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it.sanit.am\Documents\SI\1STS\Labo\Laboratory Effluent Analysis\"/>
    </mc:Choice>
  </mc:AlternateContent>
  <bookViews>
    <workbookView xWindow="0" yWindow="0" windowWidth="20490" windowHeight="7650" tabRatio="883" firstSheet="1" activeTab="1"/>
  </bookViews>
  <sheets>
    <sheet name="List" sheetId="14" state="hidden" r:id="rId1"/>
    <sheet name="STS Analysis" sheetId="1" r:id="rId2"/>
    <sheet name="STS Reduction" sheetId="15" r:id="rId3"/>
    <sheet name="Calculation Solids" sheetId="5" r:id="rId4"/>
    <sheet name="Calculation TSS" sheetId="6" r:id="rId5"/>
    <sheet name="Calculation COD" sheetId="8" r:id="rId6"/>
    <sheet name="Calculation NH4" sheetId="10" r:id="rId7"/>
    <sheet name="Calculation NO3" sheetId="11" r:id="rId8"/>
    <sheet name="Calculation P" sheetId="12" r:id="rId9"/>
    <sheet name="GRAPHS" sheetId="13" r:id="rId10"/>
    <sheet name="RAW data SS%" sheetId="2" state="hidden" r:id="rId11"/>
    <sheet name="Raw data TSS" sheetId="3" state="hidden" r:id="rId12"/>
  </sheets>
  <definedNames>
    <definedName name="_xlnm._FilterDatabase" localSheetId="5" hidden="1">'Calculation COD'!$A$3:$I$167</definedName>
    <definedName name="_xlnm._FilterDatabase" localSheetId="6" hidden="1">'Calculation NH4'!$A$3:$I$131</definedName>
    <definedName name="_xlnm._FilterDatabase" localSheetId="7" hidden="1">'Calculation NO3'!$A$3:$I$134</definedName>
    <definedName name="_xlnm._FilterDatabase" localSheetId="8" hidden="1">'Calculation P'!$A$3:$I$72</definedName>
    <definedName name="_xlnm._FilterDatabase" localSheetId="3" hidden="1">'Calculation Solids'!$A$2:$L$308</definedName>
    <definedName name="_xlnm._FilterDatabase" localSheetId="4" hidden="1">'Calculation TSS'!$A$2:$J$198</definedName>
    <definedName name="_xlnm._FilterDatabase" localSheetId="0" hidden="1">List!$A$2:$B$17</definedName>
  </definedNames>
  <calcPr calcId="162913"/>
</workbook>
</file>

<file path=xl/calcChain.xml><?xml version="1.0" encoding="utf-8"?>
<calcChain xmlns="http://schemas.openxmlformats.org/spreadsheetml/2006/main">
  <c r="AM436" i="15" l="1"/>
  <c r="AL436" i="15"/>
  <c r="AK436" i="15"/>
  <c r="AJ436" i="15"/>
  <c r="AI436" i="15"/>
  <c r="AH436" i="15"/>
  <c r="AG436" i="15"/>
  <c r="AF436" i="15"/>
  <c r="AE436" i="15"/>
  <c r="AD436" i="15"/>
  <c r="AC436" i="15"/>
  <c r="AB436" i="15"/>
  <c r="Z436" i="15"/>
  <c r="Y436" i="15"/>
  <c r="X436" i="15"/>
  <c r="W436" i="15"/>
  <c r="V436" i="15"/>
  <c r="U436" i="15"/>
  <c r="T436" i="15"/>
  <c r="S436" i="15"/>
  <c r="R436" i="15"/>
  <c r="Q436" i="15"/>
  <c r="P436" i="15"/>
  <c r="O436" i="15"/>
  <c r="N436" i="15"/>
  <c r="M436" i="15"/>
  <c r="L436" i="15"/>
  <c r="K436" i="15"/>
  <c r="J436" i="15"/>
  <c r="I436" i="15"/>
  <c r="H436" i="15"/>
  <c r="G436" i="15"/>
  <c r="F436" i="15"/>
  <c r="D436" i="15"/>
  <c r="C436" i="15"/>
  <c r="B436" i="15"/>
  <c r="AM435" i="15"/>
  <c r="AL435" i="15"/>
  <c r="AK435" i="15"/>
  <c r="AJ435" i="15"/>
  <c r="AI435" i="15"/>
  <c r="AH435" i="15"/>
  <c r="AG435" i="15"/>
  <c r="AF435" i="15"/>
  <c r="AE435" i="15"/>
  <c r="AD435" i="15"/>
  <c r="AC435" i="15"/>
  <c r="AB435" i="15"/>
  <c r="Z435" i="15"/>
  <c r="Y435" i="15"/>
  <c r="X435" i="15"/>
  <c r="W435" i="15"/>
  <c r="V435" i="15"/>
  <c r="U435" i="15"/>
  <c r="T435" i="15"/>
  <c r="S435" i="15"/>
  <c r="R435" i="15"/>
  <c r="Q435" i="15"/>
  <c r="P435" i="15"/>
  <c r="O435" i="15"/>
  <c r="N435" i="15"/>
  <c r="M435" i="15"/>
  <c r="L435" i="15"/>
  <c r="K435" i="15"/>
  <c r="J435" i="15"/>
  <c r="I435" i="15"/>
  <c r="H435" i="15"/>
  <c r="G435" i="15"/>
  <c r="F435" i="15"/>
  <c r="D435" i="15"/>
  <c r="C435" i="15"/>
  <c r="B435" i="15"/>
  <c r="AM434" i="15"/>
  <c r="AL434" i="15"/>
  <c r="AK434" i="15"/>
  <c r="AJ434" i="15"/>
  <c r="AI434" i="15"/>
  <c r="AH434" i="15"/>
  <c r="AG434" i="15"/>
  <c r="AF434" i="15"/>
  <c r="AE434" i="15"/>
  <c r="AD434" i="15"/>
  <c r="AC434" i="15"/>
  <c r="AB434" i="15"/>
  <c r="Z434" i="15"/>
  <c r="Y434" i="15"/>
  <c r="X434" i="15"/>
  <c r="W434" i="15"/>
  <c r="V434" i="15"/>
  <c r="U434" i="15"/>
  <c r="T434" i="15"/>
  <c r="S434" i="15"/>
  <c r="R434" i="15"/>
  <c r="Q434" i="15"/>
  <c r="P434" i="15"/>
  <c r="O434" i="15"/>
  <c r="N434" i="15"/>
  <c r="M434" i="15"/>
  <c r="L434" i="15"/>
  <c r="K434" i="15"/>
  <c r="J434" i="15"/>
  <c r="I434" i="15"/>
  <c r="H434" i="15"/>
  <c r="G434" i="15"/>
  <c r="F434" i="15"/>
  <c r="D434" i="15"/>
  <c r="C434" i="15"/>
  <c r="B434" i="15"/>
  <c r="AM433" i="15"/>
  <c r="AL433" i="15"/>
  <c r="AK433" i="15"/>
  <c r="AJ433" i="15"/>
  <c r="AI433" i="15"/>
  <c r="AH433" i="15"/>
  <c r="AG433" i="15"/>
  <c r="AF433" i="15"/>
  <c r="AE433" i="15"/>
  <c r="AD433" i="15"/>
  <c r="AC433" i="15"/>
  <c r="AB433" i="15"/>
  <c r="Z433" i="15"/>
  <c r="Y433" i="15"/>
  <c r="X433" i="15"/>
  <c r="W433" i="15"/>
  <c r="V433" i="15"/>
  <c r="U433" i="15"/>
  <c r="T433" i="15"/>
  <c r="S433" i="15"/>
  <c r="R433" i="15"/>
  <c r="Q433" i="15"/>
  <c r="P433" i="15"/>
  <c r="O433" i="15"/>
  <c r="N433" i="15"/>
  <c r="M433" i="15"/>
  <c r="L433" i="15"/>
  <c r="K433" i="15"/>
  <c r="J433" i="15"/>
  <c r="I433" i="15"/>
  <c r="H433" i="15"/>
  <c r="G433" i="15"/>
  <c r="F433" i="15"/>
  <c r="D433" i="15"/>
  <c r="C433" i="15"/>
  <c r="B433" i="15"/>
  <c r="AM432" i="15"/>
  <c r="AL432" i="15"/>
  <c r="AK432" i="15"/>
  <c r="AJ432" i="15"/>
  <c r="AI432" i="15"/>
  <c r="AH432" i="15"/>
  <c r="AG432" i="15"/>
  <c r="AF432" i="15"/>
  <c r="AE432" i="15"/>
  <c r="AD432" i="15"/>
  <c r="AC432" i="15"/>
  <c r="AB432" i="15"/>
  <c r="Z432" i="15"/>
  <c r="Y432" i="15"/>
  <c r="X432" i="15"/>
  <c r="W432" i="15"/>
  <c r="V432" i="15"/>
  <c r="U432" i="15"/>
  <c r="T432" i="15"/>
  <c r="S432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F432" i="15"/>
  <c r="D432" i="15"/>
  <c r="C432" i="15"/>
  <c r="B432" i="15"/>
  <c r="AM431" i="15"/>
  <c r="AL431" i="15"/>
  <c r="AK431" i="15"/>
  <c r="AJ431" i="15"/>
  <c r="AI431" i="15"/>
  <c r="AH431" i="15"/>
  <c r="AG431" i="15"/>
  <c r="AF431" i="15"/>
  <c r="AE431" i="15"/>
  <c r="AD431" i="15"/>
  <c r="AC431" i="15"/>
  <c r="AB431" i="15"/>
  <c r="Z431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M431" i="15"/>
  <c r="L431" i="15"/>
  <c r="K431" i="15"/>
  <c r="J431" i="15"/>
  <c r="I431" i="15"/>
  <c r="H431" i="15"/>
  <c r="G431" i="15"/>
  <c r="F431" i="15"/>
  <c r="D431" i="15"/>
  <c r="C431" i="15"/>
  <c r="B431" i="15"/>
  <c r="AM430" i="15"/>
  <c r="AL430" i="15"/>
  <c r="AK430" i="15"/>
  <c r="AJ430" i="15"/>
  <c r="AI430" i="15"/>
  <c r="AH430" i="15"/>
  <c r="AG430" i="15"/>
  <c r="AF430" i="15"/>
  <c r="AE430" i="15"/>
  <c r="AD430" i="15"/>
  <c r="AC430" i="15"/>
  <c r="AB430" i="15"/>
  <c r="Z430" i="15"/>
  <c r="Y430" i="15"/>
  <c r="X430" i="15"/>
  <c r="W430" i="15"/>
  <c r="V430" i="15"/>
  <c r="U430" i="15"/>
  <c r="T430" i="15"/>
  <c r="S430" i="15"/>
  <c r="R430" i="15"/>
  <c r="Q430" i="15"/>
  <c r="P430" i="15"/>
  <c r="O430" i="15"/>
  <c r="N430" i="15"/>
  <c r="M430" i="15"/>
  <c r="L430" i="15"/>
  <c r="K430" i="15"/>
  <c r="J430" i="15"/>
  <c r="I430" i="15"/>
  <c r="H430" i="15"/>
  <c r="G430" i="15"/>
  <c r="F430" i="15"/>
  <c r="D430" i="15"/>
  <c r="C430" i="15"/>
  <c r="B430" i="15"/>
  <c r="AM429" i="15"/>
  <c r="AL429" i="15"/>
  <c r="AK429" i="15"/>
  <c r="AJ429" i="15"/>
  <c r="AI429" i="15"/>
  <c r="AH429" i="15"/>
  <c r="AG429" i="15"/>
  <c r="AF429" i="15"/>
  <c r="AE429" i="15"/>
  <c r="AD429" i="15"/>
  <c r="AC429" i="15"/>
  <c r="AB429" i="15"/>
  <c r="Z429" i="15"/>
  <c r="Y429" i="15"/>
  <c r="X429" i="15"/>
  <c r="W429" i="15"/>
  <c r="V429" i="15"/>
  <c r="U429" i="15"/>
  <c r="T429" i="15"/>
  <c r="S429" i="15"/>
  <c r="R429" i="15"/>
  <c r="Q429" i="15"/>
  <c r="P429" i="15"/>
  <c r="O429" i="15"/>
  <c r="N429" i="15"/>
  <c r="M429" i="15"/>
  <c r="L429" i="15"/>
  <c r="K429" i="15"/>
  <c r="J429" i="15"/>
  <c r="I429" i="15"/>
  <c r="H429" i="15"/>
  <c r="G429" i="15"/>
  <c r="F429" i="15"/>
  <c r="D429" i="15"/>
  <c r="C429" i="15"/>
  <c r="B429" i="15"/>
  <c r="AM428" i="15"/>
  <c r="AL428" i="15"/>
  <c r="AK428" i="15"/>
  <c r="AJ428" i="15"/>
  <c r="AI428" i="15"/>
  <c r="AH428" i="15"/>
  <c r="AG428" i="15"/>
  <c r="AF428" i="15"/>
  <c r="AE428" i="15"/>
  <c r="AD428" i="15"/>
  <c r="AC428" i="15"/>
  <c r="AB428" i="15"/>
  <c r="Z428" i="15"/>
  <c r="Y428" i="15"/>
  <c r="X428" i="15"/>
  <c r="W428" i="15"/>
  <c r="V428" i="15"/>
  <c r="U428" i="15"/>
  <c r="T428" i="15"/>
  <c r="S428" i="15"/>
  <c r="R428" i="15"/>
  <c r="Q428" i="15"/>
  <c r="P428" i="15"/>
  <c r="O428" i="15"/>
  <c r="N428" i="15"/>
  <c r="M428" i="15"/>
  <c r="L428" i="15"/>
  <c r="K428" i="15"/>
  <c r="J428" i="15"/>
  <c r="I428" i="15"/>
  <c r="H428" i="15"/>
  <c r="G428" i="15"/>
  <c r="F428" i="15"/>
  <c r="D428" i="15"/>
  <c r="C428" i="15"/>
  <c r="B428" i="15"/>
  <c r="AM427" i="15"/>
  <c r="AL427" i="15"/>
  <c r="AK427" i="15"/>
  <c r="AJ427" i="15"/>
  <c r="AI427" i="15"/>
  <c r="AH427" i="15"/>
  <c r="AG427" i="15"/>
  <c r="AF427" i="15"/>
  <c r="AE427" i="15"/>
  <c r="AD427" i="15"/>
  <c r="AC427" i="15"/>
  <c r="AB427" i="15"/>
  <c r="Z427" i="15"/>
  <c r="Y427" i="15"/>
  <c r="X427" i="15"/>
  <c r="W427" i="15"/>
  <c r="V427" i="15"/>
  <c r="U427" i="15"/>
  <c r="T427" i="15"/>
  <c r="S427" i="15"/>
  <c r="R427" i="15"/>
  <c r="Q427" i="15"/>
  <c r="P427" i="15"/>
  <c r="O427" i="15"/>
  <c r="N427" i="15"/>
  <c r="M427" i="15"/>
  <c r="L427" i="15"/>
  <c r="K427" i="15"/>
  <c r="J427" i="15"/>
  <c r="I427" i="15"/>
  <c r="H427" i="15"/>
  <c r="G427" i="15"/>
  <c r="F427" i="15"/>
  <c r="D427" i="15"/>
  <c r="C427" i="15"/>
  <c r="B427" i="15"/>
  <c r="AM426" i="15"/>
  <c r="AL426" i="15"/>
  <c r="AK426" i="15"/>
  <c r="AJ426" i="15"/>
  <c r="AI426" i="15"/>
  <c r="AH426" i="15"/>
  <c r="AG426" i="15"/>
  <c r="AF426" i="15"/>
  <c r="AE426" i="15"/>
  <c r="AD426" i="15"/>
  <c r="AC426" i="15"/>
  <c r="AB426" i="15"/>
  <c r="Z426" i="15"/>
  <c r="Y426" i="15"/>
  <c r="X426" i="15"/>
  <c r="W426" i="15"/>
  <c r="V426" i="15"/>
  <c r="U426" i="15"/>
  <c r="T426" i="15"/>
  <c r="S426" i="15"/>
  <c r="R426" i="15"/>
  <c r="Q426" i="15"/>
  <c r="P426" i="15"/>
  <c r="O426" i="15"/>
  <c r="N426" i="15"/>
  <c r="M426" i="15"/>
  <c r="L426" i="15"/>
  <c r="K426" i="15"/>
  <c r="J426" i="15"/>
  <c r="I426" i="15"/>
  <c r="H426" i="15"/>
  <c r="G426" i="15"/>
  <c r="F426" i="15"/>
  <c r="D426" i="15"/>
  <c r="C426" i="15"/>
  <c r="B426" i="15"/>
  <c r="AM425" i="15"/>
  <c r="AL425" i="15"/>
  <c r="AK425" i="15"/>
  <c r="AJ425" i="15"/>
  <c r="AI425" i="15"/>
  <c r="AH425" i="15"/>
  <c r="AG425" i="15"/>
  <c r="AF425" i="15"/>
  <c r="AE425" i="15"/>
  <c r="AD425" i="15"/>
  <c r="AC425" i="15"/>
  <c r="AB425" i="15"/>
  <c r="Z425" i="15"/>
  <c r="Y425" i="15"/>
  <c r="X425" i="15"/>
  <c r="W425" i="15"/>
  <c r="V425" i="15"/>
  <c r="U425" i="15"/>
  <c r="T425" i="15"/>
  <c r="S425" i="15"/>
  <c r="R425" i="15"/>
  <c r="Q425" i="15"/>
  <c r="P425" i="15"/>
  <c r="O425" i="15"/>
  <c r="N425" i="15"/>
  <c r="M425" i="15"/>
  <c r="L425" i="15"/>
  <c r="K425" i="15"/>
  <c r="J425" i="15"/>
  <c r="I425" i="15"/>
  <c r="H425" i="15"/>
  <c r="G425" i="15"/>
  <c r="F425" i="15"/>
  <c r="D425" i="15"/>
  <c r="C425" i="15"/>
  <c r="B425" i="15"/>
  <c r="AM424" i="15"/>
  <c r="AL424" i="15"/>
  <c r="AK424" i="15"/>
  <c r="AJ424" i="15"/>
  <c r="AI424" i="15"/>
  <c r="AH424" i="15"/>
  <c r="AG424" i="15"/>
  <c r="AF424" i="15"/>
  <c r="AE424" i="15"/>
  <c r="AD424" i="15"/>
  <c r="AC424" i="15"/>
  <c r="AB424" i="15"/>
  <c r="Z424" i="15"/>
  <c r="Y424" i="15"/>
  <c r="X424" i="15"/>
  <c r="W424" i="15"/>
  <c r="V424" i="15"/>
  <c r="U424" i="15"/>
  <c r="T424" i="15"/>
  <c r="S424" i="15"/>
  <c r="R424" i="15"/>
  <c r="Q424" i="15"/>
  <c r="P424" i="15"/>
  <c r="O424" i="15"/>
  <c r="N424" i="15"/>
  <c r="M424" i="15"/>
  <c r="L424" i="15"/>
  <c r="K424" i="15"/>
  <c r="J424" i="15"/>
  <c r="I424" i="15"/>
  <c r="H424" i="15"/>
  <c r="G424" i="15"/>
  <c r="F424" i="15"/>
  <c r="D424" i="15"/>
  <c r="C424" i="15"/>
  <c r="B424" i="15"/>
  <c r="AM423" i="15"/>
  <c r="AL423" i="15"/>
  <c r="AK423" i="15"/>
  <c r="AJ423" i="15"/>
  <c r="AI423" i="15"/>
  <c r="AH423" i="15"/>
  <c r="AG423" i="15"/>
  <c r="AF423" i="15"/>
  <c r="AE423" i="15"/>
  <c r="AD423" i="15"/>
  <c r="AC423" i="15"/>
  <c r="AB423" i="15"/>
  <c r="Z423" i="15"/>
  <c r="Y423" i="15"/>
  <c r="X423" i="15"/>
  <c r="W423" i="15"/>
  <c r="V423" i="15"/>
  <c r="U423" i="15"/>
  <c r="T423" i="15"/>
  <c r="S423" i="15"/>
  <c r="R423" i="15"/>
  <c r="Q423" i="15"/>
  <c r="P423" i="15"/>
  <c r="O423" i="15"/>
  <c r="N423" i="15"/>
  <c r="M423" i="15"/>
  <c r="L423" i="15"/>
  <c r="K423" i="15"/>
  <c r="J423" i="15"/>
  <c r="I423" i="15"/>
  <c r="H423" i="15"/>
  <c r="G423" i="15"/>
  <c r="F423" i="15"/>
  <c r="D423" i="15"/>
  <c r="C423" i="15"/>
  <c r="B423" i="15"/>
  <c r="AM422" i="15"/>
  <c r="AL422" i="15"/>
  <c r="AK422" i="15"/>
  <c r="AJ422" i="15"/>
  <c r="AI422" i="15"/>
  <c r="AH422" i="15"/>
  <c r="AG422" i="15"/>
  <c r="AF422" i="15"/>
  <c r="AE422" i="15"/>
  <c r="AD422" i="15"/>
  <c r="AC422" i="15"/>
  <c r="AB422" i="15"/>
  <c r="Z422" i="15"/>
  <c r="Y422" i="15"/>
  <c r="X422" i="15"/>
  <c r="W422" i="15"/>
  <c r="V422" i="15"/>
  <c r="U422" i="15"/>
  <c r="T422" i="15"/>
  <c r="S422" i="15"/>
  <c r="R422" i="15"/>
  <c r="Q422" i="15"/>
  <c r="P422" i="15"/>
  <c r="O422" i="15"/>
  <c r="N422" i="15"/>
  <c r="M422" i="15"/>
  <c r="L422" i="15"/>
  <c r="K422" i="15"/>
  <c r="J422" i="15"/>
  <c r="I422" i="15"/>
  <c r="H422" i="15"/>
  <c r="G422" i="15"/>
  <c r="F422" i="15"/>
  <c r="D422" i="15"/>
  <c r="C422" i="15"/>
  <c r="B422" i="15"/>
  <c r="AM421" i="15"/>
  <c r="AL421" i="15"/>
  <c r="AK421" i="15"/>
  <c r="AJ421" i="15"/>
  <c r="AI421" i="15"/>
  <c r="AH421" i="15"/>
  <c r="AG421" i="15"/>
  <c r="AF421" i="15"/>
  <c r="AE421" i="15"/>
  <c r="AD421" i="15"/>
  <c r="AC421" i="15"/>
  <c r="AB421" i="15"/>
  <c r="Z421" i="15"/>
  <c r="Y421" i="15"/>
  <c r="X421" i="15"/>
  <c r="W421" i="15"/>
  <c r="V421" i="15"/>
  <c r="U421" i="15"/>
  <c r="T421" i="15"/>
  <c r="S421" i="15"/>
  <c r="R421" i="15"/>
  <c r="Q421" i="15"/>
  <c r="P421" i="15"/>
  <c r="O421" i="15"/>
  <c r="N421" i="15"/>
  <c r="M421" i="15"/>
  <c r="L421" i="15"/>
  <c r="K421" i="15"/>
  <c r="J421" i="15"/>
  <c r="I421" i="15"/>
  <c r="H421" i="15"/>
  <c r="G421" i="15"/>
  <c r="F421" i="15"/>
  <c r="D421" i="15"/>
  <c r="C421" i="15"/>
  <c r="B421" i="15"/>
  <c r="AM420" i="15"/>
  <c r="AL420" i="15"/>
  <c r="AK420" i="15"/>
  <c r="AJ420" i="15"/>
  <c r="AI420" i="15"/>
  <c r="AH420" i="15"/>
  <c r="AG420" i="15"/>
  <c r="AF420" i="15"/>
  <c r="AE420" i="15"/>
  <c r="AD420" i="15"/>
  <c r="AC420" i="15"/>
  <c r="AB420" i="15"/>
  <c r="Z420" i="15"/>
  <c r="Y420" i="15"/>
  <c r="X420" i="15"/>
  <c r="W420" i="15"/>
  <c r="V420" i="15"/>
  <c r="U420" i="15"/>
  <c r="T420" i="15"/>
  <c r="S420" i="15"/>
  <c r="R420" i="15"/>
  <c r="Q420" i="15"/>
  <c r="P420" i="15"/>
  <c r="O420" i="15"/>
  <c r="N420" i="15"/>
  <c r="M420" i="15"/>
  <c r="L420" i="15"/>
  <c r="K420" i="15"/>
  <c r="J420" i="15"/>
  <c r="I420" i="15"/>
  <c r="H420" i="15"/>
  <c r="G420" i="15"/>
  <c r="F420" i="15"/>
  <c r="D420" i="15"/>
  <c r="C420" i="15"/>
  <c r="B420" i="15"/>
  <c r="AM419" i="15"/>
  <c r="AL419" i="15"/>
  <c r="AK419" i="15"/>
  <c r="AJ419" i="15"/>
  <c r="AI419" i="15"/>
  <c r="AH419" i="15"/>
  <c r="AG419" i="15"/>
  <c r="AF419" i="15"/>
  <c r="AE419" i="15"/>
  <c r="AD419" i="15"/>
  <c r="AC419" i="15"/>
  <c r="AB419" i="15"/>
  <c r="Z419" i="15"/>
  <c r="Y419" i="15"/>
  <c r="X419" i="15"/>
  <c r="W419" i="15"/>
  <c r="V419" i="15"/>
  <c r="U419" i="15"/>
  <c r="T419" i="15"/>
  <c r="S419" i="15"/>
  <c r="R419" i="15"/>
  <c r="Q419" i="15"/>
  <c r="P419" i="15"/>
  <c r="O419" i="15"/>
  <c r="N419" i="15"/>
  <c r="M419" i="15"/>
  <c r="L419" i="15"/>
  <c r="K419" i="15"/>
  <c r="J419" i="15"/>
  <c r="I419" i="15"/>
  <c r="H419" i="15"/>
  <c r="G419" i="15"/>
  <c r="F419" i="15"/>
  <c r="D419" i="15"/>
  <c r="C419" i="15"/>
  <c r="B419" i="15"/>
  <c r="AM418" i="15"/>
  <c r="AL418" i="15"/>
  <c r="AK418" i="15"/>
  <c r="AJ418" i="15"/>
  <c r="AI418" i="15"/>
  <c r="AH418" i="15"/>
  <c r="AG418" i="15"/>
  <c r="AF418" i="15"/>
  <c r="AE418" i="15"/>
  <c r="AD418" i="15"/>
  <c r="AC418" i="15"/>
  <c r="AB418" i="15"/>
  <c r="Z418" i="15"/>
  <c r="Y418" i="15"/>
  <c r="X418" i="15"/>
  <c r="W418" i="15"/>
  <c r="V418" i="15"/>
  <c r="U418" i="15"/>
  <c r="T418" i="15"/>
  <c r="S418" i="15"/>
  <c r="R418" i="15"/>
  <c r="Q418" i="15"/>
  <c r="P418" i="15"/>
  <c r="O418" i="15"/>
  <c r="N418" i="15"/>
  <c r="M418" i="15"/>
  <c r="L418" i="15"/>
  <c r="K418" i="15"/>
  <c r="J418" i="15"/>
  <c r="I418" i="15"/>
  <c r="H418" i="15"/>
  <c r="G418" i="15"/>
  <c r="F418" i="15"/>
  <c r="D418" i="15"/>
  <c r="C418" i="15"/>
  <c r="B418" i="15"/>
  <c r="AM417" i="15"/>
  <c r="AL417" i="15"/>
  <c r="AK417" i="15"/>
  <c r="AJ417" i="15"/>
  <c r="AI417" i="15"/>
  <c r="AH417" i="15"/>
  <c r="AG417" i="15"/>
  <c r="AF417" i="15"/>
  <c r="AE417" i="15"/>
  <c r="AD417" i="15"/>
  <c r="AC417" i="15"/>
  <c r="AB417" i="15"/>
  <c r="Z417" i="15"/>
  <c r="Y417" i="15"/>
  <c r="X417" i="15"/>
  <c r="W417" i="15"/>
  <c r="V417" i="15"/>
  <c r="U417" i="15"/>
  <c r="T417" i="15"/>
  <c r="S417" i="15"/>
  <c r="R417" i="15"/>
  <c r="Q417" i="15"/>
  <c r="P417" i="15"/>
  <c r="O417" i="15"/>
  <c r="N417" i="15"/>
  <c r="M417" i="15"/>
  <c r="L417" i="15"/>
  <c r="K417" i="15"/>
  <c r="J417" i="15"/>
  <c r="I417" i="15"/>
  <c r="H417" i="15"/>
  <c r="G417" i="15"/>
  <c r="F417" i="15"/>
  <c r="D417" i="15"/>
  <c r="C417" i="15"/>
  <c r="B417" i="15"/>
  <c r="AM416" i="15"/>
  <c r="AL416" i="15"/>
  <c r="AK416" i="15"/>
  <c r="AJ416" i="15"/>
  <c r="AI416" i="15"/>
  <c r="AH416" i="15"/>
  <c r="AG416" i="15"/>
  <c r="AF416" i="15"/>
  <c r="AE416" i="15"/>
  <c r="AD416" i="15"/>
  <c r="AC416" i="15"/>
  <c r="AB416" i="15"/>
  <c r="Z416" i="15"/>
  <c r="Y416" i="15"/>
  <c r="X416" i="15"/>
  <c r="W416" i="15"/>
  <c r="V416" i="15"/>
  <c r="U416" i="15"/>
  <c r="T416" i="15"/>
  <c r="S416" i="15"/>
  <c r="R416" i="15"/>
  <c r="Q416" i="15"/>
  <c r="P416" i="15"/>
  <c r="O416" i="15"/>
  <c r="N416" i="15"/>
  <c r="M416" i="15"/>
  <c r="L416" i="15"/>
  <c r="K416" i="15"/>
  <c r="J416" i="15"/>
  <c r="I416" i="15"/>
  <c r="H416" i="15"/>
  <c r="G416" i="15"/>
  <c r="F416" i="15"/>
  <c r="D416" i="15"/>
  <c r="C416" i="15"/>
  <c r="B416" i="15"/>
  <c r="AM415" i="15"/>
  <c r="AL415" i="15"/>
  <c r="AK415" i="15"/>
  <c r="AJ415" i="15"/>
  <c r="AI415" i="15"/>
  <c r="AH415" i="15"/>
  <c r="AG415" i="15"/>
  <c r="AF415" i="15"/>
  <c r="AE415" i="15"/>
  <c r="AD415" i="15"/>
  <c r="AC415" i="15"/>
  <c r="AB415" i="15"/>
  <c r="Z415" i="15"/>
  <c r="Y415" i="15"/>
  <c r="X415" i="15"/>
  <c r="W415" i="15"/>
  <c r="V415" i="15"/>
  <c r="U415" i="15"/>
  <c r="T415" i="15"/>
  <c r="S415" i="15"/>
  <c r="R415" i="15"/>
  <c r="Q415" i="15"/>
  <c r="P415" i="15"/>
  <c r="O415" i="15"/>
  <c r="N415" i="15"/>
  <c r="M415" i="15"/>
  <c r="L415" i="15"/>
  <c r="K415" i="15"/>
  <c r="J415" i="15"/>
  <c r="I415" i="15"/>
  <c r="H415" i="15"/>
  <c r="G415" i="15"/>
  <c r="F415" i="15"/>
  <c r="D415" i="15"/>
  <c r="C415" i="15"/>
  <c r="B415" i="15"/>
  <c r="AM414" i="15"/>
  <c r="AL414" i="15"/>
  <c r="AK414" i="15"/>
  <c r="AJ414" i="15"/>
  <c r="AI414" i="15"/>
  <c r="AH414" i="15"/>
  <c r="AG414" i="15"/>
  <c r="AF414" i="15"/>
  <c r="AE414" i="15"/>
  <c r="AD414" i="15"/>
  <c r="AC414" i="15"/>
  <c r="AB414" i="15"/>
  <c r="Z414" i="15"/>
  <c r="Y414" i="15"/>
  <c r="X414" i="15"/>
  <c r="W414" i="15"/>
  <c r="V414" i="15"/>
  <c r="U414" i="15"/>
  <c r="T414" i="15"/>
  <c r="S414" i="15"/>
  <c r="R414" i="15"/>
  <c r="Q414" i="15"/>
  <c r="P414" i="15"/>
  <c r="O414" i="15"/>
  <c r="N414" i="15"/>
  <c r="M414" i="15"/>
  <c r="L414" i="15"/>
  <c r="K414" i="15"/>
  <c r="J414" i="15"/>
  <c r="I414" i="15"/>
  <c r="H414" i="15"/>
  <c r="G414" i="15"/>
  <c r="F414" i="15"/>
  <c r="D414" i="15"/>
  <c r="C414" i="15"/>
  <c r="B414" i="15"/>
  <c r="AM413" i="15"/>
  <c r="AL413" i="15"/>
  <c r="AK413" i="15"/>
  <c r="AJ413" i="15"/>
  <c r="AI413" i="15"/>
  <c r="AH413" i="15"/>
  <c r="AG413" i="15"/>
  <c r="AF413" i="15"/>
  <c r="AE413" i="15"/>
  <c r="AD413" i="15"/>
  <c r="AC413" i="15"/>
  <c r="AB413" i="15"/>
  <c r="Z413" i="15"/>
  <c r="Y413" i="15"/>
  <c r="X413" i="15"/>
  <c r="W413" i="15"/>
  <c r="V413" i="15"/>
  <c r="U413" i="15"/>
  <c r="T413" i="15"/>
  <c r="S413" i="15"/>
  <c r="R413" i="15"/>
  <c r="Q413" i="15"/>
  <c r="P413" i="15"/>
  <c r="O413" i="15"/>
  <c r="N413" i="15"/>
  <c r="M413" i="15"/>
  <c r="L413" i="15"/>
  <c r="K413" i="15"/>
  <c r="J413" i="15"/>
  <c r="I413" i="15"/>
  <c r="H413" i="15"/>
  <c r="G413" i="15"/>
  <c r="F413" i="15"/>
  <c r="D413" i="15"/>
  <c r="C413" i="15"/>
  <c r="B413" i="15"/>
  <c r="AM412" i="15"/>
  <c r="AL412" i="15"/>
  <c r="AK412" i="15"/>
  <c r="AJ412" i="15"/>
  <c r="AI412" i="15"/>
  <c r="AH412" i="15"/>
  <c r="AG412" i="15"/>
  <c r="AF412" i="15"/>
  <c r="AE412" i="15"/>
  <c r="AD412" i="15"/>
  <c r="AC412" i="15"/>
  <c r="AB412" i="15"/>
  <c r="Z412" i="15"/>
  <c r="Y412" i="15"/>
  <c r="X412" i="15"/>
  <c r="W412" i="15"/>
  <c r="V412" i="15"/>
  <c r="U412" i="15"/>
  <c r="T412" i="15"/>
  <c r="S412" i="15"/>
  <c r="R412" i="15"/>
  <c r="Q412" i="15"/>
  <c r="P412" i="15"/>
  <c r="O412" i="15"/>
  <c r="N412" i="15"/>
  <c r="M412" i="15"/>
  <c r="L412" i="15"/>
  <c r="K412" i="15"/>
  <c r="J412" i="15"/>
  <c r="I412" i="15"/>
  <c r="H412" i="15"/>
  <c r="G412" i="15"/>
  <c r="F412" i="15"/>
  <c r="D412" i="15"/>
  <c r="C412" i="15"/>
  <c r="B412" i="15"/>
  <c r="AM411" i="15"/>
  <c r="AL411" i="15"/>
  <c r="AK411" i="15"/>
  <c r="AJ411" i="15"/>
  <c r="AI411" i="15"/>
  <c r="AH411" i="15"/>
  <c r="AG411" i="15"/>
  <c r="AF411" i="15"/>
  <c r="AE411" i="15"/>
  <c r="AD411" i="15"/>
  <c r="AC411" i="15"/>
  <c r="AB411" i="15"/>
  <c r="Z411" i="15"/>
  <c r="Y411" i="15"/>
  <c r="X411" i="15"/>
  <c r="W411" i="15"/>
  <c r="V411" i="15"/>
  <c r="U411" i="15"/>
  <c r="T411" i="15"/>
  <c r="S411" i="15"/>
  <c r="R411" i="15"/>
  <c r="Q411" i="15"/>
  <c r="P411" i="15"/>
  <c r="O411" i="15"/>
  <c r="N411" i="15"/>
  <c r="M411" i="15"/>
  <c r="L411" i="15"/>
  <c r="K411" i="15"/>
  <c r="J411" i="15"/>
  <c r="I411" i="15"/>
  <c r="H411" i="15"/>
  <c r="G411" i="15"/>
  <c r="F411" i="15"/>
  <c r="D411" i="15"/>
  <c r="C411" i="15"/>
  <c r="B411" i="15"/>
  <c r="AM410" i="15"/>
  <c r="AL410" i="15"/>
  <c r="AK410" i="15"/>
  <c r="AJ410" i="15"/>
  <c r="AI410" i="15"/>
  <c r="AH410" i="15"/>
  <c r="AG410" i="15"/>
  <c r="AF410" i="15"/>
  <c r="AE410" i="15"/>
  <c r="AD410" i="15"/>
  <c r="AC410" i="15"/>
  <c r="AB410" i="15"/>
  <c r="Z410" i="15"/>
  <c r="Y410" i="15"/>
  <c r="X410" i="15"/>
  <c r="W410" i="15"/>
  <c r="V410" i="15"/>
  <c r="U410" i="15"/>
  <c r="T410" i="15"/>
  <c r="S410" i="15"/>
  <c r="R410" i="15"/>
  <c r="Q410" i="15"/>
  <c r="P410" i="15"/>
  <c r="O410" i="15"/>
  <c r="N410" i="15"/>
  <c r="M410" i="15"/>
  <c r="L410" i="15"/>
  <c r="K410" i="15"/>
  <c r="J410" i="15"/>
  <c r="I410" i="15"/>
  <c r="H410" i="15"/>
  <c r="G410" i="15"/>
  <c r="F410" i="15"/>
  <c r="D410" i="15"/>
  <c r="C410" i="15"/>
  <c r="B410" i="15"/>
  <c r="AM409" i="15"/>
  <c r="AL409" i="15"/>
  <c r="AK409" i="15"/>
  <c r="AJ409" i="15"/>
  <c r="AI409" i="15"/>
  <c r="AH409" i="15"/>
  <c r="AG409" i="15"/>
  <c r="AF409" i="15"/>
  <c r="AE409" i="15"/>
  <c r="AD409" i="15"/>
  <c r="AC409" i="15"/>
  <c r="AB409" i="15"/>
  <c r="Z409" i="15"/>
  <c r="Y409" i="15"/>
  <c r="X409" i="15"/>
  <c r="W409" i="15"/>
  <c r="V409" i="15"/>
  <c r="U409" i="15"/>
  <c r="T409" i="15"/>
  <c r="S409" i="15"/>
  <c r="R409" i="15"/>
  <c r="Q409" i="15"/>
  <c r="P409" i="15"/>
  <c r="O409" i="15"/>
  <c r="N409" i="15"/>
  <c r="M409" i="15"/>
  <c r="L409" i="15"/>
  <c r="K409" i="15"/>
  <c r="J409" i="15"/>
  <c r="I409" i="15"/>
  <c r="H409" i="15"/>
  <c r="G409" i="15"/>
  <c r="F409" i="15"/>
  <c r="D409" i="15"/>
  <c r="C409" i="15"/>
  <c r="B409" i="15"/>
  <c r="AM408" i="15"/>
  <c r="AL408" i="15"/>
  <c r="AK408" i="15"/>
  <c r="AJ408" i="15"/>
  <c r="AI408" i="15"/>
  <c r="AH408" i="15"/>
  <c r="AG408" i="15"/>
  <c r="AF408" i="15"/>
  <c r="AE408" i="15"/>
  <c r="AD408" i="15"/>
  <c r="AC408" i="15"/>
  <c r="AB408" i="15"/>
  <c r="Z408" i="15"/>
  <c r="Y408" i="15"/>
  <c r="X408" i="15"/>
  <c r="W408" i="15"/>
  <c r="V408" i="15"/>
  <c r="U408" i="15"/>
  <c r="T408" i="15"/>
  <c r="S408" i="15"/>
  <c r="R408" i="15"/>
  <c r="Q408" i="15"/>
  <c r="P408" i="15"/>
  <c r="O408" i="15"/>
  <c r="N408" i="15"/>
  <c r="M408" i="15"/>
  <c r="L408" i="15"/>
  <c r="K408" i="15"/>
  <c r="J408" i="15"/>
  <c r="I408" i="15"/>
  <c r="H408" i="15"/>
  <c r="G408" i="15"/>
  <c r="F408" i="15"/>
  <c r="D408" i="15"/>
  <c r="C408" i="15"/>
  <c r="B408" i="15"/>
  <c r="AM407" i="15"/>
  <c r="AL407" i="15"/>
  <c r="AK407" i="15"/>
  <c r="AJ407" i="15"/>
  <c r="AI407" i="15"/>
  <c r="AH407" i="15"/>
  <c r="AG407" i="15"/>
  <c r="AF407" i="15"/>
  <c r="AE407" i="15"/>
  <c r="AD407" i="15"/>
  <c r="AC407" i="15"/>
  <c r="AB407" i="15"/>
  <c r="Z407" i="15"/>
  <c r="Y407" i="15"/>
  <c r="X407" i="15"/>
  <c r="W407" i="15"/>
  <c r="V407" i="15"/>
  <c r="U407" i="15"/>
  <c r="T407" i="15"/>
  <c r="S407" i="15"/>
  <c r="R407" i="15"/>
  <c r="Q407" i="15"/>
  <c r="P407" i="15"/>
  <c r="O407" i="15"/>
  <c r="N407" i="15"/>
  <c r="M407" i="15"/>
  <c r="L407" i="15"/>
  <c r="K407" i="15"/>
  <c r="J407" i="15"/>
  <c r="I407" i="15"/>
  <c r="H407" i="15"/>
  <c r="G407" i="15"/>
  <c r="F407" i="15"/>
  <c r="D407" i="15"/>
  <c r="C407" i="15"/>
  <c r="B407" i="15"/>
  <c r="AM406" i="15"/>
  <c r="AL406" i="15"/>
  <c r="AK406" i="15"/>
  <c r="AJ406" i="15"/>
  <c r="AI406" i="15"/>
  <c r="AH406" i="15"/>
  <c r="AG406" i="15"/>
  <c r="AF406" i="15"/>
  <c r="AE406" i="15"/>
  <c r="AD406" i="15"/>
  <c r="AC406" i="15"/>
  <c r="AB406" i="15"/>
  <c r="Z406" i="15"/>
  <c r="Y406" i="15"/>
  <c r="X406" i="15"/>
  <c r="W406" i="15"/>
  <c r="V406" i="15"/>
  <c r="U406" i="15"/>
  <c r="T406" i="15"/>
  <c r="S406" i="15"/>
  <c r="R406" i="15"/>
  <c r="Q406" i="15"/>
  <c r="P406" i="15"/>
  <c r="O406" i="15"/>
  <c r="N406" i="15"/>
  <c r="M406" i="15"/>
  <c r="L406" i="15"/>
  <c r="K406" i="15"/>
  <c r="J406" i="15"/>
  <c r="I406" i="15"/>
  <c r="H406" i="15"/>
  <c r="G406" i="15"/>
  <c r="F406" i="15"/>
  <c r="D406" i="15"/>
  <c r="C406" i="15"/>
  <c r="B406" i="15"/>
  <c r="AM405" i="15"/>
  <c r="AL405" i="15"/>
  <c r="AK405" i="15"/>
  <c r="AJ405" i="15"/>
  <c r="AI405" i="15"/>
  <c r="AH405" i="15"/>
  <c r="AG405" i="15"/>
  <c r="AF405" i="15"/>
  <c r="AE405" i="15"/>
  <c r="AD405" i="15"/>
  <c r="AC405" i="15"/>
  <c r="AB405" i="15"/>
  <c r="Z405" i="15"/>
  <c r="Y405" i="15"/>
  <c r="X405" i="15"/>
  <c r="W405" i="15"/>
  <c r="V405" i="15"/>
  <c r="U405" i="15"/>
  <c r="T405" i="15"/>
  <c r="S405" i="15"/>
  <c r="R405" i="15"/>
  <c r="Q405" i="15"/>
  <c r="P405" i="15"/>
  <c r="O405" i="15"/>
  <c r="N405" i="15"/>
  <c r="M405" i="15"/>
  <c r="L405" i="15"/>
  <c r="K405" i="15"/>
  <c r="J405" i="15"/>
  <c r="I405" i="15"/>
  <c r="H405" i="15"/>
  <c r="G405" i="15"/>
  <c r="F405" i="15"/>
  <c r="D405" i="15"/>
  <c r="C405" i="15"/>
  <c r="B405" i="15"/>
  <c r="AM404" i="15"/>
  <c r="AL404" i="15"/>
  <c r="AK404" i="15"/>
  <c r="AJ404" i="15"/>
  <c r="AI404" i="15"/>
  <c r="AH404" i="15"/>
  <c r="AG404" i="15"/>
  <c r="AF404" i="15"/>
  <c r="AE404" i="15"/>
  <c r="AD404" i="15"/>
  <c r="AC404" i="15"/>
  <c r="AB404" i="15"/>
  <c r="Z404" i="15"/>
  <c r="Y404" i="15"/>
  <c r="X404" i="15"/>
  <c r="W404" i="15"/>
  <c r="V404" i="15"/>
  <c r="U404" i="15"/>
  <c r="T404" i="15"/>
  <c r="S404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D404" i="15"/>
  <c r="C404" i="15"/>
  <c r="B404" i="15"/>
  <c r="AM403" i="15"/>
  <c r="AL403" i="15"/>
  <c r="AK403" i="15"/>
  <c r="AJ403" i="15"/>
  <c r="AI403" i="15"/>
  <c r="AH403" i="15"/>
  <c r="AG403" i="15"/>
  <c r="AF403" i="15"/>
  <c r="AE403" i="15"/>
  <c r="AD403" i="15"/>
  <c r="AC403" i="15"/>
  <c r="AB403" i="15"/>
  <c r="Z403" i="15"/>
  <c r="Y403" i="15"/>
  <c r="X403" i="15"/>
  <c r="W403" i="15"/>
  <c r="V403" i="15"/>
  <c r="U403" i="15"/>
  <c r="T403" i="15"/>
  <c r="S403" i="15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F403" i="15"/>
  <c r="D403" i="15"/>
  <c r="C403" i="15"/>
  <c r="B403" i="15"/>
  <c r="AM402" i="15"/>
  <c r="AL402" i="15"/>
  <c r="AK402" i="15"/>
  <c r="AJ402" i="15"/>
  <c r="AI402" i="15"/>
  <c r="AH402" i="15"/>
  <c r="AG402" i="15"/>
  <c r="AF402" i="15"/>
  <c r="AE402" i="15"/>
  <c r="AD402" i="15"/>
  <c r="AC402" i="15"/>
  <c r="AB402" i="15"/>
  <c r="Z402" i="15"/>
  <c r="Y402" i="15"/>
  <c r="X402" i="15"/>
  <c r="W402" i="15"/>
  <c r="V402" i="15"/>
  <c r="U402" i="15"/>
  <c r="T402" i="15"/>
  <c r="S402" i="15"/>
  <c r="R402" i="15"/>
  <c r="Q402" i="15"/>
  <c r="P402" i="15"/>
  <c r="O402" i="15"/>
  <c r="N402" i="15"/>
  <c r="M402" i="15"/>
  <c r="L402" i="15"/>
  <c r="K402" i="15"/>
  <c r="J402" i="15"/>
  <c r="I402" i="15"/>
  <c r="H402" i="15"/>
  <c r="G402" i="15"/>
  <c r="F402" i="15"/>
  <c r="D402" i="15"/>
  <c r="C402" i="15"/>
  <c r="B402" i="15"/>
  <c r="AM401" i="15"/>
  <c r="AL401" i="15"/>
  <c r="AK401" i="15"/>
  <c r="AJ401" i="15"/>
  <c r="AI401" i="15"/>
  <c r="AH401" i="15"/>
  <c r="AG401" i="15"/>
  <c r="AF401" i="15"/>
  <c r="AE401" i="15"/>
  <c r="AD401" i="15"/>
  <c r="AC401" i="15"/>
  <c r="AB401" i="15"/>
  <c r="Z401" i="15"/>
  <c r="Y401" i="15"/>
  <c r="X401" i="15"/>
  <c r="W401" i="15"/>
  <c r="V401" i="15"/>
  <c r="U401" i="15"/>
  <c r="T401" i="15"/>
  <c r="S401" i="15"/>
  <c r="R401" i="15"/>
  <c r="Q401" i="15"/>
  <c r="P401" i="15"/>
  <c r="O401" i="15"/>
  <c r="N401" i="15"/>
  <c r="M401" i="15"/>
  <c r="L401" i="15"/>
  <c r="K401" i="15"/>
  <c r="J401" i="15"/>
  <c r="I401" i="15"/>
  <c r="H401" i="15"/>
  <c r="G401" i="15"/>
  <c r="F401" i="15"/>
  <c r="D401" i="15"/>
  <c r="C401" i="15"/>
  <c r="B401" i="15"/>
  <c r="AM400" i="15"/>
  <c r="AL400" i="15"/>
  <c r="AK400" i="15"/>
  <c r="AJ400" i="15"/>
  <c r="AI400" i="15"/>
  <c r="AH400" i="15"/>
  <c r="AG400" i="15"/>
  <c r="AF400" i="15"/>
  <c r="AE400" i="15"/>
  <c r="AD400" i="15"/>
  <c r="AC400" i="15"/>
  <c r="AB400" i="15"/>
  <c r="Z400" i="15"/>
  <c r="Y400" i="15"/>
  <c r="X400" i="15"/>
  <c r="W400" i="15"/>
  <c r="V400" i="15"/>
  <c r="U400" i="15"/>
  <c r="T400" i="15"/>
  <c r="S400" i="15"/>
  <c r="R400" i="15"/>
  <c r="Q400" i="15"/>
  <c r="P400" i="15"/>
  <c r="O400" i="15"/>
  <c r="N400" i="15"/>
  <c r="M400" i="15"/>
  <c r="L400" i="15"/>
  <c r="K400" i="15"/>
  <c r="J400" i="15"/>
  <c r="I400" i="15"/>
  <c r="H400" i="15"/>
  <c r="G400" i="15"/>
  <c r="F400" i="15"/>
  <c r="D400" i="15"/>
  <c r="C400" i="15"/>
  <c r="B400" i="15"/>
  <c r="AM399" i="15"/>
  <c r="AL399" i="15"/>
  <c r="AK399" i="15"/>
  <c r="AJ399" i="15"/>
  <c r="AI399" i="15"/>
  <c r="AH399" i="15"/>
  <c r="AG399" i="15"/>
  <c r="AF399" i="15"/>
  <c r="AE399" i="15"/>
  <c r="AD399" i="15"/>
  <c r="AC399" i="15"/>
  <c r="AB399" i="15"/>
  <c r="Z399" i="15"/>
  <c r="Y399" i="15"/>
  <c r="X399" i="15"/>
  <c r="W399" i="15"/>
  <c r="V399" i="15"/>
  <c r="U399" i="15"/>
  <c r="T399" i="15"/>
  <c r="S399" i="15"/>
  <c r="R399" i="15"/>
  <c r="Q399" i="15"/>
  <c r="P399" i="15"/>
  <c r="O399" i="15"/>
  <c r="N399" i="15"/>
  <c r="M399" i="15"/>
  <c r="L399" i="15"/>
  <c r="K399" i="15"/>
  <c r="J399" i="15"/>
  <c r="I399" i="15"/>
  <c r="H399" i="15"/>
  <c r="G399" i="15"/>
  <c r="F399" i="15"/>
  <c r="D399" i="15"/>
  <c r="C399" i="15"/>
  <c r="B399" i="15"/>
  <c r="AM398" i="15"/>
  <c r="AL398" i="15"/>
  <c r="AK398" i="15"/>
  <c r="AJ398" i="15"/>
  <c r="AI398" i="15"/>
  <c r="AH398" i="15"/>
  <c r="AG398" i="15"/>
  <c r="AF398" i="15"/>
  <c r="AE398" i="15"/>
  <c r="AD398" i="15"/>
  <c r="AC398" i="15"/>
  <c r="AB398" i="15"/>
  <c r="Z398" i="15"/>
  <c r="Y398" i="15"/>
  <c r="X398" i="15"/>
  <c r="W398" i="15"/>
  <c r="V398" i="15"/>
  <c r="U398" i="15"/>
  <c r="T398" i="15"/>
  <c r="S398" i="15"/>
  <c r="R398" i="15"/>
  <c r="Q398" i="15"/>
  <c r="P398" i="15"/>
  <c r="O398" i="15"/>
  <c r="N398" i="15"/>
  <c r="M398" i="15"/>
  <c r="L398" i="15"/>
  <c r="K398" i="15"/>
  <c r="J398" i="15"/>
  <c r="I398" i="15"/>
  <c r="H398" i="15"/>
  <c r="G398" i="15"/>
  <c r="F398" i="15"/>
  <c r="D398" i="15"/>
  <c r="C398" i="15"/>
  <c r="B398" i="15"/>
  <c r="AM397" i="15"/>
  <c r="AL397" i="15"/>
  <c r="AK397" i="15"/>
  <c r="AJ397" i="15"/>
  <c r="AI397" i="15"/>
  <c r="AH397" i="15"/>
  <c r="AG397" i="15"/>
  <c r="AF397" i="15"/>
  <c r="AE397" i="15"/>
  <c r="AD397" i="15"/>
  <c r="AC397" i="15"/>
  <c r="AB397" i="15"/>
  <c r="Z397" i="15"/>
  <c r="Y397" i="15"/>
  <c r="X397" i="15"/>
  <c r="W397" i="15"/>
  <c r="V397" i="15"/>
  <c r="U397" i="15"/>
  <c r="T397" i="15"/>
  <c r="S397" i="15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F397" i="15"/>
  <c r="D397" i="15"/>
  <c r="C397" i="15"/>
  <c r="B397" i="15"/>
  <c r="AM396" i="15"/>
  <c r="AL396" i="15"/>
  <c r="AK396" i="15"/>
  <c r="AJ396" i="15"/>
  <c r="AI396" i="15"/>
  <c r="AH396" i="15"/>
  <c r="AG396" i="15"/>
  <c r="AF396" i="15"/>
  <c r="AE396" i="15"/>
  <c r="AD396" i="15"/>
  <c r="AC396" i="15"/>
  <c r="AB396" i="15"/>
  <c r="Z396" i="15"/>
  <c r="Y396" i="15"/>
  <c r="X396" i="15"/>
  <c r="W396" i="15"/>
  <c r="V396" i="15"/>
  <c r="U396" i="15"/>
  <c r="T396" i="15"/>
  <c r="S396" i="15"/>
  <c r="R396" i="15"/>
  <c r="Q396" i="15"/>
  <c r="P396" i="15"/>
  <c r="O396" i="15"/>
  <c r="N396" i="15"/>
  <c r="M396" i="15"/>
  <c r="L396" i="15"/>
  <c r="K396" i="15"/>
  <c r="J396" i="15"/>
  <c r="I396" i="15"/>
  <c r="H396" i="15"/>
  <c r="G396" i="15"/>
  <c r="F396" i="15"/>
  <c r="D396" i="15"/>
  <c r="C396" i="15"/>
  <c r="B396" i="15"/>
  <c r="AM395" i="15"/>
  <c r="AL395" i="15"/>
  <c r="AK395" i="15"/>
  <c r="AJ395" i="15"/>
  <c r="AI395" i="15"/>
  <c r="AH395" i="15"/>
  <c r="AG395" i="15"/>
  <c r="AF395" i="15"/>
  <c r="AE395" i="15"/>
  <c r="AD395" i="15"/>
  <c r="AC395" i="15"/>
  <c r="AB395" i="15"/>
  <c r="Z395" i="15"/>
  <c r="Y395" i="15"/>
  <c r="X395" i="15"/>
  <c r="W395" i="15"/>
  <c r="V395" i="15"/>
  <c r="U395" i="15"/>
  <c r="T395" i="15"/>
  <c r="S395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/>
  <c r="D395" i="15"/>
  <c r="C395" i="15"/>
  <c r="B395" i="15"/>
  <c r="AM394" i="15"/>
  <c r="AL394" i="15"/>
  <c r="AK394" i="15"/>
  <c r="AJ394" i="15"/>
  <c r="AI394" i="15"/>
  <c r="AH394" i="15"/>
  <c r="AG394" i="15"/>
  <c r="AF394" i="15"/>
  <c r="AE394" i="15"/>
  <c r="AD394" i="15"/>
  <c r="AC394" i="15"/>
  <c r="AB394" i="15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D394" i="15"/>
  <c r="C394" i="15"/>
  <c r="B394" i="15"/>
  <c r="AM393" i="15"/>
  <c r="AL393" i="15"/>
  <c r="AK393" i="15"/>
  <c r="AJ393" i="15"/>
  <c r="AI393" i="15"/>
  <c r="AH393" i="15"/>
  <c r="AG393" i="15"/>
  <c r="AF393" i="15"/>
  <c r="AE393" i="15"/>
  <c r="AD393" i="15"/>
  <c r="AC393" i="15"/>
  <c r="AB393" i="15"/>
  <c r="Z393" i="15"/>
  <c r="Y393" i="15"/>
  <c r="X393" i="15"/>
  <c r="W393" i="15"/>
  <c r="V393" i="15"/>
  <c r="U393" i="15"/>
  <c r="T393" i="15"/>
  <c r="S393" i="15"/>
  <c r="R393" i="15"/>
  <c r="Q393" i="15"/>
  <c r="P393" i="15"/>
  <c r="O393" i="15"/>
  <c r="N393" i="15"/>
  <c r="M393" i="15"/>
  <c r="L393" i="15"/>
  <c r="K393" i="15"/>
  <c r="J393" i="15"/>
  <c r="I393" i="15"/>
  <c r="H393" i="15"/>
  <c r="G393" i="15"/>
  <c r="F393" i="15"/>
  <c r="D393" i="15"/>
  <c r="C393" i="15"/>
  <c r="B393" i="15"/>
  <c r="AM392" i="15"/>
  <c r="AL392" i="15"/>
  <c r="AK392" i="15"/>
  <c r="AJ392" i="15"/>
  <c r="AI392" i="15"/>
  <c r="AH392" i="15"/>
  <c r="AG392" i="15"/>
  <c r="AF392" i="15"/>
  <c r="AE392" i="15"/>
  <c r="AD392" i="15"/>
  <c r="AC392" i="15"/>
  <c r="AB392" i="15"/>
  <c r="Z392" i="15"/>
  <c r="Y392" i="15"/>
  <c r="X392" i="15"/>
  <c r="W392" i="15"/>
  <c r="V392" i="15"/>
  <c r="U392" i="15"/>
  <c r="T392" i="15"/>
  <c r="S392" i="15"/>
  <c r="R392" i="15"/>
  <c r="Q392" i="15"/>
  <c r="P392" i="15"/>
  <c r="O392" i="15"/>
  <c r="N392" i="15"/>
  <c r="M392" i="15"/>
  <c r="L392" i="15"/>
  <c r="K392" i="15"/>
  <c r="J392" i="15"/>
  <c r="I392" i="15"/>
  <c r="H392" i="15"/>
  <c r="G392" i="15"/>
  <c r="F392" i="15"/>
  <c r="D392" i="15"/>
  <c r="C392" i="15"/>
  <c r="B392" i="15"/>
  <c r="AM391" i="15"/>
  <c r="AL391" i="15"/>
  <c r="AK391" i="15"/>
  <c r="AJ391" i="15"/>
  <c r="AI391" i="15"/>
  <c r="AH391" i="15"/>
  <c r="AG391" i="15"/>
  <c r="AF391" i="15"/>
  <c r="AE391" i="15"/>
  <c r="AD391" i="15"/>
  <c r="AC391" i="15"/>
  <c r="AB391" i="15"/>
  <c r="Z391" i="15"/>
  <c r="Y391" i="15"/>
  <c r="X391" i="15"/>
  <c r="W391" i="15"/>
  <c r="V391" i="15"/>
  <c r="U391" i="15"/>
  <c r="T391" i="15"/>
  <c r="S391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F391" i="15"/>
  <c r="D391" i="15"/>
  <c r="C391" i="15"/>
  <c r="B391" i="15"/>
  <c r="AM390" i="15"/>
  <c r="AL390" i="15"/>
  <c r="AK390" i="15"/>
  <c r="AJ390" i="15"/>
  <c r="AI390" i="15"/>
  <c r="AH390" i="15"/>
  <c r="AG390" i="15"/>
  <c r="AF390" i="15"/>
  <c r="AE390" i="15"/>
  <c r="AD390" i="15"/>
  <c r="AC390" i="15"/>
  <c r="AB390" i="15"/>
  <c r="Z390" i="15"/>
  <c r="Y390" i="15"/>
  <c r="X390" i="15"/>
  <c r="W390" i="15"/>
  <c r="V390" i="15"/>
  <c r="U390" i="15"/>
  <c r="T390" i="15"/>
  <c r="S390" i="15"/>
  <c r="R390" i="15"/>
  <c r="Q390" i="15"/>
  <c r="P390" i="15"/>
  <c r="O390" i="15"/>
  <c r="N390" i="15"/>
  <c r="M390" i="15"/>
  <c r="L390" i="15"/>
  <c r="K390" i="15"/>
  <c r="J390" i="15"/>
  <c r="I390" i="15"/>
  <c r="H390" i="15"/>
  <c r="G390" i="15"/>
  <c r="F390" i="15"/>
  <c r="D390" i="15"/>
  <c r="C390" i="15"/>
  <c r="B390" i="15"/>
  <c r="AM389" i="15"/>
  <c r="AL389" i="15"/>
  <c r="AK389" i="15"/>
  <c r="AJ389" i="15"/>
  <c r="AI389" i="15"/>
  <c r="AH389" i="15"/>
  <c r="AG389" i="15"/>
  <c r="AF389" i="15"/>
  <c r="AE389" i="15"/>
  <c r="AD389" i="15"/>
  <c r="AC389" i="15"/>
  <c r="AB389" i="15"/>
  <c r="Z389" i="15"/>
  <c r="Y389" i="15"/>
  <c r="X389" i="15"/>
  <c r="W389" i="15"/>
  <c r="V389" i="15"/>
  <c r="U389" i="15"/>
  <c r="T389" i="15"/>
  <c r="S389" i="15"/>
  <c r="R389" i="15"/>
  <c r="Q389" i="15"/>
  <c r="P389" i="15"/>
  <c r="O389" i="15"/>
  <c r="N389" i="15"/>
  <c r="M389" i="15"/>
  <c r="L389" i="15"/>
  <c r="K389" i="15"/>
  <c r="J389" i="15"/>
  <c r="I389" i="15"/>
  <c r="H389" i="15"/>
  <c r="G389" i="15"/>
  <c r="F389" i="15"/>
  <c r="D389" i="15"/>
  <c r="C389" i="15"/>
  <c r="B389" i="15"/>
  <c r="AM388" i="15"/>
  <c r="AL388" i="15"/>
  <c r="AK388" i="15"/>
  <c r="AJ388" i="15"/>
  <c r="AI388" i="15"/>
  <c r="AH388" i="15"/>
  <c r="AG388" i="15"/>
  <c r="AF388" i="15"/>
  <c r="AE388" i="15"/>
  <c r="AD388" i="15"/>
  <c r="AC388" i="15"/>
  <c r="AB388" i="15"/>
  <c r="Z388" i="15"/>
  <c r="Y388" i="15"/>
  <c r="X388" i="15"/>
  <c r="W388" i="15"/>
  <c r="V388" i="15"/>
  <c r="U388" i="15"/>
  <c r="T388" i="15"/>
  <c r="S388" i="15"/>
  <c r="R388" i="15"/>
  <c r="Q388" i="15"/>
  <c r="P388" i="15"/>
  <c r="O388" i="15"/>
  <c r="N388" i="15"/>
  <c r="M388" i="15"/>
  <c r="L388" i="15"/>
  <c r="K388" i="15"/>
  <c r="J388" i="15"/>
  <c r="I388" i="15"/>
  <c r="H388" i="15"/>
  <c r="G388" i="15"/>
  <c r="F388" i="15"/>
  <c r="D388" i="15"/>
  <c r="C388" i="15"/>
  <c r="B388" i="15"/>
  <c r="AM387" i="15"/>
  <c r="AL387" i="15"/>
  <c r="AK387" i="15"/>
  <c r="AJ387" i="15"/>
  <c r="AI387" i="15"/>
  <c r="AH387" i="15"/>
  <c r="AG387" i="15"/>
  <c r="AF387" i="15"/>
  <c r="AE387" i="15"/>
  <c r="AD387" i="15"/>
  <c r="AC387" i="15"/>
  <c r="AB387" i="15"/>
  <c r="Z387" i="15"/>
  <c r="Y387" i="15"/>
  <c r="X387" i="15"/>
  <c r="W387" i="15"/>
  <c r="V387" i="15"/>
  <c r="U387" i="15"/>
  <c r="T387" i="15"/>
  <c r="S387" i="15"/>
  <c r="R387" i="15"/>
  <c r="Q387" i="15"/>
  <c r="P387" i="15"/>
  <c r="O387" i="15"/>
  <c r="N387" i="15"/>
  <c r="M387" i="15"/>
  <c r="L387" i="15"/>
  <c r="K387" i="15"/>
  <c r="J387" i="15"/>
  <c r="I387" i="15"/>
  <c r="H387" i="15"/>
  <c r="G387" i="15"/>
  <c r="F387" i="15"/>
  <c r="D387" i="15"/>
  <c r="C387" i="15"/>
  <c r="B387" i="15"/>
  <c r="AM386" i="15"/>
  <c r="AL386" i="15"/>
  <c r="AK386" i="15"/>
  <c r="AJ386" i="15"/>
  <c r="AI386" i="15"/>
  <c r="AH386" i="15"/>
  <c r="AG386" i="15"/>
  <c r="AF386" i="15"/>
  <c r="AE386" i="15"/>
  <c r="AD386" i="15"/>
  <c r="AC386" i="15"/>
  <c r="AB386" i="15"/>
  <c r="Z386" i="15"/>
  <c r="Y386" i="15"/>
  <c r="X386" i="15"/>
  <c r="W386" i="15"/>
  <c r="V386" i="15"/>
  <c r="U386" i="15"/>
  <c r="T386" i="15"/>
  <c r="S386" i="15"/>
  <c r="R386" i="15"/>
  <c r="Q386" i="15"/>
  <c r="P386" i="15"/>
  <c r="O386" i="15"/>
  <c r="N386" i="15"/>
  <c r="M386" i="15"/>
  <c r="L386" i="15"/>
  <c r="K386" i="15"/>
  <c r="J386" i="15"/>
  <c r="I386" i="15"/>
  <c r="H386" i="15"/>
  <c r="G386" i="15"/>
  <c r="F386" i="15"/>
  <c r="D386" i="15"/>
  <c r="C386" i="15"/>
  <c r="B386" i="15"/>
  <c r="AM385" i="15"/>
  <c r="AL385" i="15"/>
  <c r="AK385" i="15"/>
  <c r="AJ385" i="15"/>
  <c r="AI385" i="15"/>
  <c r="AH385" i="15"/>
  <c r="AG385" i="15"/>
  <c r="AF385" i="15"/>
  <c r="AE385" i="15"/>
  <c r="AD385" i="15"/>
  <c r="AC385" i="15"/>
  <c r="AB385" i="15"/>
  <c r="Z385" i="15"/>
  <c r="Y385" i="15"/>
  <c r="X385" i="15"/>
  <c r="W385" i="15"/>
  <c r="V385" i="15"/>
  <c r="U385" i="15"/>
  <c r="T385" i="15"/>
  <c r="S385" i="15"/>
  <c r="R385" i="15"/>
  <c r="Q385" i="15"/>
  <c r="P385" i="15"/>
  <c r="O385" i="15"/>
  <c r="N385" i="15"/>
  <c r="M385" i="15"/>
  <c r="L385" i="15"/>
  <c r="K385" i="15"/>
  <c r="J385" i="15"/>
  <c r="I385" i="15"/>
  <c r="H385" i="15"/>
  <c r="G385" i="15"/>
  <c r="F385" i="15"/>
  <c r="D385" i="15"/>
  <c r="C385" i="15"/>
  <c r="B385" i="15"/>
  <c r="AM384" i="15"/>
  <c r="AL384" i="15"/>
  <c r="AK384" i="15"/>
  <c r="AJ384" i="15"/>
  <c r="AI384" i="15"/>
  <c r="AH384" i="15"/>
  <c r="AG384" i="15"/>
  <c r="AF384" i="15"/>
  <c r="AE384" i="15"/>
  <c r="AD384" i="15"/>
  <c r="AC384" i="15"/>
  <c r="AB384" i="15"/>
  <c r="Z384" i="15"/>
  <c r="Y384" i="15"/>
  <c r="X384" i="15"/>
  <c r="W384" i="15"/>
  <c r="V384" i="15"/>
  <c r="U384" i="15"/>
  <c r="T384" i="15"/>
  <c r="S384" i="15"/>
  <c r="R384" i="15"/>
  <c r="Q384" i="15"/>
  <c r="P384" i="15"/>
  <c r="O384" i="15"/>
  <c r="N384" i="15"/>
  <c r="M384" i="15"/>
  <c r="L384" i="15"/>
  <c r="K384" i="15"/>
  <c r="J384" i="15"/>
  <c r="I384" i="15"/>
  <c r="H384" i="15"/>
  <c r="G384" i="15"/>
  <c r="F384" i="15"/>
  <c r="D384" i="15"/>
  <c r="C384" i="15"/>
  <c r="B384" i="15"/>
  <c r="AM383" i="15"/>
  <c r="AL383" i="15"/>
  <c r="AK383" i="15"/>
  <c r="AJ383" i="15"/>
  <c r="AI383" i="15"/>
  <c r="AH383" i="15"/>
  <c r="AG383" i="15"/>
  <c r="AF383" i="15"/>
  <c r="AE383" i="15"/>
  <c r="AD383" i="15"/>
  <c r="AC383" i="15"/>
  <c r="AB383" i="15"/>
  <c r="Z383" i="15"/>
  <c r="Y383" i="15"/>
  <c r="X383" i="15"/>
  <c r="W383" i="15"/>
  <c r="V383" i="15"/>
  <c r="U383" i="15"/>
  <c r="T383" i="15"/>
  <c r="S383" i="15"/>
  <c r="R383" i="15"/>
  <c r="Q383" i="15"/>
  <c r="P383" i="15"/>
  <c r="O383" i="15"/>
  <c r="N383" i="15"/>
  <c r="M383" i="15"/>
  <c r="L383" i="15"/>
  <c r="K383" i="15"/>
  <c r="J383" i="15"/>
  <c r="I383" i="15"/>
  <c r="H383" i="15"/>
  <c r="G383" i="15"/>
  <c r="F383" i="15"/>
  <c r="D383" i="15"/>
  <c r="C383" i="15"/>
  <c r="B383" i="15"/>
  <c r="AM382" i="15"/>
  <c r="AL382" i="15"/>
  <c r="AK382" i="15"/>
  <c r="AJ382" i="15"/>
  <c r="AI382" i="15"/>
  <c r="AH382" i="15"/>
  <c r="AG382" i="15"/>
  <c r="AF382" i="15"/>
  <c r="AE382" i="15"/>
  <c r="AD382" i="15"/>
  <c r="AC382" i="15"/>
  <c r="AB382" i="15"/>
  <c r="Z382" i="15"/>
  <c r="Y382" i="15"/>
  <c r="X382" i="15"/>
  <c r="W382" i="15"/>
  <c r="V382" i="15"/>
  <c r="U382" i="15"/>
  <c r="T382" i="15"/>
  <c r="S382" i="15"/>
  <c r="R382" i="15"/>
  <c r="Q382" i="15"/>
  <c r="P382" i="15"/>
  <c r="O382" i="15"/>
  <c r="N382" i="15"/>
  <c r="M382" i="15"/>
  <c r="L382" i="15"/>
  <c r="K382" i="15"/>
  <c r="J382" i="15"/>
  <c r="I382" i="15"/>
  <c r="H382" i="15"/>
  <c r="G382" i="15"/>
  <c r="F382" i="15"/>
  <c r="D382" i="15"/>
  <c r="C382" i="15"/>
  <c r="B382" i="15"/>
  <c r="AM381" i="15"/>
  <c r="AL381" i="15"/>
  <c r="AK381" i="15"/>
  <c r="AJ381" i="15"/>
  <c r="AI381" i="15"/>
  <c r="AH381" i="15"/>
  <c r="AG381" i="15"/>
  <c r="AF381" i="15"/>
  <c r="AE381" i="15"/>
  <c r="AD381" i="15"/>
  <c r="AC381" i="15"/>
  <c r="AB381" i="15"/>
  <c r="Z381" i="15"/>
  <c r="Y381" i="15"/>
  <c r="X381" i="15"/>
  <c r="W381" i="15"/>
  <c r="V381" i="15"/>
  <c r="U381" i="15"/>
  <c r="T381" i="15"/>
  <c r="S381" i="15"/>
  <c r="R381" i="15"/>
  <c r="Q381" i="15"/>
  <c r="P381" i="15"/>
  <c r="O381" i="15"/>
  <c r="N381" i="15"/>
  <c r="M381" i="15"/>
  <c r="L381" i="15"/>
  <c r="K381" i="15"/>
  <c r="J381" i="15"/>
  <c r="I381" i="15"/>
  <c r="H381" i="15"/>
  <c r="G381" i="15"/>
  <c r="F381" i="15"/>
  <c r="D381" i="15"/>
  <c r="C381" i="15"/>
  <c r="B381" i="15"/>
  <c r="AM380" i="15"/>
  <c r="AL380" i="15"/>
  <c r="AK380" i="15"/>
  <c r="AJ380" i="15"/>
  <c r="AI380" i="15"/>
  <c r="AH380" i="15"/>
  <c r="AG380" i="15"/>
  <c r="AF380" i="15"/>
  <c r="AE380" i="15"/>
  <c r="AD380" i="15"/>
  <c r="AC380" i="15"/>
  <c r="AB380" i="15"/>
  <c r="Z380" i="15"/>
  <c r="Y380" i="15"/>
  <c r="X380" i="15"/>
  <c r="W380" i="15"/>
  <c r="V380" i="15"/>
  <c r="U380" i="15"/>
  <c r="T380" i="15"/>
  <c r="S380" i="15"/>
  <c r="R380" i="15"/>
  <c r="Q380" i="15"/>
  <c r="P380" i="15"/>
  <c r="O380" i="15"/>
  <c r="N380" i="15"/>
  <c r="M380" i="15"/>
  <c r="L380" i="15"/>
  <c r="K380" i="15"/>
  <c r="J380" i="15"/>
  <c r="I380" i="15"/>
  <c r="H380" i="15"/>
  <c r="G380" i="15"/>
  <c r="F380" i="15"/>
  <c r="D380" i="15"/>
  <c r="C380" i="15"/>
  <c r="B380" i="15"/>
  <c r="AM379" i="15"/>
  <c r="AL379" i="15"/>
  <c r="AK379" i="15"/>
  <c r="AJ379" i="15"/>
  <c r="AI379" i="15"/>
  <c r="AH379" i="15"/>
  <c r="AG379" i="15"/>
  <c r="AF379" i="15"/>
  <c r="AE379" i="15"/>
  <c r="AD379" i="15"/>
  <c r="AC379" i="15"/>
  <c r="AB379" i="15"/>
  <c r="Z379" i="15"/>
  <c r="Y379" i="15"/>
  <c r="X379" i="15"/>
  <c r="W379" i="15"/>
  <c r="V379" i="15"/>
  <c r="U379" i="15"/>
  <c r="T379" i="15"/>
  <c r="S379" i="15"/>
  <c r="R379" i="15"/>
  <c r="Q379" i="15"/>
  <c r="P379" i="15"/>
  <c r="O379" i="15"/>
  <c r="N379" i="15"/>
  <c r="M379" i="15"/>
  <c r="L379" i="15"/>
  <c r="K379" i="15"/>
  <c r="J379" i="15"/>
  <c r="I379" i="15"/>
  <c r="H379" i="15"/>
  <c r="G379" i="15"/>
  <c r="F379" i="15"/>
  <c r="D379" i="15"/>
  <c r="C379" i="15"/>
  <c r="B379" i="15"/>
  <c r="AM378" i="15"/>
  <c r="AL378" i="15"/>
  <c r="AK378" i="15"/>
  <c r="AJ378" i="15"/>
  <c r="AI378" i="15"/>
  <c r="AH378" i="15"/>
  <c r="AG378" i="15"/>
  <c r="AF378" i="15"/>
  <c r="AE378" i="15"/>
  <c r="AD378" i="15"/>
  <c r="AC378" i="15"/>
  <c r="AB378" i="15"/>
  <c r="Z378" i="15"/>
  <c r="Y378" i="15"/>
  <c r="X378" i="15"/>
  <c r="W378" i="15"/>
  <c r="V378" i="15"/>
  <c r="U378" i="15"/>
  <c r="T378" i="15"/>
  <c r="S378" i="15"/>
  <c r="R378" i="15"/>
  <c r="Q378" i="15"/>
  <c r="P378" i="15"/>
  <c r="O378" i="15"/>
  <c r="N378" i="15"/>
  <c r="M378" i="15"/>
  <c r="L378" i="15"/>
  <c r="K378" i="15"/>
  <c r="J378" i="15"/>
  <c r="I378" i="15"/>
  <c r="H378" i="15"/>
  <c r="G378" i="15"/>
  <c r="F378" i="15"/>
  <c r="D378" i="15"/>
  <c r="C378" i="15"/>
  <c r="B378" i="15"/>
  <c r="AM377" i="15"/>
  <c r="AL377" i="15"/>
  <c r="AK377" i="15"/>
  <c r="AJ377" i="15"/>
  <c r="AI377" i="15"/>
  <c r="AH377" i="15"/>
  <c r="AG377" i="15"/>
  <c r="AF377" i="15"/>
  <c r="AE377" i="15"/>
  <c r="AD377" i="15"/>
  <c r="AC377" i="15"/>
  <c r="AB377" i="15"/>
  <c r="Z377" i="15"/>
  <c r="Y377" i="15"/>
  <c r="X377" i="15"/>
  <c r="W377" i="15"/>
  <c r="V377" i="15"/>
  <c r="U377" i="15"/>
  <c r="T377" i="15"/>
  <c r="S377" i="15"/>
  <c r="R377" i="15"/>
  <c r="Q377" i="15"/>
  <c r="P377" i="15"/>
  <c r="O377" i="15"/>
  <c r="N377" i="15"/>
  <c r="M377" i="15"/>
  <c r="L377" i="15"/>
  <c r="K377" i="15"/>
  <c r="J377" i="15"/>
  <c r="I377" i="15"/>
  <c r="H377" i="15"/>
  <c r="G377" i="15"/>
  <c r="F377" i="15"/>
  <c r="D377" i="15"/>
  <c r="C377" i="15"/>
  <c r="B377" i="15"/>
  <c r="AM376" i="15"/>
  <c r="AL376" i="15"/>
  <c r="AK376" i="15"/>
  <c r="AJ376" i="15"/>
  <c r="AI376" i="15"/>
  <c r="AH376" i="15"/>
  <c r="AG376" i="15"/>
  <c r="AF376" i="15"/>
  <c r="AE376" i="15"/>
  <c r="AD376" i="15"/>
  <c r="AC376" i="15"/>
  <c r="AB376" i="15"/>
  <c r="Z376" i="15"/>
  <c r="Y376" i="15"/>
  <c r="X376" i="15"/>
  <c r="W376" i="15"/>
  <c r="V376" i="15"/>
  <c r="U376" i="15"/>
  <c r="T376" i="15"/>
  <c r="S376" i="15"/>
  <c r="R376" i="15"/>
  <c r="Q376" i="15"/>
  <c r="P376" i="15"/>
  <c r="O376" i="15"/>
  <c r="N376" i="15"/>
  <c r="M376" i="15"/>
  <c r="L376" i="15"/>
  <c r="K376" i="15"/>
  <c r="J376" i="15"/>
  <c r="I376" i="15"/>
  <c r="H376" i="15"/>
  <c r="G376" i="15"/>
  <c r="F376" i="15"/>
  <c r="D376" i="15"/>
  <c r="C376" i="15"/>
  <c r="B376" i="15"/>
  <c r="AM375" i="15"/>
  <c r="AL375" i="15"/>
  <c r="AK375" i="15"/>
  <c r="AJ375" i="15"/>
  <c r="AI375" i="15"/>
  <c r="AH375" i="15"/>
  <c r="AG375" i="15"/>
  <c r="AF375" i="15"/>
  <c r="AE375" i="15"/>
  <c r="AD375" i="15"/>
  <c r="AC375" i="15"/>
  <c r="AB375" i="15"/>
  <c r="Z375" i="15"/>
  <c r="Y375" i="15"/>
  <c r="X375" i="15"/>
  <c r="W375" i="15"/>
  <c r="V375" i="15"/>
  <c r="U375" i="15"/>
  <c r="T375" i="15"/>
  <c r="S375" i="15"/>
  <c r="R375" i="15"/>
  <c r="Q375" i="15"/>
  <c r="P375" i="15"/>
  <c r="O375" i="15"/>
  <c r="N375" i="15"/>
  <c r="M375" i="15"/>
  <c r="L375" i="15"/>
  <c r="K375" i="15"/>
  <c r="J375" i="15"/>
  <c r="I375" i="15"/>
  <c r="H375" i="15"/>
  <c r="G375" i="15"/>
  <c r="F375" i="15"/>
  <c r="D375" i="15"/>
  <c r="C375" i="15"/>
  <c r="B375" i="15"/>
  <c r="AM374" i="15"/>
  <c r="AL374" i="15"/>
  <c r="AK374" i="15"/>
  <c r="AJ374" i="15"/>
  <c r="AI374" i="15"/>
  <c r="AH374" i="15"/>
  <c r="AG374" i="15"/>
  <c r="AF374" i="15"/>
  <c r="AE374" i="15"/>
  <c r="AD374" i="15"/>
  <c r="AC374" i="15"/>
  <c r="AB374" i="15"/>
  <c r="Z374" i="15"/>
  <c r="Y374" i="15"/>
  <c r="X374" i="15"/>
  <c r="W374" i="15"/>
  <c r="V374" i="15"/>
  <c r="U374" i="15"/>
  <c r="T374" i="15"/>
  <c r="S374" i="15"/>
  <c r="R374" i="15"/>
  <c r="Q374" i="15"/>
  <c r="P374" i="15"/>
  <c r="O374" i="15"/>
  <c r="N374" i="15"/>
  <c r="M374" i="15"/>
  <c r="L374" i="15"/>
  <c r="K374" i="15"/>
  <c r="J374" i="15"/>
  <c r="I374" i="15"/>
  <c r="H374" i="15"/>
  <c r="G374" i="15"/>
  <c r="F374" i="15"/>
  <c r="D374" i="15"/>
  <c r="C374" i="15"/>
  <c r="B374" i="15"/>
  <c r="AM373" i="15"/>
  <c r="AL373" i="15"/>
  <c r="AK373" i="15"/>
  <c r="AJ373" i="15"/>
  <c r="AI373" i="15"/>
  <c r="AH373" i="15"/>
  <c r="AG373" i="15"/>
  <c r="AF373" i="15"/>
  <c r="AE373" i="15"/>
  <c r="AD373" i="15"/>
  <c r="AC373" i="15"/>
  <c r="AB373" i="15"/>
  <c r="Z373" i="15"/>
  <c r="Y373" i="15"/>
  <c r="X373" i="15"/>
  <c r="W373" i="15"/>
  <c r="V373" i="15"/>
  <c r="U373" i="15"/>
  <c r="T373" i="15"/>
  <c r="S373" i="15"/>
  <c r="R373" i="15"/>
  <c r="Q373" i="15"/>
  <c r="P373" i="15"/>
  <c r="O373" i="15"/>
  <c r="N373" i="15"/>
  <c r="M373" i="15"/>
  <c r="L373" i="15"/>
  <c r="K373" i="15"/>
  <c r="J373" i="15"/>
  <c r="I373" i="15"/>
  <c r="H373" i="15"/>
  <c r="G373" i="15"/>
  <c r="F373" i="15"/>
  <c r="D373" i="15"/>
  <c r="C373" i="15"/>
  <c r="B373" i="15"/>
  <c r="AM372" i="15"/>
  <c r="AL372" i="15"/>
  <c r="AK372" i="15"/>
  <c r="AJ372" i="15"/>
  <c r="AI372" i="15"/>
  <c r="AH372" i="15"/>
  <c r="AG372" i="15"/>
  <c r="AF372" i="15"/>
  <c r="AE372" i="15"/>
  <c r="AD372" i="15"/>
  <c r="AC372" i="15"/>
  <c r="AB372" i="15"/>
  <c r="Z372" i="15"/>
  <c r="Y372" i="15"/>
  <c r="X372" i="15"/>
  <c r="W372" i="15"/>
  <c r="V372" i="15"/>
  <c r="U372" i="15"/>
  <c r="T372" i="15"/>
  <c r="S372" i="15"/>
  <c r="R372" i="15"/>
  <c r="Q372" i="15"/>
  <c r="P372" i="15"/>
  <c r="O372" i="15"/>
  <c r="N372" i="15"/>
  <c r="M372" i="15"/>
  <c r="L372" i="15"/>
  <c r="K372" i="15"/>
  <c r="J372" i="15"/>
  <c r="I372" i="15"/>
  <c r="H372" i="15"/>
  <c r="G372" i="15"/>
  <c r="F372" i="15"/>
  <c r="D372" i="15"/>
  <c r="C372" i="15"/>
  <c r="B372" i="15"/>
  <c r="AM371" i="15"/>
  <c r="AL371" i="15"/>
  <c r="AK371" i="15"/>
  <c r="AJ371" i="15"/>
  <c r="AI371" i="15"/>
  <c r="AH371" i="15"/>
  <c r="AG371" i="15"/>
  <c r="AF371" i="15"/>
  <c r="AE371" i="15"/>
  <c r="AD371" i="15"/>
  <c r="AC371" i="15"/>
  <c r="AB371" i="15"/>
  <c r="Z371" i="15"/>
  <c r="Y371" i="15"/>
  <c r="X371" i="15"/>
  <c r="W371" i="15"/>
  <c r="V371" i="15"/>
  <c r="U371" i="15"/>
  <c r="T371" i="15"/>
  <c r="S371" i="15"/>
  <c r="R371" i="15"/>
  <c r="Q371" i="15"/>
  <c r="P371" i="15"/>
  <c r="O371" i="15"/>
  <c r="N371" i="15"/>
  <c r="M371" i="15"/>
  <c r="L371" i="15"/>
  <c r="K371" i="15"/>
  <c r="J371" i="15"/>
  <c r="I371" i="15"/>
  <c r="H371" i="15"/>
  <c r="G371" i="15"/>
  <c r="F371" i="15"/>
  <c r="D371" i="15"/>
  <c r="C371" i="15"/>
  <c r="B371" i="15"/>
  <c r="AM370" i="15"/>
  <c r="AL370" i="15"/>
  <c r="AK370" i="15"/>
  <c r="AJ370" i="15"/>
  <c r="AI370" i="15"/>
  <c r="AH370" i="15"/>
  <c r="AG370" i="15"/>
  <c r="AF370" i="15"/>
  <c r="AE370" i="15"/>
  <c r="AD370" i="15"/>
  <c r="AC370" i="15"/>
  <c r="AB370" i="15"/>
  <c r="Z370" i="15"/>
  <c r="Y370" i="15"/>
  <c r="X370" i="15"/>
  <c r="W370" i="15"/>
  <c r="V370" i="15"/>
  <c r="U370" i="15"/>
  <c r="T370" i="15"/>
  <c r="S370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F370" i="15"/>
  <c r="D370" i="15"/>
  <c r="C370" i="15"/>
  <c r="B370" i="15"/>
  <c r="AM369" i="15"/>
  <c r="AL369" i="15"/>
  <c r="AK369" i="15"/>
  <c r="AJ369" i="15"/>
  <c r="AI369" i="15"/>
  <c r="AH369" i="15"/>
  <c r="AG369" i="15"/>
  <c r="AF369" i="15"/>
  <c r="AE369" i="15"/>
  <c r="AD369" i="15"/>
  <c r="AC369" i="15"/>
  <c r="AB369" i="15"/>
  <c r="Z369" i="15"/>
  <c r="Y369" i="15"/>
  <c r="X369" i="15"/>
  <c r="W369" i="15"/>
  <c r="V369" i="15"/>
  <c r="U369" i="15"/>
  <c r="T369" i="15"/>
  <c r="S369" i="15"/>
  <c r="R369" i="15"/>
  <c r="Q369" i="15"/>
  <c r="P369" i="15"/>
  <c r="O369" i="15"/>
  <c r="N369" i="15"/>
  <c r="M369" i="15"/>
  <c r="L369" i="15"/>
  <c r="K369" i="15"/>
  <c r="J369" i="15"/>
  <c r="I369" i="15"/>
  <c r="H369" i="15"/>
  <c r="G369" i="15"/>
  <c r="F369" i="15"/>
  <c r="D369" i="15"/>
  <c r="C369" i="15"/>
  <c r="B369" i="15"/>
  <c r="AM368" i="15"/>
  <c r="AL368" i="15"/>
  <c r="AK368" i="15"/>
  <c r="AJ368" i="15"/>
  <c r="AI368" i="15"/>
  <c r="AH368" i="15"/>
  <c r="AG368" i="15"/>
  <c r="AF368" i="15"/>
  <c r="AE368" i="15"/>
  <c r="AD368" i="15"/>
  <c r="AC368" i="15"/>
  <c r="AB368" i="15"/>
  <c r="Z368" i="15"/>
  <c r="Y368" i="15"/>
  <c r="X368" i="15"/>
  <c r="W368" i="15"/>
  <c r="V368" i="15"/>
  <c r="U368" i="15"/>
  <c r="T368" i="15"/>
  <c r="S368" i="15"/>
  <c r="R368" i="15"/>
  <c r="Q368" i="15"/>
  <c r="P368" i="15"/>
  <c r="O368" i="15"/>
  <c r="N368" i="15"/>
  <c r="M368" i="15"/>
  <c r="L368" i="15"/>
  <c r="K368" i="15"/>
  <c r="J368" i="15"/>
  <c r="I368" i="15"/>
  <c r="H368" i="15"/>
  <c r="G368" i="15"/>
  <c r="F368" i="15"/>
  <c r="D368" i="15"/>
  <c r="C368" i="15"/>
  <c r="B368" i="15"/>
  <c r="AM367" i="15"/>
  <c r="AL367" i="15"/>
  <c r="AK367" i="15"/>
  <c r="AJ367" i="15"/>
  <c r="AI367" i="15"/>
  <c r="AH367" i="15"/>
  <c r="AG367" i="15"/>
  <c r="AF367" i="15"/>
  <c r="AE367" i="15"/>
  <c r="AD367" i="15"/>
  <c r="AC367" i="15"/>
  <c r="AB367" i="15"/>
  <c r="Z367" i="15"/>
  <c r="Y367" i="15"/>
  <c r="X367" i="15"/>
  <c r="W367" i="15"/>
  <c r="V367" i="15"/>
  <c r="U367" i="15"/>
  <c r="T367" i="15"/>
  <c r="S367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F367" i="15"/>
  <c r="D367" i="15"/>
  <c r="C367" i="15"/>
  <c r="B367" i="15"/>
  <c r="AM366" i="15"/>
  <c r="AL366" i="15"/>
  <c r="AK366" i="15"/>
  <c r="AJ366" i="15"/>
  <c r="AI366" i="15"/>
  <c r="AH366" i="15"/>
  <c r="AG366" i="15"/>
  <c r="AF366" i="15"/>
  <c r="AE366" i="15"/>
  <c r="AD366" i="15"/>
  <c r="AC366" i="15"/>
  <c r="AB366" i="15"/>
  <c r="Z366" i="15"/>
  <c r="Y366" i="15"/>
  <c r="X366" i="15"/>
  <c r="W366" i="15"/>
  <c r="V366" i="15"/>
  <c r="U366" i="15"/>
  <c r="T366" i="15"/>
  <c r="S366" i="15"/>
  <c r="R366" i="15"/>
  <c r="Q366" i="15"/>
  <c r="P366" i="15"/>
  <c r="O366" i="15"/>
  <c r="N366" i="15"/>
  <c r="M366" i="15"/>
  <c r="L366" i="15"/>
  <c r="K366" i="15"/>
  <c r="J366" i="15"/>
  <c r="I366" i="15"/>
  <c r="H366" i="15"/>
  <c r="G366" i="15"/>
  <c r="F366" i="15"/>
  <c r="D366" i="15"/>
  <c r="C366" i="15"/>
  <c r="B366" i="15"/>
  <c r="AM365" i="15"/>
  <c r="AL365" i="15"/>
  <c r="AK365" i="15"/>
  <c r="AJ365" i="15"/>
  <c r="AI365" i="15"/>
  <c r="AH365" i="15"/>
  <c r="AG365" i="15"/>
  <c r="AF365" i="15"/>
  <c r="AE365" i="15"/>
  <c r="AD365" i="15"/>
  <c r="AC365" i="15"/>
  <c r="AB365" i="15"/>
  <c r="Z365" i="15"/>
  <c r="Y365" i="15"/>
  <c r="X365" i="15"/>
  <c r="W365" i="15"/>
  <c r="V365" i="15"/>
  <c r="U365" i="15"/>
  <c r="T365" i="15"/>
  <c r="S365" i="15"/>
  <c r="R365" i="15"/>
  <c r="Q365" i="15"/>
  <c r="P365" i="15"/>
  <c r="O365" i="15"/>
  <c r="N365" i="15"/>
  <c r="M365" i="15"/>
  <c r="L365" i="15"/>
  <c r="K365" i="15"/>
  <c r="J365" i="15"/>
  <c r="I365" i="15"/>
  <c r="H365" i="15"/>
  <c r="G365" i="15"/>
  <c r="F365" i="15"/>
  <c r="D365" i="15"/>
  <c r="C365" i="15"/>
  <c r="B365" i="15"/>
  <c r="AM364" i="15"/>
  <c r="AL364" i="15"/>
  <c r="AK364" i="15"/>
  <c r="AJ364" i="15"/>
  <c r="AI364" i="15"/>
  <c r="AH364" i="15"/>
  <c r="AG364" i="15"/>
  <c r="AF364" i="15"/>
  <c r="AE364" i="15"/>
  <c r="AD364" i="15"/>
  <c r="AC364" i="15"/>
  <c r="AB364" i="15"/>
  <c r="Z364" i="15"/>
  <c r="Y364" i="15"/>
  <c r="X364" i="15"/>
  <c r="W364" i="15"/>
  <c r="V364" i="15"/>
  <c r="U364" i="15"/>
  <c r="T364" i="15"/>
  <c r="S364" i="15"/>
  <c r="R364" i="15"/>
  <c r="Q364" i="15"/>
  <c r="P364" i="15"/>
  <c r="O364" i="15"/>
  <c r="N364" i="15"/>
  <c r="M364" i="15"/>
  <c r="L364" i="15"/>
  <c r="K364" i="15"/>
  <c r="J364" i="15"/>
  <c r="I364" i="15"/>
  <c r="H364" i="15"/>
  <c r="G364" i="15"/>
  <c r="F364" i="15"/>
  <c r="D364" i="15"/>
  <c r="C364" i="15"/>
  <c r="B364" i="15"/>
  <c r="AM363" i="15"/>
  <c r="AL363" i="15"/>
  <c r="AK363" i="15"/>
  <c r="AJ363" i="15"/>
  <c r="AI363" i="15"/>
  <c r="AH363" i="15"/>
  <c r="AG363" i="15"/>
  <c r="AF363" i="15"/>
  <c r="AE363" i="15"/>
  <c r="AD363" i="15"/>
  <c r="AC363" i="15"/>
  <c r="AB363" i="15"/>
  <c r="Z363" i="15"/>
  <c r="Y363" i="15"/>
  <c r="X363" i="15"/>
  <c r="W363" i="15"/>
  <c r="V363" i="15"/>
  <c r="U363" i="15"/>
  <c r="T363" i="15"/>
  <c r="S363" i="15"/>
  <c r="R363" i="15"/>
  <c r="Q363" i="15"/>
  <c r="P363" i="15"/>
  <c r="O363" i="15"/>
  <c r="N363" i="15"/>
  <c r="M363" i="15"/>
  <c r="L363" i="15"/>
  <c r="K363" i="15"/>
  <c r="J363" i="15"/>
  <c r="I363" i="15"/>
  <c r="H363" i="15"/>
  <c r="G363" i="15"/>
  <c r="F363" i="15"/>
  <c r="D363" i="15"/>
  <c r="C363" i="15"/>
  <c r="B363" i="15"/>
  <c r="AM362" i="15"/>
  <c r="AL362" i="15"/>
  <c r="AK362" i="15"/>
  <c r="AJ362" i="15"/>
  <c r="AI362" i="15"/>
  <c r="AH362" i="15"/>
  <c r="AG362" i="15"/>
  <c r="AF362" i="15"/>
  <c r="AE362" i="15"/>
  <c r="AD362" i="15"/>
  <c r="AC362" i="15"/>
  <c r="AB362" i="15"/>
  <c r="Z362" i="15"/>
  <c r="Y362" i="15"/>
  <c r="X362" i="15"/>
  <c r="W362" i="15"/>
  <c r="V362" i="15"/>
  <c r="U362" i="15"/>
  <c r="T362" i="15"/>
  <c r="S362" i="15"/>
  <c r="R362" i="15"/>
  <c r="Q362" i="15"/>
  <c r="P362" i="15"/>
  <c r="O362" i="15"/>
  <c r="N362" i="15"/>
  <c r="M362" i="15"/>
  <c r="L362" i="15"/>
  <c r="K362" i="15"/>
  <c r="J362" i="15"/>
  <c r="I362" i="15"/>
  <c r="H362" i="15"/>
  <c r="G362" i="15"/>
  <c r="F362" i="15"/>
  <c r="D362" i="15"/>
  <c r="C362" i="15"/>
  <c r="B362" i="15"/>
  <c r="AM361" i="15"/>
  <c r="AL361" i="15"/>
  <c r="AK361" i="15"/>
  <c r="AJ361" i="15"/>
  <c r="AI361" i="15"/>
  <c r="AH361" i="15"/>
  <c r="AG361" i="15"/>
  <c r="AF361" i="15"/>
  <c r="AE361" i="15"/>
  <c r="AD361" i="15"/>
  <c r="AC361" i="15"/>
  <c r="AB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D361" i="15"/>
  <c r="C361" i="15"/>
  <c r="B361" i="15"/>
  <c r="AM360" i="15"/>
  <c r="AL360" i="15"/>
  <c r="AK360" i="15"/>
  <c r="AJ360" i="15"/>
  <c r="AI360" i="15"/>
  <c r="AH360" i="15"/>
  <c r="AG360" i="15"/>
  <c r="AF360" i="15"/>
  <c r="AE360" i="15"/>
  <c r="AD360" i="15"/>
  <c r="AC360" i="15"/>
  <c r="AB360" i="15"/>
  <c r="Z360" i="15"/>
  <c r="Y360" i="15"/>
  <c r="X360" i="15"/>
  <c r="W360" i="15"/>
  <c r="V360" i="15"/>
  <c r="U360" i="15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D360" i="15"/>
  <c r="C360" i="15"/>
  <c r="B360" i="15"/>
  <c r="AM359" i="15"/>
  <c r="AL359" i="15"/>
  <c r="AK359" i="15"/>
  <c r="AJ359" i="15"/>
  <c r="AI359" i="15"/>
  <c r="AH359" i="15"/>
  <c r="AG359" i="15"/>
  <c r="AF359" i="15"/>
  <c r="AE359" i="15"/>
  <c r="AD359" i="15"/>
  <c r="AC359" i="15"/>
  <c r="AB359" i="15"/>
  <c r="Z359" i="15"/>
  <c r="Y359" i="15"/>
  <c r="X359" i="15"/>
  <c r="W359" i="15"/>
  <c r="V359" i="15"/>
  <c r="U359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D359" i="15"/>
  <c r="C359" i="15"/>
  <c r="B359" i="15"/>
  <c r="AM358" i="15"/>
  <c r="AL358" i="15"/>
  <c r="AK358" i="15"/>
  <c r="AJ358" i="15"/>
  <c r="AI358" i="15"/>
  <c r="AH358" i="15"/>
  <c r="AG358" i="15"/>
  <c r="AF358" i="15"/>
  <c r="AE358" i="15"/>
  <c r="AD358" i="15"/>
  <c r="AC358" i="15"/>
  <c r="AB358" i="15"/>
  <c r="Z358" i="15"/>
  <c r="Y358" i="15"/>
  <c r="X358" i="15"/>
  <c r="W358" i="15"/>
  <c r="V358" i="15"/>
  <c r="U358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D358" i="15"/>
  <c r="C358" i="15"/>
  <c r="B358" i="15"/>
  <c r="AM357" i="15"/>
  <c r="AL357" i="15"/>
  <c r="AK357" i="15"/>
  <c r="AJ357" i="15"/>
  <c r="AI357" i="15"/>
  <c r="AH357" i="15"/>
  <c r="AG357" i="15"/>
  <c r="AF357" i="15"/>
  <c r="AE357" i="15"/>
  <c r="AD357" i="15"/>
  <c r="AC357" i="15"/>
  <c r="AB357" i="15"/>
  <c r="Z357" i="15"/>
  <c r="Y357" i="15"/>
  <c r="X357" i="15"/>
  <c r="W357" i="15"/>
  <c r="V357" i="15"/>
  <c r="U357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D357" i="15"/>
  <c r="C357" i="15"/>
  <c r="B357" i="15"/>
  <c r="AM356" i="15"/>
  <c r="AL356" i="15"/>
  <c r="AK356" i="15"/>
  <c r="AJ356" i="15"/>
  <c r="AI356" i="15"/>
  <c r="AH356" i="15"/>
  <c r="AG356" i="15"/>
  <c r="AF356" i="15"/>
  <c r="AE356" i="15"/>
  <c r="AD356" i="15"/>
  <c r="AC356" i="15"/>
  <c r="AB356" i="15"/>
  <c r="Z356" i="15"/>
  <c r="Y356" i="15"/>
  <c r="X356" i="15"/>
  <c r="W356" i="15"/>
  <c r="V356" i="15"/>
  <c r="U356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D356" i="15"/>
  <c r="C356" i="15"/>
  <c r="B356" i="15"/>
  <c r="AM355" i="15"/>
  <c r="AL355" i="15"/>
  <c r="AK355" i="15"/>
  <c r="AJ355" i="15"/>
  <c r="AI355" i="15"/>
  <c r="AH355" i="15"/>
  <c r="AG355" i="15"/>
  <c r="AF355" i="15"/>
  <c r="AE355" i="15"/>
  <c r="AD355" i="15"/>
  <c r="AC355" i="15"/>
  <c r="AB355" i="15"/>
  <c r="Z355" i="15"/>
  <c r="Y355" i="15"/>
  <c r="X355" i="15"/>
  <c r="W355" i="15"/>
  <c r="V355" i="15"/>
  <c r="U355" i="15"/>
  <c r="T355" i="15"/>
  <c r="S355" i="15"/>
  <c r="R355" i="15"/>
  <c r="Q355" i="15"/>
  <c r="P355" i="15"/>
  <c r="O355" i="15"/>
  <c r="N355" i="15"/>
  <c r="M355" i="15"/>
  <c r="L355" i="15"/>
  <c r="K355" i="15"/>
  <c r="J355" i="15"/>
  <c r="I355" i="15"/>
  <c r="H355" i="15"/>
  <c r="G355" i="15"/>
  <c r="F355" i="15"/>
  <c r="D355" i="15"/>
  <c r="C355" i="15"/>
  <c r="B355" i="15"/>
  <c r="AM354" i="15"/>
  <c r="AL354" i="15"/>
  <c r="AK354" i="15"/>
  <c r="AJ354" i="15"/>
  <c r="AI354" i="15"/>
  <c r="AH354" i="15"/>
  <c r="AG354" i="15"/>
  <c r="AF354" i="15"/>
  <c r="AE354" i="15"/>
  <c r="AD354" i="15"/>
  <c r="AC354" i="15"/>
  <c r="AB354" i="15"/>
  <c r="Z354" i="15"/>
  <c r="Y354" i="15"/>
  <c r="X354" i="15"/>
  <c r="W354" i="15"/>
  <c r="V354" i="15"/>
  <c r="U354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D354" i="15"/>
  <c r="C354" i="15"/>
  <c r="B354" i="15"/>
  <c r="AM353" i="15"/>
  <c r="AL353" i="15"/>
  <c r="AK353" i="15"/>
  <c r="AJ353" i="15"/>
  <c r="AI353" i="15"/>
  <c r="AH353" i="15"/>
  <c r="AG353" i="15"/>
  <c r="AF353" i="15"/>
  <c r="AE353" i="15"/>
  <c r="AD353" i="15"/>
  <c r="AC353" i="15"/>
  <c r="AB353" i="15"/>
  <c r="Z353" i="15"/>
  <c r="Y353" i="15"/>
  <c r="X353" i="15"/>
  <c r="W353" i="15"/>
  <c r="V353" i="15"/>
  <c r="U353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D353" i="15"/>
  <c r="C353" i="15"/>
  <c r="B353" i="15"/>
  <c r="AM352" i="15"/>
  <c r="AL352" i="15"/>
  <c r="AK352" i="15"/>
  <c r="AJ352" i="15"/>
  <c r="AI352" i="15"/>
  <c r="AH352" i="15"/>
  <c r="AG352" i="15"/>
  <c r="AF352" i="15"/>
  <c r="AE352" i="15"/>
  <c r="AD352" i="15"/>
  <c r="AC352" i="15"/>
  <c r="AB352" i="15"/>
  <c r="Z352" i="15"/>
  <c r="Y352" i="15"/>
  <c r="X352" i="15"/>
  <c r="W352" i="15"/>
  <c r="V352" i="15"/>
  <c r="U352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D352" i="15"/>
  <c r="C352" i="15"/>
  <c r="B352" i="15"/>
  <c r="AM351" i="15"/>
  <c r="AL351" i="15"/>
  <c r="AK351" i="15"/>
  <c r="AJ351" i="15"/>
  <c r="AI351" i="15"/>
  <c r="AH351" i="15"/>
  <c r="AG351" i="15"/>
  <c r="AF351" i="15"/>
  <c r="AE351" i="15"/>
  <c r="AD351" i="15"/>
  <c r="AC351" i="15"/>
  <c r="AB351" i="15"/>
  <c r="Z351" i="15"/>
  <c r="Y351" i="15"/>
  <c r="X351" i="15"/>
  <c r="W351" i="15"/>
  <c r="V351" i="15"/>
  <c r="U351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D351" i="15"/>
  <c r="C351" i="15"/>
  <c r="B351" i="15"/>
  <c r="AM350" i="15"/>
  <c r="AL350" i="15"/>
  <c r="AK350" i="15"/>
  <c r="AJ350" i="15"/>
  <c r="AI350" i="15"/>
  <c r="AH350" i="15"/>
  <c r="AG350" i="15"/>
  <c r="AF350" i="15"/>
  <c r="AE350" i="15"/>
  <c r="AD350" i="15"/>
  <c r="AC350" i="15"/>
  <c r="AB350" i="15"/>
  <c r="Z350" i="15"/>
  <c r="Y350" i="15"/>
  <c r="X350" i="15"/>
  <c r="W350" i="15"/>
  <c r="V350" i="15"/>
  <c r="U350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D350" i="15"/>
  <c r="C350" i="15"/>
  <c r="B350" i="15"/>
  <c r="AM349" i="15"/>
  <c r="AL349" i="15"/>
  <c r="AK349" i="15"/>
  <c r="AJ349" i="15"/>
  <c r="AI349" i="15"/>
  <c r="AH349" i="15"/>
  <c r="AG349" i="15"/>
  <c r="AF349" i="15"/>
  <c r="AE349" i="15"/>
  <c r="AD349" i="15"/>
  <c r="AC349" i="15"/>
  <c r="AB349" i="15"/>
  <c r="Z349" i="15"/>
  <c r="Y349" i="15"/>
  <c r="X349" i="15"/>
  <c r="W349" i="15"/>
  <c r="V349" i="15"/>
  <c r="U349" i="15"/>
  <c r="T349" i="15"/>
  <c r="S349" i="15"/>
  <c r="R349" i="15"/>
  <c r="Q349" i="15"/>
  <c r="P349" i="15"/>
  <c r="O349" i="15"/>
  <c r="N349" i="15"/>
  <c r="M349" i="15"/>
  <c r="L349" i="15"/>
  <c r="K349" i="15"/>
  <c r="J349" i="15"/>
  <c r="I349" i="15"/>
  <c r="H349" i="15"/>
  <c r="G349" i="15"/>
  <c r="F349" i="15"/>
  <c r="D349" i="15"/>
  <c r="C349" i="15"/>
  <c r="B349" i="15"/>
  <c r="AM348" i="15"/>
  <c r="AL348" i="15"/>
  <c r="AK348" i="15"/>
  <c r="AJ348" i="15"/>
  <c r="AI348" i="15"/>
  <c r="AH348" i="15"/>
  <c r="AG348" i="15"/>
  <c r="AF348" i="15"/>
  <c r="AE348" i="15"/>
  <c r="AD348" i="15"/>
  <c r="AC348" i="15"/>
  <c r="AB348" i="15"/>
  <c r="Z348" i="15"/>
  <c r="Y348" i="15"/>
  <c r="X348" i="15"/>
  <c r="W348" i="15"/>
  <c r="V348" i="15"/>
  <c r="U348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D348" i="15"/>
  <c r="C348" i="15"/>
  <c r="B348" i="15"/>
  <c r="AM347" i="15"/>
  <c r="AL347" i="15"/>
  <c r="AK347" i="15"/>
  <c r="AJ347" i="15"/>
  <c r="AI347" i="15"/>
  <c r="AH347" i="15"/>
  <c r="AG347" i="15"/>
  <c r="AF347" i="15"/>
  <c r="AE347" i="15"/>
  <c r="AD347" i="15"/>
  <c r="AC347" i="15"/>
  <c r="AB347" i="15"/>
  <c r="Z347" i="15"/>
  <c r="Y347" i="15"/>
  <c r="X347" i="15"/>
  <c r="W347" i="15"/>
  <c r="V347" i="15"/>
  <c r="U347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D347" i="15"/>
  <c r="C347" i="15"/>
  <c r="B347" i="15"/>
  <c r="AM346" i="15"/>
  <c r="AL346" i="15"/>
  <c r="AK346" i="15"/>
  <c r="AJ346" i="15"/>
  <c r="AI346" i="15"/>
  <c r="AH346" i="15"/>
  <c r="AG346" i="15"/>
  <c r="AF346" i="15"/>
  <c r="AE346" i="15"/>
  <c r="AD346" i="15"/>
  <c r="AC346" i="15"/>
  <c r="AB346" i="15"/>
  <c r="Z346" i="15"/>
  <c r="Y346" i="15"/>
  <c r="X346" i="15"/>
  <c r="W346" i="15"/>
  <c r="V346" i="15"/>
  <c r="U346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D346" i="15"/>
  <c r="C346" i="15"/>
  <c r="B346" i="15"/>
  <c r="H318" i="6" l="1"/>
  <c r="I318" i="6"/>
  <c r="I319" i="6"/>
  <c r="H319" i="6" s="1"/>
  <c r="H320" i="6"/>
  <c r="I320" i="6"/>
  <c r="I321" i="6"/>
  <c r="H321" i="6" s="1"/>
  <c r="H322" i="6"/>
  <c r="I322" i="6"/>
  <c r="I323" i="6"/>
  <c r="H323" i="6" s="1"/>
  <c r="H324" i="6"/>
  <c r="I324" i="6"/>
  <c r="I325" i="6"/>
  <c r="H325" i="6" s="1"/>
  <c r="H326" i="6"/>
  <c r="I326" i="6"/>
  <c r="I327" i="6"/>
  <c r="H327" i="6" s="1"/>
  <c r="H328" i="6"/>
  <c r="I328" i="6"/>
  <c r="I329" i="6"/>
  <c r="H329" i="6" s="1"/>
  <c r="H330" i="6"/>
  <c r="I330" i="6"/>
  <c r="I331" i="6"/>
  <c r="H331" i="6" s="1"/>
  <c r="H332" i="6"/>
  <c r="I332" i="6"/>
  <c r="I333" i="6"/>
  <c r="H333" i="6" s="1"/>
  <c r="H334" i="6"/>
  <c r="I334" i="6"/>
  <c r="I335" i="6"/>
  <c r="H335" i="6" s="1"/>
  <c r="H336" i="6"/>
  <c r="I336" i="6"/>
  <c r="I337" i="6"/>
  <c r="H337" i="6" s="1"/>
  <c r="H338" i="6"/>
  <c r="I338" i="6"/>
  <c r="I339" i="6"/>
  <c r="H339" i="6" s="1"/>
  <c r="H340" i="6"/>
  <c r="I340" i="6"/>
  <c r="I341" i="6"/>
  <c r="H341" i="6" s="1"/>
  <c r="H342" i="6"/>
  <c r="I342" i="6"/>
  <c r="I343" i="6"/>
  <c r="H343" i="6" s="1"/>
  <c r="H344" i="6"/>
  <c r="I344" i="6"/>
  <c r="I345" i="6"/>
  <c r="H345" i="6" s="1"/>
  <c r="H346" i="6"/>
  <c r="I346" i="6"/>
  <c r="I347" i="6"/>
  <c r="H347" i="6" s="1"/>
  <c r="H348" i="6"/>
  <c r="I348" i="6"/>
  <c r="I349" i="6"/>
  <c r="H349" i="6" s="1"/>
  <c r="H350" i="6"/>
  <c r="I350" i="6"/>
  <c r="I351" i="6"/>
  <c r="H351" i="6" s="1"/>
  <c r="H352" i="6"/>
  <c r="I352" i="6"/>
  <c r="I353" i="6"/>
  <c r="H353" i="6" s="1"/>
  <c r="H354" i="6"/>
  <c r="I354" i="6"/>
  <c r="I355" i="6"/>
  <c r="H355" i="6" s="1"/>
  <c r="H356" i="6"/>
  <c r="I356" i="6"/>
  <c r="I357" i="6"/>
  <c r="H357" i="6" s="1"/>
  <c r="H358" i="6"/>
  <c r="I358" i="6"/>
  <c r="I359" i="6"/>
  <c r="H359" i="6" s="1"/>
  <c r="H360" i="6"/>
  <c r="I360" i="6"/>
  <c r="I361" i="6"/>
  <c r="H361" i="6" s="1"/>
  <c r="H362" i="6"/>
  <c r="I362" i="6"/>
  <c r="I363" i="6"/>
  <c r="H363" i="6" s="1"/>
  <c r="H364" i="6"/>
  <c r="I364" i="6"/>
  <c r="I365" i="6"/>
  <c r="H365" i="6" s="1"/>
  <c r="H366" i="6"/>
  <c r="I366" i="6"/>
  <c r="I367" i="6"/>
  <c r="H367" i="6" s="1"/>
  <c r="H368" i="6"/>
  <c r="I368" i="6"/>
  <c r="I369" i="6"/>
  <c r="H369" i="6" s="1"/>
  <c r="H370" i="6"/>
  <c r="I370" i="6"/>
  <c r="I371" i="6"/>
  <c r="H371" i="6" s="1"/>
  <c r="H372" i="6"/>
  <c r="I372" i="6"/>
  <c r="I373" i="6"/>
  <c r="H373" i="6" s="1"/>
  <c r="H374" i="6"/>
  <c r="I374" i="6"/>
  <c r="I375" i="6"/>
  <c r="H375" i="6" s="1"/>
  <c r="H376" i="6"/>
  <c r="I376" i="6"/>
  <c r="I377" i="6"/>
  <c r="H377" i="6" s="1"/>
  <c r="H378" i="6"/>
  <c r="I378" i="6"/>
  <c r="I379" i="6"/>
  <c r="H379" i="6" s="1"/>
  <c r="H380" i="6"/>
  <c r="I380" i="6"/>
  <c r="I381" i="6"/>
  <c r="H381" i="6" s="1"/>
  <c r="H382" i="6"/>
  <c r="I382" i="6"/>
  <c r="I383" i="6"/>
  <c r="H383" i="6" s="1"/>
  <c r="H384" i="6"/>
  <c r="I384" i="6"/>
  <c r="I385" i="6"/>
  <c r="H385" i="6" s="1"/>
  <c r="H386" i="6"/>
  <c r="I386" i="6"/>
  <c r="I387" i="6"/>
  <c r="H387" i="6" s="1"/>
  <c r="H388" i="6"/>
  <c r="I388" i="6"/>
  <c r="I389" i="6"/>
  <c r="H389" i="6" s="1"/>
  <c r="H390" i="6"/>
  <c r="I390" i="6"/>
  <c r="I391" i="6"/>
  <c r="H391" i="6" s="1"/>
  <c r="H392" i="6"/>
  <c r="I392" i="6"/>
  <c r="I393" i="6"/>
  <c r="H393" i="6" s="1"/>
  <c r="H394" i="6"/>
  <c r="I394" i="6"/>
  <c r="I395" i="6"/>
  <c r="H395" i="6" s="1"/>
  <c r="H396" i="6"/>
  <c r="I396" i="6"/>
  <c r="I397" i="6"/>
  <c r="H397" i="6" s="1"/>
  <c r="H398" i="6"/>
  <c r="I398" i="6"/>
  <c r="I399" i="6"/>
  <c r="H399" i="6" s="1"/>
  <c r="H400" i="6"/>
  <c r="I400" i="6"/>
  <c r="I401" i="6"/>
  <c r="H401" i="6" s="1"/>
  <c r="H402" i="6"/>
  <c r="I402" i="6"/>
  <c r="I403" i="6"/>
  <c r="H403" i="6" s="1"/>
  <c r="H404" i="6"/>
  <c r="I404" i="6"/>
  <c r="I405" i="6"/>
  <c r="H405" i="6" s="1"/>
  <c r="H406" i="6"/>
  <c r="I406" i="6"/>
  <c r="I407" i="6"/>
  <c r="H407" i="6" s="1"/>
  <c r="H408" i="6"/>
  <c r="I408" i="6"/>
  <c r="I409" i="6"/>
  <c r="H409" i="6" s="1"/>
  <c r="H410" i="6"/>
  <c r="I410" i="6"/>
  <c r="I411" i="6"/>
  <c r="H411" i="6" s="1"/>
  <c r="H412" i="6"/>
  <c r="I412" i="6"/>
  <c r="I413" i="6"/>
  <c r="H413" i="6" s="1"/>
  <c r="H414" i="6"/>
  <c r="I414" i="6"/>
  <c r="I415" i="6"/>
  <c r="H415" i="6" s="1"/>
  <c r="H416" i="6"/>
  <c r="I416" i="6"/>
  <c r="I417" i="6"/>
  <c r="H417" i="6" s="1"/>
  <c r="H418" i="6"/>
  <c r="I418" i="6"/>
  <c r="I419" i="6"/>
  <c r="H419" i="6" s="1"/>
  <c r="H420" i="6"/>
  <c r="I420" i="6"/>
  <c r="I421" i="6"/>
  <c r="H421" i="6" s="1"/>
  <c r="H422" i="6"/>
  <c r="I422" i="6"/>
  <c r="I423" i="6"/>
  <c r="H423" i="6" s="1"/>
  <c r="AQ392" i="1" s="1"/>
  <c r="H424" i="6"/>
  <c r="I424" i="6"/>
  <c r="I425" i="6"/>
  <c r="H425" i="6" s="1"/>
  <c r="H426" i="6"/>
  <c r="I426" i="6"/>
  <c r="I427" i="6"/>
  <c r="H427" i="6" s="1"/>
  <c r="H428" i="6"/>
  <c r="I428" i="6"/>
  <c r="I429" i="6"/>
  <c r="H429" i="6" s="1"/>
  <c r="H430" i="6"/>
  <c r="I430" i="6"/>
  <c r="I431" i="6"/>
  <c r="H431" i="6" s="1"/>
  <c r="H432" i="6"/>
  <c r="I432" i="6"/>
  <c r="I433" i="6"/>
  <c r="H433" i="6" s="1"/>
  <c r="H434" i="6"/>
  <c r="I434" i="6"/>
  <c r="I435" i="6"/>
  <c r="H435" i="6" s="1"/>
  <c r="H436" i="6"/>
  <c r="I436" i="6"/>
  <c r="I437" i="6"/>
  <c r="H437" i="6" s="1"/>
  <c r="H438" i="6"/>
  <c r="I438" i="6"/>
  <c r="I439" i="6"/>
  <c r="H439" i="6" s="1"/>
  <c r="H440" i="6"/>
  <c r="I440" i="6"/>
  <c r="I441" i="6"/>
  <c r="H441" i="6" s="1"/>
  <c r="H442" i="6"/>
  <c r="I442" i="6"/>
  <c r="I443" i="6"/>
  <c r="H443" i="6" s="1"/>
  <c r="H444" i="6"/>
  <c r="I444" i="6"/>
  <c r="I445" i="6"/>
  <c r="H445" i="6" s="1"/>
  <c r="H446" i="6"/>
  <c r="I446" i="6"/>
  <c r="I447" i="6"/>
  <c r="H447" i="6" s="1"/>
  <c r="H448" i="6"/>
  <c r="I448" i="6"/>
  <c r="I449" i="6"/>
  <c r="H449" i="6" s="1"/>
  <c r="H450" i="6"/>
  <c r="I450" i="6"/>
  <c r="I451" i="6"/>
  <c r="H451" i="6" s="1"/>
  <c r="H452" i="6"/>
  <c r="I452" i="6"/>
  <c r="I453" i="6"/>
  <c r="H453" i="6" s="1"/>
  <c r="H454" i="6"/>
  <c r="I454" i="6"/>
  <c r="I455" i="6"/>
  <c r="H455" i="6" s="1"/>
  <c r="H456" i="6"/>
  <c r="I456" i="6"/>
  <c r="I457" i="6"/>
  <c r="H457" i="6" s="1"/>
  <c r="H458" i="6"/>
  <c r="I458" i="6"/>
  <c r="I459" i="6"/>
  <c r="H459" i="6" s="1"/>
  <c r="H460" i="6"/>
  <c r="I460" i="6"/>
  <c r="I461" i="6"/>
  <c r="H461" i="6" s="1"/>
  <c r="H462" i="6"/>
  <c r="I462" i="6"/>
  <c r="I463" i="6"/>
  <c r="H463" i="6" s="1"/>
  <c r="H464" i="6"/>
  <c r="I464" i="6"/>
  <c r="I465" i="6"/>
  <c r="H465" i="6" s="1"/>
  <c r="H466" i="6"/>
  <c r="I466" i="6"/>
  <c r="I467" i="6"/>
  <c r="H467" i="6" s="1"/>
  <c r="H468" i="6"/>
  <c r="I468" i="6"/>
  <c r="I469" i="6"/>
  <c r="H469" i="6" s="1"/>
  <c r="H470" i="6"/>
  <c r="I470" i="6"/>
  <c r="I471" i="6"/>
  <c r="H471" i="6" s="1"/>
  <c r="H472" i="6"/>
  <c r="I472" i="6"/>
  <c r="I473" i="6"/>
  <c r="H473" i="6" s="1"/>
  <c r="H474" i="6"/>
  <c r="I474" i="6"/>
  <c r="I475" i="6"/>
  <c r="H475" i="6" s="1"/>
  <c r="H476" i="6"/>
  <c r="I476" i="6"/>
  <c r="I477" i="6"/>
  <c r="H477" i="6" s="1"/>
  <c r="I478" i="6"/>
  <c r="H478" i="6" s="1"/>
  <c r="I479" i="6"/>
  <c r="H479" i="6" s="1"/>
  <c r="H480" i="6"/>
  <c r="I480" i="6"/>
  <c r="I481" i="6"/>
  <c r="H481" i="6" s="1"/>
  <c r="H482" i="6"/>
  <c r="I482" i="6"/>
  <c r="I483" i="6"/>
  <c r="H483" i="6" s="1"/>
  <c r="AQ427" i="1" s="1"/>
  <c r="I484" i="6"/>
  <c r="H484" i="6" s="1"/>
  <c r="I485" i="6"/>
  <c r="H485" i="6" s="1"/>
  <c r="I486" i="6"/>
  <c r="H486" i="6" s="1"/>
  <c r="I487" i="6"/>
  <c r="H487" i="6" s="1"/>
  <c r="I488" i="6"/>
  <c r="H488" i="6" s="1"/>
  <c r="I489" i="6"/>
  <c r="H489" i="6" s="1"/>
  <c r="I490" i="6"/>
  <c r="H490" i="6" s="1"/>
  <c r="I491" i="6"/>
  <c r="H491" i="6" s="1"/>
  <c r="BI427" i="1" s="1"/>
  <c r="I492" i="6"/>
  <c r="H492" i="6" s="1"/>
  <c r="H493" i="6"/>
  <c r="I493" i="6"/>
  <c r="I494" i="6"/>
  <c r="H494" i="6" s="1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C388" i="1"/>
  <c r="E388" i="1" s="1"/>
  <c r="D388" i="1"/>
  <c r="F388" i="1"/>
  <c r="J388" i="1"/>
  <c r="M388" i="1"/>
  <c r="N388" i="1" s="1"/>
  <c r="O388" i="1"/>
  <c r="P388" i="1" s="1"/>
  <c r="Q388" i="1"/>
  <c r="R388" i="1" s="1"/>
  <c r="S388" i="1"/>
  <c r="T388" i="1" s="1"/>
  <c r="V388" i="1"/>
  <c r="X388" i="1" s="1"/>
  <c r="W388" i="1"/>
  <c r="Y388" i="1"/>
  <c r="Z388" i="1"/>
  <c r="AA388" i="1"/>
  <c r="AC388" i="1"/>
  <c r="AD388" i="1"/>
  <c r="AE388" i="1"/>
  <c r="AF388" i="1"/>
  <c r="AG388" i="1"/>
  <c r="AH388" i="1"/>
  <c r="AJ388" i="1"/>
  <c r="AL388" i="1" s="1"/>
  <c r="AK388" i="1"/>
  <c r="AM388" i="1"/>
  <c r="AN388" i="1"/>
  <c r="AO388" i="1"/>
  <c r="AP388" i="1"/>
  <c r="AQ388" i="1"/>
  <c r="AR388" i="1"/>
  <c r="AS388" i="1"/>
  <c r="AT388" i="1"/>
  <c r="AU388" i="1"/>
  <c r="AW388" i="1"/>
  <c r="AY388" i="1" s="1"/>
  <c r="AX388" i="1"/>
  <c r="AZ388" i="1"/>
  <c r="BA388" i="1"/>
  <c r="BB388" i="1"/>
  <c r="BF388" i="1"/>
  <c r="BH388" i="1"/>
  <c r="BK388" i="1" s="1"/>
  <c r="BJ388" i="1"/>
  <c r="BL388" i="1"/>
  <c r="BO388" i="1"/>
  <c r="BP388" i="1" s="1"/>
  <c r="BQ388" i="1"/>
  <c r="BR388" i="1" s="1"/>
  <c r="BS388" i="1"/>
  <c r="BT388" i="1" s="1"/>
  <c r="C389" i="1"/>
  <c r="D389" i="1" s="1"/>
  <c r="E389" i="1"/>
  <c r="F389" i="1"/>
  <c r="G389" i="1"/>
  <c r="H389" i="1"/>
  <c r="I389" i="1"/>
  <c r="J389" i="1"/>
  <c r="K389" i="1"/>
  <c r="M389" i="1"/>
  <c r="N389" i="1"/>
  <c r="U389" i="1" s="1"/>
  <c r="O389" i="1"/>
  <c r="P389" i="1"/>
  <c r="Q389" i="1"/>
  <c r="R389" i="1"/>
  <c r="S389" i="1"/>
  <c r="T389" i="1"/>
  <c r="V389" i="1"/>
  <c r="X389" i="1"/>
  <c r="Z389" i="1"/>
  <c r="AC389" i="1"/>
  <c r="AE389" i="1" s="1"/>
  <c r="AG389" i="1"/>
  <c r="AJ389" i="1"/>
  <c r="AN389" i="1" s="1"/>
  <c r="AL389" i="1"/>
  <c r="AP389" i="1"/>
  <c r="AW389" i="1"/>
  <c r="AY389" i="1"/>
  <c r="BA389" i="1"/>
  <c r="BB389" i="1"/>
  <c r="BC389" i="1"/>
  <c r="BD389" i="1"/>
  <c r="BE389" i="1"/>
  <c r="BF389" i="1"/>
  <c r="BG389" i="1"/>
  <c r="BH389" i="1"/>
  <c r="BJ389" i="1" s="1"/>
  <c r="BI389" i="1"/>
  <c r="BK389" i="1"/>
  <c r="BL389" i="1"/>
  <c r="BM389" i="1"/>
  <c r="BO389" i="1"/>
  <c r="BP389" i="1"/>
  <c r="BQ389" i="1"/>
  <c r="BR389" i="1"/>
  <c r="BS389" i="1"/>
  <c r="BT389" i="1"/>
  <c r="C390" i="1"/>
  <c r="E390" i="1" s="1"/>
  <c r="D390" i="1"/>
  <c r="F390" i="1"/>
  <c r="J390" i="1" s="1"/>
  <c r="H390" i="1"/>
  <c r="M390" i="1"/>
  <c r="N390" i="1" s="1"/>
  <c r="O390" i="1"/>
  <c r="P390" i="1" s="1"/>
  <c r="Q390" i="1"/>
  <c r="R390" i="1" s="1"/>
  <c r="S390" i="1"/>
  <c r="T390" i="1" s="1"/>
  <c r="U390" i="1"/>
  <c r="V390" i="1"/>
  <c r="W390" i="1"/>
  <c r="X390" i="1"/>
  <c r="Y390" i="1"/>
  <c r="Z390" i="1"/>
  <c r="AA390" i="1"/>
  <c r="AC390" i="1"/>
  <c r="AE390" i="1" s="1"/>
  <c r="AD390" i="1"/>
  <c r="AF390" i="1"/>
  <c r="AG390" i="1"/>
  <c r="AH390" i="1"/>
  <c r="AJ390" i="1"/>
  <c r="AK390" i="1"/>
  <c r="AL390" i="1"/>
  <c r="AM390" i="1"/>
  <c r="AN390" i="1"/>
  <c r="AO390" i="1"/>
  <c r="AP390" i="1"/>
  <c r="AR390" i="1" s="1"/>
  <c r="AQ390" i="1"/>
  <c r="AS390" i="1"/>
  <c r="AT390" i="1"/>
  <c r="AU390" i="1"/>
  <c r="AW390" i="1"/>
  <c r="AX390" i="1"/>
  <c r="AY390" i="1"/>
  <c r="AZ390" i="1"/>
  <c r="BA390" i="1"/>
  <c r="BB390" i="1"/>
  <c r="BH390" i="1"/>
  <c r="BJ390" i="1"/>
  <c r="BL390" i="1"/>
  <c r="BO390" i="1"/>
  <c r="BP390" i="1" s="1"/>
  <c r="BQ390" i="1"/>
  <c r="BR390" i="1" s="1"/>
  <c r="BS390" i="1"/>
  <c r="BT390" i="1" s="1"/>
  <c r="C391" i="1"/>
  <c r="D391" i="1" s="1"/>
  <c r="E391" i="1"/>
  <c r="F391" i="1"/>
  <c r="H391" i="1" s="1"/>
  <c r="G391" i="1"/>
  <c r="I391" i="1"/>
  <c r="J391" i="1"/>
  <c r="K391" i="1"/>
  <c r="M391" i="1"/>
  <c r="N391" i="1"/>
  <c r="O391" i="1"/>
  <c r="P391" i="1"/>
  <c r="Q391" i="1"/>
  <c r="R391" i="1"/>
  <c r="S391" i="1"/>
  <c r="T391" i="1"/>
  <c r="V391" i="1"/>
  <c r="AC391" i="1"/>
  <c r="AE391" i="1"/>
  <c r="AG391" i="1"/>
  <c r="AJ391" i="1"/>
  <c r="AL391" i="1" s="1"/>
  <c r="AN391" i="1"/>
  <c r="AP391" i="1"/>
  <c r="AT391" i="1" s="1"/>
  <c r="AR391" i="1"/>
  <c r="AW391" i="1"/>
  <c r="BB391" i="1"/>
  <c r="BD391" i="1" s="1"/>
  <c r="BC391" i="1"/>
  <c r="BE391" i="1"/>
  <c r="BF391" i="1"/>
  <c r="BG391" i="1"/>
  <c r="BH391" i="1"/>
  <c r="BI391" i="1"/>
  <c r="BJ391" i="1"/>
  <c r="BK391" i="1"/>
  <c r="BL391" i="1"/>
  <c r="BM391" i="1"/>
  <c r="BO391" i="1"/>
  <c r="BP391" i="1" s="1"/>
  <c r="BQ391" i="1"/>
  <c r="BR391" i="1"/>
  <c r="BS391" i="1"/>
  <c r="BT391" i="1" s="1"/>
  <c r="C392" i="1"/>
  <c r="D392" i="1"/>
  <c r="E392" i="1"/>
  <c r="F392" i="1"/>
  <c r="H392" i="1"/>
  <c r="I392" i="1"/>
  <c r="J392" i="1"/>
  <c r="M392" i="1"/>
  <c r="N392" i="1"/>
  <c r="O392" i="1"/>
  <c r="P392" i="1" s="1"/>
  <c r="Q392" i="1"/>
  <c r="R392" i="1" s="1"/>
  <c r="S392" i="1"/>
  <c r="T392" i="1" s="1"/>
  <c r="V392" i="1"/>
  <c r="X392" i="1" s="1"/>
  <c r="Y392" i="1"/>
  <c r="Z392" i="1"/>
  <c r="AA392" i="1"/>
  <c r="AC392" i="1"/>
  <c r="AD392" i="1"/>
  <c r="AE392" i="1"/>
  <c r="AF392" i="1"/>
  <c r="AG392" i="1"/>
  <c r="AH392" i="1"/>
  <c r="AJ392" i="1"/>
  <c r="AL392" i="1" s="1"/>
  <c r="AN392" i="1"/>
  <c r="AO392" i="1"/>
  <c r="AP392" i="1"/>
  <c r="AR392" i="1"/>
  <c r="AS392" i="1"/>
  <c r="AT392" i="1"/>
  <c r="AU392" i="1"/>
  <c r="AW392" i="1"/>
  <c r="BB392" i="1"/>
  <c r="BH392" i="1"/>
  <c r="BM392" i="1"/>
  <c r="BO392" i="1"/>
  <c r="BP392" i="1" s="1"/>
  <c r="BQ392" i="1"/>
  <c r="BR392" i="1" s="1"/>
  <c r="BS392" i="1"/>
  <c r="BT392" i="1" s="1"/>
  <c r="C393" i="1"/>
  <c r="D393" i="1" s="1"/>
  <c r="F393" i="1"/>
  <c r="G393" i="1"/>
  <c r="H393" i="1"/>
  <c r="I393" i="1"/>
  <c r="J393" i="1"/>
  <c r="K393" i="1"/>
  <c r="M393" i="1"/>
  <c r="N393" i="1" s="1"/>
  <c r="O393" i="1"/>
  <c r="P393" i="1"/>
  <c r="Q393" i="1"/>
  <c r="R393" i="1" s="1"/>
  <c r="S393" i="1"/>
  <c r="T393" i="1"/>
  <c r="V393" i="1"/>
  <c r="X393" i="1"/>
  <c r="Y393" i="1"/>
  <c r="Z393" i="1"/>
  <c r="AC393" i="1"/>
  <c r="AF393" i="1" s="1"/>
  <c r="AD393" i="1"/>
  <c r="AE393" i="1"/>
  <c r="AG393" i="1"/>
  <c r="AH393" i="1"/>
  <c r="AJ393" i="1"/>
  <c r="AL393" i="1" s="1"/>
  <c r="AP393" i="1"/>
  <c r="AQ393" i="1"/>
  <c r="AU393" i="1"/>
  <c r="AW393" i="1"/>
  <c r="BA393" i="1"/>
  <c r="BB393" i="1"/>
  <c r="BC393" i="1"/>
  <c r="BD393" i="1"/>
  <c r="BE393" i="1"/>
  <c r="BF393" i="1"/>
  <c r="BG393" i="1"/>
  <c r="BH393" i="1"/>
  <c r="BJ393" i="1" s="1"/>
  <c r="BI393" i="1"/>
  <c r="BK393" i="1"/>
  <c r="BL393" i="1"/>
  <c r="BM393" i="1"/>
  <c r="BO393" i="1"/>
  <c r="BP393" i="1"/>
  <c r="BQ393" i="1"/>
  <c r="BR393" i="1" s="1"/>
  <c r="BS393" i="1"/>
  <c r="BT393" i="1"/>
  <c r="C394" i="1"/>
  <c r="E394" i="1" s="1"/>
  <c r="F394" i="1"/>
  <c r="G394" i="1" s="1"/>
  <c r="M394" i="1"/>
  <c r="N394" i="1" s="1"/>
  <c r="U394" i="1" s="1"/>
  <c r="O394" i="1"/>
  <c r="P394" i="1" s="1"/>
  <c r="Q394" i="1"/>
  <c r="R394" i="1" s="1"/>
  <c r="S394" i="1"/>
  <c r="T394" i="1" s="1"/>
  <c r="V394" i="1"/>
  <c r="W394" i="1"/>
  <c r="X394" i="1"/>
  <c r="Y394" i="1"/>
  <c r="Z394" i="1"/>
  <c r="AA394" i="1"/>
  <c r="AC394" i="1"/>
  <c r="AE394" i="1" s="1"/>
  <c r="AF394" i="1"/>
  <c r="AG394" i="1"/>
  <c r="AH394" i="1"/>
  <c r="AJ394" i="1"/>
  <c r="AK394" i="1"/>
  <c r="AL394" i="1"/>
  <c r="AM394" i="1"/>
  <c r="AN394" i="1"/>
  <c r="AO394" i="1"/>
  <c r="AP394" i="1"/>
  <c r="AW394" i="1"/>
  <c r="AX394" i="1"/>
  <c r="AY394" i="1"/>
  <c r="AZ394" i="1"/>
  <c r="BA394" i="1"/>
  <c r="BB394" i="1"/>
  <c r="BE394" i="1" s="1"/>
  <c r="BC394" i="1"/>
  <c r="BD394" i="1"/>
  <c r="BF394" i="1"/>
  <c r="BG394" i="1"/>
  <c r="BH394" i="1"/>
  <c r="BJ394" i="1"/>
  <c r="BK394" i="1"/>
  <c r="BO394" i="1"/>
  <c r="BP394" i="1" s="1"/>
  <c r="BQ394" i="1"/>
  <c r="BR394" i="1" s="1"/>
  <c r="BS394" i="1"/>
  <c r="BT394" i="1"/>
  <c r="C395" i="1"/>
  <c r="D395" i="1" s="1"/>
  <c r="E395" i="1"/>
  <c r="F395" i="1"/>
  <c r="H395" i="1" s="1"/>
  <c r="G395" i="1"/>
  <c r="I395" i="1"/>
  <c r="J395" i="1"/>
  <c r="K395" i="1"/>
  <c r="M395" i="1"/>
  <c r="N395" i="1"/>
  <c r="O395" i="1"/>
  <c r="P395" i="1" s="1"/>
  <c r="Q395" i="1"/>
  <c r="R395" i="1"/>
  <c r="S395" i="1"/>
  <c r="T395" i="1" s="1"/>
  <c r="V395" i="1"/>
  <c r="W395" i="1"/>
  <c r="AC395" i="1"/>
  <c r="AE395" i="1"/>
  <c r="AJ395" i="1"/>
  <c r="AK395" i="1"/>
  <c r="AN395" i="1"/>
  <c r="AO395" i="1"/>
  <c r="AP395" i="1"/>
  <c r="AS395" i="1"/>
  <c r="AT395" i="1"/>
  <c r="AW395" i="1"/>
  <c r="AY395" i="1" s="1"/>
  <c r="BA395" i="1"/>
  <c r="BB395" i="1"/>
  <c r="BH395" i="1"/>
  <c r="BI395" i="1"/>
  <c r="BJ395" i="1"/>
  <c r="BK395" i="1"/>
  <c r="BL395" i="1"/>
  <c r="BM395" i="1"/>
  <c r="BO395" i="1"/>
  <c r="BP395" i="1"/>
  <c r="BQ395" i="1"/>
  <c r="BR395" i="1"/>
  <c r="BS395" i="1"/>
  <c r="BT395" i="1"/>
  <c r="C396" i="1"/>
  <c r="D396" i="1"/>
  <c r="E396" i="1"/>
  <c r="F396" i="1"/>
  <c r="I396" i="1"/>
  <c r="M396" i="1"/>
  <c r="N396" i="1" s="1"/>
  <c r="O396" i="1"/>
  <c r="P396" i="1" s="1"/>
  <c r="Q396" i="1"/>
  <c r="R396" i="1" s="1"/>
  <c r="S396" i="1"/>
  <c r="T396" i="1"/>
  <c r="U396" i="1"/>
  <c r="V396" i="1"/>
  <c r="X396" i="1" s="1"/>
  <c r="Y396" i="1"/>
  <c r="Z396" i="1"/>
  <c r="AC396" i="1"/>
  <c r="AF396" i="1" s="1"/>
  <c r="AE396" i="1"/>
  <c r="AG396" i="1"/>
  <c r="AH396" i="1"/>
  <c r="AJ396" i="1"/>
  <c r="AL396" i="1"/>
  <c r="AM396" i="1"/>
  <c r="AN396" i="1"/>
  <c r="AP396" i="1"/>
  <c r="AS396" i="1" s="1"/>
  <c r="AQ396" i="1"/>
  <c r="AR396" i="1"/>
  <c r="AT396" i="1"/>
  <c r="AU396" i="1"/>
  <c r="AW396" i="1"/>
  <c r="AX396" i="1" s="1"/>
  <c r="AY396" i="1"/>
  <c r="BB396" i="1"/>
  <c r="BC396" i="1"/>
  <c r="BD396" i="1"/>
  <c r="BE396" i="1"/>
  <c r="BF396" i="1"/>
  <c r="BG396" i="1"/>
  <c r="BH396" i="1"/>
  <c r="BJ396" i="1" s="1"/>
  <c r="BK396" i="1"/>
  <c r="BL396" i="1"/>
  <c r="BM396" i="1"/>
  <c r="BO396" i="1"/>
  <c r="BP396" i="1"/>
  <c r="BQ396" i="1"/>
  <c r="BR396" i="1" s="1"/>
  <c r="BS396" i="1"/>
  <c r="BT396" i="1"/>
  <c r="C397" i="1"/>
  <c r="F397" i="1"/>
  <c r="I397" i="1" s="1"/>
  <c r="G397" i="1"/>
  <c r="H397" i="1"/>
  <c r="J397" i="1"/>
  <c r="K397" i="1"/>
  <c r="M397" i="1"/>
  <c r="N397" i="1" s="1"/>
  <c r="O397" i="1"/>
  <c r="P397" i="1" s="1"/>
  <c r="Q397" i="1"/>
  <c r="R397" i="1" s="1"/>
  <c r="S397" i="1"/>
  <c r="T397" i="1"/>
  <c r="V397" i="1"/>
  <c r="W397" i="1"/>
  <c r="X397" i="1"/>
  <c r="Y397" i="1"/>
  <c r="Z397" i="1"/>
  <c r="AA397" i="1"/>
  <c r="AC397" i="1"/>
  <c r="AH397" i="1"/>
  <c r="AJ397" i="1"/>
  <c r="AK397" i="1"/>
  <c r="AL397" i="1"/>
  <c r="AM397" i="1"/>
  <c r="AN397" i="1"/>
  <c r="AO397" i="1"/>
  <c r="AP397" i="1"/>
  <c r="AR397" i="1" s="1"/>
  <c r="AQ397" i="1"/>
  <c r="AU397" i="1"/>
  <c r="AW397" i="1"/>
  <c r="AX397" i="1"/>
  <c r="AY397" i="1"/>
  <c r="AZ397" i="1"/>
  <c r="BA397" i="1"/>
  <c r="BB397" i="1"/>
  <c r="BE397" i="1" s="1"/>
  <c r="BD397" i="1"/>
  <c r="BF397" i="1"/>
  <c r="BG397" i="1"/>
  <c r="BH397" i="1"/>
  <c r="BJ397" i="1"/>
  <c r="BK397" i="1"/>
  <c r="BL397" i="1"/>
  <c r="BO397" i="1"/>
  <c r="BP397" i="1"/>
  <c r="BQ397" i="1"/>
  <c r="BR397" i="1" s="1"/>
  <c r="BS397" i="1"/>
  <c r="BT397" i="1" s="1"/>
  <c r="C398" i="1"/>
  <c r="D398" i="1" s="1"/>
  <c r="E398" i="1"/>
  <c r="F398" i="1"/>
  <c r="H398" i="1" s="1"/>
  <c r="I398" i="1"/>
  <c r="J398" i="1"/>
  <c r="K398" i="1"/>
  <c r="M398" i="1"/>
  <c r="N398" i="1"/>
  <c r="O398" i="1"/>
  <c r="P398" i="1" s="1"/>
  <c r="Q398" i="1"/>
  <c r="R398" i="1"/>
  <c r="S398" i="1"/>
  <c r="T398" i="1" s="1"/>
  <c r="V398" i="1"/>
  <c r="Y398" i="1" s="1"/>
  <c r="W398" i="1"/>
  <c r="X398" i="1"/>
  <c r="Z398" i="1"/>
  <c r="AA398" i="1"/>
  <c r="AC398" i="1"/>
  <c r="AJ398" i="1"/>
  <c r="AK398" i="1"/>
  <c r="AO398" i="1"/>
  <c r="AP398" i="1"/>
  <c r="AT398" i="1" s="1"/>
  <c r="AW398" i="1"/>
  <c r="BA398" i="1"/>
  <c r="BB398" i="1"/>
  <c r="BF398" i="1" s="1"/>
  <c r="BH398" i="1"/>
  <c r="BI398" i="1"/>
  <c r="BJ398" i="1"/>
  <c r="BK398" i="1"/>
  <c r="BL398" i="1"/>
  <c r="BM398" i="1"/>
  <c r="BO398" i="1"/>
  <c r="BP398" i="1"/>
  <c r="BQ398" i="1"/>
  <c r="BR398" i="1"/>
  <c r="BS398" i="1"/>
  <c r="BT398" i="1"/>
  <c r="C399" i="1"/>
  <c r="D399" i="1"/>
  <c r="E399" i="1"/>
  <c r="F399" i="1"/>
  <c r="J399" i="1"/>
  <c r="M399" i="1"/>
  <c r="N399" i="1" s="1"/>
  <c r="O399" i="1"/>
  <c r="P399" i="1" s="1"/>
  <c r="Q399" i="1"/>
  <c r="R399" i="1"/>
  <c r="S399" i="1"/>
  <c r="T399" i="1" s="1"/>
  <c r="V399" i="1"/>
  <c r="W399" i="1"/>
  <c r="AA399" i="1"/>
  <c r="AC399" i="1"/>
  <c r="AD399" i="1"/>
  <c r="AE399" i="1"/>
  <c r="AF399" i="1"/>
  <c r="AG399" i="1"/>
  <c r="AH399" i="1"/>
  <c r="AJ399" i="1"/>
  <c r="AL399" i="1" s="1"/>
  <c r="AK399" i="1"/>
  <c r="AM399" i="1"/>
  <c r="AN399" i="1"/>
  <c r="AO399" i="1"/>
  <c r="AP399" i="1"/>
  <c r="AQ399" i="1"/>
  <c r="AR399" i="1"/>
  <c r="AS399" i="1"/>
  <c r="AT399" i="1"/>
  <c r="AU399" i="1"/>
  <c r="AW399" i="1"/>
  <c r="AY399" i="1" s="1"/>
  <c r="AZ399" i="1"/>
  <c r="BA399" i="1"/>
  <c r="BB399" i="1"/>
  <c r="BD399" i="1" s="1"/>
  <c r="BE399" i="1"/>
  <c r="BF399" i="1"/>
  <c r="BH399" i="1"/>
  <c r="BK399" i="1" s="1"/>
  <c r="BJ399" i="1"/>
  <c r="BL399" i="1"/>
  <c r="BM399" i="1"/>
  <c r="BO399" i="1"/>
  <c r="BP399" i="1" s="1"/>
  <c r="BQ399" i="1"/>
  <c r="BR399" i="1" s="1"/>
  <c r="BS399" i="1"/>
  <c r="BT399" i="1" s="1"/>
  <c r="C400" i="1"/>
  <c r="D400" i="1"/>
  <c r="E400" i="1"/>
  <c r="F400" i="1"/>
  <c r="G400" i="1"/>
  <c r="H400" i="1"/>
  <c r="I400" i="1"/>
  <c r="J400" i="1"/>
  <c r="K400" i="1"/>
  <c r="M400" i="1"/>
  <c r="N400" i="1" s="1"/>
  <c r="U400" i="1" s="1"/>
  <c r="O400" i="1"/>
  <c r="P400" i="1"/>
  <c r="Q400" i="1"/>
  <c r="R400" i="1" s="1"/>
  <c r="S400" i="1"/>
  <c r="T400" i="1"/>
  <c r="V400" i="1"/>
  <c r="Z400" i="1"/>
  <c r="AC400" i="1"/>
  <c r="AJ400" i="1"/>
  <c r="AK400" i="1" s="1"/>
  <c r="AL400" i="1"/>
  <c r="AM400" i="1"/>
  <c r="AN400" i="1"/>
  <c r="AP400" i="1"/>
  <c r="AQ400" i="1"/>
  <c r="AT400" i="1"/>
  <c r="AW400" i="1"/>
  <c r="AX400" i="1" s="1"/>
  <c r="AY400" i="1"/>
  <c r="AZ400" i="1"/>
  <c r="BA400" i="1"/>
  <c r="BB400" i="1"/>
  <c r="BC400" i="1"/>
  <c r="BD400" i="1"/>
  <c r="BE400" i="1"/>
  <c r="BF400" i="1"/>
  <c r="BG400" i="1"/>
  <c r="BH400" i="1"/>
  <c r="BJ400" i="1" s="1"/>
  <c r="BL400" i="1"/>
  <c r="BM400" i="1"/>
  <c r="BO400" i="1"/>
  <c r="BP400" i="1"/>
  <c r="BQ400" i="1"/>
  <c r="BR400" i="1" s="1"/>
  <c r="BS400" i="1"/>
  <c r="BT400" i="1"/>
  <c r="C401" i="1"/>
  <c r="F401" i="1"/>
  <c r="I401" i="1" s="1"/>
  <c r="G401" i="1"/>
  <c r="H401" i="1"/>
  <c r="J401" i="1"/>
  <c r="K401" i="1"/>
  <c r="M401" i="1"/>
  <c r="N401" i="1" s="1"/>
  <c r="O401" i="1"/>
  <c r="P401" i="1" s="1"/>
  <c r="Q401" i="1"/>
  <c r="R401" i="1" s="1"/>
  <c r="S401" i="1"/>
  <c r="T401" i="1"/>
  <c r="V401" i="1"/>
  <c r="W401" i="1"/>
  <c r="X401" i="1"/>
  <c r="Y401" i="1"/>
  <c r="Z401" i="1"/>
  <c r="AA401" i="1"/>
  <c r="AC401" i="1"/>
  <c r="AH401" i="1"/>
  <c r="AJ401" i="1"/>
  <c r="AK401" i="1"/>
  <c r="AL401" i="1"/>
  <c r="AM401" i="1"/>
  <c r="AN401" i="1"/>
  <c r="AO401" i="1"/>
  <c r="AP401" i="1"/>
  <c r="AR401" i="1" s="1"/>
  <c r="AQ401" i="1"/>
  <c r="AU401" i="1"/>
  <c r="AW401" i="1"/>
  <c r="AX401" i="1"/>
  <c r="AY401" i="1"/>
  <c r="AZ401" i="1"/>
  <c r="BA401" i="1"/>
  <c r="BB401" i="1"/>
  <c r="BE401" i="1" s="1"/>
  <c r="BD401" i="1"/>
  <c r="BF401" i="1"/>
  <c r="BG401" i="1"/>
  <c r="BH401" i="1"/>
  <c r="BJ401" i="1"/>
  <c r="BK401" i="1"/>
  <c r="BL401" i="1"/>
  <c r="BO401" i="1"/>
  <c r="BP401" i="1"/>
  <c r="BQ401" i="1"/>
  <c r="BR401" i="1" s="1"/>
  <c r="BS401" i="1"/>
  <c r="BT401" i="1" s="1"/>
  <c r="C402" i="1"/>
  <c r="D402" i="1" s="1"/>
  <c r="E402" i="1"/>
  <c r="F402" i="1"/>
  <c r="H402" i="1" s="1"/>
  <c r="I402" i="1"/>
  <c r="J402" i="1"/>
  <c r="K402" i="1"/>
  <c r="M402" i="1"/>
  <c r="N402" i="1"/>
  <c r="O402" i="1"/>
  <c r="P402" i="1" s="1"/>
  <c r="Q402" i="1"/>
  <c r="R402" i="1"/>
  <c r="S402" i="1"/>
  <c r="T402" i="1" s="1"/>
  <c r="V402" i="1"/>
  <c r="Y402" i="1" s="1"/>
  <c r="W402" i="1"/>
  <c r="X402" i="1"/>
  <c r="Z402" i="1"/>
  <c r="AA402" i="1"/>
  <c r="AC402" i="1"/>
  <c r="AE402" i="1"/>
  <c r="AJ402" i="1"/>
  <c r="AM402" i="1" s="1"/>
  <c r="AK402" i="1"/>
  <c r="AO402" i="1"/>
  <c r="AP402" i="1"/>
  <c r="AW402" i="1"/>
  <c r="BB402" i="1"/>
  <c r="BG402" i="1"/>
  <c r="BH402" i="1"/>
  <c r="BI402" i="1"/>
  <c r="BJ402" i="1"/>
  <c r="BK402" i="1"/>
  <c r="BL402" i="1"/>
  <c r="BM402" i="1"/>
  <c r="BO402" i="1"/>
  <c r="BP402" i="1"/>
  <c r="BQ402" i="1"/>
  <c r="BR402" i="1"/>
  <c r="BS402" i="1"/>
  <c r="BT402" i="1"/>
  <c r="C403" i="1"/>
  <c r="D403" i="1"/>
  <c r="E403" i="1"/>
  <c r="F403" i="1"/>
  <c r="M403" i="1"/>
  <c r="N403" i="1" s="1"/>
  <c r="O403" i="1"/>
  <c r="P403" i="1" s="1"/>
  <c r="Q403" i="1"/>
  <c r="R403" i="1"/>
  <c r="S403" i="1"/>
  <c r="T403" i="1" s="1"/>
  <c r="V403" i="1"/>
  <c r="X403" i="1" s="1"/>
  <c r="W403" i="1"/>
  <c r="AA403" i="1"/>
  <c r="AC403" i="1"/>
  <c r="AD403" i="1"/>
  <c r="AE403" i="1"/>
  <c r="AF403" i="1"/>
  <c r="AG403" i="1"/>
  <c r="AH403" i="1"/>
  <c r="AJ403" i="1"/>
  <c r="AL403" i="1" s="1"/>
  <c r="AK403" i="1"/>
  <c r="AM403" i="1"/>
  <c r="AN403" i="1"/>
  <c r="AO403" i="1"/>
  <c r="AP403" i="1"/>
  <c r="AQ403" i="1"/>
  <c r="AR403" i="1"/>
  <c r="AS403" i="1"/>
  <c r="AT403" i="1"/>
  <c r="AU403" i="1"/>
  <c r="AW403" i="1"/>
  <c r="AY403" i="1" s="1"/>
  <c r="AZ403" i="1"/>
  <c r="BA403" i="1"/>
  <c r="BB403" i="1"/>
  <c r="BD403" i="1" s="1"/>
  <c r="BE403" i="1"/>
  <c r="BF403" i="1"/>
  <c r="BH403" i="1"/>
  <c r="BK403" i="1" s="1"/>
  <c r="BJ403" i="1"/>
  <c r="BL403" i="1"/>
  <c r="BM403" i="1"/>
  <c r="BO403" i="1"/>
  <c r="BP403" i="1" s="1"/>
  <c r="BQ403" i="1"/>
  <c r="BR403" i="1"/>
  <c r="BS403" i="1"/>
  <c r="BT403" i="1" s="1"/>
  <c r="C404" i="1"/>
  <c r="D404" i="1"/>
  <c r="E404" i="1"/>
  <c r="F404" i="1"/>
  <c r="G404" i="1"/>
  <c r="H404" i="1"/>
  <c r="I404" i="1"/>
  <c r="J404" i="1"/>
  <c r="K404" i="1"/>
  <c r="M404" i="1"/>
  <c r="N404" i="1"/>
  <c r="O404" i="1"/>
  <c r="P404" i="1"/>
  <c r="Q404" i="1"/>
  <c r="R404" i="1"/>
  <c r="S404" i="1"/>
  <c r="T404" i="1"/>
  <c r="V404" i="1"/>
  <c r="AC404" i="1"/>
  <c r="AH404" i="1" s="1"/>
  <c r="AJ404" i="1"/>
  <c r="AL404" i="1" s="1"/>
  <c r="AM404" i="1"/>
  <c r="AN404" i="1"/>
  <c r="AP404" i="1"/>
  <c r="AS404" i="1" s="1"/>
  <c r="AR404" i="1"/>
  <c r="AT404" i="1"/>
  <c r="AU404" i="1"/>
  <c r="AW404" i="1"/>
  <c r="AX404" i="1" s="1"/>
  <c r="AY404" i="1"/>
  <c r="AZ404" i="1"/>
  <c r="BA404" i="1"/>
  <c r="BB404" i="1"/>
  <c r="BC404" i="1"/>
  <c r="BD404" i="1"/>
  <c r="BE404" i="1"/>
  <c r="BF404" i="1"/>
  <c r="BG404" i="1"/>
  <c r="BH404" i="1"/>
  <c r="BM404" i="1" s="1"/>
  <c r="BO404" i="1"/>
  <c r="BP404" i="1"/>
  <c r="BQ404" i="1"/>
  <c r="BR404" i="1"/>
  <c r="BS404" i="1"/>
  <c r="BT404" i="1"/>
  <c r="C405" i="1"/>
  <c r="E405" i="1" s="1"/>
  <c r="D405" i="1"/>
  <c r="F405" i="1"/>
  <c r="I405" i="1" s="1"/>
  <c r="H405" i="1"/>
  <c r="J405" i="1"/>
  <c r="K405" i="1"/>
  <c r="M405" i="1"/>
  <c r="N405" i="1" s="1"/>
  <c r="O405" i="1"/>
  <c r="P405" i="1"/>
  <c r="Q405" i="1"/>
  <c r="R405" i="1" s="1"/>
  <c r="S405" i="1"/>
  <c r="T405" i="1"/>
  <c r="U405" i="1"/>
  <c r="V405" i="1"/>
  <c r="W405" i="1"/>
  <c r="X405" i="1"/>
  <c r="Y405" i="1"/>
  <c r="Z405" i="1"/>
  <c r="AA405" i="1"/>
  <c r="AC405" i="1"/>
  <c r="AE405" i="1" s="1"/>
  <c r="AD405" i="1"/>
  <c r="AH405" i="1"/>
  <c r="AJ405" i="1"/>
  <c r="AN405" i="1"/>
  <c r="AP405" i="1"/>
  <c r="AQ405" i="1"/>
  <c r="AR405" i="1"/>
  <c r="AS405" i="1"/>
  <c r="AT405" i="1"/>
  <c r="AU405" i="1"/>
  <c r="AW405" i="1"/>
  <c r="BA405" i="1"/>
  <c r="BB405" i="1"/>
  <c r="BC405" i="1" s="1"/>
  <c r="BD405" i="1"/>
  <c r="BE405" i="1"/>
  <c r="BF405" i="1"/>
  <c r="BH405" i="1"/>
  <c r="BJ405" i="1" s="1"/>
  <c r="BI405" i="1"/>
  <c r="BL405" i="1"/>
  <c r="BM405" i="1"/>
  <c r="BO405" i="1"/>
  <c r="BP405" i="1" s="1"/>
  <c r="BQ405" i="1"/>
  <c r="BR405" i="1"/>
  <c r="BS405" i="1"/>
  <c r="BT405" i="1" s="1"/>
  <c r="C406" i="1"/>
  <c r="E406" i="1" s="1"/>
  <c r="D406" i="1"/>
  <c r="F406" i="1"/>
  <c r="G406" i="1"/>
  <c r="H406" i="1"/>
  <c r="I406" i="1"/>
  <c r="J406" i="1"/>
  <c r="K406" i="1"/>
  <c r="M406" i="1"/>
  <c r="N406" i="1" s="1"/>
  <c r="U406" i="1" s="1"/>
  <c r="O406" i="1"/>
  <c r="P406" i="1"/>
  <c r="Q406" i="1"/>
  <c r="R406" i="1" s="1"/>
  <c r="S406" i="1"/>
  <c r="T406" i="1"/>
  <c r="V406" i="1"/>
  <c r="W406" i="1" s="1"/>
  <c r="X406" i="1"/>
  <c r="Y406" i="1"/>
  <c r="Z406" i="1"/>
  <c r="AC406" i="1"/>
  <c r="AJ406" i="1"/>
  <c r="AK406" i="1" s="1"/>
  <c r="AL406" i="1"/>
  <c r="AM406" i="1"/>
  <c r="AN406" i="1"/>
  <c r="AP406" i="1"/>
  <c r="AW406" i="1"/>
  <c r="AX406" i="1" s="1"/>
  <c r="AY406" i="1"/>
  <c r="AZ406" i="1"/>
  <c r="BA406" i="1"/>
  <c r="BB406" i="1"/>
  <c r="BC406" i="1"/>
  <c r="BD406" i="1"/>
  <c r="BE406" i="1"/>
  <c r="BF406" i="1"/>
  <c r="BG406" i="1"/>
  <c r="BH406" i="1"/>
  <c r="BK406" i="1" s="1"/>
  <c r="BL406" i="1"/>
  <c r="BO406" i="1"/>
  <c r="BP406" i="1"/>
  <c r="BQ406" i="1"/>
  <c r="BR406" i="1" s="1"/>
  <c r="BS406" i="1"/>
  <c r="BT406" i="1"/>
  <c r="C407" i="1"/>
  <c r="F407" i="1"/>
  <c r="G407" i="1"/>
  <c r="J407" i="1"/>
  <c r="K407" i="1"/>
  <c r="M407" i="1"/>
  <c r="N407" i="1" s="1"/>
  <c r="O407" i="1"/>
  <c r="P407" i="1" s="1"/>
  <c r="Q407" i="1"/>
  <c r="R407" i="1" s="1"/>
  <c r="S407" i="1"/>
  <c r="T407" i="1"/>
  <c r="V407" i="1"/>
  <c r="W407" i="1"/>
  <c r="X407" i="1"/>
  <c r="Y407" i="1"/>
  <c r="Z407" i="1"/>
  <c r="AA407" i="1"/>
  <c r="AC407" i="1"/>
  <c r="AF407" i="1"/>
  <c r="AG407" i="1"/>
  <c r="AJ407" i="1"/>
  <c r="AK407" i="1"/>
  <c r="AL407" i="1"/>
  <c r="AM407" i="1"/>
  <c r="AN407" i="1"/>
  <c r="AO407" i="1"/>
  <c r="AP407" i="1"/>
  <c r="AW407" i="1"/>
  <c r="AX407" i="1"/>
  <c r="AY407" i="1"/>
  <c r="AZ407" i="1"/>
  <c r="BA407" i="1"/>
  <c r="BB407" i="1"/>
  <c r="BH407" i="1"/>
  <c r="BI407" i="1" s="1"/>
  <c r="BJ407" i="1"/>
  <c r="BK407" i="1"/>
  <c r="BL407" i="1"/>
  <c r="BO407" i="1"/>
  <c r="BP407" i="1" s="1"/>
  <c r="BQ407" i="1"/>
  <c r="BR407" i="1" s="1"/>
  <c r="BS407" i="1"/>
  <c r="BT407" i="1"/>
  <c r="C408" i="1"/>
  <c r="D408" i="1" s="1"/>
  <c r="E408" i="1"/>
  <c r="F408" i="1"/>
  <c r="I408" i="1"/>
  <c r="J408" i="1"/>
  <c r="M408" i="1"/>
  <c r="N408" i="1"/>
  <c r="O408" i="1"/>
  <c r="P408" i="1" s="1"/>
  <c r="Q408" i="1"/>
  <c r="R408" i="1"/>
  <c r="S408" i="1"/>
  <c r="T408" i="1" s="1"/>
  <c r="V408" i="1"/>
  <c r="AC408" i="1"/>
  <c r="AD408" i="1" s="1"/>
  <c r="AE408" i="1"/>
  <c r="AF408" i="1"/>
  <c r="AG408" i="1"/>
  <c r="AJ408" i="1"/>
  <c r="AP408" i="1"/>
  <c r="AQ408" i="1" s="1"/>
  <c r="AR408" i="1"/>
  <c r="AS408" i="1"/>
  <c r="AT408" i="1"/>
  <c r="AW408" i="1"/>
  <c r="BB408" i="1"/>
  <c r="BE408" i="1"/>
  <c r="BF408" i="1"/>
  <c r="BH408" i="1"/>
  <c r="BI408" i="1"/>
  <c r="BJ408" i="1"/>
  <c r="BK408" i="1"/>
  <c r="BL408" i="1"/>
  <c r="BM408" i="1"/>
  <c r="BO408" i="1"/>
  <c r="BP408" i="1" s="1"/>
  <c r="BQ408" i="1"/>
  <c r="BR408" i="1"/>
  <c r="BS408" i="1"/>
  <c r="BT408" i="1" s="1"/>
  <c r="C409" i="1"/>
  <c r="D409" i="1"/>
  <c r="E409" i="1"/>
  <c r="F409" i="1"/>
  <c r="G409" i="1" s="1"/>
  <c r="H409" i="1"/>
  <c r="I409" i="1"/>
  <c r="J409" i="1"/>
  <c r="M409" i="1"/>
  <c r="N409" i="1"/>
  <c r="U409" i="1" s="1"/>
  <c r="O409" i="1"/>
  <c r="P409" i="1" s="1"/>
  <c r="Q409" i="1"/>
  <c r="R409" i="1" s="1"/>
  <c r="S409" i="1"/>
  <c r="T409" i="1" s="1"/>
  <c r="V409" i="1"/>
  <c r="Y409" i="1" s="1"/>
  <c r="Z409" i="1"/>
  <c r="AC409" i="1"/>
  <c r="AD409" i="1"/>
  <c r="AE409" i="1"/>
  <c r="AF409" i="1"/>
  <c r="AG409" i="1"/>
  <c r="AH409" i="1"/>
  <c r="AJ409" i="1"/>
  <c r="AM409" i="1"/>
  <c r="AN409" i="1"/>
  <c r="AP409" i="1"/>
  <c r="AQ409" i="1"/>
  <c r="AR409" i="1"/>
  <c r="AS409" i="1"/>
  <c r="AT409" i="1"/>
  <c r="AU409" i="1"/>
  <c r="AW409" i="1"/>
  <c r="BB409" i="1"/>
  <c r="BC409" i="1" s="1"/>
  <c r="BD409" i="1"/>
  <c r="BE409" i="1"/>
  <c r="BF409" i="1"/>
  <c r="BH409" i="1"/>
  <c r="BI409" i="1"/>
  <c r="BL409" i="1"/>
  <c r="BM409" i="1"/>
  <c r="BO409" i="1"/>
  <c r="BP409" i="1" s="1"/>
  <c r="BQ409" i="1"/>
  <c r="BR409" i="1" s="1"/>
  <c r="BS409" i="1"/>
  <c r="BT409" i="1" s="1"/>
  <c r="C410" i="1"/>
  <c r="E410" i="1" s="1"/>
  <c r="D410" i="1"/>
  <c r="F410" i="1"/>
  <c r="G410" i="1"/>
  <c r="H410" i="1"/>
  <c r="I410" i="1"/>
  <c r="J410" i="1"/>
  <c r="K410" i="1"/>
  <c r="M410" i="1"/>
  <c r="N410" i="1" s="1"/>
  <c r="O410" i="1"/>
  <c r="P410" i="1"/>
  <c r="Q410" i="1"/>
  <c r="R410" i="1" s="1"/>
  <c r="U410" i="1" s="1"/>
  <c r="S410" i="1"/>
  <c r="T410" i="1"/>
  <c r="V410" i="1"/>
  <c r="W410" i="1" s="1"/>
  <c r="X410" i="1"/>
  <c r="Y410" i="1"/>
  <c r="Z410" i="1"/>
  <c r="AC410" i="1"/>
  <c r="AD410" i="1" s="1"/>
  <c r="AG410" i="1"/>
  <c r="AJ410" i="1"/>
  <c r="AK410" i="1" s="1"/>
  <c r="AL410" i="1"/>
  <c r="AM410" i="1"/>
  <c r="AN410" i="1"/>
  <c r="AP410" i="1"/>
  <c r="AQ410" i="1" s="1"/>
  <c r="AT410" i="1"/>
  <c r="AW410" i="1"/>
  <c r="AX410" i="1" s="1"/>
  <c r="AY410" i="1"/>
  <c r="AZ410" i="1"/>
  <c r="BA410" i="1"/>
  <c r="BB410" i="1"/>
  <c r="BC410" i="1"/>
  <c r="BD410" i="1"/>
  <c r="BE410" i="1"/>
  <c r="BF410" i="1"/>
  <c r="BG410" i="1"/>
  <c r="BH410" i="1"/>
  <c r="BO410" i="1"/>
  <c r="BP410" i="1"/>
  <c r="BQ410" i="1"/>
  <c r="BR410" i="1" s="1"/>
  <c r="BS410" i="1"/>
  <c r="BT410" i="1"/>
  <c r="C411" i="1"/>
  <c r="F411" i="1"/>
  <c r="J411" i="1" s="1"/>
  <c r="G411" i="1"/>
  <c r="K411" i="1"/>
  <c r="M411" i="1"/>
  <c r="N411" i="1" s="1"/>
  <c r="O411" i="1"/>
  <c r="P411" i="1" s="1"/>
  <c r="Q411" i="1"/>
  <c r="R411" i="1" s="1"/>
  <c r="S411" i="1"/>
  <c r="T411" i="1"/>
  <c r="V411" i="1"/>
  <c r="W411" i="1"/>
  <c r="X411" i="1"/>
  <c r="Y411" i="1"/>
  <c r="Z411" i="1"/>
  <c r="AA411" i="1"/>
  <c r="AC411" i="1"/>
  <c r="AG411" i="1" s="1"/>
  <c r="AF411" i="1"/>
  <c r="AJ411" i="1"/>
  <c r="AK411" i="1"/>
  <c r="AL411" i="1"/>
  <c r="AM411" i="1"/>
  <c r="AN411" i="1"/>
  <c r="AO411" i="1"/>
  <c r="AP411" i="1"/>
  <c r="AS411" i="1" s="1"/>
  <c r="AT411" i="1"/>
  <c r="AW411" i="1"/>
  <c r="AX411" i="1"/>
  <c r="AY411" i="1"/>
  <c r="AZ411" i="1"/>
  <c r="BA411" i="1"/>
  <c r="BB411" i="1"/>
  <c r="BC411" i="1" s="1"/>
  <c r="BF411" i="1"/>
  <c r="BH411" i="1"/>
  <c r="BI411" i="1" s="1"/>
  <c r="BJ411" i="1"/>
  <c r="BK411" i="1"/>
  <c r="BL411" i="1"/>
  <c r="BO411" i="1"/>
  <c r="BP411" i="1" s="1"/>
  <c r="BQ411" i="1"/>
  <c r="BR411" i="1" s="1"/>
  <c r="BS411" i="1"/>
  <c r="BT411" i="1"/>
  <c r="C412" i="1"/>
  <c r="D412" i="1" s="1"/>
  <c r="E412" i="1"/>
  <c r="F412" i="1"/>
  <c r="H412" i="1" s="1"/>
  <c r="G412" i="1"/>
  <c r="J412" i="1"/>
  <c r="K412" i="1"/>
  <c r="M412" i="1"/>
  <c r="N412" i="1"/>
  <c r="O412" i="1"/>
  <c r="P412" i="1" s="1"/>
  <c r="Q412" i="1"/>
  <c r="R412" i="1"/>
  <c r="S412" i="1"/>
  <c r="T412" i="1" s="1"/>
  <c r="V412" i="1"/>
  <c r="Y412" i="1" s="1"/>
  <c r="X412" i="1"/>
  <c r="AA412" i="1"/>
  <c r="AC412" i="1"/>
  <c r="AE412" i="1"/>
  <c r="AF412" i="1"/>
  <c r="AG412" i="1"/>
  <c r="AJ412" i="1"/>
  <c r="AM412" i="1" s="1"/>
  <c r="AK412" i="1"/>
  <c r="AL412" i="1"/>
  <c r="AN412" i="1"/>
  <c r="AO412" i="1"/>
  <c r="AP412" i="1"/>
  <c r="AW412" i="1"/>
  <c r="BB412" i="1"/>
  <c r="BH412" i="1"/>
  <c r="BI412" i="1"/>
  <c r="BJ412" i="1"/>
  <c r="BK412" i="1"/>
  <c r="BL412" i="1"/>
  <c r="BM412" i="1"/>
  <c r="BO412" i="1"/>
  <c r="BP412" i="1"/>
  <c r="BQ412" i="1"/>
  <c r="BR412" i="1"/>
  <c r="BS412" i="1"/>
  <c r="BT412" i="1"/>
  <c r="C413" i="1"/>
  <c r="D413" i="1"/>
  <c r="E413" i="1"/>
  <c r="F413" i="1"/>
  <c r="M413" i="1"/>
  <c r="N413" i="1" s="1"/>
  <c r="U413" i="1" s="1"/>
  <c r="O413" i="1"/>
  <c r="P413" i="1" s="1"/>
  <c r="Q413" i="1"/>
  <c r="R413" i="1"/>
  <c r="S413" i="1"/>
  <c r="T413" i="1" s="1"/>
  <c r="V413" i="1"/>
  <c r="X413" i="1" s="1"/>
  <c r="W413" i="1"/>
  <c r="Y413" i="1"/>
  <c r="Z413" i="1"/>
  <c r="AA413" i="1"/>
  <c r="AC413" i="1"/>
  <c r="AD413" i="1"/>
  <c r="AE413" i="1"/>
  <c r="AF413" i="1"/>
  <c r="AG413" i="1"/>
  <c r="AH413" i="1"/>
  <c r="AJ413" i="1"/>
  <c r="AL413" i="1" s="1"/>
  <c r="AM413" i="1"/>
  <c r="AO413" i="1"/>
  <c r="AP413" i="1"/>
  <c r="AQ413" i="1"/>
  <c r="AR413" i="1"/>
  <c r="AS413" i="1"/>
  <c r="AT413" i="1"/>
  <c r="AU413" i="1"/>
  <c r="AW413" i="1"/>
  <c r="AY413" i="1" s="1"/>
  <c r="AX413" i="1"/>
  <c r="BA413" i="1"/>
  <c r="BB413" i="1"/>
  <c r="BE413" i="1" s="1"/>
  <c r="BD413" i="1"/>
  <c r="BF413" i="1"/>
  <c r="BH413" i="1"/>
  <c r="BK413" i="1" s="1"/>
  <c r="BI413" i="1"/>
  <c r="BL413" i="1"/>
  <c r="BM413" i="1"/>
  <c r="BO413" i="1"/>
  <c r="BP413" i="1" s="1"/>
  <c r="BQ413" i="1"/>
  <c r="BR413" i="1"/>
  <c r="BS413" i="1"/>
  <c r="BT413" i="1" s="1"/>
  <c r="C414" i="1"/>
  <c r="D414" i="1" s="1"/>
  <c r="E414" i="1"/>
  <c r="F414" i="1"/>
  <c r="G414" i="1"/>
  <c r="H414" i="1"/>
  <c r="I414" i="1"/>
  <c r="J414" i="1"/>
  <c r="K414" i="1"/>
  <c r="M414" i="1"/>
  <c r="N414" i="1"/>
  <c r="O414" i="1"/>
  <c r="P414" i="1"/>
  <c r="Q414" i="1"/>
  <c r="R414" i="1"/>
  <c r="S414" i="1"/>
  <c r="T414" i="1"/>
  <c r="V414" i="1"/>
  <c r="Y414" i="1"/>
  <c r="AC414" i="1"/>
  <c r="AE414" i="1"/>
  <c r="AJ414" i="1"/>
  <c r="AM414" i="1" s="1"/>
  <c r="AL414" i="1"/>
  <c r="AN414" i="1"/>
  <c r="AP414" i="1"/>
  <c r="AS414" i="1" s="1"/>
  <c r="AQ414" i="1"/>
  <c r="AT414" i="1"/>
  <c r="AU414" i="1"/>
  <c r="AW414" i="1"/>
  <c r="AZ414" i="1"/>
  <c r="BB414" i="1"/>
  <c r="BC414" i="1"/>
  <c r="BD414" i="1"/>
  <c r="BE414" i="1"/>
  <c r="BF414" i="1"/>
  <c r="BG414" i="1"/>
  <c r="BH414" i="1"/>
  <c r="BK414" i="1"/>
  <c r="BM414" i="1"/>
  <c r="BO414" i="1"/>
  <c r="BP414" i="1"/>
  <c r="BQ414" i="1"/>
  <c r="BR414" i="1"/>
  <c r="BS414" i="1"/>
  <c r="BT414" i="1"/>
  <c r="C415" i="1"/>
  <c r="E415" i="1" s="1"/>
  <c r="D415" i="1"/>
  <c r="F415" i="1"/>
  <c r="I415" i="1" s="1"/>
  <c r="G415" i="1"/>
  <c r="J415" i="1"/>
  <c r="K415" i="1"/>
  <c r="M415" i="1"/>
  <c r="N415" i="1" s="1"/>
  <c r="U415" i="1" s="1"/>
  <c r="O415" i="1"/>
  <c r="P415" i="1"/>
  <c r="Q415" i="1"/>
  <c r="R415" i="1" s="1"/>
  <c r="S415" i="1"/>
  <c r="T415" i="1" s="1"/>
  <c r="V415" i="1"/>
  <c r="W415" i="1"/>
  <c r="X415" i="1"/>
  <c r="Y415" i="1"/>
  <c r="Z415" i="1"/>
  <c r="AA415" i="1"/>
  <c r="AC415" i="1"/>
  <c r="AE415" i="1" s="1"/>
  <c r="AD415" i="1"/>
  <c r="AF415" i="1"/>
  <c r="AG415" i="1"/>
  <c r="AH415" i="1"/>
  <c r="AJ415" i="1"/>
  <c r="AK415" i="1"/>
  <c r="AL415" i="1"/>
  <c r="AM415" i="1"/>
  <c r="AN415" i="1"/>
  <c r="AO415" i="1"/>
  <c r="AP415" i="1"/>
  <c r="AS415" i="1"/>
  <c r="AW415" i="1"/>
  <c r="AX415" i="1"/>
  <c r="AY415" i="1"/>
  <c r="AZ415" i="1"/>
  <c r="BA415" i="1"/>
  <c r="BB415" i="1"/>
  <c r="BD415" i="1"/>
  <c r="BH415" i="1"/>
  <c r="BK415" i="1" s="1"/>
  <c r="BJ415" i="1"/>
  <c r="BL415" i="1"/>
  <c r="BO415" i="1"/>
  <c r="BP415" i="1"/>
  <c r="BQ415" i="1"/>
  <c r="BR415" i="1" s="1"/>
  <c r="BS415" i="1"/>
  <c r="BT415" i="1" s="1"/>
  <c r="C416" i="1"/>
  <c r="F416" i="1"/>
  <c r="I416" i="1"/>
  <c r="K416" i="1"/>
  <c r="M416" i="1"/>
  <c r="N416" i="1"/>
  <c r="O416" i="1"/>
  <c r="P416" i="1"/>
  <c r="Q416" i="1"/>
  <c r="R416" i="1"/>
  <c r="S416" i="1"/>
  <c r="T416" i="1"/>
  <c r="V416" i="1"/>
  <c r="Y416" i="1" s="1"/>
  <c r="W416" i="1"/>
  <c r="Z416" i="1"/>
  <c r="AA416" i="1"/>
  <c r="AC416" i="1"/>
  <c r="AF416" i="1"/>
  <c r="AJ416" i="1"/>
  <c r="AL416" i="1"/>
  <c r="AP416" i="1"/>
  <c r="AR416" i="1"/>
  <c r="AS416" i="1"/>
  <c r="AT416" i="1"/>
  <c r="AW416" i="1"/>
  <c r="AZ416" i="1" s="1"/>
  <c r="AX416" i="1"/>
  <c r="AY416" i="1"/>
  <c r="BA416" i="1"/>
  <c r="BB416" i="1"/>
  <c r="BD416" i="1" s="1"/>
  <c r="BC416" i="1"/>
  <c r="BE416" i="1"/>
  <c r="BF416" i="1"/>
  <c r="BG416" i="1"/>
  <c r="BH416" i="1"/>
  <c r="BI416" i="1"/>
  <c r="BJ416" i="1"/>
  <c r="BK416" i="1"/>
  <c r="BL416" i="1"/>
  <c r="BM416" i="1"/>
  <c r="BO416" i="1"/>
  <c r="BP416" i="1" s="1"/>
  <c r="BQ416" i="1"/>
  <c r="BR416" i="1"/>
  <c r="BS416" i="1"/>
  <c r="BT416" i="1" s="1"/>
  <c r="C417" i="1"/>
  <c r="D417" i="1"/>
  <c r="E417" i="1"/>
  <c r="F417" i="1"/>
  <c r="H417" i="1"/>
  <c r="I417" i="1"/>
  <c r="J417" i="1"/>
  <c r="M417" i="1"/>
  <c r="N417" i="1"/>
  <c r="O417" i="1"/>
  <c r="P417" i="1" s="1"/>
  <c r="Q417" i="1"/>
  <c r="R417" i="1" s="1"/>
  <c r="S417" i="1"/>
  <c r="T417" i="1" s="1"/>
  <c r="V417" i="1"/>
  <c r="Y417" i="1"/>
  <c r="AA417" i="1"/>
  <c r="AC417" i="1"/>
  <c r="AD417" i="1"/>
  <c r="AE417" i="1"/>
  <c r="AF417" i="1"/>
  <c r="AG417" i="1"/>
  <c r="AH417" i="1"/>
  <c r="AJ417" i="1"/>
  <c r="AL417" i="1" s="1"/>
  <c r="AK417" i="1"/>
  <c r="AN417" i="1"/>
  <c r="AO417" i="1"/>
  <c r="AP417" i="1"/>
  <c r="AQ417" i="1"/>
  <c r="AR417" i="1"/>
  <c r="AS417" i="1"/>
  <c r="AT417" i="1"/>
  <c r="AU417" i="1"/>
  <c r="AW417" i="1"/>
  <c r="BB417" i="1"/>
  <c r="BD417" i="1"/>
  <c r="BH417" i="1"/>
  <c r="BI417" i="1"/>
  <c r="BJ417" i="1"/>
  <c r="BO417" i="1"/>
  <c r="BP417" i="1" s="1"/>
  <c r="BQ417" i="1"/>
  <c r="BR417" i="1" s="1"/>
  <c r="BS417" i="1"/>
  <c r="BT417" i="1" s="1"/>
  <c r="C418" i="1"/>
  <c r="E418" i="1" s="1"/>
  <c r="D418" i="1"/>
  <c r="F418" i="1"/>
  <c r="G418" i="1"/>
  <c r="H418" i="1"/>
  <c r="I418" i="1"/>
  <c r="J418" i="1"/>
  <c r="K418" i="1"/>
  <c r="M418" i="1"/>
  <c r="N418" i="1" s="1"/>
  <c r="O418" i="1"/>
  <c r="P418" i="1"/>
  <c r="Q418" i="1"/>
  <c r="R418" i="1" s="1"/>
  <c r="U418" i="1" s="1"/>
  <c r="S418" i="1"/>
  <c r="T418" i="1"/>
  <c r="V418" i="1"/>
  <c r="X418" i="1"/>
  <c r="Y418" i="1"/>
  <c r="Z418" i="1"/>
  <c r="AC418" i="1"/>
  <c r="AF418" i="1" s="1"/>
  <c r="AD418" i="1"/>
  <c r="AE418" i="1"/>
  <c r="AG418" i="1"/>
  <c r="AH418" i="1"/>
  <c r="AJ418" i="1"/>
  <c r="AL418" i="1"/>
  <c r="AM418" i="1"/>
  <c r="AP418" i="1"/>
  <c r="AR418" i="1" s="1"/>
  <c r="AW418" i="1"/>
  <c r="BA418" i="1" s="1"/>
  <c r="BB418" i="1"/>
  <c r="BD418" i="1" s="1"/>
  <c r="BC418" i="1"/>
  <c r="BG418" i="1"/>
  <c r="BH418" i="1"/>
  <c r="BI418" i="1"/>
  <c r="BJ418" i="1"/>
  <c r="BK418" i="1"/>
  <c r="BL418" i="1"/>
  <c r="BM418" i="1"/>
  <c r="BO418" i="1"/>
  <c r="BP418" i="1"/>
  <c r="BQ418" i="1"/>
  <c r="BR418" i="1"/>
  <c r="BS418" i="1"/>
  <c r="BT418" i="1"/>
  <c r="C419" i="1"/>
  <c r="D419" i="1"/>
  <c r="E419" i="1"/>
  <c r="F419" i="1"/>
  <c r="H419" i="1"/>
  <c r="M419" i="1"/>
  <c r="N419" i="1"/>
  <c r="U419" i="1" s="1"/>
  <c r="O419" i="1"/>
  <c r="P419" i="1" s="1"/>
  <c r="Q419" i="1"/>
  <c r="R419" i="1"/>
  <c r="S419" i="1"/>
  <c r="T419" i="1" s="1"/>
  <c r="V419" i="1"/>
  <c r="X419" i="1" s="1"/>
  <c r="W419" i="1"/>
  <c r="Y419" i="1"/>
  <c r="AA419" i="1"/>
  <c r="AC419" i="1"/>
  <c r="AD419" i="1"/>
  <c r="AE419" i="1"/>
  <c r="AF419" i="1"/>
  <c r="AG419" i="1"/>
  <c r="AH419" i="1"/>
  <c r="AJ419" i="1"/>
  <c r="AL419" i="1" s="1"/>
  <c r="AK419" i="1"/>
  <c r="AM419" i="1"/>
  <c r="AN419" i="1"/>
  <c r="AO419" i="1"/>
  <c r="AP419" i="1"/>
  <c r="AQ419" i="1"/>
  <c r="AR419" i="1"/>
  <c r="AS419" i="1"/>
  <c r="AT419" i="1"/>
  <c r="AU419" i="1"/>
  <c r="AW419" i="1"/>
  <c r="AY419" i="1" s="1"/>
  <c r="BB419" i="1"/>
  <c r="BF419" i="1" s="1"/>
  <c r="BH419" i="1"/>
  <c r="BK419" i="1" s="1"/>
  <c r="BM419" i="1"/>
  <c r="BO419" i="1"/>
  <c r="BP419" i="1" s="1"/>
  <c r="BQ419" i="1"/>
  <c r="BR419" i="1"/>
  <c r="BS419" i="1"/>
  <c r="BT419" i="1" s="1"/>
  <c r="C420" i="1"/>
  <c r="D420" i="1"/>
  <c r="E420" i="1"/>
  <c r="F420" i="1"/>
  <c r="G420" i="1"/>
  <c r="H420" i="1"/>
  <c r="I420" i="1"/>
  <c r="J420" i="1"/>
  <c r="K420" i="1"/>
  <c r="M420" i="1"/>
  <c r="N420" i="1"/>
  <c r="U420" i="1" s="1"/>
  <c r="O420" i="1"/>
  <c r="P420" i="1"/>
  <c r="Q420" i="1"/>
  <c r="R420" i="1"/>
  <c r="S420" i="1"/>
  <c r="T420" i="1"/>
  <c r="V420" i="1"/>
  <c r="X420" i="1"/>
  <c r="AC420" i="1"/>
  <c r="AF420" i="1" s="1"/>
  <c r="AD420" i="1"/>
  <c r="AH420" i="1"/>
  <c r="AJ420" i="1"/>
  <c r="AN420" i="1" s="1"/>
  <c r="AP420" i="1"/>
  <c r="AS420" i="1" s="1"/>
  <c r="AU420" i="1"/>
  <c r="AW420" i="1"/>
  <c r="AX420" i="1" s="1"/>
  <c r="AZ420" i="1"/>
  <c r="BA420" i="1"/>
  <c r="BB420" i="1"/>
  <c r="BC420" i="1"/>
  <c r="BD420" i="1"/>
  <c r="BE420" i="1"/>
  <c r="BF420" i="1"/>
  <c r="BG420" i="1"/>
  <c r="BH420" i="1"/>
  <c r="BJ420" i="1" s="1"/>
  <c r="BI420" i="1"/>
  <c r="BM420" i="1"/>
  <c r="BO420" i="1"/>
  <c r="BP420" i="1"/>
  <c r="BQ420" i="1"/>
  <c r="BR420" i="1"/>
  <c r="BS420" i="1"/>
  <c r="BT420" i="1"/>
  <c r="C421" i="1"/>
  <c r="E421" i="1" s="1"/>
  <c r="D421" i="1"/>
  <c r="F421" i="1"/>
  <c r="I421" i="1" s="1"/>
  <c r="K421" i="1"/>
  <c r="M421" i="1"/>
  <c r="N421" i="1" s="1"/>
  <c r="O421" i="1"/>
  <c r="P421" i="1"/>
  <c r="Q421" i="1"/>
  <c r="R421" i="1" s="1"/>
  <c r="U421" i="1" s="1"/>
  <c r="S421" i="1"/>
  <c r="T421" i="1" s="1"/>
  <c r="V421" i="1"/>
  <c r="W421" i="1"/>
  <c r="X421" i="1"/>
  <c r="Y421" i="1"/>
  <c r="Z421" i="1"/>
  <c r="AA421" i="1"/>
  <c r="AC421" i="1"/>
  <c r="AE421" i="1" s="1"/>
  <c r="AD421" i="1"/>
  <c r="AF421" i="1"/>
  <c r="AG421" i="1"/>
  <c r="AH421" i="1"/>
  <c r="AJ421" i="1"/>
  <c r="AK421" i="1"/>
  <c r="AL421" i="1"/>
  <c r="AM421" i="1"/>
  <c r="AN421" i="1"/>
  <c r="AO421" i="1"/>
  <c r="AP421" i="1"/>
  <c r="AR421" i="1" s="1"/>
  <c r="AS421" i="1"/>
  <c r="AT421" i="1"/>
  <c r="AU421" i="1"/>
  <c r="AW421" i="1"/>
  <c r="AX421" i="1"/>
  <c r="AY421" i="1"/>
  <c r="AZ421" i="1"/>
  <c r="BA421" i="1"/>
  <c r="BB421" i="1"/>
  <c r="BE421" i="1" s="1"/>
  <c r="BC421" i="1"/>
  <c r="BG421" i="1"/>
  <c r="BH421" i="1"/>
  <c r="BK421" i="1" s="1"/>
  <c r="BO421" i="1"/>
  <c r="BP421" i="1" s="1"/>
  <c r="BQ421" i="1"/>
  <c r="BR421" i="1" s="1"/>
  <c r="BS421" i="1"/>
  <c r="BT421" i="1"/>
  <c r="C422" i="1"/>
  <c r="D422" i="1" s="1"/>
  <c r="F422" i="1"/>
  <c r="H422" i="1" s="1"/>
  <c r="G422" i="1"/>
  <c r="K422" i="1"/>
  <c r="M422" i="1"/>
  <c r="N422" i="1"/>
  <c r="O422" i="1"/>
  <c r="P422" i="1"/>
  <c r="Q422" i="1"/>
  <c r="R422" i="1"/>
  <c r="S422" i="1"/>
  <c r="T422" i="1"/>
  <c r="V422" i="1"/>
  <c r="Y422" i="1" s="1"/>
  <c r="AA422" i="1"/>
  <c r="AC422" i="1"/>
  <c r="AE422" i="1" s="1"/>
  <c r="AF422" i="1"/>
  <c r="AG422" i="1"/>
  <c r="AJ422" i="1"/>
  <c r="AM422" i="1" s="1"/>
  <c r="AL422" i="1"/>
  <c r="AN422" i="1"/>
  <c r="AO422" i="1"/>
  <c r="AP422" i="1"/>
  <c r="AR422" i="1"/>
  <c r="AS422" i="1"/>
  <c r="AT422" i="1"/>
  <c r="AW422" i="1"/>
  <c r="AZ422" i="1" s="1"/>
  <c r="AX422" i="1"/>
  <c r="AY422" i="1"/>
  <c r="BA422" i="1"/>
  <c r="BB422" i="1"/>
  <c r="BD422" i="1" s="1"/>
  <c r="BC422" i="1"/>
  <c r="BE422" i="1"/>
  <c r="BF422" i="1"/>
  <c r="BG422" i="1"/>
  <c r="BH422" i="1"/>
  <c r="BI422" i="1"/>
  <c r="BJ422" i="1"/>
  <c r="BK422" i="1"/>
  <c r="BL422" i="1"/>
  <c r="BM422" i="1"/>
  <c r="BO422" i="1"/>
  <c r="BP422" i="1" s="1"/>
  <c r="BQ422" i="1"/>
  <c r="BR422" i="1"/>
  <c r="BS422" i="1"/>
  <c r="BT422" i="1" s="1"/>
  <c r="C423" i="1"/>
  <c r="D423" i="1"/>
  <c r="E423" i="1"/>
  <c r="F423" i="1"/>
  <c r="H423" i="1"/>
  <c r="I423" i="1"/>
  <c r="J423" i="1"/>
  <c r="M423" i="1"/>
  <c r="N423" i="1"/>
  <c r="O423" i="1"/>
  <c r="P423" i="1" s="1"/>
  <c r="Q423" i="1"/>
  <c r="R423" i="1" s="1"/>
  <c r="S423" i="1"/>
  <c r="T423" i="1" s="1"/>
  <c r="V423" i="1"/>
  <c r="X423" i="1" s="1"/>
  <c r="Y423" i="1"/>
  <c r="Z423" i="1"/>
  <c r="AA423" i="1"/>
  <c r="AC423" i="1"/>
  <c r="AD423" i="1"/>
  <c r="AE423" i="1"/>
  <c r="AF423" i="1"/>
  <c r="AG423" i="1"/>
  <c r="AH423" i="1"/>
  <c r="AJ423" i="1"/>
  <c r="AL423" i="1" s="1"/>
  <c r="AO423" i="1"/>
  <c r="AP423" i="1"/>
  <c r="AQ423" i="1"/>
  <c r="AR423" i="1"/>
  <c r="AS423" i="1"/>
  <c r="AT423" i="1"/>
  <c r="AU423" i="1"/>
  <c r="AW423" i="1"/>
  <c r="AY423" i="1" s="1"/>
  <c r="AX423" i="1"/>
  <c r="BB423" i="1"/>
  <c r="BD423" i="1"/>
  <c r="BH423" i="1"/>
  <c r="BK423" i="1" s="1"/>
  <c r="BI423" i="1"/>
  <c r="BM423" i="1"/>
  <c r="BO423" i="1"/>
  <c r="BP423" i="1" s="1"/>
  <c r="BQ423" i="1"/>
  <c r="BR423" i="1" s="1"/>
  <c r="BS423" i="1"/>
  <c r="BT423" i="1" s="1"/>
  <c r="C424" i="1"/>
  <c r="D424" i="1" s="1"/>
  <c r="F424" i="1"/>
  <c r="G424" i="1"/>
  <c r="H424" i="1"/>
  <c r="I424" i="1"/>
  <c r="J424" i="1"/>
  <c r="K424" i="1"/>
  <c r="M424" i="1"/>
  <c r="N424" i="1" s="1"/>
  <c r="U424" i="1" s="1"/>
  <c r="O424" i="1"/>
  <c r="P424" i="1"/>
  <c r="Q424" i="1"/>
  <c r="R424" i="1" s="1"/>
  <c r="S424" i="1"/>
  <c r="T424" i="1"/>
  <c r="V424" i="1"/>
  <c r="X424" i="1"/>
  <c r="Y424" i="1"/>
  <c r="Z424" i="1"/>
  <c r="AC424" i="1"/>
  <c r="AF424" i="1" s="1"/>
  <c r="AD424" i="1"/>
  <c r="AE424" i="1"/>
  <c r="AG424" i="1"/>
  <c r="AH424" i="1"/>
  <c r="AJ424" i="1"/>
  <c r="AL424" i="1"/>
  <c r="AP424" i="1"/>
  <c r="AS424" i="1" s="1"/>
  <c r="AQ424" i="1"/>
  <c r="AU424" i="1"/>
  <c r="AW424" i="1"/>
  <c r="AX424" i="1" s="1"/>
  <c r="BB424" i="1"/>
  <c r="BC424" i="1"/>
  <c r="BD424" i="1"/>
  <c r="BE424" i="1"/>
  <c r="BF424" i="1"/>
  <c r="BG424" i="1"/>
  <c r="BH424" i="1"/>
  <c r="BJ424" i="1" s="1"/>
  <c r="BI424" i="1"/>
  <c r="BK424" i="1"/>
  <c r="BL424" i="1"/>
  <c r="BM424" i="1"/>
  <c r="BO424" i="1"/>
  <c r="BP424" i="1"/>
  <c r="BQ424" i="1"/>
  <c r="BR424" i="1" s="1"/>
  <c r="BS424" i="1"/>
  <c r="BT424" i="1"/>
  <c r="C425" i="1"/>
  <c r="E425" i="1" s="1"/>
  <c r="F425" i="1"/>
  <c r="I425" i="1" s="1"/>
  <c r="G425" i="1"/>
  <c r="K425" i="1"/>
  <c r="M425" i="1"/>
  <c r="N425" i="1" s="1"/>
  <c r="U425" i="1" s="1"/>
  <c r="O425" i="1"/>
  <c r="P425" i="1" s="1"/>
  <c r="Q425" i="1"/>
  <c r="R425" i="1" s="1"/>
  <c r="S425" i="1"/>
  <c r="T425" i="1" s="1"/>
  <c r="V425" i="1"/>
  <c r="W425" i="1"/>
  <c r="X425" i="1"/>
  <c r="Y425" i="1"/>
  <c r="Z425" i="1"/>
  <c r="AA425" i="1"/>
  <c r="AC425" i="1"/>
  <c r="AE425" i="1" s="1"/>
  <c r="AF425" i="1"/>
  <c r="AG425" i="1"/>
  <c r="AH425" i="1"/>
  <c r="AJ425" i="1"/>
  <c r="AK425" i="1"/>
  <c r="AL425" i="1"/>
  <c r="AM425" i="1"/>
  <c r="AN425" i="1"/>
  <c r="AO425" i="1"/>
  <c r="AP425" i="1"/>
  <c r="AR425" i="1" s="1"/>
  <c r="AU425" i="1"/>
  <c r="AW425" i="1"/>
  <c r="AX425" i="1"/>
  <c r="AY425" i="1"/>
  <c r="AZ425" i="1"/>
  <c r="BA425" i="1"/>
  <c r="BB425" i="1"/>
  <c r="BE425" i="1" s="1"/>
  <c r="BC425" i="1"/>
  <c r="BD425" i="1"/>
  <c r="BF425" i="1"/>
  <c r="BG425" i="1"/>
  <c r="BH425" i="1"/>
  <c r="BJ425" i="1"/>
  <c r="BO425" i="1"/>
  <c r="BP425" i="1"/>
  <c r="BQ425" i="1"/>
  <c r="BR425" i="1" s="1"/>
  <c r="BS425" i="1"/>
  <c r="BT425" i="1"/>
  <c r="C426" i="1"/>
  <c r="D426" i="1" s="1"/>
  <c r="F426" i="1"/>
  <c r="H426" i="1" s="1"/>
  <c r="G426" i="1"/>
  <c r="I426" i="1"/>
  <c r="J426" i="1"/>
  <c r="K426" i="1"/>
  <c r="M426" i="1"/>
  <c r="N426" i="1"/>
  <c r="O426" i="1"/>
  <c r="P426" i="1" s="1"/>
  <c r="Q426" i="1"/>
  <c r="R426" i="1"/>
  <c r="S426" i="1"/>
  <c r="T426" i="1" s="1"/>
  <c r="V426" i="1"/>
  <c r="Y426" i="1" s="1"/>
  <c r="W426" i="1"/>
  <c r="AA426" i="1"/>
  <c r="AC426" i="1"/>
  <c r="AJ426" i="1"/>
  <c r="AM426" i="1" s="1"/>
  <c r="AO426" i="1"/>
  <c r="AP426" i="1"/>
  <c r="AR426" i="1" s="1"/>
  <c r="AS426" i="1"/>
  <c r="AT426" i="1"/>
  <c r="AW426" i="1"/>
  <c r="AZ426" i="1" s="1"/>
  <c r="AY426" i="1"/>
  <c r="BA426" i="1"/>
  <c r="BB426" i="1"/>
  <c r="BD426" i="1" s="1"/>
  <c r="BE426" i="1"/>
  <c r="BF426" i="1"/>
  <c r="BG426" i="1"/>
  <c r="BH426" i="1"/>
  <c r="BI426" i="1"/>
  <c r="BJ426" i="1"/>
  <c r="BK426" i="1"/>
  <c r="BL426" i="1"/>
  <c r="BM426" i="1"/>
  <c r="BO426" i="1"/>
  <c r="BP426" i="1" s="1"/>
  <c r="BQ426" i="1"/>
  <c r="BR426" i="1"/>
  <c r="BS426" i="1"/>
  <c r="BT426" i="1" s="1"/>
  <c r="C427" i="1"/>
  <c r="D427" i="1"/>
  <c r="E427" i="1"/>
  <c r="F427" i="1"/>
  <c r="H427" i="1" s="1"/>
  <c r="I427" i="1"/>
  <c r="J427" i="1"/>
  <c r="M427" i="1"/>
  <c r="N427" i="1" s="1"/>
  <c r="U427" i="1" s="1"/>
  <c r="O427" i="1"/>
  <c r="P427" i="1" s="1"/>
  <c r="Q427" i="1"/>
  <c r="R427" i="1" s="1"/>
  <c r="S427" i="1"/>
  <c r="T427" i="1" s="1"/>
  <c r="V427" i="1"/>
  <c r="X427" i="1" s="1"/>
  <c r="AA427" i="1"/>
  <c r="AC427" i="1"/>
  <c r="AD427" i="1"/>
  <c r="AE427" i="1"/>
  <c r="AF427" i="1"/>
  <c r="AG427" i="1"/>
  <c r="AH427" i="1"/>
  <c r="AJ427" i="1"/>
  <c r="AL427" i="1" s="1"/>
  <c r="AK427" i="1"/>
  <c r="AO427" i="1"/>
  <c r="AP427" i="1"/>
  <c r="AR427" i="1"/>
  <c r="AS427" i="1"/>
  <c r="AT427" i="1"/>
  <c r="AU427" i="1"/>
  <c r="AW427" i="1"/>
  <c r="AY427" i="1" s="1"/>
  <c r="AX427" i="1"/>
  <c r="AZ427" i="1"/>
  <c r="BA427" i="1"/>
  <c r="BB427" i="1"/>
  <c r="BD427" i="1"/>
  <c r="BE427" i="1"/>
  <c r="BF427" i="1"/>
  <c r="BH427" i="1"/>
  <c r="BK427" i="1" s="1"/>
  <c r="BJ427" i="1"/>
  <c r="BL427" i="1"/>
  <c r="BM427" i="1"/>
  <c r="BO427" i="1"/>
  <c r="BP427" i="1" s="1"/>
  <c r="BQ427" i="1"/>
  <c r="BR427" i="1" s="1"/>
  <c r="BS427" i="1"/>
  <c r="BT427" i="1" s="1"/>
  <c r="C428" i="1"/>
  <c r="E428" i="1" s="1"/>
  <c r="D428" i="1"/>
  <c r="F428" i="1"/>
  <c r="G428" i="1"/>
  <c r="H428" i="1"/>
  <c r="I428" i="1"/>
  <c r="J428" i="1"/>
  <c r="K428" i="1"/>
  <c r="M428" i="1"/>
  <c r="N428" i="1" s="1"/>
  <c r="U428" i="1" s="1"/>
  <c r="O428" i="1"/>
  <c r="P428" i="1"/>
  <c r="Q428" i="1"/>
  <c r="R428" i="1" s="1"/>
  <c r="S428" i="1"/>
  <c r="T428" i="1"/>
  <c r="V428" i="1"/>
  <c r="X428" i="1" s="1"/>
  <c r="Y428" i="1"/>
  <c r="Z428" i="1"/>
  <c r="AC428" i="1"/>
  <c r="AF428" i="1" s="1"/>
  <c r="AE428" i="1"/>
  <c r="AG428" i="1"/>
  <c r="AH428" i="1"/>
  <c r="AJ428" i="1"/>
  <c r="AL428" i="1"/>
  <c r="AM428" i="1"/>
  <c r="AN428" i="1"/>
  <c r="AP428" i="1"/>
  <c r="AS428" i="1" s="1"/>
  <c r="AQ428" i="1"/>
  <c r="AR428" i="1"/>
  <c r="AT428" i="1"/>
  <c r="AU428" i="1"/>
  <c r="AW428" i="1"/>
  <c r="AX428" i="1" s="1"/>
  <c r="AY428" i="1"/>
  <c r="BB428" i="1"/>
  <c r="BD428" i="1" s="1"/>
  <c r="BC428" i="1"/>
  <c r="BG428" i="1"/>
  <c r="BH428" i="1"/>
  <c r="BI428" i="1" s="1"/>
  <c r="BJ428" i="1"/>
  <c r="BK428" i="1"/>
  <c r="BL428" i="1"/>
  <c r="BO428" i="1"/>
  <c r="BP428" i="1"/>
  <c r="BQ428" i="1"/>
  <c r="BR428" i="1" s="1"/>
  <c r="BS428" i="1"/>
  <c r="BT428" i="1"/>
  <c r="C429" i="1"/>
  <c r="D429" i="1" s="1"/>
  <c r="E429" i="1"/>
  <c r="F429" i="1"/>
  <c r="G429" i="1" s="1"/>
  <c r="J429" i="1"/>
  <c r="M429" i="1"/>
  <c r="N429" i="1"/>
  <c r="O429" i="1"/>
  <c r="P429" i="1" s="1"/>
  <c r="Q429" i="1"/>
  <c r="R429" i="1"/>
  <c r="S429" i="1"/>
  <c r="T429" i="1" s="1"/>
  <c r="V429" i="1"/>
  <c r="X429" i="1" s="1"/>
  <c r="W429" i="1"/>
  <c r="Z429" i="1"/>
  <c r="AA429" i="1"/>
  <c r="AC429" i="1"/>
  <c r="AD429" i="1" s="1"/>
  <c r="AE429" i="1"/>
  <c r="AF429" i="1"/>
  <c r="AG429" i="1"/>
  <c r="AJ429" i="1"/>
  <c r="AL429" i="1" s="1"/>
  <c r="AK429" i="1"/>
  <c r="AN429" i="1"/>
  <c r="AO429" i="1"/>
  <c r="AP429" i="1"/>
  <c r="AQ429" i="1" s="1"/>
  <c r="AR429" i="1"/>
  <c r="AS429" i="1"/>
  <c r="AT429" i="1"/>
  <c r="AW429" i="1"/>
  <c r="AY429" i="1" s="1"/>
  <c r="AX429" i="1"/>
  <c r="BA429" i="1"/>
  <c r="BB429" i="1"/>
  <c r="BC429" i="1" s="1"/>
  <c r="BF429" i="1"/>
  <c r="BH429" i="1"/>
  <c r="BI429" i="1"/>
  <c r="BJ429" i="1"/>
  <c r="BK429" i="1"/>
  <c r="BL429" i="1"/>
  <c r="BM429" i="1"/>
  <c r="BO429" i="1"/>
  <c r="BP429" i="1" s="1"/>
  <c r="BQ429" i="1"/>
  <c r="BR429" i="1"/>
  <c r="BS429" i="1"/>
  <c r="BT429" i="1" s="1"/>
  <c r="C430" i="1"/>
  <c r="D430" i="1"/>
  <c r="E430" i="1"/>
  <c r="F430" i="1"/>
  <c r="G430" i="1" s="1"/>
  <c r="H430" i="1"/>
  <c r="I430" i="1"/>
  <c r="J430" i="1"/>
  <c r="M430" i="1"/>
  <c r="N430" i="1"/>
  <c r="O430" i="1"/>
  <c r="P430" i="1" s="1"/>
  <c r="Q430" i="1"/>
  <c r="R430" i="1"/>
  <c r="S430" i="1"/>
  <c r="T430" i="1" s="1"/>
  <c r="V430" i="1"/>
  <c r="W430" i="1" s="1"/>
  <c r="Z430" i="1"/>
  <c r="AC430" i="1"/>
  <c r="AD430" i="1"/>
  <c r="AE430" i="1"/>
  <c r="AF430" i="1"/>
  <c r="AG430" i="1"/>
  <c r="AH430" i="1"/>
  <c r="AJ430" i="1"/>
  <c r="AK430" i="1" s="1"/>
  <c r="AN430" i="1"/>
  <c r="AP430" i="1"/>
  <c r="AQ430" i="1"/>
  <c r="AR430" i="1"/>
  <c r="AS430" i="1"/>
  <c r="AT430" i="1"/>
  <c r="AU430" i="1"/>
  <c r="AW430" i="1"/>
  <c r="AX430" i="1" s="1"/>
  <c r="BA430" i="1"/>
  <c r="BB430" i="1"/>
  <c r="BC430" i="1" s="1"/>
  <c r="BD430" i="1"/>
  <c r="BE430" i="1"/>
  <c r="BF430" i="1"/>
  <c r="BH430" i="1"/>
  <c r="BJ430" i="1" s="1"/>
  <c r="BI430" i="1"/>
  <c r="BL430" i="1"/>
  <c r="BM430" i="1"/>
  <c r="BO430" i="1"/>
  <c r="BP430" i="1" s="1"/>
  <c r="BQ430" i="1"/>
  <c r="BR430" i="1"/>
  <c r="BS430" i="1"/>
  <c r="BT430" i="1" s="1"/>
  <c r="C431" i="1"/>
  <c r="E431" i="1" s="1"/>
  <c r="D431" i="1"/>
  <c r="F431" i="1"/>
  <c r="G431" i="1"/>
  <c r="H431" i="1"/>
  <c r="I431" i="1"/>
  <c r="J431" i="1"/>
  <c r="K431" i="1"/>
  <c r="M431" i="1"/>
  <c r="N431" i="1" s="1"/>
  <c r="U431" i="1" s="1"/>
  <c r="O431" i="1"/>
  <c r="P431" i="1"/>
  <c r="Q431" i="1"/>
  <c r="R431" i="1" s="1"/>
  <c r="S431" i="1"/>
  <c r="T431" i="1"/>
  <c r="V431" i="1"/>
  <c r="W431" i="1" s="1"/>
  <c r="X431" i="1"/>
  <c r="Y431" i="1"/>
  <c r="Z431" i="1"/>
  <c r="AC431" i="1"/>
  <c r="AE431" i="1" s="1"/>
  <c r="AD431" i="1"/>
  <c r="AG431" i="1"/>
  <c r="AH431" i="1"/>
  <c r="AJ431" i="1"/>
  <c r="AK431" i="1" s="1"/>
  <c r="AL431" i="1"/>
  <c r="AM431" i="1"/>
  <c r="AN431" i="1"/>
  <c r="AP431" i="1"/>
  <c r="AR431" i="1" s="1"/>
  <c r="AQ431" i="1"/>
  <c r="AT431" i="1"/>
  <c r="AU431" i="1"/>
  <c r="AW431" i="1"/>
  <c r="AX431" i="1" s="1"/>
  <c r="AY431" i="1"/>
  <c r="AZ431" i="1"/>
  <c r="BA431" i="1"/>
  <c r="BB431" i="1"/>
  <c r="BC431" i="1"/>
  <c r="BD431" i="1"/>
  <c r="BE431" i="1"/>
  <c r="BF431" i="1"/>
  <c r="BG431" i="1"/>
  <c r="BH431" i="1"/>
  <c r="BI431" i="1" s="1"/>
  <c r="BL431" i="1"/>
  <c r="BO431" i="1"/>
  <c r="BP431" i="1"/>
  <c r="BQ431" i="1"/>
  <c r="BR431" i="1" s="1"/>
  <c r="BS431" i="1"/>
  <c r="BT431" i="1"/>
  <c r="C432" i="1"/>
  <c r="D432" i="1" s="1"/>
  <c r="F432" i="1"/>
  <c r="H432" i="1" s="1"/>
  <c r="G432" i="1"/>
  <c r="J432" i="1"/>
  <c r="K432" i="1"/>
  <c r="M432" i="1"/>
  <c r="N432" i="1" s="1"/>
  <c r="U432" i="1" s="1"/>
  <c r="O432" i="1"/>
  <c r="P432" i="1"/>
  <c r="Q432" i="1"/>
  <c r="R432" i="1" s="1"/>
  <c r="S432" i="1"/>
  <c r="T432" i="1"/>
  <c r="V432" i="1"/>
  <c r="W432" i="1"/>
  <c r="X432" i="1"/>
  <c r="Y432" i="1"/>
  <c r="Z432" i="1"/>
  <c r="AA432" i="1"/>
  <c r="AC432" i="1"/>
  <c r="AD432" i="1" s="1"/>
  <c r="AG432" i="1"/>
  <c r="AJ432" i="1"/>
  <c r="AK432" i="1"/>
  <c r="AL432" i="1"/>
  <c r="AM432" i="1"/>
  <c r="AN432" i="1"/>
  <c r="AO432" i="1"/>
  <c r="AP432" i="1"/>
  <c r="AQ432" i="1" s="1"/>
  <c r="AT432" i="1"/>
  <c r="AW432" i="1"/>
  <c r="AX432" i="1"/>
  <c r="AY432" i="1"/>
  <c r="AZ432" i="1"/>
  <c r="BA432" i="1"/>
  <c r="BB432" i="1"/>
  <c r="BD432" i="1" s="1"/>
  <c r="BC432" i="1"/>
  <c r="BF432" i="1"/>
  <c r="BG432" i="1"/>
  <c r="BH432" i="1"/>
  <c r="BI432" i="1" s="1"/>
  <c r="BJ432" i="1"/>
  <c r="BK432" i="1"/>
  <c r="BL432" i="1"/>
  <c r="BO432" i="1"/>
  <c r="BP432" i="1"/>
  <c r="BQ432" i="1"/>
  <c r="BR432" i="1" s="1"/>
  <c r="BS432" i="1"/>
  <c r="BT432" i="1"/>
  <c r="C433" i="1"/>
  <c r="D433" i="1" s="1"/>
  <c r="E433" i="1"/>
  <c r="F433" i="1"/>
  <c r="G433" i="1" s="1"/>
  <c r="J433" i="1"/>
  <c r="M433" i="1"/>
  <c r="N433" i="1"/>
  <c r="O433" i="1"/>
  <c r="P433" i="1" s="1"/>
  <c r="Q433" i="1"/>
  <c r="R433" i="1"/>
  <c r="S433" i="1"/>
  <c r="T433" i="1" s="1"/>
  <c r="V433" i="1"/>
  <c r="X433" i="1" s="1"/>
  <c r="W433" i="1"/>
  <c r="Z433" i="1"/>
  <c r="AA433" i="1"/>
  <c r="AC433" i="1"/>
  <c r="AD433" i="1" s="1"/>
  <c r="AE433" i="1"/>
  <c r="AF433" i="1"/>
  <c r="AG433" i="1"/>
  <c r="AJ433" i="1"/>
  <c r="AL433" i="1" s="1"/>
  <c r="AK433" i="1"/>
  <c r="AN433" i="1"/>
  <c r="AO433" i="1"/>
  <c r="AP433" i="1"/>
  <c r="AQ433" i="1" s="1"/>
  <c r="AR433" i="1"/>
  <c r="AS433" i="1"/>
  <c r="AT433" i="1"/>
  <c r="AW433" i="1"/>
  <c r="AY433" i="1" s="1"/>
  <c r="AX433" i="1"/>
  <c r="BA433" i="1"/>
  <c r="BB433" i="1"/>
  <c r="BC433" i="1" s="1"/>
  <c r="BF433" i="1"/>
  <c r="BH433" i="1"/>
  <c r="BI433" i="1"/>
  <c r="BJ433" i="1"/>
  <c r="BK433" i="1"/>
  <c r="BL433" i="1"/>
  <c r="BM433" i="1"/>
  <c r="BO433" i="1"/>
  <c r="BP433" i="1" s="1"/>
  <c r="BQ433" i="1"/>
  <c r="BR433" i="1"/>
  <c r="BS433" i="1"/>
  <c r="BT433" i="1" s="1"/>
  <c r="C434" i="1"/>
  <c r="D434" i="1"/>
  <c r="E434" i="1"/>
  <c r="F434" i="1"/>
  <c r="G434" i="1" s="1"/>
  <c r="H434" i="1"/>
  <c r="I434" i="1"/>
  <c r="J434" i="1"/>
  <c r="M434" i="1"/>
  <c r="N434" i="1"/>
  <c r="O434" i="1"/>
  <c r="P434" i="1" s="1"/>
  <c r="Q434" i="1"/>
  <c r="R434" i="1"/>
  <c r="S434" i="1"/>
  <c r="T434" i="1" s="1"/>
  <c r="V434" i="1"/>
  <c r="W434" i="1" s="1"/>
  <c r="Z434" i="1"/>
  <c r="AC434" i="1"/>
  <c r="AD434" i="1"/>
  <c r="AE434" i="1"/>
  <c r="AF434" i="1"/>
  <c r="AG434" i="1"/>
  <c r="AH434" i="1"/>
  <c r="AJ434" i="1"/>
  <c r="AK434" i="1" s="1"/>
  <c r="AN434" i="1"/>
  <c r="AP434" i="1"/>
  <c r="AQ434" i="1"/>
  <c r="AR434" i="1"/>
  <c r="AS434" i="1"/>
  <c r="AT434" i="1"/>
  <c r="AU434" i="1"/>
  <c r="AW434" i="1"/>
  <c r="AX434" i="1" s="1"/>
  <c r="BA434" i="1"/>
  <c r="BB434" i="1"/>
  <c r="BC434" i="1" s="1"/>
  <c r="BD434" i="1"/>
  <c r="BE434" i="1"/>
  <c r="BF434" i="1"/>
  <c r="BH434" i="1"/>
  <c r="BJ434" i="1" s="1"/>
  <c r="BI434" i="1"/>
  <c r="BL434" i="1"/>
  <c r="BM434" i="1"/>
  <c r="BO434" i="1"/>
  <c r="BP434" i="1" s="1"/>
  <c r="BQ434" i="1"/>
  <c r="BR434" i="1"/>
  <c r="BS434" i="1"/>
  <c r="BT434" i="1" s="1"/>
  <c r="C435" i="1"/>
  <c r="E435" i="1" s="1"/>
  <c r="D435" i="1"/>
  <c r="F435" i="1"/>
  <c r="G435" i="1"/>
  <c r="H435" i="1"/>
  <c r="I435" i="1"/>
  <c r="J435" i="1"/>
  <c r="K435" i="1"/>
  <c r="M435" i="1"/>
  <c r="N435" i="1" s="1"/>
  <c r="U435" i="1" s="1"/>
  <c r="O435" i="1"/>
  <c r="P435" i="1"/>
  <c r="Q435" i="1"/>
  <c r="R435" i="1" s="1"/>
  <c r="S435" i="1"/>
  <c r="T435" i="1"/>
  <c r="V435" i="1"/>
  <c r="W435" i="1" s="1"/>
  <c r="X435" i="1"/>
  <c r="Y435" i="1"/>
  <c r="Z435" i="1"/>
  <c r="AC435" i="1"/>
  <c r="AE435" i="1" s="1"/>
  <c r="AD435" i="1"/>
  <c r="AG435" i="1"/>
  <c r="AH435" i="1"/>
  <c r="AJ435" i="1"/>
  <c r="AK435" i="1" s="1"/>
  <c r="AL435" i="1"/>
  <c r="AM435" i="1"/>
  <c r="AN435" i="1"/>
  <c r="AP435" i="1"/>
  <c r="AR435" i="1" s="1"/>
  <c r="AQ435" i="1"/>
  <c r="AT435" i="1"/>
  <c r="AU435" i="1"/>
  <c r="AW435" i="1"/>
  <c r="AX435" i="1" s="1"/>
  <c r="AY435" i="1"/>
  <c r="AZ435" i="1"/>
  <c r="BA435" i="1"/>
  <c r="BB435" i="1"/>
  <c r="BC435" i="1"/>
  <c r="BD435" i="1"/>
  <c r="BE435" i="1"/>
  <c r="BF435" i="1"/>
  <c r="BG435" i="1"/>
  <c r="BH435" i="1"/>
  <c r="BI435" i="1" s="1"/>
  <c r="BL435" i="1"/>
  <c r="BO435" i="1"/>
  <c r="BP435" i="1"/>
  <c r="BQ435" i="1"/>
  <c r="BR435" i="1" s="1"/>
  <c r="BS435" i="1"/>
  <c r="BT435" i="1"/>
  <c r="C436" i="1"/>
  <c r="D436" i="1" s="1"/>
  <c r="F436" i="1"/>
  <c r="H436" i="1" s="1"/>
  <c r="G436" i="1"/>
  <c r="J436" i="1"/>
  <c r="K436" i="1"/>
  <c r="M436" i="1"/>
  <c r="N436" i="1" s="1"/>
  <c r="U436" i="1" s="1"/>
  <c r="O436" i="1"/>
  <c r="P436" i="1"/>
  <c r="Q436" i="1"/>
  <c r="R436" i="1" s="1"/>
  <c r="S436" i="1"/>
  <c r="T436" i="1"/>
  <c r="V436" i="1"/>
  <c r="W436" i="1"/>
  <c r="X436" i="1"/>
  <c r="Y436" i="1"/>
  <c r="Z436" i="1"/>
  <c r="AA436" i="1"/>
  <c r="AC436" i="1"/>
  <c r="AD436" i="1" s="1"/>
  <c r="AG436" i="1"/>
  <c r="AJ436" i="1"/>
  <c r="AK436" i="1"/>
  <c r="AL436" i="1"/>
  <c r="AM436" i="1"/>
  <c r="AN436" i="1"/>
  <c r="AO436" i="1"/>
  <c r="AP436" i="1"/>
  <c r="AQ436" i="1" s="1"/>
  <c r="AT436" i="1"/>
  <c r="AW436" i="1"/>
  <c r="AX436" i="1"/>
  <c r="AY436" i="1"/>
  <c r="AZ436" i="1"/>
  <c r="BA436" i="1"/>
  <c r="BB436" i="1"/>
  <c r="BD436" i="1" s="1"/>
  <c r="BC436" i="1"/>
  <c r="BF436" i="1"/>
  <c r="BG436" i="1"/>
  <c r="BH436" i="1"/>
  <c r="BI436" i="1" s="1"/>
  <c r="BJ436" i="1"/>
  <c r="BK436" i="1"/>
  <c r="BL436" i="1"/>
  <c r="BO436" i="1"/>
  <c r="BP436" i="1"/>
  <c r="BQ436" i="1"/>
  <c r="BR436" i="1" s="1"/>
  <c r="BS436" i="1"/>
  <c r="BT436" i="1"/>
  <c r="C437" i="1"/>
  <c r="D437" i="1" s="1"/>
  <c r="E437" i="1"/>
  <c r="F437" i="1"/>
  <c r="G437" i="1" s="1"/>
  <c r="J437" i="1"/>
  <c r="M437" i="1"/>
  <c r="N437" i="1"/>
  <c r="O437" i="1"/>
  <c r="P437" i="1" s="1"/>
  <c r="Q437" i="1"/>
  <c r="R437" i="1"/>
  <c r="S437" i="1"/>
  <c r="T437" i="1" s="1"/>
  <c r="V437" i="1"/>
  <c r="X437" i="1" s="1"/>
  <c r="W437" i="1"/>
  <c r="Z437" i="1"/>
  <c r="AA437" i="1"/>
  <c r="AC437" i="1"/>
  <c r="AD437" i="1" s="1"/>
  <c r="AE437" i="1"/>
  <c r="AF437" i="1"/>
  <c r="AG437" i="1"/>
  <c r="AJ437" i="1"/>
  <c r="AL437" i="1" s="1"/>
  <c r="AK437" i="1"/>
  <c r="AN437" i="1"/>
  <c r="AO437" i="1"/>
  <c r="AP437" i="1"/>
  <c r="AQ437" i="1" s="1"/>
  <c r="AR437" i="1"/>
  <c r="AS437" i="1"/>
  <c r="AT437" i="1"/>
  <c r="AW437" i="1"/>
  <c r="AY437" i="1" s="1"/>
  <c r="AX437" i="1"/>
  <c r="BA437" i="1"/>
  <c r="BB437" i="1"/>
  <c r="BC437" i="1" s="1"/>
  <c r="BH437" i="1"/>
  <c r="BI437" i="1"/>
  <c r="BJ437" i="1"/>
  <c r="BK437" i="1"/>
  <c r="BL437" i="1"/>
  <c r="BM437" i="1"/>
  <c r="BO437" i="1"/>
  <c r="BP437" i="1" s="1"/>
  <c r="BQ437" i="1"/>
  <c r="BR437" i="1"/>
  <c r="BS437" i="1"/>
  <c r="BT437" i="1" s="1"/>
  <c r="C438" i="1"/>
  <c r="D438" i="1"/>
  <c r="E438" i="1"/>
  <c r="F438" i="1"/>
  <c r="G438" i="1" s="1"/>
  <c r="H438" i="1"/>
  <c r="I438" i="1"/>
  <c r="J438" i="1"/>
  <c r="M438" i="1"/>
  <c r="N438" i="1"/>
  <c r="O438" i="1"/>
  <c r="P438" i="1" s="1"/>
  <c r="Q438" i="1"/>
  <c r="R438" i="1"/>
  <c r="S438" i="1"/>
  <c r="T438" i="1" s="1"/>
  <c r="V438" i="1"/>
  <c r="W438" i="1" s="1"/>
  <c r="Z438" i="1"/>
  <c r="AC438" i="1"/>
  <c r="AD438" i="1"/>
  <c r="AE438" i="1"/>
  <c r="AF438" i="1"/>
  <c r="AG438" i="1"/>
  <c r="AH438" i="1"/>
  <c r="AJ438" i="1"/>
  <c r="AK438" i="1" s="1"/>
  <c r="AN438" i="1"/>
  <c r="AP438" i="1"/>
  <c r="AQ438" i="1"/>
  <c r="AR438" i="1"/>
  <c r="AS438" i="1"/>
  <c r="AT438" i="1"/>
  <c r="AU438" i="1"/>
  <c r="AW438" i="1"/>
  <c r="AX438" i="1" s="1"/>
  <c r="BA438" i="1"/>
  <c r="BB438" i="1"/>
  <c r="BC438" i="1" s="1"/>
  <c r="BD438" i="1"/>
  <c r="BE438" i="1"/>
  <c r="BF438" i="1"/>
  <c r="BH438" i="1"/>
  <c r="BJ438" i="1" s="1"/>
  <c r="BI438" i="1"/>
  <c r="BL438" i="1"/>
  <c r="BM438" i="1"/>
  <c r="BO438" i="1"/>
  <c r="BP438" i="1" s="1"/>
  <c r="BQ438" i="1"/>
  <c r="BR438" i="1"/>
  <c r="BS438" i="1"/>
  <c r="BT438" i="1" s="1"/>
  <c r="C364" i="1"/>
  <c r="E364" i="1" s="1"/>
  <c r="D364" i="1"/>
  <c r="F364" i="1"/>
  <c r="I364" i="1" s="1"/>
  <c r="G364" i="1"/>
  <c r="H364" i="1"/>
  <c r="J364" i="1"/>
  <c r="K364" i="1"/>
  <c r="M364" i="1"/>
  <c r="N364" i="1" s="1"/>
  <c r="O364" i="1"/>
  <c r="P364" i="1"/>
  <c r="Q364" i="1"/>
  <c r="R364" i="1" s="1"/>
  <c r="S364" i="1"/>
  <c r="T364" i="1"/>
  <c r="V364" i="1"/>
  <c r="W364" i="1"/>
  <c r="X364" i="1"/>
  <c r="Y364" i="1"/>
  <c r="Z364" i="1"/>
  <c r="AA364" i="1"/>
  <c r="AC364" i="1"/>
  <c r="AD364" i="1" s="1"/>
  <c r="AG364" i="1"/>
  <c r="AJ364" i="1"/>
  <c r="AK364" i="1"/>
  <c r="AL364" i="1"/>
  <c r="AM364" i="1"/>
  <c r="AN364" i="1"/>
  <c r="AO364" i="1"/>
  <c r="AP364" i="1"/>
  <c r="AQ364" i="1" s="1"/>
  <c r="AS364" i="1"/>
  <c r="AT364" i="1"/>
  <c r="AW364" i="1"/>
  <c r="AX364" i="1"/>
  <c r="AY364" i="1"/>
  <c r="AZ364" i="1"/>
  <c r="BA364" i="1"/>
  <c r="BB364" i="1"/>
  <c r="BC364" i="1" s="1"/>
  <c r="BF364" i="1"/>
  <c r="BH364" i="1"/>
  <c r="BI364" i="1" s="1"/>
  <c r="BJ364" i="1"/>
  <c r="BK364" i="1"/>
  <c r="BL364" i="1"/>
  <c r="BO364" i="1"/>
  <c r="BP364" i="1" s="1"/>
  <c r="BQ364" i="1"/>
  <c r="BR364" i="1" s="1"/>
  <c r="BS364" i="1"/>
  <c r="BT364" i="1" s="1"/>
  <c r="C365" i="1"/>
  <c r="D365" i="1" s="1"/>
  <c r="E365" i="1"/>
  <c r="F365" i="1"/>
  <c r="G365" i="1" s="1"/>
  <c r="I365" i="1"/>
  <c r="J365" i="1"/>
  <c r="M365" i="1"/>
  <c r="N365" i="1"/>
  <c r="O365" i="1"/>
  <c r="P365" i="1" s="1"/>
  <c r="Q365" i="1"/>
  <c r="R365" i="1"/>
  <c r="S365" i="1"/>
  <c r="T365" i="1" s="1"/>
  <c r="V365" i="1"/>
  <c r="AC365" i="1"/>
  <c r="AD365" i="1" s="1"/>
  <c r="AE365" i="1"/>
  <c r="AF365" i="1"/>
  <c r="AG365" i="1"/>
  <c r="AJ365" i="1"/>
  <c r="AN365" i="1"/>
  <c r="AP365" i="1"/>
  <c r="AQ365" i="1" s="1"/>
  <c r="AR365" i="1"/>
  <c r="AS365" i="1"/>
  <c r="AT365" i="1"/>
  <c r="AW365" i="1"/>
  <c r="BB365" i="1"/>
  <c r="BE365" i="1" s="1"/>
  <c r="BH365" i="1"/>
  <c r="BI365" i="1"/>
  <c r="BJ365" i="1"/>
  <c r="BK365" i="1"/>
  <c r="BL365" i="1"/>
  <c r="BM365" i="1"/>
  <c r="BO365" i="1"/>
  <c r="BP365" i="1" s="1"/>
  <c r="BQ365" i="1"/>
  <c r="BR365" i="1"/>
  <c r="BS365" i="1"/>
  <c r="BT365" i="1" s="1"/>
  <c r="C366" i="1"/>
  <c r="D366" i="1"/>
  <c r="E366" i="1"/>
  <c r="F366" i="1"/>
  <c r="G366" i="1" s="1"/>
  <c r="H366" i="1"/>
  <c r="I366" i="1"/>
  <c r="J366" i="1"/>
  <c r="M366" i="1"/>
  <c r="N366" i="1" s="1"/>
  <c r="U366" i="1" s="1"/>
  <c r="O366" i="1"/>
  <c r="P366" i="1" s="1"/>
  <c r="Q366" i="1"/>
  <c r="R366" i="1"/>
  <c r="S366" i="1"/>
  <c r="T366" i="1" s="1"/>
  <c r="V366" i="1"/>
  <c r="Y366" i="1"/>
  <c r="Z366" i="1"/>
  <c r="AC366" i="1"/>
  <c r="AD366" i="1"/>
  <c r="AE366" i="1"/>
  <c r="AF366" i="1"/>
  <c r="AG366" i="1"/>
  <c r="AH366" i="1"/>
  <c r="AJ366" i="1"/>
  <c r="AM366" i="1" s="1"/>
  <c r="AP366" i="1"/>
  <c r="AQ366" i="1"/>
  <c r="AR366" i="1"/>
  <c r="AS366" i="1"/>
  <c r="AT366" i="1"/>
  <c r="AU366" i="1"/>
  <c r="AW366" i="1"/>
  <c r="AY366" i="1" s="1"/>
  <c r="BA366" i="1"/>
  <c r="BB366" i="1"/>
  <c r="BF366" i="1"/>
  <c r="BH366" i="1"/>
  <c r="BK366" i="1" s="1"/>
  <c r="BL366" i="1"/>
  <c r="BM366" i="1"/>
  <c r="BO366" i="1"/>
  <c r="BP366" i="1" s="1"/>
  <c r="BQ366" i="1"/>
  <c r="BR366" i="1"/>
  <c r="BS366" i="1"/>
  <c r="BT366" i="1" s="1"/>
  <c r="C367" i="1"/>
  <c r="D367" i="1"/>
  <c r="E367" i="1"/>
  <c r="F367" i="1"/>
  <c r="G367" i="1"/>
  <c r="H367" i="1"/>
  <c r="I367" i="1"/>
  <c r="J367" i="1"/>
  <c r="K367" i="1"/>
  <c r="M367" i="1"/>
  <c r="N367" i="1"/>
  <c r="U367" i="1" s="1"/>
  <c r="O367" i="1"/>
  <c r="P367" i="1"/>
  <c r="Q367" i="1"/>
  <c r="R367" i="1"/>
  <c r="S367" i="1"/>
  <c r="T367" i="1"/>
  <c r="V367" i="1"/>
  <c r="X367" i="1" s="1"/>
  <c r="AC367" i="1"/>
  <c r="AF367" i="1" s="1"/>
  <c r="AH367" i="1"/>
  <c r="AJ367" i="1"/>
  <c r="AN367" i="1"/>
  <c r="AP367" i="1"/>
  <c r="AS367" i="1" s="1"/>
  <c r="AT367" i="1"/>
  <c r="AU367" i="1"/>
  <c r="AW367" i="1"/>
  <c r="AX367" i="1" s="1"/>
  <c r="AZ367" i="1"/>
  <c r="BA367" i="1"/>
  <c r="BB367" i="1"/>
  <c r="BC367" i="1"/>
  <c r="BD367" i="1"/>
  <c r="BE367" i="1"/>
  <c r="BF367" i="1"/>
  <c r="BG367" i="1"/>
  <c r="BH367" i="1"/>
  <c r="BJ367" i="1" s="1"/>
  <c r="BM367" i="1"/>
  <c r="BO367" i="1"/>
  <c r="BP367" i="1"/>
  <c r="BQ367" i="1"/>
  <c r="BR367" i="1"/>
  <c r="BS367" i="1"/>
  <c r="BT367" i="1"/>
  <c r="C368" i="1"/>
  <c r="E368" i="1" s="1"/>
  <c r="D368" i="1"/>
  <c r="F368" i="1"/>
  <c r="I368" i="1" s="1"/>
  <c r="J368" i="1"/>
  <c r="K368" i="1"/>
  <c r="M368" i="1"/>
  <c r="N368" i="1" s="1"/>
  <c r="O368" i="1"/>
  <c r="P368" i="1"/>
  <c r="Q368" i="1"/>
  <c r="R368" i="1" s="1"/>
  <c r="S368" i="1"/>
  <c r="T368" i="1" s="1"/>
  <c r="U368" i="1" s="1"/>
  <c r="V368" i="1"/>
  <c r="W368" i="1"/>
  <c r="X368" i="1"/>
  <c r="Y368" i="1"/>
  <c r="Z368" i="1"/>
  <c r="AA368" i="1"/>
  <c r="AC368" i="1"/>
  <c r="AE368" i="1" s="1"/>
  <c r="AD368" i="1"/>
  <c r="AF368" i="1"/>
  <c r="AG368" i="1"/>
  <c r="AH368" i="1"/>
  <c r="AJ368" i="1"/>
  <c r="AK368" i="1"/>
  <c r="AL368" i="1"/>
  <c r="AM368" i="1"/>
  <c r="AN368" i="1"/>
  <c r="AO368" i="1"/>
  <c r="AP368" i="1"/>
  <c r="AR368" i="1" s="1"/>
  <c r="AS368" i="1"/>
  <c r="AT368" i="1"/>
  <c r="AU368" i="1"/>
  <c r="AW368" i="1"/>
  <c r="AX368" i="1"/>
  <c r="AY368" i="1"/>
  <c r="AZ368" i="1"/>
  <c r="BA368" i="1"/>
  <c r="BB368" i="1"/>
  <c r="BG368" i="1" s="1"/>
  <c r="BH368" i="1"/>
  <c r="BL368" i="1"/>
  <c r="BO368" i="1"/>
  <c r="BP368" i="1" s="1"/>
  <c r="BQ368" i="1"/>
  <c r="BR368" i="1" s="1"/>
  <c r="BS368" i="1"/>
  <c r="BT368" i="1" s="1"/>
  <c r="C369" i="1"/>
  <c r="D369" i="1" s="1"/>
  <c r="F369" i="1"/>
  <c r="K369" i="1" s="1"/>
  <c r="M369" i="1"/>
  <c r="N369" i="1"/>
  <c r="O369" i="1"/>
  <c r="P369" i="1"/>
  <c r="Q369" i="1"/>
  <c r="R369" i="1"/>
  <c r="S369" i="1"/>
  <c r="T369" i="1"/>
  <c r="V369" i="1"/>
  <c r="Y369" i="1" s="1"/>
  <c r="W369" i="1"/>
  <c r="Z369" i="1"/>
  <c r="AA369" i="1"/>
  <c r="AC369" i="1"/>
  <c r="AE369" i="1" s="1"/>
  <c r="AF369" i="1"/>
  <c r="AJ369" i="1"/>
  <c r="AM369" i="1" s="1"/>
  <c r="AL369" i="1"/>
  <c r="AO369" i="1"/>
  <c r="AP369" i="1"/>
  <c r="AR369" i="1"/>
  <c r="AS369" i="1"/>
  <c r="AT369" i="1"/>
  <c r="AW369" i="1"/>
  <c r="AZ369" i="1" s="1"/>
  <c r="AX369" i="1"/>
  <c r="AY369" i="1"/>
  <c r="BA369" i="1"/>
  <c r="BB369" i="1"/>
  <c r="BD369" i="1" s="1"/>
  <c r="BC369" i="1"/>
  <c r="BE369" i="1"/>
  <c r="BF369" i="1"/>
  <c r="BG369" i="1"/>
  <c r="BH369" i="1"/>
  <c r="BI369" i="1"/>
  <c r="BJ369" i="1"/>
  <c r="BK369" i="1"/>
  <c r="BL369" i="1"/>
  <c r="BM369" i="1"/>
  <c r="BO369" i="1"/>
  <c r="BP369" i="1" s="1"/>
  <c r="BQ369" i="1"/>
  <c r="BR369" i="1"/>
  <c r="BS369" i="1"/>
  <c r="BT369" i="1" s="1"/>
  <c r="C370" i="1"/>
  <c r="D370" i="1"/>
  <c r="E370" i="1"/>
  <c r="F370" i="1"/>
  <c r="H370" i="1"/>
  <c r="I370" i="1"/>
  <c r="J370" i="1"/>
  <c r="M370" i="1"/>
  <c r="N370" i="1"/>
  <c r="O370" i="1"/>
  <c r="P370" i="1" s="1"/>
  <c r="Q370" i="1"/>
  <c r="R370" i="1" s="1"/>
  <c r="U370" i="1" s="1"/>
  <c r="S370" i="1"/>
  <c r="T370" i="1" s="1"/>
  <c r="V370" i="1"/>
  <c r="Y370" i="1"/>
  <c r="Z370" i="1"/>
  <c r="AA370" i="1"/>
  <c r="AC370" i="1"/>
  <c r="AD370" i="1"/>
  <c r="AE370" i="1"/>
  <c r="AF370" i="1"/>
  <c r="AG370" i="1"/>
  <c r="AH370" i="1"/>
  <c r="AJ370" i="1"/>
  <c r="AK370" i="1" s="1"/>
  <c r="AO370" i="1"/>
  <c r="AP370" i="1"/>
  <c r="AQ370" i="1"/>
  <c r="AR370" i="1"/>
  <c r="AS370" i="1"/>
  <c r="AT370" i="1"/>
  <c r="AU370" i="1"/>
  <c r="AW370" i="1"/>
  <c r="AX370" i="1"/>
  <c r="AZ370" i="1"/>
  <c r="BB370" i="1"/>
  <c r="BD370" i="1" s="1"/>
  <c r="BE370" i="1"/>
  <c r="BH370" i="1"/>
  <c r="BI370" i="1" s="1"/>
  <c r="BM370" i="1"/>
  <c r="BO370" i="1"/>
  <c r="BP370" i="1" s="1"/>
  <c r="BQ370" i="1"/>
  <c r="BR370" i="1" s="1"/>
  <c r="BS370" i="1"/>
  <c r="BT370" i="1" s="1"/>
  <c r="C371" i="1"/>
  <c r="E371" i="1" s="1"/>
  <c r="F371" i="1"/>
  <c r="G371" i="1"/>
  <c r="H371" i="1"/>
  <c r="I371" i="1"/>
  <c r="J371" i="1"/>
  <c r="K371" i="1"/>
  <c r="M371" i="1"/>
  <c r="N371" i="1" s="1"/>
  <c r="U371" i="1" s="1"/>
  <c r="O371" i="1"/>
  <c r="P371" i="1"/>
  <c r="Q371" i="1"/>
  <c r="R371" i="1" s="1"/>
  <c r="S371" i="1"/>
  <c r="T371" i="1"/>
  <c r="V371" i="1"/>
  <c r="X371" i="1"/>
  <c r="Y371" i="1"/>
  <c r="Z371" i="1"/>
  <c r="AC371" i="1"/>
  <c r="AF371" i="1" s="1"/>
  <c r="AD371" i="1"/>
  <c r="AE371" i="1"/>
  <c r="AG371" i="1"/>
  <c r="AH371" i="1"/>
  <c r="AJ371" i="1"/>
  <c r="AL371" i="1" s="1"/>
  <c r="AP371" i="1"/>
  <c r="AQ371" i="1"/>
  <c r="AR371" i="1"/>
  <c r="AU371" i="1"/>
  <c r="AW371" i="1"/>
  <c r="AY371" i="1"/>
  <c r="BA371" i="1"/>
  <c r="BB371" i="1"/>
  <c r="BC371" i="1"/>
  <c r="BD371" i="1"/>
  <c r="BE371" i="1"/>
  <c r="BF371" i="1"/>
  <c r="BG371" i="1"/>
  <c r="BH371" i="1"/>
  <c r="BJ371" i="1" s="1"/>
  <c r="BI371" i="1"/>
  <c r="BK371" i="1"/>
  <c r="BL371" i="1"/>
  <c r="BM371" i="1"/>
  <c r="BO371" i="1"/>
  <c r="BP371" i="1"/>
  <c r="BQ371" i="1"/>
  <c r="BR371" i="1" s="1"/>
  <c r="BS371" i="1"/>
  <c r="BT371" i="1"/>
  <c r="C372" i="1"/>
  <c r="F372" i="1"/>
  <c r="G372" i="1"/>
  <c r="H372" i="1"/>
  <c r="K372" i="1"/>
  <c r="M372" i="1"/>
  <c r="N372" i="1" s="1"/>
  <c r="O372" i="1"/>
  <c r="P372" i="1" s="1"/>
  <c r="Q372" i="1"/>
  <c r="R372" i="1" s="1"/>
  <c r="U372" i="1" s="1"/>
  <c r="S372" i="1"/>
  <c r="T372" i="1" s="1"/>
  <c r="V372" i="1"/>
  <c r="X372" i="1" s="1"/>
  <c r="Z372" i="1"/>
  <c r="AA372" i="1"/>
  <c r="AC372" i="1"/>
  <c r="AD372" i="1"/>
  <c r="AE372" i="1"/>
  <c r="AF372" i="1"/>
  <c r="AG372" i="1"/>
  <c r="AH372" i="1"/>
  <c r="AJ372" i="1"/>
  <c r="AL372" i="1" s="1"/>
  <c r="AO372" i="1"/>
  <c r="AP372" i="1"/>
  <c r="AQ372" i="1"/>
  <c r="AR372" i="1"/>
  <c r="AS372" i="1"/>
  <c r="AT372" i="1"/>
  <c r="AU372" i="1"/>
  <c r="AW372" i="1"/>
  <c r="AY372" i="1" s="1"/>
  <c r="AX372" i="1"/>
  <c r="AZ372" i="1"/>
  <c r="BB372" i="1"/>
  <c r="BD372" i="1"/>
  <c r="BE372" i="1"/>
  <c r="BH372" i="1"/>
  <c r="BK372" i="1" s="1"/>
  <c r="BI372" i="1"/>
  <c r="BJ372" i="1"/>
  <c r="BM372" i="1"/>
  <c r="BO372" i="1"/>
  <c r="BP372" i="1" s="1"/>
  <c r="BQ372" i="1"/>
  <c r="BR372" i="1" s="1"/>
  <c r="BS372" i="1"/>
  <c r="BT372" i="1" s="1"/>
  <c r="C373" i="1"/>
  <c r="D373" i="1" s="1"/>
  <c r="F373" i="1"/>
  <c r="G373" i="1"/>
  <c r="H373" i="1"/>
  <c r="I373" i="1"/>
  <c r="J373" i="1"/>
  <c r="K373" i="1"/>
  <c r="M373" i="1"/>
  <c r="N373" i="1" s="1"/>
  <c r="O373" i="1"/>
  <c r="P373" i="1"/>
  <c r="Q373" i="1"/>
  <c r="R373" i="1" s="1"/>
  <c r="S373" i="1"/>
  <c r="T373" i="1"/>
  <c r="V373" i="1"/>
  <c r="X373" i="1"/>
  <c r="Y373" i="1"/>
  <c r="Z373" i="1"/>
  <c r="AC373" i="1"/>
  <c r="AF373" i="1" s="1"/>
  <c r="AD373" i="1"/>
  <c r="AE373" i="1"/>
  <c r="AG373" i="1"/>
  <c r="AH373" i="1"/>
  <c r="AJ373" i="1"/>
  <c r="AL373" i="1"/>
  <c r="AM373" i="1"/>
  <c r="AP373" i="1"/>
  <c r="AS373" i="1" s="1"/>
  <c r="AQ373" i="1"/>
  <c r="AR373" i="1"/>
  <c r="AU373" i="1"/>
  <c r="AW373" i="1"/>
  <c r="AX373" i="1" s="1"/>
  <c r="BB373" i="1"/>
  <c r="BC373" i="1"/>
  <c r="BD373" i="1"/>
  <c r="BE373" i="1"/>
  <c r="BF373" i="1"/>
  <c r="BG373" i="1"/>
  <c r="BH373" i="1"/>
  <c r="BJ373" i="1" s="1"/>
  <c r="BI373" i="1"/>
  <c r="BK373" i="1"/>
  <c r="BL373" i="1"/>
  <c r="BM373" i="1"/>
  <c r="BO373" i="1"/>
  <c r="BP373" i="1"/>
  <c r="BQ373" i="1"/>
  <c r="BR373" i="1" s="1"/>
  <c r="BS373" i="1"/>
  <c r="BT373" i="1"/>
  <c r="C374" i="1"/>
  <c r="E374" i="1" s="1"/>
  <c r="F374" i="1"/>
  <c r="I374" i="1" s="1"/>
  <c r="G374" i="1"/>
  <c r="H374" i="1"/>
  <c r="K374" i="1"/>
  <c r="M374" i="1"/>
  <c r="N374" i="1" s="1"/>
  <c r="O374" i="1"/>
  <c r="P374" i="1" s="1"/>
  <c r="Q374" i="1"/>
  <c r="R374" i="1" s="1"/>
  <c r="S374" i="1"/>
  <c r="T374" i="1" s="1"/>
  <c r="V374" i="1"/>
  <c r="W374" i="1"/>
  <c r="X374" i="1"/>
  <c r="Y374" i="1"/>
  <c r="Z374" i="1"/>
  <c r="AA374" i="1"/>
  <c r="AC374" i="1"/>
  <c r="AE374" i="1" s="1"/>
  <c r="AG374" i="1"/>
  <c r="AH374" i="1"/>
  <c r="AJ374" i="1"/>
  <c r="AK374" i="1"/>
  <c r="AL374" i="1"/>
  <c r="AM374" i="1"/>
  <c r="AN374" i="1"/>
  <c r="AO374" i="1"/>
  <c r="AP374" i="1"/>
  <c r="AR374" i="1" s="1"/>
  <c r="AU374" i="1"/>
  <c r="AW374" i="1"/>
  <c r="AX374" i="1"/>
  <c r="AY374" i="1"/>
  <c r="AZ374" i="1"/>
  <c r="BA374" i="1"/>
  <c r="BB374" i="1"/>
  <c r="BE374" i="1" s="1"/>
  <c r="BC374" i="1"/>
  <c r="BD374" i="1"/>
  <c r="BF374" i="1"/>
  <c r="BG374" i="1"/>
  <c r="BH374" i="1"/>
  <c r="BJ374" i="1"/>
  <c r="BK374" i="1"/>
  <c r="BO374" i="1"/>
  <c r="BP374" i="1"/>
  <c r="BQ374" i="1"/>
  <c r="BR374" i="1" s="1"/>
  <c r="BS374" i="1"/>
  <c r="BT374" i="1"/>
  <c r="C375" i="1"/>
  <c r="D375" i="1" s="1"/>
  <c r="F375" i="1"/>
  <c r="H375" i="1" s="1"/>
  <c r="G375" i="1"/>
  <c r="I375" i="1"/>
  <c r="J375" i="1"/>
  <c r="K375" i="1"/>
  <c r="M375" i="1"/>
  <c r="N375" i="1"/>
  <c r="O375" i="1"/>
  <c r="P375" i="1" s="1"/>
  <c r="Q375" i="1"/>
  <c r="R375" i="1"/>
  <c r="S375" i="1"/>
  <c r="T375" i="1" s="1"/>
  <c r="V375" i="1"/>
  <c r="Y375" i="1" s="1"/>
  <c r="W375" i="1"/>
  <c r="X375" i="1"/>
  <c r="AA375" i="1"/>
  <c r="AC375" i="1"/>
  <c r="AE375" i="1" s="1"/>
  <c r="AJ375" i="1"/>
  <c r="AM375" i="1" s="1"/>
  <c r="AO375" i="1"/>
  <c r="AP375" i="1"/>
  <c r="AR375" i="1" s="1"/>
  <c r="AT375" i="1"/>
  <c r="AW375" i="1"/>
  <c r="AZ375" i="1" s="1"/>
  <c r="BA375" i="1"/>
  <c r="BB375" i="1"/>
  <c r="BD375" i="1" s="1"/>
  <c r="BF375" i="1"/>
  <c r="BG375" i="1"/>
  <c r="BH375" i="1"/>
  <c r="BI375" i="1"/>
  <c r="BJ375" i="1"/>
  <c r="BK375" i="1"/>
  <c r="BL375" i="1"/>
  <c r="BM375" i="1"/>
  <c r="BO375" i="1"/>
  <c r="BP375" i="1" s="1"/>
  <c r="BQ375" i="1"/>
  <c r="BR375" i="1"/>
  <c r="BS375" i="1"/>
  <c r="BT375" i="1" s="1"/>
  <c r="C376" i="1"/>
  <c r="D376" i="1"/>
  <c r="E376" i="1"/>
  <c r="F376" i="1"/>
  <c r="H376" i="1" s="1"/>
  <c r="I376" i="1"/>
  <c r="J376" i="1"/>
  <c r="M376" i="1"/>
  <c r="N376" i="1" s="1"/>
  <c r="O376" i="1"/>
  <c r="P376" i="1" s="1"/>
  <c r="Q376" i="1"/>
  <c r="R376" i="1" s="1"/>
  <c r="S376" i="1"/>
  <c r="T376" i="1" s="1"/>
  <c r="V376" i="1"/>
  <c r="X376" i="1" s="1"/>
  <c r="AA376" i="1"/>
  <c r="AC376" i="1"/>
  <c r="AD376" i="1" s="1"/>
  <c r="AE376" i="1"/>
  <c r="AF376" i="1"/>
  <c r="AG376" i="1"/>
  <c r="AJ376" i="1"/>
  <c r="AL376" i="1" s="1"/>
  <c r="AK376" i="1"/>
  <c r="AO376" i="1"/>
  <c r="AP376" i="1"/>
  <c r="AQ376" i="1" s="1"/>
  <c r="AR376" i="1"/>
  <c r="AS376" i="1"/>
  <c r="AT376" i="1"/>
  <c r="AW376" i="1"/>
  <c r="AY376" i="1" s="1"/>
  <c r="AX376" i="1"/>
  <c r="BA376" i="1"/>
  <c r="BB376" i="1"/>
  <c r="BC376" i="1" s="1"/>
  <c r="BF376" i="1"/>
  <c r="BH376" i="1"/>
  <c r="BI376" i="1"/>
  <c r="BJ376" i="1"/>
  <c r="BK376" i="1"/>
  <c r="BL376" i="1"/>
  <c r="BM376" i="1"/>
  <c r="BO376" i="1"/>
  <c r="BP376" i="1" s="1"/>
  <c r="BQ376" i="1"/>
  <c r="BR376" i="1"/>
  <c r="BS376" i="1"/>
  <c r="BT376" i="1" s="1"/>
  <c r="C377" i="1"/>
  <c r="D377" i="1"/>
  <c r="E377" i="1"/>
  <c r="F377" i="1"/>
  <c r="G377" i="1" s="1"/>
  <c r="H377" i="1"/>
  <c r="I377" i="1"/>
  <c r="J377" i="1"/>
  <c r="M377" i="1"/>
  <c r="N377" i="1"/>
  <c r="O377" i="1"/>
  <c r="P377" i="1" s="1"/>
  <c r="Q377" i="1"/>
  <c r="R377" i="1"/>
  <c r="S377" i="1"/>
  <c r="T377" i="1" s="1"/>
  <c r="V377" i="1"/>
  <c r="W377" i="1" s="1"/>
  <c r="Z377" i="1"/>
  <c r="AC377" i="1"/>
  <c r="AD377" i="1"/>
  <c r="AE377" i="1"/>
  <c r="AF377" i="1"/>
  <c r="AG377" i="1"/>
  <c r="AH377" i="1"/>
  <c r="AJ377" i="1"/>
  <c r="AK377" i="1" s="1"/>
  <c r="AN377" i="1"/>
  <c r="AP377" i="1"/>
  <c r="AQ377" i="1"/>
  <c r="AR377" i="1"/>
  <c r="AS377" i="1"/>
  <c r="AT377" i="1"/>
  <c r="AU377" i="1"/>
  <c r="AW377" i="1"/>
  <c r="AX377" i="1" s="1"/>
  <c r="BA377" i="1"/>
  <c r="BB377" i="1"/>
  <c r="BC377" i="1" s="1"/>
  <c r="BD377" i="1"/>
  <c r="BE377" i="1"/>
  <c r="BF377" i="1"/>
  <c r="BH377" i="1"/>
  <c r="BJ377" i="1" s="1"/>
  <c r="BI377" i="1"/>
  <c r="BL377" i="1"/>
  <c r="BM377" i="1"/>
  <c r="BO377" i="1"/>
  <c r="BP377" i="1" s="1"/>
  <c r="BQ377" i="1"/>
  <c r="BR377" i="1"/>
  <c r="BS377" i="1"/>
  <c r="BT377" i="1" s="1"/>
  <c r="C378" i="1"/>
  <c r="E378" i="1" s="1"/>
  <c r="D378" i="1"/>
  <c r="F378" i="1"/>
  <c r="G378" i="1"/>
  <c r="H378" i="1"/>
  <c r="I378" i="1"/>
  <c r="J378" i="1"/>
  <c r="K378" i="1"/>
  <c r="M378" i="1"/>
  <c r="N378" i="1" s="1"/>
  <c r="O378" i="1"/>
  <c r="P378" i="1"/>
  <c r="Q378" i="1"/>
  <c r="R378" i="1" s="1"/>
  <c r="S378" i="1"/>
  <c r="T378" i="1"/>
  <c r="V378" i="1"/>
  <c r="W378" i="1" s="1"/>
  <c r="X378" i="1"/>
  <c r="Y378" i="1"/>
  <c r="Z378" i="1"/>
  <c r="AC378" i="1"/>
  <c r="AE378" i="1" s="1"/>
  <c r="AD378" i="1"/>
  <c r="AG378" i="1"/>
  <c r="AH378" i="1"/>
  <c r="AJ378" i="1"/>
  <c r="AK378" i="1" s="1"/>
  <c r="AL378" i="1"/>
  <c r="AM378" i="1"/>
  <c r="AN378" i="1"/>
  <c r="AP378" i="1"/>
  <c r="AR378" i="1" s="1"/>
  <c r="AQ378" i="1"/>
  <c r="AT378" i="1"/>
  <c r="AU378" i="1"/>
  <c r="AW378" i="1"/>
  <c r="AX378" i="1" s="1"/>
  <c r="AY378" i="1"/>
  <c r="AZ378" i="1"/>
  <c r="BA378" i="1"/>
  <c r="BB378" i="1"/>
  <c r="BC378" i="1"/>
  <c r="BD378" i="1"/>
  <c r="BE378" i="1"/>
  <c r="BF378" i="1"/>
  <c r="BG378" i="1"/>
  <c r="BH378" i="1"/>
  <c r="BI378" i="1" s="1"/>
  <c r="BL378" i="1"/>
  <c r="BO378" i="1"/>
  <c r="BP378" i="1"/>
  <c r="BQ378" i="1"/>
  <c r="BR378" i="1" s="1"/>
  <c r="BS378" i="1"/>
  <c r="BT378" i="1"/>
  <c r="C379" i="1"/>
  <c r="D379" i="1" s="1"/>
  <c r="F379" i="1"/>
  <c r="H379" i="1" s="1"/>
  <c r="G379" i="1"/>
  <c r="J379" i="1"/>
  <c r="K379" i="1"/>
  <c r="M379" i="1"/>
  <c r="N379" i="1" s="1"/>
  <c r="O379" i="1"/>
  <c r="P379" i="1"/>
  <c r="Q379" i="1"/>
  <c r="R379" i="1" s="1"/>
  <c r="S379" i="1"/>
  <c r="T379" i="1"/>
  <c r="V379" i="1"/>
  <c r="W379" i="1"/>
  <c r="X379" i="1"/>
  <c r="Y379" i="1"/>
  <c r="Z379" i="1"/>
  <c r="AA379" i="1"/>
  <c r="AC379" i="1"/>
  <c r="AD379" i="1" s="1"/>
  <c r="AJ379" i="1"/>
  <c r="AK379" i="1"/>
  <c r="AL379" i="1"/>
  <c r="AM379" i="1"/>
  <c r="AN379" i="1"/>
  <c r="AO379" i="1"/>
  <c r="AP379" i="1"/>
  <c r="AQ379" i="1" s="1"/>
  <c r="AT379" i="1"/>
  <c r="AW379" i="1"/>
  <c r="AX379" i="1"/>
  <c r="AY379" i="1"/>
  <c r="AZ379" i="1"/>
  <c r="BA379" i="1"/>
  <c r="BB379" i="1"/>
  <c r="BD379" i="1" s="1"/>
  <c r="BC379" i="1"/>
  <c r="BF379" i="1"/>
  <c r="BG379" i="1"/>
  <c r="BH379" i="1"/>
  <c r="BI379" i="1" s="1"/>
  <c r="BJ379" i="1"/>
  <c r="BK379" i="1"/>
  <c r="BL379" i="1"/>
  <c r="BO379" i="1"/>
  <c r="BP379" i="1"/>
  <c r="BQ379" i="1"/>
  <c r="BR379" i="1" s="1"/>
  <c r="BS379" i="1"/>
  <c r="BT379" i="1"/>
  <c r="C380" i="1"/>
  <c r="D380" i="1" s="1"/>
  <c r="E380" i="1"/>
  <c r="F380" i="1"/>
  <c r="G380" i="1" s="1"/>
  <c r="J380" i="1"/>
  <c r="M380" i="1"/>
  <c r="N380" i="1"/>
  <c r="O380" i="1"/>
  <c r="P380" i="1" s="1"/>
  <c r="Q380" i="1"/>
  <c r="R380" i="1"/>
  <c r="S380" i="1"/>
  <c r="T380" i="1" s="1"/>
  <c r="V380" i="1"/>
  <c r="X380" i="1" s="1"/>
  <c r="W380" i="1"/>
  <c r="Z380" i="1"/>
  <c r="AA380" i="1"/>
  <c r="AC380" i="1"/>
  <c r="AD380" i="1" s="1"/>
  <c r="AE380" i="1"/>
  <c r="AF380" i="1"/>
  <c r="AG380" i="1"/>
  <c r="AJ380" i="1"/>
  <c r="AL380" i="1" s="1"/>
  <c r="AK380" i="1"/>
  <c r="AN380" i="1"/>
  <c r="AO380" i="1"/>
  <c r="AP380" i="1"/>
  <c r="AQ380" i="1" s="1"/>
  <c r="AR380" i="1"/>
  <c r="AS380" i="1"/>
  <c r="AT380" i="1"/>
  <c r="AW380" i="1"/>
  <c r="AY380" i="1" s="1"/>
  <c r="AX380" i="1"/>
  <c r="BA380" i="1"/>
  <c r="BB380" i="1"/>
  <c r="BC380" i="1" s="1"/>
  <c r="BF380" i="1"/>
  <c r="BH380" i="1"/>
  <c r="BI380" i="1"/>
  <c r="BJ380" i="1"/>
  <c r="BK380" i="1"/>
  <c r="BL380" i="1"/>
  <c r="BM380" i="1"/>
  <c r="BO380" i="1"/>
  <c r="BP380" i="1" s="1"/>
  <c r="BQ380" i="1"/>
  <c r="BR380" i="1"/>
  <c r="BS380" i="1"/>
  <c r="BT380" i="1" s="1"/>
  <c r="C381" i="1"/>
  <c r="D381" i="1"/>
  <c r="E381" i="1"/>
  <c r="F381" i="1"/>
  <c r="G381" i="1" s="1"/>
  <c r="H381" i="1"/>
  <c r="I381" i="1"/>
  <c r="J381" i="1"/>
  <c r="M381" i="1"/>
  <c r="N381" i="1"/>
  <c r="O381" i="1"/>
  <c r="P381" i="1" s="1"/>
  <c r="Q381" i="1"/>
  <c r="R381" i="1"/>
  <c r="S381" i="1"/>
  <c r="T381" i="1" s="1"/>
  <c r="V381" i="1"/>
  <c r="W381" i="1" s="1"/>
  <c r="AC381" i="1"/>
  <c r="AD381" i="1"/>
  <c r="AE381" i="1"/>
  <c r="AF381" i="1"/>
  <c r="AG381" i="1"/>
  <c r="AH381" i="1"/>
  <c r="AJ381" i="1"/>
  <c r="AK381" i="1" s="1"/>
  <c r="AN381" i="1"/>
  <c r="AP381" i="1"/>
  <c r="AQ381" i="1"/>
  <c r="AR381" i="1"/>
  <c r="AS381" i="1"/>
  <c r="AT381" i="1"/>
  <c r="AU381" i="1"/>
  <c r="AW381" i="1"/>
  <c r="AX381" i="1" s="1"/>
  <c r="BA381" i="1"/>
  <c r="BB381" i="1"/>
  <c r="BC381" i="1" s="1"/>
  <c r="BD381" i="1"/>
  <c r="BE381" i="1"/>
  <c r="BF381" i="1"/>
  <c r="BH381" i="1"/>
  <c r="BJ381" i="1" s="1"/>
  <c r="BI381" i="1"/>
  <c r="BL381" i="1"/>
  <c r="BM381" i="1"/>
  <c r="BO381" i="1"/>
  <c r="BP381" i="1" s="1"/>
  <c r="BQ381" i="1"/>
  <c r="BR381" i="1"/>
  <c r="BS381" i="1"/>
  <c r="BT381" i="1" s="1"/>
  <c r="C382" i="1"/>
  <c r="E382" i="1" s="1"/>
  <c r="D382" i="1"/>
  <c r="F382" i="1"/>
  <c r="G382" i="1"/>
  <c r="H382" i="1"/>
  <c r="I382" i="1"/>
  <c r="J382" i="1"/>
  <c r="K382" i="1"/>
  <c r="M382" i="1"/>
  <c r="N382" i="1" s="1"/>
  <c r="O382" i="1"/>
  <c r="P382" i="1"/>
  <c r="Q382" i="1"/>
  <c r="R382" i="1" s="1"/>
  <c r="S382" i="1"/>
  <c r="T382" i="1"/>
  <c r="V382" i="1"/>
  <c r="W382" i="1" s="1"/>
  <c r="X382" i="1"/>
  <c r="Y382" i="1"/>
  <c r="Z382" i="1"/>
  <c r="AC382" i="1"/>
  <c r="AE382" i="1" s="1"/>
  <c r="AD382" i="1"/>
  <c r="AG382" i="1"/>
  <c r="AH382" i="1"/>
  <c r="AJ382" i="1"/>
  <c r="AK382" i="1" s="1"/>
  <c r="AL382" i="1"/>
  <c r="AM382" i="1"/>
  <c r="AN382" i="1"/>
  <c r="AP382" i="1"/>
  <c r="AR382" i="1" s="1"/>
  <c r="AQ382" i="1"/>
  <c r="AT382" i="1"/>
  <c r="AU382" i="1"/>
  <c r="AW382" i="1"/>
  <c r="AX382" i="1" s="1"/>
  <c r="AY382" i="1"/>
  <c r="AZ382" i="1"/>
  <c r="BA382" i="1"/>
  <c r="BB382" i="1"/>
  <c r="BC382" i="1"/>
  <c r="BD382" i="1"/>
  <c r="BE382" i="1"/>
  <c r="BF382" i="1"/>
  <c r="BG382" i="1"/>
  <c r="BH382" i="1"/>
  <c r="BI382" i="1" s="1"/>
  <c r="BL382" i="1"/>
  <c r="BO382" i="1"/>
  <c r="BP382" i="1"/>
  <c r="BQ382" i="1"/>
  <c r="BR382" i="1" s="1"/>
  <c r="BS382" i="1"/>
  <c r="BT382" i="1"/>
  <c r="C383" i="1"/>
  <c r="D383" i="1" s="1"/>
  <c r="F383" i="1"/>
  <c r="H383" i="1" s="1"/>
  <c r="G383" i="1"/>
  <c r="J383" i="1"/>
  <c r="K383" i="1"/>
  <c r="M383" i="1"/>
  <c r="N383" i="1" s="1"/>
  <c r="U383" i="1" s="1"/>
  <c r="O383" i="1"/>
  <c r="P383" i="1"/>
  <c r="Q383" i="1"/>
  <c r="R383" i="1" s="1"/>
  <c r="S383" i="1"/>
  <c r="T383" i="1"/>
  <c r="V383" i="1"/>
  <c r="W383" i="1"/>
  <c r="X383" i="1"/>
  <c r="Y383" i="1"/>
  <c r="Z383" i="1"/>
  <c r="AA383" i="1"/>
  <c r="AC383" i="1"/>
  <c r="AD383" i="1" s="1"/>
  <c r="AG383" i="1"/>
  <c r="AJ383" i="1"/>
  <c r="AK383" i="1"/>
  <c r="AL383" i="1"/>
  <c r="AM383" i="1"/>
  <c r="AN383" i="1"/>
  <c r="AO383" i="1"/>
  <c r="AP383" i="1"/>
  <c r="AQ383" i="1" s="1"/>
  <c r="AT383" i="1"/>
  <c r="AW383" i="1"/>
  <c r="AX383" i="1"/>
  <c r="AY383" i="1"/>
  <c r="AZ383" i="1"/>
  <c r="BA383" i="1"/>
  <c r="BB383" i="1"/>
  <c r="BD383" i="1" s="1"/>
  <c r="BC383" i="1"/>
  <c r="BF383" i="1"/>
  <c r="BG383" i="1"/>
  <c r="BH383" i="1"/>
  <c r="BI383" i="1" s="1"/>
  <c r="BJ383" i="1"/>
  <c r="BK383" i="1"/>
  <c r="BL383" i="1"/>
  <c r="BO383" i="1"/>
  <c r="BP383" i="1"/>
  <c r="BQ383" i="1"/>
  <c r="BR383" i="1" s="1"/>
  <c r="BS383" i="1"/>
  <c r="BT383" i="1"/>
  <c r="C384" i="1"/>
  <c r="D384" i="1" s="1"/>
  <c r="E384" i="1"/>
  <c r="F384" i="1"/>
  <c r="J384" i="1" s="1"/>
  <c r="M384" i="1"/>
  <c r="N384" i="1"/>
  <c r="O384" i="1"/>
  <c r="P384" i="1" s="1"/>
  <c r="Q384" i="1"/>
  <c r="R384" i="1"/>
  <c r="S384" i="1"/>
  <c r="T384" i="1" s="1"/>
  <c r="V384" i="1"/>
  <c r="X384" i="1" s="1"/>
  <c r="W384" i="1"/>
  <c r="Z384" i="1"/>
  <c r="AA384" i="1"/>
  <c r="AC384" i="1"/>
  <c r="AD384" i="1" s="1"/>
  <c r="AE384" i="1"/>
  <c r="AF384" i="1"/>
  <c r="AG384" i="1"/>
  <c r="AJ384" i="1"/>
  <c r="AL384" i="1" s="1"/>
  <c r="AK384" i="1"/>
  <c r="AN384" i="1"/>
  <c r="AO384" i="1"/>
  <c r="AP384" i="1"/>
  <c r="AQ384" i="1" s="1"/>
  <c r="AR384" i="1"/>
  <c r="AS384" i="1"/>
  <c r="AT384" i="1"/>
  <c r="AW384" i="1"/>
  <c r="AY384" i="1" s="1"/>
  <c r="AX384" i="1"/>
  <c r="BA384" i="1"/>
  <c r="BB384" i="1"/>
  <c r="BF384" i="1" s="1"/>
  <c r="BH384" i="1"/>
  <c r="BI384" i="1"/>
  <c r="BJ384" i="1"/>
  <c r="BK384" i="1"/>
  <c r="BL384" i="1"/>
  <c r="BM384" i="1"/>
  <c r="BO384" i="1"/>
  <c r="BP384" i="1" s="1"/>
  <c r="BQ384" i="1"/>
  <c r="BR384" i="1"/>
  <c r="BS384" i="1"/>
  <c r="BT384" i="1" s="1"/>
  <c r="C385" i="1"/>
  <c r="D385" i="1"/>
  <c r="E385" i="1"/>
  <c r="F385" i="1"/>
  <c r="G385" i="1" s="1"/>
  <c r="H385" i="1"/>
  <c r="I385" i="1"/>
  <c r="J385" i="1"/>
  <c r="M385" i="1"/>
  <c r="N385" i="1"/>
  <c r="O385" i="1"/>
  <c r="P385" i="1" s="1"/>
  <c r="Q385" i="1"/>
  <c r="R385" i="1"/>
  <c r="S385" i="1"/>
  <c r="T385" i="1" s="1"/>
  <c r="V385" i="1"/>
  <c r="W385" i="1" s="1"/>
  <c r="Z385" i="1"/>
  <c r="AC385" i="1"/>
  <c r="AD385" i="1"/>
  <c r="AE385" i="1"/>
  <c r="AF385" i="1"/>
  <c r="AG385" i="1"/>
  <c r="AH385" i="1"/>
  <c r="AJ385" i="1"/>
  <c r="AK385" i="1" s="1"/>
  <c r="AN385" i="1"/>
  <c r="AP385" i="1"/>
  <c r="AQ385" i="1"/>
  <c r="AR385" i="1"/>
  <c r="AS385" i="1"/>
  <c r="AT385" i="1"/>
  <c r="AU385" i="1"/>
  <c r="AW385" i="1"/>
  <c r="AX385" i="1" s="1"/>
  <c r="BA385" i="1"/>
  <c r="BB385" i="1"/>
  <c r="BC385" i="1" s="1"/>
  <c r="BD385" i="1"/>
  <c r="BE385" i="1"/>
  <c r="BF385" i="1"/>
  <c r="BH385" i="1"/>
  <c r="BJ385" i="1" s="1"/>
  <c r="BI385" i="1"/>
  <c r="BL385" i="1"/>
  <c r="BM385" i="1"/>
  <c r="BO385" i="1"/>
  <c r="BP385" i="1" s="1"/>
  <c r="BQ385" i="1"/>
  <c r="BR385" i="1"/>
  <c r="BS385" i="1"/>
  <c r="BT385" i="1" s="1"/>
  <c r="C386" i="1"/>
  <c r="E386" i="1" s="1"/>
  <c r="D386" i="1"/>
  <c r="F386" i="1"/>
  <c r="G386" i="1"/>
  <c r="H386" i="1"/>
  <c r="I386" i="1"/>
  <c r="J386" i="1"/>
  <c r="K386" i="1"/>
  <c r="M386" i="1"/>
  <c r="N386" i="1" s="1"/>
  <c r="U386" i="1" s="1"/>
  <c r="O386" i="1"/>
  <c r="P386" i="1"/>
  <c r="Q386" i="1"/>
  <c r="R386" i="1" s="1"/>
  <c r="S386" i="1"/>
  <c r="T386" i="1"/>
  <c r="V386" i="1"/>
  <c r="W386" i="1" s="1"/>
  <c r="X386" i="1"/>
  <c r="Y386" i="1"/>
  <c r="Z386" i="1"/>
  <c r="AC386" i="1"/>
  <c r="AE386" i="1" s="1"/>
  <c r="AD386" i="1"/>
  <c r="AG386" i="1"/>
  <c r="AH386" i="1"/>
  <c r="AJ386" i="1"/>
  <c r="AK386" i="1" s="1"/>
  <c r="AL386" i="1"/>
  <c r="AM386" i="1"/>
  <c r="AN386" i="1"/>
  <c r="AP386" i="1"/>
  <c r="AR386" i="1" s="1"/>
  <c r="AQ386" i="1"/>
  <c r="AT386" i="1"/>
  <c r="AU386" i="1"/>
  <c r="AW386" i="1"/>
  <c r="AX386" i="1" s="1"/>
  <c r="AY386" i="1"/>
  <c r="AZ386" i="1"/>
  <c r="BA386" i="1"/>
  <c r="BB386" i="1"/>
  <c r="BC386" i="1"/>
  <c r="BD386" i="1"/>
  <c r="BE386" i="1"/>
  <c r="BF386" i="1"/>
  <c r="BG386" i="1"/>
  <c r="BH386" i="1"/>
  <c r="BI386" i="1" s="1"/>
  <c r="BL386" i="1"/>
  <c r="BO386" i="1"/>
  <c r="BP386" i="1"/>
  <c r="BQ386" i="1"/>
  <c r="BR386" i="1" s="1"/>
  <c r="BS386" i="1"/>
  <c r="BT386" i="1"/>
  <c r="C387" i="1"/>
  <c r="D387" i="1" s="1"/>
  <c r="F387" i="1"/>
  <c r="H387" i="1" s="1"/>
  <c r="G387" i="1"/>
  <c r="J387" i="1"/>
  <c r="K387" i="1"/>
  <c r="M387" i="1"/>
  <c r="N387" i="1" s="1"/>
  <c r="U387" i="1" s="1"/>
  <c r="O387" i="1"/>
  <c r="P387" i="1"/>
  <c r="Q387" i="1"/>
  <c r="R387" i="1" s="1"/>
  <c r="S387" i="1"/>
  <c r="T387" i="1"/>
  <c r="V387" i="1"/>
  <c r="W387" i="1"/>
  <c r="X387" i="1"/>
  <c r="Y387" i="1"/>
  <c r="Z387" i="1"/>
  <c r="AA387" i="1"/>
  <c r="AC387" i="1"/>
  <c r="AD387" i="1" s="1"/>
  <c r="AG387" i="1"/>
  <c r="AJ387" i="1"/>
  <c r="AK387" i="1"/>
  <c r="AL387" i="1"/>
  <c r="AM387" i="1"/>
  <c r="AN387" i="1"/>
  <c r="AO387" i="1"/>
  <c r="AP387" i="1"/>
  <c r="AQ387" i="1" s="1"/>
  <c r="AT387" i="1"/>
  <c r="AW387" i="1"/>
  <c r="AX387" i="1"/>
  <c r="AY387" i="1"/>
  <c r="AZ387" i="1"/>
  <c r="BA387" i="1"/>
  <c r="BB387" i="1"/>
  <c r="BD387" i="1" s="1"/>
  <c r="BC387" i="1"/>
  <c r="BF387" i="1"/>
  <c r="BG387" i="1"/>
  <c r="BH387" i="1"/>
  <c r="BI387" i="1" s="1"/>
  <c r="BJ387" i="1"/>
  <c r="BK387" i="1"/>
  <c r="BL387" i="1"/>
  <c r="BO387" i="1"/>
  <c r="BP387" i="1"/>
  <c r="BQ387" i="1"/>
  <c r="BR387" i="1" s="1"/>
  <c r="BS387" i="1"/>
  <c r="BT387" i="1"/>
  <c r="C335" i="1"/>
  <c r="E335" i="1" s="1"/>
  <c r="D335" i="1"/>
  <c r="F335" i="1"/>
  <c r="J335" i="1"/>
  <c r="M335" i="1"/>
  <c r="N335" i="1" s="1"/>
  <c r="O335" i="1"/>
  <c r="P335" i="1" s="1"/>
  <c r="Q335" i="1"/>
  <c r="R335" i="1" s="1"/>
  <c r="S335" i="1"/>
  <c r="T335" i="1" s="1"/>
  <c r="V335" i="1"/>
  <c r="W335" i="1"/>
  <c r="X335" i="1"/>
  <c r="Y335" i="1"/>
  <c r="Z335" i="1"/>
  <c r="AA335" i="1"/>
  <c r="AC335" i="1"/>
  <c r="AE335" i="1" s="1"/>
  <c r="AD335" i="1"/>
  <c r="AF335" i="1"/>
  <c r="AG335" i="1"/>
  <c r="AH335" i="1"/>
  <c r="AJ335" i="1"/>
  <c r="AK335" i="1"/>
  <c r="AL335" i="1"/>
  <c r="AM335" i="1"/>
  <c r="AN335" i="1"/>
  <c r="AO335" i="1"/>
  <c r="AP335" i="1"/>
  <c r="AR335" i="1" s="1"/>
  <c r="AQ335" i="1"/>
  <c r="AS335" i="1"/>
  <c r="AT335" i="1"/>
  <c r="AU335" i="1"/>
  <c r="AW335" i="1"/>
  <c r="AX335" i="1"/>
  <c r="AY335" i="1"/>
  <c r="AZ335" i="1"/>
  <c r="BA335" i="1"/>
  <c r="BB335" i="1"/>
  <c r="BH335" i="1"/>
  <c r="BK335" i="1" s="1"/>
  <c r="BJ335" i="1"/>
  <c r="BL335" i="1"/>
  <c r="BO335" i="1"/>
  <c r="BP335" i="1" s="1"/>
  <c r="BQ335" i="1"/>
  <c r="BR335" i="1" s="1"/>
  <c r="BS335" i="1"/>
  <c r="BT335" i="1" s="1"/>
  <c r="C336" i="1"/>
  <c r="D336" i="1" s="1"/>
  <c r="E336" i="1"/>
  <c r="F336" i="1"/>
  <c r="H336" i="1" s="1"/>
  <c r="G336" i="1"/>
  <c r="I336" i="1"/>
  <c r="J336" i="1"/>
  <c r="K336" i="1"/>
  <c r="M336" i="1"/>
  <c r="N336" i="1"/>
  <c r="O336" i="1"/>
  <c r="P336" i="1"/>
  <c r="Q336" i="1"/>
  <c r="R336" i="1"/>
  <c r="S336" i="1"/>
  <c r="T336" i="1"/>
  <c r="V336" i="1"/>
  <c r="X336" i="1"/>
  <c r="Z336" i="1"/>
  <c r="AC336" i="1"/>
  <c r="AE336" i="1" s="1"/>
  <c r="AG336" i="1"/>
  <c r="AJ336" i="1"/>
  <c r="AN336" i="1" s="1"/>
  <c r="AL336" i="1"/>
  <c r="AP336" i="1"/>
  <c r="AW336" i="1"/>
  <c r="AY336" i="1"/>
  <c r="BA336" i="1"/>
  <c r="BB336" i="1"/>
  <c r="BD336" i="1" s="1"/>
  <c r="BC336" i="1"/>
  <c r="BE336" i="1"/>
  <c r="BF336" i="1"/>
  <c r="BG336" i="1"/>
  <c r="BH336" i="1"/>
  <c r="BI336" i="1"/>
  <c r="BJ336" i="1"/>
  <c r="BK336" i="1"/>
  <c r="BL336" i="1"/>
  <c r="BM336" i="1"/>
  <c r="BO336" i="1"/>
  <c r="BP336" i="1"/>
  <c r="BQ336" i="1"/>
  <c r="BR336" i="1"/>
  <c r="BS336" i="1"/>
  <c r="BT336" i="1"/>
  <c r="C337" i="1"/>
  <c r="D337" i="1"/>
  <c r="E337" i="1"/>
  <c r="F337" i="1"/>
  <c r="H337" i="1" s="1"/>
  <c r="J337" i="1"/>
  <c r="M337" i="1"/>
  <c r="N337" i="1" s="1"/>
  <c r="O337" i="1"/>
  <c r="P337" i="1" s="1"/>
  <c r="U337" i="1" s="1"/>
  <c r="Q337" i="1"/>
  <c r="R337" i="1" s="1"/>
  <c r="S337" i="1"/>
  <c r="T337" i="1" s="1"/>
  <c r="V337" i="1"/>
  <c r="X337" i="1" s="1"/>
  <c r="W337" i="1"/>
  <c r="Y337" i="1"/>
  <c r="Z337" i="1"/>
  <c r="AA337" i="1"/>
  <c r="AC337" i="1"/>
  <c r="AD337" i="1"/>
  <c r="AE337" i="1"/>
  <c r="AF337" i="1"/>
  <c r="AG337" i="1"/>
  <c r="AH337" i="1"/>
  <c r="AJ337" i="1"/>
  <c r="AL337" i="1" s="1"/>
  <c r="AK337" i="1"/>
  <c r="AM337" i="1"/>
  <c r="AN337" i="1"/>
  <c r="AO337" i="1"/>
  <c r="AP337" i="1"/>
  <c r="AQ337" i="1"/>
  <c r="AR337" i="1"/>
  <c r="AS337" i="1"/>
  <c r="AT337" i="1"/>
  <c r="AU337" i="1"/>
  <c r="AW337" i="1"/>
  <c r="AY337" i="1" s="1"/>
  <c r="AX337" i="1"/>
  <c r="AZ337" i="1"/>
  <c r="BA337" i="1"/>
  <c r="BB337" i="1"/>
  <c r="BH337" i="1"/>
  <c r="BJ337" i="1"/>
  <c r="BL337" i="1"/>
  <c r="BO337" i="1"/>
  <c r="BP337" i="1" s="1"/>
  <c r="BQ337" i="1"/>
  <c r="BR337" i="1" s="1"/>
  <c r="BS337" i="1"/>
  <c r="BT337" i="1" s="1"/>
  <c r="C338" i="1"/>
  <c r="D338" i="1" s="1"/>
  <c r="E338" i="1"/>
  <c r="F338" i="1"/>
  <c r="G338" i="1"/>
  <c r="H338" i="1"/>
  <c r="I338" i="1"/>
  <c r="J338" i="1"/>
  <c r="K338" i="1"/>
  <c r="M338" i="1"/>
  <c r="N338" i="1"/>
  <c r="O338" i="1"/>
  <c r="P338" i="1"/>
  <c r="Q338" i="1"/>
  <c r="R338" i="1"/>
  <c r="S338" i="1"/>
  <c r="T338" i="1"/>
  <c r="V338" i="1"/>
  <c r="Z338" i="1" s="1"/>
  <c r="X338" i="1"/>
  <c r="AC338" i="1"/>
  <c r="AJ338" i="1"/>
  <c r="AL338" i="1"/>
  <c r="AN338" i="1"/>
  <c r="AP338" i="1"/>
  <c r="AR338" i="1" s="1"/>
  <c r="AT338" i="1"/>
  <c r="AW338" i="1"/>
  <c r="BA338" i="1" s="1"/>
  <c r="AY338" i="1"/>
  <c r="BB338" i="1"/>
  <c r="BC338" i="1"/>
  <c r="BD338" i="1"/>
  <c r="BE338" i="1"/>
  <c r="BF338" i="1"/>
  <c r="BG338" i="1"/>
  <c r="BH338" i="1"/>
  <c r="BJ338" i="1" s="1"/>
  <c r="BI338" i="1"/>
  <c r="BK338" i="1"/>
  <c r="BL338" i="1"/>
  <c r="BM338" i="1"/>
  <c r="BO338" i="1"/>
  <c r="BP338" i="1"/>
  <c r="BQ338" i="1"/>
  <c r="BR338" i="1"/>
  <c r="BS338" i="1"/>
  <c r="BT338" i="1"/>
  <c r="C339" i="1"/>
  <c r="E339" i="1" s="1"/>
  <c r="D339" i="1"/>
  <c r="F339" i="1"/>
  <c r="H339" i="1"/>
  <c r="J339" i="1"/>
  <c r="M339" i="1"/>
  <c r="N339" i="1" s="1"/>
  <c r="O339" i="1"/>
  <c r="P339" i="1" s="1"/>
  <c r="Q339" i="1"/>
  <c r="R339" i="1" s="1"/>
  <c r="U339" i="1" s="1"/>
  <c r="S339" i="1"/>
  <c r="T339" i="1" s="1"/>
  <c r="V339" i="1"/>
  <c r="W339" i="1"/>
  <c r="X339" i="1"/>
  <c r="Y339" i="1"/>
  <c r="Z339" i="1"/>
  <c r="AA339" i="1"/>
  <c r="AC339" i="1"/>
  <c r="AE339" i="1" s="1"/>
  <c r="AD339" i="1"/>
  <c r="AF339" i="1"/>
  <c r="AG339" i="1"/>
  <c r="AH339" i="1"/>
  <c r="AJ339" i="1"/>
  <c r="AK339" i="1"/>
  <c r="AL339" i="1"/>
  <c r="AM339" i="1"/>
  <c r="AN339" i="1"/>
  <c r="AO339" i="1"/>
  <c r="AP339" i="1"/>
  <c r="AU339" i="1"/>
  <c r="AW339" i="1"/>
  <c r="AX339" i="1"/>
  <c r="AY339" i="1"/>
  <c r="AZ339" i="1"/>
  <c r="BA339" i="1"/>
  <c r="BB339" i="1"/>
  <c r="BE339" i="1" s="1"/>
  <c r="BD339" i="1"/>
  <c r="BG339" i="1"/>
  <c r="BH339" i="1"/>
  <c r="BJ339" i="1"/>
  <c r="BK339" i="1"/>
  <c r="BL339" i="1"/>
  <c r="BO339" i="1"/>
  <c r="BP339" i="1"/>
  <c r="BQ339" i="1"/>
  <c r="BR339" i="1" s="1"/>
  <c r="BS339" i="1"/>
  <c r="BT339" i="1" s="1"/>
  <c r="C340" i="1"/>
  <c r="F340" i="1"/>
  <c r="H340" i="1" s="1"/>
  <c r="I340" i="1"/>
  <c r="K340" i="1"/>
  <c r="M340" i="1"/>
  <c r="N340" i="1"/>
  <c r="O340" i="1"/>
  <c r="P340" i="1"/>
  <c r="Q340" i="1"/>
  <c r="R340" i="1"/>
  <c r="S340" i="1"/>
  <c r="T340" i="1"/>
  <c r="V340" i="1"/>
  <c r="Y340" i="1" s="1"/>
  <c r="W340" i="1"/>
  <c r="X340" i="1"/>
  <c r="Z340" i="1"/>
  <c r="AA340" i="1"/>
  <c r="AC340" i="1"/>
  <c r="AJ340" i="1"/>
  <c r="AL340" i="1"/>
  <c r="AO340" i="1"/>
  <c r="AP340" i="1"/>
  <c r="AS340" i="1" s="1"/>
  <c r="AR340" i="1"/>
  <c r="AT340" i="1"/>
  <c r="AW340" i="1"/>
  <c r="AZ340" i="1" s="1"/>
  <c r="AX340" i="1"/>
  <c r="BA340" i="1"/>
  <c r="BB340" i="1"/>
  <c r="BD340" i="1" s="1"/>
  <c r="BC340" i="1"/>
  <c r="BF340" i="1"/>
  <c r="BG340" i="1"/>
  <c r="BH340" i="1"/>
  <c r="BI340" i="1"/>
  <c r="BJ340" i="1"/>
  <c r="BK340" i="1"/>
  <c r="BL340" i="1"/>
  <c r="BM340" i="1"/>
  <c r="BO340" i="1"/>
  <c r="BP340" i="1" s="1"/>
  <c r="BQ340" i="1"/>
  <c r="BR340" i="1"/>
  <c r="BS340" i="1"/>
  <c r="BT340" i="1" s="1"/>
  <c r="C341" i="1"/>
  <c r="D341" i="1"/>
  <c r="E341" i="1"/>
  <c r="F341" i="1"/>
  <c r="I341" i="1" s="1"/>
  <c r="H341" i="1"/>
  <c r="J341" i="1"/>
  <c r="M341" i="1"/>
  <c r="N341" i="1"/>
  <c r="U341" i="1" s="1"/>
  <c r="O341" i="1"/>
  <c r="P341" i="1" s="1"/>
  <c r="Q341" i="1"/>
  <c r="R341" i="1" s="1"/>
  <c r="S341" i="1"/>
  <c r="T341" i="1" s="1"/>
  <c r="V341" i="1"/>
  <c r="AC341" i="1"/>
  <c r="AD341" i="1"/>
  <c r="AE341" i="1"/>
  <c r="AF341" i="1"/>
  <c r="AG341" i="1"/>
  <c r="AH341" i="1"/>
  <c r="AJ341" i="1"/>
  <c r="AL341" i="1" s="1"/>
  <c r="AK341" i="1"/>
  <c r="AM341" i="1"/>
  <c r="AN341" i="1"/>
  <c r="AO341" i="1"/>
  <c r="AP341" i="1"/>
  <c r="AQ341" i="1"/>
  <c r="AR341" i="1"/>
  <c r="AS341" i="1"/>
  <c r="AT341" i="1"/>
  <c r="AU341" i="1"/>
  <c r="AW341" i="1"/>
  <c r="BB341" i="1"/>
  <c r="BE341" i="1" s="1"/>
  <c r="BH341" i="1"/>
  <c r="BO341" i="1"/>
  <c r="BP341" i="1" s="1"/>
  <c r="BQ341" i="1"/>
  <c r="BR341" i="1" s="1"/>
  <c r="BS341" i="1"/>
  <c r="BT341" i="1" s="1"/>
  <c r="C342" i="1"/>
  <c r="E342" i="1" s="1"/>
  <c r="D342" i="1"/>
  <c r="F342" i="1"/>
  <c r="G342" i="1"/>
  <c r="H342" i="1"/>
  <c r="I342" i="1"/>
  <c r="J342" i="1"/>
  <c r="K342" i="1"/>
  <c r="M342" i="1"/>
  <c r="N342" i="1" s="1"/>
  <c r="O342" i="1"/>
  <c r="P342" i="1"/>
  <c r="Q342" i="1"/>
  <c r="R342" i="1" s="1"/>
  <c r="S342" i="1"/>
  <c r="T342" i="1"/>
  <c r="U342" i="1"/>
  <c r="V342" i="1"/>
  <c r="X342" i="1"/>
  <c r="Y342" i="1"/>
  <c r="Z342" i="1"/>
  <c r="AC342" i="1"/>
  <c r="AF342" i="1" s="1"/>
  <c r="AD342" i="1"/>
  <c r="AE342" i="1"/>
  <c r="AG342" i="1"/>
  <c r="AH342" i="1"/>
  <c r="AJ342" i="1"/>
  <c r="AM342" i="1" s="1"/>
  <c r="AP342" i="1"/>
  <c r="AW342" i="1"/>
  <c r="AX342" i="1" s="1"/>
  <c r="AY342" i="1"/>
  <c r="BA342" i="1"/>
  <c r="BB342" i="1"/>
  <c r="BC342" i="1"/>
  <c r="BD342" i="1"/>
  <c r="BE342" i="1"/>
  <c r="BF342" i="1"/>
  <c r="BG342" i="1"/>
  <c r="BH342" i="1"/>
  <c r="BJ342" i="1" s="1"/>
  <c r="BI342" i="1"/>
  <c r="BK342" i="1"/>
  <c r="BL342" i="1"/>
  <c r="BM342" i="1"/>
  <c r="BO342" i="1"/>
  <c r="BP342" i="1"/>
  <c r="BQ342" i="1"/>
  <c r="BR342" i="1" s="1"/>
  <c r="BS342" i="1"/>
  <c r="BT342" i="1"/>
  <c r="C343" i="1"/>
  <c r="F343" i="1"/>
  <c r="H343" i="1"/>
  <c r="M343" i="1"/>
  <c r="N343" i="1" s="1"/>
  <c r="O343" i="1"/>
  <c r="P343" i="1" s="1"/>
  <c r="Q343" i="1"/>
  <c r="R343" i="1" s="1"/>
  <c r="U343" i="1" s="1"/>
  <c r="S343" i="1"/>
  <c r="T343" i="1" s="1"/>
  <c r="V343" i="1"/>
  <c r="AA343" i="1"/>
  <c r="AC343" i="1"/>
  <c r="AD343" i="1"/>
  <c r="AE343" i="1"/>
  <c r="AF343" i="1"/>
  <c r="AG343" i="1"/>
  <c r="AH343" i="1"/>
  <c r="AJ343" i="1"/>
  <c r="AL343" i="1" s="1"/>
  <c r="AK343" i="1"/>
  <c r="AN343" i="1"/>
  <c r="AO343" i="1"/>
  <c r="AP343" i="1"/>
  <c r="AQ343" i="1"/>
  <c r="AR343" i="1"/>
  <c r="AS343" i="1"/>
  <c r="AT343" i="1"/>
  <c r="AU343" i="1"/>
  <c r="AW343" i="1"/>
  <c r="AY343" i="1" s="1"/>
  <c r="AX343" i="1"/>
  <c r="AZ343" i="1"/>
  <c r="BB343" i="1"/>
  <c r="BD343" i="1"/>
  <c r="BE343" i="1"/>
  <c r="BH343" i="1"/>
  <c r="BK343" i="1" s="1"/>
  <c r="BI343" i="1"/>
  <c r="BJ343" i="1"/>
  <c r="BM343" i="1"/>
  <c r="BO343" i="1"/>
  <c r="BP343" i="1" s="1"/>
  <c r="BQ343" i="1"/>
  <c r="BR343" i="1" s="1"/>
  <c r="BS343" i="1"/>
  <c r="BT343" i="1" s="1"/>
  <c r="C344" i="1"/>
  <c r="E344" i="1" s="1"/>
  <c r="D344" i="1"/>
  <c r="F344" i="1"/>
  <c r="G344" i="1"/>
  <c r="H344" i="1"/>
  <c r="I344" i="1"/>
  <c r="J344" i="1"/>
  <c r="K344" i="1"/>
  <c r="M344" i="1"/>
  <c r="N344" i="1" s="1"/>
  <c r="O344" i="1"/>
  <c r="P344" i="1"/>
  <c r="Q344" i="1"/>
  <c r="R344" i="1" s="1"/>
  <c r="S344" i="1"/>
  <c r="T344" i="1"/>
  <c r="U344" i="1"/>
  <c r="V344" i="1"/>
  <c r="X344" i="1"/>
  <c r="Y344" i="1"/>
  <c r="Z344" i="1"/>
  <c r="AC344" i="1"/>
  <c r="AF344" i="1" s="1"/>
  <c r="AD344" i="1"/>
  <c r="AE344" i="1"/>
  <c r="AG344" i="1"/>
  <c r="AH344" i="1"/>
  <c r="AJ344" i="1"/>
  <c r="AL344" i="1"/>
  <c r="AM344" i="1"/>
  <c r="AP344" i="1"/>
  <c r="AS344" i="1" s="1"/>
  <c r="AQ344" i="1"/>
  <c r="AR344" i="1"/>
  <c r="AU344" i="1"/>
  <c r="AW344" i="1"/>
  <c r="AX344" i="1" s="1"/>
  <c r="AY344" i="1"/>
  <c r="BB344" i="1"/>
  <c r="BC344" i="1"/>
  <c r="BD344" i="1"/>
  <c r="BE344" i="1"/>
  <c r="BF344" i="1"/>
  <c r="BG344" i="1"/>
  <c r="BH344" i="1"/>
  <c r="BJ344" i="1" s="1"/>
  <c r="BI344" i="1"/>
  <c r="BK344" i="1"/>
  <c r="BL344" i="1"/>
  <c r="BM344" i="1"/>
  <c r="BO344" i="1"/>
  <c r="BP344" i="1"/>
  <c r="BQ344" i="1"/>
  <c r="BR344" i="1" s="1"/>
  <c r="BS344" i="1"/>
  <c r="BT344" i="1"/>
  <c r="C345" i="1"/>
  <c r="F345" i="1"/>
  <c r="I345" i="1" s="1"/>
  <c r="G345" i="1"/>
  <c r="H345" i="1"/>
  <c r="K345" i="1"/>
  <c r="M345" i="1"/>
  <c r="N345" i="1" s="1"/>
  <c r="O345" i="1"/>
  <c r="P345" i="1" s="1"/>
  <c r="Q345" i="1"/>
  <c r="R345" i="1" s="1"/>
  <c r="S345" i="1"/>
  <c r="T345" i="1"/>
  <c r="V345" i="1"/>
  <c r="W345" i="1"/>
  <c r="X345" i="1"/>
  <c r="Y345" i="1"/>
  <c r="Z345" i="1"/>
  <c r="AA345" i="1"/>
  <c r="AC345" i="1"/>
  <c r="AH345" i="1"/>
  <c r="AJ345" i="1"/>
  <c r="AK345" i="1"/>
  <c r="AL345" i="1"/>
  <c r="AM345" i="1"/>
  <c r="AN345" i="1"/>
  <c r="AO345" i="1"/>
  <c r="AP345" i="1"/>
  <c r="AR345" i="1" s="1"/>
  <c r="AQ345" i="1"/>
  <c r="AU345" i="1"/>
  <c r="AW345" i="1"/>
  <c r="AX345" i="1"/>
  <c r="AY345" i="1"/>
  <c r="AZ345" i="1"/>
  <c r="BA345" i="1"/>
  <c r="BB345" i="1"/>
  <c r="BE345" i="1" s="1"/>
  <c r="BC345" i="1"/>
  <c r="BD345" i="1"/>
  <c r="BF345" i="1"/>
  <c r="BG345" i="1"/>
  <c r="BH345" i="1"/>
  <c r="BJ345" i="1"/>
  <c r="BK345" i="1"/>
  <c r="BO345" i="1"/>
  <c r="BP345" i="1"/>
  <c r="BQ345" i="1"/>
  <c r="BR345" i="1" s="1"/>
  <c r="BS345" i="1"/>
  <c r="BT345" i="1"/>
  <c r="C346" i="1"/>
  <c r="F346" i="1"/>
  <c r="H346" i="1" s="1"/>
  <c r="G346" i="1"/>
  <c r="I346" i="1"/>
  <c r="J346" i="1"/>
  <c r="K346" i="1"/>
  <c r="M346" i="1"/>
  <c r="N346" i="1"/>
  <c r="O346" i="1"/>
  <c r="P346" i="1" s="1"/>
  <c r="Q346" i="1"/>
  <c r="R346" i="1"/>
  <c r="S346" i="1"/>
  <c r="T346" i="1" s="1"/>
  <c r="V346" i="1"/>
  <c r="Y346" i="1" s="1"/>
  <c r="W346" i="1"/>
  <c r="X346" i="1"/>
  <c r="AA346" i="1"/>
  <c r="AC346" i="1"/>
  <c r="AE346" i="1" s="1"/>
  <c r="AJ346" i="1"/>
  <c r="AK346" i="1"/>
  <c r="AO346" i="1"/>
  <c r="AP346" i="1"/>
  <c r="AT346" i="1"/>
  <c r="AW346" i="1"/>
  <c r="BB346" i="1"/>
  <c r="BF346" i="1"/>
  <c r="BG346" i="1"/>
  <c r="BH346" i="1"/>
  <c r="BI346" i="1"/>
  <c r="BJ346" i="1"/>
  <c r="BK346" i="1"/>
  <c r="BL346" i="1"/>
  <c r="BM346" i="1"/>
  <c r="BO346" i="1"/>
  <c r="BP346" i="1"/>
  <c r="BQ346" i="1"/>
  <c r="BR346" i="1"/>
  <c r="BS346" i="1"/>
  <c r="BT346" i="1"/>
  <c r="C347" i="1"/>
  <c r="D347" i="1"/>
  <c r="E347" i="1"/>
  <c r="F347" i="1"/>
  <c r="M347" i="1"/>
  <c r="N347" i="1" s="1"/>
  <c r="O347" i="1"/>
  <c r="P347" i="1" s="1"/>
  <c r="Q347" i="1"/>
  <c r="R347" i="1" s="1"/>
  <c r="S347" i="1"/>
  <c r="T347" i="1" s="1"/>
  <c r="V347" i="1"/>
  <c r="W347" i="1"/>
  <c r="AA347" i="1"/>
  <c r="AC347" i="1"/>
  <c r="AD347" i="1"/>
  <c r="AE347" i="1"/>
  <c r="AF347" i="1"/>
  <c r="AG347" i="1"/>
  <c r="AH347" i="1"/>
  <c r="AJ347" i="1"/>
  <c r="AP347" i="1"/>
  <c r="AQ347" i="1"/>
  <c r="AR347" i="1"/>
  <c r="AS347" i="1"/>
  <c r="AT347" i="1"/>
  <c r="AU347" i="1"/>
  <c r="AW347" i="1"/>
  <c r="AY347" i="1" s="1"/>
  <c r="AX347" i="1"/>
  <c r="AZ347" i="1"/>
  <c r="BA347" i="1"/>
  <c r="BB347" i="1"/>
  <c r="BD347" i="1"/>
  <c r="BE347" i="1"/>
  <c r="BF347" i="1"/>
  <c r="BH347" i="1"/>
  <c r="BK347" i="1" s="1"/>
  <c r="BI347" i="1"/>
  <c r="BJ347" i="1"/>
  <c r="BL347" i="1"/>
  <c r="BM347" i="1"/>
  <c r="BO347" i="1"/>
  <c r="BP347" i="1" s="1"/>
  <c r="BQ347" i="1"/>
  <c r="BR347" i="1" s="1"/>
  <c r="BS347" i="1"/>
  <c r="BT347" i="1" s="1"/>
  <c r="C348" i="1"/>
  <c r="D348" i="1"/>
  <c r="E348" i="1"/>
  <c r="F348" i="1"/>
  <c r="G348" i="1"/>
  <c r="H348" i="1"/>
  <c r="I348" i="1"/>
  <c r="J348" i="1"/>
  <c r="K348" i="1"/>
  <c r="M348" i="1"/>
  <c r="N348" i="1" s="1"/>
  <c r="U348" i="1" s="1"/>
  <c r="O348" i="1"/>
  <c r="P348" i="1"/>
  <c r="Q348" i="1"/>
  <c r="R348" i="1" s="1"/>
  <c r="S348" i="1"/>
  <c r="T348" i="1"/>
  <c r="V348" i="1"/>
  <c r="Y348" i="1" s="1"/>
  <c r="Z348" i="1"/>
  <c r="AC348" i="1"/>
  <c r="AJ348" i="1"/>
  <c r="AK348" i="1"/>
  <c r="AL348" i="1"/>
  <c r="AM348" i="1"/>
  <c r="AN348" i="1"/>
  <c r="AO348" i="1"/>
  <c r="AP348" i="1"/>
  <c r="AR348" i="1" s="1"/>
  <c r="AQ348" i="1"/>
  <c r="AS348" i="1"/>
  <c r="AT348" i="1"/>
  <c r="AU348" i="1"/>
  <c r="AW348" i="1"/>
  <c r="AX348" i="1"/>
  <c r="AY348" i="1"/>
  <c r="AZ348" i="1"/>
  <c r="BA348" i="1"/>
  <c r="BB348" i="1"/>
  <c r="BG348" i="1" s="1"/>
  <c r="BH348" i="1"/>
  <c r="BJ348" i="1" s="1"/>
  <c r="BL348" i="1"/>
  <c r="BO348" i="1"/>
  <c r="BP348" i="1" s="1"/>
  <c r="BQ348" i="1"/>
  <c r="BR348" i="1" s="1"/>
  <c r="BS348" i="1"/>
  <c r="BT348" i="1" s="1"/>
  <c r="C349" i="1"/>
  <c r="D349" i="1" s="1"/>
  <c r="E349" i="1"/>
  <c r="F349" i="1"/>
  <c r="K349" i="1"/>
  <c r="M349" i="1"/>
  <c r="N349" i="1"/>
  <c r="O349" i="1"/>
  <c r="P349" i="1"/>
  <c r="Q349" i="1"/>
  <c r="R349" i="1"/>
  <c r="S349" i="1"/>
  <c r="T349" i="1"/>
  <c r="V349" i="1"/>
  <c r="Y349" i="1" s="1"/>
  <c r="X349" i="1"/>
  <c r="Z349" i="1"/>
  <c r="AA349" i="1"/>
  <c r="AC349" i="1"/>
  <c r="AE349" i="1"/>
  <c r="AF349" i="1"/>
  <c r="AG349" i="1"/>
  <c r="AJ349" i="1"/>
  <c r="AM349" i="1" s="1"/>
  <c r="AK349" i="1"/>
  <c r="AL349" i="1"/>
  <c r="AN349" i="1"/>
  <c r="AO349" i="1"/>
  <c r="AP349" i="1"/>
  <c r="AR349" i="1"/>
  <c r="AW349" i="1"/>
  <c r="AZ349" i="1" s="1"/>
  <c r="AX349" i="1"/>
  <c r="BB349" i="1"/>
  <c r="BD349" i="1" s="1"/>
  <c r="BC349" i="1"/>
  <c r="BG349" i="1"/>
  <c r="BH349" i="1"/>
  <c r="BI349" i="1"/>
  <c r="BJ349" i="1"/>
  <c r="BK349" i="1"/>
  <c r="BL349" i="1"/>
  <c r="BM349" i="1"/>
  <c r="BO349" i="1"/>
  <c r="BP349" i="1"/>
  <c r="BQ349" i="1"/>
  <c r="BR349" i="1"/>
  <c r="BS349" i="1"/>
  <c r="BT349" i="1"/>
  <c r="C350" i="1"/>
  <c r="D350" i="1"/>
  <c r="E350" i="1"/>
  <c r="F350" i="1"/>
  <c r="H350" i="1"/>
  <c r="M350" i="1"/>
  <c r="N350" i="1"/>
  <c r="O350" i="1"/>
  <c r="P350" i="1" s="1"/>
  <c r="Q350" i="1"/>
  <c r="R350" i="1"/>
  <c r="S350" i="1"/>
  <c r="T350" i="1" s="1"/>
  <c r="V350" i="1"/>
  <c r="X350" i="1" s="1"/>
  <c r="W350" i="1"/>
  <c r="Y350" i="1"/>
  <c r="Z350" i="1"/>
  <c r="AA350" i="1"/>
  <c r="AC350" i="1"/>
  <c r="AD350" i="1"/>
  <c r="AE350" i="1"/>
  <c r="AF350" i="1"/>
  <c r="AG350" i="1"/>
  <c r="AH350" i="1"/>
  <c r="AJ350" i="1"/>
  <c r="AL350" i="1" s="1"/>
  <c r="AM350" i="1"/>
  <c r="AN350" i="1"/>
  <c r="AO350" i="1"/>
  <c r="AP350" i="1"/>
  <c r="AQ350" i="1"/>
  <c r="AR350" i="1"/>
  <c r="AS350" i="1"/>
  <c r="AT350" i="1"/>
  <c r="AU350" i="1"/>
  <c r="AW350" i="1"/>
  <c r="BB350" i="1"/>
  <c r="BH350" i="1"/>
  <c r="BM350" i="1"/>
  <c r="BO350" i="1"/>
  <c r="BP350" i="1" s="1"/>
  <c r="BQ350" i="1"/>
  <c r="BR350" i="1"/>
  <c r="BS350" i="1"/>
  <c r="BT350" i="1" s="1"/>
  <c r="C351" i="1"/>
  <c r="D351" i="1" s="1"/>
  <c r="E351" i="1"/>
  <c r="F351" i="1"/>
  <c r="G351" i="1"/>
  <c r="H351" i="1"/>
  <c r="I351" i="1"/>
  <c r="J351" i="1"/>
  <c r="K351" i="1"/>
  <c r="M351" i="1"/>
  <c r="N351" i="1"/>
  <c r="U351" i="1" s="1"/>
  <c r="O351" i="1"/>
  <c r="P351" i="1"/>
  <c r="Q351" i="1"/>
  <c r="R351" i="1"/>
  <c r="S351" i="1"/>
  <c r="T351" i="1"/>
  <c r="V351" i="1"/>
  <c r="X351" i="1"/>
  <c r="AC351" i="1"/>
  <c r="AF351" i="1" s="1"/>
  <c r="AD351" i="1"/>
  <c r="AH351" i="1"/>
  <c r="AJ351" i="1"/>
  <c r="AP351" i="1"/>
  <c r="AU351" i="1"/>
  <c r="AW351" i="1"/>
  <c r="AX351" i="1" s="1"/>
  <c r="AZ351" i="1"/>
  <c r="BA351" i="1"/>
  <c r="BB351" i="1"/>
  <c r="BC351" i="1"/>
  <c r="BD351" i="1"/>
  <c r="BE351" i="1"/>
  <c r="BF351" i="1"/>
  <c r="BG351" i="1"/>
  <c r="BH351" i="1"/>
  <c r="BJ351" i="1" s="1"/>
  <c r="BI351" i="1"/>
  <c r="BM351" i="1"/>
  <c r="BO351" i="1"/>
  <c r="BP351" i="1"/>
  <c r="BQ351" i="1"/>
  <c r="BR351" i="1"/>
  <c r="BS351" i="1"/>
  <c r="BT351" i="1"/>
  <c r="C352" i="1"/>
  <c r="E352" i="1" s="1"/>
  <c r="D352" i="1"/>
  <c r="F352" i="1"/>
  <c r="M352" i="1"/>
  <c r="N352" i="1" s="1"/>
  <c r="O352" i="1"/>
  <c r="P352" i="1"/>
  <c r="Q352" i="1"/>
  <c r="R352" i="1" s="1"/>
  <c r="S352" i="1"/>
  <c r="T352" i="1" s="1"/>
  <c r="V352" i="1"/>
  <c r="W352" i="1"/>
  <c r="X352" i="1"/>
  <c r="Y352" i="1"/>
  <c r="Z352" i="1"/>
  <c r="AA352" i="1"/>
  <c r="AC352" i="1"/>
  <c r="AE352" i="1" s="1"/>
  <c r="AD352" i="1"/>
  <c r="AF352" i="1"/>
  <c r="AG352" i="1"/>
  <c r="AH352" i="1"/>
  <c r="AJ352" i="1"/>
  <c r="AK352" i="1"/>
  <c r="AL352" i="1"/>
  <c r="AM352" i="1"/>
  <c r="AN352" i="1"/>
  <c r="AO352" i="1"/>
  <c r="AP352" i="1"/>
  <c r="AR352" i="1" s="1"/>
  <c r="AS352" i="1"/>
  <c r="AT352" i="1"/>
  <c r="AU352" i="1"/>
  <c r="AW352" i="1"/>
  <c r="AX352" i="1"/>
  <c r="AY352" i="1"/>
  <c r="AZ352" i="1"/>
  <c r="BA352" i="1"/>
  <c r="BB352" i="1"/>
  <c r="BE352" i="1" s="1"/>
  <c r="BC352" i="1"/>
  <c r="BG352" i="1"/>
  <c r="BH352" i="1"/>
  <c r="BO352" i="1"/>
  <c r="BP352" i="1" s="1"/>
  <c r="BQ352" i="1"/>
  <c r="BR352" i="1" s="1"/>
  <c r="BS352" i="1"/>
  <c r="BT352" i="1"/>
  <c r="C353" i="1"/>
  <c r="D353" i="1" s="1"/>
  <c r="F353" i="1"/>
  <c r="H353" i="1" s="1"/>
  <c r="G353" i="1"/>
  <c r="K353" i="1"/>
  <c r="M353" i="1"/>
  <c r="N353" i="1"/>
  <c r="O353" i="1"/>
  <c r="P353" i="1"/>
  <c r="Q353" i="1"/>
  <c r="R353" i="1"/>
  <c r="S353" i="1"/>
  <c r="T353" i="1"/>
  <c r="V353" i="1"/>
  <c r="Z353" i="1"/>
  <c r="AA353" i="1"/>
  <c r="AC353" i="1"/>
  <c r="AE353" i="1" s="1"/>
  <c r="AF353" i="1"/>
  <c r="AG353" i="1"/>
  <c r="AJ353" i="1"/>
  <c r="AM353" i="1" s="1"/>
  <c r="AL353" i="1"/>
  <c r="AN353" i="1"/>
  <c r="AO353" i="1"/>
  <c r="AP353" i="1"/>
  <c r="AR353" i="1"/>
  <c r="AS353" i="1"/>
  <c r="AT353" i="1"/>
  <c r="AW353" i="1"/>
  <c r="AZ353" i="1" s="1"/>
  <c r="AX353" i="1"/>
  <c r="AY353" i="1"/>
  <c r="BA353" i="1"/>
  <c r="BB353" i="1"/>
  <c r="BD353" i="1" s="1"/>
  <c r="BC353" i="1"/>
  <c r="BE353" i="1"/>
  <c r="BF353" i="1"/>
  <c r="BG353" i="1"/>
  <c r="BH353" i="1"/>
  <c r="BI353" i="1"/>
  <c r="BJ353" i="1"/>
  <c r="BK353" i="1"/>
  <c r="BL353" i="1"/>
  <c r="BM353" i="1"/>
  <c r="BO353" i="1"/>
  <c r="BP353" i="1" s="1"/>
  <c r="BQ353" i="1"/>
  <c r="BR353" i="1"/>
  <c r="BS353" i="1"/>
  <c r="BT353" i="1" s="1"/>
  <c r="C354" i="1"/>
  <c r="D354" i="1"/>
  <c r="E354" i="1"/>
  <c r="F354" i="1"/>
  <c r="H354" i="1"/>
  <c r="I354" i="1"/>
  <c r="J354" i="1"/>
  <c r="M354" i="1"/>
  <c r="N354" i="1"/>
  <c r="O354" i="1"/>
  <c r="P354" i="1" s="1"/>
  <c r="U354" i="1" s="1"/>
  <c r="Q354" i="1"/>
  <c r="R354" i="1" s="1"/>
  <c r="S354" i="1"/>
  <c r="T354" i="1" s="1"/>
  <c r="V354" i="1"/>
  <c r="Y354" i="1"/>
  <c r="AC354" i="1"/>
  <c r="AD354" i="1"/>
  <c r="AE354" i="1"/>
  <c r="AF354" i="1"/>
  <c r="AG354" i="1"/>
  <c r="AH354" i="1"/>
  <c r="AJ354" i="1"/>
  <c r="AK354" i="1"/>
  <c r="AN354" i="1"/>
  <c r="AO354" i="1"/>
  <c r="AP354" i="1"/>
  <c r="AQ354" i="1"/>
  <c r="AR354" i="1"/>
  <c r="AS354" i="1"/>
  <c r="AT354" i="1"/>
  <c r="AU354" i="1"/>
  <c r="AW354" i="1"/>
  <c r="AX354" i="1"/>
  <c r="BB354" i="1"/>
  <c r="BD354" i="1"/>
  <c r="BE354" i="1"/>
  <c r="BH354" i="1"/>
  <c r="BI354" i="1"/>
  <c r="BJ354" i="1"/>
  <c r="BM354" i="1"/>
  <c r="BO354" i="1"/>
  <c r="BP354" i="1" s="1"/>
  <c r="BQ354" i="1"/>
  <c r="BR354" i="1" s="1"/>
  <c r="BS354" i="1"/>
  <c r="BT354" i="1" s="1"/>
  <c r="C355" i="1"/>
  <c r="E355" i="1" s="1"/>
  <c r="F355" i="1"/>
  <c r="G355" i="1"/>
  <c r="H355" i="1"/>
  <c r="I355" i="1"/>
  <c r="J355" i="1"/>
  <c r="K355" i="1"/>
  <c r="M355" i="1"/>
  <c r="N355" i="1" s="1"/>
  <c r="U355" i="1" s="1"/>
  <c r="O355" i="1"/>
  <c r="P355" i="1"/>
  <c r="Q355" i="1"/>
  <c r="R355" i="1" s="1"/>
  <c r="S355" i="1"/>
  <c r="T355" i="1"/>
  <c r="V355" i="1"/>
  <c r="X355" i="1"/>
  <c r="Y355" i="1"/>
  <c r="Z355" i="1"/>
  <c r="AC355" i="1"/>
  <c r="AF355" i="1" s="1"/>
  <c r="AD355" i="1"/>
  <c r="AE355" i="1"/>
  <c r="AG355" i="1"/>
  <c r="AH355" i="1"/>
  <c r="AJ355" i="1"/>
  <c r="AM355" i="1" s="1"/>
  <c r="AP355" i="1"/>
  <c r="AQ355" i="1"/>
  <c r="AW355" i="1"/>
  <c r="AY355" i="1"/>
  <c r="BB355" i="1"/>
  <c r="BC355" i="1"/>
  <c r="BD355" i="1"/>
  <c r="BE355" i="1"/>
  <c r="BF355" i="1"/>
  <c r="BG355" i="1"/>
  <c r="BH355" i="1"/>
  <c r="BJ355" i="1" s="1"/>
  <c r="BI355" i="1"/>
  <c r="BK355" i="1"/>
  <c r="BL355" i="1"/>
  <c r="BM355" i="1"/>
  <c r="BO355" i="1"/>
  <c r="BP355" i="1"/>
  <c r="BQ355" i="1"/>
  <c r="BR355" i="1" s="1"/>
  <c r="BS355" i="1"/>
  <c r="BT355" i="1"/>
  <c r="C356" i="1"/>
  <c r="F356" i="1"/>
  <c r="G356" i="1"/>
  <c r="M356" i="1"/>
  <c r="N356" i="1" s="1"/>
  <c r="O356" i="1"/>
  <c r="P356" i="1" s="1"/>
  <c r="Q356" i="1"/>
  <c r="R356" i="1" s="1"/>
  <c r="S356" i="1"/>
  <c r="T356" i="1"/>
  <c r="V356" i="1"/>
  <c r="W356" i="1"/>
  <c r="X356" i="1"/>
  <c r="Y356" i="1"/>
  <c r="Z356" i="1"/>
  <c r="AA356" i="1"/>
  <c r="AC356" i="1"/>
  <c r="AF356" i="1"/>
  <c r="AG356" i="1"/>
  <c r="AH356" i="1"/>
  <c r="AJ356" i="1"/>
  <c r="AK356" i="1"/>
  <c r="AL356" i="1"/>
  <c r="AM356" i="1"/>
  <c r="AN356" i="1"/>
  <c r="AO356" i="1"/>
  <c r="AP356" i="1"/>
  <c r="AT356" i="1" s="1"/>
  <c r="AW356" i="1"/>
  <c r="AX356" i="1"/>
  <c r="AY356" i="1"/>
  <c r="AZ356" i="1"/>
  <c r="BA356" i="1"/>
  <c r="BB356" i="1"/>
  <c r="BE356" i="1" s="1"/>
  <c r="BC356" i="1"/>
  <c r="BD356" i="1"/>
  <c r="BF356" i="1"/>
  <c r="BG356" i="1"/>
  <c r="BH356" i="1"/>
  <c r="BJ356" i="1"/>
  <c r="BK356" i="1"/>
  <c r="BO356" i="1"/>
  <c r="BP356" i="1" s="1"/>
  <c r="BQ356" i="1"/>
  <c r="BR356" i="1" s="1"/>
  <c r="BS356" i="1"/>
  <c r="BT356" i="1"/>
  <c r="C357" i="1"/>
  <c r="D357" i="1" s="1"/>
  <c r="E357" i="1"/>
  <c r="F357" i="1"/>
  <c r="H357" i="1" s="1"/>
  <c r="G357" i="1"/>
  <c r="I357" i="1"/>
  <c r="J357" i="1"/>
  <c r="K357" i="1"/>
  <c r="M357" i="1"/>
  <c r="N357" i="1"/>
  <c r="O357" i="1"/>
  <c r="P357" i="1" s="1"/>
  <c r="Q357" i="1"/>
  <c r="R357" i="1"/>
  <c r="S357" i="1"/>
  <c r="T357" i="1" s="1"/>
  <c r="V357" i="1"/>
  <c r="W357" i="1"/>
  <c r="AC357" i="1"/>
  <c r="AE357" i="1"/>
  <c r="AJ357" i="1"/>
  <c r="AK357" i="1"/>
  <c r="AN357" i="1"/>
  <c r="AO357" i="1"/>
  <c r="AP357" i="1"/>
  <c r="AS357" i="1"/>
  <c r="AT357" i="1"/>
  <c r="AW357" i="1"/>
  <c r="AY357" i="1" s="1"/>
  <c r="BA357" i="1"/>
  <c r="BB357" i="1"/>
  <c r="BH357" i="1"/>
  <c r="BI357" i="1"/>
  <c r="BJ357" i="1"/>
  <c r="BK357" i="1"/>
  <c r="BL357" i="1"/>
  <c r="BM357" i="1"/>
  <c r="BO357" i="1"/>
  <c r="BP357" i="1"/>
  <c r="BQ357" i="1"/>
  <c r="BR357" i="1"/>
  <c r="BS357" i="1"/>
  <c r="BT357" i="1"/>
  <c r="C358" i="1"/>
  <c r="D358" i="1"/>
  <c r="E358" i="1"/>
  <c r="F358" i="1"/>
  <c r="I358" i="1"/>
  <c r="M358" i="1"/>
  <c r="N358" i="1" s="1"/>
  <c r="O358" i="1"/>
  <c r="P358" i="1" s="1"/>
  <c r="Q358" i="1"/>
  <c r="R358" i="1" s="1"/>
  <c r="S358" i="1"/>
  <c r="T358" i="1" s="1"/>
  <c r="V358" i="1"/>
  <c r="Z358" i="1" s="1"/>
  <c r="AC358" i="1"/>
  <c r="AD358" i="1"/>
  <c r="AE358" i="1"/>
  <c r="AF358" i="1"/>
  <c r="AG358" i="1"/>
  <c r="AH358" i="1"/>
  <c r="AJ358" i="1"/>
  <c r="AK358" i="1"/>
  <c r="AM358" i="1"/>
  <c r="AO358" i="1"/>
  <c r="AP358" i="1"/>
  <c r="AQ358" i="1"/>
  <c r="AR358" i="1"/>
  <c r="AS358" i="1"/>
  <c r="AT358" i="1"/>
  <c r="AU358" i="1"/>
  <c r="AW358" i="1"/>
  <c r="AY358" i="1" s="1"/>
  <c r="AX358" i="1"/>
  <c r="AZ358" i="1"/>
  <c r="BA358" i="1"/>
  <c r="BB358" i="1"/>
  <c r="BD358" i="1"/>
  <c r="BE358" i="1"/>
  <c r="BF358" i="1"/>
  <c r="BH358" i="1"/>
  <c r="BK358" i="1" s="1"/>
  <c r="BI358" i="1"/>
  <c r="BJ358" i="1"/>
  <c r="BL358" i="1"/>
  <c r="BM358" i="1"/>
  <c r="BO358" i="1"/>
  <c r="BP358" i="1" s="1"/>
  <c r="BQ358" i="1"/>
  <c r="BR358" i="1"/>
  <c r="BS358" i="1"/>
  <c r="BT358" i="1" s="1"/>
  <c r="C359" i="1"/>
  <c r="D359" i="1" s="1"/>
  <c r="E359" i="1"/>
  <c r="F359" i="1"/>
  <c r="G359" i="1"/>
  <c r="H359" i="1"/>
  <c r="I359" i="1"/>
  <c r="J359" i="1"/>
  <c r="K359" i="1"/>
  <c r="M359" i="1"/>
  <c r="N359" i="1"/>
  <c r="U359" i="1" s="1"/>
  <c r="O359" i="1"/>
  <c r="P359" i="1"/>
  <c r="Q359" i="1"/>
  <c r="R359" i="1"/>
  <c r="S359" i="1"/>
  <c r="T359" i="1"/>
  <c r="V359" i="1"/>
  <c r="Y359" i="1"/>
  <c r="AC359" i="1"/>
  <c r="AE359" i="1"/>
  <c r="AG359" i="1"/>
  <c r="AH359" i="1"/>
  <c r="AJ359" i="1"/>
  <c r="AL359" i="1"/>
  <c r="AM359" i="1"/>
  <c r="AN359" i="1"/>
  <c r="AP359" i="1"/>
  <c r="AS359" i="1" s="1"/>
  <c r="AQ359" i="1"/>
  <c r="AR359" i="1"/>
  <c r="AT359" i="1"/>
  <c r="AU359" i="1"/>
  <c r="AW359" i="1"/>
  <c r="AY359" i="1"/>
  <c r="BB359" i="1"/>
  <c r="BC359" i="1"/>
  <c r="BD359" i="1"/>
  <c r="BE359" i="1"/>
  <c r="BF359" i="1"/>
  <c r="BG359" i="1"/>
  <c r="BH359" i="1"/>
  <c r="BO359" i="1"/>
  <c r="BP359" i="1"/>
  <c r="BQ359" i="1"/>
  <c r="BR359" i="1"/>
  <c r="BS359" i="1"/>
  <c r="BT359" i="1"/>
  <c r="C360" i="1"/>
  <c r="E360" i="1" s="1"/>
  <c r="D360" i="1"/>
  <c r="F360" i="1"/>
  <c r="I360" i="1" s="1"/>
  <c r="G360" i="1"/>
  <c r="H360" i="1"/>
  <c r="J360" i="1"/>
  <c r="K360" i="1"/>
  <c r="M360" i="1"/>
  <c r="N360" i="1" s="1"/>
  <c r="O360" i="1"/>
  <c r="P360" i="1"/>
  <c r="Q360" i="1"/>
  <c r="R360" i="1" s="1"/>
  <c r="S360" i="1"/>
  <c r="T360" i="1" s="1"/>
  <c r="V360" i="1"/>
  <c r="W360" i="1"/>
  <c r="X360" i="1"/>
  <c r="Y360" i="1"/>
  <c r="Z360" i="1"/>
  <c r="AA360" i="1"/>
  <c r="AC360" i="1"/>
  <c r="AD360" i="1"/>
  <c r="AG360" i="1"/>
  <c r="AH360" i="1"/>
  <c r="AJ360" i="1"/>
  <c r="AK360" i="1"/>
  <c r="AL360" i="1"/>
  <c r="AM360" i="1"/>
  <c r="AN360" i="1"/>
  <c r="AO360" i="1"/>
  <c r="AP360" i="1"/>
  <c r="AW360" i="1"/>
  <c r="AX360" i="1"/>
  <c r="AY360" i="1"/>
  <c r="AZ360" i="1"/>
  <c r="BA360" i="1"/>
  <c r="BB360" i="1"/>
  <c r="BD360" i="1" s="1"/>
  <c r="BG360" i="1"/>
  <c r="BH360" i="1"/>
  <c r="BJ360" i="1"/>
  <c r="BK360" i="1"/>
  <c r="BL360" i="1"/>
  <c r="BO360" i="1"/>
  <c r="BP360" i="1"/>
  <c r="BQ360" i="1"/>
  <c r="BR360" i="1" s="1"/>
  <c r="BS360" i="1"/>
  <c r="BT360" i="1" s="1"/>
  <c r="C361" i="1"/>
  <c r="D361" i="1" s="1"/>
  <c r="F361" i="1"/>
  <c r="G361" i="1"/>
  <c r="H361" i="1"/>
  <c r="I361" i="1"/>
  <c r="J361" i="1"/>
  <c r="K361" i="1"/>
  <c r="M361" i="1"/>
  <c r="N361" i="1"/>
  <c r="U361" i="1" s="1"/>
  <c r="O361" i="1"/>
  <c r="P361" i="1"/>
  <c r="Q361" i="1"/>
  <c r="R361" i="1"/>
  <c r="S361" i="1"/>
  <c r="T361" i="1"/>
  <c r="V361" i="1"/>
  <c r="X361" i="1"/>
  <c r="Y361" i="1"/>
  <c r="AC361" i="1"/>
  <c r="AF361" i="1" s="1"/>
  <c r="AD361" i="1"/>
  <c r="AE361" i="1"/>
  <c r="AG361" i="1"/>
  <c r="AH361" i="1"/>
  <c r="AJ361" i="1"/>
  <c r="AK361" i="1" s="1"/>
  <c r="AM361" i="1"/>
  <c r="AN361" i="1"/>
  <c r="AP361" i="1"/>
  <c r="AS361" i="1" s="1"/>
  <c r="AQ361" i="1"/>
  <c r="AR361" i="1"/>
  <c r="AT361" i="1"/>
  <c r="AU361" i="1"/>
  <c r="AW361" i="1"/>
  <c r="AX361" i="1" s="1"/>
  <c r="AZ361" i="1"/>
  <c r="BA361" i="1"/>
  <c r="BB361" i="1"/>
  <c r="BC361" i="1"/>
  <c r="BD361" i="1"/>
  <c r="BE361" i="1"/>
  <c r="BF361" i="1"/>
  <c r="BG361" i="1"/>
  <c r="BH361" i="1"/>
  <c r="BI361" i="1" s="1"/>
  <c r="BL361" i="1"/>
  <c r="BO361" i="1"/>
  <c r="BP361" i="1"/>
  <c r="BQ361" i="1"/>
  <c r="BR361" i="1" s="1"/>
  <c r="BS361" i="1"/>
  <c r="BT361" i="1"/>
  <c r="C362" i="1"/>
  <c r="D362" i="1" s="1"/>
  <c r="F362" i="1"/>
  <c r="I362" i="1" s="1"/>
  <c r="G362" i="1"/>
  <c r="H362" i="1"/>
  <c r="J362" i="1"/>
  <c r="K362" i="1"/>
  <c r="M362" i="1"/>
  <c r="N362" i="1" s="1"/>
  <c r="O362" i="1"/>
  <c r="P362" i="1"/>
  <c r="Q362" i="1"/>
  <c r="R362" i="1" s="1"/>
  <c r="S362" i="1"/>
  <c r="T362" i="1"/>
  <c r="V362" i="1"/>
  <c r="W362" i="1"/>
  <c r="X362" i="1"/>
  <c r="Y362" i="1"/>
  <c r="Z362" i="1"/>
  <c r="AA362" i="1"/>
  <c r="AC362" i="1"/>
  <c r="AD362" i="1" s="1"/>
  <c r="AG362" i="1"/>
  <c r="AJ362" i="1"/>
  <c r="AK362" i="1"/>
  <c r="AL362" i="1"/>
  <c r="AM362" i="1"/>
  <c r="AN362" i="1"/>
  <c r="AO362" i="1"/>
  <c r="AP362" i="1"/>
  <c r="AQ362" i="1" s="1"/>
  <c r="AT362" i="1"/>
  <c r="AW362" i="1"/>
  <c r="AX362" i="1"/>
  <c r="AY362" i="1"/>
  <c r="AZ362" i="1"/>
  <c r="BA362" i="1"/>
  <c r="BB362" i="1"/>
  <c r="BE362" i="1" s="1"/>
  <c r="BC362" i="1"/>
  <c r="BD362" i="1"/>
  <c r="BF362" i="1"/>
  <c r="BG362" i="1"/>
  <c r="BH362" i="1"/>
  <c r="BI362" i="1" s="1"/>
  <c r="BK362" i="1"/>
  <c r="BL362" i="1"/>
  <c r="BO362" i="1"/>
  <c r="BP362" i="1"/>
  <c r="BQ362" i="1"/>
  <c r="BR362" i="1" s="1"/>
  <c r="BS362" i="1"/>
  <c r="BT362" i="1"/>
  <c r="C363" i="1"/>
  <c r="D363" i="1" s="1"/>
  <c r="F363" i="1"/>
  <c r="G363" i="1" s="1"/>
  <c r="J363" i="1"/>
  <c r="M363" i="1"/>
  <c r="N363" i="1"/>
  <c r="O363" i="1"/>
  <c r="P363" i="1" s="1"/>
  <c r="Q363" i="1"/>
  <c r="R363" i="1"/>
  <c r="S363" i="1"/>
  <c r="T363" i="1" s="1"/>
  <c r="V363" i="1"/>
  <c r="Y363" i="1" s="1"/>
  <c r="W363" i="1"/>
  <c r="X363" i="1"/>
  <c r="Z363" i="1"/>
  <c r="AA363" i="1"/>
  <c r="AC363" i="1"/>
  <c r="AD363" i="1" s="1"/>
  <c r="AF363" i="1"/>
  <c r="AG363" i="1"/>
  <c r="AJ363" i="1"/>
  <c r="AM363" i="1" s="1"/>
  <c r="AK363" i="1"/>
  <c r="AL363" i="1"/>
  <c r="AN363" i="1"/>
  <c r="AO363" i="1"/>
  <c r="AP363" i="1"/>
  <c r="AQ363" i="1" s="1"/>
  <c r="AS363" i="1"/>
  <c r="AT363" i="1"/>
  <c r="AW363" i="1"/>
  <c r="AZ363" i="1" s="1"/>
  <c r="AX363" i="1"/>
  <c r="AY363" i="1"/>
  <c r="BA363" i="1"/>
  <c r="BB363" i="1"/>
  <c r="BC363" i="1" s="1"/>
  <c r="BH363" i="1"/>
  <c r="BI363" i="1"/>
  <c r="BJ363" i="1"/>
  <c r="BK363" i="1"/>
  <c r="BL363" i="1"/>
  <c r="BM363" i="1"/>
  <c r="BO363" i="1"/>
  <c r="BP363" i="1" s="1"/>
  <c r="BQ363" i="1"/>
  <c r="BR363" i="1"/>
  <c r="BS363" i="1"/>
  <c r="BT363" i="1" s="1"/>
  <c r="C334" i="1"/>
  <c r="D334" i="1" s="1"/>
  <c r="F334" i="1"/>
  <c r="G334" i="1" s="1"/>
  <c r="U438" i="1" l="1"/>
  <c r="U437" i="1"/>
  <c r="U434" i="1"/>
  <c r="U433" i="1"/>
  <c r="U430" i="1"/>
  <c r="U429" i="1"/>
  <c r="U423" i="1"/>
  <c r="AD426" i="1"/>
  <c r="AH426" i="1"/>
  <c r="U426" i="1"/>
  <c r="AX409" i="1"/>
  <c r="AY409" i="1"/>
  <c r="AZ409" i="1"/>
  <c r="BA409" i="1"/>
  <c r="U401" i="1"/>
  <c r="AF400" i="1"/>
  <c r="AD400" i="1"/>
  <c r="AE400" i="1"/>
  <c r="AG400" i="1"/>
  <c r="AH400" i="1"/>
  <c r="AD398" i="1"/>
  <c r="AH398" i="1"/>
  <c r="AF398" i="1"/>
  <c r="AG398" i="1"/>
  <c r="AE398" i="1"/>
  <c r="AM438" i="1"/>
  <c r="BE437" i="1"/>
  <c r="I437" i="1"/>
  <c r="AM434" i="1"/>
  <c r="BE433" i="1"/>
  <c r="I433" i="1"/>
  <c r="AZ430" i="1"/>
  <c r="BF428" i="1"/>
  <c r="AN426" i="1"/>
  <c r="AG426" i="1"/>
  <c r="BI425" i="1"/>
  <c r="BM425" i="1"/>
  <c r="BA424" i="1"/>
  <c r="AK424" i="1"/>
  <c r="AO424" i="1"/>
  <c r="BC423" i="1"/>
  <c r="BG423" i="1"/>
  <c r="AN423" i="1"/>
  <c r="Z422" i="1"/>
  <c r="BL421" i="1"/>
  <c r="J421" i="1"/>
  <c r="AT420" i="1"/>
  <c r="W420" i="1"/>
  <c r="AA420" i="1"/>
  <c r="BL419" i="1"/>
  <c r="BA419" i="1"/>
  <c r="G419" i="1"/>
  <c r="K419" i="1"/>
  <c r="AU418" i="1"/>
  <c r="BC417" i="1"/>
  <c r="BG417" i="1"/>
  <c r="BF417" i="1"/>
  <c r="AM416" i="1"/>
  <c r="AN416" i="1"/>
  <c r="AK416" i="1"/>
  <c r="BE415" i="1"/>
  <c r="BC415" i="1"/>
  <c r="BF415" i="1"/>
  <c r="AR415" i="1"/>
  <c r="AT415" i="1"/>
  <c r="AQ415" i="1"/>
  <c r="AF414" i="1"/>
  <c r="AD414" i="1"/>
  <c r="AG414" i="1"/>
  <c r="AZ412" i="1"/>
  <c r="AX412" i="1"/>
  <c r="AY412" i="1"/>
  <c r="BA412" i="1"/>
  <c r="X408" i="1"/>
  <c r="Y408" i="1"/>
  <c r="W408" i="1"/>
  <c r="Z408" i="1"/>
  <c r="AA408" i="1"/>
  <c r="BD407" i="1"/>
  <c r="BE407" i="1"/>
  <c r="BC407" i="1"/>
  <c r="BF407" i="1"/>
  <c r="BG407" i="1"/>
  <c r="BF437" i="1"/>
  <c r="AK420" i="1"/>
  <c r="AO420" i="1"/>
  <c r="BC419" i="1"/>
  <c r="BG419" i="1"/>
  <c r="AY417" i="1"/>
  <c r="BA417" i="1"/>
  <c r="BI410" i="1"/>
  <c r="BM410" i="1"/>
  <c r="BJ410" i="1"/>
  <c r="BK410" i="1"/>
  <c r="BL410" i="1"/>
  <c r="AL408" i="1"/>
  <c r="AM408" i="1"/>
  <c r="AK408" i="1"/>
  <c r="AN408" i="1"/>
  <c r="AO408" i="1"/>
  <c r="G403" i="1"/>
  <c r="K403" i="1"/>
  <c r="H403" i="1"/>
  <c r="I403" i="1"/>
  <c r="J403" i="1"/>
  <c r="Y438" i="1"/>
  <c r="AS436" i="1"/>
  <c r="AF436" i="1"/>
  <c r="Y434" i="1"/>
  <c r="BK431" i="1"/>
  <c r="AM430" i="1"/>
  <c r="BE429" i="1"/>
  <c r="I429" i="1"/>
  <c r="Z427" i="1"/>
  <c r="AT425" i="1"/>
  <c r="BK438" i="1"/>
  <c r="BG438" i="1"/>
  <c r="AY438" i="1"/>
  <c r="AL438" i="1"/>
  <c r="X438" i="1"/>
  <c r="K438" i="1"/>
  <c r="BD437" i="1"/>
  <c r="AZ437" i="1"/>
  <c r="AU437" i="1"/>
  <c r="AM437" i="1"/>
  <c r="AH437" i="1"/>
  <c r="Y437" i="1"/>
  <c r="H437" i="1"/>
  <c r="BM436" i="1"/>
  <c r="BE436" i="1"/>
  <c r="AR436" i="1"/>
  <c r="AE436" i="1"/>
  <c r="I436" i="1"/>
  <c r="E436" i="1"/>
  <c r="BJ435" i="1"/>
  <c r="AS435" i="1"/>
  <c r="AO435" i="1"/>
  <c r="AF435" i="1"/>
  <c r="AA435" i="1"/>
  <c r="BK434" i="1"/>
  <c r="BG434" i="1"/>
  <c r="AY434" i="1"/>
  <c r="AL434" i="1"/>
  <c r="X434" i="1"/>
  <c r="K434" i="1"/>
  <c r="BD433" i="1"/>
  <c r="AZ433" i="1"/>
  <c r="AU433" i="1"/>
  <c r="AM433" i="1"/>
  <c r="AH433" i="1"/>
  <c r="Y433" i="1"/>
  <c r="H433" i="1"/>
  <c r="BM432" i="1"/>
  <c r="BE432" i="1"/>
  <c r="AR432" i="1"/>
  <c r="AE432" i="1"/>
  <c r="I432" i="1"/>
  <c r="E432" i="1"/>
  <c r="BJ431" i="1"/>
  <c r="AS431" i="1"/>
  <c r="AO431" i="1"/>
  <c r="AF431" i="1"/>
  <c r="AA431" i="1"/>
  <c r="BK430" i="1"/>
  <c r="BG430" i="1"/>
  <c r="AY430" i="1"/>
  <c r="AL430" i="1"/>
  <c r="X430" i="1"/>
  <c r="K430" i="1"/>
  <c r="BD429" i="1"/>
  <c r="AZ429" i="1"/>
  <c r="AU429" i="1"/>
  <c r="AM429" i="1"/>
  <c r="AH429" i="1"/>
  <c r="Y429" i="1"/>
  <c r="H429" i="1"/>
  <c r="BM428" i="1"/>
  <c r="BE428" i="1"/>
  <c r="BA428" i="1"/>
  <c r="AK428" i="1"/>
  <c r="AO428" i="1"/>
  <c r="AD428" i="1"/>
  <c r="BC427" i="1"/>
  <c r="BG427" i="1"/>
  <c r="AN427" i="1"/>
  <c r="Y427" i="1"/>
  <c r="BC426" i="1"/>
  <c r="AX426" i="1"/>
  <c r="AL426" i="1"/>
  <c r="AF426" i="1"/>
  <c r="Z426" i="1"/>
  <c r="BL425" i="1"/>
  <c r="AS425" i="1"/>
  <c r="AD425" i="1"/>
  <c r="J425" i="1"/>
  <c r="D425" i="1"/>
  <c r="AZ424" i="1"/>
  <c r="AT424" i="1"/>
  <c r="AN424" i="1"/>
  <c r="W424" i="1"/>
  <c r="AA424" i="1"/>
  <c r="E424" i="1"/>
  <c r="BL423" i="1"/>
  <c r="BF423" i="1"/>
  <c r="BA423" i="1"/>
  <c r="AM423" i="1"/>
  <c r="W423" i="1"/>
  <c r="G423" i="1"/>
  <c r="K423" i="1"/>
  <c r="AQ422" i="1"/>
  <c r="AU422" i="1"/>
  <c r="AK422" i="1"/>
  <c r="X422" i="1"/>
  <c r="J422" i="1"/>
  <c r="E422" i="1"/>
  <c r="BF421" i="1"/>
  <c r="AQ421" i="1"/>
  <c r="H421" i="1"/>
  <c r="BL420" i="1"/>
  <c r="AY420" i="1"/>
  <c r="AR420" i="1"/>
  <c r="AM420" i="1"/>
  <c r="AG420" i="1"/>
  <c r="Z420" i="1"/>
  <c r="BJ419" i="1"/>
  <c r="BE419" i="1"/>
  <c r="AZ419" i="1"/>
  <c r="J419" i="1"/>
  <c r="BF418" i="1"/>
  <c r="BK417" i="1"/>
  <c r="BL417" i="1"/>
  <c r="AZ417" i="1"/>
  <c r="U416" i="1"/>
  <c r="H416" i="1"/>
  <c r="G416" i="1"/>
  <c r="J416" i="1"/>
  <c r="U414" i="1"/>
  <c r="AQ412" i="1"/>
  <c r="AU412" i="1"/>
  <c r="AR412" i="1"/>
  <c r="AS412" i="1"/>
  <c r="AT412" i="1"/>
  <c r="D411" i="1"/>
  <c r="E411" i="1"/>
  <c r="AR406" i="1"/>
  <c r="AS406" i="1"/>
  <c r="AQ406" i="1"/>
  <c r="AT406" i="1"/>
  <c r="AU406" i="1"/>
  <c r="BI421" i="1"/>
  <c r="BM421" i="1"/>
  <c r="AX418" i="1"/>
  <c r="AZ418" i="1"/>
  <c r="AS418" i="1"/>
  <c r="AT418" i="1"/>
  <c r="BD412" i="1"/>
  <c r="BC412" i="1"/>
  <c r="BE412" i="1"/>
  <c r="BF412" i="1"/>
  <c r="U397" i="1"/>
  <c r="AY392" i="1"/>
  <c r="AX392" i="1"/>
  <c r="AZ392" i="1"/>
  <c r="BA392" i="1"/>
  <c r="AZ438" i="1"/>
  <c r="BK435" i="1"/>
  <c r="AZ434" i="1"/>
  <c r="AS432" i="1"/>
  <c r="AF432" i="1"/>
  <c r="Y430" i="1"/>
  <c r="AO438" i="1"/>
  <c r="AA438" i="1"/>
  <c r="BG437" i="1"/>
  <c r="K437" i="1"/>
  <c r="AU436" i="1"/>
  <c r="AH436" i="1"/>
  <c r="BM435" i="1"/>
  <c r="AO434" i="1"/>
  <c r="AA434" i="1"/>
  <c r="BG433" i="1"/>
  <c r="K433" i="1"/>
  <c r="AU432" i="1"/>
  <c r="AH432" i="1"/>
  <c r="BM431" i="1"/>
  <c r="AO430" i="1"/>
  <c r="AA430" i="1"/>
  <c r="BG429" i="1"/>
  <c r="K429" i="1"/>
  <c r="AZ428" i="1"/>
  <c r="W428" i="1"/>
  <c r="AA428" i="1"/>
  <c r="AM427" i="1"/>
  <c r="W427" i="1"/>
  <c r="G427" i="1"/>
  <c r="K427" i="1"/>
  <c r="AQ426" i="1"/>
  <c r="AU426" i="1"/>
  <c r="AK426" i="1"/>
  <c r="AE426" i="1"/>
  <c r="X426" i="1"/>
  <c r="E426" i="1"/>
  <c r="BK425" i="1"/>
  <c r="AQ425" i="1"/>
  <c r="H425" i="1"/>
  <c r="AY424" i="1"/>
  <c r="AR424" i="1"/>
  <c r="AM424" i="1"/>
  <c r="BJ423" i="1"/>
  <c r="BE423" i="1"/>
  <c r="AZ423" i="1"/>
  <c r="AK423" i="1"/>
  <c r="AD422" i="1"/>
  <c r="AH422" i="1"/>
  <c r="W422" i="1"/>
  <c r="U422" i="1"/>
  <c r="I422" i="1"/>
  <c r="BJ421" i="1"/>
  <c r="BD421" i="1"/>
  <c r="G421" i="1"/>
  <c r="BK420" i="1"/>
  <c r="AQ420" i="1"/>
  <c r="AL420" i="1"/>
  <c r="AE420" i="1"/>
  <c r="Y420" i="1"/>
  <c r="BI419" i="1"/>
  <c r="BD419" i="1"/>
  <c r="AX419" i="1"/>
  <c r="Z419" i="1"/>
  <c r="I419" i="1"/>
  <c r="BE418" i="1"/>
  <c r="AY418" i="1"/>
  <c r="AQ418" i="1"/>
  <c r="AK418" i="1"/>
  <c r="AO418" i="1"/>
  <c r="AN418" i="1"/>
  <c r="BM417" i="1"/>
  <c r="BE417" i="1"/>
  <c r="AX417" i="1"/>
  <c r="X417" i="1"/>
  <c r="Z417" i="1"/>
  <c r="W417" i="1"/>
  <c r="U417" i="1"/>
  <c r="AO416" i="1"/>
  <c r="AD416" i="1"/>
  <c r="AH416" i="1"/>
  <c r="AG416" i="1"/>
  <c r="AE416" i="1"/>
  <c r="D416" i="1"/>
  <c r="E416" i="1"/>
  <c r="BG415" i="1"/>
  <c r="AU415" i="1"/>
  <c r="BJ414" i="1"/>
  <c r="BI414" i="1"/>
  <c r="BL414" i="1"/>
  <c r="AX414" i="1"/>
  <c r="BA414" i="1"/>
  <c r="AY414" i="1"/>
  <c r="AH414" i="1"/>
  <c r="W414" i="1"/>
  <c r="AA414" i="1"/>
  <c r="X414" i="1"/>
  <c r="Z414" i="1"/>
  <c r="G413" i="1"/>
  <c r="K413" i="1"/>
  <c r="H413" i="1"/>
  <c r="I413" i="1"/>
  <c r="J413" i="1"/>
  <c r="BG412" i="1"/>
  <c r="AY408" i="1"/>
  <c r="AZ408" i="1"/>
  <c r="AX408" i="1"/>
  <c r="BA408" i="1"/>
  <c r="AQ407" i="1"/>
  <c r="AU407" i="1"/>
  <c r="AR407" i="1"/>
  <c r="AS407" i="1"/>
  <c r="AT407" i="1"/>
  <c r="AE406" i="1"/>
  <c r="AF406" i="1"/>
  <c r="AD406" i="1"/>
  <c r="AG406" i="1"/>
  <c r="AH406" i="1"/>
  <c r="W418" i="1"/>
  <c r="AA418" i="1"/>
  <c r="AM417" i="1"/>
  <c r="G417" i="1"/>
  <c r="K417" i="1"/>
  <c r="AQ416" i="1"/>
  <c r="AU416" i="1"/>
  <c r="X416" i="1"/>
  <c r="H415" i="1"/>
  <c r="AR414" i="1"/>
  <c r="BJ413" i="1"/>
  <c r="AZ413" i="1"/>
  <c r="AK413" i="1"/>
  <c r="AD412" i="1"/>
  <c r="AH412" i="1"/>
  <c r="W412" i="1"/>
  <c r="U412" i="1"/>
  <c r="I412" i="1"/>
  <c r="BJ409" i="1"/>
  <c r="BK409" i="1"/>
  <c r="AK409" i="1"/>
  <c r="AO409" i="1"/>
  <c r="AL409" i="1"/>
  <c r="BC408" i="1"/>
  <c r="BG408" i="1"/>
  <c r="BD408" i="1"/>
  <c r="U408" i="1"/>
  <c r="G408" i="1"/>
  <c r="K408" i="1"/>
  <c r="H408" i="1"/>
  <c r="AD407" i="1"/>
  <c r="AH407" i="1"/>
  <c r="AE407" i="1"/>
  <c r="U407" i="1"/>
  <c r="H407" i="1"/>
  <c r="I407" i="1"/>
  <c r="AX405" i="1"/>
  <c r="AY405" i="1"/>
  <c r="AZ405" i="1"/>
  <c r="AK405" i="1"/>
  <c r="AO405" i="1"/>
  <c r="AL405" i="1"/>
  <c r="AM405" i="1"/>
  <c r="BD402" i="1"/>
  <c r="BC402" i="1"/>
  <c r="BE402" i="1"/>
  <c r="BF402" i="1"/>
  <c r="AE401" i="1"/>
  <c r="AD401" i="1"/>
  <c r="AF401" i="1"/>
  <c r="AG401" i="1"/>
  <c r="BD411" i="1"/>
  <c r="BE411" i="1"/>
  <c r="AQ411" i="1"/>
  <c r="AU411" i="1"/>
  <c r="AR411" i="1"/>
  <c r="AR410" i="1"/>
  <c r="AS410" i="1"/>
  <c r="AE410" i="1"/>
  <c r="AF410" i="1"/>
  <c r="W409" i="1"/>
  <c r="AA409" i="1"/>
  <c r="X409" i="1"/>
  <c r="D407" i="1"/>
  <c r="E407" i="1"/>
  <c r="BI406" i="1"/>
  <c r="BM406" i="1"/>
  <c r="BJ406" i="1"/>
  <c r="AF404" i="1"/>
  <c r="AD404" i="1"/>
  <c r="AE404" i="1"/>
  <c r="AG404" i="1"/>
  <c r="U404" i="1"/>
  <c r="AZ402" i="1"/>
  <c r="AX402" i="1"/>
  <c r="AY402" i="1"/>
  <c r="BA402" i="1"/>
  <c r="E401" i="1"/>
  <c r="D401" i="1"/>
  <c r="BI415" i="1"/>
  <c r="BM415" i="1"/>
  <c r="AK414" i="1"/>
  <c r="AO414" i="1"/>
  <c r="BC413" i="1"/>
  <c r="BG413" i="1"/>
  <c r="AN413" i="1"/>
  <c r="Z412" i="1"/>
  <c r="BG411" i="1"/>
  <c r="AD411" i="1"/>
  <c r="AH411" i="1"/>
  <c r="AE411" i="1"/>
  <c r="U411" i="1"/>
  <c r="H411" i="1"/>
  <c r="I411" i="1"/>
  <c r="AU410" i="1"/>
  <c r="AH410" i="1"/>
  <c r="BJ404" i="1"/>
  <c r="BI404" i="1"/>
  <c r="BK404" i="1"/>
  <c r="BL404" i="1"/>
  <c r="W404" i="1"/>
  <c r="AA404" i="1"/>
  <c r="X404" i="1"/>
  <c r="Y404" i="1"/>
  <c r="Z404" i="1"/>
  <c r="U403" i="1"/>
  <c r="AQ402" i="1"/>
  <c r="AU402" i="1"/>
  <c r="AR402" i="1"/>
  <c r="AS402" i="1"/>
  <c r="AT402" i="1"/>
  <c r="AD402" i="1"/>
  <c r="AH402" i="1"/>
  <c r="U402" i="1"/>
  <c r="BK400" i="1"/>
  <c r="AR400" i="1"/>
  <c r="AS400" i="1"/>
  <c r="G399" i="1"/>
  <c r="K399" i="1"/>
  <c r="H399" i="1"/>
  <c r="I399" i="1"/>
  <c r="BG398" i="1"/>
  <c r="AZ398" i="1"/>
  <c r="AX398" i="1"/>
  <c r="AY398" i="1"/>
  <c r="AE397" i="1"/>
  <c r="AD397" i="1"/>
  <c r="AF397" i="1"/>
  <c r="AG397" i="1"/>
  <c r="BM411" i="1"/>
  <c r="AO410" i="1"/>
  <c r="AA410" i="1"/>
  <c r="BG409" i="1"/>
  <c r="K409" i="1"/>
  <c r="AU408" i="1"/>
  <c r="AH408" i="1"/>
  <c r="BM407" i="1"/>
  <c r="AO406" i="1"/>
  <c r="AA406" i="1"/>
  <c r="BK405" i="1"/>
  <c r="BG405" i="1"/>
  <c r="AG405" i="1"/>
  <c r="G405" i="1"/>
  <c r="AQ404" i="1"/>
  <c r="BI403" i="1"/>
  <c r="AX403" i="1"/>
  <c r="Z403" i="1"/>
  <c r="AN402" i="1"/>
  <c r="AG402" i="1"/>
  <c r="G402" i="1"/>
  <c r="BI401" i="1"/>
  <c r="BM401" i="1"/>
  <c r="BC401" i="1"/>
  <c r="AT401" i="1"/>
  <c r="BI400" i="1"/>
  <c r="AU400" i="1"/>
  <c r="W400" i="1"/>
  <c r="AA400" i="1"/>
  <c r="X400" i="1"/>
  <c r="Y400" i="1"/>
  <c r="X399" i="1"/>
  <c r="Y399" i="1"/>
  <c r="Z399" i="1"/>
  <c r="AM398" i="1"/>
  <c r="AL398" i="1"/>
  <c r="AN398" i="1"/>
  <c r="U398" i="1"/>
  <c r="E397" i="1"/>
  <c r="D397" i="1"/>
  <c r="AF405" i="1"/>
  <c r="AK404" i="1"/>
  <c r="AO404" i="1"/>
  <c r="BC403" i="1"/>
  <c r="BG403" i="1"/>
  <c r="Y403" i="1"/>
  <c r="AL402" i="1"/>
  <c r="AF402" i="1"/>
  <c r="AS401" i="1"/>
  <c r="U399" i="1"/>
  <c r="BD398" i="1"/>
  <c r="BC398" i="1"/>
  <c r="BE398" i="1"/>
  <c r="AQ398" i="1"/>
  <c r="AU398" i="1"/>
  <c r="AR398" i="1"/>
  <c r="AS398" i="1"/>
  <c r="BD395" i="1"/>
  <c r="BC395" i="1"/>
  <c r="BE395" i="1"/>
  <c r="BF395" i="1"/>
  <c r="BG395" i="1"/>
  <c r="AR394" i="1"/>
  <c r="AS394" i="1"/>
  <c r="AQ394" i="1"/>
  <c r="AT394" i="1"/>
  <c r="AU394" i="1"/>
  <c r="G396" i="1"/>
  <c r="K396" i="1"/>
  <c r="H396" i="1"/>
  <c r="AD395" i="1"/>
  <c r="AH395" i="1"/>
  <c r="AF395" i="1"/>
  <c r="Y395" i="1"/>
  <c r="Z395" i="1"/>
  <c r="K394" i="1"/>
  <c r="AS393" i="1"/>
  <c r="AR393" i="1"/>
  <c r="AT393" i="1"/>
  <c r="BE390" i="1"/>
  <c r="BC390" i="1"/>
  <c r="BG390" i="1"/>
  <c r="BD390" i="1"/>
  <c r="BF390" i="1"/>
  <c r="AO400" i="1"/>
  <c r="BI399" i="1"/>
  <c r="AX399" i="1"/>
  <c r="G398" i="1"/>
  <c r="BI397" i="1"/>
  <c r="BM397" i="1"/>
  <c r="BC397" i="1"/>
  <c r="AT397" i="1"/>
  <c r="BI396" i="1"/>
  <c r="BA396" i="1"/>
  <c r="AK396" i="1"/>
  <c r="AO396" i="1"/>
  <c r="AD396" i="1"/>
  <c r="AQ395" i="1"/>
  <c r="AU395" i="1"/>
  <c r="AR395" i="1"/>
  <c r="AM395" i="1"/>
  <c r="AL395" i="1"/>
  <c r="AA395" i="1"/>
  <c r="U395" i="1"/>
  <c r="BI394" i="1"/>
  <c r="BM394" i="1"/>
  <c r="BL394" i="1"/>
  <c r="AX393" i="1"/>
  <c r="AY393" i="1"/>
  <c r="AZ393" i="1"/>
  <c r="U393" i="1"/>
  <c r="BK392" i="1"/>
  <c r="BI392" i="1"/>
  <c r="BJ392" i="1"/>
  <c r="BL392" i="1"/>
  <c r="AS389" i="1"/>
  <c r="AQ389" i="1"/>
  <c r="AU389" i="1"/>
  <c r="AR389" i="1"/>
  <c r="AT389" i="1"/>
  <c r="BC399" i="1"/>
  <c r="BG399" i="1"/>
  <c r="AS397" i="1"/>
  <c r="AZ396" i="1"/>
  <c r="W396" i="1"/>
  <c r="AA396" i="1"/>
  <c r="J396" i="1"/>
  <c r="AZ395" i="1"/>
  <c r="AX395" i="1"/>
  <c r="AG395" i="1"/>
  <c r="X395" i="1"/>
  <c r="I394" i="1"/>
  <c r="H394" i="1"/>
  <c r="J394" i="1"/>
  <c r="AK393" i="1"/>
  <c r="AO393" i="1"/>
  <c r="AM393" i="1"/>
  <c r="AN393" i="1"/>
  <c r="BC392" i="1"/>
  <c r="BG392" i="1"/>
  <c r="BD392" i="1"/>
  <c r="BE392" i="1"/>
  <c r="BF392" i="1"/>
  <c r="U392" i="1"/>
  <c r="AZ391" i="1"/>
  <c r="AX391" i="1"/>
  <c r="AY391" i="1"/>
  <c r="BA391" i="1"/>
  <c r="Y391" i="1"/>
  <c r="W391" i="1"/>
  <c r="AA391" i="1"/>
  <c r="X391" i="1"/>
  <c r="Z391" i="1"/>
  <c r="AD394" i="1"/>
  <c r="D394" i="1"/>
  <c r="W393" i="1"/>
  <c r="AA393" i="1"/>
  <c r="E393" i="1"/>
  <c r="AM392" i="1"/>
  <c r="W392" i="1"/>
  <c r="G392" i="1"/>
  <c r="K392" i="1"/>
  <c r="AD391" i="1"/>
  <c r="AH391" i="1"/>
  <c r="AF391" i="1"/>
  <c r="BI390" i="1"/>
  <c r="BM390" i="1"/>
  <c r="BK390" i="1"/>
  <c r="AX389" i="1"/>
  <c r="AZ389" i="1"/>
  <c r="W389" i="1"/>
  <c r="AA389" i="1"/>
  <c r="Y389" i="1"/>
  <c r="BC388" i="1"/>
  <c r="BG388" i="1"/>
  <c r="BD388" i="1"/>
  <c r="BE388" i="1"/>
  <c r="G388" i="1"/>
  <c r="K388" i="1"/>
  <c r="H388" i="1"/>
  <c r="I388" i="1"/>
  <c r="AK392" i="1"/>
  <c r="AM391" i="1"/>
  <c r="AK391" i="1"/>
  <c r="AO391" i="1"/>
  <c r="AF389" i="1"/>
  <c r="AD389" i="1"/>
  <c r="AH389" i="1"/>
  <c r="AQ391" i="1"/>
  <c r="AU391" i="1"/>
  <c r="AS391" i="1"/>
  <c r="U391" i="1"/>
  <c r="I390" i="1"/>
  <c r="G390" i="1"/>
  <c r="K390" i="1"/>
  <c r="AK389" i="1"/>
  <c r="AO389" i="1"/>
  <c r="AM389" i="1"/>
  <c r="U388" i="1"/>
  <c r="BM388" i="1"/>
  <c r="BI388" i="1"/>
  <c r="U381" i="1"/>
  <c r="U380" i="1"/>
  <c r="U379" i="1"/>
  <c r="U378" i="1"/>
  <c r="U374" i="1"/>
  <c r="U373" i="1"/>
  <c r="U384" i="1"/>
  <c r="U382" i="1"/>
  <c r="U385" i="1"/>
  <c r="U377" i="1"/>
  <c r="U376" i="1"/>
  <c r="AS387" i="1"/>
  <c r="AF387" i="1"/>
  <c r="AS383" i="1"/>
  <c r="AF383" i="1"/>
  <c r="AZ381" i="1"/>
  <c r="AM381" i="1"/>
  <c r="Y381" i="1"/>
  <c r="I380" i="1"/>
  <c r="AS379" i="1"/>
  <c r="AF379" i="1"/>
  <c r="BK378" i="1"/>
  <c r="AZ377" i="1"/>
  <c r="AM377" i="1"/>
  <c r="Y377" i="1"/>
  <c r="BE376" i="1"/>
  <c r="AN376" i="1"/>
  <c r="Z376" i="1"/>
  <c r="BE375" i="1"/>
  <c r="AY375" i="1"/>
  <c r="AS375" i="1"/>
  <c r="AN375" i="1"/>
  <c r="AG375" i="1"/>
  <c r="BI374" i="1"/>
  <c r="BM374" i="1"/>
  <c r="AT374" i="1"/>
  <c r="AF374" i="1"/>
  <c r="BA373" i="1"/>
  <c r="AK373" i="1"/>
  <c r="AO373" i="1"/>
  <c r="BC372" i="1"/>
  <c r="BG372" i="1"/>
  <c r="AN372" i="1"/>
  <c r="Y372" i="1"/>
  <c r="I372" i="1"/>
  <c r="J372" i="1"/>
  <c r="AX371" i="1"/>
  <c r="AZ371" i="1"/>
  <c r="AS371" i="1"/>
  <c r="AT371" i="1"/>
  <c r="BJ370" i="1"/>
  <c r="AY370" i="1"/>
  <c r="BA370" i="1"/>
  <c r="AN370" i="1"/>
  <c r="X370" i="1"/>
  <c r="W370" i="1"/>
  <c r="Z381" i="1"/>
  <c r="AG379" i="1"/>
  <c r="BK386" i="1"/>
  <c r="Y385" i="1"/>
  <c r="BE384" i="1"/>
  <c r="I384" i="1"/>
  <c r="BK382" i="1"/>
  <c r="BE380" i="1"/>
  <c r="BM387" i="1"/>
  <c r="BE387" i="1"/>
  <c r="AR387" i="1"/>
  <c r="AE387" i="1"/>
  <c r="I387" i="1"/>
  <c r="E387" i="1"/>
  <c r="BJ386" i="1"/>
  <c r="AS386" i="1"/>
  <c r="AO386" i="1"/>
  <c r="AF386" i="1"/>
  <c r="AA386" i="1"/>
  <c r="BK385" i="1"/>
  <c r="BG385" i="1"/>
  <c r="AY385" i="1"/>
  <c r="AL385" i="1"/>
  <c r="X385" i="1"/>
  <c r="K385" i="1"/>
  <c r="BD384" i="1"/>
  <c r="AZ384" i="1"/>
  <c r="AU384" i="1"/>
  <c r="AM384" i="1"/>
  <c r="AH384" i="1"/>
  <c r="Y384" i="1"/>
  <c r="H384" i="1"/>
  <c r="BM383" i="1"/>
  <c r="BE383" i="1"/>
  <c r="AR383" i="1"/>
  <c r="AE383" i="1"/>
  <c r="I383" i="1"/>
  <c r="E383" i="1"/>
  <c r="BJ382" i="1"/>
  <c r="AS382" i="1"/>
  <c r="AO382" i="1"/>
  <c r="AF382" i="1"/>
  <c r="AA382" i="1"/>
  <c r="BK381" i="1"/>
  <c r="BG381" i="1"/>
  <c r="AY381" i="1"/>
  <c r="AL381" i="1"/>
  <c r="X381" i="1"/>
  <c r="K381" i="1"/>
  <c r="BD380" i="1"/>
  <c r="AZ380" i="1"/>
  <c r="AU380" i="1"/>
  <c r="AM380" i="1"/>
  <c r="AH380" i="1"/>
  <c r="Y380" i="1"/>
  <c r="H380" i="1"/>
  <c r="BM379" i="1"/>
  <c r="BE379" i="1"/>
  <c r="AR379" i="1"/>
  <c r="AE379" i="1"/>
  <c r="I379" i="1"/>
  <c r="E379" i="1"/>
  <c r="BJ378" i="1"/>
  <c r="AS378" i="1"/>
  <c r="AO378" i="1"/>
  <c r="AF378" i="1"/>
  <c r="AA378" i="1"/>
  <c r="BK377" i="1"/>
  <c r="BG377" i="1"/>
  <c r="AY377" i="1"/>
  <c r="AL377" i="1"/>
  <c r="X377" i="1"/>
  <c r="K377" i="1"/>
  <c r="BD376" i="1"/>
  <c r="AZ376" i="1"/>
  <c r="AU376" i="1"/>
  <c r="AM376" i="1"/>
  <c r="AH376" i="1"/>
  <c r="Y376" i="1"/>
  <c r="BC375" i="1"/>
  <c r="AX375" i="1"/>
  <c r="AL375" i="1"/>
  <c r="AF375" i="1"/>
  <c r="Z375" i="1"/>
  <c r="BL374" i="1"/>
  <c r="AS374" i="1"/>
  <c r="AD374" i="1"/>
  <c r="J374" i="1"/>
  <c r="D374" i="1"/>
  <c r="AZ373" i="1"/>
  <c r="AT373" i="1"/>
  <c r="AN373" i="1"/>
  <c r="W373" i="1"/>
  <c r="AA373" i="1"/>
  <c r="E373" i="1"/>
  <c r="BL372" i="1"/>
  <c r="BF372" i="1"/>
  <c r="BA372" i="1"/>
  <c r="AM372" i="1"/>
  <c r="W372" i="1"/>
  <c r="E372" i="1"/>
  <c r="D372" i="1"/>
  <c r="AM371" i="1"/>
  <c r="BC370" i="1"/>
  <c r="BG370" i="1"/>
  <c r="BF370" i="1"/>
  <c r="AZ385" i="1"/>
  <c r="AM385" i="1"/>
  <c r="AU387" i="1"/>
  <c r="AH387" i="1"/>
  <c r="BM386" i="1"/>
  <c r="AO385" i="1"/>
  <c r="AA385" i="1"/>
  <c r="BG384" i="1"/>
  <c r="BC384" i="1"/>
  <c r="K384" i="1"/>
  <c r="G384" i="1"/>
  <c r="AU383" i="1"/>
  <c r="AH383" i="1"/>
  <c r="BM382" i="1"/>
  <c r="AO381" i="1"/>
  <c r="AA381" i="1"/>
  <c r="BG380" i="1"/>
  <c r="K380" i="1"/>
  <c r="AU379" i="1"/>
  <c r="AH379" i="1"/>
  <c r="BM378" i="1"/>
  <c r="AO377" i="1"/>
  <c r="AA377" i="1"/>
  <c r="BG376" i="1"/>
  <c r="W376" i="1"/>
  <c r="G376" i="1"/>
  <c r="K376" i="1"/>
  <c r="AQ375" i="1"/>
  <c r="AU375" i="1"/>
  <c r="AK375" i="1"/>
  <c r="E375" i="1"/>
  <c r="AQ374" i="1"/>
  <c r="AY373" i="1"/>
  <c r="AK372" i="1"/>
  <c r="D371" i="1"/>
  <c r="BK370" i="1"/>
  <c r="BL370" i="1"/>
  <c r="AL370" i="1"/>
  <c r="AM370" i="1"/>
  <c r="AD375" i="1"/>
  <c r="AH375" i="1"/>
  <c r="U375" i="1"/>
  <c r="AK371" i="1"/>
  <c r="AO371" i="1"/>
  <c r="AN371" i="1"/>
  <c r="H369" i="1"/>
  <c r="I369" i="1"/>
  <c r="J369" i="1"/>
  <c r="G369" i="1"/>
  <c r="BE368" i="1"/>
  <c r="BD368" i="1"/>
  <c r="BF368" i="1"/>
  <c r="BC368" i="1"/>
  <c r="AN369" i="1"/>
  <c r="AG369" i="1"/>
  <c r="BI368" i="1"/>
  <c r="BM368" i="1"/>
  <c r="BI367" i="1"/>
  <c r="AK367" i="1"/>
  <c r="AO367" i="1"/>
  <c r="AD367" i="1"/>
  <c r="BC366" i="1"/>
  <c r="BG366" i="1"/>
  <c r="AY365" i="1"/>
  <c r="AZ365" i="1"/>
  <c r="W365" i="1"/>
  <c r="AA365" i="1"/>
  <c r="X365" i="1"/>
  <c r="Y365" i="1"/>
  <c r="U364" i="1"/>
  <c r="W367" i="1"/>
  <c r="AA367" i="1"/>
  <c r="AK366" i="1"/>
  <c r="AO366" i="1"/>
  <c r="AL366" i="1"/>
  <c r="BC365" i="1"/>
  <c r="BG365" i="1"/>
  <c r="BD365" i="1"/>
  <c r="U365" i="1"/>
  <c r="W371" i="1"/>
  <c r="AA371" i="1"/>
  <c r="G370" i="1"/>
  <c r="K370" i="1"/>
  <c r="AQ369" i="1"/>
  <c r="AU369" i="1"/>
  <c r="AK369" i="1"/>
  <c r="X369" i="1"/>
  <c r="E369" i="1"/>
  <c r="BK368" i="1"/>
  <c r="AQ368" i="1"/>
  <c r="H368" i="1"/>
  <c r="BL367" i="1"/>
  <c r="AY367" i="1"/>
  <c r="AR367" i="1"/>
  <c r="AM367" i="1"/>
  <c r="AG367" i="1"/>
  <c r="Z367" i="1"/>
  <c r="BJ366" i="1"/>
  <c r="BE366" i="1"/>
  <c r="AZ366" i="1"/>
  <c r="W366" i="1"/>
  <c r="AA366" i="1"/>
  <c r="X366" i="1"/>
  <c r="BA365" i="1"/>
  <c r="AK365" i="1"/>
  <c r="AO365" i="1"/>
  <c r="AL365" i="1"/>
  <c r="AM365" i="1"/>
  <c r="AD369" i="1"/>
  <c r="AH369" i="1"/>
  <c r="U369" i="1"/>
  <c r="BJ368" i="1"/>
  <c r="G368" i="1"/>
  <c r="BK367" i="1"/>
  <c r="AQ367" i="1"/>
  <c r="AL367" i="1"/>
  <c r="AE367" i="1"/>
  <c r="Y367" i="1"/>
  <c r="BI366" i="1"/>
  <c r="BD366" i="1"/>
  <c r="AX366" i="1"/>
  <c r="AN366" i="1"/>
  <c r="BF365" i="1"/>
  <c r="AX365" i="1"/>
  <c r="Z365" i="1"/>
  <c r="AF364" i="1"/>
  <c r="K366" i="1"/>
  <c r="AU365" i="1"/>
  <c r="AH365" i="1"/>
  <c r="H365" i="1"/>
  <c r="BM364" i="1"/>
  <c r="BE364" i="1"/>
  <c r="AR364" i="1"/>
  <c r="AE364" i="1"/>
  <c r="K365" i="1"/>
  <c r="BD364" i="1"/>
  <c r="AU364" i="1"/>
  <c r="AH364" i="1"/>
  <c r="BG364" i="1"/>
  <c r="U363" i="1"/>
  <c r="U362" i="1"/>
  <c r="U360" i="1"/>
  <c r="U358" i="1"/>
  <c r="AR360" i="1"/>
  <c r="AT360" i="1"/>
  <c r="BJ359" i="1"/>
  <c r="BI359" i="1"/>
  <c r="BD357" i="1"/>
  <c r="BC357" i="1"/>
  <c r="AY350" i="1"/>
  <c r="AX350" i="1"/>
  <c r="AZ350" i="1"/>
  <c r="BA350" i="1"/>
  <c r="AF348" i="1"/>
  <c r="AD348" i="1"/>
  <c r="AE348" i="1"/>
  <c r="AG348" i="1"/>
  <c r="AH348" i="1"/>
  <c r="D346" i="1"/>
  <c r="E346" i="1"/>
  <c r="U345" i="1"/>
  <c r="U340" i="1"/>
  <c r="BC335" i="1"/>
  <c r="BG335" i="1"/>
  <c r="BD335" i="1"/>
  <c r="BE335" i="1"/>
  <c r="BF335" i="1"/>
  <c r="AR363" i="1"/>
  <c r="I363" i="1"/>
  <c r="E363" i="1"/>
  <c r="BJ362" i="1"/>
  <c r="AS362" i="1"/>
  <c r="AF362" i="1"/>
  <c r="BK361" i="1"/>
  <c r="AY361" i="1"/>
  <c r="W361" i="1"/>
  <c r="AA361" i="1"/>
  <c r="E361" i="1"/>
  <c r="BF360" i="1"/>
  <c r="W359" i="1"/>
  <c r="AA359" i="1"/>
  <c r="X359" i="1"/>
  <c r="AA358" i="1"/>
  <c r="BG357" i="1"/>
  <c r="AD357" i="1"/>
  <c r="AH357" i="1"/>
  <c r="AF357" i="1"/>
  <c r="Y357" i="1"/>
  <c r="Z357" i="1"/>
  <c r="AU356" i="1"/>
  <c r="U356" i="1"/>
  <c r="I356" i="1"/>
  <c r="J356" i="1"/>
  <c r="AX355" i="1"/>
  <c r="AZ355" i="1"/>
  <c r="AS355" i="1"/>
  <c r="AT355" i="1"/>
  <c r="AY354" i="1"/>
  <c r="BA354" i="1"/>
  <c r="X354" i="1"/>
  <c r="W354" i="1"/>
  <c r="AL347" i="1"/>
  <c r="AN347" i="1"/>
  <c r="AK347" i="1"/>
  <c r="AM347" i="1"/>
  <c r="AO347" i="1"/>
  <c r="U346" i="1"/>
  <c r="BF363" i="1"/>
  <c r="AS342" i="1"/>
  <c r="AT342" i="1"/>
  <c r="AQ342" i="1"/>
  <c r="AR342" i="1"/>
  <c r="AU342" i="1"/>
  <c r="AD340" i="1"/>
  <c r="AH340" i="1"/>
  <c r="AE340" i="1"/>
  <c r="AG340" i="1"/>
  <c r="AF340" i="1"/>
  <c r="BE363" i="1"/>
  <c r="AE363" i="1"/>
  <c r="AL361" i="1"/>
  <c r="AU360" i="1"/>
  <c r="BM359" i="1"/>
  <c r="AX359" i="1"/>
  <c r="BA359" i="1"/>
  <c r="G358" i="1"/>
  <c r="K358" i="1"/>
  <c r="H358" i="1"/>
  <c r="BD363" i="1"/>
  <c r="AU363" i="1"/>
  <c r="AH363" i="1"/>
  <c r="H363" i="1"/>
  <c r="BM362" i="1"/>
  <c r="AR362" i="1"/>
  <c r="AE362" i="1"/>
  <c r="E362" i="1"/>
  <c r="BJ361" i="1"/>
  <c r="AO361" i="1"/>
  <c r="Z361" i="1"/>
  <c r="AS360" i="1"/>
  <c r="AE360" i="1"/>
  <c r="AF360" i="1"/>
  <c r="BL359" i="1"/>
  <c r="AF359" i="1"/>
  <c r="AD359" i="1"/>
  <c r="AL358" i="1"/>
  <c r="AN358" i="1"/>
  <c r="BF357" i="1"/>
  <c r="AQ357" i="1"/>
  <c r="AU357" i="1"/>
  <c r="AR357" i="1"/>
  <c r="AM357" i="1"/>
  <c r="AL357" i="1"/>
  <c r="AA357" i="1"/>
  <c r="U357" i="1"/>
  <c r="BI356" i="1"/>
  <c r="BM356" i="1"/>
  <c r="BL356" i="1"/>
  <c r="AE356" i="1"/>
  <c r="AD356" i="1"/>
  <c r="K356" i="1"/>
  <c r="E356" i="1"/>
  <c r="D356" i="1"/>
  <c r="AU355" i="1"/>
  <c r="BC354" i="1"/>
  <c r="BG354" i="1"/>
  <c r="BF354" i="1"/>
  <c r="AA354" i="1"/>
  <c r="AS351" i="1"/>
  <c r="AQ351" i="1"/>
  <c r="AR351" i="1"/>
  <c r="AT351" i="1"/>
  <c r="BK350" i="1"/>
  <c r="BI350" i="1"/>
  <c r="BJ350" i="1"/>
  <c r="BL350" i="1"/>
  <c r="U350" i="1"/>
  <c r="H349" i="1"/>
  <c r="G349" i="1"/>
  <c r="I349" i="1"/>
  <c r="J349" i="1"/>
  <c r="AZ346" i="1"/>
  <c r="AX346" i="1"/>
  <c r="AY346" i="1"/>
  <c r="BA346" i="1"/>
  <c r="X358" i="1"/>
  <c r="Y358" i="1"/>
  <c r="AR356" i="1"/>
  <c r="AS356" i="1"/>
  <c r="AK355" i="1"/>
  <c r="AO355" i="1"/>
  <c r="AN355" i="1"/>
  <c r="BI352" i="1"/>
  <c r="BM352" i="1"/>
  <c r="BJ352" i="1"/>
  <c r="BK352" i="1"/>
  <c r="BL352" i="1"/>
  <c r="I352" i="1"/>
  <c r="G352" i="1"/>
  <c r="H352" i="1"/>
  <c r="J352" i="1"/>
  <c r="BG363" i="1"/>
  <c r="K363" i="1"/>
  <c r="AU362" i="1"/>
  <c r="AH362" i="1"/>
  <c r="BM361" i="1"/>
  <c r="BE360" i="1"/>
  <c r="BC360" i="1"/>
  <c r="AQ360" i="1"/>
  <c r="BK359" i="1"/>
  <c r="AZ359" i="1"/>
  <c r="Z359" i="1"/>
  <c r="W358" i="1"/>
  <c r="J358" i="1"/>
  <c r="BE357" i="1"/>
  <c r="AZ357" i="1"/>
  <c r="AX357" i="1"/>
  <c r="AG357" i="1"/>
  <c r="X357" i="1"/>
  <c r="AQ356" i="1"/>
  <c r="H356" i="1"/>
  <c r="BA355" i="1"/>
  <c r="AR355" i="1"/>
  <c r="AL355" i="1"/>
  <c r="D355" i="1"/>
  <c r="BK354" i="1"/>
  <c r="BL354" i="1"/>
  <c r="AZ354" i="1"/>
  <c r="AL354" i="1"/>
  <c r="AM354" i="1"/>
  <c r="Z354" i="1"/>
  <c r="Y353" i="1"/>
  <c r="W353" i="1"/>
  <c r="X353" i="1"/>
  <c r="U352" i="1"/>
  <c r="K352" i="1"/>
  <c r="AK351" i="1"/>
  <c r="AO351" i="1"/>
  <c r="AL351" i="1"/>
  <c r="AM351" i="1"/>
  <c r="AN351" i="1"/>
  <c r="BC350" i="1"/>
  <c r="BG350" i="1"/>
  <c r="BD350" i="1"/>
  <c r="BE350" i="1"/>
  <c r="BF350" i="1"/>
  <c r="BE348" i="1"/>
  <c r="BC348" i="1"/>
  <c r="BD348" i="1"/>
  <c r="BF348" i="1"/>
  <c r="G347" i="1"/>
  <c r="K347" i="1"/>
  <c r="H347" i="1"/>
  <c r="I347" i="1"/>
  <c r="J347" i="1"/>
  <c r="W351" i="1"/>
  <c r="AA351" i="1"/>
  <c r="G350" i="1"/>
  <c r="K350" i="1"/>
  <c r="AQ349" i="1"/>
  <c r="AU349" i="1"/>
  <c r="BK348" i="1"/>
  <c r="X347" i="1"/>
  <c r="Y347" i="1"/>
  <c r="Z347" i="1"/>
  <c r="AM346" i="1"/>
  <c r="AL346" i="1"/>
  <c r="AN346" i="1"/>
  <c r="AE345" i="1"/>
  <c r="AD345" i="1"/>
  <c r="AF345" i="1"/>
  <c r="AG345" i="1"/>
  <c r="E345" i="1"/>
  <c r="D345" i="1"/>
  <c r="X343" i="1"/>
  <c r="W343" i="1"/>
  <c r="Y343" i="1"/>
  <c r="Z343" i="1"/>
  <c r="BK341" i="1"/>
  <c r="BL341" i="1"/>
  <c r="BI341" i="1"/>
  <c r="BJ341" i="1"/>
  <c r="BM341" i="1"/>
  <c r="X341" i="1"/>
  <c r="W341" i="1"/>
  <c r="Z341" i="1"/>
  <c r="Y341" i="1"/>
  <c r="AA341" i="1"/>
  <c r="BI360" i="1"/>
  <c r="BM360" i="1"/>
  <c r="AK359" i="1"/>
  <c r="AO359" i="1"/>
  <c r="BC358" i="1"/>
  <c r="BG358" i="1"/>
  <c r="W355" i="1"/>
  <c r="AA355" i="1"/>
  <c r="G354" i="1"/>
  <c r="K354" i="1"/>
  <c r="AQ353" i="1"/>
  <c r="AU353" i="1"/>
  <c r="AK353" i="1"/>
  <c r="J353" i="1"/>
  <c r="E353" i="1"/>
  <c r="BF352" i="1"/>
  <c r="AQ352" i="1"/>
  <c r="BL351" i="1"/>
  <c r="AY351" i="1"/>
  <c r="AG351" i="1"/>
  <c r="Z351" i="1"/>
  <c r="AK350" i="1"/>
  <c r="J350" i="1"/>
  <c r="BF349" i="1"/>
  <c r="BA349" i="1"/>
  <c r="AT349" i="1"/>
  <c r="AD349" i="1"/>
  <c r="AH349" i="1"/>
  <c r="W349" i="1"/>
  <c r="U349" i="1"/>
  <c r="U347" i="1"/>
  <c r="BD346" i="1"/>
  <c r="BC346" i="1"/>
  <c r="BE346" i="1"/>
  <c r="AQ346" i="1"/>
  <c r="AU346" i="1"/>
  <c r="AR346" i="1"/>
  <c r="AS346" i="1"/>
  <c r="AD353" i="1"/>
  <c r="AH353" i="1"/>
  <c r="U353" i="1"/>
  <c r="I353" i="1"/>
  <c r="BD352" i="1"/>
  <c r="BK351" i="1"/>
  <c r="AE351" i="1"/>
  <c r="Y351" i="1"/>
  <c r="I350" i="1"/>
  <c r="BE349" i="1"/>
  <c r="AY349" i="1"/>
  <c r="AS349" i="1"/>
  <c r="BI348" i="1"/>
  <c r="BM348" i="1"/>
  <c r="W348" i="1"/>
  <c r="AA348" i="1"/>
  <c r="X348" i="1"/>
  <c r="AD346" i="1"/>
  <c r="AH346" i="1"/>
  <c r="AF346" i="1"/>
  <c r="AG346" i="1"/>
  <c r="AY341" i="1"/>
  <c r="BA341" i="1"/>
  <c r="AX341" i="1"/>
  <c r="AZ341" i="1"/>
  <c r="I343" i="1"/>
  <c r="J343" i="1"/>
  <c r="G343" i="1"/>
  <c r="D340" i="1"/>
  <c r="E340" i="1"/>
  <c r="U336" i="1"/>
  <c r="BI345" i="1"/>
  <c r="BM345" i="1"/>
  <c r="AT345" i="1"/>
  <c r="BA344" i="1"/>
  <c r="AK344" i="1"/>
  <c r="AO344" i="1"/>
  <c r="BC343" i="1"/>
  <c r="BG343" i="1"/>
  <c r="E343" i="1"/>
  <c r="D343" i="1"/>
  <c r="AK342" i="1"/>
  <c r="AO342" i="1"/>
  <c r="AN342" i="1"/>
  <c r="AL342" i="1"/>
  <c r="BC341" i="1"/>
  <c r="BG341" i="1"/>
  <c r="BF341" i="1"/>
  <c r="BD341" i="1"/>
  <c r="AM340" i="1"/>
  <c r="AK340" i="1"/>
  <c r="AN340" i="1"/>
  <c r="AD338" i="1"/>
  <c r="AH338" i="1"/>
  <c r="AF338" i="1"/>
  <c r="AE338" i="1"/>
  <c r="AG338" i="1"/>
  <c r="BC347" i="1"/>
  <c r="BG347" i="1"/>
  <c r="Z346" i="1"/>
  <c r="BL345" i="1"/>
  <c r="AS345" i="1"/>
  <c r="J345" i="1"/>
  <c r="AZ344" i="1"/>
  <c r="AT344" i="1"/>
  <c r="AN344" i="1"/>
  <c r="W344" i="1"/>
  <c r="AA344" i="1"/>
  <c r="BL343" i="1"/>
  <c r="BF343" i="1"/>
  <c r="BA343" i="1"/>
  <c r="AM343" i="1"/>
  <c r="K343" i="1"/>
  <c r="AR339" i="1"/>
  <c r="AQ339" i="1"/>
  <c r="AS339" i="1"/>
  <c r="AT339" i="1"/>
  <c r="BE337" i="1"/>
  <c r="BC337" i="1"/>
  <c r="BG337" i="1"/>
  <c r="BD337" i="1"/>
  <c r="BF337" i="1"/>
  <c r="AS336" i="1"/>
  <c r="AQ336" i="1"/>
  <c r="AU336" i="1"/>
  <c r="AR336" i="1"/>
  <c r="AT336" i="1"/>
  <c r="BE340" i="1"/>
  <c r="AY340" i="1"/>
  <c r="G340" i="1"/>
  <c r="BI339" i="1"/>
  <c r="BM339" i="1"/>
  <c r="BC339" i="1"/>
  <c r="G339" i="1"/>
  <c r="K339" i="1"/>
  <c r="I339" i="1"/>
  <c r="AM338" i="1"/>
  <c r="AK338" i="1"/>
  <c r="AO338" i="1"/>
  <c r="BI337" i="1"/>
  <c r="BM337" i="1"/>
  <c r="BK337" i="1"/>
  <c r="AX336" i="1"/>
  <c r="AZ336" i="1"/>
  <c r="W336" i="1"/>
  <c r="AA336" i="1"/>
  <c r="Y336" i="1"/>
  <c r="G335" i="1"/>
  <c r="K335" i="1"/>
  <c r="H335" i="1"/>
  <c r="I335" i="1"/>
  <c r="AQ338" i="1"/>
  <c r="AU338" i="1"/>
  <c r="AS338" i="1"/>
  <c r="U338" i="1"/>
  <c r="I337" i="1"/>
  <c r="G337" i="1"/>
  <c r="K337" i="1"/>
  <c r="AF336" i="1"/>
  <c r="AD336" i="1"/>
  <c r="AH336" i="1"/>
  <c r="AZ342" i="1"/>
  <c r="W342" i="1"/>
  <c r="AA342" i="1"/>
  <c r="G341" i="1"/>
  <c r="K341" i="1"/>
  <c r="AQ340" i="1"/>
  <c r="AU340" i="1"/>
  <c r="J340" i="1"/>
  <c r="BF339" i="1"/>
  <c r="AZ338" i="1"/>
  <c r="AX338" i="1"/>
  <c r="Y338" i="1"/>
  <c r="W338" i="1"/>
  <c r="AA338" i="1"/>
  <c r="AK336" i="1"/>
  <c r="AO336" i="1"/>
  <c r="AM336" i="1"/>
  <c r="U335" i="1"/>
  <c r="BM335" i="1"/>
  <c r="BI335" i="1"/>
  <c r="E334" i="1"/>
  <c r="H334" i="1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A810" i="5" l="1"/>
  <c r="B810" i="5" s="1"/>
  <c r="H810" i="5"/>
  <c r="I810" i="5"/>
  <c r="A811" i="5"/>
  <c r="B811" i="5" s="1"/>
  <c r="H811" i="5"/>
  <c r="I811" i="5"/>
  <c r="A812" i="5"/>
  <c r="B812" i="5" s="1"/>
  <c r="H812" i="5"/>
  <c r="I812" i="5"/>
  <c r="A813" i="5"/>
  <c r="B813" i="5" s="1"/>
  <c r="H813" i="5"/>
  <c r="I813" i="5"/>
  <c r="A814" i="5"/>
  <c r="B814" i="5" s="1"/>
  <c r="H814" i="5"/>
  <c r="I814" i="5"/>
  <c r="A815" i="5"/>
  <c r="B815" i="5" s="1"/>
  <c r="H815" i="5"/>
  <c r="I815" i="5"/>
  <c r="A816" i="5"/>
  <c r="B816" i="5" s="1"/>
  <c r="H816" i="5"/>
  <c r="I816" i="5"/>
  <c r="A817" i="5"/>
  <c r="B817" i="5" s="1"/>
  <c r="H817" i="5"/>
  <c r="I817" i="5"/>
  <c r="A818" i="5"/>
  <c r="B818" i="5" s="1"/>
  <c r="H818" i="5"/>
  <c r="I818" i="5"/>
  <c r="A819" i="5"/>
  <c r="B819" i="5" s="1"/>
  <c r="H819" i="5"/>
  <c r="I819" i="5"/>
  <c r="A820" i="5"/>
  <c r="B820" i="5" s="1"/>
  <c r="H820" i="5"/>
  <c r="I820" i="5"/>
  <c r="A821" i="5"/>
  <c r="B821" i="5" s="1"/>
  <c r="H821" i="5"/>
  <c r="I821" i="5"/>
  <c r="A822" i="5"/>
  <c r="B822" i="5" s="1"/>
  <c r="H822" i="5"/>
  <c r="I822" i="5"/>
  <c r="A823" i="5"/>
  <c r="B823" i="5" s="1"/>
  <c r="H823" i="5"/>
  <c r="I823" i="5"/>
  <c r="A824" i="5"/>
  <c r="B824" i="5" s="1"/>
  <c r="H824" i="5"/>
  <c r="I824" i="5"/>
  <c r="A825" i="5"/>
  <c r="B825" i="5" s="1"/>
  <c r="H825" i="5"/>
  <c r="I825" i="5"/>
  <c r="A826" i="5"/>
  <c r="B826" i="5" s="1"/>
  <c r="H826" i="5"/>
  <c r="I826" i="5"/>
  <c r="A827" i="5"/>
  <c r="B827" i="5" s="1"/>
  <c r="H827" i="5"/>
  <c r="I827" i="5"/>
  <c r="A828" i="5"/>
  <c r="B828" i="5" s="1"/>
  <c r="H828" i="5"/>
  <c r="I828" i="5"/>
  <c r="A829" i="5"/>
  <c r="B829" i="5" s="1"/>
  <c r="H829" i="5"/>
  <c r="I829" i="5"/>
  <c r="A830" i="5"/>
  <c r="B830" i="5" s="1"/>
  <c r="H830" i="5"/>
  <c r="I830" i="5"/>
  <c r="A831" i="5"/>
  <c r="B831" i="5" s="1"/>
  <c r="H831" i="5"/>
  <c r="I831" i="5"/>
  <c r="A832" i="5"/>
  <c r="B832" i="5" s="1"/>
  <c r="H832" i="5"/>
  <c r="I832" i="5"/>
  <c r="A833" i="5"/>
  <c r="B833" i="5" s="1"/>
  <c r="H833" i="5"/>
  <c r="I833" i="5"/>
  <c r="A834" i="5"/>
  <c r="B834" i="5" s="1"/>
  <c r="H834" i="5"/>
  <c r="I834" i="5"/>
  <c r="A835" i="5"/>
  <c r="B835" i="5" s="1"/>
  <c r="H835" i="5"/>
  <c r="I835" i="5"/>
  <c r="A836" i="5"/>
  <c r="B836" i="5" s="1"/>
  <c r="H836" i="5"/>
  <c r="I836" i="5"/>
  <c r="A837" i="5"/>
  <c r="B837" i="5" s="1"/>
  <c r="H837" i="5"/>
  <c r="I837" i="5"/>
  <c r="A838" i="5"/>
  <c r="B838" i="5" s="1"/>
  <c r="H838" i="5"/>
  <c r="I838" i="5"/>
  <c r="A839" i="5"/>
  <c r="B839" i="5" s="1"/>
  <c r="H839" i="5"/>
  <c r="I839" i="5"/>
  <c r="A840" i="5"/>
  <c r="B840" i="5" s="1"/>
  <c r="H840" i="5"/>
  <c r="I840" i="5"/>
  <c r="A841" i="5"/>
  <c r="B841" i="5" s="1"/>
  <c r="H841" i="5"/>
  <c r="I841" i="5"/>
  <c r="A842" i="5"/>
  <c r="B842" i="5" s="1"/>
  <c r="H842" i="5"/>
  <c r="I842" i="5"/>
  <c r="A843" i="5"/>
  <c r="B843" i="5" s="1"/>
  <c r="H843" i="5"/>
  <c r="I843" i="5"/>
  <c r="A844" i="5"/>
  <c r="B844" i="5" s="1"/>
  <c r="H844" i="5"/>
  <c r="I844" i="5"/>
  <c r="A845" i="5"/>
  <c r="B845" i="5" s="1"/>
  <c r="H845" i="5"/>
  <c r="I845" i="5"/>
  <c r="A846" i="5"/>
  <c r="B846" i="5" s="1"/>
  <c r="H846" i="5"/>
  <c r="I846" i="5"/>
  <c r="A847" i="5"/>
  <c r="B847" i="5" s="1"/>
  <c r="H847" i="5"/>
  <c r="I847" i="5"/>
  <c r="A848" i="5"/>
  <c r="B848" i="5" s="1"/>
  <c r="H848" i="5"/>
  <c r="I848" i="5"/>
  <c r="A849" i="5"/>
  <c r="B849" i="5" s="1"/>
  <c r="H849" i="5"/>
  <c r="I849" i="5"/>
  <c r="A850" i="5"/>
  <c r="B850" i="5" s="1"/>
  <c r="H850" i="5"/>
  <c r="I850" i="5"/>
  <c r="A851" i="5"/>
  <c r="B851" i="5" s="1"/>
  <c r="H851" i="5"/>
  <c r="I851" i="5"/>
  <c r="A852" i="5"/>
  <c r="B852" i="5" s="1"/>
  <c r="H852" i="5"/>
  <c r="I852" i="5"/>
  <c r="A853" i="5"/>
  <c r="B853" i="5" s="1"/>
  <c r="H853" i="5"/>
  <c r="I853" i="5"/>
  <c r="A854" i="5"/>
  <c r="B854" i="5" s="1"/>
  <c r="H854" i="5"/>
  <c r="I854" i="5"/>
  <c r="A855" i="5"/>
  <c r="B855" i="5" s="1"/>
  <c r="H855" i="5"/>
  <c r="I855" i="5"/>
  <c r="A856" i="5"/>
  <c r="B856" i="5" s="1"/>
  <c r="H856" i="5"/>
  <c r="I856" i="5"/>
  <c r="A857" i="5"/>
  <c r="B857" i="5" s="1"/>
  <c r="H857" i="5"/>
  <c r="I857" i="5"/>
  <c r="A858" i="5"/>
  <c r="B858" i="5" s="1"/>
  <c r="H858" i="5"/>
  <c r="I858" i="5"/>
  <c r="A859" i="5"/>
  <c r="B859" i="5" s="1"/>
  <c r="H859" i="5"/>
  <c r="I859" i="5"/>
  <c r="A860" i="5"/>
  <c r="B860" i="5" s="1"/>
  <c r="H860" i="5"/>
  <c r="I860" i="5"/>
  <c r="A861" i="5"/>
  <c r="B861" i="5" s="1"/>
  <c r="H861" i="5"/>
  <c r="I861" i="5"/>
  <c r="A862" i="5"/>
  <c r="B862" i="5" s="1"/>
  <c r="H862" i="5"/>
  <c r="I862" i="5"/>
  <c r="A863" i="5"/>
  <c r="B863" i="5" s="1"/>
  <c r="H863" i="5"/>
  <c r="I863" i="5"/>
  <c r="A864" i="5"/>
  <c r="B864" i="5" s="1"/>
  <c r="H864" i="5"/>
  <c r="I864" i="5"/>
  <c r="A865" i="5"/>
  <c r="B865" i="5" s="1"/>
  <c r="H865" i="5"/>
  <c r="I865" i="5"/>
  <c r="A866" i="5"/>
  <c r="B866" i="5" s="1"/>
  <c r="H866" i="5"/>
  <c r="I866" i="5"/>
  <c r="A867" i="5"/>
  <c r="B867" i="5" s="1"/>
  <c r="A868" i="5"/>
  <c r="B868" i="5" s="1"/>
  <c r="A869" i="5"/>
  <c r="B869" i="5" s="1"/>
  <c r="A870" i="5"/>
  <c r="B870" i="5" s="1"/>
  <c r="A871" i="5"/>
  <c r="B871" i="5" s="1"/>
  <c r="A872" i="5"/>
  <c r="B872" i="5" s="1"/>
  <c r="A873" i="5"/>
  <c r="B873" i="5" s="1"/>
  <c r="A874" i="5"/>
  <c r="B874" i="5" s="1"/>
  <c r="A875" i="5"/>
  <c r="B875" i="5" s="1"/>
  <c r="H875" i="5"/>
  <c r="I875" i="5"/>
  <c r="A876" i="5"/>
  <c r="B876" i="5" s="1"/>
  <c r="H876" i="5"/>
  <c r="I876" i="5"/>
  <c r="A877" i="5"/>
  <c r="B877" i="5" s="1"/>
  <c r="H877" i="5"/>
  <c r="I877" i="5"/>
  <c r="A878" i="5"/>
  <c r="B878" i="5" s="1"/>
  <c r="H878" i="5"/>
  <c r="I878" i="5"/>
  <c r="A879" i="5"/>
  <c r="B879" i="5" s="1"/>
  <c r="H879" i="5"/>
  <c r="I879" i="5"/>
  <c r="A880" i="5"/>
  <c r="B880" i="5" s="1"/>
  <c r="H880" i="5"/>
  <c r="I880" i="5"/>
  <c r="A881" i="5"/>
  <c r="B881" i="5" s="1"/>
  <c r="H881" i="5"/>
  <c r="I881" i="5"/>
  <c r="A882" i="5"/>
  <c r="B882" i="5" s="1"/>
  <c r="H882" i="5"/>
  <c r="I882" i="5"/>
  <c r="A883" i="5"/>
  <c r="B883" i="5" s="1"/>
  <c r="H883" i="5"/>
  <c r="I883" i="5"/>
  <c r="A884" i="5"/>
  <c r="B884" i="5" s="1"/>
  <c r="H884" i="5"/>
  <c r="I884" i="5"/>
  <c r="A885" i="5"/>
  <c r="B885" i="5" s="1"/>
  <c r="H885" i="5"/>
  <c r="I885" i="5"/>
  <c r="A886" i="5"/>
  <c r="B886" i="5" s="1"/>
  <c r="H886" i="5"/>
  <c r="I886" i="5"/>
  <c r="A887" i="5"/>
  <c r="B887" i="5" s="1"/>
  <c r="H887" i="5"/>
  <c r="I887" i="5"/>
  <c r="A888" i="5"/>
  <c r="B888" i="5" s="1"/>
  <c r="H888" i="5"/>
  <c r="I888" i="5"/>
  <c r="A889" i="5"/>
  <c r="B889" i="5" s="1"/>
  <c r="H889" i="5"/>
  <c r="I889" i="5"/>
  <c r="A890" i="5"/>
  <c r="B890" i="5" s="1"/>
  <c r="H890" i="5"/>
  <c r="I890" i="5"/>
  <c r="A891" i="5"/>
  <c r="B891" i="5" s="1"/>
  <c r="H891" i="5"/>
  <c r="I891" i="5"/>
  <c r="A892" i="5"/>
  <c r="B892" i="5" s="1"/>
  <c r="H892" i="5"/>
  <c r="I892" i="5"/>
  <c r="A893" i="5"/>
  <c r="B893" i="5" s="1"/>
  <c r="H893" i="5"/>
  <c r="I893" i="5"/>
  <c r="A894" i="5"/>
  <c r="B894" i="5" s="1"/>
  <c r="H894" i="5"/>
  <c r="I894" i="5"/>
  <c r="A895" i="5"/>
  <c r="B895" i="5" s="1"/>
  <c r="H895" i="5"/>
  <c r="I895" i="5"/>
  <c r="A896" i="5"/>
  <c r="B896" i="5" s="1"/>
  <c r="H896" i="5"/>
  <c r="I896" i="5"/>
  <c r="A897" i="5"/>
  <c r="B897" i="5" s="1"/>
  <c r="H897" i="5"/>
  <c r="I897" i="5"/>
  <c r="A898" i="5"/>
  <c r="B898" i="5" s="1"/>
  <c r="H898" i="5"/>
  <c r="I898" i="5"/>
  <c r="A899" i="5"/>
  <c r="B899" i="5" s="1"/>
  <c r="H899" i="5"/>
  <c r="I899" i="5"/>
  <c r="A900" i="5"/>
  <c r="B900" i="5" s="1"/>
  <c r="H900" i="5"/>
  <c r="I900" i="5"/>
  <c r="A901" i="5"/>
  <c r="B901" i="5" s="1"/>
  <c r="H901" i="5"/>
  <c r="I901" i="5"/>
  <c r="A902" i="5"/>
  <c r="B902" i="5" s="1"/>
  <c r="H902" i="5"/>
  <c r="I902" i="5"/>
  <c r="A903" i="5"/>
  <c r="B903" i="5" s="1"/>
  <c r="H903" i="5"/>
  <c r="I903" i="5"/>
  <c r="A904" i="5"/>
  <c r="B904" i="5" s="1"/>
  <c r="H904" i="5"/>
  <c r="I904" i="5"/>
  <c r="A905" i="5"/>
  <c r="B905" i="5" s="1"/>
  <c r="H905" i="5"/>
  <c r="I905" i="5"/>
  <c r="A906" i="5"/>
  <c r="B906" i="5" s="1"/>
  <c r="H906" i="5"/>
  <c r="I906" i="5"/>
  <c r="A907" i="5"/>
  <c r="B907" i="5" s="1"/>
  <c r="H907" i="5"/>
  <c r="I907" i="5"/>
  <c r="A908" i="5"/>
  <c r="B908" i="5" s="1"/>
  <c r="H908" i="5"/>
  <c r="I908" i="5"/>
  <c r="A909" i="5"/>
  <c r="B909" i="5" s="1"/>
  <c r="H909" i="5"/>
  <c r="I909" i="5"/>
  <c r="A910" i="5"/>
  <c r="B910" i="5" s="1"/>
  <c r="H910" i="5"/>
  <c r="I910" i="5"/>
  <c r="A911" i="5"/>
  <c r="B911" i="5" s="1"/>
  <c r="H911" i="5"/>
  <c r="I911" i="5"/>
  <c r="A912" i="5"/>
  <c r="B912" i="5" s="1"/>
  <c r="H912" i="5"/>
  <c r="I912" i="5"/>
  <c r="A913" i="5"/>
  <c r="B913" i="5" s="1"/>
  <c r="H913" i="5"/>
  <c r="I913" i="5"/>
  <c r="A914" i="5"/>
  <c r="B914" i="5" s="1"/>
  <c r="H914" i="5"/>
  <c r="I914" i="5"/>
  <c r="A915" i="5"/>
  <c r="B915" i="5" s="1"/>
  <c r="H915" i="5"/>
  <c r="I915" i="5"/>
  <c r="A916" i="5"/>
  <c r="B916" i="5" s="1"/>
  <c r="H916" i="5"/>
  <c r="I916" i="5"/>
  <c r="A917" i="5"/>
  <c r="B917" i="5" s="1"/>
  <c r="H917" i="5"/>
  <c r="I917" i="5"/>
  <c r="A918" i="5"/>
  <c r="B918" i="5" s="1"/>
  <c r="H918" i="5"/>
  <c r="I918" i="5"/>
  <c r="A919" i="5"/>
  <c r="B919" i="5" s="1"/>
  <c r="H919" i="5"/>
  <c r="I919" i="5"/>
  <c r="A920" i="5"/>
  <c r="B920" i="5" s="1"/>
  <c r="H920" i="5"/>
  <c r="I920" i="5"/>
  <c r="A921" i="5"/>
  <c r="B921" i="5" s="1"/>
  <c r="H921" i="5"/>
  <c r="I921" i="5"/>
  <c r="A922" i="5"/>
  <c r="B922" i="5" s="1"/>
  <c r="H922" i="5"/>
  <c r="I922" i="5"/>
  <c r="A923" i="5"/>
  <c r="B923" i="5" s="1"/>
  <c r="H923" i="5"/>
  <c r="I923" i="5"/>
  <c r="A924" i="5"/>
  <c r="B924" i="5" s="1"/>
  <c r="H924" i="5"/>
  <c r="I924" i="5"/>
  <c r="A925" i="5"/>
  <c r="B925" i="5" s="1"/>
  <c r="H925" i="5"/>
  <c r="I925" i="5"/>
  <c r="A926" i="5"/>
  <c r="B926" i="5" s="1"/>
  <c r="H926" i="5"/>
  <c r="I926" i="5"/>
  <c r="A927" i="5"/>
  <c r="B927" i="5" s="1"/>
  <c r="H927" i="5"/>
  <c r="I927" i="5"/>
  <c r="A928" i="5"/>
  <c r="B928" i="5" s="1"/>
  <c r="H928" i="5"/>
  <c r="I928" i="5"/>
  <c r="A929" i="5"/>
  <c r="B929" i="5" s="1"/>
  <c r="H929" i="5"/>
  <c r="I929" i="5"/>
  <c r="A930" i="5"/>
  <c r="B930" i="5" s="1"/>
  <c r="H930" i="5"/>
  <c r="I930" i="5"/>
  <c r="A931" i="5"/>
  <c r="B931" i="5" s="1"/>
  <c r="H931" i="5"/>
  <c r="I931" i="5"/>
  <c r="A932" i="5"/>
  <c r="B932" i="5" s="1"/>
  <c r="H932" i="5"/>
  <c r="I932" i="5"/>
  <c r="A933" i="5"/>
  <c r="B933" i="5" s="1"/>
  <c r="H933" i="5"/>
  <c r="I933" i="5"/>
  <c r="A934" i="5"/>
  <c r="B934" i="5" s="1"/>
  <c r="H934" i="5"/>
  <c r="I934" i="5"/>
  <c r="A935" i="5"/>
  <c r="B935" i="5" s="1"/>
  <c r="H935" i="5"/>
  <c r="I935" i="5"/>
  <c r="A936" i="5"/>
  <c r="B936" i="5" s="1"/>
  <c r="H936" i="5"/>
  <c r="I936" i="5"/>
  <c r="A937" i="5"/>
  <c r="B937" i="5" s="1"/>
  <c r="H937" i="5"/>
  <c r="I937" i="5"/>
  <c r="A938" i="5"/>
  <c r="B938" i="5" s="1"/>
  <c r="H938" i="5"/>
  <c r="I938" i="5"/>
  <c r="A939" i="5"/>
  <c r="B939" i="5" s="1"/>
  <c r="H939" i="5"/>
  <c r="I939" i="5"/>
  <c r="A940" i="5"/>
  <c r="B940" i="5" s="1"/>
  <c r="H940" i="5"/>
  <c r="I940" i="5"/>
  <c r="A941" i="5"/>
  <c r="B941" i="5" s="1"/>
  <c r="H941" i="5"/>
  <c r="I941" i="5"/>
  <c r="A942" i="5"/>
  <c r="B942" i="5" s="1"/>
  <c r="H942" i="5"/>
  <c r="I942" i="5"/>
  <c r="A943" i="5"/>
  <c r="B943" i="5" s="1"/>
  <c r="H943" i="5"/>
  <c r="I943" i="5"/>
  <c r="A944" i="5"/>
  <c r="B944" i="5" s="1"/>
  <c r="H944" i="5"/>
  <c r="I944" i="5"/>
  <c r="A945" i="5"/>
  <c r="B945" i="5" s="1"/>
  <c r="H945" i="5"/>
  <c r="I945" i="5"/>
  <c r="A946" i="5"/>
  <c r="B946" i="5" s="1"/>
  <c r="H946" i="5"/>
  <c r="I946" i="5"/>
  <c r="A947" i="5"/>
  <c r="B947" i="5" s="1"/>
  <c r="H947" i="5"/>
  <c r="I947" i="5"/>
  <c r="A948" i="5"/>
  <c r="B948" i="5" s="1"/>
  <c r="H948" i="5"/>
  <c r="I948" i="5"/>
  <c r="A949" i="5"/>
  <c r="B949" i="5" s="1"/>
  <c r="H949" i="5"/>
  <c r="I949" i="5"/>
  <c r="A950" i="5"/>
  <c r="B950" i="5" s="1"/>
  <c r="H950" i="5"/>
  <c r="I950" i="5"/>
  <c r="A951" i="5"/>
  <c r="B951" i="5" s="1"/>
  <c r="H951" i="5"/>
  <c r="I951" i="5"/>
  <c r="A952" i="5"/>
  <c r="B952" i="5" s="1"/>
  <c r="H952" i="5"/>
  <c r="I952" i="5"/>
  <c r="A953" i="5"/>
  <c r="B953" i="5" s="1"/>
  <c r="H953" i="5"/>
  <c r="I953" i="5"/>
  <c r="A954" i="5"/>
  <c r="B954" i="5" s="1"/>
  <c r="H954" i="5"/>
  <c r="I954" i="5"/>
  <c r="A955" i="5"/>
  <c r="B955" i="5" s="1"/>
  <c r="H955" i="5"/>
  <c r="I955" i="5"/>
  <c r="A956" i="5"/>
  <c r="B956" i="5" s="1"/>
  <c r="H956" i="5"/>
  <c r="I956" i="5"/>
  <c r="A957" i="5"/>
  <c r="B957" i="5" s="1"/>
  <c r="H957" i="5"/>
  <c r="I957" i="5"/>
  <c r="A958" i="5"/>
  <c r="B958" i="5" s="1"/>
  <c r="H958" i="5"/>
  <c r="I958" i="5"/>
  <c r="A959" i="5"/>
  <c r="B959" i="5" s="1"/>
  <c r="H959" i="5"/>
  <c r="I959" i="5"/>
  <c r="A960" i="5"/>
  <c r="B960" i="5" s="1"/>
  <c r="H960" i="5"/>
  <c r="I960" i="5"/>
  <c r="A961" i="5"/>
  <c r="B961" i="5" s="1"/>
  <c r="H961" i="5"/>
  <c r="I961" i="5"/>
  <c r="A962" i="5"/>
  <c r="B962" i="5" s="1"/>
  <c r="H962" i="5"/>
  <c r="I962" i="5"/>
  <c r="A963" i="5"/>
  <c r="B963" i="5" s="1"/>
  <c r="H963" i="5"/>
  <c r="I963" i="5"/>
  <c r="A964" i="5"/>
  <c r="B964" i="5" s="1"/>
  <c r="H964" i="5"/>
  <c r="I964" i="5"/>
  <c r="A965" i="5"/>
  <c r="B965" i="5" s="1"/>
  <c r="H965" i="5"/>
  <c r="I965" i="5"/>
  <c r="A966" i="5"/>
  <c r="B966" i="5" s="1"/>
  <c r="H966" i="5"/>
  <c r="I966" i="5"/>
  <c r="A967" i="5"/>
  <c r="B967" i="5" s="1"/>
  <c r="H967" i="5"/>
  <c r="I967" i="5"/>
  <c r="A968" i="5"/>
  <c r="B968" i="5" s="1"/>
  <c r="H968" i="5"/>
  <c r="I968" i="5"/>
  <c r="A969" i="5"/>
  <c r="B969" i="5" s="1"/>
  <c r="H969" i="5"/>
  <c r="I969" i="5"/>
  <c r="A970" i="5"/>
  <c r="B970" i="5" s="1"/>
  <c r="H970" i="5"/>
  <c r="I970" i="5"/>
  <c r="A971" i="5"/>
  <c r="B971" i="5" s="1"/>
  <c r="H971" i="5"/>
  <c r="I971" i="5"/>
  <c r="A972" i="5"/>
  <c r="B972" i="5" s="1"/>
  <c r="H972" i="5"/>
  <c r="I972" i="5"/>
  <c r="A973" i="5"/>
  <c r="B973" i="5" s="1"/>
  <c r="H973" i="5"/>
  <c r="I973" i="5"/>
  <c r="A974" i="5"/>
  <c r="B974" i="5" s="1"/>
  <c r="H974" i="5"/>
  <c r="I974" i="5"/>
  <c r="A975" i="5"/>
  <c r="B975" i="5" s="1"/>
  <c r="H975" i="5"/>
  <c r="I975" i="5"/>
  <c r="A976" i="5"/>
  <c r="B976" i="5" s="1"/>
  <c r="H976" i="5"/>
  <c r="I976" i="5"/>
  <c r="A977" i="5"/>
  <c r="B977" i="5" s="1"/>
  <c r="H977" i="5"/>
  <c r="I977" i="5"/>
  <c r="A978" i="5"/>
  <c r="B978" i="5" s="1"/>
  <c r="H978" i="5"/>
  <c r="I978" i="5"/>
  <c r="A979" i="5"/>
  <c r="B979" i="5" s="1"/>
  <c r="H979" i="5"/>
  <c r="I979" i="5"/>
  <c r="A980" i="5"/>
  <c r="B980" i="5"/>
  <c r="H980" i="5"/>
  <c r="I980" i="5"/>
  <c r="A981" i="5"/>
  <c r="B981" i="5"/>
  <c r="H981" i="5"/>
  <c r="I981" i="5"/>
  <c r="A982" i="5"/>
  <c r="B982" i="5"/>
  <c r="H982" i="5"/>
  <c r="I982" i="5"/>
  <c r="A983" i="5"/>
  <c r="B983" i="5"/>
  <c r="H983" i="5"/>
  <c r="I983" i="5"/>
  <c r="A984" i="5"/>
  <c r="B984" i="5"/>
  <c r="H984" i="5"/>
  <c r="I984" i="5"/>
  <c r="A985" i="5"/>
  <c r="B985" i="5"/>
  <c r="H985" i="5"/>
  <c r="I985" i="5"/>
  <c r="A986" i="5"/>
  <c r="B986" i="5"/>
  <c r="H986" i="5"/>
  <c r="I986" i="5"/>
  <c r="A987" i="5"/>
  <c r="B987" i="5"/>
  <c r="H987" i="5"/>
  <c r="I987" i="5"/>
  <c r="A988" i="5"/>
  <c r="B988" i="5"/>
  <c r="H988" i="5"/>
  <c r="I988" i="5"/>
  <c r="A989" i="5"/>
  <c r="B989" i="5"/>
  <c r="H989" i="5"/>
  <c r="I989" i="5"/>
  <c r="A990" i="5"/>
  <c r="B990" i="5"/>
  <c r="H990" i="5"/>
  <c r="I990" i="5"/>
  <c r="A991" i="5"/>
  <c r="B991" i="5"/>
  <c r="H991" i="5"/>
  <c r="I991" i="5"/>
  <c r="A992" i="5"/>
  <c r="B992" i="5"/>
  <c r="H992" i="5"/>
  <c r="I992" i="5"/>
  <c r="A993" i="5"/>
  <c r="B993" i="5"/>
  <c r="H993" i="5"/>
  <c r="I993" i="5"/>
  <c r="A266" i="10" l="1"/>
  <c r="B266" i="10" s="1"/>
  <c r="H266" i="10"/>
  <c r="A267" i="10"/>
  <c r="B267" i="10" s="1"/>
  <c r="H267" i="10"/>
  <c r="A268" i="10"/>
  <c r="B268" i="10"/>
  <c r="H268" i="10"/>
  <c r="A269" i="10"/>
  <c r="B269" i="10"/>
  <c r="H269" i="10"/>
  <c r="A270" i="10"/>
  <c r="B270" i="10" s="1"/>
  <c r="H270" i="10"/>
  <c r="A271" i="10"/>
  <c r="B271" i="10" s="1"/>
  <c r="H271" i="10"/>
  <c r="A272" i="10"/>
  <c r="B272" i="10"/>
  <c r="H272" i="10"/>
  <c r="A273" i="10"/>
  <c r="B273" i="10" s="1"/>
  <c r="H273" i="10"/>
  <c r="A274" i="10"/>
  <c r="B274" i="10" s="1"/>
  <c r="H274" i="10"/>
  <c r="A275" i="10"/>
  <c r="B275" i="10" s="1"/>
  <c r="H275" i="10"/>
  <c r="A276" i="10"/>
  <c r="B276" i="10" s="1"/>
  <c r="H276" i="10"/>
  <c r="A277" i="10"/>
  <c r="B277" i="10" s="1"/>
  <c r="H277" i="10"/>
  <c r="A278" i="10"/>
  <c r="B278" i="10" s="1"/>
  <c r="H278" i="10"/>
  <c r="A279" i="10"/>
  <c r="B279" i="10" s="1"/>
  <c r="H279" i="10"/>
  <c r="A280" i="10"/>
  <c r="B280" i="10"/>
  <c r="H280" i="10"/>
  <c r="A281" i="10"/>
  <c r="B281" i="10"/>
  <c r="H281" i="10"/>
  <c r="A282" i="10"/>
  <c r="B282" i="10" s="1"/>
  <c r="H282" i="10"/>
  <c r="A283" i="10"/>
  <c r="B283" i="10" s="1"/>
  <c r="H283" i="10"/>
  <c r="A284" i="10"/>
  <c r="B284" i="10"/>
  <c r="H284" i="10"/>
  <c r="A285" i="10"/>
  <c r="B285" i="10"/>
  <c r="H285" i="10"/>
  <c r="A286" i="10"/>
  <c r="B286" i="10" s="1"/>
  <c r="H286" i="10"/>
  <c r="A287" i="10"/>
  <c r="B287" i="10" s="1"/>
  <c r="H287" i="10"/>
  <c r="A288" i="10"/>
  <c r="B288" i="10"/>
  <c r="H288" i="10"/>
  <c r="A289" i="10"/>
  <c r="B289" i="10"/>
  <c r="H289" i="10"/>
  <c r="A290" i="10"/>
  <c r="B290" i="10" s="1"/>
  <c r="H290" i="10"/>
  <c r="A291" i="10"/>
  <c r="B291" i="10" s="1"/>
  <c r="H291" i="10"/>
  <c r="A292" i="10"/>
  <c r="B292" i="10"/>
  <c r="H292" i="10"/>
  <c r="A293" i="10"/>
  <c r="B293" i="10"/>
  <c r="H293" i="10"/>
  <c r="A294" i="10"/>
  <c r="B294" i="10" s="1"/>
  <c r="H294" i="10"/>
  <c r="A295" i="10"/>
  <c r="B295" i="10" s="1"/>
  <c r="H295" i="10"/>
  <c r="A296" i="10"/>
  <c r="B296" i="10"/>
  <c r="H296" i="10"/>
  <c r="A297" i="10"/>
  <c r="B297" i="10"/>
  <c r="H297" i="10"/>
  <c r="A298" i="10"/>
  <c r="B298" i="10" s="1"/>
  <c r="H298" i="10"/>
  <c r="A299" i="10"/>
  <c r="B299" i="10" s="1"/>
  <c r="H299" i="10"/>
  <c r="A300" i="10"/>
  <c r="B300" i="10"/>
  <c r="H300" i="10"/>
  <c r="A301" i="10"/>
  <c r="B301" i="10"/>
  <c r="H301" i="10"/>
  <c r="A302" i="10"/>
  <c r="B302" i="10" s="1"/>
  <c r="H302" i="10"/>
  <c r="A303" i="10"/>
  <c r="B303" i="10" s="1"/>
  <c r="H303" i="10"/>
  <c r="A304" i="10"/>
  <c r="B304" i="10"/>
  <c r="H304" i="10"/>
  <c r="A305" i="10"/>
  <c r="B305" i="10"/>
  <c r="H305" i="10"/>
  <c r="A306" i="10"/>
  <c r="B306" i="10" s="1"/>
  <c r="H306" i="10"/>
  <c r="A307" i="10"/>
  <c r="B307" i="10" s="1"/>
  <c r="H307" i="10"/>
  <c r="A308" i="10"/>
  <c r="B308" i="10"/>
  <c r="H308" i="10"/>
  <c r="A309" i="10"/>
  <c r="B309" i="10"/>
  <c r="H309" i="10"/>
  <c r="A310" i="10"/>
  <c r="B310" i="10" s="1"/>
  <c r="H310" i="10"/>
  <c r="A311" i="10"/>
  <c r="B311" i="10" s="1"/>
  <c r="H311" i="10"/>
  <c r="A312" i="10"/>
  <c r="B312" i="10"/>
  <c r="H312" i="10"/>
  <c r="A313" i="10"/>
  <c r="B313" i="10"/>
  <c r="H313" i="10"/>
  <c r="A314" i="10"/>
  <c r="B314" i="10" s="1"/>
  <c r="H314" i="10"/>
  <c r="A315" i="10"/>
  <c r="B315" i="10" s="1"/>
  <c r="H315" i="10"/>
  <c r="A316" i="10"/>
  <c r="B316" i="10"/>
  <c r="H316" i="10"/>
  <c r="A317" i="10"/>
  <c r="B317" i="10"/>
  <c r="H317" i="10"/>
  <c r="A318" i="10"/>
  <c r="B318" i="10" s="1"/>
  <c r="H318" i="10"/>
  <c r="A319" i="10"/>
  <c r="B319" i="10" s="1"/>
  <c r="H319" i="10"/>
  <c r="A320" i="10"/>
  <c r="B320" i="10"/>
  <c r="H320" i="10"/>
  <c r="A321" i="10"/>
  <c r="B321" i="10"/>
  <c r="H321" i="10"/>
  <c r="A322" i="10"/>
  <c r="B322" i="10" s="1"/>
  <c r="H322" i="10"/>
  <c r="A323" i="10"/>
  <c r="B323" i="10" s="1"/>
  <c r="H323" i="10"/>
  <c r="A324" i="10"/>
  <c r="B324" i="10"/>
  <c r="H324" i="10"/>
  <c r="A325" i="10"/>
  <c r="B325" i="10"/>
  <c r="H325" i="10"/>
  <c r="A326" i="10"/>
  <c r="B326" i="10" s="1"/>
  <c r="H326" i="10"/>
  <c r="A327" i="10"/>
  <c r="B327" i="10" s="1"/>
  <c r="H327" i="10"/>
  <c r="A328" i="10"/>
  <c r="B328" i="10"/>
  <c r="H328" i="10"/>
  <c r="A329" i="10"/>
  <c r="B329" i="10"/>
  <c r="H329" i="10"/>
  <c r="A330" i="10"/>
  <c r="B330" i="10" s="1"/>
  <c r="H330" i="10"/>
  <c r="A331" i="10"/>
  <c r="B331" i="10" s="1"/>
  <c r="H331" i="10"/>
  <c r="A332" i="10"/>
  <c r="B332" i="10"/>
  <c r="H332" i="10"/>
  <c r="A333" i="10"/>
  <c r="B333" i="10"/>
  <c r="H333" i="10"/>
  <c r="A334" i="10"/>
  <c r="B334" i="10" s="1"/>
  <c r="H334" i="10"/>
  <c r="A335" i="10"/>
  <c r="B335" i="10" s="1"/>
  <c r="H335" i="10"/>
  <c r="A336" i="10"/>
  <c r="B336" i="10"/>
  <c r="H336" i="10"/>
  <c r="A337" i="10"/>
  <c r="B337" i="10"/>
  <c r="H337" i="10"/>
  <c r="A338" i="10"/>
  <c r="B338" i="10" s="1"/>
  <c r="H338" i="10"/>
  <c r="A339" i="10"/>
  <c r="B339" i="10" s="1"/>
  <c r="H339" i="10"/>
  <c r="A340" i="10"/>
  <c r="B340" i="10"/>
  <c r="H340" i="10"/>
  <c r="A341" i="10"/>
  <c r="B341" i="10"/>
  <c r="H341" i="10"/>
  <c r="A342" i="10"/>
  <c r="B342" i="10" s="1"/>
  <c r="H342" i="10"/>
  <c r="A343" i="10"/>
  <c r="B343" i="10" s="1"/>
  <c r="H343" i="10"/>
  <c r="A344" i="10"/>
  <c r="B344" i="10"/>
  <c r="H344" i="10"/>
  <c r="A345" i="10"/>
  <c r="B345" i="10"/>
  <c r="H345" i="10"/>
  <c r="A346" i="10"/>
  <c r="B346" i="10" s="1"/>
  <c r="H346" i="10"/>
  <c r="A347" i="10"/>
  <c r="B347" i="10" s="1"/>
  <c r="H347" i="10"/>
  <c r="A348" i="10"/>
  <c r="B348" i="10"/>
  <c r="H348" i="10"/>
  <c r="A349" i="10"/>
  <c r="B349" i="10"/>
  <c r="H349" i="10"/>
  <c r="A350" i="10"/>
  <c r="B350" i="10" s="1"/>
  <c r="H350" i="10"/>
  <c r="A351" i="10"/>
  <c r="B351" i="10" s="1"/>
  <c r="H351" i="10"/>
  <c r="A352" i="10"/>
  <c r="B352" i="10"/>
  <c r="H352" i="10"/>
  <c r="A353" i="10"/>
  <c r="B353" i="10"/>
  <c r="H353" i="10"/>
  <c r="A354" i="10"/>
  <c r="B354" i="10" s="1"/>
  <c r="H354" i="10"/>
  <c r="A355" i="10"/>
  <c r="B355" i="10" s="1"/>
  <c r="H355" i="10"/>
  <c r="A356" i="10"/>
  <c r="B356" i="10"/>
  <c r="H356" i="10"/>
  <c r="A357" i="10"/>
  <c r="B357" i="10"/>
  <c r="H357" i="10"/>
  <c r="A358" i="10"/>
  <c r="B358" i="10" s="1"/>
  <c r="H358" i="10"/>
  <c r="A359" i="10"/>
  <c r="B359" i="10" s="1"/>
  <c r="H359" i="10"/>
  <c r="A360" i="10"/>
  <c r="B360" i="10"/>
  <c r="H360" i="10"/>
  <c r="A361" i="10"/>
  <c r="B361" i="10"/>
  <c r="H361" i="10"/>
  <c r="A362" i="10"/>
  <c r="B362" i="10" s="1"/>
  <c r="H362" i="10"/>
  <c r="A363" i="10"/>
  <c r="B363" i="10" s="1"/>
  <c r="H363" i="10"/>
  <c r="A364" i="10"/>
  <c r="B364" i="10"/>
  <c r="H364" i="10"/>
  <c r="A365" i="10"/>
  <c r="B365" i="10"/>
  <c r="H365" i="10"/>
  <c r="A366" i="10"/>
  <c r="B366" i="10" s="1"/>
  <c r="H366" i="10"/>
  <c r="A367" i="10"/>
  <c r="B367" i="10" s="1"/>
  <c r="H367" i="10"/>
  <c r="A368" i="10"/>
  <c r="B368" i="10"/>
  <c r="H368" i="10"/>
  <c r="A369" i="10"/>
  <c r="B369" i="10"/>
  <c r="H369" i="10"/>
  <c r="A370" i="10"/>
  <c r="B370" i="10" s="1"/>
  <c r="H370" i="10"/>
  <c r="A371" i="10"/>
  <c r="B371" i="10" s="1"/>
  <c r="H371" i="10"/>
  <c r="A372" i="10"/>
  <c r="B372" i="10"/>
  <c r="H372" i="10"/>
  <c r="A373" i="10"/>
  <c r="B373" i="10"/>
  <c r="H373" i="10"/>
  <c r="A374" i="10"/>
  <c r="B374" i="10" s="1"/>
  <c r="H374" i="10"/>
  <c r="A375" i="10"/>
  <c r="B375" i="10" s="1"/>
  <c r="H375" i="10"/>
  <c r="A376" i="10"/>
  <c r="B376" i="10"/>
  <c r="H376" i="10"/>
  <c r="A377" i="10"/>
  <c r="B377" i="10"/>
  <c r="H377" i="10"/>
  <c r="A378" i="10"/>
  <c r="B378" i="10" s="1"/>
  <c r="H378" i="10"/>
  <c r="A379" i="10"/>
  <c r="B379" i="10" s="1"/>
  <c r="H379" i="10"/>
  <c r="A380" i="10"/>
  <c r="B380" i="10"/>
  <c r="H380" i="10"/>
  <c r="A381" i="10"/>
  <c r="B381" i="10"/>
  <c r="H381" i="10"/>
  <c r="A382" i="10"/>
  <c r="B382" i="10" s="1"/>
  <c r="H382" i="10"/>
  <c r="A383" i="10"/>
  <c r="B383" i="10" s="1"/>
  <c r="H383" i="10"/>
  <c r="A384" i="10"/>
  <c r="B384" i="10"/>
  <c r="H384" i="10"/>
  <c r="A385" i="10"/>
  <c r="B385" i="10"/>
  <c r="H385" i="10"/>
  <c r="A386" i="10"/>
  <c r="B386" i="10" s="1"/>
  <c r="H386" i="10"/>
  <c r="A387" i="10"/>
  <c r="B387" i="10" s="1"/>
  <c r="H387" i="10"/>
  <c r="A388" i="10"/>
  <c r="B388" i="10"/>
  <c r="H388" i="10"/>
  <c r="A389" i="10"/>
  <c r="B389" i="10"/>
  <c r="H389" i="10"/>
  <c r="A390" i="10"/>
  <c r="B390" i="10" s="1"/>
  <c r="H390" i="10"/>
  <c r="A391" i="10"/>
  <c r="B391" i="10" s="1"/>
  <c r="H391" i="10"/>
  <c r="A392" i="10"/>
  <c r="B392" i="10"/>
  <c r="H392" i="10"/>
  <c r="A393" i="10"/>
  <c r="B393" i="10"/>
  <c r="H393" i="10"/>
  <c r="A394" i="10"/>
  <c r="B394" i="10" s="1"/>
  <c r="H394" i="10"/>
  <c r="A395" i="10"/>
  <c r="B395" i="10" s="1"/>
  <c r="H395" i="10"/>
  <c r="A396" i="10"/>
  <c r="B396" i="10"/>
  <c r="H396" i="10"/>
  <c r="A397" i="10"/>
  <c r="B397" i="10"/>
  <c r="H397" i="10"/>
  <c r="A398" i="10"/>
  <c r="B398" i="10" s="1"/>
  <c r="H398" i="10"/>
  <c r="A399" i="10"/>
  <c r="B399" i="10" s="1"/>
  <c r="H399" i="10"/>
  <c r="A400" i="10"/>
  <c r="B400" i="10"/>
  <c r="H400" i="10"/>
  <c r="A401" i="10"/>
  <c r="B401" i="10"/>
  <c r="H401" i="10"/>
  <c r="A402" i="10"/>
  <c r="B402" i="10"/>
  <c r="H402" i="10"/>
  <c r="A403" i="10"/>
  <c r="B403" i="10" s="1"/>
  <c r="H403" i="10"/>
  <c r="A404" i="10"/>
  <c r="B404" i="10"/>
  <c r="H404" i="10"/>
  <c r="A405" i="10"/>
  <c r="B405" i="10"/>
  <c r="H405" i="10"/>
  <c r="A406" i="10"/>
  <c r="B406" i="10"/>
  <c r="H406" i="10"/>
  <c r="A407" i="10"/>
  <c r="B407" i="10" s="1"/>
  <c r="H407" i="10"/>
  <c r="A408" i="10"/>
  <c r="B408" i="10"/>
  <c r="H408" i="10"/>
  <c r="A409" i="10"/>
  <c r="B409" i="10"/>
  <c r="H409" i="10"/>
  <c r="A410" i="10"/>
  <c r="B410" i="10"/>
  <c r="H410" i="10"/>
  <c r="A411" i="10"/>
  <c r="B411" i="10" s="1"/>
  <c r="H411" i="10"/>
  <c r="A412" i="10"/>
  <c r="B412" i="10"/>
  <c r="H412" i="10"/>
  <c r="A413" i="10"/>
  <c r="B413" i="10"/>
  <c r="H413" i="10"/>
  <c r="A414" i="10"/>
  <c r="B414" i="10"/>
  <c r="H414" i="10"/>
  <c r="A415" i="10"/>
  <c r="B415" i="10" s="1"/>
  <c r="H415" i="10"/>
  <c r="A416" i="10"/>
  <c r="B416" i="10"/>
  <c r="H416" i="10"/>
  <c r="A417" i="10"/>
  <c r="B417" i="10"/>
  <c r="H417" i="10"/>
  <c r="A418" i="10"/>
  <c r="B418" i="10"/>
  <c r="H418" i="10"/>
  <c r="A419" i="10"/>
  <c r="B419" i="10" s="1"/>
  <c r="H419" i="10"/>
  <c r="A420" i="10"/>
  <c r="B420" i="10"/>
  <c r="H420" i="10"/>
  <c r="A421" i="10"/>
  <c r="B421" i="10"/>
  <c r="H421" i="10"/>
  <c r="A422" i="10"/>
  <c r="B422" i="10"/>
  <c r="H422" i="10"/>
  <c r="A423" i="10"/>
  <c r="B423" i="10" s="1"/>
  <c r="H423" i="10"/>
  <c r="A424" i="10"/>
  <c r="B424" i="10"/>
  <c r="H424" i="10"/>
  <c r="A425" i="10"/>
  <c r="B425" i="10"/>
  <c r="H425" i="10"/>
  <c r="A426" i="10"/>
  <c r="B426" i="10"/>
  <c r="H426" i="10"/>
  <c r="A427" i="10"/>
  <c r="B427" i="10" s="1"/>
  <c r="H427" i="10"/>
  <c r="A428" i="10"/>
  <c r="B428" i="10"/>
  <c r="H428" i="10"/>
  <c r="A429" i="10"/>
  <c r="B429" i="10"/>
  <c r="H429" i="10"/>
  <c r="A430" i="10"/>
  <c r="B430" i="10"/>
  <c r="H430" i="10"/>
  <c r="A431" i="10"/>
  <c r="B431" i="10" s="1"/>
  <c r="H431" i="10"/>
  <c r="A432" i="10"/>
  <c r="B432" i="10"/>
  <c r="H432" i="10"/>
  <c r="A433" i="10"/>
  <c r="B433" i="10"/>
  <c r="H433" i="10"/>
  <c r="A434" i="10"/>
  <c r="B434" i="10"/>
  <c r="H434" i="10"/>
  <c r="A435" i="10"/>
  <c r="B435" i="10" s="1"/>
  <c r="H435" i="10"/>
  <c r="A436" i="10"/>
  <c r="B436" i="10"/>
  <c r="H436" i="10"/>
  <c r="H710" i="5" l="1"/>
  <c r="I710" i="5"/>
  <c r="A751" i="5" l="1"/>
  <c r="B751" i="5" s="1"/>
  <c r="H751" i="5"/>
  <c r="I751" i="5"/>
  <c r="A752" i="5"/>
  <c r="B752" i="5" s="1"/>
  <c r="H752" i="5"/>
  <c r="I752" i="5"/>
  <c r="A753" i="5"/>
  <c r="B753" i="5" s="1"/>
  <c r="H753" i="5"/>
  <c r="I753" i="5"/>
  <c r="A754" i="5"/>
  <c r="B754" i="5" s="1"/>
  <c r="H754" i="5"/>
  <c r="I754" i="5"/>
  <c r="A755" i="5"/>
  <c r="B755" i="5" s="1"/>
  <c r="H755" i="5"/>
  <c r="I755" i="5"/>
  <c r="A756" i="5"/>
  <c r="B756" i="5" s="1"/>
  <c r="H756" i="5"/>
  <c r="I756" i="5"/>
  <c r="A757" i="5"/>
  <c r="B757" i="5" s="1"/>
  <c r="H757" i="5"/>
  <c r="I757" i="5"/>
  <c r="A758" i="5"/>
  <c r="B758" i="5" s="1"/>
  <c r="H758" i="5"/>
  <c r="I758" i="5"/>
  <c r="A759" i="5"/>
  <c r="B759" i="5" s="1"/>
  <c r="H759" i="5"/>
  <c r="I759" i="5"/>
  <c r="A760" i="5"/>
  <c r="B760" i="5" s="1"/>
  <c r="H760" i="5"/>
  <c r="I760" i="5"/>
  <c r="A761" i="5"/>
  <c r="B761" i="5" s="1"/>
  <c r="H761" i="5"/>
  <c r="I761" i="5"/>
  <c r="A762" i="5"/>
  <c r="B762" i="5" s="1"/>
  <c r="H762" i="5"/>
  <c r="I762" i="5"/>
  <c r="A763" i="5"/>
  <c r="B763" i="5" s="1"/>
  <c r="H763" i="5"/>
  <c r="I763" i="5"/>
  <c r="A764" i="5"/>
  <c r="B764" i="5" s="1"/>
  <c r="H764" i="5"/>
  <c r="I764" i="5"/>
  <c r="A765" i="5"/>
  <c r="B765" i="5" s="1"/>
  <c r="H765" i="5"/>
  <c r="I765" i="5"/>
  <c r="A766" i="5"/>
  <c r="B766" i="5" s="1"/>
  <c r="H766" i="5"/>
  <c r="I766" i="5"/>
  <c r="A767" i="5"/>
  <c r="B767" i="5" s="1"/>
  <c r="H767" i="5"/>
  <c r="I767" i="5"/>
  <c r="A768" i="5"/>
  <c r="B768" i="5" s="1"/>
  <c r="H768" i="5"/>
  <c r="I768" i="5"/>
  <c r="A769" i="5"/>
  <c r="B769" i="5" s="1"/>
  <c r="H769" i="5"/>
  <c r="I769" i="5"/>
  <c r="A770" i="5"/>
  <c r="B770" i="5" s="1"/>
  <c r="H770" i="5"/>
  <c r="I770" i="5"/>
  <c r="A771" i="5"/>
  <c r="B771" i="5" s="1"/>
  <c r="H771" i="5"/>
  <c r="I771" i="5"/>
  <c r="A772" i="5"/>
  <c r="B772" i="5" s="1"/>
  <c r="H772" i="5"/>
  <c r="I772" i="5"/>
  <c r="A773" i="5"/>
  <c r="B773" i="5" s="1"/>
  <c r="H773" i="5"/>
  <c r="I773" i="5"/>
  <c r="A774" i="5"/>
  <c r="B774" i="5" s="1"/>
  <c r="H774" i="5"/>
  <c r="I774" i="5"/>
  <c r="A775" i="5"/>
  <c r="B775" i="5" s="1"/>
  <c r="H775" i="5"/>
  <c r="I775" i="5"/>
  <c r="A776" i="5"/>
  <c r="B776" i="5" s="1"/>
  <c r="H776" i="5"/>
  <c r="I776" i="5"/>
  <c r="A777" i="5"/>
  <c r="B777" i="5" s="1"/>
  <c r="H777" i="5"/>
  <c r="I777" i="5"/>
  <c r="A778" i="5"/>
  <c r="B778" i="5" s="1"/>
  <c r="H778" i="5"/>
  <c r="I778" i="5"/>
  <c r="A779" i="5"/>
  <c r="B779" i="5" s="1"/>
  <c r="H779" i="5"/>
  <c r="I779" i="5"/>
  <c r="A780" i="5"/>
  <c r="B780" i="5" s="1"/>
  <c r="H780" i="5"/>
  <c r="I780" i="5"/>
  <c r="A781" i="5"/>
  <c r="B781" i="5" s="1"/>
  <c r="H781" i="5"/>
  <c r="I781" i="5"/>
  <c r="A782" i="5"/>
  <c r="B782" i="5" s="1"/>
  <c r="H782" i="5"/>
  <c r="I782" i="5"/>
  <c r="A783" i="5"/>
  <c r="B783" i="5" s="1"/>
  <c r="H783" i="5"/>
  <c r="I783" i="5"/>
  <c r="A784" i="5"/>
  <c r="B784" i="5" s="1"/>
  <c r="H784" i="5"/>
  <c r="I784" i="5"/>
  <c r="A785" i="5"/>
  <c r="B785" i="5" s="1"/>
  <c r="H785" i="5"/>
  <c r="I785" i="5"/>
  <c r="A786" i="5"/>
  <c r="B786" i="5" s="1"/>
  <c r="H786" i="5"/>
  <c r="I786" i="5"/>
  <c r="A787" i="5"/>
  <c r="B787" i="5" s="1"/>
  <c r="H787" i="5"/>
  <c r="I787" i="5"/>
  <c r="A788" i="5"/>
  <c r="B788" i="5" s="1"/>
  <c r="H788" i="5"/>
  <c r="I788" i="5"/>
  <c r="A789" i="5"/>
  <c r="B789" i="5" s="1"/>
  <c r="H789" i="5"/>
  <c r="I789" i="5"/>
  <c r="A790" i="5"/>
  <c r="B790" i="5" s="1"/>
  <c r="H790" i="5"/>
  <c r="I790" i="5"/>
  <c r="A791" i="5"/>
  <c r="B791" i="5" s="1"/>
  <c r="H791" i="5"/>
  <c r="I791" i="5"/>
  <c r="A792" i="5"/>
  <c r="B792" i="5" s="1"/>
  <c r="H792" i="5"/>
  <c r="I792" i="5"/>
  <c r="A793" i="5"/>
  <c r="B793" i="5" s="1"/>
  <c r="H793" i="5"/>
  <c r="I793" i="5"/>
  <c r="A794" i="5"/>
  <c r="B794" i="5" s="1"/>
  <c r="H794" i="5"/>
  <c r="I794" i="5"/>
  <c r="A795" i="5"/>
  <c r="B795" i="5" s="1"/>
  <c r="H795" i="5"/>
  <c r="I795" i="5"/>
  <c r="A796" i="5"/>
  <c r="B796" i="5" s="1"/>
  <c r="H796" i="5"/>
  <c r="I796" i="5"/>
  <c r="A797" i="5"/>
  <c r="B797" i="5" s="1"/>
  <c r="H797" i="5"/>
  <c r="I797" i="5"/>
  <c r="A798" i="5"/>
  <c r="B798" i="5" s="1"/>
  <c r="H798" i="5"/>
  <c r="I798" i="5"/>
  <c r="A799" i="5"/>
  <c r="B799" i="5" s="1"/>
  <c r="H799" i="5"/>
  <c r="I799" i="5"/>
  <c r="A800" i="5"/>
  <c r="B800" i="5" s="1"/>
  <c r="H800" i="5"/>
  <c r="I800" i="5"/>
  <c r="A801" i="5"/>
  <c r="B801" i="5" s="1"/>
  <c r="H801" i="5"/>
  <c r="I801" i="5"/>
  <c r="A802" i="5"/>
  <c r="B802" i="5" s="1"/>
  <c r="H802" i="5"/>
  <c r="I802" i="5"/>
  <c r="A803" i="5"/>
  <c r="B803" i="5" s="1"/>
  <c r="H803" i="5"/>
  <c r="I803" i="5"/>
  <c r="A804" i="5"/>
  <c r="B804" i="5" s="1"/>
  <c r="H804" i="5"/>
  <c r="I804" i="5"/>
  <c r="A805" i="5"/>
  <c r="B805" i="5" s="1"/>
  <c r="H805" i="5"/>
  <c r="I805" i="5"/>
  <c r="A806" i="5"/>
  <c r="B806" i="5" s="1"/>
  <c r="H806" i="5"/>
  <c r="I806" i="5"/>
  <c r="A807" i="5"/>
  <c r="B807" i="5" s="1"/>
  <c r="H807" i="5"/>
  <c r="I807" i="5"/>
  <c r="A808" i="5"/>
  <c r="B808" i="5" s="1"/>
  <c r="H808" i="5"/>
  <c r="I808" i="5"/>
  <c r="A809" i="5"/>
  <c r="B809" i="5" s="1"/>
  <c r="H809" i="5"/>
  <c r="I809" i="5"/>
  <c r="I220" i="6" l="1"/>
  <c r="H220" i="6" s="1"/>
  <c r="I221" i="6"/>
  <c r="H221" i="6" s="1"/>
  <c r="I222" i="6"/>
  <c r="H222" i="6" s="1"/>
  <c r="I228" i="6"/>
  <c r="H228" i="6" s="1"/>
  <c r="I229" i="6"/>
  <c r="H229" i="6" s="1"/>
  <c r="I230" i="6"/>
  <c r="H230" i="6" s="1"/>
  <c r="I227" i="6"/>
  <c r="H227" i="6" s="1"/>
  <c r="B340" i="15"/>
  <c r="B339" i="15"/>
  <c r="B335" i="15"/>
  <c r="C335" i="15"/>
  <c r="D335" i="15"/>
  <c r="F335" i="15"/>
  <c r="G335" i="15"/>
  <c r="H335" i="15"/>
  <c r="I335" i="15"/>
  <c r="J335" i="15"/>
  <c r="K335" i="15"/>
  <c r="L335" i="15"/>
  <c r="M335" i="15"/>
  <c r="N335" i="15"/>
  <c r="O335" i="15"/>
  <c r="P335" i="15"/>
  <c r="Q335" i="15"/>
  <c r="R335" i="15"/>
  <c r="S335" i="15"/>
  <c r="T335" i="15"/>
  <c r="U335" i="15"/>
  <c r="V335" i="15"/>
  <c r="W335" i="15"/>
  <c r="X335" i="15"/>
  <c r="Y335" i="15"/>
  <c r="Z335" i="15"/>
  <c r="AB335" i="15"/>
  <c r="AC335" i="15"/>
  <c r="AD335" i="15"/>
  <c r="AE335" i="15"/>
  <c r="AF335" i="15"/>
  <c r="AG335" i="15"/>
  <c r="AH335" i="15"/>
  <c r="AI335" i="15"/>
  <c r="AJ335" i="15"/>
  <c r="AK335" i="15"/>
  <c r="AL335" i="15"/>
  <c r="AM335" i="15"/>
  <c r="B336" i="15"/>
  <c r="C336" i="15"/>
  <c r="D336" i="15"/>
  <c r="F336" i="15"/>
  <c r="G336" i="15"/>
  <c r="H336" i="15"/>
  <c r="I336" i="15"/>
  <c r="J336" i="15"/>
  <c r="K336" i="15"/>
  <c r="L336" i="15"/>
  <c r="M336" i="15"/>
  <c r="N336" i="15"/>
  <c r="O336" i="15"/>
  <c r="P336" i="15"/>
  <c r="Q336" i="15"/>
  <c r="R336" i="15"/>
  <c r="S336" i="15"/>
  <c r="T336" i="15"/>
  <c r="U336" i="15"/>
  <c r="V336" i="15"/>
  <c r="W336" i="15"/>
  <c r="X336" i="15"/>
  <c r="Y336" i="15"/>
  <c r="Z336" i="15"/>
  <c r="AB336" i="15"/>
  <c r="AC336" i="15"/>
  <c r="AD336" i="15"/>
  <c r="AE336" i="15"/>
  <c r="AF336" i="15"/>
  <c r="AG336" i="15"/>
  <c r="AH336" i="15"/>
  <c r="AI336" i="15"/>
  <c r="AJ336" i="15"/>
  <c r="AK336" i="15"/>
  <c r="AL336" i="15"/>
  <c r="AM336" i="15"/>
  <c r="B337" i="15"/>
  <c r="C337" i="15"/>
  <c r="D337" i="15"/>
  <c r="F337" i="15"/>
  <c r="G337" i="15"/>
  <c r="H337" i="15"/>
  <c r="I337" i="15"/>
  <c r="J337" i="15"/>
  <c r="K337" i="15"/>
  <c r="L337" i="15"/>
  <c r="M337" i="15"/>
  <c r="N337" i="15"/>
  <c r="O337" i="15"/>
  <c r="P337" i="15"/>
  <c r="Q337" i="15"/>
  <c r="R337" i="15"/>
  <c r="S337" i="15"/>
  <c r="T337" i="15"/>
  <c r="U337" i="15"/>
  <c r="V337" i="15"/>
  <c r="W337" i="15"/>
  <c r="X337" i="15"/>
  <c r="Y337" i="15"/>
  <c r="Z337" i="15"/>
  <c r="AB337" i="15"/>
  <c r="AC337" i="15"/>
  <c r="AD337" i="15"/>
  <c r="AE337" i="15"/>
  <c r="AF337" i="15"/>
  <c r="AG337" i="15"/>
  <c r="AH337" i="15"/>
  <c r="AI337" i="15"/>
  <c r="AJ337" i="15"/>
  <c r="AK337" i="15"/>
  <c r="AL337" i="15"/>
  <c r="AM337" i="15"/>
  <c r="B338" i="15"/>
  <c r="C338" i="15"/>
  <c r="D338" i="15"/>
  <c r="F338" i="15"/>
  <c r="G338" i="15"/>
  <c r="H338" i="15"/>
  <c r="I338" i="15"/>
  <c r="J338" i="15"/>
  <c r="K338" i="15"/>
  <c r="L338" i="15"/>
  <c r="M338" i="15"/>
  <c r="N338" i="15"/>
  <c r="O338" i="15"/>
  <c r="P338" i="15"/>
  <c r="Q338" i="15"/>
  <c r="R338" i="15"/>
  <c r="S338" i="15"/>
  <c r="T338" i="15"/>
  <c r="U338" i="15"/>
  <c r="V338" i="15"/>
  <c r="W338" i="15"/>
  <c r="X338" i="15"/>
  <c r="Y338" i="15"/>
  <c r="Z338" i="15"/>
  <c r="AB338" i="15"/>
  <c r="AC338" i="15"/>
  <c r="AD338" i="15"/>
  <c r="AE338" i="15"/>
  <c r="AF338" i="15"/>
  <c r="AG338" i="15"/>
  <c r="AH338" i="15"/>
  <c r="AI338" i="15"/>
  <c r="AJ338" i="15"/>
  <c r="AK338" i="15"/>
  <c r="AL338" i="15"/>
  <c r="AM338" i="15"/>
  <c r="C339" i="15"/>
  <c r="D339" i="15"/>
  <c r="F339" i="15"/>
  <c r="G339" i="15"/>
  <c r="H339" i="15"/>
  <c r="I339" i="15"/>
  <c r="J339" i="15"/>
  <c r="K339" i="15"/>
  <c r="L339" i="15"/>
  <c r="M339" i="15"/>
  <c r="N339" i="15"/>
  <c r="O339" i="15"/>
  <c r="P339" i="15"/>
  <c r="Q339" i="15"/>
  <c r="R339" i="15"/>
  <c r="S339" i="15"/>
  <c r="T339" i="15"/>
  <c r="U339" i="15"/>
  <c r="V339" i="15"/>
  <c r="W339" i="15"/>
  <c r="X339" i="15"/>
  <c r="Y339" i="15"/>
  <c r="Z339" i="15"/>
  <c r="AB339" i="15"/>
  <c r="AC339" i="15"/>
  <c r="AD339" i="15"/>
  <c r="AE339" i="15"/>
  <c r="AF339" i="15"/>
  <c r="AG339" i="15"/>
  <c r="AH339" i="15"/>
  <c r="AI339" i="15"/>
  <c r="AJ339" i="15"/>
  <c r="AK339" i="15"/>
  <c r="AL339" i="15"/>
  <c r="AM339" i="15"/>
  <c r="C340" i="15"/>
  <c r="D340" i="15"/>
  <c r="F340" i="15"/>
  <c r="G340" i="15"/>
  <c r="H340" i="15"/>
  <c r="I340" i="15"/>
  <c r="J340" i="15"/>
  <c r="K340" i="15"/>
  <c r="L340" i="15"/>
  <c r="M340" i="15"/>
  <c r="N340" i="15"/>
  <c r="O340" i="15"/>
  <c r="P340" i="15"/>
  <c r="Q340" i="15"/>
  <c r="R340" i="15"/>
  <c r="S340" i="15"/>
  <c r="T340" i="15"/>
  <c r="U340" i="15"/>
  <c r="V340" i="15"/>
  <c r="W340" i="15"/>
  <c r="X340" i="15"/>
  <c r="Y340" i="15"/>
  <c r="Z340" i="15"/>
  <c r="AB340" i="15"/>
  <c r="AC340" i="15"/>
  <c r="AD340" i="15"/>
  <c r="AE340" i="15"/>
  <c r="AF340" i="15"/>
  <c r="AG340" i="15"/>
  <c r="AH340" i="15"/>
  <c r="AI340" i="15"/>
  <c r="AJ340" i="15"/>
  <c r="AK340" i="15"/>
  <c r="AL340" i="15"/>
  <c r="AM340" i="15"/>
  <c r="B341" i="15"/>
  <c r="C341" i="15"/>
  <c r="D341" i="15"/>
  <c r="F341" i="15"/>
  <c r="G341" i="15"/>
  <c r="H341" i="15"/>
  <c r="I341" i="15"/>
  <c r="J341" i="15"/>
  <c r="K341" i="15"/>
  <c r="L341" i="15"/>
  <c r="M341" i="15"/>
  <c r="N341" i="15"/>
  <c r="O341" i="15"/>
  <c r="P341" i="15"/>
  <c r="Q341" i="15"/>
  <c r="R341" i="15"/>
  <c r="S341" i="15"/>
  <c r="T341" i="15"/>
  <c r="U341" i="15"/>
  <c r="V341" i="15"/>
  <c r="W341" i="15"/>
  <c r="X341" i="15"/>
  <c r="Y341" i="15"/>
  <c r="Z341" i="15"/>
  <c r="AB341" i="15"/>
  <c r="AC341" i="15"/>
  <c r="AD341" i="15"/>
  <c r="AE341" i="15"/>
  <c r="AF341" i="15"/>
  <c r="AG341" i="15"/>
  <c r="AH341" i="15"/>
  <c r="AI341" i="15"/>
  <c r="AJ341" i="15"/>
  <c r="AK341" i="15"/>
  <c r="AL341" i="15"/>
  <c r="AM341" i="15"/>
  <c r="B342" i="15"/>
  <c r="C342" i="15"/>
  <c r="D342" i="15"/>
  <c r="F342" i="15"/>
  <c r="G342" i="15"/>
  <c r="H342" i="15"/>
  <c r="I342" i="15"/>
  <c r="J342" i="15"/>
  <c r="K342" i="15"/>
  <c r="L342" i="15"/>
  <c r="M342" i="15"/>
  <c r="N342" i="15"/>
  <c r="O342" i="15"/>
  <c r="P342" i="15"/>
  <c r="Q342" i="15"/>
  <c r="R342" i="15"/>
  <c r="S342" i="15"/>
  <c r="T342" i="15"/>
  <c r="U342" i="15"/>
  <c r="V342" i="15"/>
  <c r="W342" i="15"/>
  <c r="X342" i="15"/>
  <c r="Y342" i="15"/>
  <c r="Z342" i="15"/>
  <c r="AB342" i="15"/>
  <c r="AC342" i="15"/>
  <c r="AD342" i="15"/>
  <c r="AE342" i="15"/>
  <c r="AF342" i="15"/>
  <c r="AG342" i="15"/>
  <c r="AH342" i="15"/>
  <c r="AI342" i="15"/>
  <c r="AJ342" i="15"/>
  <c r="AK342" i="15"/>
  <c r="AL342" i="15"/>
  <c r="AM342" i="15"/>
  <c r="B343" i="15"/>
  <c r="C343" i="15"/>
  <c r="D343" i="15"/>
  <c r="F343" i="15"/>
  <c r="G343" i="15"/>
  <c r="H343" i="15"/>
  <c r="I343" i="15"/>
  <c r="J343" i="15"/>
  <c r="K343" i="15"/>
  <c r="L343" i="15"/>
  <c r="M343" i="15"/>
  <c r="N343" i="15"/>
  <c r="O343" i="15"/>
  <c r="P343" i="15"/>
  <c r="Q343" i="15"/>
  <c r="R343" i="15"/>
  <c r="S343" i="15"/>
  <c r="T343" i="15"/>
  <c r="U343" i="15"/>
  <c r="V343" i="15"/>
  <c r="W343" i="15"/>
  <c r="X343" i="15"/>
  <c r="Y343" i="15"/>
  <c r="Z343" i="15"/>
  <c r="AB343" i="15"/>
  <c r="AC343" i="15"/>
  <c r="AD343" i="15"/>
  <c r="AE343" i="15"/>
  <c r="AF343" i="15"/>
  <c r="AG343" i="15"/>
  <c r="AH343" i="15"/>
  <c r="AI343" i="15"/>
  <c r="AJ343" i="15"/>
  <c r="AK343" i="15"/>
  <c r="AL343" i="15"/>
  <c r="AM343" i="15"/>
  <c r="B344" i="15"/>
  <c r="C344" i="15"/>
  <c r="D344" i="15"/>
  <c r="F344" i="15"/>
  <c r="G344" i="15"/>
  <c r="H344" i="15"/>
  <c r="I344" i="15"/>
  <c r="J344" i="15"/>
  <c r="K344" i="15"/>
  <c r="L344" i="15"/>
  <c r="M344" i="15"/>
  <c r="N344" i="15"/>
  <c r="O344" i="15"/>
  <c r="P344" i="15"/>
  <c r="Q344" i="15"/>
  <c r="R344" i="15"/>
  <c r="S344" i="15"/>
  <c r="T344" i="15"/>
  <c r="U344" i="15"/>
  <c r="V344" i="15"/>
  <c r="W344" i="15"/>
  <c r="X344" i="15"/>
  <c r="Y344" i="15"/>
  <c r="Z344" i="15"/>
  <c r="AB344" i="15"/>
  <c r="AC344" i="15"/>
  <c r="AD344" i="15"/>
  <c r="AE344" i="15"/>
  <c r="AF344" i="15"/>
  <c r="AG344" i="15"/>
  <c r="AH344" i="15"/>
  <c r="AI344" i="15"/>
  <c r="AJ344" i="15"/>
  <c r="AK344" i="15"/>
  <c r="AL344" i="15"/>
  <c r="AM344" i="15"/>
  <c r="B345" i="15"/>
  <c r="C345" i="15"/>
  <c r="D345" i="15"/>
  <c r="F345" i="15"/>
  <c r="G345" i="15"/>
  <c r="H345" i="15"/>
  <c r="I345" i="15"/>
  <c r="J345" i="15"/>
  <c r="K345" i="15"/>
  <c r="L345" i="15"/>
  <c r="M345" i="15"/>
  <c r="N345" i="15"/>
  <c r="O345" i="15"/>
  <c r="P345" i="15"/>
  <c r="Q345" i="15"/>
  <c r="R345" i="15"/>
  <c r="S345" i="15"/>
  <c r="T345" i="15"/>
  <c r="U345" i="15"/>
  <c r="V345" i="15"/>
  <c r="W345" i="15"/>
  <c r="X345" i="15"/>
  <c r="Y345" i="15"/>
  <c r="Z345" i="15"/>
  <c r="AB345" i="15"/>
  <c r="AC345" i="15"/>
  <c r="AD345" i="15"/>
  <c r="AE345" i="15"/>
  <c r="AF345" i="15"/>
  <c r="AG345" i="15"/>
  <c r="AH345" i="15"/>
  <c r="AI345" i="15"/>
  <c r="AJ345" i="15"/>
  <c r="AK345" i="15"/>
  <c r="AL345" i="15"/>
  <c r="AM345" i="15"/>
  <c r="I316" i="6"/>
  <c r="H316" i="6" s="1"/>
  <c r="I317" i="6"/>
  <c r="H317" i="6" s="1"/>
  <c r="I315" i="6"/>
  <c r="H315" i="6" s="1"/>
  <c r="I312" i="6"/>
  <c r="H312" i="6" s="1"/>
  <c r="I313" i="6"/>
  <c r="H313" i="6" s="1"/>
  <c r="I314" i="6"/>
  <c r="H314" i="6" s="1"/>
  <c r="I311" i="6"/>
  <c r="H311" i="6"/>
  <c r="I308" i="6"/>
  <c r="H308" i="6" s="1"/>
  <c r="I309" i="6"/>
  <c r="H309" i="6" s="1"/>
  <c r="I310" i="6"/>
  <c r="H310" i="6" s="1"/>
  <c r="I307" i="6"/>
  <c r="H307" i="6"/>
  <c r="H304" i="6"/>
  <c r="I304" i="6"/>
  <c r="I305" i="6"/>
  <c r="H305" i="6" s="1"/>
  <c r="H306" i="6"/>
  <c r="I306" i="6"/>
  <c r="I303" i="6"/>
  <c r="H303" i="6" s="1"/>
  <c r="I300" i="6"/>
  <c r="H300" i="6" s="1"/>
  <c r="I301" i="6"/>
  <c r="H301" i="6" s="1"/>
  <c r="I302" i="6"/>
  <c r="H302" i="6" s="1"/>
  <c r="I299" i="6"/>
  <c r="H299" i="6" s="1"/>
  <c r="I296" i="6"/>
  <c r="H296" i="6" s="1"/>
  <c r="I297" i="6"/>
  <c r="H297" i="6" s="1"/>
  <c r="I298" i="6"/>
  <c r="H298" i="6" s="1"/>
  <c r="I295" i="6"/>
  <c r="H295" i="6"/>
  <c r="H4" i="6" l="1"/>
  <c r="C312" i="1" l="1"/>
  <c r="F312" i="1"/>
  <c r="M312" i="1"/>
  <c r="O312" i="1"/>
  <c r="Q312" i="1"/>
  <c r="S312" i="1"/>
  <c r="V312" i="1"/>
  <c r="AC312" i="1"/>
  <c r="AJ312" i="1"/>
  <c r="AP312" i="1"/>
  <c r="AW312" i="1"/>
  <c r="BB312" i="1"/>
  <c r="BH312" i="1"/>
  <c r="BO312" i="1"/>
  <c r="BQ312" i="1"/>
  <c r="BS312" i="1"/>
  <c r="C313" i="1"/>
  <c r="F313" i="1"/>
  <c r="M313" i="1"/>
  <c r="O313" i="1"/>
  <c r="Q313" i="1"/>
  <c r="S313" i="1"/>
  <c r="V313" i="1"/>
  <c r="AC313" i="1"/>
  <c r="AJ313" i="1"/>
  <c r="AP313" i="1"/>
  <c r="AW313" i="1"/>
  <c r="BB313" i="1"/>
  <c r="BH313" i="1"/>
  <c r="BO313" i="1"/>
  <c r="BQ313" i="1"/>
  <c r="BS313" i="1"/>
  <c r="C314" i="1"/>
  <c r="F314" i="1"/>
  <c r="M314" i="1"/>
  <c r="O314" i="1"/>
  <c r="Q314" i="1"/>
  <c r="S314" i="1"/>
  <c r="V314" i="1"/>
  <c r="AC314" i="1"/>
  <c r="AJ314" i="1"/>
  <c r="AP314" i="1"/>
  <c r="AW314" i="1"/>
  <c r="BB314" i="1"/>
  <c r="BH314" i="1"/>
  <c r="BO314" i="1"/>
  <c r="BQ314" i="1"/>
  <c r="BS314" i="1"/>
  <c r="C315" i="1"/>
  <c r="F315" i="1"/>
  <c r="M315" i="1"/>
  <c r="O315" i="1"/>
  <c r="Q315" i="1"/>
  <c r="S315" i="1"/>
  <c r="V315" i="1"/>
  <c r="AC315" i="1"/>
  <c r="AJ315" i="1"/>
  <c r="AP315" i="1"/>
  <c r="AW315" i="1"/>
  <c r="BB315" i="1"/>
  <c r="BH315" i="1"/>
  <c r="BO315" i="1"/>
  <c r="BQ315" i="1"/>
  <c r="BS315" i="1"/>
  <c r="C316" i="1"/>
  <c r="F316" i="1"/>
  <c r="M316" i="1"/>
  <c r="O316" i="1"/>
  <c r="Q316" i="1"/>
  <c r="S316" i="1"/>
  <c r="V316" i="1"/>
  <c r="AC316" i="1"/>
  <c r="AJ316" i="1"/>
  <c r="AP316" i="1"/>
  <c r="AW316" i="1"/>
  <c r="BB316" i="1"/>
  <c r="BH316" i="1"/>
  <c r="BO316" i="1"/>
  <c r="BQ316" i="1"/>
  <c r="BS316" i="1"/>
  <c r="C317" i="1"/>
  <c r="F317" i="1"/>
  <c r="M317" i="1"/>
  <c r="O317" i="1"/>
  <c r="Q317" i="1"/>
  <c r="S317" i="1"/>
  <c r="V317" i="1"/>
  <c r="AC317" i="1"/>
  <c r="AJ317" i="1"/>
  <c r="AP317" i="1"/>
  <c r="AW317" i="1"/>
  <c r="BB317" i="1"/>
  <c r="BH317" i="1"/>
  <c r="BO317" i="1"/>
  <c r="BQ317" i="1"/>
  <c r="BS317" i="1"/>
  <c r="C318" i="1"/>
  <c r="F318" i="1"/>
  <c r="M318" i="1"/>
  <c r="O318" i="1"/>
  <c r="Q318" i="1"/>
  <c r="S318" i="1"/>
  <c r="V318" i="1"/>
  <c r="AC318" i="1"/>
  <c r="AJ318" i="1"/>
  <c r="AP318" i="1"/>
  <c r="AW318" i="1"/>
  <c r="BB318" i="1"/>
  <c r="BH318" i="1"/>
  <c r="BO318" i="1"/>
  <c r="BQ318" i="1"/>
  <c r="BS318" i="1"/>
  <c r="C319" i="1"/>
  <c r="F319" i="1"/>
  <c r="M319" i="1"/>
  <c r="O319" i="1"/>
  <c r="Q319" i="1"/>
  <c r="S319" i="1"/>
  <c r="V319" i="1"/>
  <c r="AC319" i="1"/>
  <c r="AJ319" i="1"/>
  <c r="AP319" i="1"/>
  <c r="AW319" i="1"/>
  <c r="BB319" i="1"/>
  <c r="BH319" i="1"/>
  <c r="BO319" i="1"/>
  <c r="BQ319" i="1"/>
  <c r="BS319" i="1"/>
  <c r="C320" i="1"/>
  <c r="F320" i="1"/>
  <c r="M320" i="1"/>
  <c r="O320" i="1"/>
  <c r="Q320" i="1"/>
  <c r="S320" i="1"/>
  <c r="V320" i="1"/>
  <c r="AC320" i="1"/>
  <c r="AJ320" i="1"/>
  <c r="AP320" i="1"/>
  <c r="AW320" i="1"/>
  <c r="BB320" i="1"/>
  <c r="BH320" i="1"/>
  <c r="BO320" i="1"/>
  <c r="BQ320" i="1"/>
  <c r="BS320" i="1"/>
  <c r="C321" i="1"/>
  <c r="F321" i="1"/>
  <c r="M321" i="1"/>
  <c r="O321" i="1"/>
  <c r="Q321" i="1"/>
  <c r="S321" i="1"/>
  <c r="V321" i="1"/>
  <c r="AC321" i="1"/>
  <c r="AJ321" i="1"/>
  <c r="AP321" i="1"/>
  <c r="AW321" i="1"/>
  <c r="BB321" i="1"/>
  <c r="BH321" i="1"/>
  <c r="BO321" i="1"/>
  <c r="BQ321" i="1"/>
  <c r="BS321" i="1"/>
  <c r="C322" i="1"/>
  <c r="F322" i="1"/>
  <c r="M322" i="1"/>
  <c r="O322" i="1"/>
  <c r="Q322" i="1"/>
  <c r="S322" i="1"/>
  <c r="V322" i="1"/>
  <c r="AC322" i="1"/>
  <c r="AJ322" i="1"/>
  <c r="AP322" i="1"/>
  <c r="AW322" i="1"/>
  <c r="BB322" i="1"/>
  <c r="BH322" i="1"/>
  <c r="BO322" i="1"/>
  <c r="BQ322" i="1"/>
  <c r="BS322" i="1"/>
  <c r="C323" i="1"/>
  <c r="F323" i="1"/>
  <c r="M323" i="1"/>
  <c r="O323" i="1"/>
  <c r="Q323" i="1"/>
  <c r="S323" i="1"/>
  <c r="V323" i="1"/>
  <c r="AC323" i="1"/>
  <c r="AJ323" i="1"/>
  <c r="AP323" i="1"/>
  <c r="AW323" i="1"/>
  <c r="BB323" i="1"/>
  <c r="BH323" i="1"/>
  <c r="BO323" i="1"/>
  <c r="BQ323" i="1"/>
  <c r="BS323" i="1"/>
  <c r="C324" i="1"/>
  <c r="F324" i="1"/>
  <c r="M324" i="1"/>
  <c r="O324" i="1"/>
  <c r="Q324" i="1"/>
  <c r="S324" i="1"/>
  <c r="V324" i="1"/>
  <c r="AC324" i="1"/>
  <c r="AJ324" i="1"/>
  <c r="AP324" i="1"/>
  <c r="AW324" i="1"/>
  <c r="BB324" i="1"/>
  <c r="BH324" i="1"/>
  <c r="BO324" i="1"/>
  <c r="BQ324" i="1"/>
  <c r="BS324" i="1"/>
  <c r="C325" i="1"/>
  <c r="F325" i="1"/>
  <c r="M325" i="1"/>
  <c r="O325" i="1"/>
  <c r="Q325" i="1"/>
  <c r="S325" i="1"/>
  <c r="V325" i="1"/>
  <c r="AC325" i="1"/>
  <c r="AJ325" i="1"/>
  <c r="AP325" i="1"/>
  <c r="AW325" i="1"/>
  <c r="BB325" i="1"/>
  <c r="BH325" i="1"/>
  <c r="BO325" i="1"/>
  <c r="BQ325" i="1"/>
  <c r="BS325" i="1"/>
  <c r="C326" i="1"/>
  <c r="F326" i="1"/>
  <c r="M326" i="1"/>
  <c r="O326" i="1"/>
  <c r="Q326" i="1"/>
  <c r="S326" i="1"/>
  <c r="V326" i="1"/>
  <c r="AC326" i="1"/>
  <c r="AJ326" i="1"/>
  <c r="AP326" i="1"/>
  <c r="AW326" i="1"/>
  <c r="BB326" i="1"/>
  <c r="BH326" i="1"/>
  <c r="BO326" i="1"/>
  <c r="BQ326" i="1"/>
  <c r="BS326" i="1"/>
  <c r="C327" i="1"/>
  <c r="F327" i="1"/>
  <c r="M327" i="1"/>
  <c r="O327" i="1"/>
  <c r="Q327" i="1"/>
  <c r="S327" i="1"/>
  <c r="V327" i="1"/>
  <c r="AC327" i="1"/>
  <c r="AJ327" i="1"/>
  <c r="AP327" i="1"/>
  <c r="AW327" i="1"/>
  <c r="BB327" i="1"/>
  <c r="BH327" i="1"/>
  <c r="BO327" i="1"/>
  <c r="BQ327" i="1"/>
  <c r="BS327" i="1"/>
  <c r="C328" i="1"/>
  <c r="F328" i="1"/>
  <c r="M328" i="1"/>
  <c r="O328" i="1"/>
  <c r="Q328" i="1"/>
  <c r="S328" i="1"/>
  <c r="V328" i="1"/>
  <c r="AC328" i="1"/>
  <c r="AJ328" i="1"/>
  <c r="AP328" i="1"/>
  <c r="AW328" i="1"/>
  <c r="BB328" i="1"/>
  <c r="BH328" i="1"/>
  <c r="BO328" i="1"/>
  <c r="BQ328" i="1"/>
  <c r="BS328" i="1"/>
  <c r="C329" i="1"/>
  <c r="F329" i="1"/>
  <c r="M329" i="1"/>
  <c r="O329" i="1"/>
  <c r="Q329" i="1"/>
  <c r="S329" i="1"/>
  <c r="V329" i="1"/>
  <c r="AC329" i="1"/>
  <c r="AJ329" i="1"/>
  <c r="AP329" i="1"/>
  <c r="AW329" i="1"/>
  <c r="BB329" i="1"/>
  <c r="BH329" i="1"/>
  <c r="BO329" i="1"/>
  <c r="BQ329" i="1"/>
  <c r="BS329" i="1"/>
  <c r="C330" i="1"/>
  <c r="F330" i="1"/>
  <c r="M330" i="1"/>
  <c r="O330" i="1"/>
  <c r="Q330" i="1"/>
  <c r="S330" i="1"/>
  <c r="V330" i="1"/>
  <c r="AC330" i="1"/>
  <c r="AJ330" i="1"/>
  <c r="AP330" i="1"/>
  <c r="AW330" i="1"/>
  <c r="BB330" i="1"/>
  <c r="BH330" i="1"/>
  <c r="BO330" i="1"/>
  <c r="BQ330" i="1"/>
  <c r="BS330" i="1"/>
  <c r="C331" i="1"/>
  <c r="F331" i="1"/>
  <c r="M331" i="1"/>
  <c r="O331" i="1"/>
  <c r="Q331" i="1"/>
  <c r="S331" i="1"/>
  <c r="V331" i="1"/>
  <c r="AC331" i="1"/>
  <c r="AJ331" i="1"/>
  <c r="AP331" i="1"/>
  <c r="AW331" i="1"/>
  <c r="BB331" i="1"/>
  <c r="BH331" i="1"/>
  <c r="BO331" i="1"/>
  <c r="BQ331" i="1"/>
  <c r="BS331" i="1"/>
  <c r="C332" i="1"/>
  <c r="F332" i="1"/>
  <c r="M332" i="1"/>
  <c r="O332" i="1"/>
  <c r="Q332" i="1"/>
  <c r="S332" i="1"/>
  <c r="V332" i="1"/>
  <c r="AC332" i="1"/>
  <c r="AJ332" i="1"/>
  <c r="AP332" i="1"/>
  <c r="AW332" i="1"/>
  <c r="BB332" i="1"/>
  <c r="BH332" i="1"/>
  <c r="BO332" i="1"/>
  <c r="BQ332" i="1"/>
  <c r="BS332" i="1"/>
  <c r="C333" i="1"/>
  <c r="F333" i="1"/>
  <c r="M333" i="1"/>
  <c r="O333" i="1"/>
  <c r="Q333" i="1"/>
  <c r="S333" i="1"/>
  <c r="V333" i="1"/>
  <c r="AC333" i="1"/>
  <c r="AJ333" i="1"/>
  <c r="AP333" i="1"/>
  <c r="AW333" i="1"/>
  <c r="BB333" i="1"/>
  <c r="BH333" i="1"/>
  <c r="BO333" i="1"/>
  <c r="BQ333" i="1"/>
  <c r="BS333" i="1"/>
  <c r="M334" i="1"/>
  <c r="O334" i="1"/>
  <c r="Q334" i="1"/>
  <c r="S334" i="1"/>
  <c r="V334" i="1"/>
  <c r="AC334" i="1"/>
  <c r="AJ334" i="1"/>
  <c r="AP334" i="1"/>
  <c r="AW334" i="1"/>
  <c r="BB334" i="1"/>
  <c r="BH334" i="1"/>
  <c r="BO334" i="1"/>
  <c r="BQ334" i="1"/>
  <c r="BS334" i="1"/>
  <c r="C299" i="1"/>
  <c r="F299" i="1"/>
  <c r="M299" i="1"/>
  <c r="O299" i="1"/>
  <c r="Q299" i="1"/>
  <c r="S299" i="1"/>
  <c r="V299" i="1"/>
  <c r="AC299" i="1"/>
  <c r="AJ299" i="1"/>
  <c r="AP299" i="1"/>
  <c r="AW299" i="1"/>
  <c r="BB299" i="1"/>
  <c r="BH299" i="1"/>
  <c r="BO299" i="1"/>
  <c r="BQ299" i="1"/>
  <c r="BS299" i="1"/>
  <c r="C300" i="1"/>
  <c r="F300" i="1"/>
  <c r="M300" i="1"/>
  <c r="O300" i="1"/>
  <c r="Q300" i="1"/>
  <c r="S300" i="1"/>
  <c r="V300" i="1"/>
  <c r="AC300" i="1"/>
  <c r="AJ300" i="1"/>
  <c r="AP300" i="1"/>
  <c r="AW300" i="1"/>
  <c r="BB300" i="1"/>
  <c r="BH300" i="1"/>
  <c r="BO300" i="1"/>
  <c r="BQ300" i="1"/>
  <c r="BS300" i="1"/>
  <c r="C301" i="1"/>
  <c r="F301" i="1"/>
  <c r="M301" i="1"/>
  <c r="O301" i="1"/>
  <c r="Q301" i="1"/>
  <c r="S301" i="1"/>
  <c r="V301" i="1"/>
  <c r="AC301" i="1"/>
  <c r="AJ301" i="1"/>
  <c r="AP301" i="1"/>
  <c r="AW301" i="1"/>
  <c r="AX301" i="1"/>
  <c r="AY301" i="1"/>
  <c r="AZ301" i="1"/>
  <c r="BB301" i="1"/>
  <c r="BH301" i="1"/>
  <c r="BI301" i="1" s="1"/>
  <c r="BJ301" i="1"/>
  <c r="BK301" i="1"/>
  <c r="BL301" i="1"/>
  <c r="BO301" i="1"/>
  <c r="BQ301" i="1"/>
  <c r="BS301" i="1"/>
  <c r="C302" i="1"/>
  <c r="F302" i="1"/>
  <c r="M302" i="1"/>
  <c r="O302" i="1"/>
  <c r="Q302" i="1"/>
  <c r="S302" i="1"/>
  <c r="V302" i="1"/>
  <c r="AC302" i="1"/>
  <c r="AJ302" i="1"/>
  <c r="AP302" i="1"/>
  <c r="AW302" i="1"/>
  <c r="BB302" i="1"/>
  <c r="BH302" i="1"/>
  <c r="BO302" i="1"/>
  <c r="BQ302" i="1"/>
  <c r="BS302" i="1"/>
  <c r="C303" i="1"/>
  <c r="F303" i="1"/>
  <c r="M303" i="1"/>
  <c r="O303" i="1"/>
  <c r="Q303" i="1"/>
  <c r="S303" i="1"/>
  <c r="V303" i="1"/>
  <c r="AC303" i="1"/>
  <c r="AJ303" i="1"/>
  <c r="AP303" i="1"/>
  <c r="AW303" i="1"/>
  <c r="BB303" i="1"/>
  <c r="BH303" i="1"/>
  <c r="BO303" i="1"/>
  <c r="BQ303" i="1"/>
  <c r="BS303" i="1"/>
  <c r="C304" i="1"/>
  <c r="F304" i="1"/>
  <c r="M304" i="1"/>
  <c r="O304" i="1"/>
  <c r="Q304" i="1"/>
  <c r="S304" i="1"/>
  <c r="V304" i="1"/>
  <c r="AC304" i="1"/>
  <c r="AJ304" i="1"/>
  <c r="AP304" i="1"/>
  <c r="AW304" i="1"/>
  <c r="BB304" i="1"/>
  <c r="BH304" i="1"/>
  <c r="BO304" i="1"/>
  <c r="BQ304" i="1"/>
  <c r="BS304" i="1"/>
  <c r="C305" i="1"/>
  <c r="F305" i="1"/>
  <c r="M305" i="1"/>
  <c r="O305" i="1"/>
  <c r="Q305" i="1"/>
  <c r="S305" i="1"/>
  <c r="V305" i="1"/>
  <c r="AC305" i="1"/>
  <c r="AJ305" i="1"/>
  <c r="AP305" i="1"/>
  <c r="AW305" i="1"/>
  <c r="BB305" i="1"/>
  <c r="BH305" i="1"/>
  <c r="BO305" i="1"/>
  <c r="BQ305" i="1"/>
  <c r="BS305" i="1"/>
  <c r="C306" i="1"/>
  <c r="F306" i="1"/>
  <c r="M306" i="1"/>
  <c r="O306" i="1"/>
  <c r="Q306" i="1"/>
  <c r="S306" i="1"/>
  <c r="V306" i="1"/>
  <c r="AC306" i="1"/>
  <c r="AJ306" i="1"/>
  <c r="AP306" i="1"/>
  <c r="AW306" i="1"/>
  <c r="BB306" i="1"/>
  <c r="BH306" i="1"/>
  <c r="BO306" i="1"/>
  <c r="BQ306" i="1"/>
  <c r="BS306" i="1"/>
  <c r="C307" i="1"/>
  <c r="F307" i="1"/>
  <c r="M307" i="1"/>
  <c r="O307" i="1"/>
  <c r="Q307" i="1"/>
  <c r="S307" i="1"/>
  <c r="V307" i="1"/>
  <c r="AC307" i="1"/>
  <c r="AJ307" i="1"/>
  <c r="AP307" i="1"/>
  <c r="AW307" i="1"/>
  <c r="BB307" i="1"/>
  <c r="BH307" i="1"/>
  <c r="BO307" i="1"/>
  <c r="BQ307" i="1"/>
  <c r="BS307" i="1"/>
  <c r="C308" i="1"/>
  <c r="E308" i="1" s="1"/>
  <c r="F308" i="1"/>
  <c r="J308" i="1"/>
  <c r="M308" i="1"/>
  <c r="O308" i="1"/>
  <c r="Q308" i="1"/>
  <c r="S308" i="1"/>
  <c r="V308" i="1"/>
  <c r="X308" i="1"/>
  <c r="Y308" i="1"/>
  <c r="Z308" i="1"/>
  <c r="AC308" i="1"/>
  <c r="AE308" i="1" s="1"/>
  <c r="AD308" i="1"/>
  <c r="AF308" i="1"/>
  <c r="AG308" i="1"/>
  <c r="AJ308" i="1"/>
  <c r="AP308" i="1"/>
  <c r="AQ308" i="1"/>
  <c r="AW308" i="1"/>
  <c r="AX308" i="1"/>
  <c r="AY308" i="1"/>
  <c r="AZ308" i="1"/>
  <c r="BA308" i="1"/>
  <c r="BB308" i="1"/>
  <c r="BC308" i="1" s="1"/>
  <c r="BH308" i="1"/>
  <c r="BK308" i="1" s="1"/>
  <c r="BJ308" i="1"/>
  <c r="BL308" i="1"/>
  <c r="BO308" i="1"/>
  <c r="BQ308" i="1"/>
  <c r="BS308" i="1"/>
  <c r="C309" i="1"/>
  <c r="F309" i="1"/>
  <c r="M309" i="1"/>
  <c r="O309" i="1"/>
  <c r="Q309" i="1"/>
  <c r="S309" i="1"/>
  <c r="V309" i="1"/>
  <c r="AC309" i="1"/>
  <c r="AJ309" i="1"/>
  <c r="AP309" i="1"/>
  <c r="AW309" i="1"/>
  <c r="BB309" i="1"/>
  <c r="BH309" i="1"/>
  <c r="BO309" i="1"/>
  <c r="BQ309" i="1"/>
  <c r="BS309" i="1"/>
  <c r="C310" i="1"/>
  <c r="F310" i="1"/>
  <c r="M310" i="1"/>
  <c r="O310" i="1"/>
  <c r="Q310" i="1"/>
  <c r="S310" i="1"/>
  <c r="V310" i="1"/>
  <c r="AC310" i="1"/>
  <c r="AJ310" i="1"/>
  <c r="AP310" i="1"/>
  <c r="AW310" i="1"/>
  <c r="BB310" i="1"/>
  <c r="BH310" i="1"/>
  <c r="BO310" i="1"/>
  <c r="BQ310" i="1"/>
  <c r="BS310" i="1"/>
  <c r="C311" i="1"/>
  <c r="F311" i="1"/>
  <c r="M311" i="1"/>
  <c r="O311" i="1"/>
  <c r="Q311" i="1"/>
  <c r="S311" i="1"/>
  <c r="V311" i="1"/>
  <c r="AC311" i="1"/>
  <c r="AJ311" i="1"/>
  <c r="AP311" i="1"/>
  <c r="AW311" i="1"/>
  <c r="BB311" i="1"/>
  <c r="BH311" i="1"/>
  <c r="BO311" i="1"/>
  <c r="BQ311" i="1"/>
  <c r="BS311" i="1"/>
  <c r="L7" i="1"/>
  <c r="I294" i="6"/>
  <c r="H294" i="6"/>
  <c r="I290" i="6"/>
  <c r="H290" i="6"/>
  <c r="I286" i="6"/>
  <c r="H286" i="6" s="1"/>
  <c r="I282" i="6"/>
  <c r="H282" i="6"/>
  <c r="I278" i="6"/>
  <c r="H278" i="6" s="1"/>
  <c r="I274" i="6"/>
  <c r="H274" i="6"/>
  <c r="I270" i="6"/>
  <c r="H270" i="6" s="1"/>
  <c r="I266" i="6"/>
  <c r="H266" i="6"/>
  <c r="I262" i="6"/>
  <c r="H262" i="6" s="1"/>
  <c r="I250" i="6"/>
  <c r="H250" i="6"/>
  <c r="I254" i="6"/>
  <c r="H254" i="6" s="1"/>
  <c r="I238" i="6"/>
  <c r="H238" i="6"/>
  <c r="I234" i="6"/>
  <c r="H234" i="6" s="1"/>
  <c r="I226" i="6"/>
  <c r="H226" i="6"/>
  <c r="I218" i="6"/>
  <c r="H218" i="6"/>
  <c r="I214" i="6"/>
  <c r="H214" i="6" s="1"/>
  <c r="I210" i="6"/>
  <c r="H210" i="6"/>
  <c r="I206" i="6"/>
  <c r="H206" i="6" s="1"/>
  <c r="I202" i="6"/>
  <c r="H202" i="6"/>
  <c r="I198" i="6"/>
  <c r="H198" i="6" s="1"/>
  <c r="I194" i="6"/>
  <c r="H194" i="6"/>
  <c r="I186" i="6"/>
  <c r="H186" i="6" s="1"/>
  <c r="I190" i="6"/>
  <c r="H190" i="6"/>
  <c r="I293" i="6"/>
  <c r="H293" i="6"/>
  <c r="I292" i="6"/>
  <c r="H292" i="6"/>
  <c r="I291" i="6"/>
  <c r="H291" i="6"/>
  <c r="I289" i="6"/>
  <c r="H289" i="6"/>
  <c r="I288" i="6"/>
  <c r="H288" i="6"/>
  <c r="I287" i="6"/>
  <c r="H287" i="6"/>
  <c r="I285" i="6"/>
  <c r="H285" i="6"/>
  <c r="I284" i="6"/>
  <c r="H284" i="6"/>
  <c r="I283" i="6"/>
  <c r="H283" i="6"/>
  <c r="I281" i="6"/>
  <c r="H281" i="6"/>
  <c r="I280" i="6"/>
  <c r="H280" i="6"/>
  <c r="I279" i="6"/>
  <c r="H279" i="6"/>
  <c r="I277" i="6"/>
  <c r="H277" i="6"/>
  <c r="I276" i="6"/>
  <c r="H276" i="6"/>
  <c r="I275" i="6"/>
  <c r="H275" i="6"/>
  <c r="I273" i="6"/>
  <c r="H273" i="6"/>
  <c r="I272" i="6"/>
  <c r="H272" i="6"/>
  <c r="I271" i="6"/>
  <c r="H271" i="6"/>
  <c r="I269" i="6"/>
  <c r="H269" i="6"/>
  <c r="I268" i="6"/>
  <c r="H268" i="6"/>
  <c r="I267" i="6"/>
  <c r="H267" i="6"/>
  <c r="I265" i="6"/>
  <c r="H265" i="6"/>
  <c r="I264" i="6"/>
  <c r="H264" i="6"/>
  <c r="I263" i="6"/>
  <c r="H263" i="6"/>
  <c r="I261" i="6"/>
  <c r="H261" i="6"/>
  <c r="I260" i="6"/>
  <c r="H260" i="6"/>
  <c r="I259" i="6"/>
  <c r="H259" i="6"/>
  <c r="I257" i="6"/>
  <c r="H257" i="6"/>
  <c r="I256" i="6"/>
  <c r="H256" i="6"/>
  <c r="I255" i="6"/>
  <c r="H255" i="6"/>
  <c r="I253" i="6"/>
  <c r="H253" i="6"/>
  <c r="I252" i="6"/>
  <c r="H252" i="6"/>
  <c r="I251" i="6"/>
  <c r="H251" i="6"/>
  <c r="I249" i="6"/>
  <c r="H249" i="6"/>
  <c r="I248" i="6"/>
  <c r="H248" i="6"/>
  <c r="I247" i="6"/>
  <c r="H247" i="6"/>
  <c r="I245" i="6"/>
  <c r="H245" i="6"/>
  <c r="I244" i="6"/>
  <c r="H244" i="6"/>
  <c r="I243" i="6"/>
  <c r="H243" i="6"/>
  <c r="I241" i="6"/>
  <c r="H241" i="6"/>
  <c r="I240" i="6"/>
  <c r="H240" i="6"/>
  <c r="I239" i="6"/>
  <c r="H239" i="6"/>
  <c r="I237" i="6"/>
  <c r="H237" i="6"/>
  <c r="I236" i="6"/>
  <c r="H236" i="6"/>
  <c r="I235" i="6"/>
  <c r="H235" i="6"/>
  <c r="I233" i="6"/>
  <c r="H233" i="6"/>
  <c r="I232" i="6"/>
  <c r="H232" i="6"/>
  <c r="I231" i="6"/>
  <c r="H231" i="6"/>
  <c r="I225" i="6"/>
  <c r="H225" i="6"/>
  <c r="I224" i="6"/>
  <c r="H224" i="6"/>
  <c r="I223" i="6"/>
  <c r="H223" i="6"/>
  <c r="I219" i="6"/>
  <c r="H219" i="6"/>
  <c r="I217" i="6"/>
  <c r="H217" i="6"/>
  <c r="I216" i="6"/>
  <c r="H216" i="6"/>
  <c r="I215" i="6"/>
  <c r="H215" i="6"/>
  <c r="I213" i="6"/>
  <c r="H213" i="6"/>
  <c r="I212" i="6"/>
  <c r="H212" i="6"/>
  <c r="I211" i="6"/>
  <c r="H211" i="6"/>
  <c r="I209" i="6"/>
  <c r="H209" i="6"/>
  <c r="I208" i="6"/>
  <c r="H208" i="6"/>
  <c r="I207" i="6"/>
  <c r="H207" i="6"/>
  <c r="I205" i="6"/>
  <c r="H205" i="6" s="1"/>
  <c r="I204" i="6"/>
  <c r="H204" i="6" s="1"/>
  <c r="I203" i="6"/>
  <c r="H203" i="6" s="1"/>
  <c r="I201" i="6"/>
  <c r="H201" i="6"/>
  <c r="I200" i="6"/>
  <c r="H200" i="6"/>
  <c r="I199" i="6"/>
  <c r="H199" i="6"/>
  <c r="I197" i="6"/>
  <c r="H197" i="6"/>
  <c r="I196" i="6"/>
  <c r="H196" i="6" s="1"/>
  <c r="I195" i="6"/>
  <c r="H195" i="6"/>
  <c r="I193" i="6"/>
  <c r="H193" i="6" s="1"/>
  <c r="I192" i="6"/>
  <c r="H192" i="6" s="1"/>
  <c r="I191" i="6"/>
  <c r="H191" i="6" s="1"/>
  <c r="I189" i="6"/>
  <c r="H189" i="6" s="1"/>
  <c r="I188" i="6"/>
  <c r="H188" i="6" s="1"/>
  <c r="I187" i="6"/>
  <c r="H187" i="6" s="1"/>
  <c r="L308" i="15" l="1"/>
  <c r="AL308" i="15"/>
  <c r="M308" i="15"/>
  <c r="I308" i="15"/>
  <c r="Y308" i="15"/>
  <c r="W308" i="15"/>
  <c r="AJ308" i="15"/>
  <c r="K308" i="15"/>
  <c r="I301" i="1"/>
  <c r="H301" i="1"/>
  <c r="BM308" i="1"/>
  <c r="BI308" i="1"/>
  <c r="AE308" i="15" s="1"/>
  <c r="BE308" i="1"/>
  <c r="AG308" i="15" s="1"/>
  <c r="I308" i="1"/>
  <c r="E301" i="1"/>
  <c r="H308" i="1"/>
  <c r="J301" i="1"/>
  <c r="BD308" i="1"/>
  <c r="AF308" i="15" s="1"/>
  <c r="K308" i="1"/>
  <c r="AQ301" i="1"/>
  <c r="A274" i="8"/>
  <c r="B274" i="8" s="1"/>
  <c r="H274" i="8"/>
  <c r="A275" i="8"/>
  <c r="B275" i="8" s="1"/>
  <c r="H275" i="8"/>
  <c r="A276" i="8"/>
  <c r="B276" i="8"/>
  <c r="H276" i="8"/>
  <c r="A277" i="8"/>
  <c r="B277" i="8" s="1"/>
  <c r="H277" i="8"/>
  <c r="A278" i="8"/>
  <c r="B278" i="8" s="1"/>
  <c r="H278" i="8"/>
  <c r="A279" i="8"/>
  <c r="B279" i="8" s="1"/>
  <c r="H279" i="8"/>
  <c r="A280" i="8"/>
  <c r="B280" i="8"/>
  <c r="H280" i="8"/>
  <c r="A281" i="8"/>
  <c r="B281" i="8" s="1"/>
  <c r="H281" i="8"/>
  <c r="A282" i="8"/>
  <c r="B282" i="8" s="1"/>
  <c r="H282" i="8"/>
  <c r="A283" i="8"/>
  <c r="B283" i="8" s="1"/>
  <c r="H283" i="8"/>
  <c r="A284" i="8"/>
  <c r="B284" i="8" s="1"/>
  <c r="H284" i="8"/>
  <c r="A285" i="8"/>
  <c r="B285" i="8"/>
  <c r="H285" i="8"/>
  <c r="A286" i="8"/>
  <c r="B286" i="8" s="1"/>
  <c r="H286" i="8"/>
  <c r="A287" i="8"/>
  <c r="B287" i="8" s="1"/>
  <c r="H287" i="8"/>
  <c r="A288" i="8"/>
  <c r="B288" i="8"/>
  <c r="H288" i="8"/>
  <c r="A289" i="8"/>
  <c r="B289" i="8"/>
  <c r="H289" i="8"/>
  <c r="A290" i="8"/>
  <c r="B290" i="8" s="1"/>
  <c r="H290" i="8"/>
  <c r="A291" i="8"/>
  <c r="B291" i="8" s="1"/>
  <c r="H291" i="8"/>
  <c r="A292" i="8"/>
  <c r="B292" i="8"/>
  <c r="H292" i="8"/>
  <c r="A293" i="8"/>
  <c r="B293" i="8"/>
  <c r="H293" i="8"/>
  <c r="A294" i="8"/>
  <c r="B294" i="8" s="1"/>
  <c r="H294" i="8"/>
  <c r="A295" i="8"/>
  <c r="B295" i="8" s="1"/>
  <c r="H295" i="8"/>
  <c r="A296" i="8"/>
  <c r="B296" i="8" s="1"/>
  <c r="H296" i="8"/>
  <c r="A297" i="8"/>
  <c r="B297" i="8" s="1"/>
  <c r="H297" i="8"/>
  <c r="A298" i="8"/>
  <c r="B298" i="8" s="1"/>
  <c r="H298" i="8"/>
  <c r="A299" i="8"/>
  <c r="B299" i="8" s="1"/>
  <c r="H299" i="8"/>
  <c r="A300" i="8"/>
  <c r="B300" i="8" s="1"/>
  <c r="H300" i="8"/>
  <c r="A301" i="8"/>
  <c r="B301" i="8" s="1"/>
  <c r="H301" i="8"/>
  <c r="A302" i="8"/>
  <c r="B302" i="8" s="1"/>
  <c r="H302" i="8"/>
  <c r="A303" i="8"/>
  <c r="B303" i="8" s="1"/>
  <c r="H303" i="8"/>
  <c r="A304" i="8"/>
  <c r="B304" i="8" s="1"/>
  <c r="H304" i="8"/>
  <c r="A305" i="8"/>
  <c r="B305" i="8" s="1"/>
  <c r="H305" i="8"/>
  <c r="A306" i="8"/>
  <c r="B306" i="8" s="1"/>
  <c r="H306" i="8"/>
  <c r="A307" i="8"/>
  <c r="B307" i="8" s="1"/>
  <c r="H307" i="8"/>
  <c r="A308" i="8"/>
  <c r="B308" i="8" s="1"/>
  <c r="H308" i="8"/>
  <c r="A309" i="8"/>
  <c r="B309" i="8" s="1"/>
  <c r="H309" i="8"/>
  <c r="A310" i="8"/>
  <c r="B310" i="8" s="1"/>
  <c r="H310" i="8"/>
  <c r="A311" i="8"/>
  <c r="B311" i="8" s="1"/>
  <c r="H311" i="8"/>
  <c r="A312" i="8"/>
  <c r="B312" i="8" s="1"/>
  <c r="H312" i="8"/>
  <c r="A313" i="8"/>
  <c r="B313" i="8" s="1"/>
  <c r="H313" i="8"/>
  <c r="A314" i="8"/>
  <c r="B314" i="8" s="1"/>
  <c r="H314" i="8"/>
  <c r="A315" i="8"/>
  <c r="B315" i="8" s="1"/>
  <c r="H315" i="8"/>
  <c r="A316" i="8"/>
  <c r="B316" i="8" s="1"/>
  <c r="H316" i="8"/>
  <c r="A317" i="8"/>
  <c r="B317" i="8" s="1"/>
  <c r="H317" i="8"/>
  <c r="A318" i="8"/>
  <c r="B318" i="8" s="1"/>
  <c r="H318" i="8"/>
  <c r="A319" i="8"/>
  <c r="B319" i="8" s="1"/>
  <c r="H319" i="8"/>
  <c r="A320" i="8"/>
  <c r="B320" i="8" s="1"/>
  <c r="H320" i="8"/>
  <c r="A321" i="8"/>
  <c r="B321" i="8" s="1"/>
  <c r="H321" i="8"/>
  <c r="A322" i="8"/>
  <c r="B322" i="8" s="1"/>
  <c r="H322" i="8"/>
  <c r="A323" i="8"/>
  <c r="B323" i="8" s="1"/>
  <c r="H323" i="8"/>
  <c r="A324" i="8"/>
  <c r="B324" i="8" s="1"/>
  <c r="H324" i="8"/>
  <c r="A325" i="8"/>
  <c r="B325" i="8"/>
  <c r="H325" i="8"/>
  <c r="A326" i="8"/>
  <c r="B326" i="8" s="1"/>
  <c r="H326" i="8"/>
  <c r="A327" i="8"/>
  <c r="B327" i="8" s="1"/>
  <c r="H327" i="8"/>
  <c r="A328" i="8"/>
  <c r="B328" i="8"/>
  <c r="H328" i="8"/>
  <c r="A329" i="8"/>
  <c r="B329" i="8"/>
  <c r="H329" i="8"/>
  <c r="A330" i="8"/>
  <c r="B330" i="8" s="1"/>
  <c r="H330" i="8"/>
  <c r="A331" i="8"/>
  <c r="B331" i="8" s="1"/>
  <c r="H331" i="8"/>
  <c r="A332" i="8"/>
  <c r="B332" i="8"/>
  <c r="H332" i="8"/>
  <c r="A333" i="8"/>
  <c r="B333" i="8"/>
  <c r="H333" i="8"/>
  <c r="A334" i="8"/>
  <c r="B334" i="8" s="1"/>
  <c r="H334" i="8"/>
  <c r="A335" i="8"/>
  <c r="B335" i="8" s="1"/>
  <c r="H335" i="8"/>
  <c r="A336" i="8"/>
  <c r="B336" i="8"/>
  <c r="H336" i="8"/>
  <c r="A337" i="8"/>
  <c r="B337" i="8"/>
  <c r="H337" i="8"/>
  <c r="A338" i="8"/>
  <c r="B338" i="8" s="1"/>
  <c r="H338" i="8"/>
  <c r="A339" i="8"/>
  <c r="B339" i="8" s="1"/>
  <c r="H339" i="8"/>
  <c r="A340" i="8"/>
  <c r="B340" i="8"/>
  <c r="H340" i="8"/>
  <c r="A341" i="8"/>
  <c r="B341" i="8"/>
  <c r="H341" i="8"/>
  <c r="A342" i="8"/>
  <c r="B342" i="8" s="1"/>
  <c r="H342" i="8"/>
  <c r="A343" i="8"/>
  <c r="B343" i="8" s="1"/>
  <c r="H343" i="8"/>
  <c r="A344" i="8"/>
  <c r="B344" i="8"/>
  <c r="H344" i="8"/>
  <c r="A345" i="8"/>
  <c r="B345" i="8"/>
  <c r="H345" i="8"/>
  <c r="A346" i="8"/>
  <c r="B346" i="8" s="1"/>
  <c r="H346" i="8"/>
  <c r="A347" i="8"/>
  <c r="B347" i="8" s="1"/>
  <c r="H347" i="8"/>
  <c r="A348" i="8"/>
  <c r="B348" i="8"/>
  <c r="H348" i="8"/>
  <c r="A349" i="8"/>
  <c r="B349" i="8"/>
  <c r="H349" i="8"/>
  <c r="A350" i="8"/>
  <c r="B350" i="8" s="1"/>
  <c r="H350" i="8"/>
  <c r="A351" i="8"/>
  <c r="B351" i="8" s="1"/>
  <c r="H351" i="8"/>
  <c r="A352" i="8"/>
  <c r="B352" i="8"/>
  <c r="H352" i="8"/>
  <c r="A353" i="8"/>
  <c r="B353" i="8"/>
  <c r="H353" i="8"/>
  <c r="A354" i="8"/>
  <c r="B354" i="8" s="1"/>
  <c r="H354" i="8"/>
  <c r="A355" i="8"/>
  <c r="B355" i="8" s="1"/>
  <c r="H355" i="8"/>
  <c r="A356" i="8"/>
  <c r="B356" i="8"/>
  <c r="H356" i="8"/>
  <c r="A357" i="8"/>
  <c r="B357" i="8"/>
  <c r="H357" i="8"/>
  <c r="A358" i="8"/>
  <c r="B358" i="8" s="1"/>
  <c r="H358" i="8"/>
  <c r="A359" i="8"/>
  <c r="B359" i="8" s="1"/>
  <c r="H359" i="8"/>
  <c r="A360" i="8"/>
  <c r="B360" i="8"/>
  <c r="H360" i="8"/>
  <c r="A361" i="8"/>
  <c r="B361" i="8"/>
  <c r="H361" i="8"/>
  <c r="A362" i="8"/>
  <c r="B362" i="8" s="1"/>
  <c r="H362" i="8"/>
  <c r="A363" i="8"/>
  <c r="B363" i="8" s="1"/>
  <c r="H363" i="8"/>
  <c r="A364" i="8"/>
  <c r="B364" i="8"/>
  <c r="H364" i="8"/>
  <c r="A365" i="8"/>
  <c r="B365" i="8"/>
  <c r="H365" i="8"/>
  <c r="A366" i="8"/>
  <c r="B366" i="8" s="1"/>
  <c r="H366" i="8"/>
  <c r="A367" i="8"/>
  <c r="B367" i="8" s="1"/>
  <c r="H367" i="8"/>
  <c r="A368" i="8"/>
  <c r="B368" i="8"/>
  <c r="H368" i="8"/>
  <c r="A369" i="8"/>
  <c r="B369" i="8"/>
  <c r="H369" i="8"/>
  <c r="A370" i="8"/>
  <c r="B370" i="8" s="1"/>
  <c r="H370" i="8"/>
  <c r="A371" i="8"/>
  <c r="B371" i="8" s="1"/>
  <c r="H371" i="8"/>
  <c r="A372" i="8"/>
  <c r="B372" i="8"/>
  <c r="H372" i="8"/>
  <c r="A373" i="8"/>
  <c r="B373" i="8"/>
  <c r="H373" i="8"/>
  <c r="A374" i="8"/>
  <c r="B374" i="8" s="1"/>
  <c r="H374" i="8"/>
  <c r="A375" i="8"/>
  <c r="B375" i="8" s="1"/>
  <c r="H375" i="8"/>
  <c r="A376" i="8"/>
  <c r="B376" i="8"/>
  <c r="H376" i="8"/>
  <c r="A377" i="8"/>
  <c r="B377" i="8"/>
  <c r="H377" i="8"/>
  <c r="A378" i="8"/>
  <c r="B378" i="8" s="1"/>
  <c r="H378" i="8"/>
  <c r="A379" i="8"/>
  <c r="B379" i="8" s="1"/>
  <c r="H379" i="8"/>
  <c r="A380" i="8"/>
  <c r="B380" i="8"/>
  <c r="H380" i="8"/>
  <c r="A381" i="8"/>
  <c r="B381" i="8"/>
  <c r="H381" i="8"/>
  <c r="A382" i="8"/>
  <c r="B382" i="8" s="1"/>
  <c r="H382" i="8"/>
  <c r="A383" i="8"/>
  <c r="B383" i="8" s="1"/>
  <c r="H383" i="8"/>
  <c r="A384" i="8"/>
  <c r="B384" i="8"/>
  <c r="H384" i="8"/>
  <c r="A385" i="8"/>
  <c r="B385" i="8"/>
  <c r="H385" i="8"/>
  <c r="A386" i="8"/>
  <c r="B386" i="8" s="1"/>
  <c r="H386" i="8"/>
  <c r="A387" i="8"/>
  <c r="B387" i="8" s="1"/>
  <c r="H387" i="8"/>
  <c r="A388" i="8"/>
  <c r="B388" i="8"/>
  <c r="H388" i="8"/>
  <c r="A389" i="8"/>
  <c r="B389" i="8"/>
  <c r="H389" i="8"/>
  <c r="A390" i="8"/>
  <c r="B390" i="8" s="1"/>
  <c r="H390" i="8"/>
  <c r="A391" i="8"/>
  <c r="B391" i="8" s="1"/>
  <c r="H391" i="8"/>
  <c r="A392" i="8"/>
  <c r="B392" i="8"/>
  <c r="H392" i="8"/>
  <c r="A393" i="8"/>
  <c r="B393" i="8"/>
  <c r="H393" i="8"/>
  <c r="A394" i="8"/>
  <c r="B394" i="8" s="1"/>
  <c r="H394" i="8"/>
  <c r="A395" i="8"/>
  <c r="B395" i="8" s="1"/>
  <c r="H395" i="8"/>
  <c r="A396" i="8"/>
  <c r="B396" i="8"/>
  <c r="H396" i="8"/>
  <c r="A397" i="8"/>
  <c r="B397" i="8"/>
  <c r="H397" i="8"/>
  <c r="A398" i="8"/>
  <c r="B398" i="8" s="1"/>
  <c r="H398" i="8"/>
  <c r="A399" i="8"/>
  <c r="B399" i="8" s="1"/>
  <c r="H399" i="8"/>
  <c r="A400" i="8"/>
  <c r="B400" i="8"/>
  <c r="H400" i="8"/>
  <c r="A401" i="8"/>
  <c r="B401" i="8"/>
  <c r="H401" i="8"/>
  <c r="A402" i="8"/>
  <c r="B402" i="8" s="1"/>
  <c r="H402" i="8"/>
  <c r="A403" i="8"/>
  <c r="B403" i="8" s="1"/>
  <c r="H403" i="8"/>
  <c r="A404" i="8"/>
  <c r="B404" i="8"/>
  <c r="H404" i="8"/>
  <c r="A405" i="8"/>
  <c r="B405" i="8"/>
  <c r="H405" i="8"/>
  <c r="A406" i="8"/>
  <c r="B406" i="8" s="1"/>
  <c r="H406" i="8"/>
  <c r="A407" i="8"/>
  <c r="B407" i="8" s="1"/>
  <c r="H407" i="8"/>
  <c r="A408" i="8"/>
  <c r="B408" i="8"/>
  <c r="H408" i="8"/>
  <c r="A409" i="8"/>
  <c r="B409" i="8"/>
  <c r="H409" i="8"/>
  <c r="A410" i="8"/>
  <c r="B410" i="8" s="1"/>
  <c r="H410" i="8"/>
  <c r="A411" i="8"/>
  <c r="B411" i="8" s="1"/>
  <c r="H411" i="8"/>
  <c r="A412" i="8"/>
  <c r="B412" i="8"/>
  <c r="H412" i="8"/>
  <c r="A413" i="8"/>
  <c r="B413" i="8"/>
  <c r="H413" i="8"/>
  <c r="A414" i="8"/>
  <c r="B414" i="8" s="1"/>
  <c r="H414" i="8"/>
  <c r="A415" i="8"/>
  <c r="B415" i="8" s="1"/>
  <c r="H415" i="8"/>
  <c r="A416" i="8"/>
  <c r="B416" i="8"/>
  <c r="H416" i="8"/>
  <c r="A417" i="8"/>
  <c r="B417" i="8"/>
  <c r="H417" i="8"/>
  <c r="A418" i="8"/>
  <c r="B418" i="8" s="1"/>
  <c r="H418" i="8"/>
  <c r="A419" i="8"/>
  <c r="B419" i="8" s="1"/>
  <c r="H419" i="8"/>
  <c r="A420" i="8"/>
  <c r="B420" i="8"/>
  <c r="H420" i="8"/>
  <c r="A421" i="8"/>
  <c r="B421" i="8"/>
  <c r="H421" i="8"/>
  <c r="A422" i="8"/>
  <c r="B422" i="8" s="1"/>
  <c r="H422" i="8"/>
  <c r="A423" i="8"/>
  <c r="B423" i="8" s="1"/>
  <c r="H423" i="8"/>
  <c r="A424" i="8"/>
  <c r="B424" i="8"/>
  <c r="H424" i="8"/>
  <c r="A425" i="8"/>
  <c r="B425" i="8"/>
  <c r="H425" i="8"/>
  <c r="A426" i="8"/>
  <c r="B426" i="8" s="1"/>
  <c r="H426" i="8"/>
  <c r="A427" i="8"/>
  <c r="B427" i="8" s="1"/>
  <c r="H427" i="8"/>
  <c r="A428" i="8"/>
  <c r="B428" i="8"/>
  <c r="H428" i="8"/>
  <c r="A429" i="8"/>
  <c r="B429" i="8"/>
  <c r="H429" i="8"/>
  <c r="A430" i="8"/>
  <c r="B430" i="8" s="1"/>
  <c r="H430" i="8"/>
  <c r="A431" i="8"/>
  <c r="B431" i="8" s="1"/>
  <c r="H431" i="8"/>
  <c r="A432" i="8"/>
  <c r="B432" i="8"/>
  <c r="H432" i="8"/>
  <c r="A433" i="8"/>
  <c r="B433" i="8"/>
  <c r="H433" i="8"/>
  <c r="A434" i="8"/>
  <c r="B434" i="8" s="1"/>
  <c r="H434" i="8"/>
  <c r="A435" i="8"/>
  <c r="B435" i="8" s="1"/>
  <c r="H435" i="8"/>
  <c r="A436" i="8"/>
  <c r="B436" i="8"/>
  <c r="H436" i="8"/>
  <c r="Z308" i="15" l="1"/>
  <c r="AM308" i="15"/>
  <c r="Y301" i="15"/>
  <c r="AL301" i="15"/>
  <c r="H308" i="15"/>
  <c r="X308" i="15"/>
  <c r="AK308" i="15"/>
  <c r="AC308" i="15"/>
  <c r="AK301" i="15"/>
  <c r="X301" i="15"/>
  <c r="G308" i="15"/>
  <c r="AB308" i="15"/>
  <c r="AJ301" i="15"/>
  <c r="C301" i="15"/>
  <c r="W301" i="15"/>
  <c r="C308" i="15"/>
  <c r="A607" i="5"/>
  <c r="B607" i="5" s="1"/>
  <c r="H607" i="5"/>
  <c r="I607" i="5"/>
  <c r="A608" i="5"/>
  <c r="B608" i="5" s="1"/>
  <c r="H608" i="5"/>
  <c r="I608" i="5"/>
  <c r="A609" i="5"/>
  <c r="B609" i="5" s="1"/>
  <c r="H609" i="5"/>
  <c r="I609" i="5"/>
  <c r="A610" i="5"/>
  <c r="B610" i="5" s="1"/>
  <c r="H610" i="5"/>
  <c r="I610" i="5"/>
  <c r="A611" i="5"/>
  <c r="B611" i="5" s="1"/>
  <c r="H611" i="5"/>
  <c r="I611" i="5"/>
  <c r="A612" i="5"/>
  <c r="B612" i="5" s="1"/>
  <c r="H612" i="5"/>
  <c r="I612" i="5"/>
  <c r="A613" i="5"/>
  <c r="B613" i="5" s="1"/>
  <c r="H613" i="5"/>
  <c r="I613" i="5"/>
  <c r="A614" i="5"/>
  <c r="B614" i="5" s="1"/>
  <c r="H614" i="5"/>
  <c r="I614" i="5"/>
  <c r="A615" i="5"/>
  <c r="B615" i="5" s="1"/>
  <c r="H615" i="5"/>
  <c r="I615" i="5"/>
  <c r="A616" i="5"/>
  <c r="B616" i="5" s="1"/>
  <c r="H616" i="5"/>
  <c r="I616" i="5"/>
  <c r="A617" i="5"/>
  <c r="B617" i="5" s="1"/>
  <c r="H617" i="5"/>
  <c r="I617" i="5"/>
  <c r="A618" i="5"/>
  <c r="B618" i="5" s="1"/>
  <c r="H618" i="5"/>
  <c r="I618" i="5"/>
  <c r="A619" i="5"/>
  <c r="B619" i="5" s="1"/>
  <c r="H619" i="5"/>
  <c r="I619" i="5"/>
  <c r="A620" i="5"/>
  <c r="B620" i="5" s="1"/>
  <c r="H620" i="5"/>
  <c r="I620" i="5"/>
  <c r="A621" i="5"/>
  <c r="B621" i="5" s="1"/>
  <c r="H621" i="5"/>
  <c r="I621" i="5"/>
  <c r="A622" i="5"/>
  <c r="B622" i="5" s="1"/>
  <c r="H622" i="5"/>
  <c r="I622" i="5"/>
  <c r="A623" i="5"/>
  <c r="B623" i="5" s="1"/>
  <c r="H623" i="5"/>
  <c r="I623" i="5"/>
  <c r="A624" i="5"/>
  <c r="B624" i="5" s="1"/>
  <c r="H624" i="5"/>
  <c r="I624" i="5"/>
  <c r="A625" i="5"/>
  <c r="B625" i="5" s="1"/>
  <c r="H625" i="5"/>
  <c r="I625" i="5"/>
  <c r="A626" i="5"/>
  <c r="B626" i="5" s="1"/>
  <c r="H626" i="5"/>
  <c r="I626" i="5"/>
  <c r="A627" i="5"/>
  <c r="B627" i="5" s="1"/>
  <c r="H627" i="5"/>
  <c r="I627" i="5"/>
  <c r="A628" i="5"/>
  <c r="B628" i="5" s="1"/>
  <c r="H628" i="5"/>
  <c r="I628" i="5"/>
  <c r="A629" i="5"/>
  <c r="B629" i="5" s="1"/>
  <c r="H629" i="5"/>
  <c r="I629" i="5"/>
  <c r="A630" i="5"/>
  <c r="B630" i="5" s="1"/>
  <c r="H630" i="5"/>
  <c r="I630" i="5"/>
  <c r="A631" i="5"/>
  <c r="B631" i="5" s="1"/>
  <c r="H631" i="5"/>
  <c r="I631" i="5"/>
  <c r="A632" i="5"/>
  <c r="B632" i="5" s="1"/>
  <c r="H632" i="5"/>
  <c r="I632" i="5"/>
  <c r="A633" i="5"/>
  <c r="B633" i="5" s="1"/>
  <c r="H633" i="5"/>
  <c r="I633" i="5"/>
  <c r="A634" i="5"/>
  <c r="B634" i="5" s="1"/>
  <c r="H634" i="5"/>
  <c r="I634" i="5"/>
  <c r="A635" i="5"/>
  <c r="B635" i="5" s="1"/>
  <c r="H635" i="5"/>
  <c r="I635" i="5"/>
  <c r="A636" i="5"/>
  <c r="B636" i="5" s="1"/>
  <c r="H636" i="5"/>
  <c r="I636" i="5"/>
  <c r="A637" i="5"/>
  <c r="B637" i="5" s="1"/>
  <c r="H637" i="5"/>
  <c r="I637" i="5"/>
  <c r="A638" i="5"/>
  <c r="B638" i="5" s="1"/>
  <c r="H638" i="5"/>
  <c r="I638" i="5"/>
  <c r="A639" i="5"/>
  <c r="B639" i="5" s="1"/>
  <c r="H639" i="5"/>
  <c r="I639" i="5"/>
  <c r="A640" i="5"/>
  <c r="B640" i="5" s="1"/>
  <c r="H640" i="5"/>
  <c r="I640" i="5"/>
  <c r="A641" i="5"/>
  <c r="B641" i="5" s="1"/>
  <c r="H641" i="5"/>
  <c r="I641" i="5"/>
  <c r="A642" i="5"/>
  <c r="B642" i="5" s="1"/>
  <c r="H642" i="5"/>
  <c r="I642" i="5"/>
  <c r="A643" i="5"/>
  <c r="B643" i="5" s="1"/>
  <c r="H643" i="5"/>
  <c r="I643" i="5"/>
  <c r="A644" i="5"/>
  <c r="B644" i="5" s="1"/>
  <c r="H644" i="5"/>
  <c r="I644" i="5"/>
  <c r="A645" i="5"/>
  <c r="B645" i="5" s="1"/>
  <c r="H645" i="5"/>
  <c r="I645" i="5"/>
  <c r="A646" i="5"/>
  <c r="B646" i="5" s="1"/>
  <c r="H646" i="5"/>
  <c r="I646" i="5"/>
  <c r="A647" i="5"/>
  <c r="B647" i="5" s="1"/>
  <c r="H647" i="5"/>
  <c r="I647" i="5"/>
  <c r="A648" i="5"/>
  <c r="B648" i="5" s="1"/>
  <c r="H648" i="5"/>
  <c r="I648" i="5"/>
  <c r="A649" i="5"/>
  <c r="B649" i="5" s="1"/>
  <c r="H649" i="5"/>
  <c r="I649" i="5"/>
  <c r="A650" i="5"/>
  <c r="B650" i="5" s="1"/>
  <c r="H650" i="5"/>
  <c r="I650" i="5"/>
  <c r="A651" i="5"/>
  <c r="B651" i="5" s="1"/>
  <c r="H651" i="5"/>
  <c r="I651" i="5"/>
  <c r="A652" i="5"/>
  <c r="B652" i="5" s="1"/>
  <c r="H652" i="5"/>
  <c r="I652" i="5"/>
  <c r="A653" i="5"/>
  <c r="B653" i="5" s="1"/>
  <c r="H653" i="5"/>
  <c r="I653" i="5"/>
  <c r="A654" i="5"/>
  <c r="B654" i="5" s="1"/>
  <c r="H654" i="5"/>
  <c r="I654" i="5"/>
  <c r="A655" i="5"/>
  <c r="B655" i="5" s="1"/>
  <c r="H655" i="5"/>
  <c r="I655" i="5"/>
  <c r="A656" i="5"/>
  <c r="B656" i="5" s="1"/>
  <c r="H656" i="5"/>
  <c r="I656" i="5"/>
  <c r="A657" i="5"/>
  <c r="B657" i="5" s="1"/>
  <c r="H657" i="5"/>
  <c r="I657" i="5"/>
  <c r="A658" i="5"/>
  <c r="B658" i="5" s="1"/>
  <c r="H658" i="5"/>
  <c r="I658" i="5"/>
  <c r="A659" i="5"/>
  <c r="B659" i="5" s="1"/>
  <c r="H659" i="5"/>
  <c r="I659" i="5"/>
  <c r="A660" i="5"/>
  <c r="B660" i="5" s="1"/>
  <c r="H660" i="5"/>
  <c r="I660" i="5"/>
  <c r="A661" i="5"/>
  <c r="B661" i="5" s="1"/>
  <c r="H661" i="5"/>
  <c r="I661" i="5"/>
  <c r="A662" i="5"/>
  <c r="B662" i="5" s="1"/>
  <c r="H662" i="5"/>
  <c r="I662" i="5"/>
  <c r="A663" i="5"/>
  <c r="B663" i="5" s="1"/>
  <c r="H663" i="5"/>
  <c r="I663" i="5"/>
  <c r="A664" i="5"/>
  <c r="B664" i="5" s="1"/>
  <c r="H664" i="5"/>
  <c r="I664" i="5"/>
  <c r="A665" i="5"/>
  <c r="B665" i="5" s="1"/>
  <c r="H665" i="5"/>
  <c r="I665" i="5"/>
  <c r="A666" i="5"/>
  <c r="B666" i="5" s="1"/>
  <c r="H666" i="5"/>
  <c r="I666" i="5"/>
  <c r="A667" i="5"/>
  <c r="B667" i="5" s="1"/>
  <c r="H667" i="5"/>
  <c r="I667" i="5"/>
  <c r="A668" i="5"/>
  <c r="B668" i="5" s="1"/>
  <c r="H668" i="5"/>
  <c r="I668" i="5"/>
  <c r="A669" i="5"/>
  <c r="B669" i="5" s="1"/>
  <c r="H669" i="5"/>
  <c r="I669" i="5"/>
  <c r="A670" i="5"/>
  <c r="B670" i="5" s="1"/>
  <c r="H670" i="5"/>
  <c r="I670" i="5"/>
  <c r="A671" i="5"/>
  <c r="B671" i="5" s="1"/>
  <c r="H671" i="5"/>
  <c r="I671" i="5"/>
  <c r="A672" i="5"/>
  <c r="B672" i="5" s="1"/>
  <c r="H672" i="5"/>
  <c r="I672" i="5"/>
  <c r="A673" i="5"/>
  <c r="B673" i="5" s="1"/>
  <c r="H673" i="5"/>
  <c r="I673" i="5"/>
  <c r="A674" i="5"/>
  <c r="B674" i="5" s="1"/>
  <c r="H674" i="5"/>
  <c r="I674" i="5"/>
  <c r="A675" i="5"/>
  <c r="B675" i="5" s="1"/>
  <c r="H675" i="5"/>
  <c r="I675" i="5"/>
  <c r="A676" i="5"/>
  <c r="B676" i="5" s="1"/>
  <c r="H676" i="5"/>
  <c r="I676" i="5"/>
  <c r="A677" i="5"/>
  <c r="B677" i="5" s="1"/>
  <c r="H677" i="5"/>
  <c r="I677" i="5"/>
  <c r="A678" i="5"/>
  <c r="B678" i="5" s="1"/>
  <c r="H678" i="5"/>
  <c r="I678" i="5"/>
  <c r="A679" i="5"/>
  <c r="B679" i="5" s="1"/>
  <c r="H679" i="5"/>
  <c r="I679" i="5"/>
  <c r="A680" i="5"/>
  <c r="B680" i="5" s="1"/>
  <c r="H680" i="5"/>
  <c r="I680" i="5"/>
  <c r="A681" i="5"/>
  <c r="B681" i="5" s="1"/>
  <c r="H681" i="5"/>
  <c r="I681" i="5"/>
  <c r="A682" i="5"/>
  <c r="B682" i="5" s="1"/>
  <c r="H682" i="5"/>
  <c r="I682" i="5"/>
  <c r="A683" i="5"/>
  <c r="B683" i="5" s="1"/>
  <c r="H683" i="5"/>
  <c r="I683" i="5"/>
  <c r="A684" i="5"/>
  <c r="B684" i="5" s="1"/>
  <c r="H684" i="5"/>
  <c r="I684" i="5"/>
  <c r="A685" i="5"/>
  <c r="B685" i="5" s="1"/>
  <c r="H685" i="5"/>
  <c r="I685" i="5"/>
  <c r="A686" i="5"/>
  <c r="B686" i="5" s="1"/>
  <c r="H686" i="5"/>
  <c r="I686" i="5"/>
  <c r="A687" i="5"/>
  <c r="B687" i="5" s="1"/>
  <c r="H687" i="5"/>
  <c r="I687" i="5"/>
  <c r="A688" i="5"/>
  <c r="B688" i="5" s="1"/>
  <c r="H688" i="5"/>
  <c r="I688" i="5"/>
  <c r="A689" i="5"/>
  <c r="B689" i="5" s="1"/>
  <c r="H689" i="5"/>
  <c r="I689" i="5"/>
  <c r="A690" i="5"/>
  <c r="B690" i="5" s="1"/>
  <c r="H690" i="5"/>
  <c r="I690" i="5"/>
  <c r="A691" i="5"/>
  <c r="B691" i="5" s="1"/>
  <c r="H691" i="5"/>
  <c r="I691" i="5"/>
  <c r="A692" i="5"/>
  <c r="B692" i="5" s="1"/>
  <c r="H692" i="5"/>
  <c r="I692" i="5"/>
  <c r="A693" i="5"/>
  <c r="B693" i="5" s="1"/>
  <c r="H693" i="5"/>
  <c r="I693" i="5"/>
  <c r="A694" i="5"/>
  <c r="B694" i="5" s="1"/>
  <c r="H694" i="5"/>
  <c r="I694" i="5"/>
  <c r="A695" i="5"/>
  <c r="B695" i="5" s="1"/>
  <c r="H695" i="5"/>
  <c r="I695" i="5"/>
  <c r="A696" i="5"/>
  <c r="B696" i="5" s="1"/>
  <c r="H696" i="5"/>
  <c r="I696" i="5"/>
  <c r="A697" i="5"/>
  <c r="B697" i="5" s="1"/>
  <c r="H697" i="5"/>
  <c r="I697" i="5"/>
  <c r="A698" i="5"/>
  <c r="B698" i="5" s="1"/>
  <c r="H698" i="5"/>
  <c r="I698" i="5"/>
  <c r="A699" i="5"/>
  <c r="B699" i="5" s="1"/>
  <c r="H699" i="5"/>
  <c r="I699" i="5"/>
  <c r="A700" i="5"/>
  <c r="B700" i="5" s="1"/>
  <c r="H700" i="5"/>
  <c r="I700" i="5"/>
  <c r="A701" i="5"/>
  <c r="B701" i="5" s="1"/>
  <c r="H701" i="5"/>
  <c r="I701" i="5"/>
  <c r="A702" i="5"/>
  <c r="B702" i="5" s="1"/>
  <c r="H702" i="5"/>
  <c r="I702" i="5"/>
  <c r="A703" i="5"/>
  <c r="B703" i="5" s="1"/>
  <c r="H703" i="5"/>
  <c r="I703" i="5"/>
  <c r="A704" i="5"/>
  <c r="B704" i="5" s="1"/>
  <c r="H704" i="5"/>
  <c r="I704" i="5"/>
  <c r="A705" i="5"/>
  <c r="B705" i="5" s="1"/>
  <c r="H705" i="5"/>
  <c r="I705" i="5"/>
  <c r="A706" i="5"/>
  <c r="B706" i="5" s="1"/>
  <c r="H706" i="5"/>
  <c r="I706" i="5"/>
  <c r="A707" i="5"/>
  <c r="B707" i="5" s="1"/>
  <c r="H707" i="5"/>
  <c r="I707" i="5"/>
  <c r="A708" i="5"/>
  <c r="B708" i="5" s="1"/>
  <c r="H708" i="5"/>
  <c r="I708" i="5"/>
  <c r="A709" i="5"/>
  <c r="B709" i="5" s="1"/>
  <c r="H709" i="5"/>
  <c r="I709" i="5"/>
  <c r="A710" i="5"/>
  <c r="B710" i="5" s="1"/>
  <c r="A711" i="5"/>
  <c r="B711" i="5" s="1"/>
  <c r="H711" i="5"/>
  <c r="I711" i="5"/>
  <c r="A712" i="5"/>
  <c r="B712" i="5" s="1"/>
  <c r="H712" i="5"/>
  <c r="I712" i="5"/>
  <c r="A713" i="5"/>
  <c r="B713" i="5" s="1"/>
  <c r="H713" i="5"/>
  <c r="I713" i="5"/>
  <c r="A714" i="5"/>
  <c r="B714" i="5" s="1"/>
  <c r="H714" i="5"/>
  <c r="I714" i="5"/>
  <c r="A715" i="5"/>
  <c r="B715" i="5" s="1"/>
  <c r="H715" i="5"/>
  <c r="I715" i="5"/>
  <c r="A716" i="5"/>
  <c r="B716" i="5" s="1"/>
  <c r="H716" i="5"/>
  <c r="I716" i="5"/>
  <c r="A717" i="5"/>
  <c r="B717" i="5" s="1"/>
  <c r="H717" i="5"/>
  <c r="I717" i="5"/>
  <c r="A718" i="5"/>
  <c r="B718" i="5" s="1"/>
  <c r="H718" i="5"/>
  <c r="I718" i="5"/>
  <c r="A719" i="5"/>
  <c r="B719" i="5" s="1"/>
  <c r="H719" i="5"/>
  <c r="I719" i="5"/>
  <c r="A720" i="5"/>
  <c r="B720" i="5" s="1"/>
  <c r="H720" i="5"/>
  <c r="I720" i="5"/>
  <c r="A721" i="5"/>
  <c r="B721" i="5" s="1"/>
  <c r="H721" i="5"/>
  <c r="I721" i="5"/>
  <c r="A722" i="5"/>
  <c r="B722" i="5" s="1"/>
  <c r="H722" i="5"/>
  <c r="I722" i="5"/>
  <c r="A723" i="5"/>
  <c r="B723" i="5" s="1"/>
  <c r="H723" i="5"/>
  <c r="I723" i="5"/>
  <c r="A724" i="5"/>
  <c r="B724" i="5" s="1"/>
  <c r="H724" i="5"/>
  <c r="I724" i="5"/>
  <c r="A725" i="5"/>
  <c r="B725" i="5" s="1"/>
  <c r="H725" i="5"/>
  <c r="I725" i="5"/>
  <c r="A726" i="5"/>
  <c r="B726" i="5" s="1"/>
  <c r="H726" i="5"/>
  <c r="I726" i="5"/>
  <c r="A727" i="5"/>
  <c r="B727" i="5" s="1"/>
  <c r="H727" i="5"/>
  <c r="I727" i="5"/>
  <c r="A728" i="5"/>
  <c r="B728" i="5" s="1"/>
  <c r="H728" i="5"/>
  <c r="I728" i="5"/>
  <c r="A729" i="5"/>
  <c r="B729" i="5" s="1"/>
  <c r="H729" i="5"/>
  <c r="I729" i="5"/>
  <c r="A730" i="5"/>
  <c r="B730" i="5" s="1"/>
  <c r="H730" i="5"/>
  <c r="I730" i="5"/>
  <c r="A731" i="5"/>
  <c r="B731" i="5" s="1"/>
  <c r="H731" i="5"/>
  <c r="I731" i="5"/>
  <c r="A732" i="5"/>
  <c r="B732" i="5" s="1"/>
  <c r="H732" i="5"/>
  <c r="I732" i="5"/>
  <c r="A733" i="5"/>
  <c r="B733" i="5" s="1"/>
  <c r="H733" i="5"/>
  <c r="I733" i="5"/>
  <c r="A734" i="5"/>
  <c r="B734" i="5" s="1"/>
  <c r="H734" i="5"/>
  <c r="I734" i="5"/>
  <c r="A735" i="5"/>
  <c r="B735" i="5" s="1"/>
  <c r="H735" i="5"/>
  <c r="I735" i="5"/>
  <c r="A736" i="5"/>
  <c r="B736" i="5" s="1"/>
  <c r="H736" i="5"/>
  <c r="I736" i="5"/>
  <c r="A737" i="5"/>
  <c r="B737" i="5" s="1"/>
  <c r="H737" i="5"/>
  <c r="I737" i="5"/>
  <c r="A738" i="5"/>
  <c r="B738" i="5" s="1"/>
  <c r="H738" i="5"/>
  <c r="I738" i="5"/>
  <c r="A739" i="5"/>
  <c r="B739" i="5" s="1"/>
  <c r="H739" i="5"/>
  <c r="I739" i="5"/>
  <c r="A740" i="5"/>
  <c r="B740" i="5" s="1"/>
  <c r="H740" i="5"/>
  <c r="I740" i="5"/>
  <c r="A741" i="5"/>
  <c r="B741" i="5" s="1"/>
  <c r="H741" i="5"/>
  <c r="I741" i="5"/>
  <c r="A742" i="5"/>
  <c r="B742" i="5" s="1"/>
  <c r="H742" i="5"/>
  <c r="I742" i="5"/>
  <c r="A743" i="5"/>
  <c r="B743" i="5" s="1"/>
  <c r="H743" i="5"/>
  <c r="I743" i="5"/>
  <c r="A744" i="5"/>
  <c r="B744" i="5" s="1"/>
  <c r="H744" i="5"/>
  <c r="I744" i="5"/>
  <c r="A745" i="5"/>
  <c r="B745" i="5" s="1"/>
  <c r="H745" i="5"/>
  <c r="I745" i="5"/>
  <c r="A746" i="5"/>
  <c r="B746" i="5" s="1"/>
  <c r="H746" i="5"/>
  <c r="I746" i="5"/>
  <c r="A747" i="5"/>
  <c r="B747" i="5" s="1"/>
  <c r="H747" i="5"/>
  <c r="I747" i="5"/>
  <c r="A748" i="5"/>
  <c r="B748" i="5" s="1"/>
  <c r="H748" i="5"/>
  <c r="I748" i="5"/>
  <c r="A749" i="5"/>
  <c r="B749" i="5" s="1"/>
  <c r="H749" i="5"/>
  <c r="I749" i="5"/>
  <c r="A750" i="5"/>
  <c r="B750" i="5" s="1"/>
  <c r="H750" i="5"/>
  <c r="I750" i="5"/>
  <c r="A271" i="6" l="1"/>
  <c r="B271" i="6" s="1"/>
  <c r="A272" i="6"/>
  <c r="B272" i="6" s="1"/>
  <c r="A273" i="6"/>
  <c r="B273" i="6"/>
  <c r="A274" i="6"/>
  <c r="B274" i="6" s="1"/>
  <c r="A275" i="6"/>
  <c r="B275" i="6" s="1"/>
  <c r="A276" i="6"/>
  <c r="B276" i="6" s="1"/>
  <c r="A277" i="6"/>
  <c r="B277" i="6" s="1"/>
  <c r="A278" i="6"/>
  <c r="B278" i="6" s="1"/>
  <c r="A279" i="6"/>
  <c r="B279" i="6" s="1"/>
  <c r="A280" i="6"/>
  <c r="B280" i="6" s="1"/>
  <c r="A281" i="6"/>
  <c r="B281" i="6" s="1"/>
  <c r="A282" i="6"/>
  <c r="B282" i="6" s="1"/>
  <c r="A283" i="6"/>
  <c r="B283" i="6" s="1"/>
  <c r="A284" i="6"/>
  <c r="B284" i="6" s="1"/>
  <c r="A285" i="6"/>
  <c r="B285" i="6" s="1"/>
  <c r="A286" i="6"/>
  <c r="B286" i="6" s="1"/>
  <c r="A287" i="6"/>
  <c r="B287" i="6" s="1"/>
  <c r="A288" i="6"/>
  <c r="B288" i="6" s="1"/>
  <c r="A289" i="6"/>
  <c r="B289" i="6" s="1"/>
  <c r="A290" i="6"/>
  <c r="B290" i="6" s="1"/>
  <c r="A291" i="6"/>
  <c r="B291" i="6" s="1"/>
  <c r="A292" i="6"/>
  <c r="B292" i="6" s="1"/>
  <c r="A293" i="6"/>
  <c r="B293" i="6" s="1"/>
  <c r="A294" i="6"/>
  <c r="B294" i="6" s="1"/>
  <c r="A295" i="6"/>
  <c r="B295" i="6" s="1"/>
  <c r="A296" i="6"/>
  <c r="B296" i="6" s="1"/>
  <c r="A297" i="6"/>
  <c r="B297" i="6" s="1"/>
  <c r="A298" i="6"/>
  <c r="B298" i="6" s="1"/>
  <c r="A299" i="6"/>
  <c r="B299" i="6" s="1"/>
  <c r="A300" i="6"/>
  <c r="B300" i="6" s="1"/>
  <c r="A301" i="6"/>
  <c r="B301" i="6" s="1"/>
  <c r="A302" i="6"/>
  <c r="B302" i="6" s="1"/>
  <c r="A303" i="6"/>
  <c r="B303" i="6" s="1"/>
  <c r="A304" i="6"/>
  <c r="B304" i="6" s="1"/>
  <c r="A305" i="6"/>
  <c r="B305" i="6"/>
  <c r="A306" i="6"/>
  <c r="B306" i="6" s="1"/>
  <c r="A307" i="6"/>
  <c r="B307" i="6" s="1"/>
  <c r="A308" i="6"/>
  <c r="B308" i="6" s="1"/>
  <c r="A309" i="6"/>
  <c r="B309" i="6" s="1"/>
  <c r="A310" i="6"/>
  <c r="B310" i="6" s="1"/>
  <c r="A311" i="6"/>
  <c r="B311" i="6" s="1"/>
  <c r="A312" i="6"/>
  <c r="B312" i="6" s="1"/>
  <c r="A313" i="6"/>
  <c r="B313" i="6" s="1"/>
  <c r="A314" i="6"/>
  <c r="B314" i="6" s="1"/>
  <c r="A315" i="6"/>
  <c r="B315" i="6" s="1"/>
  <c r="A316" i="6"/>
  <c r="B316" i="6" s="1"/>
  <c r="A317" i="6"/>
  <c r="B317" i="6" s="1"/>
  <c r="A318" i="6"/>
  <c r="B318" i="6" s="1"/>
  <c r="A319" i="6"/>
  <c r="B319" i="6" s="1"/>
  <c r="A320" i="6"/>
  <c r="B320" i="6" s="1"/>
  <c r="A321" i="6"/>
  <c r="B321" i="6"/>
  <c r="A322" i="6"/>
  <c r="B322" i="6" s="1"/>
  <c r="A323" i="6"/>
  <c r="B323" i="6" s="1"/>
  <c r="A324" i="6"/>
  <c r="B324" i="6" s="1"/>
  <c r="A325" i="6"/>
  <c r="B325" i="6" s="1"/>
  <c r="A326" i="6"/>
  <c r="B326" i="6" s="1"/>
  <c r="A327" i="6"/>
  <c r="B327" i="6" s="1"/>
  <c r="A328" i="6"/>
  <c r="B328" i="6" s="1"/>
  <c r="A329" i="6"/>
  <c r="B329" i="6" s="1"/>
  <c r="A330" i="6"/>
  <c r="B330" i="6" s="1"/>
  <c r="A331" i="6"/>
  <c r="B331" i="6" s="1"/>
  <c r="A332" i="6"/>
  <c r="B332" i="6" s="1"/>
  <c r="A333" i="6"/>
  <c r="B333" i="6"/>
  <c r="A334" i="6"/>
  <c r="B334" i="6" s="1"/>
  <c r="A335" i="6"/>
  <c r="B335" i="6" s="1"/>
  <c r="A336" i="6"/>
  <c r="B336" i="6" s="1"/>
  <c r="A337" i="6"/>
  <c r="B337" i="6" s="1"/>
  <c r="A338" i="6"/>
  <c r="B338" i="6" s="1"/>
  <c r="A339" i="6"/>
  <c r="B339" i="6" s="1"/>
  <c r="A340" i="6"/>
  <c r="B340" i="6" s="1"/>
  <c r="A341" i="6"/>
  <c r="B341" i="6" s="1"/>
  <c r="A342" i="6"/>
  <c r="B342" i="6" s="1"/>
  <c r="A343" i="6"/>
  <c r="B343" i="6" s="1"/>
  <c r="A344" i="6"/>
  <c r="B344" i="6" s="1"/>
  <c r="A345" i="6"/>
  <c r="B345" i="6"/>
  <c r="A346" i="6"/>
  <c r="B346" i="6" s="1"/>
  <c r="A347" i="6"/>
  <c r="B347" i="6" s="1"/>
  <c r="A348" i="6"/>
  <c r="B348" i="6" s="1"/>
  <c r="A349" i="6"/>
  <c r="B349" i="6"/>
  <c r="A350" i="6"/>
  <c r="B350" i="6" s="1"/>
  <c r="A351" i="6"/>
  <c r="B351" i="6" s="1"/>
  <c r="A352" i="6"/>
  <c r="B352" i="6" s="1"/>
  <c r="A353" i="6"/>
  <c r="B353" i="6"/>
  <c r="A354" i="6"/>
  <c r="B354" i="6" s="1"/>
  <c r="A355" i="6"/>
  <c r="B355" i="6" s="1"/>
  <c r="A356" i="6"/>
  <c r="B356" i="6" s="1"/>
  <c r="A357" i="6"/>
  <c r="B357" i="6" s="1"/>
  <c r="A358" i="6"/>
  <c r="B358" i="6" s="1"/>
  <c r="A359" i="6"/>
  <c r="B359" i="6" s="1"/>
  <c r="A360" i="6"/>
  <c r="B360" i="6" s="1"/>
  <c r="A361" i="6"/>
  <c r="B361" i="6" s="1"/>
  <c r="A362" i="6"/>
  <c r="B362" i="6" s="1"/>
  <c r="A363" i="6"/>
  <c r="B363" i="6" s="1"/>
  <c r="A364" i="6"/>
  <c r="B364" i="6" s="1"/>
  <c r="A365" i="6"/>
  <c r="B365" i="6" s="1"/>
  <c r="A366" i="6"/>
  <c r="B366" i="6" s="1"/>
  <c r="A367" i="6"/>
  <c r="B367" i="6" s="1"/>
  <c r="A368" i="6"/>
  <c r="B368" i="6" s="1"/>
  <c r="A369" i="6"/>
  <c r="B369" i="6" s="1"/>
  <c r="A370" i="6"/>
  <c r="B370" i="6" s="1"/>
  <c r="A371" i="6"/>
  <c r="B371" i="6" s="1"/>
  <c r="A372" i="6"/>
  <c r="B372" i="6" s="1"/>
  <c r="A373" i="6"/>
  <c r="B373" i="6"/>
  <c r="A374" i="6"/>
  <c r="B374" i="6" s="1"/>
  <c r="A375" i="6"/>
  <c r="B375" i="6" s="1"/>
  <c r="A376" i="6"/>
  <c r="B376" i="6" s="1"/>
  <c r="A377" i="6"/>
  <c r="B377" i="6"/>
  <c r="A378" i="6"/>
  <c r="B378" i="6" s="1"/>
  <c r="A379" i="6"/>
  <c r="B379" i="6" s="1"/>
  <c r="A380" i="6"/>
  <c r="B380" i="6" s="1"/>
  <c r="A381" i="6"/>
  <c r="B381" i="6" s="1"/>
  <c r="A382" i="6"/>
  <c r="B382" i="6" s="1"/>
  <c r="A383" i="6"/>
  <c r="B383" i="6" s="1"/>
  <c r="A384" i="6"/>
  <c r="B384" i="6" s="1"/>
  <c r="A385" i="6"/>
  <c r="B385" i="6" s="1"/>
  <c r="A386" i="6"/>
  <c r="B386" i="6" s="1"/>
  <c r="A387" i="6"/>
  <c r="B387" i="6" s="1"/>
  <c r="A388" i="6"/>
  <c r="B388" i="6" s="1"/>
  <c r="A389" i="6"/>
  <c r="B389" i="6" s="1"/>
  <c r="A390" i="6"/>
  <c r="B390" i="6" s="1"/>
  <c r="A391" i="6"/>
  <c r="B391" i="6" s="1"/>
  <c r="A392" i="6"/>
  <c r="B392" i="6" s="1"/>
  <c r="A393" i="6"/>
  <c r="B393" i="6" s="1"/>
  <c r="A394" i="6"/>
  <c r="B394" i="6" s="1"/>
  <c r="A395" i="6"/>
  <c r="B395" i="6" s="1"/>
  <c r="A396" i="6"/>
  <c r="B396" i="6" s="1"/>
  <c r="A397" i="6"/>
  <c r="B397" i="6" s="1"/>
  <c r="A398" i="6"/>
  <c r="B398" i="6" s="1"/>
  <c r="A399" i="6"/>
  <c r="B399" i="6" s="1"/>
  <c r="A400" i="6"/>
  <c r="B400" i="6" s="1"/>
  <c r="A401" i="6"/>
  <c r="B401" i="6"/>
  <c r="A402" i="6"/>
  <c r="B402" i="6" s="1"/>
  <c r="A403" i="6"/>
  <c r="B403" i="6"/>
  <c r="A404" i="6"/>
  <c r="B404" i="6" s="1"/>
  <c r="A405" i="6"/>
  <c r="B405" i="6" s="1"/>
  <c r="A406" i="6"/>
  <c r="B406" i="6" s="1"/>
  <c r="A407" i="6"/>
  <c r="B407" i="6" s="1"/>
  <c r="A408" i="6"/>
  <c r="B408" i="6" s="1"/>
  <c r="A409" i="6"/>
  <c r="B409" i="6" s="1"/>
  <c r="A410" i="6"/>
  <c r="B410" i="6" s="1"/>
  <c r="A411" i="6"/>
  <c r="B411" i="6"/>
  <c r="A412" i="6"/>
  <c r="B412" i="6" s="1"/>
  <c r="A413" i="6"/>
  <c r="B413" i="6" s="1"/>
  <c r="A414" i="6"/>
  <c r="B414" i="6" s="1"/>
  <c r="A415" i="6"/>
  <c r="B415" i="6"/>
  <c r="A416" i="6"/>
  <c r="B416" i="6" s="1"/>
  <c r="A417" i="6"/>
  <c r="B417" i="6"/>
  <c r="A418" i="6"/>
  <c r="B418" i="6" s="1"/>
  <c r="A419" i="6"/>
  <c r="B419" i="6" s="1"/>
  <c r="A420" i="6"/>
  <c r="B420" i="6" s="1"/>
  <c r="A421" i="6"/>
  <c r="B421" i="6"/>
  <c r="A422" i="6"/>
  <c r="B422" i="6" s="1"/>
  <c r="A423" i="6"/>
  <c r="B423" i="6" s="1"/>
  <c r="A424" i="6"/>
  <c r="B424" i="6" s="1"/>
  <c r="A425" i="6"/>
  <c r="B425" i="6"/>
  <c r="A426" i="6"/>
  <c r="B426" i="6" s="1"/>
  <c r="A427" i="6"/>
  <c r="B427" i="6" s="1"/>
  <c r="A428" i="6"/>
  <c r="B428" i="6" s="1"/>
  <c r="A429" i="6"/>
  <c r="B429" i="6" s="1"/>
  <c r="A430" i="6"/>
  <c r="B430" i="6" s="1"/>
  <c r="A431" i="6"/>
  <c r="B431" i="6" s="1"/>
  <c r="A432" i="6"/>
  <c r="B432" i="6" s="1"/>
  <c r="A433" i="6"/>
  <c r="B433" i="6" s="1"/>
  <c r="A434" i="6"/>
  <c r="B434" i="6" s="1"/>
  <c r="A435" i="6"/>
  <c r="B435" i="6" s="1"/>
  <c r="A436" i="6"/>
  <c r="B436" i="6" s="1"/>
  <c r="A437" i="6"/>
  <c r="B437" i="6"/>
  <c r="A438" i="6"/>
  <c r="B438" i="6" s="1"/>
  <c r="A439" i="6"/>
  <c r="B439" i="6"/>
  <c r="A440" i="6"/>
  <c r="B440" i="6" s="1"/>
  <c r="A441" i="6"/>
  <c r="B441" i="6"/>
  <c r="A442" i="6"/>
  <c r="B442" i="6" s="1"/>
  <c r="A443" i="6"/>
  <c r="B443" i="6" s="1"/>
  <c r="A444" i="6"/>
  <c r="B444" i="6" s="1"/>
  <c r="A445" i="6"/>
  <c r="B445" i="6" s="1"/>
  <c r="A446" i="6"/>
  <c r="B446" i="6" s="1"/>
  <c r="A447" i="6"/>
  <c r="B447" i="6" s="1"/>
  <c r="A448" i="6"/>
  <c r="B448" i="6" s="1"/>
  <c r="A449" i="6"/>
  <c r="B449" i="6" s="1"/>
  <c r="A450" i="6"/>
  <c r="B450" i="6" s="1"/>
  <c r="A451" i="6"/>
  <c r="B451" i="6"/>
  <c r="A452" i="6"/>
  <c r="B452" i="6" s="1"/>
  <c r="A453" i="6"/>
  <c r="B453" i="6"/>
  <c r="A454" i="6"/>
  <c r="B454" i="6" s="1"/>
  <c r="A455" i="6"/>
  <c r="B455" i="6"/>
  <c r="A456" i="6"/>
  <c r="B456" i="6" s="1"/>
  <c r="A457" i="6"/>
  <c r="B457" i="6" s="1"/>
  <c r="A458" i="6"/>
  <c r="B458" i="6" s="1"/>
  <c r="A459" i="6"/>
  <c r="B459" i="6" s="1"/>
  <c r="A460" i="6"/>
  <c r="B460" i="6" s="1"/>
  <c r="A461" i="6"/>
  <c r="B461" i="6"/>
  <c r="A462" i="6"/>
  <c r="B462" i="6" s="1"/>
  <c r="A463" i="6"/>
  <c r="B463" i="6" s="1"/>
  <c r="A464" i="6"/>
  <c r="B464" i="6" s="1"/>
  <c r="A465" i="6"/>
  <c r="B465" i="6" s="1"/>
  <c r="A466" i="6"/>
  <c r="B466" i="6" s="1"/>
  <c r="A467" i="6"/>
  <c r="B467" i="6"/>
  <c r="A468" i="6"/>
  <c r="B468" i="6" s="1"/>
  <c r="A469" i="6"/>
  <c r="B469" i="6" s="1"/>
  <c r="A470" i="6"/>
  <c r="B470" i="6" s="1"/>
  <c r="A471" i="6"/>
  <c r="B471" i="6"/>
  <c r="A472" i="6"/>
  <c r="B472" i="6" s="1"/>
  <c r="A473" i="6"/>
  <c r="B473" i="6"/>
  <c r="A474" i="6"/>
  <c r="B474" i="6" s="1"/>
  <c r="A475" i="6"/>
  <c r="B475" i="6"/>
  <c r="A476" i="6"/>
  <c r="B476" i="6" s="1"/>
  <c r="A477" i="6"/>
  <c r="B477" i="6"/>
  <c r="A478" i="6"/>
  <c r="B478" i="6" s="1"/>
  <c r="A479" i="6"/>
  <c r="B479" i="6"/>
  <c r="A480" i="6"/>
  <c r="B480" i="6" s="1"/>
  <c r="A481" i="6"/>
  <c r="B481" i="6"/>
  <c r="A482" i="6"/>
  <c r="B482" i="6" s="1"/>
  <c r="A483" i="6"/>
  <c r="B483" i="6" s="1"/>
  <c r="A484" i="6"/>
  <c r="B484" i="6" s="1"/>
  <c r="A485" i="6"/>
  <c r="B485" i="6"/>
  <c r="A486" i="6"/>
  <c r="B486" i="6" s="1"/>
  <c r="A487" i="6"/>
  <c r="B487" i="6" s="1"/>
  <c r="A488" i="6"/>
  <c r="B488" i="6" s="1"/>
  <c r="A489" i="6"/>
  <c r="B489" i="6" s="1"/>
  <c r="A490" i="6"/>
  <c r="B490" i="6" s="1"/>
  <c r="A491" i="6"/>
  <c r="B491" i="6" s="1"/>
  <c r="A492" i="6"/>
  <c r="B492" i="6" s="1"/>
  <c r="A493" i="6"/>
  <c r="B493" i="6" s="1"/>
  <c r="A494" i="6"/>
  <c r="B494" i="6" s="1"/>
  <c r="A495" i="6"/>
  <c r="B495" i="6"/>
  <c r="A496" i="6"/>
  <c r="B496" i="6" s="1"/>
  <c r="A497" i="6"/>
  <c r="B497" i="6"/>
  <c r="A498" i="6"/>
  <c r="B498" i="6" s="1"/>
  <c r="A499" i="6"/>
  <c r="B499" i="6"/>
  <c r="A500" i="6"/>
  <c r="B500" i="6" s="1"/>
  <c r="A501" i="6"/>
  <c r="B501" i="6"/>
  <c r="A502" i="6"/>
  <c r="B502" i="6" s="1"/>
  <c r="A503" i="6"/>
  <c r="B503" i="6"/>
  <c r="A504" i="6"/>
  <c r="B504" i="6" s="1"/>
  <c r="A505" i="6"/>
  <c r="B505" i="6"/>
  <c r="A506" i="6"/>
  <c r="B506" i="6" s="1"/>
  <c r="A507" i="6"/>
  <c r="B507" i="6"/>
  <c r="A508" i="6"/>
  <c r="B508" i="6" s="1"/>
  <c r="A509" i="6"/>
  <c r="B509" i="6"/>
  <c r="A510" i="6"/>
  <c r="B510" i="6" s="1"/>
  <c r="A511" i="6"/>
  <c r="B511" i="6"/>
  <c r="A512" i="6"/>
  <c r="B512" i="6" s="1"/>
  <c r="A513" i="6"/>
  <c r="B513" i="6"/>
  <c r="A514" i="6"/>
  <c r="B514" i="6" s="1"/>
  <c r="A515" i="6"/>
  <c r="B515" i="6"/>
  <c r="A516" i="6"/>
  <c r="B516" i="6" s="1"/>
  <c r="A517" i="6"/>
  <c r="B517" i="6"/>
  <c r="A518" i="6"/>
  <c r="B518" i="6" s="1"/>
  <c r="A519" i="6"/>
  <c r="B519" i="6"/>
  <c r="A520" i="6"/>
  <c r="B520" i="6" s="1"/>
  <c r="A521" i="6"/>
  <c r="B521" i="6"/>
  <c r="A522" i="6"/>
  <c r="B522" i="6" s="1"/>
  <c r="A523" i="6"/>
  <c r="B523" i="6"/>
  <c r="A524" i="6"/>
  <c r="B524" i="6" s="1"/>
  <c r="A525" i="6"/>
  <c r="B525" i="6"/>
  <c r="A526" i="6"/>
  <c r="B526" i="6" s="1"/>
  <c r="H526" i="6"/>
  <c r="A527" i="6"/>
  <c r="B527" i="6"/>
  <c r="H527" i="6"/>
  <c r="A528" i="6"/>
  <c r="B528" i="6" s="1"/>
  <c r="H528" i="6"/>
  <c r="A529" i="6"/>
  <c r="B529" i="6"/>
  <c r="H529" i="6"/>
  <c r="A530" i="6"/>
  <c r="B530" i="6" s="1"/>
  <c r="H530" i="6"/>
  <c r="A531" i="6"/>
  <c r="B531" i="6"/>
  <c r="H531" i="6"/>
  <c r="A532" i="6"/>
  <c r="B532" i="6" s="1"/>
  <c r="H532" i="6"/>
  <c r="A533" i="6"/>
  <c r="B533" i="6"/>
  <c r="H533" i="6"/>
  <c r="A534" i="6"/>
  <c r="B534" i="6" s="1"/>
  <c r="H534" i="6"/>
  <c r="A535" i="6"/>
  <c r="B535" i="6"/>
  <c r="H535" i="6"/>
  <c r="A536" i="6"/>
  <c r="B536" i="6" s="1"/>
  <c r="H536" i="6"/>
  <c r="A537" i="6"/>
  <c r="B537" i="6"/>
  <c r="H537" i="6"/>
  <c r="A538" i="6"/>
  <c r="B538" i="6" s="1"/>
  <c r="H538" i="6"/>
  <c r="A539" i="6"/>
  <c r="B539" i="6"/>
  <c r="H539" i="6"/>
  <c r="A540" i="6"/>
  <c r="B540" i="6" s="1"/>
  <c r="H540" i="6"/>
  <c r="A541" i="6"/>
  <c r="B541" i="6"/>
  <c r="H541" i="6"/>
  <c r="A542" i="6"/>
  <c r="B542" i="6" s="1"/>
  <c r="H542" i="6"/>
  <c r="A543" i="6"/>
  <c r="B543" i="6"/>
  <c r="H543" i="6"/>
  <c r="A544" i="6"/>
  <c r="B544" i="6" s="1"/>
  <c r="H544" i="6"/>
  <c r="A545" i="6"/>
  <c r="B545" i="6"/>
  <c r="H545" i="6"/>
  <c r="A546" i="6"/>
  <c r="B546" i="6" s="1"/>
  <c r="H546" i="6"/>
  <c r="A547" i="6"/>
  <c r="B547" i="6"/>
  <c r="H547" i="6"/>
  <c r="A548" i="6"/>
  <c r="B548" i="6" s="1"/>
  <c r="H548" i="6"/>
  <c r="A549" i="6"/>
  <c r="B549" i="6"/>
  <c r="H549" i="6"/>
  <c r="A550" i="6"/>
  <c r="B550" i="6" s="1"/>
  <c r="H550" i="6"/>
  <c r="A551" i="6"/>
  <c r="B551" i="6"/>
  <c r="H551" i="6"/>
  <c r="A552" i="6"/>
  <c r="B552" i="6" s="1"/>
  <c r="H552" i="6"/>
  <c r="A553" i="6"/>
  <c r="B553" i="6"/>
  <c r="H553" i="6"/>
  <c r="A554" i="6"/>
  <c r="B554" i="6" s="1"/>
  <c r="H554" i="6"/>
  <c r="A555" i="6"/>
  <c r="B555" i="6"/>
  <c r="H555" i="6"/>
  <c r="A556" i="6"/>
  <c r="B556" i="6" s="1"/>
  <c r="H556" i="6"/>
  <c r="A557" i="6"/>
  <c r="B557" i="6"/>
  <c r="H557" i="6"/>
  <c r="A558" i="6"/>
  <c r="B558" i="6" s="1"/>
  <c r="H558" i="6"/>
  <c r="A559" i="6"/>
  <c r="B559" i="6"/>
  <c r="H559" i="6"/>
  <c r="BI312" i="1" l="1"/>
  <c r="BC314" i="1"/>
  <c r="BC315" i="1"/>
  <c r="BI316" i="1"/>
  <c r="AD317" i="1"/>
  <c r="BC318" i="1"/>
  <c r="BC319" i="1"/>
  <c r="AQ321" i="1"/>
  <c r="BC322" i="1"/>
  <c r="AQ325" i="1"/>
  <c r="AK326" i="1"/>
  <c r="AQ326" i="1"/>
  <c r="AK328" i="1"/>
  <c r="BI330" i="1"/>
  <c r="AD331" i="1"/>
  <c r="BI332" i="1"/>
  <c r="AQ333" i="1"/>
  <c r="AD299" i="1"/>
  <c r="BC301" i="1"/>
  <c r="AE301" i="15" s="1"/>
  <c r="BC305" i="1"/>
  <c r="BI307" i="1"/>
  <c r="AD310" i="1"/>
  <c r="BC311" i="1"/>
  <c r="BI311" i="1"/>
  <c r="AQ317" i="1"/>
  <c r="AK324" i="1"/>
  <c r="AQ331" i="1"/>
  <c r="BI334" i="1"/>
  <c r="AD300" i="1"/>
  <c r="AQ305" i="1"/>
  <c r="AQ310" i="1"/>
  <c r="AQ313" i="1"/>
  <c r="AQ314" i="1"/>
  <c r="AK316" i="1"/>
  <c r="BC316" i="1"/>
  <c r="BC320" i="1"/>
  <c r="BI320" i="1"/>
  <c r="AD321" i="1"/>
  <c r="AQ323" i="1"/>
  <c r="AD325" i="1"/>
  <c r="BI327" i="1"/>
  <c r="AK329" i="1"/>
  <c r="AK331" i="1"/>
  <c r="AD333" i="1"/>
  <c r="BC334" i="1"/>
  <c r="BC300" i="1"/>
  <c r="AK302" i="1"/>
  <c r="BI302" i="1"/>
  <c r="BC304" i="1"/>
  <c r="AK305" i="1"/>
  <c r="R305" i="15" s="1"/>
  <c r="BC309" i="1"/>
  <c r="AK319" i="1"/>
  <c r="AK323" i="1"/>
  <c r="BC328" i="1"/>
  <c r="AK333" i="1"/>
  <c r="AD303" i="1"/>
  <c r="AD313" i="1"/>
  <c r="AD314" i="1"/>
  <c r="AK315" i="1"/>
  <c r="AK317" i="1"/>
  <c r="BI318" i="1"/>
  <c r="AD319" i="1"/>
  <c r="BI322" i="1"/>
  <c r="BC323" i="1"/>
  <c r="BI324" i="1"/>
  <c r="BI325" i="1"/>
  <c r="AD326" i="1"/>
  <c r="N326" i="15" s="1"/>
  <c r="AD327" i="1"/>
  <c r="AQ328" i="1"/>
  <c r="BC330" i="1"/>
  <c r="AE330" i="15" s="1"/>
  <c r="BI299" i="1"/>
  <c r="AQ300" i="1"/>
  <c r="AK301" i="1"/>
  <c r="R301" i="15" s="1"/>
  <c r="AQ303" i="1"/>
  <c r="AD304" i="1"/>
  <c r="BI306" i="1"/>
  <c r="BC307" i="1"/>
  <c r="AE307" i="15" s="1"/>
  <c r="BI309" i="1"/>
  <c r="AK310" i="1"/>
  <c r="AK312" i="1"/>
  <c r="AD322" i="1"/>
  <c r="BC327" i="1"/>
  <c r="BC332" i="1"/>
  <c r="AK306" i="1"/>
  <c r="AK321" i="1"/>
  <c r="AQ299" i="1"/>
  <c r="BI304" i="1"/>
  <c r="AK308" i="1"/>
  <c r="BC303" i="1"/>
  <c r="BI315" i="1"/>
  <c r="AD311" i="1"/>
  <c r="AK334" i="1"/>
  <c r="AQ307" i="1"/>
  <c r="AD316" i="1"/>
  <c r="N316" i="15" s="1"/>
  <c r="AK313" i="1"/>
  <c r="BC331" i="1"/>
  <c r="AQ330" i="1"/>
  <c r="AQ327" i="1"/>
  <c r="BC317" i="1"/>
  <c r="AK320" i="1"/>
  <c r="BC324" i="1"/>
  <c r="AE324" i="15" s="1"/>
  <c r="AD328" i="1"/>
  <c r="AD320" i="1"/>
  <c r="BI321" i="1"/>
  <c r="BC325" i="1"/>
  <c r="AK304" i="1"/>
  <c r="AK299" i="1"/>
  <c r="AQ304" i="1"/>
  <c r="BI303" i="1"/>
  <c r="AQ334" i="1"/>
  <c r="BI328" i="1"/>
  <c r="AQ322" i="1"/>
  <c r="AD315" i="1"/>
  <c r="AD301" i="1"/>
  <c r="AD306" i="1"/>
  <c r="BI331" i="1"/>
  <c r="AD307" i="1"/>
  <c r="AK309" i="1"/>
  <c r="BC333" i="1"/>
  <c r="AQ302" i="1"/>
  <c r="AK314" i="1"/>
  <c r="BI313" i="1"/>
  <c r="BI333" i="1"/>
  <c r="AD329" i="1"/>
  <c r="BI326" i="1"/>
  <c r="BI323" i="1"/>
  <c r="BC326" i="1"/>
  <c r="AD318" i="1"/>
  <c r="AK327" i="1"/>
  <c r="AD324" i="1"/>
  <c r="N324" i="15" s="1"/>
  <c r="BI319" i="1"/>
  <c r="AQ316" i="1"/>
  <c r="AK322" i="1"/>
  <c r="AQ318" i="1"/>
  <c r="AK311" i="1"/>
  <c r="AD309" i="1"/>
  <c r="BC306" i="1"/>
  <c r="AQ306" i="1"/>
  <c r="AD330" i="1"/>
  <c r="AK325" i="1"/>
  <c r="BI317" i="1"/>
  <c r="AK303" i="1"/>
  <c r="R303" i="15" s="1"/>
  <c r="AD305" i="1"/>
  <c r="BI310" i="1"/>
  <c r="AK330" i="1"/>
  <c r="AD312" i="1"/>
  <c r="AK300" i="1"/>
  <c r="AQ332" i="1"/>
  <c r="AD302" i="1"/>
  <c r="AD334" i="1"/>
  <c r="BI329" i="1"/>
  <c r="AD323" i="1"/>
  <c r="AQ324" i="1"/>
  <c r="AK318" i="1"/>
  <c r="R318" i="15" s="1"/>
  <c r="AQ319" i="1"/>
  <c r="AQ320" i="1"/>
  <c r="AQ315" i="1"/>
  <c r="BI314" i="1"/>
  <c r="BI305" i="1"/>
  <c r="BC302" i="1"/>
  <c r="AE302" i="15" s="1"/>
  <c r="BC310" i="1"/>
  <c r="AQ309" i="1"/>
  <c r="AK307" i="1"/>
  <c r="BC313" i="1"/>
  <c r="BC329" i="1"/>
  <c r="AQ311" i="1"/>
  <c r="BC299" i="1"/>
  <c r="AE299" i="15" s="1"/>
  <c r="AQ312" i="1"/>
  <c r="AD332" i="1"/>
  <c r="AK332" i="1"/>
  <c r="AQ329" i="1"/>
  <c r="BC321" i="1"/>
  <c r="BC312" i="1"/>
  <c r="AE312" i="15" s="1"/>
  <c r="BI300" i="1"/>
  <c r="A549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AE321" i="15" l="1"/>
  <c r="R330" i="15"/>
  <c r="R331" i="15"/>
  <c r="R310" i="15"/>
  <c r="N302" i="15"/>
  <c r="N315" i="15"/>
  <c r="R317" i="15"/>
  <c r="N328" i="15"/>
  <c r="R333" i="15"/>
  <c r="R323" i="15"/>
  <c r="R314" i="15"/>
  <c r="N323" i="15"/>
  <c r="R307" i="15"/>
  <c r="N301" i="15"/>
  <c r="AE327" i="15"/>
  <c r="R300" i="15"/>
  <c r="N306" i="15"/>
  <c r="N320" i="15"/>
  <c r="R313" i="15"/>
  <c r="AE332" i="15"/>
  <c r="AE316" i="15"/>
  <c r="R332" i="15"/>
  <c r="N312" i="15"/>
  <c r="R304" i="15"/>
  <c r="N319" i="15"/>
  <c r="N334" i="15"/>
  <c r="AE306" i="15"/>
  <c r="R322" i="15"/>
  <c r="R321" i="15"/>
  <c r="AE334" i="15"/>
  <c r="AE329" i="15"/>
  <c r="N314" i="15"/>
  <c r="AE328" i="15"/>
  <c r="R329" i="15"/>
  <c r="N321" i="15"/>
  <c r="R316" i="15"/>
  <c r="R324" i="15"/>
  <c r="N310" i="15"/>
  <c r="N299" i="15"/>
  <c r="AE318" i="15"/>
  <c r="AE314" i="15"/>
  <c r="N332" i="15"/>
  <c r="AE310" i="15"/>
  <c r="R327" i="15"/>
  <c r="N307" i="15"/>
  <c r="AE325" i="15"/>
  <c r="AE303" i="15"/>
  <c r="N322" i="15"/>
  <c r="N313" i="15"/>
  <c r="AE304" i="15"/>
  <c r="N300" i="15"/>
  <c r="R328" i="15"/>
  <c r="AE322" i="15"/>
  <c r="N317" i="15"/>
  <c r="AE313" i="15"/>
  <c r="R325" i="15"/>
  <c r="N309" i="15"/>
  <c r="N318" i="15"/>
  <c r="N329" i="15"/>
  <c r="R320" i="15"/>
  <c r="AE331" i="15"/>
  <c r="R334" i="15"/>
  <c r="N308" i="15"/>
  <c r="R308" i="15"/>
  <c r="R306" i="15"/>
  <c r="R312" i="15"/>
  <c r="N327" i="15"/>
  <c r="AE323" i="15"/>
  <c r="N303" i="15"/>
  <c r="R319" i="15"/>
  <c r="N333" i="15"/>
  <c r="N325" i="15"/>
  <c r="AE320" i="15"/>
  <c r="AE305" i="15"/>
  <c r="R309" i="15"/>
  <c r="AE300" i="15"/>
  <c r="N305" i="15"/>
  <c r="N330" i="15"/>
  <c r="R311" i="15"/>
  <c r="AE326" i="15"/>
  <c r="AE333" i="15"/>
  <c r="R299" i="15"/>
  <c r="AE317" i="15"/>
  <c r="N311" i="15"/>
  <c r="N304" i="15"/>
  <c r="R315" i="15"/>
  <c r="AE309" i="15"/>
  <c r="R302" i="15"/>
  <c r="AE311" i="15"/>
  <c r="N331" i="15"/>
  <c r="R326" i="15"/>
  <c r="AE319" i="15"/>
  <c r="AE315" i="15"/>
  <c r="H183" i="6"/>
  <c r="H184" i="6"/>
  <c r="H185" i="6"/>
  <c r="I184" i="6"/>
  <c r="I185" i="6"/>
  <c r="I183" i="6"/>
  <c r="A183" i="6"/>
  <c r="B183" i="6" s="1"/>
  <c r="A184" i="6"/>
  <c r="B184" i="6" s="1"/>
  <c r="A185" i="6"/>
  <c r="B185" i="6"/>
  <c r="A186" i="6"/>
  <c r="B186" i="6" s="1"/>
  <c r="A187" i="6"/>
  <c r="B187" i="6" s="1"/>
  <c r="A188" i="6"/>
  <c r="B188" i="6" s="1"/>
  <c r="A189" i="6"/>
  <c r="B189" i="6"/>
  <c r="A190" i="6"/>
  <c r="B190" i="6"/>
  <c r="A191" i="6"/>
  <c r="B191" i="6" s="1"/>
  <c r="A192" i="6"/>
  <c r="B192" i="6" s="1"/>
  <c r="A193" i="6"/>
  <c r="B193" i="6"/>
  <c r="A194" i="6"/>
  <c r="B194" i="6"/>
  <c r="A195" i="6"/>
  <c r="B195" i="6" s="1"/>
  <c r="A196" i="6"/>
  <c r="B196" i="6" s="1"/>
  <c r="A197" i="6"/>
  <c r="B197" i="6"/>
  <c r="A198" i="6"/>
  <c r="B198" i="6"/>
  <c r="A199" i="6" l="1"/>
  <c r="B199" i="6" s="1"/>
  <c r="A200" i="6"/>
  <c r="B200" i="6" s="1"/>
  <c r="A201" i="6"/>
  <c r="B201" i="6" s="1"/>
  <c r="A202" i="6"/>
  <c r="B202" i="6" s="1"/>
  <c r="A203" i="6"/>
  <c r="B203" i="6" s="1"/>
  <c r="A204" i="6"/>
  <c r="B204" i="6" s="1"/>
  <c r="A205" i="6"/>
  <c r="B205" i="6" s="1"/>
  <c r="A206" i="6"/>
  <c r="B206" i="6" s="1"/>
  <c r="A207" i="6"/>
  <c r="B207" i="6" s="1"/>
  <c r="A208" i="6"/>
  <c r="B208" i="6" s="1"/>
  <c r="A209" i="6"/>
  <c r="B209" i="6" s="1"/>
  <c r="A210" i="6"/>
  <c r="B210" i="6" s="1"/>
  <c r="A211" i="6"/>
  <c r="B211" i="6" s="1"/>
  <c r="A212" i="6"/>
  <c r="B212" i="6" s="1"/>
  <c r="A213" i="6"/>
  <c r="B213" i="6" s="1"/>
  <c r="A214" i="6"/>
  <c r="B214" i="6" s="1"/>
  <c r="A215" i="6"/>
  <c r="B215" i="6" s="1"/>
  <c r="A216" i="6"/>
  <c r="B216" i="6" s="1"/>
  <c r="A217" i="6"/>
  <c r="B217" i="6" s="1"/>
  <c r="A218" i="6"/>
  <c r="B218" i="6" s="1"/>
  <c r="A219" i="6"/>
  <c r="B219" i="6" s="1"/>
  <c r="A220" i="6"/>
  <c r="B220" i="6" s="1"/>
  <c r="A221" i="6"/>
  <c r="B221" i="6" s="1"/>
  <c r="A222" i="6"/>
  <c r="B222" i="6" s="1"/>
  <c r="A223" i="6"/>
  <c r="B223" i="6" s="1"/>
  <c r="A224" i="6"/>
  <c r="B224" i="6" s="1"/>
  <c r="A225" i="6"/>
  <c r="B225" i="6" s="1"/>
  <c r="A226" i="6"/>
  <c r="B226" i="6" s="1"/>
  <c r="A227" i="6"/>
  <c r="B227" i="6" s="1"/>
  <c r="A228" i="6"/>
  <c r="B228" i="6" s="1"/>
  <c r="A229" i="6"/>
  <c r="B229" i="6" s="1"/>
  <c r="A230" i="6"/>
  <c r="B230" i="6" s="1"/>
  <c r="A231" i="6"/>
  <c r="B231" i="6" s="1"/>
  <c r="A232" i="6"/>
  <c r="B232" i="6" s="1"/>
  <c r="A233" i="6"/>
  <c r="B233" i="6" s="1"/>
  <c r="A234" i="6"/>
  <c r="B234" i="6" s="1"/>
  <c r="A235" i="6"/>
  <c r="B235" i="6" s="1"/>
  <c r="A236" i="6"/>
  <c r="B236" i="6" s="1"/>
  <c r="A237" i="6"/>
  <c r="B237" i="6" s="1"/>
  <c r="A238" i="6"/>
  <c r="B238" i="6" s="1"/>
  <c r="A239" i="6"/>
  <c r="B239" i="6" s="1"/>
  <c r="A240" i="6"/>
  <c r="B240" i="6" s="1"/>
  <c r="A241" i="6"/>
  <c r="B241" i="6" s="1"/>
  <c r="A242" i="6"/>
  <c r="B242" i="6" s="1"/>
  <c r="H242" i="6"/>
  <c r="A243" i="6"/>
  <c r="B243" i="6" s="1"/>
  <c r="A244" i="6"/>
  <c r="B244" i="6" s="1"/>
  <c r="A245" i="6"/>
  <c r="B245" i="6" s="1"/>
  <c r="A246" i="6"/>
  <c r="B246" i="6" s="1"/>
  <c r="H246" i="6"/>
  <c r="A247" i="6"/>
  <c r="B247" i="6" s="1"/>
  <c r="A248" i="6"/>
  <c r="B248" i="6" s="1"/>
  <c r="A249" i="6"/>
  <c r="B249" i="6" s="1"/>
  <c r="A250" i="6"/>
  <c r="B250" i="6" s="1"/>
  <c r="A251" i="6"/>
  <c r="B251" i="6" s="1"/>
  <c r="A252" i="6"/>
  <c r="B252" i="6" s="1"/>
  <c r="A253" i="6"/>
  <c r="B253" i="6" s="1"/>
  <c r="A254" i="6"/>
  <c r="B254" i="6" s="1"/>
  <c r="A255" i="6"/>
  <c r="B255" i="6" s="1"/>
  <c r="A256" i="6"/>
  <c r="B256" i="6" s="1"/>
  <c r="A257" i="6"/>
  <c r="B257" i="6" s="1"/>
  <c r="A258" i="6"/>
  <c r="B258" i="6" s="1"/>
  <c r="H258" i="6"/>
  <c r="A259" i="6"/>
  <c r="B259" i="6"/>
  <c r="A260" i="6"/>
  <c r="B260" i="6" s="1"/>
  <c r="A261" i="6"/>
  <c r="B261" i="6" s="1"/>
  <c r="A262" i="6"/>
  <c r="B262" i="6" s="1"/>
  <c r="A263" i="6"/>
  <c r="B263" i="6" s="1"/>
  <c r="A264" i="6"/>
  <c r="B264" i="6" s="1"/>
  <c r="A265" i="6"/>
  <c r="B265" i="6" s="1"/>
  <c r="A266" i="6"/>
  <c r="B266" i="6" s="1"/>
  <c r="A267" i="6"/>
  <c r="B267" i="6" s="1"/>
  <c r="A268" i="6"/>
  <c r="B268" i="6" s="1"/>
  <c r="A269" i="6"/>
  <c r="B269" i="6" s="1"/>
  <c r="A270" i="6"/>
  <c r="B270" i="6" s="1"/>
  <c r="A73" i="12" l="1"/>
  <c r="B73" i="12" s="1"/>
  <c r="H73" i="12"/>
  <c r="A74" i="12"/>
  <c r="B74" i="12" s="1"/>
  <c r="H74" i="12"/>
  <c r="A75" i="12"/>
  <c r="B75" i="12" s="1"/>
  <c r="H75" i="12"/>
  <c r="A76" i="12"/>
  <c r="B76" i="12" s="1"/>
  <c r="H76" i="12"/>
  <c r="A77" i="12"/>
  <c r="B77" i="12" s="1"/>
  <c r="H77" i="12"/>
  <c r="A78" i="12"/>
  <c r="B78" i="12" s="1"/>
  <c r="H78" i="12"/>
  <c r="A79" i="12"/>
  <c r="B79" i="12" s="1"/>
  <c r="H79" i="12"/>
  <c r="A80" i="12"/>
  <c r="B80" i="12" s="1"/>
  <c r="H80" i="12"/>
  <c r="A81" i="12"/>
  <c r="B81" i="12" s="1"/>
  <c r="H81" i="12"/>
  <c r="A82" i="12"/>
  <c r="B82" i="12" s="1"/>
  <c r="H82" i="12"/>
  <c r="A83" i="12"/>
  <c r="B83" i="12" s="1"/>
  <c r="H83" i="12"/>
  <c r="A84" i="12"/>
  <c r="B84" i="12" s="1"/>
  <c r="H84" i="12"/>
  <c r="A85" i="12"/>
  <c r="B85" i="12" s="1"/>
  <c r="H85" i="12"/>
  <c r="A86" i="12"/>
  <c r="B86" i="12"/>
  <c r="H86" i="12"/>
  <c r="A87" i="12"/>
  <c r="B87" i="12" s="1"/>
  <c r="H87" i="12"/>
  <c r="A88" i="12"/>
  <c r="B88" i="12" s="1"/>
  <c r="H88" i="12"/>
  <c r="A89" i="12"/>
  <c r="B89" i="12"/>
  <c r="H89" i="12"/>
  <c r="A90" i="12"/>
  <c r="B90" i="12" s="1"/>
  <c r="H90" i="12"/>
  <c r="A91" i="12"/>
  <c r="B91" i="12" s="1"/>
  <c r="H91" i="12"/>
  <c r="A92" i="12"/>
  <c r="B92" i="12"/>
  <c r="H92" i="12"/>
  <c r="A93" i="12"/>
  <c r="B93" i="12" s="1"/>
  <c r="H93" i="12"/>
  <c r="A94" i="12"/>
  <c r="B94" i="12"/>
  <c r="H94" i="12"/>
  <c r="A95" i="12"/>
  <c r="B95" i="12" s="1"/>
  <c r="H95" i="12"/>
  <c r="A96" i="12"/>
  <c r="B96" i="12" s="1"/>
  <c r="H96" i="12"/>
  <c r="A97" i="12"/>
  <c r="B97" i="12"/>
  <c r="H97" i="12"/>
  <c r="A98" i="12"/>
  <c r="B98" i="12" s="1"/>
  <c r="H98" i="12"/>
  <c r="A99" i="12"/>
  <c r="B99" i="12" s="1"/>
  <c r="H99" i="12"/>
  <c r="A100" i="12"/>
  <c r="B100" i="12" s="1"/>
  <c r="H100" i="12"/>
  <c r="A101" i="12"/>
  <c r="B101" i="12"/>
  <c r="H101" i="12"/>
  <c r="A102" i="12"/>
  <c r="B102" i="12" s="1"/>
  <c r="H102" i="12"/>
  <c r="A103" i="12"/>
  <c r="B103" i="12" s="1"/>
  <c r="H103" i="12"/>
  <c r="A104" i="12"/>
  <c r="B104" i="12" s="1"/>
  <c r="H104" i="12"/>
  <c r="A105" i="12"/>
  <c r="B105" i="12"/>
  <c r="H105" i="12"/>
  <c r="A106" i="12"/>
  <c r="B106" i="12" s="1"/>
  <c r="H106" i="12"/>
  <c r="A107" i="12"/>
  <c r="B107" i="12" s="1"/>
  <c r="H107" i="12"/>
  <c r="A108" i="12"/>
  <c r="B108" i="12"/>
  <c r="H108" i="12"/>
  <c r="A109" i="12"/>
  <c r="B109" i="12" s="1"/>
  <c r="H109" i="12"/>
  <c r="A110" i="12"/>
  <c r="B110" i="12"/>
  <c r="H110" i="12"/>
  <c r="A111" i="12"/>
  <c r="B111" i="12" s="1"/>
  <c r="H111" i="12"/>
  <c r="A112" i="12"/>
  <c r="B112" i="12" s="1"/>
  <c r="H112" i="12"/>
  <c r="A113" i="12"/>
  <c r="B113" i="12"/>
  <c r="H113" i="12"/>
  <c r="A114" i="12"/>
  <c r="B114" i="12" s="1"/>
  <c r="H114" i="12"/>
  <c r="A115" i="12"/>
  <c r="B115" i="12" s="1"/>
  <c r="H115" i="12"/>
  <c r="A116" i="12"/>
  <c r="B116" i="12" s="1"/>
  <c r="H116" i="12"/>
  <c r="A117" i="12"/>
  <c r="B117" i="12"/>
  <c r="H117" i="12"/>
  <c r="A118" i="12"/>
  <c r="B118" i="12" s="1"/>
  <c r="H118" i="12"/>
  <c r="A119" i="12"/>
  <c r="B119" i="12" s="1"/>
  <c r="H119" i="12"/>
  <c r="A120" i="12"/>
  <c r="B120" i="12" s="1"/>
  <c r="H120" i="12"/>
  <c r="A121" i="12"/>
  <c r="B121" i="12"/>
  <c r="H121" i="12"/>
  <c r="A122" i="12"/>
  <c r="B122" i="12" s="1"/>
  <c r="H122" i="12"/>
  <c r="A123" i="12"/>
  <c r="B123" i="12" s="1"/>
  <c r="H123" i="12"/>
  <c r="A124" i="12"/>
  <c r="B124" i="12"/>
  <c r="H124" i="12"/>
  <c r="A125" i="12"/>
  <c r="B125" i="12" s="1"/>
  <c r="H125" i="12"/>
  <c r="A126" i="12"/>
  <c r="B126" i="12"/>
  <c r="H126" i="12"/>
  <c r="A127" i="12"/>
  <c r="B127" i="12" s="1"/>
  <c r="H127" i="12"/>
  <c r="A128" i="12"/>
  <c r="B128" i="12" s="1"/>
  <c r="H128" i="12"/>
  <c r="A129" i="12"/>
  <c r="B129" i="12"/>
  <c r="H129" i="12"/>
  <c r="A130" i="12"/>
  <c r="B130" i="12" s="1"/>
  <c r="H130" i="12"/>
  <c r="A131" i="12"/>
  <c r="B131" i="12" s="1"/>
  <c r="H131" i="12"/>
  <c r="A132" i="12"/>
  <c r="B132" i="12" s="1"/>
  <c r="H132" i="12"/>
  <c r="A133" i="12"/>
  <c r="B133" i="12"/>
  <c r="H133" i="12"/>
  <c r="A134" i="12"/>
  <c r="B134" i="12" s="1"/>
  <c r="H134" i="12"/>
  <c r="A135" i="12"/>
  <c r="B135" i="12" s="1"/>
  <c r="H135" i="12"/>
  <c r="A136" i="12"/>
  <c r="B136" i="12"/>
  <c r="H136" i="12"/>
  <c r="A137" i="12"/>
  <c r="B137" i="12" s="1"/>
  <c r="H137" i="12"/>
  <c r="A138" i="12"/>
  <c r="B138" i="12"/>
  <c r="H138" i="12"/>
  <c r="A139" i="12"/>
  <c r="B139" i="12" s="1"/>
  <c r="H139" i="12"/>
  <c r="A140" i="12"/>
  <c r="B140" i="12" s="1"/>
  <c r="H140" i="12"/>
  <c r="A141" i="12"/>
  <c r="B141" i="12"/>
  <c r="H141" i="12"/>
  <c r="A142" i="12"/>
  <c r="B142" i="12" s="1"/>
  <c r="H142" i="12"/>
  <c r="A143" i="12"/>
  <c r="B143" i="12" s="1"/>
  <c r="H143" i="12"/>
  <c r="A144" i="12"/>
  <c r="B144" i="12"/>
  <c r="H144" i="12"/>
  <c r="A145" i="12"/>
  <c r="B145" i="12" s="1"/>
  <c r="H145" i="12"/>
  <c r="A146" i="12"/>
  <c r="B146" i="12"/>
  <c r="H146" i="12"/>
  <c r="A147" i="12"/>
  <c r="B147" i="12" s="1"/>
  <c r="H147" i="12"/>
  <c r="A148" i="12"/>
  <c r="B148" i="12" s="1"/>
  <c r="H148" i="12"/>
  <c r="A149" i="12"/>
  <c r="B149" i="12" s="1"/>
  <c r="H149" i="12"/>
  <c r="A150" i="12"/>
  <c r="B150" i="12"/>
  <c r="H150" i="12"/>
  <c r="A151" i="12"/>
  <c r="B151" i="12" s="1"/>
  <c r="H151" i="12"/>
  <c r="A152" i="12"/>
  <c r="B152" i="12" s="1"/>
  <c r="H152" i="12"/>
  <c r="A153" i="12"/>
  <c r="B153" i="12"/>
  <c r="H153" i="12"/>
  <c r="A154" i="12"/>
  <c r="B154" i="12" s="1"/>
  <c r="H154" i="12"/>
  <c r="A155" i="12"/>
  <c r="B155" i="12" s="1"/>
  <c r="H155" i="12"/>
  <c r="A156" i="12"/>
  <c r="B156" i="12"/>
  <c r="H156" i="12"/>
  <c r="A157" i="12"/>
  <c r="B157" i="12" s="1"/>
  <c r="H157" i="12"/>
  <c r="A158" i="12"/>
  <c r="B158" i="12"/>
  <c r="H158" i="12"/>
  <c r="A159" i="12"/>
  <c r="B159" i="12" s="1"/>
  <c r="H159" i="12"/>
  <c r="A160" i="12"/>
  <c r="B160" i="12" s="1"/>
  <c r="H160" i="12"/>
  <c r="A161" i="12"/>
  <c r="B161" i="12"/>
  <c r="H161" i="12"/>
  <c r="A162" i="12"/>
  <c r="B162" i="12" s="1"/>
  <c r="H162" i="12"/>
  <c r="A163" i="12"/>
  <c r="B163" i="12" s="1"/>
  <c r="H163" i="12"/>
  <c r="A164" i="12"/>
  <c r="B164" i="12" s="1"/>
  <c r="H164" i="12"/>
  <c r="A165" i="12"/>
  <c r="B165" i="12"/>
  <c r="H165" i="12"/>
  <c r="A166" i="12"/>
  <c r="B166" i="12" s="1"/>
  <c r="H166" i="12"/>
  <c r="A167" i="12"/>
  <c r="B167" i="12" s="1"/>
  <c r="H167" i="12"/>
  <c r="A168" i="12"/>
  <c r="B168" i="12" s="1"/>
  <c r="H168" i="12"/>
  <c r="A169" i="12"/>
  <c r="B169" i="12"/>
  <c r="H169" i="12"/>
  <c r="A170" i="12"/>
  <c r="B170" i="12" s="1"/>
  <c r="H170" i="12"/>
  <c r="A171" i="12"/>
  <c r="B171" i="12" s="1"/>
  <c r="H171" i="12"/>
  <c r="A172" i="12"/>
  <c r="B172" i="12"/>
  <c r="H172" i="12"/>
  <c r="A173" i="12"/>
  <c r="B173" i="12" s="1"/>
  <c r="H173" i="12"/>
  <c r="A174" i="12"/>
  <c r="B174" i="12"/>
  <c r="H174" i="12"/>
  <c r="A175" i="12"/>
  <c r="B175" i="12" s="1"/>
  <c r="H175" i="12"/>
  <c r="A176" i="12"/>
  <c r="B176" i="12" s="1"/>
  <c r="H176" i="12"/>
  <c r="A177" i="12"/>
  <c r="B177" i="12"/>
  <c r="H177" i="12"/>
  <c r="A178" i="12"/>
  <c r="B178" i="12" s="1"/>
  <c r="H178" i="12"/>
  <c r="A179" i="12"/>
  <c r="B179" i="12" s="1"/>
  <c r="H179" i="12"/>
  <c r="A180" i="12"/>
  <c r="B180" i="12" s="1"/>
  <c r="H180" i="12"/>
  <c r="A181" i="12"/>
  <c r="B181" i="12"/>
  <c r="H181" i="12"/>
  <c r="A182" i="12"/>
  <c r="B182" i="12" s="1"/>
  <c r="H182" i="12"/>
  <c r="A183" i="12"/>
  <c r="B183" i="12" s="1"/>
  <c r="H183" i="12"/>
  <c r="A184" i="12"/>
  <c r="B184" i="12" s="1"/>
  <c r="H184" i="12"/>
  <c r="A185" i="12"/>
  <c r="B185" i="12"/>
  <c r="H185" i="12"/>
  <c r="A186" i="12"/>
  <c r="B186" i="12" s="1"/>
  <c r="H186" i="12"/>
  <c r="A187" i="12"/>
  <c r="B187" i="12" s="1"/>
  <c r="H187" i="12"/>
  <c r="A188" i="12"/>
  <c r="B188" i="12"/>
  <c r="H188" i="12"/>
  <c r="A189" i="12"/>
  <c r="B189" i="12" s="1"/>
  <c r="H189" i="12"/>
  <c r="A190" i="12"/>
  <c r="B190" i="12"/>
  <c r="H190" i="12"/>
  <c r="A191" i="12"/>
  <c r="B191" i="12" s="1"/>
  <c r="H191" i="12"/>
  <c r="A192" i="12"/>
  <c r="B192" i="12" s="1"/>
  <c r="H192" i="12"/>
  <c r="A193" i="12"/>
  <c r="B193" i="12"/>
  <c r="H193" i="12"/>
  <c r="A194" i="12"/>
  <c r="B194" i="12" s="1"/>
  <c r="H194" i="12"/>
  <c r="A195" i="12"/>
  <c r="B195" i="12" s="1"/>
  <c r="H195" i="12"/>
  <c r="A196" i="12"/>
  <c r="B196" i="12" s="1"/>
  <c r="H196" i="12"/>
  <c r="A197" i="12"/>
  <c r="B197" i="12"/>
  <c r="H197" i="12"/>
  <c r="A198" i="12"/>
  <c r="B198" i="12" s="1"/>
  <c r="H198" i="12"/>
  <c r="A199" i="12"/>
  <c r="B199" i="12" s="1"/>
  <c r="H199" i="12"/>
  <c r="A200" i="12"/>
  <c r="B200" i="12"/>
  <c r="H200" i="12"/>
  <c r="A201" i="12"/>
  <c r="B201" i="12" s="1"/>
  <c r="H201" i="12"/>
  <c r="A202" i="12"/>
  <c r="B202" i="12"/>
  <c r="H202" i="12"/>
  <c r="A203" i="12"/>
  <c r="B203" i="12" s="1"/>
  <c r="H203" i="12"/>
  <c r="A204" i="12"/>
  <c r="B204" i="12" s="1"/>
  <c r="H204" i="12"/>
  <c r="A205" i="12"/>
  <c r="B205" i="12"/>
  <c r="H205" i="12"/>
  <c r="A206" i="12"/>
  <c r="B206" i="12" s="1"/>
  <c r="H206" i="12"/>
  <c r="A207" i="12"/>
  <c r="B207" i="12" s="1"/>
  <c r="H207" i="12"/>
  <c r="A208" i="12"/>
  <c r="B208" i="12"/>
  <c r="H208" i="12"/>
  <c r="A209" i="12"/>
  <c r="B209" i="12" s="1"/>
  <c r="H209" i="12"/>
  <c r="A210" i="12"/>
  <c r="B210" i="12"/>
  <c r="H210" i="12"/>
  <c r="A211" i="12"/>
  <c r="B211" i="12" s="1"/>
  <c r="H211" i="12"/>
  <c r="A212" i="12"/>
  <c r="B212" i="12" s="1"/>
  <c r="H212" i="12"/>
  <c r="A213" i="12"/>
  <c r="B213" i="12" s="1"/>
  <c r="H213" i="12"/>
  <c r="A214" i="12"/>
  <c r="B214" i="12"/>
  <c r="H214" i="12"/>
  <c r="A215" i="12"/>
  <c r="B215" i="12" s="1"/>
  <c r="H215" i="12"/>
  <c r="A216" i="12"/>
  <c r="B216" i="12" s="1"/>
  <c r="H216" i="12"/>
  <c r="A217" i="12"/>
  <c r="B217" i="12"/>
  <c r="H217" i="12"/>
  <c r="A218" i="12"/>
  <c r="B218" i="12" s="1"/>
  <c r="H218" i="12"/>
  <c r="A219" i="12"/>
  <c r="B219" i="12" s="1"/>
  <c r="H219" i="12"/>
  <c r="A220" i="12"/>
  <c r="B220" i="12"/>
  <c r="H220" i="12"/>
  <c r="A221" i="12"/>
  <c r="B221" i="12" s="1"/>
  <c r="H221" i="12"/>
  <c r="A222" i="12"/>
  <c r="B222" i="12"/>
  <c r="H222" i="12"/>
  <c r="A223" i="12"/>
  <c r="B223" i="12" s="1"/>
  <c r="H223" i="12"/>
  <c r="A224" i="12"/>
  <c r="B224" i="12" s="1"/>
  <c r="H224" i="12"/>
  <c r="A225" i="12"/>
  <c r="B225" i="12"/>
  <c r="H225" i="12"/>
  <c r="A226" i="12"/>
  <c r="B226" i="12" s="1"/>
  <c r="H226" i="12"/>
  <c r="A227" i="12"/>
  <c r="B227" i="12" s="1"/>
  <c r="H227" i="12"/>
  <c r="A228" i="12"/>
  <c r="B228" i="12" s="1"/>
  <c r="H228" i="12"/>
  <c r="A229" i="12"/>
  <c r="B229" i="12"/>
  <c r="H229" i="12"/>
  <c r="A230" i="12"/>
  <c r="B230" i="12" s="1"/>
  <c r="H230" i="12"/>
  <c r="A231" i="12"/>
  <c r="B231" i="12" s="1"/>
  <c r="H231" i="12"/>
  <c r="A232" i="12"/>
  <c r="B232" i="12" s="1"/>
  <c r="H232" i="12"/>
  <c r="A233" i="12"/>
  <c r="B233" i="12"/>
  <c r="H233" i="12"/>
  <c r="A234" i="12"/>
  <c r="B234" i="12" s="1"/>
  <c r="H234" i="12"/>
  <c r="A235" i="12"/>
  <c r="B235" i="12" s="1"/>
  <c r="H235" i="12"/>
  <c r="A236" i="12"/>
  <c r="B236" i="12"/>
  <c r="H236" i="12"/>
  <c r="A237" i="12"/>
  <c r="B237" i="12" s="1"/>
  <c r="H237" i="12"/>
  <c r="A238" i="12"/>
  <c r="B238" i="12"/>
  <c r="H238" i="12"/>
  <c r="A239" i="12"/>
  <c r="B239" i="12" s="1"/>
  <c r="H239" i="12"/>
  <c r="A240" i="12"/>
  <c r="B240" i="12" s="1"/>
  <c r="H240" i="12"/>
  <c r="A241" i="12"/>
  <c r="B241" i="12"/>
  <c r="H241" i="12"/>
  <c r="A242" i="12"/>
  <c r="B242" i="12" s="1"/>
  <c r="H242" i="12"/>
  <c r="A243" i="12"/>
  <c r="B243" i="12" s="1"/>
  <c r="H243" i="12"/>
  <c r="A244" i="12"/>
  <c r="B244" i="12" s="1"/>
  <c r="H244" i="12"/>
  <c r="A245" i="12"/>
  <c r="B245" i="12"/>
  <c r="H245" i="12"/>
  <c r="A246" i="12"/>
  <c r="B246" i="12" s="1"/>
  <c r="H246" i="12"/>
  <c r="A247" i="12"/>
  <c r="B247" i="12" s="1"/>
  <c r="H247" i="12"/>
  <c r="A248" i="12"/>
  <c r="B248" i="12" s="1"/>
  <c r="H248" i="12"/>
  <c r="A249" i="12"/>
  <c r="B249" i="12"/>
  <c r="H249" i="12"/>
  <c r="A250" i="12"/>
  <c r="B250" i="12" s="1"/>
  <c r="H250" i="12"/>
  <c r="A251" i="12"/>
  <c r="B251" i="12" s="1"/>
  <c r="H251" i="12"/>
  <c r="A252" i="12"/>
  <c r="B252" i="12"/>
  <c r="H252" i="12"/>
  <c r="A253" i="12"/>
  <c r="B253" i="12" s="1"/>
  <c r="H253" i="12"/>
  <c r="A254" i="12"/>
  <c r="B254" i="12"/>
  <c r="H254" i="12"/>
  <c r="A255" i="12"/>
  <c r="B255" i="12" s="1"/>
  <c r="H255" i="12"/>
  <c r="A256" i="12"/>
  <c r="B256" i="12" s="1"/>
  <c r="H256" i="12"/>
  <c r="A257" i="12"/>
  <c r="B257" i="12"/>
  <c r="H257" i="12"/>
  <c r="A258" i="12"/>
  <c r="B258" i="12" s="1"/>
  <c r="H258" i="12"/>
  <c r="A259" i="12"/>
  <c r="B259" i="12" s="1"/>
  <c r="H259" i="12"/>
  <c r="A260" i="12"/>
  <c r="B260" i="12" s="1"/>
  <c r="H260" i="12"/>
  <c r="A261" i="12"/>
  <c r="B261" i="12"/>
  <c r="H261" i="12"/>
  <c r="A262" i="12"/>
  <c r="B262" i="12" s="1"/>
  <c r="H262" i="12"/>
  <c r="A263" i="12"/>
  <c r="B263" i="12" s="1"/>
  <c r="H263" i="12"/>
  <c r="A264" i="12"/>
  <c r="B264" i="12"/>
  <c r="H264" i="12"/>
  <c r="A265" i="12"/>
  <c r="B265" i="12" s="1"/>
  <c r="H265" i="12"/>
  <c r="A266" i="12"/>
  <c r="B266" i="12"/>
  <c r="H266" i="12"/>
  <c r="A267" i="12"/>
  <c r="B267" i="12" s="1"/>
  <c r="H267" i="12"/>
  <c r="A268" i="12"/>
  <c r="B268" i="12" s="1"/>
  <c r="H268" i="12"/>
  <c r="A269" i="12"/>
  <c r="B269" i="12"/>
  <c r="H269" i="12"/>
  <c r="A270" i="12"/>
  <c r="B270" i="12" s="1"/>
  <c r="H270" i="12"/>
  <c r="A271" i="12"/>
  <c r="B271" i="12" s="1"/>
  <c r="H271" i="12"/>
  <c r="A272" i="12"/>
  <c r="B272" i="12"/>
  <c r="H272" i="12"/>
  <c r="A273" i="12"/>
  <c r="B273" i="12" s="1"/>
  <c r="H273" i="12"/>
  <c r="A274" i="12"/>
  <c r="B274" i="12"/>
  <c r="H274" i="12"/>
  <c r="A275" i="12"/>
  <c r="B275" i="12" s="1"/>
  <c r="H275" i="12"/>
  <c r="A276" i="12"/>
  <c r="B276" i="12" s="1"/>
  <c r="H276" i="12"/>
  <c r="A277" i="12"/>
  <c r="B277" i="12" s="1"/>
  <c r="H277" i="12"/>
  <c r="A278" i="12"/>
  <c r="B278" i="12"/>
  <c r="H278" i="12"/>
  <c r="A279" i="12"/>
  <c r="B279" i="12" s="1"/>
  <c r="H279" i="12"/>
  <c r="A280" i="12"/>
  <c r="B280" i="12" s="1"/>
  <c r="H280" i="12"/>
  <c r="A281" i="12"/>
  <c r="B281" i="12"/>
  <c r="H281" i="12"/>
  <c r="A282" i="12"/>
  <c r="B282" i="12" s="1"/>
  <c r="H282" i="12"/>
  <c r="A283" i="12"/>
  <c r="B283" i="12" s="1"/>
  <c r="H283" i="12"/>
  <c r="A284" i="12"/>
  <c r="B284" i="12"/>
  <c r="H284" i="12"/>
  <c r="A285" i="12"/>
  <c r="B285" i="12" s="1"/>
  <c r="H285" i="12"/>
  <c r="A286" i="12"/>
  <c r="B286" i="12"/>
  <c r="H286" i="12"/>
  <c r="A287" i="12"/>
  <c r="B287" i="12" s="1"/>
  <c r="H287" i="12"/>
  <c r="A288" i="12"/>
  <c r="B288" i="12" s="1"/>
  <c r="H288" i="12"/>
  <c r="A289" i="12"/>
  <c r="B289" i="12"/>
  <c r="H289" i="12"/>
  <c r="A290" i="12"/>
  <c r="B290" i="12" s="1"/>
  <c r="H290" i="12"/>
  <c r="A291" i="12"/>
  <c r="B291" i="12" s="1"/>
  <c r="H291" i="12"/>
  <c r="A292" i="12"/>
  <c r="B292" i="12" s="1"/>
  <c r="H292" i="12"/>
  <c r="A293" i="12"/>
  <c r="B293" i="12"/>
  <c r="H293" i="12"/>
  <c r="A294" i="12"/>
  <c r="B294" i="12" s="1"/>
  <c r="H294" i="12"/>
  <c r="A295" i="12"/>
  <c r="B295" i="12" s="1"/>
  <c r="H295" i="12"/>
  <c r="A296" i="12"/>
  <c r="B296" i="12" s="1"/>
  <c r="H296" i="12"/>
  <c r="A297" i="12"/>
  <c r="B297" i="12"/>
  <c r="H297" i="12"/>
  <c r="A298" i="12"/>
  <c r="B298" i="12" s="1"/>
  <c r="H298" i="12"/>
  <c r="A299" i="12"/>
  <c r="B299" i="12" s="1"/>
  <c r="H299" i="12"/>
  <c r="A300" i="12"/>
  <c r="B300" i="12"/>
  <c r="H300" i="12"/>
  <c r="A301" i="12"/>
  <c r="B301" i="12" s="1"/>
  <c r="H301" i="12"/>
  <c r="A302" i="12"/>
  <c r="B302" i="12"/>
  <c r="H302" i="12"/>
  <c r="A303" i="12"/>
  <c r="B303" i="12" s="1"/>
  <c r="H303" i="12"/>
  <c r="A304" i="12"/>
  <c r="B304" i="12" s="1"/>
  <c r="H304" i="12"/>
  <c r="A305" i="12"/>
  <c r="B305" i="12" s="1"/>
  <c r="H305" i="12"/>
  <c r="A306" i="12"/>
  <c r="B306" i="12"/>
  <c r="H306" i="12"/>
  <c r="A307" i="12"/>
  <c r="B307" i="12" s="1"/>
  <c r="H307" i="12"/>
  <c r="A308" i="12"/>
  <c r="B308" i="12" s="1"/>
  <c r="H308" i="12"/>
  <c r="A309" i="12"/>
  <c r="B309" i="12" s="1"/>
  <c r="H309" i="12"/>
  <c r="A310" i="12"/>
  <c r="B310" i="12"/>
  <c r="H310" i="12"/>
  <c r="A311" i="12"/>
  <c r="B311" i="12" s="1"/>
  <c r="H311" i="12"/>
  <c r="A312" i="12"/>
  <c r="B312" i="12" s="1"/>
  <c r="H312" i="12"/>
  <c r="A313" i="12"/>
  <c r="B313" i="12"/>
  <c r="H313" i="12"/>
  <c r="A314" i="12"/>
  <c r="B314" i="12" s="1"/>
  <c r="H314" i="12"/>
  <c r="A315" i="12"/>
  <c r="B315" i="12" s="1"/>
  <c r="H315" i="12"/>
  <c r="A316" i="12"/>
  <c r="B316" i="12"/>
  <c r="H316" i="12"/>
  <c r="A317" i="12"/>
  <c r="B317" i="12" s="1"/>
  <c r="H317" i="12"/>
  <c r="A318" i="12"/>
  <c r="B318" i="12"/>
  <c r="H318" i="12"/>
  <c r="A319" i="12"/>
  <c r="B319" i="12" s="1"/>
  <c r="H319" i="12"/>
  <c r="A320" i="12"/>
  <c r="B320" i="12" s="1"/>
  <c r="H320" i="12"/>
  <c r="A321" i="12"/>
  <c r="B321" i="12" s="1"/>
  <c r="H321" i="12"/>
  <c r="A322" i="12"/>
  <c r="B322" i="12"/>
  <c r="H322" i="12"/>
  <c r="A323" i="12"/>
  <c r="B323" i="12" s="1"/>
  <c r="H323" i="12"/>
  <c r="A324" i="12"/>
  <c r="B324" i="12" s="1"/>
  <c r="H324" i="12"/>
  <c r="A325" i="12"/>
  <c r="B325" i="12" s="1"/>
  <c r="H325" i="12"/>
  <c r="A326" i="12"/>
  <c r="B326" i="12" s="1"/>
  <c r="H326" i="12"/>
  <c r="A327" i="12"/>
  <c r="B327" i="12" s="1"/>
  <c r="H327" i="12"/>
  <c r="A328" i="12"/>
  <c r="B328" i="12" s="1"/>
  <c r="H328" i="12"/>
  <c r="A329" i="12"/>
  <c r="B329" i="12"/>
  <c r="H329" i="12"/>
  <c r="A330" i="12"/>
  <c r="B330" i="12" s="1"/>
  <c r="H330" i="12"/>
  <c r="A331" i="12"/>
  <c r="B331" i="12" s="1"/>
  <c r="H331" i="12"/>
  <c r="A332" i="12"/>
  <c r="B332" i="12"/>
  <c r="H332" i="12"/>
  <c r="A333" i="12"/>
  <c r="B333" i="12" s="1"/>
  <c r="H333" i="12"/>
  <c r="A334" i="12"/>
  <c r="B334" i="12"/>
  <c r="H334" i="12"/>
  <c r="A335" i="12"/>
  <c r="B335" i="12" s="1"/>
  <c r="H335" i="12"/>
  <c r="A336" i="12"/>
  <c r="B336" i="12" s="1"/>
  <c r="H336" i="12"/>
  <c r="A337" i="12"/>
  <c r="B337" i="12" s="1"/>
  <c r="H337" i="12"/>
  <c r="A338" i="12"/>
  <c r="B338" i="12"/>
  <c r="H338" i="12"/>
  <c r="A339" i="12"/>
  <c r="B339" i="12" s="1"/>
  <c r="H339" i="12"/>
  <c r="A340" i="12"/>
  <c r="B340" i="12" s="1"/>
  <c r="H340" i="12"/>
  <c r="A341" i="12"/>
  <c r="B341" i="12" s="1"/>
  <c r="H341" i="12"/>
  <c r="A342" i="12"/>
  <c r="B342" i="12"/>
  <c r="H342" i="12"/>
  <c r="A343" i="12"/>
  <c r="B343" i="12" s="1"/>
  <c r="H343" i="12"/>
  <c r="A344" i="12"/>
  <c r="B344" i="12" s="1"/>
  <c r="H344" i="12"/>
  <c r="A345" i="12"/>
  <c r="B345" i="12"/>
  <c r="H345" i="12"/>
  <c r="A346" i="12"/>
  <c r="B346" i="12" s="1"/>
  <c r="H346" i="12"/>
  <c r="A347" i="12"/>
  <c r="B347" i="12" s="1"/>
  <c r="H347" i="12"/>
  <c r="A348" i="12"/>
  <c r="B348" i="12"/>
  <c r="H348" i="12"/>
  <c r="A349" i="12"/>
  <c r="B349" i="12" s="1"/>
  <c r="H349" i="12"/>
  <c r="A350" i="12"/>
  <c r="B350" i="12"/>
  <c r="H350" i="12"/>
  <c r="A351" i="12"/>
  <c r="B351" i="12" s="1"/>
  <c r="H351" i="12"/>
  <c r="A352" i="12"/>
  <c r="B352" i="12" s="1"/>
  <c r="H352" i="12"/>
  <c r="A353" i="12"/>
  <c r="B353" i="12" s="1"/>
  <c r="H353" i="12"/>
  <c r="A354" i="12"/>
  <c r="B354" i="12"/>
  <c r="H354" i="12"/>
  <c r="A355" i="12"/>
  <c r="B355" i="12" s="1"/>
  <c r="H355" i="12"/>
  <c r="A356" i="12"/>
  <c r="B356" i="12" s="1"/>
  <c r="H356" i="12"/>
  <c r="A357" i="12"/>
  <c r="B357" i="12" s="1"/>
  <c r="H357" i="12"/>
  <c r="A358" i="12"/>
  <c r="B358" i="12" s="1"/>
  <c r="H358" i="12"/>
  <c r="A359" i="12"/>
  <c r="B359" i="12" s="1"/>
  <c r="H359" i="12"/>
  <c r="A360" i="12"/>
  <c r="B360" i="12" s="1"/>
  <c r="H360" i="12"/>
  <c r="A361" i="12"/>
  <c r="B361" i="12"/>
  <c r="H361" i="12"/>
  <c r="A362" i="12"/>
  <c r="B362" i="12" s="1"/>
  <c r="H362" i="12"/>
  <c r="A363" i="12"/>
  <c r="B363" i="12" s="1"/>
  <c r="H363" i="12"/>
  <c r="A364" i="12"/>
  <c r="B364" i="12"/>
  <c r="H364" i="12"/>
  <c r="A365" i="12"/>
  <c r="B365" i="12" s="1"/>
  <c r="H365" i="12"/>
  <c r="A366" i="12"/>
  <c r="B366" i="12"/>
  <c r="H366" i="12"/>
  <c r="A367" i="12"/>
  <c r="B367" i="12" s="1"/>
  <c r="H367" i="12"/>
  <c r="A368" i="12"/>
  <c r="B368" i="12" s="1"/>
  <c r="H368" i="12"/>
  <c r="A369" i="12"/>
  <c r="B369" i="12" s="1"/>
  <c r="H369" i="12"/>
  <c r="A370" i="12"/>
  <c r="B370" i="12"/>
  <c r="H370" i="12"/>
  <c r="A371" i="12"/>
  <c r="B371" i="12" s="1"/>
  <c r="H371" i="12"/>
  <c r="A372" i="12"/>
  <c r="B372" i="12" s="1"/>
  <c r="H372" i="12"/>
  <c r="A373" i="12"/>
  <c r="B373" i="12" s="1"/>
  <c r="H373" i="12"/>
  <c r="A374" i="12"/>
  <c r="B374" i="12"/>
  <c r="H374" i="12"/>
  <c r="A375" i="12"/>
  <c r="B375" i="12" s="1"/>
  <c r="H375" i="12"/>
  <c r="A376" i="12"/>
  <c r="B376" i="12" s="1"/>
  <c r="H376" i="12"/>
  <c r="A377" i="12"/>
  <c r="B377" i="12"/>
  <c r="H377" i="12"/>
  <c r="A378" i="12"/>
  <c r="B378" i="12" s="1"/>
  <c r="H378" i="12"/>
  <c r="A379" i="12"/>
  <c r="B379" i="12" s="1"/>
  <c r="H379" i="12"/>
  <c r="A380" i="12"/>
  <c r="B380" i="12"/>
  <c r="H380" i="12"/>
  <c r="A381" i="12"/>
  <c r="B381" i="12" s="1"/>
  <c r="H381" i="12"/>
  <c r="A382" i="12"/>
  <c r="B382" i="12"/>
  <c r="H382" i="12"/>
  <c r="A383" i="12"/>
  <c r="B383" i="12" s="1"/>
  <c r="H383" i="12"/>
  <c r="A384" i="12"/>
  <c r="B384" i="12" s="1"/>
  <c r="H384" i="12"/>
  <c r="A385" i="12"/>
  <c r="B385" i="12" s="1"/>
  <c r="H385" i="12"/>
  <c r="A386" i="12"/>
  <c r="B386" i="12"/>
  <c r="H386" i="12"/>
  <c r="A387" i="12"/>
  <c r="B387" i="12" s="1"/>
  <c r="H387" i="12"/>
  <c r="A388" i="12"/>
  <c r="B388" i="12" s="1"/>
  <c r="H388" i="12"/>
  <c r="A389" i="12"/>
  <c r="B389" i="12" s="1"/>
  <c r="H389" i="12"/>
  <c r="A390" i="12"/>
  <c r="B390" i="12" s="1"/>
  <c r="H390" i="12"/>
  <c r="A391" i="12"/>
  <c r="B391" i="12" s="1"/>
  <c r="H391" i="12"/>
  <c r="A392" i="12"/>
  <c r="B392" i="12" s="1"/>
  <c r="H392" i="12"/>
  <c r="A393" i="12"/>
  <c r="B393" i="12"/>
  <c r="H393" i="12"/>
  <c r="A394" i="12"/>
  <c r="B394" i="12" s="1"/>
  <c r="H394" i="12"/>
  <c r="A395" i="12"/>
  <c r="B395" i="12" s="1"/>
  <c r="H395" i="12"/>
  <c r="A396" i="12"/>
  <c r="B396" i="12"/>
  <c r="H396" i="12"/>
  <c r="A397" i="12"/>
  <c r="B397" i="12" s="1"/>
  <c r="H397" i="12"/>
  <c r="A398" i="12"/>
  <c r="B398" i="12"/>
  <c r="H398" i="12"/>
  <c r="A399" i="12"/>
  <c r="B399" i="12" s="1"/>
  <c r="H399" i="12"/>
  <c r="A400" i="12"/>
  <c r="B400" i="12" s="1"/>
  <c r="H400" i="12"/>
  <c r="A401" i="12"/>
  <c r="B401" i="12" s="1"/>
  <c r="H401" i="12"/>
  <c r="A402" i="12"/>
  <c r="B402" i="12"/>
  <c r="H402" i="12"/>
  <c r="A403" i="12"/>
  <c r="B403" i="12" s="1"/>
  <c r="H403" i="12"/>
  <c r="A404" i="12"/>
  <c r="B404" i="12" s="1"/>
  <c r="H404" i="12"/>
  <c r="A405" i="12"/>
  <c r="B405" i="12" s="1"/>
  <c r="H405" i="12"/>
  <c r="A406" i="12"/>
  <c r="B406" i="12"/>
  <c r="H406" i="12"/>
  <c r="A407" i="12"/>
  <c r="B407" i="12" s="1"/>
  <c r="H407" i="12"/>
  <c r="A408" i="12"/>
  <c r="B408" i="12" s="1"/>
  <c r="H408" i="12"/>
  <c r="A409" i="12"/>
  <c r="B409" i="12"/>
  <c r="H409" i="12"/>
  <c r="A410" i="12"/>
  <c r="B410" i="12" s="1"/>
  <c r="H410" i="12"/>
  <c r="A411" i="12"/>
  <c r="B411" i="12" s="1"/>
  <c r="H411" i="12"/>
  <c r="A412" i="12"/>
  <c r="B412" i="12"/>
  <c r="H412" i="12"/>
  <c r="A413" i="12"/>
  <c r="B413" i="12" s="1"/>
  <c r="H413" i="12"/>
  <c r="A414" i="12"/>
  <c r="B414" i="12" s="1"/>
  <c r="H414" i="12"/>
  <c r="A415" i="12"/>
  <c r="B415" i="12"/>
  <c r="H415" i="12"/>
  <c r="A416" i="12"/>
  <c r="B416" i="12" s="1"/>
  <c r="H416" i="12"/>
  <c r="A417" i="12"/>
  <c r="B417" i="12"/>
  <c r="H417" i="12"/>
  <c r="A418" i="12"/>
  <c r="B418" i="12" s="1"/>
  <c r="H418" i="12"/>
  <c r="A419" i="12"/>
  <c r="B419" i="12" s="1"/>
  <c r="H419" i="12"/>
  <c r="A420" i="12"/>
  <c r="B420" i="12" s="1"/>
  <c r="H420" i="12"/>
  <c r="A421" i="12"/>
  <c r="B421" i="12"/>
  <c r="H421" i="12"/>
  <c r="A422" i="12"/>
  <c r="B422" i="12" s="1"/>
  <c r="H422" i="12"/>
  <c r="A423" i="12"/>
  <c r="B423" i="12" s="1"/>
  <c r="H423" i="12"/>
  <c r="A424" i="12"/>
  <c r="B424" i="12" s="1"/>
  <c r="H424" i="12"/>
  <c r="A425" i="12"/>
  <c r="B425" i="12"/>
  <c r="H425" i="12"/>
  <c r="A426" i="12"/>
  <c r="B426" i="12" s="1"/>
  <c r="H426" i="12"/>
  <c r="A427" i="12"/>
  <c r="B427" i="12" s="1"/>
  <c r="H427" i="12"/>
  <c r="A428" i="12"/>
  <c r="B428" i="12"/>
  <c r="H428" i="12"/>
  <c r="A429" i="12"/>
  <c r="B429" i="12" s="1"/>
  <c r="H429" i="12"/>
  <c r="A430" i="12"/>
  <c r="B430" i="12" s="1"/>
  <c r="H430" i="12"/>
  <c r="A431" i="12"/>
  <c r="B431" i="12"/>
  <c r="H431" i="12"/>
  <c r="A432" i="12"/>
  <c r="B432" i="12" s="1"/>
  <c r="H432" i="12"/>
  <c r="A433" i="12"/>
  <c r="B433" i="12"/>
  <c r="H433" i="12"/>
  <c r="A434" i="12"/>
  <c r="B434" i="12" s="1"/>
  <c r="H434" i="12"/>
  <c r="A435" i="12"/>
  <c r="B435" i="12" s="1"/>
  <c r="H435" i="12"/>
  <c r="A436" i="12"/>
  <c r="B436" i="12" s="1"/>
  <c r="H436" i="12"/>
  <c r="A437" i="12"/>
  <c r="B437" i="12"/>
  <c r="H437" i="12"/>
  <c r="A438" i="12"/>
  <c r="B438" i="12" s="1"/>
  <c r="H438" i="12"/>
  <c r="A439" i="12"/>
  <c r="B439" i="12" s="1"/>
  <c r="H439" i="12"/>
  <c r="A440" i="12"/>
  <c r="B440" i="12" s="1"/>
  <c r="H440" i="12"/>
  <c r="A441" i="12"/>
  <c r="B441" i="12"/>
  <c r="H441" i="12"/>
  <c r="A442" i="12"/>
  <c r="B442" i="12" s="1"/>
  <c r="H442" i="12"/>
  <c r="A443" i="12"/>
  <c r="B443" i="12" s="1"/>
  <c r="H443" i="12"/>
  <c r="A444" i="12"/>
  <c r="B444" i="12"/>
  <c r="H444" i="12"/>
  <c r="A445" i="12"/>
  <c r="B445" i="12" s="1"/>
  <c r="H445" i="12"/>
  <c r="A446" i="12"/>
  <c r="B446" i="12" s="1"/>
  <c r="H446" i="12"/>
  <c r="A447" i="12"/>
  <c r="B447" i="12"/>
  <c r="H447" i="12"/>
  <c r="A448" i="12"/>
  <c r="B448" i="12" s="1"/>
  <c r="H448" i="12"/>
  <c r="A449" i="12"/>
  <c r="B449" i="12"/>
  <c r="H449" i="12"/>
  <c r="A450" i="12"/>
  <c r="B450" i="12" s="1"/>
  <c r="H450" i="12"/>
  <c r="A451" i="12"/>
  <c r="B451" i="12" s="1"/>
  <c r="H451" i="12"/>
  <c r="A452" i="12"/>
  <c r="B452" i="12" s="1"/>
  <c r="H452" i="12"/>
  <c r="A453" i="12"/>
  <c r="B453" i="12"/>
  <c r="H453" i="12"/>
  <c r="A454" i="12"/>
  <c r="B454" i="12" s="1"/>
  <c r="H454" i="12"/>
  <c r="A455" i="12"/>
  <c r="B455" i="12" s="1"/>
  <c r="H455" i="12"/>
  <c r="A456" i="12"/>
  <c r="B456" i="12" s="1"/>
  <c r="H456" i="12"/>
  <c r="A457" i="12"/>
  <c r="B457" i="12"/>
  <c r="H457" i="12"/>
  <c r="A458" i="12"/>
  <c r="B458" i="12" s="1"/>
  <c r="H458" i="12"/>
  <c r="A459" i="12"/>
  <c r="B459" i="12" s="1"/>
  <c r="H459" i="12"/>
  <c r="A460" i="12"/>
  <c r="B460" i="12"/>
  <c r="H460" i="12"/>
  <c r="A461" i="12"/>
  <c r="B461" i="12" s="1"/>
  <c r="H461" i="12"/>
  <c r="A462" i="12"/>
  <c r="B462" i="12" s="1"/>
  <c r="H462" i="12"/>
  <c r="A463" i="12"/>
  <c r="B463" i="12"/>
  <c r="H463" i="12"/>
  <c r="A464" i="12"/>
  <c r="B464" i="12" s="1"/>
  <c r="H464" i="12"/>
  <c r="A465" i="12"/>
  <c r="B465" i="12"/>
  <c r="H465" i="12"/>
  <c r="A466" i="12"/>
  <c r="B466" i="12" s="1"/>
  <c r="H466" i="12"/>
  <c r="A467" i="12"/>
  <c r="B467" i="12" s="1"/>
  <c r="H467" i="12"/>
  <c r="A468" i="12"/>
  <c r="B468" i="12" s="1"/>
  <c r="H468" i="12"/>
  <c r="A469" i="12"/>
  <c r="B469" i="12"/>
  <c r="H469" i="12"/>
  <c r="A470" i="12"/>
  <c r="B470" i="12" s="1"/>
  <c r="H470" i="12"/>
  <c r="A471" i="12"/>
  <c r="B471" i="12" s="1"/>
  <c r="H471" i="12"/>
  <c r="A472" i="12"/>
  <c r="B472" i="12" s="1"/>
  <c r="H472" i="12"/>
  <c r="A473" i="12"/>
  <c r="B473" i="12"/>
  <c r="H473" i="12"/>
  <c r="A474" i="12"/>
  <c r="B474" i="12" s="1"/>
  <c r="H474" i="12"/>
  <c r="A475" i="12"/>
  <c r="B475" i="12" s="1"/>
  <c r="H475" i="12"/>
  <c r="A476" i="12"/>
  <c r="B476" i="12"/>
  <c r="H476" i="12"/>
  <c r="A477" i="12"/>
  <c r="B477" i="12" s="1"/>
  <c r="H477" i="12"/>
  <c r="A478" i="12"/>
  <c r="B478" i="12" s="1"/>
  <c r="H478" i="12"/>
  <c r="A479" i="12"/>
  <c r="B479" i="12"/>
  <c r="H479" i="12"/>
  <c r="A480" i="12"/>
  <c r="B480" i="12" s="1"/>
  <c r="H480" i="12"/>
  <c r="A481" i="12"/>
  <c r="B481" i="12"/>
  <c r="H481" i="12"/>
  <c r="A482" i="12"/>
  <c r="B482" i="12" s="1"/>
  <c r="H482" i="12"/>
  <c r="A483" i="12"/>
  <c r="B483" i="12" s="1"/>
  <c r="H483" i="12"/>
  <c r="A484" i="12"/>
  <c r="B484" i="12" s="1"/>
  <c r="H484" i="12"/>
  <c r="A485" i="12"/>
  <c r="B485" i="12"/>
  <c r="H485" i="12"/>
  <c r="A486" i="12"/>
  <c r="B486" i="12" s="1"/>
  <c r="H486" i="12"/>
  <c r="A487" i="12"/>
  <c r="B487" i="12" s="1"/>
  <c r="H487" i="12"/>
  <c r="A488" i="12"/>
  <c r="B488" i="12" s="1"/>
  <c r="H488" i="12"/>
  <c r="A489" i="12"/>
  <c r="B489" i="12"/>
  <c r="H489" i="12"/>
  <c r="A490" i="12"/>
  <c r="B490" i="12" s="1"/>
  <c r="H490" i="12"/>
  <c r="A491" i="12"/>
  <c r="B491" i="12" s="1"/>
  <c r="H491" i="12"/>
  <c r="A492" i="12"/>
  <c r="B492" i="12"/>
  <c r="H492" i="12"/>
  <c r="A493" i="12"/>
  <c r="B493" i="12" s="1"/>
  <c r="H493" i="12"/>
  <c r="A494" i="12"/>
  <c r="B494" i="12" s="1"/>
  <c r="H494" i="12"/>
  <c r="A495" i="12"/>
  <c r="B495" i="12"/>
  <c r="H495" i="12"/>
  <c r="A496" i="12"/>
  <c r="B496" i="12" s="1"/>
  <c r="H496" i="12"/>
  <c r="A497" i="12"/>
  <c r="B497" i="12"/>
  <c r="H497" i="12"/>
  <c r="A498" i="12"/>
  <c r="B498" i="12" s="1"/>
  <c r="H498" i="12"/>
  <c r="A499" i="12"/>
  <c r="B499" i="12" s="1"/>
  <c r="H499" i="12"/>
  <c r="A500" i="12"/>
  <c r="B500" i="12" s="1"/>
  <c r="H500" i="12"/>
  <c r="A501" i="12"/>
  <c r="B501" i="12"/>
  <c r="H501" i="12"/>
  <c r="A502" i="12"/>
  <c r="B502" i="12" s="1"/>
  <c r="H502" i="12"/>
  <c r="A503" i="12"/>
  <c r="B503" i="12" s="1"/>
  <c r="H503" i="12"/>
  <c r="A504" i="12"/>
  <c r="B504" i="12" s="1"/>
  <c r="H504" i="12"/>
  <c r="A505" i="12"/>
  <c r="B505" i="12"/>
  <c r="H505" i="12"/>
  <c r="A506" i="12"/>
  <c r="B506" i="12" s="1"/>
  <c r="H506" i="12"/>
  <c r="A507" i="12"/>
  <c r="B507" i="12" s="1"/>
  <c r="H507" i="12"/>
  <c r="A508" i="12"/>
  <c r="B508" i="12"/>
  <c r="H508" i="12"/>
  <c r="A509" i="12"/>
  <c r="B509" i="12" s="1"/>
  <c r="H509" i="12"/>
  <c r="A510" i="12"/>
  <c r="B510" i="12" s="1"/>
  <c r="H510" i="12"/>
  <c r="A511" i="12"/>
  <c r="B511" i="12"/>
  <c r="H511" i="12"/>
  <c r="A512" i="12"/>
  <c r="B512" i="12" s="1"/>
  <c r="H512" i="12"/>
  <c r="A513" i="12"/>
  <c r="B513" i="12"/>
  <c r="H513" i="12"/>
  <c r="A514" i="12"/>
  <c r="B514" i="12" s="1"/>
  <c r="H514" i="12"/>
  <c r="A515" i="12"/>
  <c r="B515" i="12" s="1"/>
  <c r="H515" i="12"/>
  <c r="A516" i="12"/>
  <c r="B516" i="12" s="1"/>
  <c r="H516" i="12"/>
  <c r="A517" i="12"/>
  <c r="B517" i="12"/>
  <c r="H517" i="12"/>
  <c r="A518" i="12"/>
  <c r="B518" i="12" s="1"/>
  <c r="H518" i="12"/>
  <c r="A519" i="12"/>
  <c r="B519" i="12" s="1"/>
  <c r="H519" i="12"/>
  <c r="A520" i="12"/>
  <c r="B520" i="12" s="1"/>
  <c r="H520" i="12"/>
  <c r="A521" i="12"/>
  <c r="B521" i="12"/>
  <c r="H521" i="12"/>
  <c r="A522" i="12"/>
  <c r="B522" i="12" s="1"/>
  <c r="H522" i="12"/>
  <c r="A523" i="12"/>
  <c r="B523" i="12" s="1"/>
  <c r="H523" i="12"/>
  <c r="A524" i="12"/>
  <c r="B524" i="12"/>
  <c r="H524" i="12"/>
  <c r="A525" i="12"/>
  <c r="B525" i="12" s="1"/>
  <c r="H525" i="12"/>
  <c r="A526" i="12"/>
  <c r="B526" i="12" s="1"/>
  <c r="H526" i="12"/>
  <c r="A527" i="12"/>
  <c r="B527" i="12"/>
  <c r="H527" i="12"/>
  <c r="A528" i="12"/>
  <c r="B528" i="12" s="1"/>
  <c r="H528" i="12"/>
  <c r="A529" i="12"/>
  <c r="B529" i="12"/>
  <c r="H529" i="12"/>
  <c r="A530" i="12"/>
  <c r="B530" i="12" s="1"/>
  <c r="H530" i="12"/>
  <c r="A531" i="12"/>
  <c r="B531" i="12" s="1"/>
  <c r="H531" i="12"/>
  <c r="A532" i="12"/>
  <c r="B532" i="12" s="1"/>
  <c r="H532" i="12"/>
  <c r="A533" i="12"/>
  <c r="B533" i="12"/>
  <c r="H533" i="12"/>
  <c r="A534" i="12"/>
  <c r="B534" i="12" s="1"/>
  <c r="H534" i="12"/>
  <c r="A535" i="12"/>
  <c r="B535" i="12" s="1"/>
  <c r="H535" i="12"/>
  <c r="A536" i="12"/>
  <c r="B536" i="12" s="1"/>
  <c r="H536" i="12"/>
  <c r="A537" i="12"/>
  <c r="B537" i="12"/>
  <c r="H537" i="12"/>
  <c r="A538" i="12"/>
  <c r="B538" i="12" s="1"/>
  <c r="H538" i="12"/>
  <c r="A539" i="12"/>
  <c r="B539" i="12" s="1"/>
  <c r="H539" i="12"/>
  <c r="A540" i="12"/>
  <c r="B540" i="12"/>
  <c r="H540" i="12"/>
  <c r="A541" i="12"/>
  <c r="B541" i="12" s="1"/>
  <c r="H541" i="12"/>
  <c r="A542" i="12"/>
  <c r="B542" i="12" s="1"/>
  <c r="H542" i="12"/>
  <c r="A543" i="12"/>
  <c r="B543" i="12"/>
  <c r="H543" i="12"/>
  <c r="A544" i="12"/>
  <c r="B544" i="12" s="1"/>
  <c r="H544" i="12"/>
  <c r="A545" i="12"/>
  <c r="B545" i="12"/>
  <c r="H545" i="12"/>
  <c r="A546" i="12"/>
  <c r="B546" i="12" s="1"/>
  <c r="H546" i="12"/>
  <c r="A547" i="12"/>
  <c r="B547" i="12" s="1"/>
  <c r="H547" i="12"/>
  <c r="A548" i="12"/>
  <c r="B548" i="12" s="1"/>
  <c r="H548" i="12"/>
  <c r="A549" i="12"/>
  <c r="B549" i="12"/>
  <c r="H549" i="12"/>
  <c r="A550" i="12"/>
  <c r="B550" i="12" s="1"/>
  <c r="H550" i="12"/>
  <c r="A551" i="12"/>
  <c r="B551" i="12" s="1"/>
  <c r="H551" i="12"/>
  <c r="A552" i="12"/>
  <c r="B552" i="12"/>
  <c r="H552" i="12"/>
  <c r="A553" i="12"/>
  <c r="B553" i="12"/>
  <c r="H553" i="12"/>
  <c r="A554" i="12"/>
  <c r="B554" i="12" s="1"/>
  <c r="H554" i="12"/>
  <c r="A555" i="12"/>
  <c r="B555" i="12"/>
  <c r="H555" i="12"/>
  <c r="A556" i="12"/>
  <c r="B556" i="12"/>
  <c r="H556" i="12"/>
  <c r="A557" i="12"/>
  <c r="B557" i="12" s="1"/>
  <c r="H557" i="12"/>
  <c r="A558" i="12"/>
  <c r="B558" i="12" s="1"/>
  <c r="H558" i="12"/>
  <c r="A559" i="12"/>
  <c r="B559" i="12"/>
  <c r="H559" i="12"/>
  <c r="A560" i="12"/>
  <c r="B560" i="12" s="1"/>
  <c r="H560" i="12"/>
  <c r="A561" i="12"/>
  <c r="B561" i="12" s="1"/>
  <c r="H561" i="12"/>
  <c r="A562" i="12"/>
  <c r="B562" i="12" s="1"/>
  <c r="H562" i="12"/>
  <c r="A563" i="12"/>
  <c r="B563" i="12" s="1"/>
  <c r="H563" i="12"/>
  <c r="A564" i="12"/>
  <c r="B564" i="12" s="1"/>
  <c r="H564" i="12"/>
  <c r="A565" i="12"/>
  <c r="B565" i="12"/>
  <c r="H565" i="12"/>
  <c r="A566" i="12"/>
  <c r="B566" i="12" s="1"/>
  <c r="H566" i="12"/>
  <c r="A567" i="12"/>
  <c r="B567" i="12" s="1"/>
  <c r="H567" i="12"/>
  <c r="A568" i="12"/>
  <c r="B568" i="12" s="1"/>
  <c r="H568" i="12"/>
  <c r="A569" i="12"/>
  <c r="B569" i="12" s="1"/>
  <c r="H569" i="12"/>
  <c r="A570" i="12"/>
  <c r="B570" i="12" s="1"/>
  <c r="H570" i="12"/>
  <c r="A571" i="12"/>
  <c r="B571" i="12" s="1"/>
  <c r="H571" i="12"/>
  <c r="A572" i="12"/>
  <c r="B572" i="12"/>
  <c r="H572" i="12"/>
  <c r="A573" i="12"/>
  <c r="B573" i="12"/>
  <c r="H573" i="12"/>
  <c r="A574" i="12"/>
  <c r="B574" i="12" s="1"/>
  <c r="H574" i="12"/>
  <c r="A575" i="12"/>
  <c r="B575" i="12"/>
  <c r="H575" i="12"/>
  <c r="A576" i="12"/>
  <c r="B576" i="12"/>
  <c r="H576" i="12"/>
  <c r="A577" i="12"/>
  <c r="B577" i="12"/>
  <c r="H577" i="12"/>
  <c r="A578" i="12"/>
  <c r="B578" i="12" s="1"/>
  <c r="H578" i="12"/>
  <c r="A579" i="12"/>
  <c r="B579" i="12" s="1"/>
  <c r="H579" i="12"/>
  <c r="A580" i="12"/>
  <c r="B580" i="12" s="1"/>
  <c r="H580" i="12"/>
  <c r="A581" i="12"/>
  <c r="B581" i="12"/>
  <c r="H581" i="12"/>
  <c r="A582" i="12"/>
  <c r="B582" i="12" s="1"/>
  <c r="H582" i="12"/>
  <c r="A583" i="12"/>
  <c r="B583" i="12" s="1"/>
  <c r="H583" i="12"/>
  <c r="A584" i="12"/>
  <c r="B584" i="12" s="1"/>
  <c r="H584" i="12"/>
  <c r="A585" i="12"/>
  <c r="B585" i="12"/>
  <c r="H585" i="12"/>
  <c r="A586" i="12"/>
  <c r="B586" i="12" s="1"/>
  <c r="H586" i="12"/>
  <c r="A587" i="12"/>
  <c r="B587" i="12" s="1"/>
  <c r="H587" i="12"/>
  <c r="A588" i="12"/>
  <c r="B588" i="12"/>
  <c r="H588" i="12"/>
  <c r="A589" i="12"/>
  <c r="B589" i="12" s="1"/>
  <c r="H589" i="12"/>
  <c r="A590" i="12"/>
  <c r="B590" i="12" s="1"/>
  <c r="H590" i="12"/>
  <c r="A591" i="12"/>
  <c r="B591" i="12"/>
  <c r="H591" i="12"/>
  <c r="A592" i="12"/>
  <c r="B592" i="12" s="1"/>
  <c r="H592" i="12"/>
  <c r="A593" i="12"/>
  <c r="B593" i="12" s="1"/>
  <c r="H593" i="12"/>
  <c r="A594" i="12"/>
  <c r="B594" i="12" s="1"/>
  <c r="H594" i="12"/>
  <c r="A595" i="12"/>
  <c r="B595" i="12" s="1"/>
  <c r="H595" i="12"/>
  <c r="A596" i="12"/>
  <c r="B596" i="12"/>
  <c r="H596" i="12"/>
  <c r="A597" i="12"/>
  <c r="B597" i="12"/>
  <c r="H597" i="12"/>
  <c r="A598" i="12"/>
  <c r="B598" i="12" s="1"/>
  <c r="H598" i="12"/>
  <c r="A599" i="12"/>
  <c r="B599" i="12" s="1"/>
  <c r="H599" i="12"/>
  <c r="A600" i="12"/>
  <c r="B600" i="12" s="1"/>
  <c r="H600" i="12"/>
  <c r="A601" i="12"/>
  <c r="B601" i="12"/>
  <c r="H601" i="12"/>
  <c r="A602" i="12"/>
  <c r="B602" i="12" s="1"/>
  <c r="H602" i="12"/>
  <c r="A603" i="12"/>
  <c r="B603" i="12" s="1"/>
  <c r="H603" i="12"/>
  <c r="A604" i="12"/>
  <c r="B604" i="12"/>
  <c r="H604" i="12"/>
  <c r="A605" i="12"/>
  <c r="B605" i="12" s="1"/>
  <c r="H605" i="12"/>
  <c r="A606" i="12"/>
  <c r="B606" i="12" s="1"/>
  <c r="H606" i="12"/>
  <c r="A607" i="12"/>
  <c r="B607" i="12"/>
  <c r="H607" i="12"/>
  <c r="A608" i="12"/>
  <c r="B608" i="12" s="1"/>
  <c r="H608" i="12"/>
  <c r="A609" i="12"/>
  <c r="B609" i="12"/>
  <c r="H609" i="12"/>
  <c r="A610" i="12"/>
  <c r="B610" i="12" s="1"/>
  <c r="H610" i="12"/>
  <c r="A611" i="12"/>
  <c r="B611" i="12" s="1"/>
  <c r="H611" i="12"/>
  <c r="A612" i="12"/>
  <c r="B612" i="12" s="1"/>
  <c r="H612" i="12"/>
  <c r="A613" i="12"/>
  <c r="B613" i="12" s="1"/>
  <c r="H613" i="12"/>
  <c r="A614" i="12"/>
  <c r="B614" i="12" s="1"/>
  <c r="H614" i="12"/>
  <c r="A615" i="12"/>
  <c r="B615" i="12" s="1"/>
  <c r="H615" i="12"/>
  <c r="A616" i="12"/>
  <c r="B616" i="12" s="1"/>
  <c r="H616" i="12"/>
  <c r="A617" i="12"/>
  <c r="B617" i="12"/>
  <c r="H617" i="12"/>
  <c r="A618" i="12"/>
  <c r="B618" i="12" s="1"/>
  <c r="H618" i="12"/>
  <c r="A619" i="12"/>
  <c r="B619" i="12" s="1"/>
  <c r="H619" i="12"/>
  <c r="A620" i="12"/>
  <c r="B620" i="12"/>
  <c r="H620" i="12"/>
  <c r="A621" i="12"/>
  <c r="B621" i="12"/>
  <c r="H621" i="12"/>
  <c r="A622" i="12"/>
  <c r="B622" i="12" s="1"/>
  <c r="H622" i="12"/>
  <c r="A623" i="12"/>
  <c r="B623" i="12"/>
  <c r="H623" i="12"/>
  <c r="A624" i="12"/>
  <c r="B624" i="12"/>
  <c r="H624" i="12"/>
  <c r="A625" i="12"/>
  <c r="B625" i="12" s="1"/>
  <c r="H625" i="12"/>
  <c r="A626" i="12"/>
  <c r="B626" i="12" s="1"/>
  <c r="H626" i="12"/>
  <c r="A627" i="12"/>
  <c r="B627" i="12" s="1"/>
  <c r="H627" i="12"/>
  <c r="A628" i="12"/>
  <c r="B628" i="12" s="1"/>
  <c r="H628" i="12"/>
  <c r="A629" i="12"/>
  <c r="B629" i="12"/>
  <c r="H629" i="12"/>
  <c r="A630" i="12"/>
  <c r="B630" i="12" s="1"/>
  <c r="H630" i="12"/>
  <c r="A631" i="12"/>
  <c r="B631" i="12" s="1"/>
  <c r="H631" i="12"/>
  <c r="A632" i="12"/>
  <c r="B632" i="12"/>
  <c r="H632" i="12"/>
  <c r="A633" i="12"/>
  <c r="B633" i="12" s="1"/>
  <c r="H633" i="12"/>
  <c r="A634" i="12"/>
  <c r="B634" i="12" s="1"/>
  <c r="H634" i="12"/>
  <c r="A635" i="12"/>
  <c r="B635" i="12"/>
  <c r="H635" i="12"/>
  <c r="A636" i="12"/>
  <c r="B636" i="12" s="1"/>
  <c r="H636" i="12"/>
  <c r="A637" i="12"/>
  <c r="B637" i="12" s="1"/>
  <c r="H637" i="12"/>
  <c r="A638" i="12"/>
  <c r="B638" i="12" s="1"/>
  <c r="H638" i="12"/>
  <c r="A639" i="12"/>
  <c r="B639" i="12" s="1"/>
  <c r="H639" i="12"/>
  <c r="A640" i="12"/>
  <c r="B640" i="12" s="1"/>
  <c r="H640" i="12"/>
  <c r="A641" i="12"/>
  <c r="B641" i="12"/>
  <c r="H641" i="12"/>
  <c r="A642" i="12"/>
  <c r="B642" i="12" s="1"/>
  <c r="H642" i="12"/>
  <c r="A643" i="12"/>
  <c r="B643" i="12" s="1"/>
  <c r="H643" i="12"/>
  <c r="A644" i="12"/>
  <c r="B644" i="12"/>
  <c r="H644" i="12"/>
  <c r="A645" i="12"/>
  <c r="B645" i="12" s="1"/>
  <c r="H645" i="12"/>
  <c r="A646" i="12"/>
  <c r="B646" i="12" s="1"/>
  <c r="H646" i="12"/>
  <c r="A647" i="12"/>
  <c r="B647" i="12" s="1"/>
  <c r="H647" i="12"/>
  <c r="A648" i="12"/>
  <c r="B648" i="12" s="1"/>
  <c r="H648" i="12"/>
  <c r="A649" i="12"/>
  <c r="B649" i="12"/>
  <c r="H649" i="12"/>
  <c r="A650" i="12"/>
  <c r="B650" i="12" s="1"/>
  <c r="H650" i="12"/>
  <c r="A651" i="12"/>
  <c r="B651" i="12" s="1"/>
  <c r="H651" i="12"/>
  <c r="A652" i="12"/>
  <c r="B652" i="12"/>
  <c r="H652" i="12"/>
  <c r="A653" i="12"/>
  <c r="B653" i="12"/>
  <c r="H653" i="12"/>
  <c r="A654" i="12"/>
  <c r="B654" i="12" s="1"/>
  <c r="H654" i="12"/>
  <c r="A655" i="12"/>
  <c r="B655" i="12"/>
  <c r="H655" i="12"/>
  <c r="A656" i="12"/>
  <c r="B656" i="12"/>
  <c r="H656" i="12"/>
  <c r="A657" i="12"/>
  <c r="B657" i="12" s="1"/>
  <c r="H657" i="12"/>
  <c r="A658" i="12"/>
  <c r="B658" i="12" s="1"/>
  <c r="H658" i="12"/>
  <c r="A659" i="12"/>
  <c r="B659" i="12" s="1"/>
  <c r="H659" i="12"/>
  <c r="A660" i="12"/>
  <c r="B660" i="12" s="1"/>
  <c r="H660" i="12"/>
  <c r="A661" i="12"/>
  <c r="B661" i="12"/>
  <c r="H661" i="12"/>
  <c r="A662" i="12"/>
  <c r="B662" i="12" s="1"/>
  <c r="H662" i="12"/>
  <c r="A663" i="12"/>
  <c r="B663" i="12" s="1"/>
  <c r="H663" i="12"/>
  <c r="A664" i="12"/>
  <c r="B664" i="12"/>
  <c r="H664" i="12"/>
  <c r="A665" i="12"/>
  <c r="B665" i="12" s="1"/>
  <c r="H665" i="12"/>
  <c r="A666" i="12"/>
  <c r="B666" i="12" s="1"/>
  <c r="H666" i="12"/>
  <c r="A667" i="12"/>
  <c r="B667" i="12"/>
  <c r="H667" i="12"/>
  <c r="A668" i="12"/>
  <c r="B668" i="12" s="1"/>
  <c r="H668" i="12"/>
  <c r="A669" i="12"/>
  <c r="B669" i="12" s="1"/>
  <c r="H669" i="12"/>
  <c r="A670" i="12"/>
  <c r="B670" i="12" s="1"/>
  <c r="H670" i="12"/>
  <c r="A671" i="12"/>
  <c r="B671" i="12" s="1"/>
  <c r="H671" i="12"/>
  <c r="A672" i="12"/>
  <c r="B672" i="12" s="1"/>
  <c r="H672" i="12"/>
  <c r="A673" i="12"/>
  <c r="B673" i="12"/>
  <c r="H673" i="12"/>
  <c r="A674" i="12"/>
  <c r="B674" i="12" s="1"/>
  <c r="H674" i="12"/>
  <c r="A675" i="12"/>
  <c r="B675" i="12" s="1"/>
  <c r="H675" i="12"/>
  <c r="A676" i="12"/>
  <c r="B676" i="12"/>
  <c r="H676" i="12"/>
  <c r="A677" i="12"/>
  <c r="B677" i="12" s="1"/>
  <c r="H677" i="12"/>
  <c r="A678" i="12"/>
  <c r="B678" i="12" s="1"/>
  <c r="H678" i="12"/>
  <c r="A679" i="12"/>
  <c r="B679" i="12" s="1"/>
  <c r="H679" i="12"/>
  <c r="A680" i="12"/>
  <c r="B680" i="12" s="1"/>
  <c r="H680" i="12"/>
  <c r="A681" i="12"/>
  <c r="B681" i="12"/>
  <c r="H681" i="12"/>
  <c r="A682" i="12"/>
  <c r="B682" i="12" s="1"/>
  <c r="H682" i="12"/>
  <c r="A683" i="12"/>
  <c r="B683" i="12" s="1"/>
  <c r="H683" i="12"/>
  <c r="A684" i="12"/>
  <c r="B684" i="12"/>
  <c r="H684" i="12"/>
  <c r="A685" i="12"/>
  <c r="B685" i="12"/>
  <c r="H685" i="12"/>
  <c r="A686" i="12"/>
  <c r="B686" i="12" s="1"/>
  <c r="H686" i="12"/>
  <c r="A687" i="12"/>
  <c r="B687" i="12"/>
  <c r="H687" i="12"/>
  <c r="A688" i="12"/>
  <c r="B688" i="12"/>
  <c r="H688" i="12"/>
  <c r="A689" i="12"/>
  <c r="B689" i="12" s="1"/>
  <c r="H689" i="12"/>
  <c r="A690" i="12"/>
  <c r="B690" i="12" s="1"/>
  <c r="H690" i="12"/>
  <c r="A691" i="12"/>
  <c r="B691" i="12" s="1"/>
  <c r="H691" i="12"/>
  <c r="A692" i="12"/>
  <c r="B692" i="12" s="1"/>
  <c r="H692" i="12"/>
  <c r="A693" i="12"/>
  <c r="B693" i="12"/>
  <c r="H693" i="12"/>
  <c r="A694" i="12"/>
  <c r="B694" i="12" s="1"/>
  <c r="H694" i="12"/>
  <c r="A695" i="12"/>
  <c r="B695" i="12" s="1"/>
  <c r="H695" i="12"/>
  <c r="A696" i="12"/>
  <c r="B696" i="12"/>
  <c r="H696" i="12"/>
  <c r="A697" i="12"/>
  <c r="B697" i="12" s="1"/>
  <c r="H697" i="12"/>
  <c r="A698" i="12"/>
  <c r="B698" i="12" s="1"/>
  <c r="H698" i="12"/>
  <c r="A699" i="12"/>
  <c r="B699" i="12"/>
  <c r="H699" i="12"/>
  <c r="A700" i="12"/>
  <c r="B700" i="12" s="1"/>
  <c r="H700" i="12"/>
  <c r="A701" i="12"/>
  <c r="B701" i="12" s="1"/>
  <c r="H701" i="12"/>
  <c r="A702" i="12"/>
  <c r="B702" i="12" s="1"/>
  <c r="H702" i="12"/>
  <c r="A703" i="12"/>
  <c r="B703" i="12" s="1"/>
  <c r="H703" i="12"/>
  <c r="A704" i="12"/>
  <c r="B704" i="12" s="1"/>
  <c r="H704" i="12"/>
  <c r="A705" i="12"/>
  <c r="B705" i="12"/>
  <c r="H705" i="12"/>
  <c r="A706" i="12"/>
  <c r="B706" i="12" s="1"/>
  <c r="H706" i="12"/>
  <c r="A707" i="12"/>
  <c r="B707" i="12" s="1"/>
  <c r="H707" i="12"/>
  <c r="A708" i="12"/>
  <c r="B708" i="12"/>
  <c r="H708" i="12"/>
  <c r="A709" i="12"/>
  <c r="B709" i="12" s="1"/>
  <c r="H709" i="12"/>
  <c r="A710" i="12"/>
  <c r="B710" i="12" s="1"/>
  <c r="H710" i="12"/>
  <c r="A711" i="12"/>
  <c r="B711" i="12" s="1"/>
  <c r="H711" i="12"/>
  <c r="A712" i="12"/>
  <c r="B712" i="12" s="1"/>
  <c r="H712" i="12"/>
  <c r="A169" i="11"/>
  <c r="B169" i="11"/>
  <c r="H169" i="11"/>
  <c r="A170" i="11"/>
  <c r="B170" i="11" s="1"/>
  <c r="H170" i="11"/>
  <c r="A171" i="11"/>
  <c r="B171" i="11" s="1"/>
  <c r="H171" i="11"/>
  <c r="A172" i="11"/>
  <c r="B172" i="11" s="1"/>
  <c r="H172" i="11"/>
  <c r="A173" i="11"/>
  <c r="B173" i="11"/>
  <c r="H173" i="11"/>
  <c r="A174" i="11"/>
  <c r="B174" i="11" s="1"/>
  <c r="H174" i="11"/>
  <c r="A175" i="11"/>
  <c r="B175" i="11" s="1"/>
  <c r="H175" i="11"/>
  <c r="A176" i="11"/>
  <c r="B176" i="11" s="1"/>
  <c r="H176" i="11"/>
  <c r="A177" i="11"/>
  <c r="B177" i="11" s="1"/>
  <c r="H177" i="11"/>
  <c r="A178" i="11"/>
  <c r="B178" i="11" s="1"/>
  <c r="H178" i="11"/>
  <c r="A179" i="11"/>
  <c r="B179" i="11" s="1"/>
  <c r="H179" i="11"/>
  <c r="A180" i="11"/>
  <c r="B180" i="11" s="1"/>
  <c r="H180" i="11"/>
  <c r="A181" i="11"/>
  <c r="B181" i="11" s="1"/>
  <c r="H181" i="11"/>
  <c r="A182" i="11"/>
  <c r="B182" i="11" s="1"/>
  <c r="H182" i="11"/>
  <c r="A183" i="11"/>
  <c r="B183" i="11" s="1"/>
  <c r="H183" i="11"/>
  <c r="A184" i="11"/>
  <c r="B184" i="11" s="1"/>
  <c r="H184" i="11"/>
  <c r="A185" i="11"/>
  <c r="B185" i="11" s="1"/>
  <c r="H185" i="11"/>
  <c r="A186" i="11"/>
  <c r="B186" i="11" s="1"/>
  <c r="H186" i="11"/>
  <c r="A187" i="11"/>
  <c r="B187" i="11" s="1"/>
  <c r="H187" i="11"/>
  <c r="A188" i="11"/>
  <c r="B188" i="11" s="1"/>
  <c r="H188" i="11"/>
  <c r="A189" i="11"/>
  <c r="B189" i="11" s="1"/>
  <c r="H189" i="11"/>
  <c r="A190" i="11"/>
  <c r="B190" i="11" s="1"/>
  <c r="H190" i="11"/>
  <c r="A191" i="11"/>
  <c r="B191" i="11" s="1"/>
  <c r="H191" i="11"/>
  <c r="A192" i="11"/>
  <c r="B192" i="11" s="1"/>
  <c r="H192" i="11"/>
  <c r="A193" i="11"/>
  <c r="B193" i="11" s="1"/>
  <c r="H193" i="11"/>
  <c r="A194" i="11"/>
  <c r="B194" i="11" s="1"/>
  <c r="H194" i="11"/>
  <c r="A195" i="11"/>
  <c r="B195" i="11" s="1"/>
  <c r="H195" i="11"/>
  <c r="A196" i="11"/>
  <c r="B196" i="11" s="1"/>
  <c r="H196" i="11"/>
  <c r="A197" i="11"/>
  <c r="B197" i="11" s="1"/>
  <c r="H197" i="11"/>
  <c r="A198" i="11"/>
  <c r="B198" i="11" s="1"/>
  <c r="H198" i="11"/>
  <c r="A199" i="11"/>
  <c r="B199" i="11" s="1"/>
  <c r="H199" i="11"/>
  <c r="A200" i="11"/>
  <c r="B200" i="11" s="1"/>
  <c r="H200" i="11"/>
  <c r="A201" i="11"/>
  <c r="B201" i="11" s="1"/>
  <c r="H201" i="11"/>
  <c r="A202" i="11"/>
  <c r="B202" i="11" s="1"/>
  <c r="H202" i="11"/>
  <c r="A203" i="11"/>
  <c r="B203" i="11" s="1"/>
  <c r="H203" i="11"/>
  <c r="A204" i="11"/>
  <c r="B204" i="11" s="1"/>
  <c r="H204" i="11"/>
  <c r="A205" i="11"/>
  <c r="B205" i="11" s="1"/>
  <c r="H205" i="11"/>
  <c r="A206" i="11"/>
  <c r="B206" i="11" s="1"/>
  <c r="H206" i="11"/>
  <c r="A207" i="11"/>
  <c r="B207" i="11" s="1"/>
  <c r="H207" i="11"/>
  <c r="A208" i="11"/>
  <c r="B208" i="11" s="1"/>
  <c r="H208" i="11"/>
  <c r="A209" i="11"/>
  <c r="B209" i="11"/>
  <c r="H209" i="11"/>
  <c r="A210" i="11"/>
  <c r="B210" i="11" s="1"/>
  <c r="H210" i="11"/>
  <c r="A211" i="11"/>
  <c r="B211" i="11" s="1"/>
  <c r="H211" i="11"/>
  <c r="A212" i="11"/>
  <c r="B212" i="11" s="1"/>
  <c r="H212" i="11"/>
  <c r="A213" i="11"/>
  <c r="B213" i="11" s="1"/>
  <c r="H213" i="11"/>
  <c r="A214" i="11"/>
  <c r="B214" i="11" s="1"/>
  <c r="H214" i="11"/>
  <c r="A215" i="11"/>
  <c r="B215" i="11" s="1"/>
  <c r="H215" i="11"/>
  <c r="A216" i="11"/>
  <c r="B216" i="11" s="1"/>
  <c r="H216" i="11"/>
  <c r="A217" i="11"/>
  <c r="B217" i="11" s="1"/>
  <c r="H217" i="11"/>
  <c r="A218" i="11"/>
  <c r="B218" i="11" s="1"/>
  <c r="H218" i="11"/>
  <c r="A219" i="11"/>
  <c r="B219" i="11" s="1"/>
  <c r="H219" i="11"/>
  <c r="A220" i="11"/>
  <c r="B220" i="11" s="1"/>
  <c r="H220" i="11"/>
  <c r="A221" i="11"/>
  <c r="B221" i="11" s="1"/>
  <c r="H221" i="11"/>
  <c r="A222" i="11"/>
  <c r="B222" i="11" s="1"/>
  <c r="H222" i="11"/>
  <c r="A223" i="11"/>
  <c r="B223" i="11" s="1"/>
  <c r="H223" i="11"/>
  <c r="A224" i="11"/>
  <c r="B224" i="11"/>
  <c r="H224" i="11"/>
  <c r="A225" i="11"/>
  <c r="B225" i="11" s="1"/>
  <c r="H225" i="11"/>
  <c r="A226" i="11"/>
  <c r="B226" i="11" s="1"/>
  <c r="H226" i="11"/>
  <c r="A227" i="11"/>
  <c r="B227" i="11" s="1"/>
  <c r="H227" i="11"/>
  <c r="A228" i="11"/>
  <c r="B228" i="11" s="1"/>
  <c r="H228" i="11"/>
  <c r="A229" i="11"/>
  <c r="B229" i="11" s="1"/>
  <c r="H229" i="11"/>
  <c r="A230" i="11"/>
  <c r="B230" i="11" s="1"/>
  <c r="H230" i="11"/>
  <c r="A231" i="11"/>
  <c r="B231" i="11" s="1"/>
  <c r="H231" i="11"/>
  <c r="A232" i="11"/>
  <c r="B232" i="11" s="1"/>
  <c r="H232" i="11"/>
  <c r="A233" i="11"/>
  <c r="B233" i="11" s="1"/>
  <c r="H233" i="11"/>
  <c r="A234" i="11"/>
  <c r="B234" i="11" s="1"/>
  <c r="H234" i="11"/>
  <c r="A235" i="11"/>
  <c r="B235" i="11" s="1"/>
  <c r="H235" i="11"/>
  <c r="A236" i="11"/>
  <c r="B236" i="11" s="1"/>
  <c r="H236" i="11"/>
  <c r="A237" i="11"/>
  <c r="B237" i="11" s="1"/>
  <c r="H237" i="11"/>
  <c r="A238" i="11"/>
  <c r="B238" i="11" s="1"/>
  <c r="H238" i="11"/>
  <c r="A239" i="11"/>
  <c r="B239" i="11" s="1"/>
  <c r="H239" i="11"/>
  <c r="A240" i="11"/>
  <c r="B240" i="11" s="1"/>
  <c r="H240" i="11"/>
  <c r="A241" i="11"/>
  <c r="B241" i="11" s="1"/>
  <c r="H241" i="11"/>
  <c r="A242" i="11"/>
  <c r="B242" i="11" s="1"/>
  <c r="H242" i="11"/>
  <c r="A243" i="11"/>
  <c r="B243" i="11" s="1"/>
  <c r="H243" i="11"/>
  <c r="A244" i="11"/>
  <c r="B244" i="11" s="1"/>
  <c r="H244" i="11"/>
  <c r="A245" i="11"/>
  <c r="B245" i="11" s="1"/>
  <c r="H245" i="11"/>
  <c r="A246" i="11"/>
  <c r="B246" i="11" s="1"/>
  <c r="H246" i="11"/>
  <c r="A247" i="11"/>
  <c r="B247" i="11" s="1"/>
  <c r="H247" i="11"/>
  <c r="A248" i="11"/>
  <c r="B248" i="11" s="1"/>
  <c r="H248" i="11"/>
  <c r="A249" i="11"/>
  <c r="B249" i="11" s="1"/>
  <c r="H249" i="11"/>
  <c r="A250" i="11"/>
  <c r="B250" i="11" s="1"/>
  <c r="H250" i="11"/>
  <c r="A251" i="11"/>
  <c r="B251" i="11" s="1"/>
  <c r="H251" i="11"/>
  <c r="A252" i="11"/>
  <c r="B252" i="11" s="1"/>
  <c r="H252" i="11"/>
  <c r="A253" i="11"/>
  <c r="B253" i="11" s="1"/>
  <c r="H253" i="11"/>
  <c r="A254" i="11"/>
  <c r="B254" i="11" s="1"/>
  <c r="H254" i="11"/>
  <c r="A255" i="11"/>
  <c r="B255" i="11" s="1"/>
  <c r="H255" i="11"/>
  <c r="A256" i="11"/>
  <c r="B256" i="11" s="1"/>
  <c r="H256" i="11"/>
  <c r="A257" i="11"/>
  <c r="B257" i="11" s="1"/>
  <c r="H257" i="11"/>
  <c r="A258" i="11"/>
  <c r="B258" i="11" s="1"/>
  <c r="H258" i="11"/>
  <c r="A259" i="11"/>
  <c r="B259" i="11" s="1"/>
  <c r="H259" i="11"/>
  <c r="A260" i="11"/>
  <c r="B260" i="11" s="1"/>
  <c r="H260" i="11"/>
  <c r="A261" i="11"/>
  <c r="B261" i="11" s="1"/>
  <c r="H261" i="11"/>
  <c r="A262" i="11"/>
  <c r="B262" i="11" s="1"/>
  <c r="H262" i="11"/>
  <c r="A263" i="11"/>
  <c r="B263" i="11" s="1"/>
  <c r="H263" i="11"/>
  <c r="A264" i="11"/>
  <c r="B264" i="11" s="1"/>
  <c r="H264" i="11"/>
  <c r="A265" i="11"/>
  <c r="B265" i="11" s="1"/>
  <c r="H265" i="11"/>
  <c r="A266" i="11"/>
  <c r="B266" i="11"/>
  <c r="H266" i="11"/>
  <c r="A267" i="11"/>
  <c r="B267" i="11" s="1"/>
  <c r="H267" i="11"/>
  <c r="A268" i="11"/>
  <c r="B268" i="11" s="1"/>
  <c r="H268" i="11"/>
  <c r="A269" i="11"/>
  <c r="B269" i="11" s="1"/>
  <c r="H269" i="11"/>
  <c r="A270" i="11"/>
  <c r="B270" i="11" s="1"/>
  <c r="H270" i="11"/>
  <c r="A271" i="11"/>
  <c r="B271" i="11" s="1"/>
  <c r="H271" i="11"/>
  <c r="A272" i="11"/>
  <c r="B272" i="11" s="1"/>
  <c r="H272" i="11"/>
  <c r="A273" i="11"/>
  <c r="B273" i="11"/>
  <c r="H273" i="11"/>
  <c r="A274" i="11"/>
  <c r="B274" i="11" s="1"/>
  <c r="H274" i="11"/>
  <c r="A275" i="11"/>
  <c r="B275" i="11" s="1"/>
  <c r="H275" i="11"/>
  <c r="A276" i="11"/>
  <c r="B276" i="11" s="1"/>
  <c r="H276" i="11"/>
  <c r="A277" i="11"/>
  <c r="B277" i="11" s="1"/>
  <c r="H277" i="11"/>
  <c r="A278" i="11"/>
  <c r="B278" i="11" s="1"/>
  <c r="H278" i="11"/>
  <c r="A279" i="11"/>
  <c r="B279" i="11" s="1"/>
  <c r="H279" i="11"/>
  <c r="A280" i="11"/>
  <c r="B280" i="11" s="1"/>
  <c r="H280" i="11"/>
  <c r="A281" i="11"/>
  <c r="B281" i="11"/>
  <c r="H281" i="11"/>
  <c r="A282" i="11"/>
  <c r="B282" i="11" s="1"/>
  <c r="H282" i="11"/>
  <c r="A283" i="11"/>
  <c r="B283" i="11" s="1"/>
  <c r="H283" i="11"/>
  <c r="A284" i="11"/>
  <c r="B284" i="11" s="1"/>
  <c r="H284" i="11"/>
  <c r="A285" i="11"/>
  <c r="B285" i="11" s="1"/>
  <c r="H285" i="11"/>
  <c r="A286" i="11"/>
  <c r="B286" i="11" s="1"/>
  <c r="H286" i="11"/>
  <c r="A287" i="11"/>
  <c r="B287" i="11" s="1"/>
  <c r="H287" i="11"/>
  <c r="A288" i="11"/>
  <c r="B288" i="11" s="1"/>
  <c r="H288" i="11"/>
  <c r="A289" i="11"/>
  <c r="B289" i="11" s="1"/>
  <c r="H289" i="11"/>
  <c r="A290" i="11"/>
  <c r="B290" i="11"/>
  <c r="H290" i="11"/>
  <c r="A291" i="11"/>
  <c r="B291" i="11" s="1"/>
  <c r="H291" i="11"/>
  <c r="A292" i="11"/>
  <c r="B292" i="11" s="1"/>
  <c r="H292" i="11"/>
  <c r="A293" i="11"/>
  <c r="B293" i="11" s="1"/>
  <c r="H293" i="11"/>
  <c r="A294" i="11"/>
  <c r="B294" i="11" s="1"/>
  <c r="H294" i="11"/>
  <c r="A295" i="11"/>
  <c r="B295" i="11" s="1"/>
  <c r="H295" i="11"/>
  <c r="A296" i="11"/>
  <c r="B296" i="11"/>
  <c r="H296" i="11"/>
  <c r="A297" i="11"/>
  <c r="B297" i="11" s="1"/>
  <c r="H297" i="11"/>
  <c r="A298" i="11"/>
  <c r="B298" i="11" s="1"/>
  <c r="H298" i="11"/>
  <c r="A299" i="11"/>
  <c r="B299" i="11" s="1"/>
  <c r="H299" i="11"/>
  <c r="A300" i="11"/>
  <c r="B300" i="11" s="1"/>
  <c r="H300" i="11"/>
  <c r="A301" i="11"/>
  <c r="B301" i="11" s="1"/>
  <c r="H301" i="11"/>
  <c r="A302" i="11"/>
  <c r="B302" i="11" s="1"/>
  <c r="H302" i="11"/>
  <c r="A303" i="11"/>
  <c r="B303" i="11" s="1"/>
  <c r="H303" i="11"/>
  <c r="A304" i="11"/>
  <c r="B304" i="11" s="1"/>
  <c r="H304" i="11"/>
  <c r="A305" i="11"/>
  <c r="B305" i="11"/>
  <c r="H305" i="11"/>
  <c r="A306" i="11"/>
  <c r="B306" i="11" s="1"/>
  <c r="H306" i="11"/>
  <c r="A307" i="11"/>
  <c r="B307" i="11" s="1"/>
  <c r="H307" i="11"/>
  <c r="A308" i="11"/>
  <c r="B308" i="11" s="1"/>
  <c r="H308" i="11"/>
  <c r="A309" i="11"/>
  <c r="B309" i="11" s="1"/>
  <c r="H309" i="11"/>
  <c r="A310" i="11"/>
  <c r="B310" i="11" s="1"/>
  <c r="H310" i="11"/>
  <c r="A311" i="11"/>
  <c r="B311" i="11" s="1"/>
  <c r="H311" i="11"/>
  <c r="A312" i="11"/>
  <c r="B312" i="11" s="1"/>
  <c r="H312" i="11"/>
  <c r="A313" i="11"/>
  <c r="B313" i="11" s="1"/>
  <c r="H313" i="11"/>
  <c r="A314" i="11"/>
  <c r="B314" i="11" s="1"/>
  <c r="H314" i="11"/>
  <c r="A315" i="11"/>
  <c r="B315" i="11" s="1"/>
  <c r="H315" i="11"/>
  <c r="A316" i="11"/>
  <c r="B316" i="11" s="1"/>
  <c r="H316" i="11"/>
  <c r="A317" i="11"/>
  <c r="B317" i="11" s="1"/>
  <c r="H317" i="11"/>
  <c r="A318" i="11"/>
  <c r="B318" i="11"/>
  <c r="H318" i="11"/>
  <c r="A319" i="11"/>
  <c r="B319" i="11" s="1"/>
  <c r="H319" i="11"/>
  <c r="A320" i="11"/>
  <c r="B320" i="11" s="1"/>
  <c r="H320" i="11"/>
  <c r="A321" i="11"/>
  <c r="B321" i="11"/>
  <c r="H321" i="11"/>
  <c r="A322" i="11"/>
  <c r="B322" i="11" s="1"/>
  <c r="H322" i="11"/>
  <c r="A323" i="11"/>
  <c r="B323" i="11" s="1"/>
  <c r="H323" i="11"/>
  <c r="A324" i="11"/>
  <c r="B324" i="11" s="1"/>
  <c r="H324" i="11"/>
  <c r="A325" i="11"/>
  <c r="B325" i="11" s="1"/>
  <c r="H325" i="11"/>
  <c r="A326" i="11"/>
  <c r="B326" i="11" s="1"/>
  <c r="H326" i="11"/>
  <c r="A327" i="11"/>
  <c r="B327" i="11" s="1"/>
  <c r="H327" i="11"/>
  <c r="A328" i="11"/>
  <c r="B328" i="11" s="1"/>
  <c r="H328" i="11"/>
  <c r="A329" i="11"/>
  <c r="B329" i="11"/>
  <c r="H329" i="11"/>
  <c r="A330" i="11"/>
  <c r="B330" i="11" s="1"/>
  <c r="H330" i="11"/>
  <c r="A331" i="11"/>
  <c r="B331" i="11" s="1"/>
  <c r="H331" i="11"/>
  <c r="A332" i="11"/>
  <c r="B332" i="11"/>
  <c r="H332" i="11"/>
  <c r="A333" i="11"/>
  <c r="B333" i="11" s="1"/>
  <c r="H333" i="11"/>
  <c r="A334" i="11"/>
  <c r="B334" i="11" s="1"/>
  <c r="H334" i="11"/>
  <c r="A335" i="11"/>
  <c r="B335" i="11" s="1"/>
  <c r="H335" i="11"/>
  <c r="A336" i="11"/>
  <c r="B336" i="11"/>
  <c r="H336" i="11"/>
  <c r="A337" i="11"/>
  <c r="B337" i="11" s="1"/>
  <c r="H337" i="11"/>
  <c r="A338" i="11"/>
  <c r="B338" i="11" s="1"/>
  <c r="H338" i="11"/>
  <c r="A339" i="11"/>
  <c r="B339" i="11" s="1"/>
  <c r="H339" i="11"/>
  <c r="A340" i="11"/>
  <c r="B340" i="11" s="1"/>
  <c r="H340" i="11"/>
  <c r="A341" i="11"/>
  <c r="B341" i="11"/>
  <c r="H341" i="11"/>
  <c r="A342" i="11"/>
  <c r="B342" i="11"/>
  <c r="H342" i="11"/>
  <c r="A343" i="11"/>
  <c r="B343" i="11" s="1"/>
  <c r="H343" i="11"/>
  <c r="A344" i="11"/>
  <c r="B344" i="11" s="1"/>
  <c r="H344" i="11"/>
  <c r="A345" i="11"/>
  <c r="B345" i="11" s="1"/>
  <c r="H345" i="11"/>
  <c r="A346" i="11"/>
  <c r="B346" i="11" s="1"/>
  <c r="H346" i="11"/>
  <c r="A347" i="11"/>
  <c r="B347" i="11" s="1"/>
  <c r="H347" i="11"/>
  <c r="A348" i="11"/>
  <c r="B348" i="11" s="1"/>
  <c r="H348" i="11"/>
  <c r="A349" i="11"/>
  <c r="B349" i="11" s="1"/>
  <c r="H349" i="11"/>
  <c r="A350" i="11"/>
  <c r="B350" i="11"/>
  <c r="H350" i="11"/>
  <c r="A351" i="11"/>
  <c r="B351" i="11" s="1"/>
  <c r="H351" i="11"/>
  <c r="A352" i="11"/>
  <c r="B352" i="11" s="1"/>
  <c r="H352" i="11"/>
  <c r="A353" i="11"/>
  <c r="B353" i="11"/>
  <c r="H353" i="11"/>
  <c r="A354" i="11"/>
  <c r="B354" i="11" s="1"/>
  <c r="H354" i="11"/>
  <c r="A355" i="11"/>
  <c r="B355" i="11" s="1"/>
  <c r="H355" i="11"/>
  <c r="A356" i="11"/>
  <c r="B356" i="11" s="1"/>
  <c r="H356" i="11"/>
  <c r="A357" i="11"/>
  <c r="B357" i="11" s="1"/>
  <c r="H357" i="11"/>
  <c r="A358" i="11"/>
  <c r="B358" i="11"/>
  <c r="H358" i="11"/>
  <c r="A359" i="11"/>
  <c r="B359" i="11" s="1"/>
  <c r="H359" i="11"/>
  <c r="A360" i="11"/>
  <c r="B360" i="11" s="1"/>
  <c r="H360" i="11"/>
  <c r="A361" i="11"/>
  <c r="B361" i="11" s="1"/>
  <c r="H361" i="11"/>
  <c r="A362" i="11"/>
  <c r="B362" i="11" s="1"/>
  <c r="H362" i="11"/>
  <c r="A363" i="11"/>
  <c r="B363" i="11" s="1"/>
  <c r="H363" i="11"/>
  <c r="A364" i="11"/>
  <c r="B364" i="11" s="1"/>
  <c r="H364" i="11"/>
  <c r="A365" i="11"/>
  <c r="B365" i="11" s="1"/>
  <c r="H365" i="11"/>
  <c r="A366" i="11"/>
  <c r="B366" i="11"/>
  <c r="H366" i="11"/>
  <c r="A367" i="11"/>
  <c r="B367" i="11" s="1"/>
  <c r="H367" i="11"/>
  <c r="A368" i="11"/>
  <c r="B368" i="11" s="1"/>
  <c r="H368" i="11"/>
  <c r="A369" i="11"/>
  <c r="B369" i="11" s="1"/>
  <c r="H369" i="11"/>
  <c r="A370" i="11"/>
  <c r="B370" i="11" s="1"/>
  <c r="H370" i="11"/>
  <c r="A371" i="11"/>
  <c r="B371" i="11" s="1"/>
  <c r="H371" i="11"/>
  <c r="A372" i="11"/>
  <c r="B372" i="11" s="1"/>
  <c r="H372" i="11"/>
  <c r="A373" i="11"/>
  <c r="B373" i="11" s="1"/>
  <c r="H373" i="11"/>
  <c r="A374" i="11"/>
  <c r="B374" i="11"/>
  <c r="H374" i="11"/>
  <c r="A375" i="11"/>
  <c r="B375" i="11" s="1"/>
  <c r="H375" i="11"/>
  <c r="A376" i="11"/>
  <c r="B376" i="11" s="1"/>
  <c r="H376" i="11"/>
  <c r="A377" i="11"/>
  <c r="B377" i="11"/>
  <c r="H377" i="11"/>
  <c r="A378" i="11"/>
  <c r="B378" i="11" s="1"/>
  <c r="H378" i="11"/>
  <c r="A379" i="11"/>
  <c r="B379" i="11" s="1"/>
  <c r="H379" i="11"/>
  <c r="A380" i="11"/>
  <c r="B380" i="11"/>
  <c r="H380" i="11"/>
  <c r="A381" i="11"/>
  <c r="B381" i="11" s="1"/>
  <c r="H381" i="11"/>
  <c r="A382" i="11"/>
  <c r="B382" i="11" s="1"/>
  <c r="H382" i="11"/>
  <c r="A383" i="11"/>
  <c r="B383" i="11" s="1"/>
  <c r="H383" i="11"/>
  <c r="A384" i="11"/>
  <c r="B384" i="11" s="1"/>
  <c r="H384" i="11"/>
  <c r="A385" i="11"/>
  <c r="B385" i="11" s="1"/>
  <c r="H385" i="11"/>
  <c r="A386" i="11"/>
  <c r="B386" i="11"/>
  <c r="H386" i="11"/>
  <c r="A387" i="11"/>
  <c r="B387" i="11" s="1"/>
  <c r="H387" i="11"/>
  <c r="A388" i="11"/>
  <c r="B388" i="11" s="1"/>
  <c r="H388" i="11"/>
  <c r="A389" i="11"/>
  <c r="B389" i="11" s="1"/>
  <c r="H389" i="11"/>
  <c r="A390" i="11"/>
  <c r="B390" i="11" s="1"/>
  <c r="H390" i="11"/>
  <c r="A391" i="11"/>
  <c r="B391" i="11" s="1"/>
  <c r="H391" i="11"/>
  <c r="A392" i="11"/>
  <c r="B392" i="11" s="1"/>
  <c r="H392" i="11"/>
  <c r="A393" i="11"/>
  <c r="B393" i="11" s="1"/>
  <c r="H393" i="11"/>
  <c r="A394" i="11"/>
  <c r="B394" i="11" s="1"/>
  <c r="H394" i="11"/>
  <c r="A395" i="11"/>
  <c r="B395" i="11" s="1"/>
  <c r="H395" i="11"/>
  <c r="A396" i="11"/>
  <c r="B396" i="11" s="1"/>
  <c r="H396" i="11"/>
  <c r="A397" i="11"/>
  <c r="B397" i="11" s="1"/>
  <c r="H397" i="11"/>
  <c r="A398" i="11"/>
  <c r="B398" i="11"/>
  <c r="H398" i="11"/>
  <c r="A399" i="11"/>
  <c r="B399" i="11" s="1"/>
  <c r="H399" i="11"/>
  <c r="A400" i="11"/>
  <c r="B400" i="11" s="1"/>
  <c r="H400" i="11"/>
  <c r="A401" i="11"/>
  <c r="B401" i="11" s="1"/>
  <c r="H401" i="11"/>
  <c r="A402" i="11"/>
  <c r="B402" i="11" s="1"/>
  <c r="H402" i="11"/>
  <c r="A403" i="11"/>
  <c r="B403" i="11" s="1"/>
  <c r="H403" i="11"/>
  <c r="A404" i="11"/>
  <c r="B404" i="11" s="1"/>
  <c r="H404" i="11"/>
  <c r="A405" i="11"/>
  <c r="B405" i="11"/>
  <c r="H405" i="11"/>
  <c r="A406" i="11"/>
  <c r="B406" i="11"/>
  <c r="H406" i="11"/>
  <c r="A407" i="11"/>
  <c r="B407" i="11" s="1"/>
  <c r="H407" i="11"/>
  <c r="A408" i="11"/>
  <c r="B408" i="11"/>
  <c r="H408" i="11"/>
  <c r="A409" i="11"/>
  <c r="B409" i="11"/>
  <c r="H409" i="11"/>
  <c r="A410" i="11"/>
  <c r="B410" i="11" s="1"/>
  <c r="H410" i="11"/>
  <c r="A411" i="11"/>
  <c r="B411" i="11" s="1"/>
  <c r="H411" i="11"/>
  <c r="A412" i="11"/>
  <c r="B412" i="11" s="1"/>
  <c r="H412" i="11"/>
  <c r="A413" i="11"/>
  <c r="B413" i="11" s="1"/>
  <c r="H413" i="11"/>
  <c r="A414" i="11"/>
  <c r="B414" i="11"/>
  <c r="H414" i="11"/>
  <c r="A147" i="10"/>
  <c r="B147" i="10"/>
  <c r="H147" i="10"/>
  <c r="A148" i="10"/>
  <c r="B148" i="10" s="1"/>
  <c r="H148" i="10"/>
  <c r="A149" i="10"/>
  <c r="B149" i="10" s="1"/>
  <c r="H149" i="10"/>
  <c r="A150" i="10"/>
  <c r="B150" i="10" s="1"/>
  <c r="H150" i="10"/>
  <c r="A151" i="10"/>
  <c r="B151" i="10" s="1"/>
  <c r="H151" i="10"/>
  <c r="A152" i="10"/>
  <c r="B152" i="10" s="1"/>
  <c r="H152" i="10"/>
  <c r="A153" i="10"/>
  <c r="B153" i="10" s="1"/>
  <c r="H153" i="10"/>
  <c r="A154" i="10"/>
  <c r="B154" i="10"/>
  <c r="H154" i="10"/>
  <c r="A155" i="10"/>
  <c r="B155" i="10" s="1"/>
  <c r="H155" i="10"/>
  <c r="A156" i="10"/>
  <c r="B156" i="10" s="1"/>
  <c r="H156" i="10"/>
  <c r="A157" i="10"/>
  <c r="B157" i="10" s="1"/>
  <c r="H157" i="10"/>
  <c r="A158" i="10"/>
  <c r="B158" i="10" s="1"/>
  <c r="H158" i="10"/>
  <c r="A159" i="10"/>
  <c r="B159" i="10" s="1"/>
  <c r="H159" i="10"/>
  <c r="A160" i="10"/>
  <c r="B160" i="10"/>
  <c r="H160" i="10"/>
  <c r="A161" i="10"/>
  <c r="B161" i="10" s="1"/>
  <c r="H161" i="10"/>
  <c r="A162" i="10"/>
  <c r="B162" i="10" s="1"/>
  <c r="H162" i="10"/>
  <c r="A163" i="10"/>
  <c r="B163" i="10" s="1"/>
  <c r="H163" i="10"/>
  <c r="A164" i="10"/>
  <c r="B164" i="10" s="1"/>
  <c r="H164" i="10"/>
  <c r="A165" i="10"/>
  <c r="B165" i="10" s="1"/>
  <c r="H165" i="10"/>
  <c r="A166" i="10"/>
  <c r="B166" i="10" s="1"/>
  <c r="H166" i="10"/>
  <c r="A167" i="10"/>
  <c r="B167" i="10" s="1"/>
  <c r="H167" i="10"/>
  <c r="A168" i="10"/>
  <c r="B168" i="10" s="1"/>
  <c r="H168" i="10"/>
  <c r="A169" i="10"/>
  <c r="B169" i="10" s="1"/>
  <c r="H169" i="10"/>
  <c r="A170" i="10"/>
  <c r="B170" i="10" s="1"/>
  <c r="H170" i="10"/>
  <c r="A171" i="10"/>
  <c r="B171" i="10"/>
  <c r="H171" i="10"/>
  <c r="A172" i="10"/>
  <c r="B172" i="10" s="1"/>
  <c r="H172" i="10"/>
  <c r="A173" i="10"/>
  <c r="B173" i="10" s="1"/>
  <c r="H173" i="10"/>
  <c r="A174" i="10"/>
  <c r="B174" i="10" s="1"/>
  <c r="H174" i="10"/>
  <c r="A175" i="10"/>
  <c r="B175" i="10" s="1"/>
  <c r="H175" i="10"/>
  <c r="A176" i="10"/>
  <c r="B176" i="10" s="1"/>
  <c r="H176" i="10"/>
  <c r="A177" i="10"/>
  <c r="B177" i="10" s="1"/>
  <c r="H177" i="10"/>
  <c r="A178" i="10"/>
  <c r="B178" i="10" s="1"/>
  <c r="H178" i="10"/>
  <c r="A179" i="10"/>
  <c r="B179" i="10" s="1"/>
  <c r="H179" i="10"/>
  <c r="A180" i="10"/>
  <c r="B180" i="10"/>
  <c r="H180" i="10"/>
  <c r="A181" i="10"/>
  <c r="B181" i="10" s="1"/>
  <c r="H181" i="10"/>
  <c r="A182" i="10"/>
  <c r="B182" i="10" s="1"/>
  <c r="H182" i="10"/>
  <c r="A183" i="10"/>
  <c r="B183" i="10" s="1"/>
  <c r="H183" i="10"/>
  <c r="A184" i="10"/>
  <c r="B184" i="10" s="1"/>
  <c r="H184" i="10"/>
  <c r="A185" i="10"/>
  <c r="B185" i="10" s="1"/>
  <c r="H185" i="10"/>
  <c r="A186" i="10"/>
  <c r="B186" i="10" s="1"/>
  <c r="H186" i="10"/>
  <c r="A187" i="10"/>
  <c r="B187" i="10" s="1"/>
  <c r="H187" i="10"/>
  <c r="A188" i="10"/>
  <c r="B188" i="10" s="1"/>
  <c r="H188" i="10"/>
  <c r="A189" i="10"/>
  <c r="B189" i="10" s="1"/>
  <c r="H189" i="10"/>
  <c r="A190" i="10"/>
  <c r="B190" i="10" s="1"/>
  <c r="H190" i="10"/>
  <c r="A191" i="10"/>
  <c r="B191" i="10" s="1"/>
  <c r="H191" i="10"/>
  <c r="A192" i="10"/>
  <c r="B192" i="10" s="1"/>
  <c r="H192" i="10"/>
  <c r="A193" i="10"/>
  <c r="B193" i="10" s="1"/>
  <c r="H193" i="10"/>
  <c r="A194" i="10"/>
  <c r="B194" i="10"/>
  <c r="H194" i="10"/>
  <c r="A195" i="10"/>
  <c r="B195" i="10" s="1"/>
  <c r="H195" i="10"/>
  <c r="A196" i="10"/>
  <c r="B196" i="10" s="1"/>
  <c r="H196" i="10"/>
  <c r="A197" i="10"/>
  <c r="B197" i="10" s="1"/>
  <c r="H197" i="10"/>
  <c r="A198" i="10"/>
  <c r="B198" i="10" s="1"/>
  <c r="H198" i="10"/>
  <c r="A199" i="10"/>
  <c r="B199" i="10" s="1"/>
  <c r="H199" i="10"/>
  <c r="A200" i="10"/>
  <c r="B200" i="10" s="1"/>
  <c r="H200" i="10"/>
  <c r="A201" i="10"/>
  <c r="B201" i="10" s="1"/>
  <c r="H201" i="10"/>
  <c r="A202" i="10"/>
  <c r="B202" i="10" s="1"/>
  <c r="H202" i="10"/>
  <c r="A203" i="10"/>
  <c r="B203" i="10" s="1"/>
  <c r="H203" i="10"/>
  <c r="A204" i="10"/>
  <c r="B204" i="10" s="1"/>
  <c r="H204" i="10"/>
  <c r="A205" i="10"/>
  <c r="B205" i="10" s="1"/>
  <c r="H205" i="10"/>
  <c r="A206" i="10"/>
  <c r="B206" i="10" s="1"/>
  <c r="H206" i="10"/>
  <c r="A207" i="10"/>
  <c r="B207" i="10" s="1"/>
  <c r="H207" i="10"/>
  <c r="A208" i="10"/>
  <c r="B208" i="10" s="1"/>
  <c r="H208" i="10"/>
  <c r="A209" i="10"/>
  <c r="B209" i="10" s="1"/>
  <c r="H209" i="10"/>
  <c r="A210" i="10"/>
  <c r="B210" i="10" s="1"/>
  <c r="H210" i="10"/>
  <c r="A211" i="10"/>
  <c r="B211" i="10" s="1"/>
  <c r="H211" i="10"/>
  <c r="A212" i="10"/>
  <c r="B212" i="10" s="1"/>
  <c r="H212" i="10"/>
  <c r="A213" i="10"/>
  <c r="B213" i="10" s="1"/>
  <c r="H213" i="10"/>
  <c r="A214" i="10"/>
  <c r="B214" i="10"/>
  <c r="H214" i="10"/>
  <c r="A215" i="10"/>
  <c r="B215" i="10" s="1"/>
  <c r="H215" i="10"/>
  <c r="A216" i="10"/>
  <c r="B216" i="10"/>
  <c r="H216" i="10"/>
  <c r="A217" i="10"/>
  <c r="B217" i="10" s="1"/>
  <c r="H217" i="10"/>
  <c r="A218" i="10"/>
  <c r="B218" i="10" s="1"/>
  <c r="H218" i="10"/>
  <c r="A219" i="10"/>
  <c r="B219" i="10"/>
  <c r="H219" i="10"/>
  <c r="A220" i="10"/>
  <c r="B220" i="10" s="1"/>
  <c r="H220" i="10"/>
  <c r="A221" i="10"/>
  <c r="B221" i="10" s="1"/>
  <c r="H221" i="10"/>
  <c r="A222" i="10"/>
  <c r="B222" i="10" s="1"/>
  <c r="H222" i="10"/>
  <c r="A223" i="10"/>
  <c r="B223" i="10" s="1"/>
  <c r="H223" i="10"/>
  <c r="A224" i="10"/>
  <c r="B224" i="10" s="1"/>
  <c r="H224" i="10"/>
  <c r="A225" i="10"/>
  <c r="B225" i="10" s="1"/>
  <c r="H225" i="10"/>
  <c r="A226" i="10"/>
  <c r="B226" i="10" s="1"/>
  <c r="H226" i="10"/>
  <c r="A227" i="10"/>
  <c r="B227" i="10" s="1"/>
  <c r="H227" i="10"/>
  <c r="A228" i="10"/>
  <c r="B228" i="10" s="1"/>
  <c r="H228" i="10"/>
  <c r="A229" i="10"/>
  <c r="B229" i="10" s="1"/>
  <c r="H229" i="10"/>
  <c r="A230" i="10"/>
  <c r="B230" i="10" s="1"/>
  <c r="H230" i="10"/>
  <c r="A231" i="10"/>
  <c r="B231" i="10" s="1"/>
  <c r="H231" i="10"/>
  <c r="A232" i="10"/>
  <c r="B232" i="10"/>
  <c r="H232" i="10"/>
  <c r="A233" i="10"/>
  <c r="B233" i="10" s="1"/>
  <c r="H233" i="10"/>
  <c r="A234" i="10"/>
  <c r="B234" i="10" s="1"/>
  <c r="H234" i="10"/>
  <c r="A235" i="10"/>
  <c r="B235" i="10" s="1"/>
  <c r="H235" i="10"/>
  <c r="A236" i="10"/>
  <c r="B236" i="10" s="1"/>
  <c r="H236" i="10"/>
  <c r="A237" i="10"/>
  <c r="B237" i="10" s="1"/>
  <c r="H237" i="10"/>
  <c r="A238" i="10"/>
  <c r="B238" i="10" s="1"/>
  <c r="H238" i="10"/>
  <c r="A239" i="10"/>
  <c r="B239" i="10"/>
  <c r="H239" i="10"/>
  <c r="A240" i="10"/>
  <c r="B240" i="10" s="1"/>
  <c r="H240" i="10"/>
  <c r="A241" i="10"/>
  <c r="B241" i="10" s="1"/>
  <c r="H241" i="10"/>
  <c r="A242" i="10"/>
  <c r="B242" i="10" s="1"/>
  <c r="H242" i="10"/>
  <c r="A243" i="10"/>
  <c r="B243" i="10" s="1"/>
  <c r="H243" i="10"/>
  <c r="A244" i="10"/>
  <c r="B244" i="10" s="1"/>
  <c r="H244" i="10"/>
  <c r="A245" i="10"/>
  <c r="B245" i="10" s="1"/>
  <c r="H245" i="10"/>
  <c r="A246" i="10"/>
  <c r="B246" i="10" s="1"/>
  <c r="H246" i="10"/>
  <c r="A247" i="10"/>
  <c r="B247" i="10"/>
  <c r="H247" i="10"/>
  <c r="A248" i="10"/>
  <c r="B248" i="10" s="1"/>
  <c r="H248" i="10"/>
  <c r="A249" i="10"/>
  <c r="B249" i="10" s="1"/>
  <c r="H249" i="10"/>
  <c r="A250" i="10"/>
  <c r="B250" i="10" s="1"/>
  <c r="H250" i="10"/>
  <c r="A251" i="10"/>
  <c r="B251" i="10" s="1"/>
  <c r="H251" i="10"/>
  <c r="A252" i="10"/>
  <c r="B252" i="10" s="1"/>
  <c r="H252" i="10"/>
  <c r="A253" i="10"/>
  <c r="B253" i="10" s="1"/>
  <c r="H253" i="10"/>
  <c r="A254" i="10"/>
  <c r="B254" i="10" s="1"/>
  <c r="H254" i="10"/>
  <c r="A255" i="10"/>
  <c r="B255" i="10" s="1"/>
  <c r="H255" i="10"/>
  <c r="A256" i="10"/>
  <c r="B256" i="10" s="1"/>
  <c r="H256" i="10"/>
  <c r="A257" i="10"/>
  <c r="B257" i="10" s="1"/>
  <c r="H257" i="10"/>
  <c r="A258" i="10"/>
  <c r="B258" i="10" s="1"/>
  <c r="H258" i="10"/>
  <c r="A259" i="10"/>
  <c r="B259" i="10" s="1"/>
  <c r="H259" i="10"/>
  <c r="A260" i="10"/>
  <c r="B260" i="10"/>
  <c r="H260" i="10"/>
  <c r="A261" i="10"/>
  <c r="B261" i="10" s="1"/>
  <c r="H261" i="10"/>
  <c r="A262" i="10"/>
  <c r="B262" i="10" s="1"/>
  <c r="H262" i="10"/>
  <c r="A263" i="10"/>
  <c r="B263" i="10" s="1"/>
  <c r="H263" i="10"/>
  <c r="A264" i="10"/>
  <c r="B264" i="10" s="1"/>
  <c r="H264" i="10"/>
  <c r="A265" i="10"/>
  <c r="B265" i="10" s="1"/>
  <c r="H265" i="10"/>
  <c r="A227" i="8"/>
  <c r="B227" i="8" s="1"/>
  <c r="H227" i="8"/>
  <c r="A228" i="8"/>
  <c r="B228" i="8" s="1"/>
  <c r="H228" i="8"/>
  <c r="A229" i="8"/>
  <c r="B229" i="8" s="1"/>
  <c r="H229" i="8"/>
  <c r="A230" i="8"/>
  <c r="B230" i="8" s="1"/>
  <c r="H230" i="8"/>
  <c r="A231" i="8"/>
  <c r="B231" i="8" s="1"/>
  <c r="H231" i="8"/>
  <c r="A232" i="8"/>
  <c r="B232" i="8"/>
  <c r="H232" i="8"/>
  <c r="A233" i="8"/>
  <c r="B233" i="8" s="1"/>
  <c r="H233" i="8"/>
  <c r="A234" i="8"/>
  <c r="B234" i="8" s="1"/>
  <c r="H234" i="8"/>
  <c r="A235" i="8"/>
  <c r="B235" i="8"/>
  <c r="H235" i="8"/>
  <c r="A236" i="8"/>
  <c r="B236" i="8"/>
  <c r="H236" i="8"/>
  <c r="A237" i="8"/>
  <c r="B237" i="8" s="1"/>
  <c r="H237" i="8"/>
  <c r="A238" i="8"/>
  <c r="B238" i="8" s="1"/>
  <c r="H238" i="8"/>
  <c r="A239" i="8"/>
  <c r="B239" i="8" s="1"/>
  <c r="H239" i="8"/>
  <c r="A240" i="8"/>
  <c r="B240" i="8" s="1"/>
  <c r="H240" i="8"/>
  <c r="A241" i="8"/>
  <c r="B241" i="8" s="1"/>
  <c r="H241" i="8"/>
  <c r="A242" i="8"/>
  <c r="B242" i="8" s="1"/>
  <c r="H242" i="8"/>
  <c r="A243" i="8"/>
  <c r="B243" i="8" s="1"/>
  <c r="H243" i="8"/>
  <c r="A244" i="8"/>
  <c r="B244" i="8" s="1"/>
  <c r="H244" i="8"/>
  <c r="A245" i="8"/>
  <c r="B245" i="8" s="1"/>
  <c r="H245" i="8"/>
  <c r="A246" i="8"/>
  <c r="B246" i="8" s="1"/>
  <c r="H246" i="8"/>
  <c r="A247" i="8"/>
  <c r="B247" i="8" s="1"/>
  <c r="H247" i="8"/>
  <c r="A248" i="8"/>
  <c r="B248" i="8" s="1"/>
  <c r="H248" i="8"/>
  <c r="A249" i="8"/>
  <c r="B249" i="8" s="1"/>
  <c r="H249" i="8"/>
  <c r="A250" i="8"/>
  <c r="B250" i="8" s="1"/>
  <c r="H250" i="8"/>
  <c r="A251" i="8"/>
  <c r="B251" i="8"/>
  <c r="H251" i="8"/>
  <c r="A252" i="8"/>
  <c r="B252" i="8" s="1"/>
  <c r="H252" i="8"/>
  <c r="A253" i="8"/>
  <c r="B253" i="8" s="1"/>
  <c r="H253" i="8"/>
  <c r="A254" i="8"/>
  <c r="B254" i="8" s="1"/>
  <c r="H254" i="8"/>
  <c r="A255" i="8"/>
  <c r="B255" i="8" s="1"/>
  <c r="H255" i="8"/>
  <c r="A256" i="8"/>
  <c r="B256" i="8" s="1"/>
  <c r="H256" i="8"/>
  <c r="A257" i="8"/>
  <c r="B257" i="8" s="1"/>
  <c r="H257" i="8"/>
  <c r="A258" i="8"/>
  <c r="B258" i="8" s="1"/>
  <c r="H258" i="8"/>
  <c r="A259" i="8"/>
  <c r="B259" i="8" s="1"/>
  <c r="H259" i="8"/>
  <c r="A260" i="8"/>
  <c r="B260" i="8" s="1"/>
  <c r="H260" i="8"/>
  <c r="A261" i="8"/>
  <c r="B261" i="8" s="1"/>
  <c r="H261" i="8"/>
  <c r="A262" i="8"/>
  <c r="B262" i="8"/>
  <c r="H262" i="8"/>
  <c r="A263" i="8"/>
  <c r="B263" i="8"/>
  <c r="H263" i="8"/>
  <c r="A264" i="8"/>
  <c r="B264" i="8" s="1"/>
  <c r="H264" i="8"/>
  <c r="A265" i="8"/>
  <c r="B265" i="8" s="1"/>
  <c r="H265" i="8"/>
  <c r="A266" i="8"/>
  <c r="B266" i="8" s="1"/>
  <c r="H266" i="8"/>
  <c r="A267" i="8"/>
  <c r="B267" i="8" s="1"/>
  <c r="H267" i="8"/>
  <c r="A268" i="8"/>
  <c r="B268" i="8"/>
  <c r="H268" i="8"/>
  <c r="A269" i="8"/>
  <c r="B269" i="8" s="1"/>
  <c r="H269" i="8"/>
  <c r="A270" i="8"/>
  <c r="B270" i="8" s="1"/>
  <c r="H270" i="8"/>
  <c r="A271" i="8"/>
  <c r="B271" i="8" s="1"/>
  <c r="H271" i="8"/>
  <c r="A272" i="8"/>
  <c r="B272" i="8" s="1"/>
  <c r="H272" i="8"/>
  <c r="A273" i="8"/>
  <c r="B273" i="8" s="1"/>
  <c r="H273" i="8"/>
  <c r="B297" i="15"/>
  <c r="C297" i="15"/>
  <c r="D297" i="15"/>
  <c r="F297" i="15"/>
  <c r="G297" i="15"/>
  <c r="H297" i="15"/>
  <c r="I297" i="15"/>
  <c r="J297" i="15"/>
  <c r="K297" i="15"/>
  <c r="L297" i="15"/>
  <c r="M297" i="15"/>
  <c r="N297" i="15"/>
  <c r="O297" i="15"/>
  <c r="P297" i="15"/>
  <c r="Q297" i="15"/>
  <c r="R297" i="15"/>
  <c r="S297" i="15"/>
  <c r="T297" i="15"/>
  <c r="U297" i="15"/>
  <c r="V297" i="15"/>
  <c r="W297" i="15"/>
  <c r="X297" i="15"/>
  <c r="Y297" i="15"/>
  <c r="Z297" i="15"/>
  <c r="AB297" i="15"/>
  <c r="AC297" i="15"/>
  <c r="AD297" i="15"/>
  <c r="AE297" i="15"/>
  <c r="AF297" i="15"/>
  <c r="AG297" i="15"/>
  <c r="AH297" i="15"/>
  <c r="AI297" i="15"/>
  <c r="AJ297" i="15"/>
  <c r="AK297" i="15"/>
  <c r="AL297" i="15"/>
  <c r="AM297" i="15"/>
  <c r="Z313" i="1" l="1"/>
  <c r="Z314" i="1"/>
  <c r="AN314" i="1"/>
  <c r="AZ314" i="1"/>
  <c r="AZ315" i="1"/>
  <c r="AN317" i="1"/>
  <c r="AT319" i="1"/>
  <c r="BL320" i="1"/>
  <c r="AZ321" i="1"/>
  <c r="Z322" i="1"/>
  <c r="AZ323" i="1"/>
  <c r="AG324" i="1"/>
  <c r="BL324" i="1"/>
  <c r="Z325" i="1"/>
  <c r="AT326" i="1"/>
  <c r="J327" i="1"/>
  <c r="BL327" i="1"/>
  <c r="AZ328" i="1"/>
  <c r="AG329" i="1"/>
  <c r="AG330" i="1"/>
  <c r="AT330" i="1"/>
  <c r="BF330" i="1"/>
  <c r="AT331" i="1"/>
  <c r="BL331" i="1"/>
  <c r="AT333" i="1"/>
  <c r="BL333" i="1"/>
  <c r="BF300" i="1"/>
  <c r="AG312" i="1"/>
  <c r="J314" i="1"/>
  <c r="AG315" i="1"/>
  <c r="BL315" i="1"/>
  <c r="Z316" i="1"/>
  <c r="AG317" i="1"/>
  <c r="AT318" i="1"/>
  <c r="AN319" i="1"/>
  <c r="AT320" i="1"/>
  <c r="BF320" i="1"/>
  <c r="AT321" i="1"/>
  <c r="J322" i="1"/>
  <c r="BL322" i="1"/>
  <c r="AT323" i="1"/>
  <c r="BF325" i="1"/>
  <c r="AN326" i="1"/>
  <c r="AG327" i="1"/>
  <c r="BF327" i="1"/>
  <c r="AH327" i="15" s="1"/>
  <c r="Z328" i="1"/>
  <c r="AT328" i="1"/>
  <c r="BL329" i="1"/>
  <c r="AN331" i="1"/>
  <c r="Z332" i="1"/>
  <c r="AN332" i="1"/>
  <c r="J333" i="1"/>
  <c r="AN333" i="1"/>
  <c r="Z334" i="1"/>
  <c r="AN334" i="1"/>
  <c r="J299" i="1"/>
  <c r="AG299" i="1"/>
  <c r="AT312" i="1"/>
  <c r="J313" i="1"/>
  <c r="AT314" i="1"/>
  <c r="BF314" i="1"/>
  <c r="J315" i="1"/>
  <c r="AG316" i="1"/>
  <c r="BL316" i="1"/>
  <c r="BF318" i="1"/>
  <c r="AG319" i="1"/>
  <c r="J321" i="1"/>
  <c r="AG321" i="1"/>
  <c r="J326" i="1"/>
  <c r="AG326" i="1"/>
  <c r="BF328" i="1"/>
  <c r="J329" i="1"/>
  <c r="BF331" i="1"/>
  <c r="BF334" i="1"/>
  <c r="Z300" i="1"/>
  <c r="AT301" i="1"/>
  <c r="BL302" i="1"/>
  <c r="AN305" i="1"/>
  <c r="AT309" i="1"/>
  <c r="AG311" i="1"/>
  <c r="Z312" i="1"/>
  <c r="AN312" i="1"/>
  <c r="BL312" i="1"/>
  <c r="AG314" i="1"/>
  <c r="J316" i="1"/>
  <c r="J318" i="1"/>
  <c r="AZ318" i="1"/>
  <c r="Z319" i="1"/>
  <c r="BF323" i="1"/>
  <c r="J324" i="1"/>
  <c r="AZ325" i="1"/>
  <c r="BL325" i="1"/>
  <c r="AN328" i="1"/>
  <c r="Z330" i="1"/>
  <c r="AZ331" i="1"/>
  <c r="BL332" i="1"/>
  <c r="Z333" i="1"/>
  <c r="J334" i="1"/>
  <c r="AG334" i="1"/>
  <c r="J300" i="1"/>
  <c r="BL300" i="1"/>
  <c r="Z301" i="1"/>
  <c r="AN301" i="1"/>
  <c r="U301" i="15" s="1"/>
  <c r="BF303" i="1"/>
  <c r="J304" i="1"/>
  <c r="BF305" i="1"/>
  <c r="AG306" i="1"/>
  <c r="BL307" i="1"/>
  <c r="AT310" i="1"/>
  <c r="BL310" i="1"/>
  <c r="Z304" i="1"/>
  <c r="AN307" i="1"/>
  <c r="Z310" i="1"/>
  <c r="BF311" i="1"/>
  <c r="AT315" i="1"/>
  <c r="BF315" i="1"/>
  <c r="AT317" i="1"/>
  <c r="AN318" i="1"/>
  <c r="AZ319" i="1"/>
  <c r="Z323" i="1"/>
  <c r="AN323" i="1"/>
  <c r="AG325" i="1"/>
  <c r="AT325" i="1"/>
  <c r="Z327" i="1"/>
  <c r="M327" i="15" s="1"/>
  <c r="AN329" i="1"/>
  <c r="J330" i="1"/>
  <c r="AG331" i="1"/>
  <c r="AT332" i="1"/>
  <c r="BF332" i="1"/>
  <c r="BF333" i="1"/>
  <c r="AH333" i="15" s="1"/>
  <c r="BL299" i="1"/>
  <c r="AG302" i="1"/>
  <c r="AZ303" i="1"/>
  <c r="AG304" i="1"/>
  <c r="BL304" i="1"/>
  <c r="AZ305" i="1"/>
  <c r="J306" i="1"/>
  <c r="BL306" i="1"/>
  <c r="AG307" i="1"/>
  <c r="AT307" i="1"/>
  <c r="BF307" i="1"/>
  <c r="AN308" i="1"/>
  <c r="AT308" i="1"/>
  <c r="BF308" i="1"/>
  <c r="Z309" i="1"/>
  <c r="AN309" i="1"/>
  <c r="J310" i="1"/>
  <c r="AN310" i="1"/>
  <c r="Z311" i="1"/>
  <c r="AN311" i="1"/>
  <c r="J311" i="1"/>
  <c r="AN330" i="1"/>
  <c r="AT334" i="1"/>
  <c r="BF299" i="1"/>
  <c r="AZ300" i="1"/>
  <c r="AN302" i="1"/>
  <c r="AZ304" i="1"/>
  <c r="AG309" i="1"/>
  <c r="AZ310" i="1"/>
  <c r="AG313" i="1"/>
  <c r="AT313" i="1"/>
  <c r="BF313" i="1"/>
  <c r="Z315" i="1"/>
  <c r="AN315" i="1"/>
  <c r="U315" i="15" s="1"/>
  <c r="BL319" i="1"/>
  <c r="AN321" i="1"/>
  <c r="U321" i="15" s="1"/>
  <c r="AG322" i="1"/>
  <c r="BF322" i="1"/>
  <c r="AH322" i="15" s="1"/>
  <c r="AN324" i="1"/>
  <c r="AZ326" i="1"/>
  <c r="BF329" i="1"/>
  <c r="BL330" i="1"/>
  <c r="Z331" i="1"/>
  <c r="J332" i="1"/>
  <c r="AG332" i="1"/>
  <c r="Q332" i="15" s="1"/>
  <c r="AZ333" i="1"/>
  <c r="BL334" i="1"/>
  <c r="Z299" i="1"/>
  <c r="BF301" i="1"/>
  <c r="Z302" i="1"/>
  <c r="M302" i="15" s="1"/>
  <c r="AT302" i="1"/>
  <c r="AG303" i="1"/>
  <c r="AT303" i="1"/>
  <c r="BF304" i="1"/>
  <c r="Z305" i="1"/>
  <c r="AT305" i="1"/>
  <c r="AN306" i="1"/>
  <c r="J309" i="1"/>
  <c r="BL309" i="1"/>
  <c r="AG310" i="1"/>
  <c r="BF310" i="1"/>
  <c r="BL311" i="1"/>
  <c r="AG333" i="1"/>
  <c r="Q333" i="15" s="1"/>
  <c r="AT299" i="1"/>
  <c r="AN300" i="1"/>
  <c r="J303" i="1"/>
  <c r="Z307" i="1"/>
  <c r="BF309" i="1"/>
  <c r="AT311" i="1"/>
  <c r="BL317" i="1"/>
  <c r="AT300" i="1"/>
  <c r="AT329" i="1"/>
  <c r="J331" i="1"/>
  <c r="AZ324" i="1"/>
  <c r="J323" i="1"/>
  <c r="BF324" i="1"/>
  <c r="AH324" i="15" s="1"/>
  <c r="BL328" i="1"/>
  <c r="AN327" i="1"/>
  <c r="BF316" i="1"/>
  <c r="Z317" i="1"/>
  <c r="M317" i="15" s="1"/>
  <c r="J305" i="1"/>
  <c r="BL303" i="1"/>
  <c r="AG301" i="1"/>
  <c r="J307" i="1"/>
  <c r="AN299" i="1"/>
  <c r="AZ311" i="1"/>
  <c r="AZ329" i="1"/>
  <c r="Z320" i="1"/>
  <c r="BL323" i="1"/>
  <c r="AG318" i="1"/>
  <c r="AZ322" i="1"/>
  <c r="J317" i="1"/>
  <c r="AN316" i="1"/>
  <c r="AT304" i="1"/>
  <c r="AG305" i="1"/>
  <c r="BL313" i="1"/>
  <c r="AZ330" i="1"/>
  <c r="J325" i="1"/>
  <c r="J319" i="1"/>
  <c r="BF326" i="1"/>
  <c r="AN322" i="1"/>
  <c r="BL318" i="1"/>
  <c r="AZ299" i="1"/>
  <c r="J302" i="1"/>
  <c r="AZ307" i="1"/>
  <c r="AG300" i="1"/>
  <c r="AZ313" i="1"/>
  <c r="AG328" i="1"/>
  <c r="AN320" i="1"/>
  <c r="J328" i="1"/>
  <c r="BL321" i="1"/>
  <c r="BL314" i="1"/>
  <c r="AZ309" i="1"/>
  <c r="AN303" i="1"/>
  <c r="BF306" i="1"/>
  <c r="AZ332" i="1"/>
  <c r="AZ334" i="1"/>
  <c r="J320" i="1"/>
  <c r="AN325" i="1"/>
  <c r="AT327" i="1"/>
  <c r="AZ317" i="1"/>
  <c r="BL305" i="1"/>
  <c r="AZ302" i="1"/>
  <c r="AZ320" i="1"/>
  <c r="BF312" i="1"/>
  <c r="AH312" i="15" s="1"/>
  <c r="J312" i="1"/>
  <c r="AN313" i="1"/>
  <c r="U313" i="15" s="1"/>
  <c r="Z326" i="1"/>
  <c r="M326" i="15" s="1"/>
  <c r="Z321" i="1"/>
  <c r="BF317" i="1"/>
  <c r="AH317" i="15" s="1"/>
  <c r="Z324" i="1"/>
  <c r="AT324" i="1"/>
  <c r="AZ327" i="1"/>
  <c r="BL326" i="1"/>
  <c r="BF319" i="1"/>
  <c r="AH319" i="15" s="1"/>
  <c r="AT316" i="1"/>
  <c r="Z318" i="1"/>
  <c r="AT322" i="1"/>
  <c r="BF321" i="1"/>
  <c r="AZ316" i="1"/>
  <c r="Z306" i="1"/>
  <c r="M306" i="15" s="1"/>
  <c r="AN304" i="1"/>
  <c r="BF302" i="1"/>
  <c r="Z303" i="1"/>
  <c r="M303" i="15" s="1"/>
  <c r="AZ306" i="1"/>
  <c r="AZ312" i="1"/>
  <c r="AG323" i="1"/>
  <c r="Q323" i="15" s="1"/>
  <c r="Z329" i="1"/>
  <c r="AG320" i="1"/>
  <c r="Q320" i="15" s="1"/>
  <c r="AT306" i="1"/>
  <c r="Y312" i="1"/>
  <c r="AF312" i="1"/>
  <c r="Y313" i="1"/>
  <c r="AS313" i="1"/>
  <c r="BK316" i="1"/>
  <c r="AF317" i="1"/>
  <c r="AM317" i="1"/>
  <c r="AS317" i="1"/>
  <c r="I318" i="1"/>
  <c r="BK320" i="1"/>
  <c r="AF321" i="1"/>
  <c r="AM321" i="1"/>
  <c r="AS321" i="1"/>
  <c r="AM322" i="1"/>
  <c r="AY322" i="1"/>
  <c r="BK323" i="1"/>
  <c r="BK324" i="1"/>
  <c r="AF325" i="1"/>
  <c r="BE325" i="1"/>
  <c r="BE326" i="1"/>
  <c r="I327" i="1"/>
  <c r="Y327" i="1"/>
  <c r="AY328" i="1"/>
  <c r="BE330" i="1"/>
  <c r="BK330" i="1"/>
  <c r="BE332" i="1"/>
  <c r="BK332" i="1"/>
  <c r="AS299" i="1"/>
  <c r="AM300" i="1"/>
  <c r="AS302" i="1"/>
  <c r="AF303" i="1"/>
  <c r="BE303" i="1"/>
  <c r="AY305" i="1"/>
  <c r="AY306" i="1"/>
  <c r="BE307" i="1"/>
  <c r="BK307" i="1"/>
  <c r="I311" i="1"/>
  <c r="AY311" i="1"/>
  <c r="BE304" i="1"/>
  <c r="I306" i="1"/>
  <c r="AY307" i="1"/>
  <c r="Y310" i="1"/>
  <c r="AM310" i="1"/>
  <c r="Y303" i="1"/>
  <c r="AF305" i="1"/>
  <c r="AS306" i="1"/>
  <c r="AM308" i="1"/>
  <c r="AY312" i="1"/>
  <c r="BK312" i="1"/>
  <c r="I313" i="1"/>
  <c r="BE313" i="1"/>
  <c r="I314" i="1"/>
  <c r="Y314" i="1"/>
  <c r="AY315" i="1"/>
  <c r="Y317" i="1"/>
  <c r="BE318" i="1"/>
  <c r="AY319" i="1"/>
  <c r="Y323" i="1"/>
  <c r="AY323" i="1"/>
  <c r="AS325" i="1"/>
  <c r="BE327" i="1"/>
  <c r="BK327" i="1"/>
  <c r="AM328" i="1"/>
  <c r="T328" i="15" s="1"/>
  <c r="I329" i="1"/>
  <c r="Y331" i="1"/>
  <c r="AF331" i="1"/>
  <c r="AM331" i="1"/>
  <c r="AS331" i="1"/>
  <c r="AY331" i="1"/>
  <c r="I332" i="1"/>
  <c r="AY332" i="1"/>
  <c r="I334" i="1"/>
  <c r="BE299" i="1"/>
  <c r="AY300" i="1"/>
  <c r="BE300" i="1"/>
  <c r="BK300" i="1"/>
  <c r="AS303" i="1"/>
  <c r="I304" i="1"/>
  <c r="AY304" i="1"/>
  <c r="AM305" i="1"/>
  <c r="BK306" i="1"/>
  <c r="I309" i="1"/>
  <c r="AF310" i="1"/>
  <c r="P310" i="15" s="1"/>
  <c r="AS310" i="1"/>
  <c r="BE306" i="1"/>
  <c r="AG306" i="15" s="1"/>
  <c r="AS312" i="1"/>
  <c r="AM314" i="1"/>
  <c r="AM315" i="1"/>
  <c r="AS315" i="1"/>
  <c r="I316" i="1"/>
  <c r="BE321" i="1"/>
  <c r="I322" i="1"/>
  <c r="Y322" i="1"/>
  <c r="AM323" i="1"/>
  <c r="I324" i="1"/>
  <c r="AS326" i="1"/>
  <c r="AM327" i="1"/>
  <c r="AY327" i="1"/>
  <c r="I330" i="1"/>
  <c r="Y333" i="1"/>
  <c r="AF333" i="1"/>
  <c r="AM333" i="1"/>
  <c r="AS333" i="1"/>
  <c r="Y301" i="1"/>
  <c r="AF302" i="1"/>
  <c r="BK302" i="1"/>
  <c r="Y305" i="1"/>
  <c r="AF313" i="1"/>
  <c r="AY314" i="1"/>
  <c r="BE314" i="1"/>
  <c r="Y315" i="1"/>
  <c r="AF315" i="1"/>
  <c r="BK315" i="1"/>
  <c r="AF316" i="1"/>
  <c r="Y319" i="1"/>
  <c r="AF319" i="1"/>
  <c r="AM319" i="1"/>
  <c r="T319" i="15" s="1"/>
  <c r="BE322" i="1"/>
  <c r="BK322" i="1"/>
  <c r="BK325" i="1"/>
  <c r="AF326" i="1"/>
  <c r="Y328" i="1"/>
  <c r="BK328" i="1"/>
  <c r="BE334" i="1"/>
  <c r="BK334" i="1"/>
  <c r="AF299" i="1"/>
  <c r="I300" i="1"/>
  <c r="BK309" i="1"/>
  <c r="I307" i="1"/>
  <c r="AM301" i="1"/>
  <c r="T301" i="15" s="1"/>
  <c r="AS301" i="1"/>
  <c r="BE309" i="1"/>
  <c r="Y300" i="1"/>
  <c r="AS308" i="1"/>
  <c r="BE311" i="1"/>
  <c r="BK311" i="1"/>
  <c r="I303" i="1"/>
  <c r="BE310" i="1"/>
  <c r="AF309" i="1"/>
  <c r="AF330" i="1"/>
  <c r="AM325" i="1"/>
  <c r="I321" i="1"/>
  <c r="AF334" i="1"/>
  <c r="AS319" i="1"/>
  <c r="AY333" i="1"/>
  <c r="AM324" i="1"/>
  <c r="AY310" i="1"/>
  <c r="AM332" i="1"/>
  <c r="Y329" i="1"/>
  <c r="AF322" i="1"/>
  <c r="P322" i="15" s="1"/>
  <c r="BK313" i="1"/>
  <c r="AM313" i="1"/>
  <c r="AM334" i="1"/>
  <c r="BE333" i="1"/>
  <c r="AF332" i="1"/>
  <c r="AY334" i="1"/>
  <c r="Y326" i="1"/>
  <c r="L326" i="15" s="1"/>
  <c r="I323" i="1"/>
  <c r="AF318" i="1"/>
  <c r="AY329" i="1"/>
  <c r="BE324" i="1"/>
  <c r="AG324" i="15" s="1"/>
  <c r="AF320" i="1"/>
  <c r="AY320" i="1"/>
  <c r="AS318" i="1"/>
  <c r="Y316" i="1"/>
  <c r="AS314" i="1"/>
  <c r="AY313" i="1"/>
  <c r="AM309" i="1"/>
  <c r="AM304" i="1"/>
  <c r="Y304" i="1"/>
  <c r="BE302" i="1"/>
  <c r="Y302" i="1"/>
  <c r="AF300" i="1"/>
  <c r="P300" i="15" s="1"/>
  <c r="I299" i="1"/>
  <c r="AS304" i="1"/>
  <c r="BK305" i="1"/>
  <c r="AS300" i="1"/>
  <c r="AM311" i="1"/>
  <c r="T311" i="15" s="1"/>
  <c r="Y311" i="1"/>
  <c r="BK299" i="1"/>
  <c r="BK329" i="1"/>
  <c r="I325" i="1"/>
  <c r="AM306" i="1"/>
  <c r="BK333" i="1"/>
  <c r="BK314" i="1"/>
  <c r="BK326" i="1"/>
  <c r="AS322" i="1"/>
  <c r="AM307" i="1"/>
  <c r="T307" i="15" s="1"/>
  <c r="Y332" i="1"/>
  <c r="I328" i="1"/>
  <c r="AS320" i="1"/>
  <c r="Y320" i="1"/>
  <c r="I333" i="1"/>
  <c r="Y330" i="1"/>
  <c r="BE317" i="1"/>
  <c r="Y324" i="1"/>
  <c r="I319" i="1"/>
  <c r="AS329" i="1"/>
  <c r="AS328" i="1"/>
  <c r="AS324" i="1"/>
  <c r="BK317" i="1"/>
  <c r="Y325" i="1"/>
  <c r="L325" i="15" s="1"/>
  <c r="AY316" i="1"/>
  <c r="BE315" i="1"/>
  <c r="AF314" i="1"/>
  <c r="AM299" i="1"/>
  <c r="AF311" i="1"/>
  <c r="AF307" i="1"/>
  <c r="AS305" i="1"/>
  <c r="AY303" i="1"/>
  <c r="I302" i="1"/>
  <c r="AF301" i="1"/>
  <c r="Y299" i="1"/>
  <c r="AM303" i="1"/>
  <c r="T303" i="15" s="1"/>
  <c r="BE301" i="1"/>
  <c r="AS334" i="1"/>
  <c r="AF304" i="1"/>
  <c r="AM329" i="1"/>
  <c r="AM330" i="1"/>
  <c r="Y321" i="1"/>
  <c r="BE320" i="1"/>
  <c r="AG320" i="15" s="1"/>
  <c r="BE316" i="1"/>
  <c r="AG316" i="15" s="1"/>
  <c r="AS323" i="1"/>
  <c r="AY299" i="1"/>
  <c r="BK310" i="1"/>
  <c r="BK304" i="1"/>
  <c r="BE305" i="1"/>
  <c r="I310" i="1"/>
  <c r="I331" i="1"/>
  <c r="BE328" i="1"/>
  <c r="BK321" i="1"/>
  <c r="BK303" i="1"/>
  <c r="AF327" i="1"/>
  <c r="Y306" i="1"/>
  <c r="AY326" i="1"/>
  <c r="AM316" i="1"/>
  <c r="Y307" i="1"/>
  <c r="BE331" i="1"/>
  <c r="AY325" i="1"/>
  <c r="AM312" i="1"/>
  <c r="T312" i="15" s="1"/>
  <c r="Y334" i="1"/>
  <c r="AS332" i="1"/>
  <c r="BK331" i="1"/>
  <c r="I320" i="1"/>
  <c r="AF328" i="1"/>
  <c r="AM320" i="1"/>
  <c r="AF329" i="1"/>
  <c r="AM326" i="1"/>
  <c r="AF323" i="1"/>
  <c r="BK319" i="1"/>
  <c r="AM318" i="1"/>
  <c r="AS316" i="1"/>
  <c r="AY317" i="1"/>
  <c r="AF324" i="1"/>
  <c r="P324" i="15" s="1"/>
  <c r="BK318" i="1"/>
  <c r="I317" i="1"/>
  <c r="I315" i="1"/>
  <c r="I312" i="1"/>
  <c r="BE312" i="1"/>
  <c r="Y309" i="1"/>
  <c r="AY309" i="1"/>
  <c r="AY302" i="1"/>
  <c r="I305" i="1"/>
  <c r="AS309" i="1"/>
  <c r="AS330" i="1"/>
  <c r="AS327" i="1"/>
  <c r="AY321" i="1"/>
  <c r="I326" i="1"/>
  <c r="AY324" i="1"/>
  <c r="AF306" i="1"/>
  <c r="BE323" i="1"/>
  <c r="BE329" i="1"/>
  <c r="AY330" i="1"/>
  <c r="BE319" i="1"/>
  <c r="AG319" i="15" s="1"/>
  <c r="Y318" i="1"/>
  <c r="L318" i="15" s="1"/>
  <c r="AY318" i="1"/>
  <c r="AS311" i="1"/>
  <c r="AS307" i="1"/>
  <c r="AM302" i="1"/>
  <c r="AE313" i="1"/>
  <c r="BD313" i="1"/>
  <c r="AL314" i="1"/>
  <c r="AE316" i="1"/>
  <c r="H313" i="1"/>
  <c r="H314" i="1"/>
  <c r="E316" i="1"/>
  <c r="AX312" i="1"/>
  <c r="AR313" i="1"/>
  <c r="X314" i="1"/>
  <c r="BD314" i="1"/>
  <c r="X312" i="1"/>
  <c r="AL312" i="1"/>
  <c r="AX320" i="1"/>
  <c r="H321" i="1"/>
  <c r="X322" i="1"/>
  <c r="AE322" i="1"/>
  <c r="BD322" i="1"/>
  <c r="BJ324" i="1"/>
  <c r="E325" i="1"/>
  <c r="AR325" i="1"/>
  <c r="AE326" i="1"/>
  <c r="AR326" i="1"/>
  <c r="H327" i="1"/>
  <c r="AL328" i="1"/>
  <c r="AX328" i="1"/>
  <c r="X329" i="1"/>
  <c r="AE330" i="1"/>
  <c r="BD331" i="1"/>
  <c r="AX333" i="1"/>
  <c r="AE299" i="1"/>
  <c r="BD299" i="1"/>
  <c r="X300" i="1"/>
  <c r="BD300" i="1"/>
  <c r="AL301" i="1"/>
  <c r="S301" i="15" s="1"/>
  <c r="AR302" i="1"/>
  <c r="AX302" i="1"/>
  <c r="BJ302" i="1"/>
  <c r="E304" i="1"/>
  <c r="BD304" i="1"/>
  <c r="E309" i="1"/>
  <c r="AE309" i="1"/>
  <c r="H310" i="1"/>
  <c r="AR310" i="1"/>
  <c r="AL311" i="1"/>
  <c r="BD311" i="1"/>
  <c r="H326" i="1"/>
  <c r="E330" i="1"/>
  <c r="AR333" i="1"/>
  <c r="BD303" i="1"/>
  <c r="E306" i="1"/>
  <c r="AR316" i="1"/>
  <c r="H317" i="1"/>
  <c r="H318" i="1"/>
  <c r="AR320" i="1"/>
  <c r="AE321" i="1"/>
  <c r="E322" i="1"/>
  <c r="AL323" i="1"/>
  <c r="AX323" i="1"/>
  <c r="AX325" i="1"/>
  <c r="BD325" i="1"/>
  <c r="BJ325" i="1"/>
  <c r="E326" i="1"/>
  <c r="BJ326" i="1"/>
  <c r="X327" i="1"/>
  <c r="AE327" i="1"/>
  <c r="BD327" i="1"/>
  <c r="X328" i="1"/>
  <c r="BD328" i="1"/>
  <c r="BJ329" i="1"/>
  <c r="H330" i="1"/>
  <c r="AR330" i="1"/>
  <c r="X331" i="1"/>
  <c r="X332" i="1"/>
  <c r="AE334" i="1"/>
  <c r="AE302" i="1"/>
  <c r="E303" i="1"/>
  <c r="AE303" i="1"/>
  <c r="E307" i="1"/>
  <c r="X307" i="1"/>
  <c r="AL308" i="1"/>
  <c r="AR309" i="1"/>
  <c r="AX310" i="1"/>
  <c r="BD310" i="1"/>
  <c r="AE306" i="1"/>
  <c r="AL307" i="1"/>
  <c r="E310" i="1"/>
  <c r="H322" i="1"/>
  <c r="AE324" i="1"/>
  <c r="AE329" i="1"/>
  <c r="AX331" i="1"/>
  <c r="H300" i="1"/>
  <c r="AR303" i="1"/>
  <c r="BD305" i="1"/>
  <c r="X311" i="1"/>
  <c r="BJ315" i="1"/>
  <c r="AL316" i="1"/>
  <c r="AE317" i="1"/>
  <c r="X319" i="1"/>
  <c r="AX319" i="1"/>
  <c r="BJ319" i="1"/>
  <c r="BJ320" i="1"/>
  <c r="E321" i="1"/>
  <c r="AR321" i="1"/>
  <c r="AR322" i="1"/>
  <c r="BD323" i="1"/>
  <c r="AE325" i="1"/>
  <c r="H328" i="1"/>
  <c r="E329" i="1"/>
  <c r="BD330" i="1"/>
  <c r="AL331" i="1"/>
  <c r="AL332" i="1"/>
  <c r="BJ332" i="1"/>
  <c r="E333" i="1"/>
  <c r="AE333" i="1"/>
  <c r="BJ333" i="1"/>
  <c r="AR334" i="1"/>
  <c r="AR299" i="1"/>
  <c r="AL300" i="1"/>
  <c r="X301" i="1"/>
  <c r="H304" i="1"/>
  <c r="X305" i="1"/>
  <c r="AL305" i="1"/>
  <c r="AX305" i="1"/>
  <c r="BD307" i="1"/>
  <c r="BJ309" i="1"/>
  <c r="H311" i="1"/>
  <c r="E324" i="1"/>
  <c r="H331" i="1"/>
  <c r="BD334" i="1"/>
  <c r="E302" i="1"/>
  <c r="X304" i="1"/>
  <c r="BJ312" i="1"/>
  <c r="E313" i="1"/>
  <c r="X315" i="1"/>
  <c r="AL315" i="1"/>
  <c r="AX315" i="1"/>
  <c r="AX316" i="1"/>
  <c r="BJ316" i="1"/>
  <c r="E317" i="1"/>
  <c r="AR317" i="1"/>
  <c r="E318" i="1"/>
  <c r="BD318" i="1"/>
  <c r="AL319" i="1"/>
  <c r="BD319" i="1"/>
  <c r="BJ321" i="1"/>
  <c r="X323" i="1"/>
  <c r="AR327" i="1"/>
  <c r="H303" i="1"/>
  <c r="BJ306" i="1"/>
  <c r="AE310" i="1"/>
  <c r="AX304" i="1"/>
  <c r="AX318" i="1"/>
  <c r="H329" i="1"/>
  <c r="BJ330" i="1"/>
  <c r="BD320" i="1"/>
  <c r="BD306" i="1"/>
  <c r="BD309" i="1"/>
  <c r="AF309" i="15" s="1"/>
  <c r="BD332" i="1"/>
  <c r="BJ327" i="1"/>
  <c r="AL321" i="1"/>
  <c r="AX300" i="1"/>
  <c r="BJ311" i="1"/>
  <c r="H332" i="1"/>
  <c r="AL327" i="1"/>
  <c r="H323" i="1"/>
  <c r="AX314" i="1"/>
  <c r="E314" i="1"/>
  <c r="BJ323" i="1"/>
  <c r="H320" i="1"/>
  <c r="AE323" i="1"/>
  <c r="BD333" i="1"/>
  <c r="AL325" i="1"/>
  <c r="H319" i="1"/>
  <c r="AE318" i="1"/>
  <c r="H333" i="1"/>
  <c r="BD329" i="1"/>
  <c r="AF329" i="15" s="1"/>
  <c r="AR329" i="1"/>
  <c r="E320" i="1"/>
  <c r="BD316" i="1"/>
  <c r="AR319" i="1"/>
  <c r="BJ318" i="1"/>
  <c r="AR318" i="1"/>
  <c r="X316" i="1"/>
  <c r="AX313" i="1"/>
  <c r="BD302" i="1"/>
  <c r="AE301" i="1"/>
  <c r="AX306" i="1"/>
  <c r="AL309" i="1"/>
  <c r="H305" i="1"/>
  <c r="H324" i="1"/>
  <c r="X334" i="1"/>
  <c r="X330" i="1"/>
  <c r="AX317" i="1"/>
  <c r="H312" i="1"/>
  <c r="E312" i="1"/>
  <c r="AX307" i="1"/>
  <c r="AE307" i="1"/>
  <c r="BJ305" i="1"/>
  <c r="AR301" i="1"/>
  <c r="BJ334" i="1"/>
  <c r="AL310" i="1"/>
  <c r="S310" i="15" s="1"/>
  <c r="H307" i="1"/>
  <c r="E327" i="1"/>
  <c r="AE319" i="1"/>
  <c r="AR305" i="1"/>
  <c r="H309" i="1"/>
  <c r="E300" i="1"/>
  <c r="AE331" i="1"/>
  <c r="AX327" i="1"/>
  <c r="X318" i="1"/>
  <c r="K318" i="15" s="1"/>
  <c r="AL322" i="1"/>
  <c r="H306" i="1"/>
  <c r="BJ328" i="1"/>
  <c r="AL326" i="1"/>
  <c r="BJ322" i="1"/>
  <c r="X320" i="1"/>
  <c r="BJ313" i="1"/>
  <c r="AX332" i="1"/>
  <c r="X321" i="1"/>
  <c r="BD317" i="1"/>
  <c r="AE332" i="1"/>
  <c r="AL330" i="1"/>
  <c r="AX324" i="1"/>
  <c r="AL320" i="1"/>
  <c r="AR324" i="1"/>
  <c r="AR332" i="1"/>
  <c r="AL329" i="1"/>
  <c r="AE320" i="1"/>
  <c r="AX321" i="1"/>
  <c r="BJ317" i="1"/>
  <c r="AR315" i="1"/>
  <c r="AE314" i="1"/>
  <c r="O314" i="15" s="1"/>
  <c r="X313" i="1"/>
  <c r="AE315" i="1"/>
  <c r="E315" i="1"/>
  <c r="AR312" i="1"/>
  <c r="AL306" i="1"/>
  <c r="AE311" i="1"/>
  <c r="AR304" i="1"/>
  <c r="AR311" i="1"/>
  <c r="AL302" i="1"/>
  <c r="AR300" i="1"/>
  <c r="E299" i="1"/>
  <c r="BD321" i="1"/>
  <c r="AL334" i="1"/>
  <c r="E323" i="1"/>
  <c r="AR314" i="1"/>
  <c r="BD312" i="1"/>
  <c r="AF312" i="15" s="1"/>
  <c r="AL299" i="1"/>
  <c r="BJ310" i="1"/>
  <c r="BJ303" i="1"/>
  <c r="AE304" i="1"/>
  <c r="AE300" i="1"/>
  <c r="AX330" i="1"/>
  <c r="AL333" i="1"/>
  <c r="S333" i="15" s="1"/>
  <c r="BD326" i="1"/>
  <c r="AL317" i="1"/>
  <c r="S317" i="15" s="1"/>
  <c r="AE305" i="1"/>
  <c r="O305" i="15" s="1"/>
  <c r="AR308" i="1"/>
  <c r="X299" i="1"/>
  <c r="E331" i="1"/>
  <c r="X326" i="1"/>
  <c r="AX309" i="1"/>
  <c r="X310" i="1"/>
  <c r="BJ304" i="1"/>
  <c r="AR328" i="1"/>
  <c r="X324" i="1"/>
  <c r="K324" i="15" s="1"/>
  <c r="AX322" i="1"/>
  <c r="AL313" i="1"/>
  <c r="E332" i="1"/>
  <c r="H325" i="1"/>
  <c r="BD324" i="1"/>
  <c r="AF324" i="15" s="1"/>
  <c r="AL318" i="1"/>
  <c r="BD315" i="1"/>
  <c r="AF315" i="15" s="1"/>
  <c r="H316" i="1"/>
  <c r="H315" i="1"/>
  <c r="AE312" i="1"/>
  <c r="AL303" i="1"/>
  <c r="H302" i="1"/>
  <c r="AX299" i="1"/>
  <c r="AX311" i="1"/>
  <c r="X303" i="1"/>
  <c r="E311" i="1"/>
  <c r="AR307" i="1"/>
  <c r="X306" i="1"/>
  <c r="AL304" i="1"/>
  <c r="AX303" i="1"/>
  <c r="BD301" i="1"/>
  <c r="BJ299" i="1"/>
  <c r="E319" i="1"/>
  <c r="AR306" i="1"/>
  <c r="AR331" i="1"/>
  <c r="X325" i="1"/>
  <c r="K325" i="15" s="1"/>
  <c r="X317" i="1"/>
  <c r="E305" i="1"/>
  <c r="X333" i="1"/>
  <c r="AE328" i="1"/>
  <c r="AR323" i="1"/>
  <c r="BJ307" i="1"/>
  <c r="AX334" i="1"/>
  <c r="E328" i="1"/>
  <c r="AX326" i="1"/>
  <c r="BJ331" i="1"/>
  <c r="AX329" i="1"/>
  <c r="AL324" i="1"/>
  <c r="BJ314" i="1"/>
  <c r="BJ300" i="1"/>
  <c r="X309" i="1"/>
  <c r="K309" i="15" s="1"/>
  <c r="X302" i="1"/>
  <c r="H299" i="1"/>
  <c r="A150" i="11"/>
  <c r="B150" i="11" s="1"/>
  <c r="H150" i="11"/>
  <c r="A151" i="11"/>
  <c r="B151" i="11" s="1"/>
  <c r="H151" i="11"/>
  <c r="A152" i="11"/>
  <c r="B152" i="11" s="1"/>
  <c r="H152" i="11"/>
  <c r="A153" i="11"/>
  <c r="B153" i="11"/>
  <c r="H153" i="11"/>
  <c r="A154" i="11"/>
  <c r="B154" i="11" s="1"/>
  <c r="H154" i="11"/>
  <c r="A155" i="11"/>
  <c r="B155" i="11" s="1"/>
  <c r="H155" i="11"/>
  <c r="A156" i="11"/>
  <c r="B156" i="11" s="1"/>
  <c r="H156" i="11"/>
  <c r="A157" i="11"/>
  <c r="B157" i="11" s="1"/>
  <c r="H157" i="11"/>
  <c r="A158" i="11"/>
  <c r="B158" i="11" s="1"/>
  <c r="H158" i="11"/>
  <c r="A159" i="11"/>
  <c r="B159" i="11" s="1"/>
  <c r="H159" i="11"/>
  <c r="A160" i="11"/>
  <c r="B160" i="11" s="1"/>
  <c r="H160" i="11"/>
  <c r="A161" i="11"/>
  <c r="B161" i="11" s="1"/>
  <c r="H161" i="11"/>
  <c r="A162" i="11"/>
  <c r="B162" i="11" s="1"/>
  <c r="H162" i="11"/>
  <c r="A163" i="11"/>
  <c r="B163" i="11" s="1"/>
  <c r="H163" i="11"/>
  <c r="A164" i="11"/>
  <c r="B164" i="11" s="1"/>
  <c r="H164" i="11"/>
  <c r="A165" i="11"/>
  <c r="B165" i="11" s="1"/>
  <c r="H165" i="11"/>
  <c r="A166" i="11"/>
  <c r="B166" i="11" s="1"/>
  <c r="H166" i="11"/>
  <c r="A167" i="11"/>
  <c r="B167" i="11" s="1"/>
  <c r="H167" i="11"/>
  <c r="A168" i="11"/>
  <c r="B168" i="11" s="1"/>
  <c r="H168" i="11"/>
  <c r="A135" i="11"/>
  <c r="B135" i="11" s="1"/>
  <c r="H135" i="11"/>
  <c r="A136" i="11"/>
  <c r="B136" i="11" s="1"/>
  <c r="H136" i="11"/>
  <c r="A137" i="11"/>
  <c r="B137" i="11" s="1"/>
  <c r="H137" i="11"/>
  <c r="A138" i="11"/>
  <c r="B138" i="11" s="1"/>
  <c r="H138" i="11"/>
  <c r="A139" i="11"/>
  <c r="B139" i="11" s="1"/>
  <c r="H139" i="11"/>
  <c r="A140" i="11"/>
  <c r="B140" i="11" s="1"/>
  <c r="H140" i="11"/>
  <c r="A141" i="11"/>
  <c r="B141" i="11" s="1"/>
  <c r="H141" i="11"/>
  <c r="A142" i="11"/>
  <c r="B142" i="11" s="1"/>
  <c r="H142" i="11"/>
  <c r="A143" i="11"/>
  <c r="B143" i="11" s="1"/>
  <c r="H143" i="11"/>
  <c r="A144" i="11"/>
  <c r="B144" i="11" s="1"/>
  <c r="H144" i="11"/>
  <c r="A145" i="11"/>
  <c r="B145" i="11" s="1"/>
  <c r="H145" i="11"/>
  <c r="A146" i="11"/>
  <c r="B146" i="11" s="1"/>
  <c r="H146" i="11"/>
  <c r="A147" i="11"/>
  <c r="B147" i="11" s="1"/>
  <c r="H147" i="11"/>
  <c r="A148" i="11"/>
  <c r="B148" i="11" s="1"/>
  <c r="H148" i="11"/>
  <c r="A149" i="11"/>
  <c r="B149" i="11" s="1"/>
  <c r="H149" i="11"/>
  <c r="A132" i="10"/>
  <c r="B132" i="10" s="1"/>
  <c r="H132" i="10"/>
  <c r="A133" i="10"/>
  <c r="B133" i="10" s="1"/>
  <c r="H133" i="10"/>
  <c r="A134" i="10"/>
  <c r="B134" i="10"/>
  <c r="H134" i="10"/>
  <c r="A135" i="10"/>
  <c r="B135" i="10" s="1"/>
  <c r="H135" i="10"/>
  <c r="A136" i="10"/>
  <c r="B136" i="10" s="1"/>
  <c r="H136" i="10"/>
  <c r="A137" i="10"/>
  <c r="B137" i="10" s="1"/>
  <c r="H137" i="10"/>
  <c r="A138" i="10"/>
  <c r="B138" i="10"/>
  <c r="H138" i="10"/>
  <c r="A139" i="10"/>
  <c r="B139" i="10" s="1"/>
  <c r="H139" i="10"/>
  <c r="A140" i="10"/>
  <c r="B140" i="10" s="1"/>
  <c r="H140" i="10"/>
  <c r="A141" i="10"/>
  <c r="B141" i="10" s="1"/>
  <c r="H141" i="10"/>
  <c r="A142" i="10"/>
  <c r="B142" i="10" s="1"/>
  <c r="H142" i="10"/>
  <c r="A143" i="10"/>
  <c r="B143" i="10" s="1"/>
  <c r="H143" i="10"/>
  <c r="A144" i="10"/>
  <c r="B144" i="10" s="1"/>
  <c r="H144" i="10"/>
  <c r="A145" i="10"/>
  <c r="B145" i="10" s="1"/>
  <c r="H145" i="10"/>
  <c r="A146" i="10"/>
  <c r="B146" i="10" s="1"/>
  <c r="H146" i="10"/>
  <c r="A168" i="8"/>
  <c r="B168" i="8" s="1"/>
  <c r="H168" i="8"/>
  <c r="A169" i="8"/>
  <c r="B169" i="8" s="1"/>
  <c r="H169" i="8"/>
  <c r="A170" i="8"/>
  <c r="B170" i="8" s="1"/>
  <c r="H170" i="8"/>
  <c r="A171" i="8"/>
  <c r="B171" i="8" s="1"/>
  <c r="H171" i="8"/>
  <c r="A172" i="8"/>
  <c r="B172" i="8" s="1"/>
  <c r="H172" i="8"/>
  <c r="A173" i="8"/>
  <c r="B173" i="8" s="1"/>
  <c r="H173" i="8"/>
  <c r="A174" i="8"/>
  <c r="B174" i="8" s="1"/>
  <c r="H174" i="8"/>
  <c r="A175" i="8"/>
  <c r="B175" i="8" s="1"/>
  <c r="H175" i="8"/>
  <c r="A176" i="8"/>
  <c r="B176" i="8" s="1"/>
  <c r="H176" i="8"/>
  <c r="A177" i="8"/>
  <c r="B177" i="8" s="1"/>
  <c r="H177" i="8"/>
  <c r="A178" i="8"/>
  <c r="B178" i="8" s="1"/>
  <c r="H178" i="8"/>
  <c r="A179" i="8"/>
  <c r="B179" i="8" s="1"/>
  <c r="H179" i="8"/>
  <c r="A180" i="8"/>
  <c r="B180" i="8" s="1"/>
  <c r="H180" i="8"/>
  <c r="A181" i="8"/>
  <c r="B181" i="8" s="1"/>
  <c r="H181" i="8"/>
  <c r="A182" i="8"/>
  <c r="B182" i="8" s="1"/>
  <c r="H182" i="8"/>
  <c r="A183" i="8"/>
  <c r="B183" i="8"/>
  <c r="H183" i="8"/>
  <c r="A184" i="8"/>
  <c r="B184" i="8" s="1"/>
  <c r="H184" i="8"/>
  <c r="A185" i="8"/>
  <c r="B185" i="8" s="1"/>
  <c r="H185" i="8"/>
  <c r="A186" i="8"/>
  <c r="B186" i="8"/>
  <c r="H186" i="8"/>
  <c r="A187" i="8"/>
  <c r="B187" i="8" s="1"/>
  <c r="H187" i="8"/>
  <c r="A188" i="8"/>
  <c r="B188" i="8"/>
  <c r="H188" i="8"/>
  <c r="A189" i="8"/>
  <c r="B189" i="8" s="1"/>
  <c r="H189" i="8"/>
  <c r="A190" i="8"/>
  <c r="B190" i="8" s="1"/>
  <c r="H190" i="8"/>
  <c r="A191" i="8"/>
  <c r="B191" i="8" s="1"/>
  <c r="H191" i="8"/>
  <c r="A192" i="8"/>
  <c r="B192" i="8" s="1"/>
  <c r="H192" i="8"/>
  <c r="A193" i="8"/>
  <c r="B193" i="8" s="1"/>
  <c r="H193" i="8"/>
  <c r="A194" i="8"/>
  <c r="B194" i="8" s="1"/>
  <c r="H194" i="8"/>
  <c r="A195" i="8"/>
  <c r="B195" i="8" s="1"/>
  <c r="H195" i="8"/>
  <c r="A196" i="8"/>
  <c r="B196" i="8" s="1"/>
  <c r="H196" i="8"/>
  <c r="A197" i="8"/>
  <c r="B197" i="8" s="1"/>
  <c r="H197" i="8"/>
  <c r="A198" i="8"/>
  <c r="B198" i="8" s="1"/>
  <c r="H198" i="8"/>
  <c r="A199" i="8"/>
  <c r="B199" i="8"/>
  <c r="H199" i="8"/>
  <c r="A200" i="8"/>
  <c r="B200" i="8" s="1"/>
  <c r="H200" i="8"/>
  <c r="A201" i="8"/>
  <c r="B201" i="8" s="1"/>
  <c r="H201" i="8"/>
  <c r="A202" i="8"/>
  <c r="B202" i="8" s="1"/>
  <c r="H202" i="8"/>
  <c r="A203" i="8"/>
  <c r="B203" i="8" s="1"/>
  <c r="H203" i="8"/>
  <c r="A204" i="8"/>
  <c r="B204" i="8" s="1"/>
  <c r="H204" i="8"/>
  <c r="A205" i="8"/>
  <c r="B205" i="8" s="1"/>
  <c r="H205" i="8"/>
  <c r="A206" i="8"/>
  <c r="B206" i="8" s="1"/>
  <c r="H206" i="8"/>
  <c r="A207" i="8"/>
  <c r="B207" i="8" s="1"/>
  <c r="H207" i="8"/>
  <c r="A208" i="8"/>
  <c r="B208" i="8" s="1"/>
  <c r="H208" i="8"/>
  <c r="A209" i="8"/>
  <c r="B209" i="8" s="1"/>
  <c r="H209" i="8"/>
  <c r="A210" i="8"/>
  <c r="B210" i="8" s="1"/>
  <c r="H210" i="8"/>
  <c r="A211" i="8"/>
  <c r="B211" i="8" s="1"/>
  <c r="H211" i="8"/>
  <c r="A212" i="8"/>
  <c r="B212" i="8" s="1"/>
  <c r="H212" i="8"/>
  <c r="A213" i="8"/>
  <c r="B213" i="8" s="1"/>
  <c r="H213" i="8"/>
  <c r="A214" i="8"/>
  <c r="B214" i="8" s="1"/>
  <c r="H214" i="8"/>
  <c r="A215" i="8"/>
  <c r="B215" i="8" s="1"/>
  <c r="H215" i="8"/>
  <c r="A216" i="8"/>
  <c r="B216" i="8" s="1"/>
  <c r="H216" i="8"/>
  <c r="A217" i="8"/>
  <c r="B217" i="8" s="1"/>
  <c r="H217" i="8"/>
  <c r="A218" i="8"/>
  <c r="B218" i="8" s="1"/>
  <c r="H218" i="8"/>
  <c r="A219" i="8"/>
  <c r="B219" i="8" s="1"/>
  <c r="H219" i="8"/>
  <c r="A220" i="8"/>
  <c r="B220" i="8" s="1"/>
  <c r="H220" i="8"/>
  <c r="A221" i="8"/>
  <c r="B221" i="8" s="1"/>
  <c r="H221" i="8"/>
  <c r="A222" i="8"/>
  <c r="B222" i="8" s="1"/>
  <c r="H222" i="8"/>
  <c r="A223" i="8"/>
  <c r="B223" i="8" s="1"/>
  <c r="H223" i="8"/>
  <c r="A224" i="8"/>
  <c r="B224" i="8" s="1"/>
  <c r="H224" i="8"/>
  <c r="A225" i="8"/>
  <c r="B225" i="8" s="1"/>
  <c r="H225" i="8"/>
  <c r="A226" i="8"/>
  <c r="B226" i="8" s="1"/>
  <c r="H226" i="8"/>
  <c r="H465" i="5"/>
  <c r="I465" i="5"/>
  <c r="H466" i="5"/>
  <c r="I466" i="5"/>
  <c r="H467" i="5"/>
  <c r="I467" i="5"/>
  <c r="H468" i="5"/>
  <c r="I468" i="5"/>
  <c r="H469" i="5"/>
  <c r="I469" i="5"/>
  <c r="H470" i="5"/>
  <c r="I470" i="5"/>
  <c r="H471" i="5"/>
  <c r="I471" i="5"/>
  <c r="H472" i="5"/>
  <c r="I472" i="5"/>
  <c r="H473" i="5"/>
  <c r="I473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I450" i="5"/>
  <c r="H450" i="5"/>
  <c r="I449" i="5"/>
  <c r="H449" i="5"/>
  <c r="I448" i="5"/>
  <c r="H448" i="5"/>
  <c r="I447" i="5"/>
  <c r="H447" i="5"/>
  <c r="I446" i="5"/>
  <c r="H446" i="5"/>
  <c r="I445" i="5"/>
  <c r="H445" i="5"/>
  <c r="I444" i="5"/>
  <c r="H444" i="5"/>
  <c r="I443" i="5"/>
  <c r="H443" i="5"/>
  <c r="I442" i="5"/>
  <c r="H442" i="5"/>
  <c r="A442" i="5"/>
  <c r="B442" i="5" s="1"/>
  <c r="A443" i="5"/>
  <c r="B443" i="5" s="1"/>
  <c r="A444" i="5"/>
  <c r="B444" i="5" s="1"/>
  <c r="A445" i="5"/>
  <c r="B445" i="5" s="1"/>
  <c r="A446" i="5"/>
  <c r="B446" i="5" s="1"/>
  <c r="A447" i="5"/>
  <c r="B447" i="5" s="1"/>
  <c r="A448" i="5"/>
  <c r="B448" i="5" s="1"/>
  <c r="A449" i="5"/>
  <c r="B449" i="5" s="1"/>
  <c r="A450" i="5"/>
  <c r="B450" i="5" s="1"/>
  <c r="A451" i="5"/>
  <c r="B451" i="5" s="1"/>
  <c r="H451" i="5"/>
  <c r="I451" i="5"/>
  <c r="A452" i="5"/>
  <c r="B452" i="5" s="1"/>
  <c r="H452" i="5"/>
  <c r="I452" i="5"/>
  <c r="A453" i="5"/>
  <c r="B453" i="5" s="1"/>
  <c r="H453" i="5"/>
  <c r="I453" i="5"/>
  <c r="A454" i="5"/>
  <c r="B454" i="5" s="1"/>
  <c r="H454" i="5"/>
  <c r="I454" i="5"/>
  <c r="A455" i="5"/>
  <c r="B455" i="5" s="1"/>
  <c r="H455" i="5"/>
  <c r="I455" i="5"/>
  <c r="A456" i="5"/>
  <c r="B456" i="5" s="1"/>
  <c r="H456" i="5"/>
  <c r="I456" i="5"/>
  <c r="A457" i="5"/>
  <c r="B457" i="5" s="1"/>
  <c r="H457" i="5"/>
  <c r="I457" i="5"/>
  <c r="A458" i="5"/>
  <c r="B458" i="5" s="1"/>
  <c r="H458" i="5"/>
  <c r="I458" i="5"/>
  <c r="A459" i="5"/>
  <c r="B459" i="5" s="1"/>
  <c r="H459" i="5"/>
  <c r="I459" i="5"/>
  <c r="A460" i="5"/>
  <c r="B460" i="5" s="1"/>
  <c r="H460" i="5"/>
  <c r="I460" i="5"/>
  <c r="A461" i="5"/>
  <c r="B461" i="5" s="1"/>
  <c r="H461" i="5"/>
  <c r="I461" i="5"/>
  <c r="A462" i="5"/>
  <c r="B462" i="5" s="1"/>
  <c r="H462" i="5"/>
  <c r="I462" i="5"/>
  <c r="A463" i="5"/>
  <c r="B463" i="5" s="1"/>
  <c r="H463" i="5"/>
  <c r="I463" i="5"/>
  <c r="A464" i="5"/>
  <c r="B464" i="5" s="1"/>
  <c r="H464" i="5"/>
  <c r="I464" i="5"/>
  <c r="A465" i="5"/>
  <c r="B465" i="5" s="1"/>
  <c r="U300" i="15" l="1"/>
  <c r="P327" i="15"/>
  <c r="O320" i="15"/>
  <c r="U328" i="15"/>
  <c r="AF302" i="15"/>
  <c r="S331" i="15"/>
  <c r="T305" i="15"/>
  <c r="AG309" i="15"/>
  <c r="P315" i="15"/>
  <c r="T306" i="15"/>
  <c r="P323" i="15"/>
  <c r="O307" i="15"/>
  <c r="Q309" i="15"/>
  <c r="U303" i="15"/>
  <c r="AH302" i="15"/>
  <c r="AG315" i="15"/>
  <c r="L302" i="15"/>
  <c r="Q317" i="15"/>
  <c r="Q334" i="15"/>
  <c r="AG312" i="15"/>
  <c r="L305" i="15"/>
  <c r="L309" i="15"/>
  <c r="L321" i="15"/>
  <c r="P301" i="15"/>
  <c r="T332" i="15"/>
  <c r="Q331" i="15"/>
  <c r="Q328" i="15"/>
  <c r="M299" i="15"/>
  <c r="Q318" i="15"/>
  <c r="M319" i="15"/>
  <c r="M315" i="15"/>
  <c r="Q305" i="15"/>
  <c r="AG329" i="15"/>
  <c r="P304" i="15"/>
  <c r="S318" i="15"/>
  <c r="S313" i="15"/>
  <c r="AH306" i="15"/>
  <c r="Q300" i="15"/>
  <c r="AH315" i="15"/>
  <c r="Q314" i="15"/>
  <c r="M329" i="15"/>
  <c r="U323" i="15"/>
  <c r="AH321" i="15"/>
  <c r="U304" i="15"/>
  <c r="Q326" i="15"/>
  <c r="Q319" i="15"/>
  <c r="AG328" i="15"/>
  <c r="P328" i="15"/>
  <c r="T316" i="15"/>
  <c r="L320" i="15"/>
  <c r="T315" i="15"/>
  <c r="T326" i="15"/>
  <c r="L303" i="15"/>
  <c r="T323" i="15"/>
  <c r="P307" i="15"/>
  <c r="P306" i="15"/>
  <c r="T320" i="15"/>
  <c r="L334" i="15"/>
  <c r="P314" i="15"/>
  <c r="L332" i="15"/>
  <c r="T304" i="15"/>
  <c r="K317" i="15"/>
  <c r="K303" i="15"/>
  <c r="O323" i="15"/>
  <c r="K302" i="15"/>
  <c r="O328" i="15"/>
  <c r="O312" i="15"/>
  <c r="O300" i="15"/>
  <c r="K313" i="15"/>
  <c r="O332" i="15"/>
  <c r="K310" i="15"/>
  <c r="AF326" i="15"/>
  <c r="S325" i="15"/>
  <c r="K321" i="15"/>
  <c r="AF316" i="15"/>
  <c r="AF333" i="15"/>
  <c r="S319" i="15"/>
  <c r="AH310" i="15"/>
  <c r="AH304" i="15"/>
  <c r="AH299" i="15"/>
  <c r="U318" i="15"/>
  <c r="U325" i="15"/>
  <c r="Q301" i="15"/>
  <c r="M307" i="15"/>
  <c r="M331" i="15"/>
  <c r="M324" i="15"/>
  <c r="U327" i="15"/>
  <c r="Q313" i="15"/>
  <c r="U302" i="15"/>
  <c r="U330" i="15"/>
  <c r="U310" i="15"/>
  <c r="M323" i="15"/>
  <c r="U307" i="15"/>
  <c r="Q311" i="15"/>
  <c r="Q321" i="15"/>
  <c r="M316" i="15"/>
  <c r="Q312" i="15"/>
  <c r="Q324" i="15"/>
  <c r="U320" i="15"/>
  <c r="M309" i="15"/>
  <c r="AD312" i="15"/>
  <c r="I312" i="15"/>
  <c r="AL312" i="15"/>
  <c r="Y312" i="15"/>
  <c r="AD320" i="15"/>
  <c r="I320" i="15"/>
  <c r="AL320" i="15"/>
  <c r="Y320" i="15"/>
  <c r="AD328" i="15"/>
  <c r="I328" i="15"/>
  <c r="AL328" i="15"/>
  <c r="Y328" i="15"/>
  <c r="I309" i="15"/>
  <c r="Y309" i="15"/>
  <c r="AL309" i="15"/>
  <c r="AD309" i="15"/>
  <c r="Q302" i="15"/>
  <c r="AH303" i="15"/>
  <c r="I329" i="15"/>
  <c r="Y329" i="15"/>
  <c r="AL329" i="15"/>
  <c r="AD329" i="15"/>
  <c r="I299" i="15"/>
  <c r="Y299" i="15"/>
  <c r="AL299" i="15"/>
  <c r="AD299" i="15"/>
  <c r="Q330" i="15"/>
  <c r="I327" i="15"/>
  <c r="Y327" i="15"/>
  <c r="AL327" i="15"/>
  <c r="AD327" i="15"/>
  <c r="U322" i="15"/>
  <c r="U316" i="15"/>
  <c r="U299" i="15"/>
  <c r="I305" i="15"/>
  <c r="Y305" i="15"/>
  <c r="AL305" i="15"/>
  <c r="AD305" i="15"/>
  <c r="I331" i="15"/>
  <c r="Y331" i="15"/>
  <c r="AL331" i="15"/>
  <c r="AD331" i="15"/>
  <c r="U306" i="15"/>
  <c r="AH301" i="15"/>
  <c r="AD301" i="15"/>
  <c r="AH329" i="15"/>
  <c r="Q322" i="15"/>
  <c r="I311" i="15"/>
  <c r="Y311" i="15"/>
  <c r="AL311" i="15"/>
  <c r="AD311" i="15"/>
  <c r="AD310" i="15"/>
  <c r="I310" i="15"/>
  <c r="AL310" i="15"/>
  <c r="Y310" i="15"/>
  <c r="Q307" i="15"/>
  <c r="M304" i="15"/>
  <c r="Q306" i="15"/>
  <c r="M300" i="15"/>
  <c r="AH328" i="15"/>
  <c r="I321" i="15"/>
  <c r="Y321" i="15"/>
  <c r="AL321" i="15"/>
  <c r="AD321" i="15"/>
  <c r="Q316" i="15"/>
  <c r="I313" i="15"/>
  <c r="Y313" i="15"/>
  <c r="AL313" i="15"/>
  <c r="AD313" i="15"/>
  <c r="U334" i="15"/>
  <c r="U332" i="15"/>
  <c r="U326" i="15"/>
  <c r="AD322" i="15"/>
  <c r="I322" i="15"/>
  <c r="AL322" i="15"/>
  <c r="Y322" i="15"/>
  <c r="U319" i="15"/>
  <c r="AH300" i="15"/>
  <c r="Q329" i="15"/>
  <c r="U314" i="15"/>
  <c r="I325" i="15"/>
  <c r="Y325" i="15"/>
  <c r="AL325" i="15"/>
  <c r="AD325" i="15"/>
  <c r="I303" i="15"/>
  <c r="Y303" i="15"/>
  <c r="AL303" i="15"/>
  <c r="AD303" i="15"/>
  <c r="AD300" i="15"/>
  <c r="I300" i="15"/>
  <c r="AL300" i="15"/>
  <c r="Y300" i="15"/>
  <c r="I333" i="15"/>
  <c r="Y333" i="15"/>
  <c r="AL333" i="15"/>
  <c r="AD333" i="15"/>
  <c r="Q327" i="15"/>
  <c r="M318" i="15"/>
  <c r="M321" i="15"/>
  <c r="AD302" i="15"/>
  <c r="I302" i="15"/>
  <c r="AL302" i="15"/>
  <c r="Y302" i="15"/>
  <c r="AH326" i="15"/>
  <c r="I317" i="15"/>
  <c r="Y317" i="15"/>
  <c r="AL317" i="15"/>
  <c r="AD317" i="15"/>
  <c r="M320" i="15"/>
  <c r="I307" i="15"/>
  <c r="Y307" i="15"/>
  <c r="AL307" i="15"/>
  <c r="AD307" i="15"/>
  <c r="AH309" i="15"/>
  <c r="Q310" i="15"/>
  <c r="Q303" i="15"/>
  <c r="AD332" i="15"/>
  <c r="I332" i="15"/>
  <c r="AL332" i="15"/>
  <c r="Y332" i="15"/>
  <c r="AH313" i="15"/>
  <c r="U311" i="15"/>
  <c r="U309" i="15"/>
  <c r="U308" i="15"/>
  <c r="Q308" i="15"/>
  <c r="Q304" i="15"/>
  <c r="AD330" i="15"/>
  <c r="I330" i="15"/>
  <c r="AL330" i="15"/>
  <c r="Y330" i="15"/>
  <c r="Q325" i="15"/>
  <c r="AH311" i="15"/>
  <c r="AH305" i="15"/>
  <c r="M301" i="15"/>
  <c r="I301" i="15"/>
  <c r="AD334" i="15"/>
  <c r="I334" i="15"/>
  <c r="AL334" i="15"/>
  <c r="Y334" i="15"/>
  <c r="M330" i="15"/>
  <c r="AD324" i="15"/>
  <c r="I324" i="15"/>
  <c r="AL324" i="15"/>
  <c r="Y324" i="15"/>
  <c r="AD318" i="15"/>
  <c r="I318" i="15"/>
  <c r="AL318" i="15"/>
  <c r="Y318" i="15"/>
  <c r="U312" i="15"/>
  <c r="U305" i="15"/>
  <c r="AH334" i="15"/>
  <c r="I315" i="15"/>
  <c r="Y315" i="15"/>
  <c r="AL315" i="15"/>
  <c r="AD315" i="15"/>
  <c r="M334" i="15"/>
  <c r="M332" i="15"/>
  <c r="M328" i="15"/>
  <c r="AH325" i="15"/>
  <c r="Q315" i="15"/>
  <c r="AH330" i="15"/>
  <c r="M325" i="15"/>
  <c r="M322" i="15"/>
  <c r="U317" i="15"/>
  <c r="M314" i="15"/>
  <c r="AH308" i="15"/>
  <c r="AD308" i="15"/>
  <c r="I319" i="15"/>
  <c r="Y319" i="15"/>
  <c r="AL319" i="15"/>
  <c r="AD319" i="15"/>
  <c r="AH316" i="15"/>
  <c r="I323" i="15"/>
  <c r="Y323" i="15"/>
  <c r="AL323" i="15"/>
  <c r="AD323" i="15"/>
  <c r="M305" i="15"/>
  <c r="U324" i="15"/>
  <c r="M311" i="15"/>
  <c r="AH307" i="15"/>
  <c r="AD306" i="15"/>
  <c r="I306" i="15"/>
  <c r="AL306" i="15"/>
  <c r="Y306" i="15"/>
  <c r="AH332" i="15"/>
  <c r="U329" i="15"/>
  <c r="M310" i="15"/>
  <c r="AD304" i="15"/>
  <c r="I304" i="15"/>
  <c r="AL304" i="15"/>
  <c r="Y304" i="15"/>
  <c r="M333" i="15"/>
  <c r="AH323" i="15"/>
  <c r="AD316" i="15"/>
  <c r="I316" i="15"/>
  <c r="AL316" i="15"/>
  <c r="Y316" i="15"/>
  <c r="M312" i="15"/>
  <c r="AH331" i="15"/>
  <c r="AD326" i="15"/>
  <c r="I326" i="15"/>
  <c r="AL326" i="15"/>
  <c r="Y326" i="15"/>
  <c r="AH318" i="15"/>
  <c r="AH314" i="15"/>
  <c r="Q299" i="15"/>
  <c r="U333" i="15"/>
  <c r="U331" i="15"/>
  <c r="AH320" i="15"/>
  <c r="AD314" i="15"/>
  <c r="I314" i="15"/>
  <c r="AL314" i="15"/>
  <c r="Y314" i="15"/>
  <c r="M313" i="15"/>
  <c r="L317" i="15"/>
  <c r="L299" i="15"/>
  <c r="L316" i="15"/>
  <c r="AG331" i="15"/>
  <c r="AG322" i="15"/>
  <c r="P331" i="15"/>
  <c r="AG332" i="15"/>
  <c r="T322" i="15"/>
  <c r="P317" i="15"/>
  <c r="AG302" i="15"/>
  <c r="L324" i="15"/>
  <c r="T309" i="15"/>
  <c r="T313" i="15"/>
  <c r="P330" i="15"/>
  <c r="AG334" i="15"/>
  <c r="P319" i="15"/>
  <c r="L333" i="15"/>
  <c r="AG318" i="15"/>
  <c r="AG330" i="15"/>
  <c r="AG326" i="15"/>
  <c r="T321" i="15"/>
  <c r="L312" i="15"/>
  <c r="P313" i="15"/>
  <c r="AC329" i="15"/>
  <c r="AK329" i="15"/>
  <c r="X329" i="15"/>
  <c r="H329" i="15"/>
  <c r="H314" i="15"/>
  <c r="X314" i="15"/>
  <c r="AC314" i="15"/>
  <c r="AK314" i="15"/>
  <c r="H306" i="15"/>
  <c r="X306" i="15"/>
  <c r="AC306" i="15"/>
  <c r="AK306" i="15"/>
  <c r="AG303" i="15"/>
  <c r="T302" i="15"/>
  <c r="AG323" i="15"/>
  <c r="AC305" i="15"/>
  <c r="AK305" i="15"/>
  <c r="X305" i="15"/>
  <c r="H305" i="15"/>
  <c r="T318" i="15"/>
  <c r="P329" i="15"/>
  <c r="AG305" i="15"/>
  <c r="T330" i="15"/>
  <c r="AG301" i="15"/>
  <c r="AC301" i="15"/>
  <c r="H302" i="15"/>
  <c r="X302" i="15"/>
  <c r="AC302" i="15"/>
  <c r="AK302" i="15"/>
  <c r="P311" i="15"/>
  <c r="AG317" i="15"/>
  <c r="L311" i="15"/>
  <c r="P318" i="15"/>
  <c r="P332" i="15"/>
  <c r="P334" i="15"/>
  <c r="P309" i="15"/>
  <c r="AG311" i="15"/>
  <c r="H300" i="15"/>
  <c r="X300" i="15"/>
  <c r="AC300" i="15"/>
  <c r="AK300" i="15"/>
  <c r="L319" i="15"/>
  <c r="L315" i="15"/>
  <c r="H330" i="15"/>
  <c r="X330" i="15"/>
  <c r="AC330" i="15"/>
  <c r="AK330" i="15"/>
  <c r="H324" i="15"/>
  <c r="X324" i="15"/>
  <c r="AC324" i="15"/>
  <c r="AK324" i="15"/>
  <c r="AG321" i="15"/>
  <c r="T314" i="15"/>
  <c r="AG300" i="15"/>
  <c r="T331" i="15"/>
  <c r="AG313" i="15"/>
  <c r="T308" i="15"/>
  <c r="P308" i="15"/>
  <c r="T310" i="15"/>
  <c r="AG304" i="15"/>
  <c r="AG307" i="15"/>
  <c r="P303" i="15"/>
  <c r="AG325" i="15"/>
  <c r="P321" i="15"/>
  <c r="T317" i="15"/>
  <c r="L313" i="15"/>
  <c r="H310" i="15"/>
  <c r="X310" i="15"/>
  <c r="AC310" i="15"/>
  <c r="AK310" i="15"/>
  <c r="L301" i="15"/>
  <c r="H301" i="15"/>
  <c r="H322" i="15"/>
  <c r="X322" i="15"/>
  <c r="AC322" i="15"/>
  <c r="AK322" i="15"/>
  <c r="H312" i="15"/>
  <c r="X312" i="15"/>
  <c r="AC312" i="15"/>
  <c r="AK312" i="15"/>
  <c r="L306" i="15"/>
  <c r="T329" i="15"/>
  <c r="T299" i="15"/>
  <c r="L330" i="15"/>
  <c r="H328" i="15"/>
  <c r="X328" i="15"/>
  <c r="AC328" i="15"/>
  <c r="AK328" i="15"/>
  <c r="AC325" i="15"/>
  <c r="AK325" i="15"/>
  <c r="X325" i="15"/>
  <c r="H325" i="15"/>
  <c r="AC299" i="15"/>
  <c r="AK299" i="15"/>
  <c r="X299" i="15"/>
  <c r="H299" i="15"/>
  <c r="L304" i="15"/>
  <c r="P320" i="15"/>
  <c r="AC323" i="15"/>
  <c r="AK323" i="15"/>
  <c r="X323" i="15"/>
  <c r="H323" i="15"/>
  <c r="AG333" i="15"/>
  <c r="T324" i="15"/>
  <c r="AC321" i="15"/>
  <c r="AK321" i="15"/>
  <c r="X321" i="15"/>
  <c r="H321" i="15"/>
  <c r="AG310" i="15"/>
  <c r="P299" i="15"/>
  <c r="L328" i="15"/>
  <c r="P316" i="15"/>
  <c r="AG314" i="15"/>
  <c r="T333" i="15"/>
  <c r="H316" i="15"/>
  <c r="X316" i="15"/>
  <c r="AC316" i="15"/>
  <c r="AK316" i="15"/>
  <c r="AC309" i="15"/>
  <c r="AK309" i="15"/>
  <c r="H309" i="15"/>
  <c r="X309" i="15"/>
  <c r="H304" i="15"/>
  <c r="X304" i="15"/>
  <c r="AC304" i="15"/>
  <c r="AK304" i="15"/>
  <c r="H332" i="15"/>
  <c r="X332" i="15"/>
  <c r="AC332" i="15"/>
  <c r="AK332" i="15"/>
  <c r="L323" i="15"/>
  <c r="AC313" i="15"/>
  <c r="AK313" i="15"/>
  <c r="X313" i="15"/>
  <c r="H313" i="15"/>
  <c r="L310" i="15"/>
  <c r="L327" i="15"/>
  <c r="P325" i="15"/>
  <c r="P312" i="15"/>
  <c r="H326" i="15"/>
  <c r="X326" i="15"/>
  <c r="AC326" i="15"/>
  <c r="AK326" i="15"/>
  <c r="AC317" i="15"/>
  <c r="AK317" i="15"/>
  <c r="X317" i="15"/>
  <c r="H317" i="15"/>
  <c r="H320" i="15"/>
  <c r="X320" i="15"/>
  <c r="AC320" i="15"/>
  <c r="AK320" i="15"/>
  <c r="H334" i="15"/>
  <c r="X334" i="15"/>
  <c r="AC334" i="15"/>
  <c r="AK334" i="15"/>
  <c r="AC315" i="15"/>
  <c r="AK315" i="15"/>
  <c r="X315" i="15"/>
  <c r="H315" i="15"/>
  <c r="L307" i="15"/>
  <c r="AC331" i="15"/>
  <c r="AK331" i="15"/>
  <c r="X331" i="15"/>
  <c r="H331" i="15"/>
  <c r="AC319" i="15"/>
  <c r="AK319" i="15"/>
  <c r="X319" i="15"/>
  <c r="H319" i="15"/>
  <c r="AC333" i="15"/>
  <c r="AK333" i="15"/>
  <c r="X333" i="15"/>
  <c r="H333" i="15"/>
  <c r="T334" i="15"/>
  <c r="L329" i="15"/>
  <c r="T325" i="15"/>
  <c r="AC303" i="15"/>
  <c r="AK303" i="15"/>
  <c r="X303" i="15"/>
  <c r="H303" i="15"/>
  <c r="L300" i="15"/>
  <c r="AC307" i="15"/>
  <c r="AK307" i="15"/>
  <c r="X307" i="15"/>
  <c r="H307" i="15"/>
  <c r="P326" i="15"/>
  <c r="P302" i="15"/>
  <c r="P333" i="15"/>
  <c r="T327" i="15"/>
  <c r="L322" i="15"/>
  <c r="AG299" i="15"/>
  <c r="L331" i="15"/>
  <c r="AG327" i="15"/>
  <c r="L314" i="15"/>
  <c r="P305" i="15"/>
  <c r="AC311" i="15"/>
  <c r="AK311" i="15"/>
  <c r="X311" i="15"/>
  <c r="H311" i="15"/>
  <c r="T300" i="15"/>
  <c r="AC327" i="15"/>
  <c r="AK327" i="15"/>
  <c r="X327" i="15"/>
  <c r="H327" i="15"/>
  <c r="H318" i="15"/>
  <c r="X318" i="15"/>
  <c r="AC318" i="15"/>
  <c r="AK318" i="15"/>
  <c r="S324" i="15"/>
  <c r="S302" i="15"/>
  <c r="S306" i="15"/>
  <c r="K306" i="15"/>
  <c r="S320" i="15"/>
  <c r="O319" i="15"/>
  <c r="AF319" i="15"/>
  <c r="S304" i="15"/>
  <c r="K326" i="15"/>
  <c r="O311" i="15"/>
  <c r="O315" i="15"/>
  <c r="AF332" i="15"/>
  <c r="AF320" i="15"/>
  <c r="S315" i="15"/>
  <c r="K327" i="15"/>
  <c r="AF325" i="15"/>
  <c r="S328" i="15"/>
  <c r="S299" i="15"/>
  <c r="S334" i="15"/>
  <c r="AF334" i="15"/>
  <c r="K305" i="15"/>
  <c r="O333" i="15"/>
  <c r="O325" i="15"/>
  <c r="K319" i="15"/>
  <c r="K311" i="15"/>
  <c r="AF327" i="15"/>
  <c r="O330" i="15"/>
  <c r="K322" i="15"/>
  <c r="O316" i="15"/>
  <c r="S305" i="15"/>
  <c r="W331" i="15"/>
  <c r="AJ331" i="15"/>
  <c r="C331" i="15"/>
  <c r="G305" i="15"/>
  <c r="AB305" i="15"/>
  <c r="G323" i="15"/>
  <c r="AB323" i="15"/>
  <c r="G329" i="15"/>
  <c r="AB329" i="15"/>
  <c r="C318" i="15"/>
  <c r="W318" i="15"/>
  <c r="AJ318" i="15"/>
  <c r="G330" i="15"/>
  <c r="AB330" i="15"/>
  <c r="C306" i="15"/>
  <c r="W306" i="15"/>
  <c r="AJ306" i="15"/>
  <c r="AJ304" i="15"/>
  <c r="C304" i="15"/>
  <c r="W304" i="15"/>
  <c r="K333" i="15"/>
  <c r="AF301" i="15"/>
  <c r="AB301" i="15"/>
  <c r="G315" i="15"/>
  <c r="AB315" i="15"/>
  <c r="K299" i="15"/>
  <c r="O304" i="15"/>
  <c r="AF321" i="15"/>
  <c r="AF317" i="15"/>
  <c r="K320" i="15"/>
  <c r="G306" i="15"/>
  <c r="AB306" i="15"/>
  <c r="O331" i="15"/>
  <c r="K330" i="15"/>
  <c r="S309" i="15"/>
  <c r="S327" i="15"/>
  <c r="S321" i="15"/>
  <c r="AF306" i="15"/>
  <c r="G303" i="15"/>
  <c r="AB303" i="15"/>
  <c r="G331" i="15"/>
  <c r="AB331" i="15"/>
  <c r="AF307" i="15"/>
  <c r="G304" i="15"/>
  <c r="AB304" i="15"/>
  <c r="AJ333" i="15"/>
  <c r="C333" i="15"/>
  <c r="W333" i="15"/>
  <c r="AF330" i="15"/>
  <c r="AF323" i="15"/>
  <c r="O317" i="15"/>
  <c r="AF305" i="15"/>
  <c r="O329" i="15"/>
  <c r="S307" i="15"/>
  <c r="O303" i="15"/>
  <c r="K332" i="15"/>
  <c r="O327" i="15"/>
  <c r="S323" i="15"/>
  <c r="G318" i="15"/>
  <c r="AB318" i="15"/>
  <c r="AF303" i="15"/>
  <c r="AF311" i="15"/>
  <c r="O309" i="15"/>
  <c r="AF300" i="15"/>
  <c r="C334" i="15"/>
  <c r="W334" i="15"/>
  <c r="AJ334" i="15"/>
  <c r="K329" i="15"/>
  <c r="G321" i="15"/>
  <c r="AB321" i="15"/>
  <c r="AF314" i="15"/>
  <c r="AJ316" i="15"/>
  <c r="C316" i="15"/>
  <c r="W316" i="15"/>
  <c r="S314" i="15"/>
  <c r="AJ328" i="15"/>
  <c r="C328" i="15"/>
  <c r="W328" i="15"/>
  <c r="AB320" i="15"/>
  <c r="G320" i="15"/>
  <c r="AJ313" i="15"/>
  <c r="C313" i="15"/>
  <c r="W313" i="15"/>
  <c r="C310" i="15"/>
  <c r="W310" i="15"/>
  <c r="AJ310" i="15"/>
  <c r="O334" i="15"/>
  <c r="C326" i="15"/>
  <c r="W326" i="15"/>
  <c r="AJ326" i="15"/>
  <c r="G326" i="15"/>
  <c r="AB326" i="15"/>
  <c r="G327" i="15"/>
  <c r="AB327" i="15"/>
  <c r="K312" i="15"/>
  <c r="AJ305" i="15"/>
  <c r="C305" i="15"/>
  <c r="W305" i="15"/>
  <c r="W311" i="15"/>
  <c r="AJ311" i="15"/>
  <c r="C311" i="15"/>
  <c r="G302" i="15"/>
  <c r="AB302" i="15"/>
  <c r="G316" i="15"/>
  <c r="AB316" i="15"/>
  <c r="G325" i="15"/>
  <c r="AB325" i="15"/>
  <c r="W299" i="15"/>
  <c r="AJ299" i="15"/>
  <c r="C299" i="15"/>
  <c r="W315" i="15"/>
  <c r="AJ315" i="15"/>
  <c r="C315" i="15"/>
  <c r="S329" i="15"/>
  <c r="S322" i="15"/>
  <c r="AJ300" i="15"/>
  <c r="C300" i="15"/>
  <c r="W300" i="15"/>
  <c r="W327" i="15"/>
  <c r="AJ327" i="15"/>
  <c r="C327" i="15"/>
  <c r="AJ312" i="15"/>
  <c r="C312" i="15"/>
  <c r="W312" i="15"/>
  <c r="K334" i="15"/>
  <c r="K316" i="15"/>
  <c r="G333" i="15"/>
  <c r="AB333" i="15"/>
  <c r="C314" i="15"/>
  <c r="W314" i="15"/>
  <c r="AJ314" i="15"/>
  <c r="G332" i="15"/>
  <c r="AB332" i="15"/>
  <c r="AJ317" i="15"/>
  <c r="C317" i="15"/>
  <c r="W317" i="15"/>
  <c r="K304" i="15"/>
  <c r="AJ324" i="15"/>
  <c r="C324" i="15"/>
  <c r="W324" i="15"/>
  <c r="K301" i="15"/>
  <c r="G301" i="15"/>
  <c r="G334" i="15"/>
  <c r="AB334" i="15"/>
  <c r="AJ329" i="15"/>
  <c r="C329" i="15"/>
  <c r="W329" i="15"/>
  <c r="S316" i="15"/>
  <c r="O324" i="15"/>
  <c r="O306" i="15"/>
  <c r="S308" i="15"/>
  <c r="O308" i="15"/>
  <c r="W303" i="15"/>
  <c r="AJ303" i="15"/>
  <c r="C303" i="15"/>
  <c r="K331" i="15"/>
  <c r="AF328" i="15"/>
  <c r="C322" i="15"/>
  <c r="W322" i="15"/>
  <c r="AJ322" i="15"/>
  <c r="G317" i="15"/>
  <c r="AB317" i="15"/>
  <c r="S311" i="15"/>
  <c r="AJ309" i="15"/>
  <c r="C309" i="15"/>
  <c r="W309" i="15"/>
  <c r="K300" i="15"/>
  <c r="O326" i="15"/>
  <c r="AF322" i="15"/>
  <c r="K314" i="15"/>
  <c r="G314" i="15"/>
  <c r="AB314" i="15"/>
  <c r="AF313" i="15"/>
  <c r="G319" i="15"/>
  <c r="AB319" i="15"/>
  <c r="AJ321" i="15"/>
  <c r="C321" i="15"/>
  <c r="W321" i="15"/>
  <c r="W307" i="15"/>
  <c r="AJ307" i="15"/>
  <c r="C307" i="15"/>
  <c r="G310" i="15"/>
  <c r="AB310" i="15"/>
  <c r="O299" i="15"/>
  <c r="AJ325" i="15"/>
  <c r="C325" i="15"/>
  <c r="W325" i="15"/>
  <c r="G299" i="15"/>
  <c r="AB299" i="15"/>
  <c r="W319" i="15"/>
  <c r="AJ319" i="15"/>
  <c r="C319" i="15"/>
  <c r="S303" i="15"/>
  <c r="AJ332" i="15"/>
  <c r="C332" i="15"/>
  <c r="W332" i="15"/>
  <c r="W323" i="15"/>
  <c r="AJ323" i="15"/>
  <c r="C323" i="15"/>
  <c r="S330" i="15"/>
  <c r="S326" i="15"/>
  <c r="G309" i="15"/>
  <c r="AB309" i="15"/>
  <c r="G307" i="15"/>
  <c r="AB307" i="15"/>
  <c r="G312" i="15"/>
  <c r="AB312" i="15"/>
  <c r="G324" i="15"/>
  <c r="AB324" i="15"/>
  <c r="O301" i="15"/>
  <c r="AJ320" i="15"/>
  <c r="C320" i="15"/>
  <c r="W320" i="15"/>
  <c r="O318" i="15"/>
  <c r="O310" i="15"/>
  <c r="K323" i="15"/>
  <c r="AF318" i="15"/>
  <c r="K315" i="15"/>
  <c r="C302" i="15"/>
  <c r="W302" i="15"/>
  <c r="AJ302" i="15"/>
  <c r="G311" i="15"/>
  <c r="AB311" i="15"/>
  <c r="S300" i="15"/>
  <c r="S332" i="15"/>
  <c r="G328" i="15"/>
  <c r="AB328" i="15"/>
  <c r="AB300" i="15"/>
  <c r="G300" i="15"/>
  <c r="G322" i="15"/>
  <c r="AB322" i="15"/>
  <c r="AF310" i="15"/>
  <c r="K307" i="15"/>
  <c r="O302" i="15"/>
  <c r="K328" i="15"/>
  <c r="O321" i="15"/>
  <c r="C330" i="15"/>
  <c r="W330" i="15"/>
  <c r="AJ330" i="15"/>
  <c r="AF304" i="15"/>
  <c r="AF299" i="15"/>
  <c r="AF331" i="15"/>
  <c r="O322" i="15"/>
  <c r="S312" i="15"/>
  <c r="G313" i="15"/>
  <c r="AB313" i="15"/>
  <c r="O313" i="15"/>
  <c r="A394" i="5"/>
  <c r="B394" i="5" s="1"/>
  <c r="H394" i="5"/>
  <c r="I394" i="5"/>
  <c r="A395" i="5"/>
  <c r="B395" i="5" s="1"/>
  <c r="H395" i="5"/>
  <c r="I395" i="5"/>
  <c r="A396" i="5"/>
  <c r="B396" i="5" s="1"/>
  <c r="H396" i="5"/>
  <c r="I396" i="5"/>
  <c r="A397" i="5"/>
  <c r="B397" i="5" s="1"/>
  <c r="H397" i="5"/>
  <c r="I397" i="5"/>
  <c r="A408" i="5"/>
  <c r="B408" i="5" s="1"/>
  <c r="H408" i="5"/>
  <c r="I408" i="5"/>
  <c r="A409" i="5"/>
  <c r="B409" i="5" s="1"/>
  <c r="H409" i="5"/>
  <c r="I409" i="5"/>
  <c r="A410" i="5"/>
  <c r="B410" i="5" s="1"/>
  <c r="H410" i="5"/>
  <c r="I410" i="5"/>
  <c r="A411" i="5"/>
  <c r="B411" i="5" s="1"/>
  <c r="H411" i="5"/>
  <c r="I411" i="5"/>
  <c r="A412" i="5"/>
  <c r="B412" i="5" s="1"/>
  <c r="H412" i="5"/>
  <c r="I412" i="5"/>
  <c r="A413" i="5"/>
  <c r="B413" i="5" s="1"/>
  <c r="H413" i="5"/>
  <c r="I413" i="5"/>
  <c r="A414" i="5"/>
  <c r="B414" i="5" s="1"/>
  <c r="H414" i="5"/>
  <c r="I414" i="5"/>
  <c r="A415" i="5"/>
  <c r="B415" i="5" s="1"/>
  <c r="H415" i="5"/>
  <c r="I415" i="5"/>
  <c r="A416" i="5"/>
  <c r="B416" i="5" s="1"/>
  <c r="H416" i="5"/>
  <c r="I416" i="5"/>
  <c r="A417" i="5"/>
  <c r="B417" i="5" s="1"/>
  <c r="H417" i="5"/>
  <c r="I417" i="5"/>
  <c r="A418" i="5"/>
  <c r="B418" i="5" s="1"/>
  <c r="H418" i="5"/>
  <c r="I418" i="5"/>
  <c r="A419" i="5"/>
  <c r="B419" i="5" s="1"/>
  <c r="H419" i="5"/>
  <c r="I419" i="5"/>
  <c r="A420" i="5"/>
  <c r="B420" i="5" s="1"/>
  <c r="H420" i="5"/>
  <c r="I420" i="5"/>
  <c r="A421" i="5"/>
  <c r="B421" i="5" s="1"/>
  <c r="H421" i="5"/>
  <c r="I421" i="5"/>
  <c r="A422" i="5"/>
  <c r="B422" i="5" s="1"/>
  <c r="H422" i="5"/>
  <c r="I422" i="5"/>
  <c r="A423" i="5"/>
  <c r="B423" i="5" s="1"/>
  <c r="H423" i="5"/>
  <c r="I423" i="5"/>
  <c r="A424" i="5"/>
  <c r="B424" i="5" s="1"/>
  <c r="H424" i="5"/>
  <c r="I424" i="5"/>
  <c r="A425" i="5"/>
  <c r="B425" i="5" s="1"/>
  <c r="H425" i="5"/>
  <c r="I425" i="5"/>
  <c r="A426" i="5"/>
  <c r="B426" i="5" s="1"/>
  <c r="H426" i="5"/>
  <c r="I426" i="5"/>
  <c r="A427" i="5"/>
  <c r="B427" i="5" s="1"/>
  <c r="H427" i="5"/>
  <c r="I427" i="5"/>
  <c r="A428" i="5"/>
  <c r="B428" i="5" s="1"/>
  <c r="H428" i="5"/>
  <c r="I428" i="5"/>
  <c r="A429" i="5"/>
  <c r="B429" i="5" s="1"/>
  <c r="H429" i="5"/>
  <c r="I429" i="5"/>
  <c r="A430" i="5"/>
  <c r="B430" i="5" s="1"/>
  <c r="H430" i="5"/>
  <c r="I430" i="5"/>
  <c r="A431" i="5"/>
  <c r="B431" i="5" s="1"/>
  <c r="H431" i="5"/>
  <c r="I431" i="5"/>
  <c r="A432" i="5"/>
  <c r="B432" i="5" s="1"/>
  <c r="H432" i="5"/>
  <c r="I432" i="5"/>
  <c r="A433" i="5"/>
  <c r="B433" i="5" s="1"/>
  <c r="H433" i="5"/>
  <c r="I433" i="5"/>
  <c r="A434" i="5"/>
  <c r="B434" i="5" s="1"/>
  <c r="H434" i="5"/>
  <c r="I434" i="5"/>
  <c r="A435" i="5"/>
  <c r="B435" i="5" s="1"/>
  <c r="H435" i="5"/>
  <c r="I435" i="5"/>
  <c r="A436" i="5"/>
  <c r="B436" i="5" s="1"/>
  <c r="H436" i="5"/>
  <c r="I436" i="5"/>
  <c r="A437" i="5"/>
  <c r="B437" i="5" s="1"/>
  <c r="H437" i="5"/>
  <c r="I437" i="5"/>
  <c r="A438" i="5"/>
  <c r="B438" i="5" s="1"/>
  <c r="H438" i="5"/>
  <c r="I438" i="5"/>
  <c r="A439" i="5"/>
  <c r="B439" i="5" s="1"/>
  <c r="H439" i="5"/>
  <c r="I439" i="5"/>
  <c r="A440" i="5"/>
  <c r="B440" i="5" s="1"/>
  <c r="H440" i="5"/>
  <c r="I440" i="5"/>
  <c r="A441" i="5"/>
  <c r="B441" i="5" s="1"/>
  <c r="H441" i="5"/>
  <c r="I441" i="5"/>
  <c r="A466" i="5"/>
  <c r="B466" i="5" s="1"/>
  <c r="A467" i="5"/>
  <c r="B467" i="5" s="1"/>
  <c r="A468" i="5"/>
  <c r="B468" i="5" s="1"/>
  <c r="A469" i="5"/>
  <c r="B469" i="5" s="1"/>
  <c r="A470" i="5"/>
  <c r="B470" i="5" s="1"/>
  <c r="A471" i="5"/>
  <c r="B471" i="5" s="1"/>
  <c r="A472" i="5"/>
  <c r="B472" i="5" s="1"/>
  <c r="A473" i="5"/>
  <c r="B473" i="5" s="1"/>
  <c r="A474" i="5"/>
  <c r="B474" i="5" s="1"/>
  <c r="A475" i="5"/>
  <c r="B475" i="5" s="1"/>
  <c r="A476" i="5"/>
  <c r="B476" i="5" s="1"/>
  <c r="A477" i="5"/>
  <c r="B477" i="5" s="1"/>
  <c r="A478" i="5"/>
  <c r="B478" i="5" s="1"/>
  <c r="A479" i="5"/>
  <c r="B479" i="5" s="1"/>
  <c r="A480" i="5"/>
  <c r="B480" i="5" s="1"/>
  <c r="A481" i="5"/>
  <c r="B481" i="5" s="1"/>
  <c r="A482" i="5"/>
  <c r="B482" i="5" s="1"/>
  <c r="A483" i="5"/>
  <c r="B483" i="5" s="1"/>
  <c r="A484" i="5"/>
  <c r="B484" i="5" s="1"/>
  <c r="A485" i="5"/>
  <c r="B485" i="5" s="1"/>
  <c r="A486" i="5"/>
  <c r="B486" i="5" s="1"/>
  <c r="A487" i="5"/>
  <c r="B487" i="5" s="1"/>
  <c r="A488" i="5"/>
  <c r="B488" i="5" s="1"/>
  <c r="A489" i="5"/>
  <c r="B489" i="5" s="1"/>
  <c r="A490" i="5"/>
  <c r="B490" i="5" s="1"/>
  <c r="A491" i="5"/>
  <c r="B491" i="5" s="1"/>
  <c r="A492" i="5"/>
  <c r="B492" i="5" s="1"/>
  <c r="A493" i="5"/>
  <c r="B493" i="5" s="1"/>
  <c r="A494" i="5"/>
  <c r="B494" i="5" s="1"/>
  <c r="A495" i="5"/>
  <c r="B495" i="5" s="1"/>
  <c r="A496" i="5"/>
  <c r="B496" i="5" s="1"/>
  <c r="A497" i="5"/>
  <c r="B497" i="5" s="1"/>
  <c r="A498" i="5"/>
  <c r="B498" i="5" s="1"/>
  <c r="A499" i="5"/>
  <c r="B499" i="5" s="1"/>
  <c r="A500" i="5"/>
  <c r="B500" i="5" s="1"/>
  <c r="A501" i="5"/>
  <c r="B501" i="5" s="1"/>
  <c r="A502" i="5"/>
  <c r="B502" i="5" s="1"/>
  <c r="A503" i="5"/>
  <c r="B503" i="5" s="1"/>
  <c r="A504" i="5"/>
  <c r="B504" i="5" s="1"/>
  <c r="A505" i="5"/>
  <c r="B505" i="5" s="1"/>
  <c r="A506" i="5"/>
  <c r="B506" i="5" s="1"/>
  <c r="A507" i="5"/>
  <c r="B507" i="5" s="1"/>
  <c r="A508" i="5"/>
  <c r="B508" i="5" s="1"/>
  <c r="A509" i="5"/>
  <c r="B509" i="5" s="1"/>
  <c r="A510" i="5"/>
  <c r="B510" i="5" s="1"/>
  <c r="A511" i="5"/>
  <c r="B511" i="5" s="1"/>
  <c r="A512" i="5"/>
  <c r="B512" i="5" s="1"/>
  <c r="A513" i="5"/>
  <c r="B513" i="5" s="1"/>
  <c r="A514" i="5"/>
  <c r="B514" i="5" s="1"/>
  <c r="A515" i="5"/>
  <c r="B515" i="5" s="1"/>
  <c r="A516" i="5"/>
  <c r="B516" i="5" s="1"/>
  <c r="A517" i="5"/>
  <c r="B517" i="5" s="1"/>
  <c r="A518" i="5"/>
  <c r="B518" i="5" s="1"/>
  <c r="A519" i="5"/>
  <c r="B519" i="5" s="1"/>
  <c r="A520" i="5"/>
  <c r="B520" i="5" s="1"/>
  <c r="A521" i="5"/>
  <c r="B521" i="5" s="1"/>
  <c r="A522" i="5"/>
  <c r="B522" i="5" s="1"/>
  <c r="A523" i="5"/>
  <c r="B523" i="5" s="1"/>
  <c r="A524" i="5"/>
  <c r="B524" i="5" s="1"/>
  <c r="A525" i="5"/>
  <c r="B525" i="5" s="1"/>
  <c r="A526" i="5"/>
  <c r="B526" i="5" s="1"/>
  <c r="A527" i="5"/>
  <c r="B527" i="5" s="1"/>
  <c r="A528" i="5"/>
  <c r="B528" i="5" s="1"/>
  <c r="A529" i="5"/>
  <c r="B529" i="5" s="1"/>
  <c r="A530" i="5"/>
  <c r="B530" i="5" s="1"/>
  <c r="A531" i="5"/>
  <c r="B531" i="5" s="1"/>
  <c r="A532" i="5"/>
  <c r="B532" i="5" s="1"/>
  <c r="A533" i="5"/>
  <c r="B533" i="5" s="1"/>
  <c r="A534" i="5"/>
  <c r="B534" i="5" s="1"/>
  <c r="A535" i="5"/>
  <c r="B535" i="5" s="1"/>
  <c r="A536" i="5"/>
  <c r="B536" i="5" s="1"/>
  <c r="A537" i="5"/>
  <c r="B537" i="5" s="1"/>
  <c r="A538" i="5"/>
  <c r="B538" i="5" s="1"/>
  <c r="A539" i="5"/>
  <c r="B539" i="5" s="1"/>
  <c r="A540" i="5"/>
  <c r="B540" i="5" s="1"/>
  <c r="A541" i="5"/>
  <c r="B541" i="5" s="1"/>
  <c r="A542" i="5"/>
  <c r="B542" i="5" s="1"/>
  <c r="A543" i="5"/>
  <c r="B543" i="5" s="1"/>
  <c r="A544" i="5"/>
  <c r="B544" i="5" s="1"/>
  <c r="A545" i="5"/>
  <c r="B545" i="5" s="1"/>
  <c r="A546" i="5"/>
  <c r="B546" i="5" s="1"/>
  <c r="A547" i="5"/>
  <c r="B547" i="5" s="1"/>
  <c r="A548" i="5"/>
  <c r="B548" i="5" s="1"/>
  <c r="B549" i="5"/>
  <c r="A550" i="5"/>
  <c r="B550" i="5" s="1"/>
  <c r="A551" i="5"/>
  <c r="B551" i="5" s="1"/>
  <c r="A552" i="5"/>
  <c r="B552" i="5" s="1"/>
  <c r="A553" i="5"/>
  <c r="B553" i="5" s="1"/>
  <c r="A554" i="5"/>
  <c r="B554" i="5" s="1"/>
  <c r="A555" i="5"/>
  <c r="B555" i="5" s="1"/>
  <c r="A556" i="5"/>
  <c r="B556" i="5" s="1"/>
  <c r="A557" i="5"/>
  <c r="B557" i="5" s="1"/>
  <c r="A558" i="5"/>
  <c r="B558" i="5" s="1"/>
  <c r="A559" i="5"/>
  <c r="B559" i="5" s="1"/>
  <c r="A560" i="5"/>
  <c r="B560" i="5" s="1"/>
  <c r="A561" i="5"/>
  <c r="B561" i="5" s="1"/>
  <c r="A562" i="5"/>
  <c r="B562" i="5" s="1"/>
  <c r="A563" i="5"/>
  <c r="B563" i="5" s="1"/>
  <c r="A564" i="5"/>
  <c r="B564" i="5" s="1"/>
  <c r="A565" i="5"/>
  <c r="B565" i="5" s="1"/>
  <c r="A566" i="5"/>
  <c r="B566" i="5" s="1"/>
  <c r="A567" i="5"/>
  <c r="B567" i="5" s="1"/>
  <c r="A568" i="5"/>
  <c r="B568" i="5" s="1"/>
  <c r="A569" i="5"/>
  <c r="B569" i="5" s="1"/>
  <c r="A570" i="5"/>
  <c r="B570" i="5" s="1"/>
  <c r="A571" i="5"/>
  <c r="B571" i="5" s="1"/>
  <c r="A572" i="5"/>
  <c r="B572" i="5" s="1"/>
  <c r="A573" i="5"/>
  <c r="B573" i="5" s="1"/>
  <c r="A574" i="5"/>
  <c r="B574" i="5" s="1"/>
  <c r="A575" i="5"/>
  <c r="B575" i="5" s="1"/>
  <c r="A576" i="5"/>
  <c r="B576" i="5" s="1"/>
  <c r="A577" i="5"/>
  <c r="B577" i="5" s="1"/>
  <c r="A578" i="5"/>
  <c r="B578" i="5" s="1"/>
  <c r="A579" i="5"/>
  <c r="B579" i="5" s="1"/>
  <c r="A580" i="5"/>
  <c r="B580" i="5" s="1"/>
  <c r="A581" i="5"/>
  <c r="B581" i="5" s="1"/>
  <c r="A582" i="5"/>
  <c r="B582" i="5" s="1"/>
  <c r="A583" i="5"/>
  <c r="B583" i="5" s="1"/>
  <c r="A584" i="5"/>
  <c r="B584" i="5" s="1"/>
  <c r="A585" i="5"/>
  <c r="B585" i="5" s="1"/>
  <c r="A586" i="5"/>
  <c r="B586" i="5" s="1"/>
  <c r="A587" i="5"/>
  <c r="B587" i="5" s="1"/>
  <c r="A588" i="5"/>
  <c r="B588" i="5" s="1"/>
  <c r="A589" i="5"/>
  <c r="B589" i="5" s="1"/>
  <c r="A590" i="5"/>
  <c r="B590" i="5" s="1"/>
  <c r="A591" i="5"/>
  <c r="B591" i="5" s="1"/>
  <c r="A592" i="5"/>
  <c r="B592" i="5" s="1"/>
  <c r="A593" i="5"/>
  <c r="B593" i="5" s="1"/>
  <c r="A594" i="5"/>
  <c r="B594" i="5" s="1"/>
  <c r="A595" i="5"/>
  <c r="B595" i="5" s="1"/>
  <c r="A596" i="5"/>
  <c r="B596" i="5" s="1"/>
  <c r="A597" i="5"/>
  <c r="B597" i="5" s="1"/>
  <c r="A598" i="5"/>
  <c r="B598" i="5" s="1"/>
  <c r="A599" i="5"/>
  <c r="B599" i="5" s="1"/>
  <c r="A600" i="5"/>
  <c r="B600" i="5" s="1"/>
  <c r="A601" i="5"/>
  <c r="B601" i="5" s="1"/>
  <c r="A602" i="5"/>
  <c r="B602" i="5" s="1"/>
  <c r="A603" i="5"/>
  <c r="B603" i="5" s="1"/>
  <c r="A604" i="5"/>
  <c r="B604" i="5" s="1"/>
  <c r="A605" i="5"/>
  <c r="B605" i="5" s="1"/>
  <c r="A606" i="5"/>
  <c r="B606" i="5" s="1"/>
  <c r="A365" i="5"/>
  <c r="B365" i="5" s="1"/>
  <c r="H365" i="5"/>
  <c r="I365" i="5"/>
  <c r="A366" i="5"/>
  <c r="B366" i="5" s="1"/>
  <c r="H366" i="5"/>
  <c r="I366" i="5"/>
  <c r="A367" i="5"/>
  <c r="B367" i="5" s="1"/>
  <c r="H367" i="5"/>
  <c r="I367" i="5"/>
  <c r="A368" i="5"/>
  <c r="B368" i="5" s="1"/>
  <c r="H368" i="5"/>
  <c r="I368" i="5"/>
  <c r="A369" i="5"/>
  <c r="B369" i="5" s="1"/>
  <c r="H369" i="5"/>
  <c r="I369" i="5"/>
  <c r="A370" i="5"/>
  <c r="B370" i="5" s="1"/>
  <c r="H370" i="5"/>
  <c r="I370" i="5"/>
  <c r="A371" i="5"/>
  <c r="B371" i="5" s="1"/>
  <c r="H371" i="5"/>
  <c r="I371" i="5"/>
  <c r="A372" i="5"/>
  <c r="B372" i="5" s="1"/>
  <c r="H372" i="5"/>
  <c r="I372" i="5"/>
  <c r="A373" i="5"/>
  <c r="B373" i="5" s="1"/>
  <c r="H373" i="5"/>
  <c r="I373" i="5"/>
  <c r="A374" i="5"/>
  <c r="B374" i="5" s="1"/>
  <c r="H374" i="5"/>
  <c r="I374" i="5"/>
  <c r="A375" i="5"/>
  <c r="B375" i="5" s="1"/>
  <c r="H375" i="5"/>
  <c r="I375" i="5"/>
  <c r="A376" i="5"/>
  <c r="B376" i="5" s="1"/>
  <c r="H376" i="5"/>
  <c r="I376" i="5"/>
  <c r="A377" i="5"/>
  <c r="B377" i="5" s="1"/>
  <c r="H377" i="5"/>
  <c r="I377" i="5"/>
  <c r="A378" i="5"/>
  <c r="B378" i="5" s="1"/>
  <c r="H378" i="5"/>
  <c r="I378" i="5"/>
  <c r="A379" i="5"/>
  <c r="B379" i="5" s="1"/>
  <c r="H379" i="5"/>
  <c r="I379" i="5"/>
  <c r="A380" i="5"/>
  <c r="B380" i="5" s="1"/>
  <c r="H380" i="5"/>
  <c r="I380" i="5"/>
  <c r="A381" i="5"/>
  <c r="B381" i="5" s="1"/>
  <c r="H381" i="5"/>
  <c r="I381" i="5"/>
  <c r="A382" i="5"/>
  <c r="B382" i="5" s="1"/>
  <c r="H382" i="5"/>
  <c r="I382" i="5"/>
  <c r="A383" i="5"/>
  <c r="B383" i="5" s="1"/>
  <c r="H383" i="5"/>
  <c r="I383" i="5"/>
  <c r="A384" i="5"/>
  <c r="B384" i="5" s="1"/>
  <c r="H384" i="5"/>
  <c r="I384" i="5"/>
  <c r="A385" i="5"/>
  <c r="B385" i="5" s="1"/>
  <c r="H385" i="5"/>
  <c r="I385" i="5"/>
  <c r="A386" i="5"/>
  <c r="B386" i="5" s="1"/>
  <c r="H386" i="5"/>
  <c r="I386" i="5"/>
  <c r="A387" i="5"/>
  <c r="B387" i="5" s="1"/>
  <c r="H387" i="5"/>
  <c r="I387" i="5"/>
  <c r="A388" i="5"/>
  <c r="B388" i="5" s="1"/>
  <c r="H388" i="5"/>
  <c r="I388" i="5"/>
  <c r="A389" i="5"/>
  <c r="B389" i="5" s="1"/>
  <c r="H389" i="5"/>
  <c r="I389" i="5"/>
  <c r="A390" i="5"/>
  <c r="B390" i="5" s="1"/>
  <c r="H390" i="5"/>
  <c r="I390" i="5"/>
  <c r="A391" i="5"/>
  <c r="B391" i="5" s="1"/>
  <c r="H391" i="5"/>
  <c r="I391" i="5"/>
  <c r="A392" i="5"/>
  <c r="B392" i="5" s="1"/>
  <c r="H392" i="5"/>
  <c r="I392" i="5"/>
  <c r="A393" i="5"/>
  <c r="B393" i="5" s="1"/>
  <c r="H393" i="5"/>
  <c r="I393" i="5"/>
  <c r="A398" i="5"/>
  <c r="B398" i="5" s="1"/>
  <c r="H398" i="5"/>
  <c r="I398" i="5"/>
  <c r="A399" i="5"/>
  <c r="B399" i="5" s="1"/>
  <c r="H399" i="5"/>
  <c r="I399" i="5"/>
  <c r="A400" i="5"/>
  <c r="B400" i="5" s="1"/>
  <c r="H400" i="5"/>
  <c r="I400" i="5"/>
  <c r="A401" i="5"/>
  <c r="B401" i="5" s="1"/>
  <c r="H401" i="5"/>
  <c r="I401" i="5"/>
  <c r="A402" i="5"/>
  <c r="B402" i="5" s="1"/>
  <c r="H402" i="5"/>
  <c r="I402" i="5"/>
  <c r="A403" i="5"/>
  <c r="B403" i="5" s="1"/>
  <c r="H403" i="5"/>
  <c r="I403" i="5"/>
  <c r="A404" i="5"/>
  <c r="B404" i="5" s="1"/>
  <c r="H404" i="5"/>
  <c r="I404" i="5"/>
  <c r="A405" i="5"/>
  <c r="B405" i="5" s="1"/>
  <c r="H405" i="5"/>
  <c r="I405" i="5"/>
  <c r="A406" i="5"/>
  <c r="B406" i="5" s="1"/>
  <c r="H406" i="5"/>
  <c r="I406" i="5"/>
  <c r="A407" i="5"/>
  <c r="B407" i="5" s="1"/>
  <c r="H407" i="5"/>
  <c r="I407" i="5"/>
  <c r="B339" i="5"/>
  <c r="A335" i="5"/>
  <c r="B335" i="5" s="1"/>
  <c r="H335" i="5"/>
  <c r="I335" i="5"/>
  <c r="A336" i="5"/>
  <c r="B336" i="5" s="1"/>
  <c r="H336" i="5"/>
  <c r="I336" i="5"/>
  <c r="A337" i="5"/>
  <c r="B337" i="5" s="1"/>
  <c r="H337" i="5"/>
  <c r="I337" i="5"/>
  <c r="A338" i="5"/>
  <c r="B338" i="5" s="1"/>
  <c r="H338" i="5"/>
  <c r="I338" i="5"/>
  <c r="A339" i="5"/>
  <c r="H339" i="5"/>
  <c r="I339" i="5"/>
  <c r="A340" i="5"/>
  <c r="B340" i="5" s="1"/>
  <c r="H340" i="5"/>
  <c r="I340" i="5"/>
  <c r="A341" i="5"/>
  <c r="B341" i="5" s="1"/>
  <c r="H341" i="5"/>
  <c r="I341" i="5"/>
  <c r="A342" i="5"/>
  <c r="B342" i="5" s="1"/>
  <c r="H342" i="5"/>
  <c r="I342" i="5"/>
  <c r="A343" i="5"/>
  <c r="B343" i="5" s="1"/>
  <c r="H343" i="5"/>
  <c r="I343" i="5"/>
  <c r="A344" i="5"/>
  <c r="B344" i="5" s="1"/>
  <c r="H344" i="5"/>
  <c r="I344" i="5"/>
  <c r="A345" i="5"/>
  <c r="B345" i="5" s="1"/>
  <c r="H345" i="5"/>
  <c r="I345" i="5"/>
  <c r="A346" i="5"/>
  <c r="B346" i="5" s="1"/>
  <c r="H346" i="5"/>
  <c r="I346" i="5"/>
  <c r="A347" i="5"/>
  <c r="B347" i="5" s="1"/>
  <c r="H347" i="5"/>
  <c r="I347" i="5"/>
  <c r="A348" i="5"/>
  <c r="B348" i="5" s="1"/>
  <c r="H348" i="5"/>
  <c r="I348" i="5"/>
  <c r="A349" i="5"/>
  <c r="B349" i="5" s="1"/>
  <c r="H349" i="5"/>
  <c r="I349" i="5"/>
  <c r="A350" i="5"/>
  <c r="B350" i="5" s="1"/>
  <c r="H350" i="5"/>
  <c r="I350" i="5"/>
  <c r="A351" i="5"/>
  <c r="B351" i="5" s="1"/>
  <c r="H351" i="5"/>
  <c r="I351" i="5"/>
  <c r="A352" i="5"/>
  <c r="B352" i="5" s="1"/>
  <c r="H352" i="5"/>
  <c r="I352" i="5"/>
  <c r="A353" i="5"/>
  <c r="B353" i="5" s="1"/>
  <c r="H353" i="5"/>
  <c r="I353" i="5"/>
  <c r="A354" i="5"/>
  <c r="B354" i="5" s="1"/>
  <c r="H354" i="5"/>
  <c r="I354" i="5"/>
  <c r="A355" i="5"/>
  <c r="B355" i="5" s="1"/>
  <c r="H355" i="5"/>
  <c r="I355" i="5"/>
  <c r="A356" i="5"/>
  <c r="B356" i="5" s="1"/>
  <c r="H356" i="5"/>
  <c r="I356" i="5"/>
  <c r="A357" i="5"/>
  <c r="B357" i="5" s="1"/>
  <c r="H357" i="5"/>
  <c r="I357" i="5"/>
  <c r="A358" i="5"/>
  <c r="B358" i="5" s="1"/>
  <c r="H358" i="5"/>
  <c r="I358" i="5"/>
  <c r="A359" i="5"/>
  <c r="B359" i="5" s="1"/>
  <c r="H359" i="5"/>
  <c r="I359" i="5"/>
  <c r="A360" i="5"/>
  <c r="B360" i="5" s="1"/>
  <c r="H360" i="5"/>
  <c r="I360" i="5"/>
  <c r="A361" i="5"/>
  <c r="B361" i="5" s="1"/>
  <c r="H361" i="5"/>
  <c r="I361" i="5"/>
  <c r="A362" i="5"/>
  <c r="B362" i="5" s="1"/>
  <c r="H362" i="5"/>
  <c r="I362" i="5"/>
  <c r="A363" i="5"/>
  <c r="B363" i="5" s="1"/>
  <c r="H363" i="5"/>
  <c r="I363" i="5"/>
  <c r="A364" i="5"/>
  <c r="B364" i="5" s="1"/>
  <c r="H364" i="5"/>
  <c r="I364" i="5"/>
  <c r="A334" i="5"/>
  <c r="B334" i="5" s="1"/>
  <c r="H334" i="5"/>
  <c r="I334" i="5"/>
  <c r="A309" i="5" l="1"/>
  <c r="B309" i="5" s="1"/>
  <c r="H309" i="5"/>
  <c r="I309" i="5"/>
  <c r="A310" i="5"/>
  <c r="B310" i="5" s="1"/>
  <c r="H310" i="5"/>
  <c r="I310" i="5"/>
  <c r="A311" i="5"/>
  <c r="B311" i="5" s="1"/>
  <c r="H311" i="5"/>
  <c r="I311" i="5"/>
  <c r="A312" i="5"/>
  <c r="B312" i="5" s="1"/>
  <c r="H312" i="5"/>
  <c r="I312" i="5"/>
  <c r="A313" i="5"/>
  <c r="B313" i="5" s="1"/>
  <c r="H313" i="5"/>
  <c r="I313" i="5"/>
  <c r="A314" i="5"/>
  <c r="B314" i="5" s="1"/>
  <c r="H314" i="5"/>
  <c r="I314" i="5"/>
  <c r="A315" i="5"/>
  <c r="B315" i="5" s="1"/>
  <c r="H315" i="5"/>
  <c r="I315" i="5"/>
  <c r="A316" i="5"/>
  <c r="B316" i="5" s="1"/>
  <c r="H316" i="5"/>
  <c r="I316" i="5"/>
  <c r="A317" i="5"/>
  <c r="B317" i="5" s="1"/>
  <c r="H317" i="5"/>
  <c r="I317" i="5"/>
  <c r="A318" i="5"/>
  <c r="B318" i="5" s="1"/>
  <c r="H318" i="5"/>
  <c r="I318" i="5"/>
  <c r="A319" i="5"/>
  <c r="B319" i="5" s="1"/>
  <c r="H319" i="5"/>
  <c r="I319" i="5"/>
  <c r="A320" i="5"/>
  <c r="B320" i="5" s="1"/>
  <c r="H320" i="5"/>
  <c r="I320" i="5"/>
  <c r="A321" i="5"/>
  <c r="B321" i="5" s="1"/>
  <c r="H321" i="5"/>
  <c r="I321" i="5"/>
  <c r="A322" i="5"/>
  <c r="B322" i="5" s="1"/>
  <c r="H322" i="5"/>
  <c r="I322" i="5"/>
  <c r="A323" i="5"/>
  <c r="B323" i="5" s="1"/>
  <c r="H323" i="5"/>
  <c r="I323" i="5"/>
  <c r="A324" i="5"/>
  <c r="B324" i="5" s="1"/>
  <c r="H324" i="5"/>
  <c r="I324" i="5"/>
  <c r="A325" i="5"/>
  <c r="B325" i="5" s="1"/>
  <c r="H325" i="5"/>
  <c r="I325" i="5"/>
  <c r="A326" i="5"/>
  <c r="B326" i="5" s="1"/>
  <c r="H326" i="5"/>
  <c r="I326" i="5"/>
  <c r="A327" i="5"/>
  <c r="B327" i="5" s="1"/>
  <c r="H327" i="5"/>
  <c r="I327" i="5"/>
  <c r="A328" i="5"/>
  <c r="B328" i="5" s="1"/>
  <c r="H328" i="5"/>
  <c r="I328" i="5"/>
  <c r="A329" i="5"/>
  <c r="B329" i="5" s="1"/>
  <c r="H329" i="5"/>
  <c r="I329" i="5"/>
  <c r="A330" i="5"/>
  <c r="B330" i="5" s="1"/>
  <c r="H330" i="5"/>
  <c r="I330" i="5"/>
  <c r="A331" i="5"/>
  <c r="B331" i="5" s="1"/>
  <c r="H331" i="5"/>
  <c r="I331" i="5"/>
  <c r="A332" i="5"/>
  <c r="B332" i="5" s="1"/>
  <c r="H332" i="5"/>
  <c r="I332" i="5"/>
  <c r="A333" i="5"/>
  <c r="B333" i="5" s="1"/>
  <c r="H333" i="5"/>
  <c r="I333" i="5"/>
  <c r="I290" i="5" l="1"/>
  <c r="H290" i="5"/>
  <c r="A290" i="5"/>
  <c r="B290" i="5" s="1"/>
  <c r="I289" i="5"/>
  <c r="H289" i="5"/>
  <c r="A289" i="5"/>
  <c r="B289" i="5" s="1"/>
  <c r="I288" i="5"/>
  <c r="H288" i="5"/>
  <c r="A288" i="5"/>
  <c r="B288" i="5" s="1"/>
  <c r="I287" i="5"/>
  <c r="H287" i="5"/>
  <c r="A287" i="5"/>
  <c r="B287" i="5" s="1"/>
  <c r="I286" i="5"/>
  <c r="H286" i="5"/>
  <c r="A286" i="5"/>
  <c r="B286" i="5" s="1"/>
  <c r="I285" i="5"/>
  <c r="H285" i="5"/>
  <c r="A285" i="5"/>
  <c r="B285" i="5" s="1"/>
  <c r="I296" i="5"/>
  <c r="H296" i="5"/>
  <c r="A296" i="5"/>
  <c r="B296" i="5" s="1"/>
  <c r="I295" i="5"/>
  <c r="H295" i="5"/>
  <c r="A295" i="5"/>
  <c r="B295" i="5" s="1"/>
  <c r="I294" i="5"/>
  <c r="H294" i="5"/>
  <c r="A294" i="5"/>
  <c r="B294" i="5" s="1"/>
  <c r="I293" i="5"/>
  <c r="H293" i="5"/>
  <c r="A293" i="5"/>
  <c r="B293" i="5" s="1"/>
  <c r="I292" i="5"/>
  <c r="H292" i="5"/>
  <c r="A292" i="5"/>
  <c r="B292" i="5" s="1"/>
  <c r="I291" i="5"/>
  <c r="H291" i="5"/>
  <c r="A291" i="5"/>
  <c r="B291" i="5" s="1"/>
  <c r="I302" i="5"/>
  <c r="H302" i="5"/>
  <c r="A302" i="5"/>
  <c r="B302" i="5" s="1"/>
  <c r="I301" i="5"/>
  <c r="H301" i="5"/>
  <c r="A301" i="5"/>
  <c r="B301" i="5" s="1"/>
  <c r="I300" i="5"/>
  <c r="H300" i="5"/>
  <c r="A300" i="5"/>
  <c r="B300" i="5" s="1"/>
  <c r="I299" i="5"/>
  <c r="H299" i="5"/>
  <c r="A299" i="5"/>
  <c r="B299" i="5" s="1"/>
  <c r="I298" i="5"/>
  <c r="H298" i="5"/>
  <c r="A298" i="5"/>
  <c r="B298" i="5" s="1"/>
  <c r="I297" i="5"/>
  <c r="H297" i="5"/>
  <c r="A297" i="5"/>
  <c r="B297" i="5" s="1"/>
  <c r="I282" i="5"/>
  <c r="H282" i="5"/>
  <c r="A282" i="5"/>
  <c r="B282" i="5" s="1"/>
  <c r="I281" i="5"/>
  <c r="H281" i="5"/>
  <c r="A281" i="5"/>
  <c r="B281" i="5" s="1"/>
  <c r="I280" i="5"/>
  <c r="H280" i="5"/>
  <c r="A280" i="5"/>
  <c r="B280" i="5" s="1"/>
  <c r="I279" i="5"/>
  <c r="H279" i="5"/>
  <c r="A279" i="5"/>
  <c r="B279" i="5" s="1"/>
  <c r="I304" i="5"/>
  <c r="H304" i="5"/>
  <c r="A304" i="5"/>
  <c r="B304" i="5" s="1"/>
  <c r="I303" i="5"/>
  <c r="H303" i="5"/>
  <c r="A303" i="5"/>
  <c r="B303" i="5" s="1"/>
  <c r="I284" i="5"/>
  <c r="H284" i="5"/>
  <c r="A284" i="5"/>
  <c r="B284" i="5" s="1"/>
  <c r="I283" i="5"/>
  <c r="H283" i="5"/>
  <c r="A283" i="5"/>
  <c r="B283" i="5" s="1"/>
  <c r="I277" i="5"/>
  <c r="H277" i="5"/>
  <c r="A277" i="5"/>
  <c r="B277" i="5" s="1"/>
  <c r="I276" i="5"/>
  <c r="H276" i="5"/>
  <c r="A276" i="5"/>
  <c r="B276" i="5" s="1"/>
  <c r="I275" i="5"/>
  <c r="H275" i="5"/>
  <c r="A275" i="5"/>
  <c r="B275" i="5" s="1"/>
  <c r="I274" i="5"/>
  <c r="H274" i="5"/>
  <c r="A274" i="5"/>
  <c r="B274" i="5" s="1"/>
  <c r="I273" i="5"/>
  <c r="H273" i="5"/>
  <c r="A273" i="5"/>
  <c r="B273" i="5" s="1"/>
  <c r="H113" i="11" l="1"/>
  <c r="A113" i="11"/>
  <c r="B113" i="11" s="1"/>
  <c r="H112" i="11"/>
  <c r="A112" i="11"/>
  <c r="B112" i="11" s="1"/>
  <c r="H111" i="11"/>
  <c r="A111" i="11"/>
  <c r="B111" i="11" s="1"/>
  <c r="H110" i="11"/>
  <c r="A110" i="11"/>
  <c r="B110" i="11" s="1"/>
  <c r="H109" i="11"/>
  <c r="A109" i="11"/>
  <c r="B109" i="11" s="1"/>
  <c r="H108" i="11"/>
  <c r="A108" i="11"/>
  <c r="B108" i="11" s="1"/>
  <c r="H107" i="11"/>
  <c r="B107" i="11"/>
  <c r="A107" i="11"/>
  <c r="H120" i="11"/>
  <c r="A120" i="11"/>
  <c r="B120" i="11" s="1"/>
  <c r="H119" i="11"/>
  <c r="A119" i="11"/>
  <c r="B119" i="11" s="1"/>
  <c r="H118" i="11"/>
  <c r="A118" i="11"/>
  <c r="B118" i="11" s="1"/>
  <c r="H117" i="11"/>
  <c r="A117" i="11"/>
  <c r="B117" i="11" s="1"/>
  <c r="H116" i="11"/>
  <c r="A116" i="11"/>
  <c r="B116" i="11" s="1"/>
  <c r="H115" i="11"/>
  <c r="A115" i="11"/>
  <c r="B115" i="11" s="1"/>
  <c r="H114" i="11"/>
  <c r="A114" i="11"/>
  <c r="B114" i="11" s="1"/>
  <c r="H127" i="11"/>
  <c r="A127" i="11"/>
  <c r="B127" i="11" s="1"/>
  <c r="H126" i="11"/>
  <c r="A126" i="11"/>
  <c r="B126" i="11" s="1"/>
  <c r="H125" i="11"/>
  <c r="A125" i="11"/>
  <c r="B125" i="11" s="1"/>
  <c r="H124" i="11"/>
  <c r="A124" i="11"/>
  <c r="B124" i="11" s="1"/>
  <c r="H123" i="11"/>
  <c r="A123" i="11"/>
  <c r="B123" i="11" s="1"/>
  <c r="H122" i="11"/>
  <c r="A122" i="11"/>
  <c r="B122" i="11" s="1"/>
  <c r="H121" i="11"/>
  <c r="A121" i="11"/>
  <c r="B121" i="11" s="1"/>
  <c r="H111" i="10"/>
  <c r="A111" i="10"/>
  <c r="B111" i="10" s="1"/>
  <c r="H110" i="10"/>
  <c r="A110" i="10"/>
  <c r="B110" i="10" s="1"/>
  <c r="H109" i="10"/>
  <c r="A109" i="10"/>
  <c r="B109" i="10" s="1"/>
  <c r="H108" i="10"/>
  <c r="A108" i="10"/>
  <c r="B108" i="10" s="1"/>
  <c r="H107" i="10"/>
  <c r="A107" i="10"/>
  <c r="B107" i="10" s="1"/>
  <c r="H116" i="10"/>
  <c r="A116" i="10"/>
  <c r="B116" i="10" s="1"/>
  <c r="H115" i="10"/>
  <c r="A115" i="10"/>
  <c r="B115" i="10" s="1"/>
  <c r="H114" i="10"/>
  <c r="A114" i="10"/>
  <c r="B114" i="10" s="1"/>
  <c r="H113" i="10"/>
  <c r="A113" i="10"/>
  <c r="B113" i="10" s="1"/>
  <c r="H112" i="10"/>
  <c r="A112" i="10"/>
  <c r="B112" i="10" s="1"/>
  <c r="H121" i="10"/>
  <c r="A121" i="10"/>
  <c r="B121" i="10" s="1"/>
  <c r="H120" i="10"/>
  <c r="A120" i="10"/>
  <c r="B120" i="10" s="1"/>
  <c r="H119" i="10"/>
  <c r="A119" i="10"/>
  <c r="B119" i="10" s="1"/>
  <c r="H118" i="10"/>
  <c r="A118" i="10"/>
  <c r="B118" i="10" s="1"/>
  <c r="H117" i="10"/>
  <c r="A117" i="10"/>
  <c r="B117" i="10" s="1"/>
  <c r="H126" i="10"/>
  <c r="A126" i="10"/>
  <c r="B126" i="10" s="1"/>
  <c r="H125" i="10"/>
  <c r="A125" i="10"/>
  <c r="B125" i="10" s="1"/>
  <c r="H124" i="10"/>
  <c r="A124" i="10"/>
  <c r="B124" i="10" s="1"/>
  <c r="H123" i="10"/>
  <c r="A123" i="10"/>
  <c r="B123" i="10" s="1"/>
  <c r="H122" i="10"/>
  <c r="A122" i="10"/>
  <c r="B122" i="10" s="1"/>
  <c r="H141" i="8"/>
  <c r="A141" i="8"/>
  <c r="B141" i="8" s="1"/>
  <c r="H140" i="8"/>
  <c r="A140" i="8"/>
  <c r="B140" i="8" s="1"/>
  <c r="H139" i="8"/>
  <c r="A139" i="8"/>
  <c r="B139" i="8" s="1"/>
  <c r="H138" i="8"/>
  <c r="A138" i="8"/>
  <c r="B138" i="8" s="1"/>
  <c r="H137" i="8"/>
  <c r="B137" i="8"/>
  <c r="A137" i="8"/>
  <c r="H136" i="8"/>
  <c r="A136" i="8"/>
  <c r="B136" i="8" s="1"/>
  <c r="H135" i="8"/>
  <c r="A135" i="8"/>
  <c r="B135" i="8" s="1"/>
  <c r="H134" i="8"/>
  <c r="A134" i="8"/>
  <c r="B134" i="8" s="1"/>
  <c r="H133" i="8"/>
  <c r="A133" i="8"/>
  <c r="B133" i="8" s="1"/>
  <c r="H132" i="8"/>
  <c r="A132" i="8"/>
  <c r="B132" i="8" s="1"/>
  <c r="H131" i="8"/>
  <c r="A131" i="8"/>
  <c r="B131" i="8" s="1"/>
  <c r="H130" i="8"/>
  <c r="A130" i="8"/>
  <c r="B130" i="8" s="1"/>
  <c r="H129" i="8"/>
  <c r="A129" i="8"/>
  <c r="B129" i="8" s="1"/>
  <c r="H154" i="8"/>
  <c r="A154" i="8"/>
  <c r="B154" i="8" s="1"/>
  <c r="H153" i="8"/>
  <c r="A153" i="8"/>
  <c r="B153" i="8" s="1"/>
  <c r="H152" i="8"/>
  <c r="A152" i="8"/>
  <c r="B152" i="8" s="1"/>
  <c r="H151" i="8"/>
  <c r="A151" i="8"/>
  <c r="B151" i="8" s="1"/>
  <c r="H150" i="8"/>
  <c r="A150" i="8"/>
  <c r="B150" i="8" s="1"/>
  <c r="H149" i="8"/>
  <c r="A149" i="8"/>
  <c r="B149" i="8" s="1"/>
  <c r="H148" i="8"/>
  <c r="A148" i="8"/>
  <c r="B148" i="8" s="1"/>
  <c r="H147" i="8"/>
  <c r="A147" i="8"/>
  <c r="B147" i="8" s="1"/>
  <c r="H146" i="8"/>
  <c r="A146" i="8"/>
  <c r="B146" i="8" s="1"/>
  <c r="H145" i="8"/>
  <c r="A145" i="8"/>
  <c r="B145" i="8" s="1"/>
  <c r="H144" i="8"/>
  <c r="A144" i="8"/>
  <c r="B144" i="8" s="1"/>
  <c r="H143" i="8"/>
  <c r="A143" i="8"/>
  <c r="B143" i="8" s="1"/>
  <c r="H142" i="8"/>
  <c r="A142" i="8"/>
  <c r="B142" i="8" s="1"/>
  <c r="I259" i="5"/>
  <c r="H259" i="5"/>
  <c r="A259" i="5"/>
  <c r="B259" i="5" s="1"/>
  <c r="I258" i="5"/>
  <c r="H258" i="5"/>
  <c r="A258" i="5"/>
  <c r="B258" i="5" s="1"/>
  <c r="I257" i="5"/>
  <c r="H257" i="5"/>
  <c r="A257" i="5"/>
  <c r="B257" i="5" s="1"/>
  <c r="I256" i="5"/>
  <c r="H256" i="5"/>
  <c r="A256" i="5"/>
  <c r="B256" i="5" s="1"/>
  <c r="I255" i="5"/>
  <c r="H255" i="5"/>
  <c r="A255" i="5"/>
  <c r="B255" i="5" s="1"/>
  <c r="I254" i="5"/>
  <c r="H254" i="5"/>
  <c r="A254" i="5"/>
  <c r="B254" i="5" s="1"/>
  <c r="I253" i="5"/>
  <c r="H253" i="5"/>
  <c r="A253" i="5"/>
  <c r="B253" i="5" s="1"/>
  <c r="I252" i="5"/>
  <c r="H252" i="5"/>
  <c r="A252" i="5"/>
  <c r="B252" i="5" s="1"/>
  <c r="I251" i="5"/>
  <c r="H251" i="5"/>
  <c r="A251" i="5"/>
  <c r="B251" i="5" s="1"/>
  <c r="I268" i="5"/>
  <c r="H268" i="5"/>
  <c r="A268" i="5"/>
  <c r="B268" i="5" s="1"/>
  <c r="I267" i="5"/>
  <c r="H267" i="5"/>
  <c r="A267" i="5"/>
  <c r="B267" i="5" s="1"/>
  <c r="I266" i="5"/>
  <c r="H266" i="5"/>
  <c r="A266" i="5"/>
  <c r="B266" i="5" s="1"/>
  <c r="I265" i="5"/>
  <c r="H265" i="5"/>
  <c r="A265" i="5"/>
  <c r="B265" i="5" s="1"/>
  <c r="I264" i="5"/>
  <c r="H264" i="5"/>
  <c r="A264" i="5"/>
  <c r="B264" i="5" s="1"/>
  <c r="I263" i="5"/>
  <c r="H263" i="5"/>
  <c r="A263" i="5"/>
  <c r="B263" i="5" s="1"/>
  <c r="I262" i="5"/>
  <c r="H262" i="5"/>
  <c r="A262" i="5"/>
  <c r="B262" i="5" s="1"/>
  <c r="I261" i="5"/>
  <c r="H261" i="5"/>
  <c r="A261" i="5"/>
  <c r="B261" i="5" s="1"/>
  <c r="I260" i="5"/>
  <c r="H260" i="5"/>
  <c r="A260" i="5"/>
  <c r="B260" i="5" s="1"/>
  <c r="I271" i="5"/>
  <c r="H271" i="5"/>
  <c r="A271" i="5"/>
  <c r="B271" i="5" s="1"/>
  <c r="I270" i="5"/>
  <c r="H270" i="5"/>
  <c r="A270" i="5"/>
  <c r="B270" i="5" s="1"/>
  <c r="I269" i="5"/>
  <c r="H269" i="5"/>
  <c r="A269" i="5"/>
  <c r="B269" i="5" s="1"/>
  <c r="I305" i="5"/>
  <c r="H305" i="5"/>
  <c r="A305" i="5"/>
  <c r="B305" i="5" s="1"/>
  <c r="I278" i="5"/>
  <c r="H278" i="5"/>
  <c r="A278" i="5"/>
  <c r="B278" i="5" s="1"/>
  <c r="I272" i="5"/>
  <c r="H272" i="5"/>
  <c r="A272" i="5"/>
  <c r="B272" i="5" s="1"/>
  <c r="H129" i="11" l="1"/>
  <c r="A129" i="11"/>
  <c r="B129" i="11" s="1"/>
  <c r="H128" i="11"/>
  <c r="A128" i="11"/>
  <c r="B128" i="11" s="1"/>
  <c r="H106" i="11"/>
  <c r="A106" i="11"/>
  <c r="B106" i="11" s="1"/>
  <c r="H105" i="11"/>
  <c r="A105" i="11"/>
  <c r="B105" i="11" s="1"/>
  <c r="H104" i="11"/>
  <c r="A104" i="11"/>
  <c r="B104" i="11" s="1"/>
  <c r="H127" i="10"/>
  <c r="A127" i="10"/>
  <c r="B127" i="10" s="1"/>
  <c r="H106" i="10"/>
  <c r="A106" i="10"/>
  <c r="B106" i="10" s="1"/>
  <c r="H105" i="10"/>
  <c r="A105" i="10"/>
  <c r="B105" i="10" s="1"/>
  <c r="H104" i="10"/>
  <c r="A104" i="10"/>
  <c r="B104" i="10" s="1"/>
  <c r="H129" i="10"/>
  <c r="A129" i="10"/>
  <c r="B129" i="10" s="1"/>
  <c r="H128" i="10"/>
  <c r="A128" i="10"/>
  <c r="B128" i="10" s="1"/>
  <c r="H125" i="8"/>
  <c r="A125" i="8"/>
  <c r="B125" i="8" s="1"/>
  <c r="H159" i="8"/>
  <c r="A159" i="8"/>
  <c r="B159" i="8" s="1"/>
  <c r="H158" i="8"/>
  <c r="A158" i="8"/>
  <c r="B158" i="8" s="1"/>
  <c r="H157" i="8"/>
  <c r="A157" i="8"/>
  <c r="B157" i="8" s="1"/>
  <c r="H156" i="8"/>
  <c r="A156" i="8"/>
  <c r="B156" i="8" s="1"/>
  <c r="H155" i="8"/>
  <c r="A155" i="8"/>
  <c r="B155" i="8" s="1"/>
  <c r="H128" i="8"/>
  <c r="A128" i="8"/>
  <c r="B128" i="8" s="1"/>
  <c r="H127" i="8"/>
  <c r="A127" i="8"/>
  <c r="B127" i="8" s="1"/>
  <c r="H126" i="8"/>
  <c r="A126" i="8"/>
  <c r="B126" i="8" s="1"/>
  <c r="H163" i="8"/>
  <c r="A163" i="8"/>
  <c r="B163" i="8" s="1"/>
  <c r="H162" i="8"/>
  <c r="A162" i="8"/>
  <c r="B162" i="8" s="1"/>
  <c r="H161" i="8"/>
  <c r="A161" i="8"/>
  <c r="B161" i="8" s="1"/>
  <c r="H160" i="8"/>
  <c r="A160" i="8"/>
  <c r="B160" i="8" s="1"/>
  <c r="I246" i="5"/>
  <c r="H246" i="5"/>
  <c r="A246" i="5"/>
  <c r="B246" i="5" s="1"/>
  <c r="I245" i="5"/>
  <c r="H245" i="5"/>
  <c r="A245" i="5"/>
  <c r="B245" i="5" s="1"/>
  <c r="I244" i="5"/>
  <c r="H244" i="5"/>
  <c r="A244" i="5"/>
  <c r="B244" i="5" s="1"/>
  <c r="I243" i="5"/>
  <c r="H243" i="5"/>
  <c r="A243" i="5"/>
  <c r="B243" i="5" s="1"/>
  <c r="I242" i="5"/>
  <c r="H242" i="5"/>
  <c r="A242" i="5"/>
  <c r="B242" i="5" s="1"/>
  <c r="I241" i="5"/>
  <c r="H241" i="5"/>
  <c r="A241" i="5"/>
  <c r="B241" i="5" s="1"/>
  <c r="I238" i="5"/>
  <c r="H238" i="5"/>
  <c r="A238" i="5"/>
  <c r="B238" i="5" s="1"/>
  <c r="I237" i="5"/>
  <c r="H237" i="5"/>
  <c r="A237" i="5"/>
  <c r="B237" i="5" s="1"/>
  <c r="I236" i="5"/>
  <c r="H236" i="5"/>
  <c r="A236" i="5"/>
  <c r="B236" i="5" s="1"/>
  <c r="I247" i="5"/>
  <c r="H247" i="5"/>
  <c r="A247" i="5"/>
  <c r="B247" i="5" s="1"/>
  <c r="I240" i="5"/>
  <c r="H240" i="5"/>
  <c r="A240" i="5"/>
  <c r="B240" i="5" s="1"/>
  <c r="I239" i="5"/>
  <c r="H239" i="5"/>
  <c r="A239" i="5"/>
  <c r="B239" i="5" s="1"/>
  <c r="I250" i="5"/>
  <c r="H250" i="5"/>
  <c r="A250" i="5"/>
  <c r="B250" i="5" s="1"/>
  <c r="I249" i="5"/>
  <c r="H249" i="5"/>
  <c r="A249" i="5"/>
  <c r="B249" i="5" s="1"/>
  <c r="I248" i="5"/>
  <c r="H248" i="5"/>
  <c r="A248" i="5"/>
  <c r="B248" i="5" s="1"/>
  <c r="I231" i="5" l="1"/>
  <c r="H231" i="5"/>
  <c r="A231" i="5"/>
  <c r="B231" i="5" s="1"/>
  <c r="I230" i="5"/>
  <c r="H230" i="5"/>
  <c r="A230" i="5"/>
  <c r="B230" i="5" s="1"/>
  <c r="I229" i="5"/>
  <c r="H229" i="5"/>
  <c r="A229" i="5"/>
  <c r="B229" i="5" s="1"/>
  <c r="I228" i="5"/>
  <c r="H228" i="5"/>
  <c r="A228" i="5"/>
  <c r="B228" i="5" s="1"/>
  <c r="I227" i="5"/>
  <c r="H227" i="5"/>
  <c r="A227" i="5"/>
  <c r="B227" i="5" s="1"/>
  <c r="I226" i="5"/>
  <c r="H226" i="5"/>
  <c r="A226" i="5"/>
  <c r="B226" i="5" s="1"/>
  <c r="I225" i="5"/>
  <c r="H225" i="5"/>
  <c r="A225" i="5"/>
  <c r="B225" i="5" s="1"/>
  <c r="I232" i="5"/>
  <c r="H232" i="5"/>
  <c r="A232" i="5"/>
  <c r="B232" i="5" s="1"/>
  <c r="I224" i="5"/>
  <c r="H224" i="5"/>
  <c r="A224" i="5"/>
  <c r="B224" i="5" s="1"/>
  <c r="I223" i="5"/>
  <c r="H223" i="5"/>
  <c r="A223" i="5"/>
  <c r="B223" i="5" s="1"/>
  <c r="I222" i="5"/>
  <c r="H222" i="5"/>
  <c r="A222" i="5"/>
  <c r="B222" i="5" s="1"/>
  <c r="I221" i="5"/>
  <c r="H221" i="5"/>
  <c r="A221" i="5"/>
  <c r="B221" i="5" s="1"/>
  <c r="I220" i="5"/>
  <c r="H220" i="5"/>
  <c r="A220" i="5"/>
  <c r="B220" i="5" s="1"/>
  <c r="H122" i="8"/>
  <c r="A122" i="8"/>
  <c r="B122" i="8" s="1"/>
  <c r="H121" i="8"/>
  <c r="A121" i="8"/>
  <c r="B121" i="8" s="1"/>
  <c r="H120" i="8"/>
  <c r="A120" i="8"/>
  <c r="B120" i="8" s="1"/>
  <c r="H119" i="8"/>
  <c r="A119" i="8"/>
  <c r="B119" i="8" s="1"/>
  <c r="H118" i="8"/>
  <c r="A118" i="8"/>
  <c r="B118" i="8" s="1"/>
  <c r="I235" i="5"/>
  <c r="H235" i="5"/>
  <c r="A235" i="5"/>
  <c r="B235" i="5" s="1"/>
  <c r="I234" i="5"/>
  <c r="H234" i="5"/>
  <c r="A234" i="5"/>
  <c r="B234" i="5" s="1"/>
  <c r="I233" i="5"/>
  <c r="H233" i="5"/>
  <c r="A233" i="5"/>
  <c r="B233" i="5" s="1"/>
  <c r="I215" i="5"/>
  <c r="H215" i="5"/>
  <c r="A215" i="5"/>
  <c r="B215" i="5" s="1"/>
  <c r="I214" i="5"/>
  <c r="H214" i="5"/>
  <c r="A214" i="5"/>
  <c r="B214" i="5" s="1"/>
  <c r="I208" i="5"/>
  <c r="H208" i="5"/>
  <c r="A208" i="5"/>
  <c r="B208" i="5" s="1"/>
  <c r="I210" i="5"/>
  <c r="H210" i="5"/>
  <c r="A210" i="5"/>
  <c r="B210" i="5" s="1"/>
  <c r="I209" i="5"/>
  <c r="H209" i="5"/>
  <c r="A209" i="5"/>
  <c r="B209" i="5" s="1"/>
  <c r="AB7" i="1" l="1"/>
  <c r="I217" i="5" l="1"/>
  <c r="H217" i="5"/>
  <c r="A217" i="5"/>
  <c r="B217" i="5" s="1"/>
  <c r="I216" i="5"/>
  <c r="H216" i="5"/>
  <c r="A216" i="5"/>
  <c r="B216" i="5" s="1"/>
  <c r="I213" i="5"/>
  <c r="H213" i="5"/>
  <c r="A213" i="5"/>
  <c r="B213" i="5" s="1"/>
  <c r="I212" i="5"/>
  <c r="H212" i="5"/>
  <c r="A212" i="5"/>
  <c r="B212" i="5" s="1"/>
  <c r="I211" i="5"/>
  <c r="H211" i="5"/>
  <c r="A211" i="5"/>
  <c r="B211" i="5" s="1"/>
  <c r="I181" i="6"/>
  <c r="I180" i="6"/>
  <c r="I179" i="6"/>
  <c r="I177" i="6"/>
  <c r="I176" i="6"/>
  <c r="I175" i="6"/>
  <c r="I206" i="5"/>
  <c r="H206" i="5"/>
  <c r="A206" i="5"/>
  <c r="B206" i="5" s="1"/>
  <c r="I205" i="5"/>
  <c r="H205" i="5"/>
  <c r="A205" i="5"/>
  <c r="B205" i="5" s="1"/>
  <c r="I204" i="5"/>
  <c r="H204" i="5"/>
  <c r="A204" i="5"/>
  <c r="B204" i="5" s="1"/>
  <c r="I203" i="5"/>
  <c r="H203" i="5"/>
  <c r="A203" i="5"/>
  <c r="B203" i="5" s="1"/>
  <c r="I182" i="6" l="1"/>
  <c r="I178" i="6"/>
  <c r="H92" i="11"/>
  <c r="A92" i="11"/>
  <c r="B92" i="11" s="1"/>
  <c r="H91" i="11"/>
  <c r="A91" i="11"/>
  <c r="B91" i="11" s="1"/>
  <c r="H90" i="11"/>
  <c r="A90" i="11"/>
  <c r="B90" i="11" s="1"/>
  <c r="H89" i="11"/>
  <c r="A89" i="11"/>
  <c r="B89" i="11" s="1"/>
  <c r="H96" i="11"/>
  <c r="A96" i="11"/>
  <c r="B96" i="11" s="1"/>
  <c r="H95" i="11"/>
  <c r="A95" i="11"/>
  <c r="B95" i="11" s="1"/>
  <c r="H94" i="11"/>
  <c r="A94" i="11"/>
  <c r="B94" i="11" s="1"/>
  <c r="H93" i="11"/>
  <c r="A93" i="11"/>
  <c r="B93" i="11" s="1"/>
  <c r="H100" i="11"/>
  <c r="A100" i="11"/>
  <c r="B100" i="11" s="1"/>
  <c r="H99" i="11"/>
  <c r="A99" i="11"/>
  <c r="B99" i="11" s="1"/>
  <c r="H98" i="11"/>
  <c r="A98" i="11"/>
  <c r="B98" i="11" s="1"/>
  <c r="H97" i="11"/>
  <c r="A97" i="11"/>
  <c r="B97" i="11" s="1"/>
  <c r="H96" i="10"/>
  <c r="A96" i="10"/>
  <c r="B96" i="10" s="1"/>
  <c r="H95" i="10"/>
  <c r="A95" i="10"/>
  <c r="B95" i="10" s="1"/>
  <c r="H94" i="10"/>
  <c r="A94" i="10"/>
  <c r="B94" i="10" s="1"/>
  <c r="H99" i="10"/>
  <c r="A99" i="10"/>
  <c r="B99" i="10" s="1"/>
  <c r="H98" i="10"/>
  <c r="A98" i="10"/>
  <c r="B98" i="10" s="1"/>
  <c r="H97" i="10"/>
  <c r="A97" i="10"/>
  <c r="B97" i="10" s="1"/>
  <c r="H102" i="10"/>
  <c r="A102" i="10"/>
  <c r="B102" i="10" s="1"/>
  <c r="H101" i="10"/>
  <c r="A101" i="10"/>
  <c r="B101" i="10" s="1"/>
  <c r="H100" i="10"/>
  <c r="A100" i="10"/>
  <c r="B100" i="10" s="1"/>
  <c r="I173" i="6"/>
  <c r="I172" i="6"/>
  <c r="I171" i="6"/>
  <c r="I169" i="6"/>
  <c r="I168" i="6"/>
  <c r="I167" i="6"/>
  <c r="I165" i="6"/>
  <c r="I164" i="6"/>
  <c r="I163" i="6"/>
  <c r="I160" i="6"/>
  <c r="I159" i="6"/>
  <c r="I190" i="5"/>
  <c r="H190" i="5"/>
  <c r="A190" i="5"/>
  <c r="B190" i="5" s="1"/>
  <c r="I189" i="5"/>
  <c r="H189" i="5"/>
  <c r="A189" i="5"/>
  <c r="B189" i="5" s="1"/>
  <c r="I192" i="5"/>
  <c r="H192" i="5"/>
  <c r="A192" i="5"/>
  <c r="B192" i="5" s="1"/>
  <c r="I191" i="5"/>
  <c r="H191" i="5"/>
  <c r="A191" i="5"/>
  <c r="B191" i="5" s="1"/>
  <c r="I194" i="5"/>
  <c r="H194" i="5"/>
  <c r="A194" i="5"/>
  <c r="B194" i="5" s="1"/>
  <c r="I193" i="5"/>
  <c r="H193" i="5"/>
  <c r="A193" i="5"/>
  <c r="B193" i="5" s="1"/>
  <c r="I196" i="5"/>
  <c r="H196" i="5"/>
  <c r="A196" i="5"/>
  <c r="B196" i="5" s="1"/>
  <c r="I195" i="5"/>
  <c r="H195" i="5"/>
  <c r="A195" i="5"/>
  <c r="B195" i="5" s="1"/>
  <c r="I198" i="5"/>
  <c r="H198" i="5"/>
  <c r="A198" i="5"/>
  <c r="B198" i="5" s="1"/>
  <c r="I197" i="5"/>
  <c r="H197" i="5"/>
  <c r="A197" i="5"/>
  <c r="B197" i="5" s="1"/>
  <c r="I200" i="5"/>
  <c r="H200" i="5"/>
  <c r="A200" i="5"/>
  <c r="B200" i="5" s="1"/>
  <c r="I199" i="5"/>
  <c r="H199" i="5"/>
  <c r="A199" i="5"/>
  <c r="B199" i="5" s="1"/>
  <c r="I174" i="6" l="1"/>
  <c r="I166" i="6"/>
  <c r="I170" i="6"/>
  <c r="AI7" i="1"/>
  <c r="I201" i="5" l="1"/>
  <c r="H201" i="5"/>
  <c r="A201" i="5"/>
  <c r="B201" i="5" s="1"/>
  <c r="I202" i="5"/>
  <c r="H202" i="5"/>
  <c r="A202" i="5"/>
  <c r="B202" i="5" s="1"/>
  <c r="I218" i="5"/>
  <c r="H218" i="5"/>
  <c r="A218" i="5"/>
  <c r="B218" i="5" s="1"/>
  <c r="I207" i="5"/>
  <c r="H207" i="5"/>
  <c r="A207" i="5"/>
  <c r="B207" i="5" s="1"/>
  <c r="C9" i="15" l="1"/>
  <c r="C10" i="15"/>
  <c r="C11" i="15"/>
  <c r="C12" i="15"/>
  <c r="C13" i="15"/>
  <c r="C14" i="15"/>
  <c r="C17" i="15"/>
  <c r="C18" i="15"/>
  <c r="C8" i="15"/>
  <c r="I187" i="5" l="1"/>
  <c r="H187" i="5"/>
  <c r="A187" i="5"/>
  <c r="B187" i="5" s="1"/>
  <c r="I186" i="5"/>
  <c r="H186" i="5"/>
  <c r="A186" i="5"/>
  <c r="B186" i="5" s="1"/>
  <c r="I185" i="5"/>
  <c r="H185" i="5"/>
  <c r="A185" i="5"/>
  <c r="B185" i="5" s="1"/>
  <c r="I184" i="5"/>
  <c r="H184" i="5"/>
  <c r="A184" i="5"/>
  <c r="B184" i="5" s="1"/>
  <c r="I183" i="5"/>
  <c r="H183" i="5"/>
  <c r="A183" i="5"/>
  <c r="B183" i="5" s="1"/>
  <c r="I182" i="5"/>
  <c r="H182" i="5"/>
  <c r="A182" i="5"/>
  <c r="B182" i="5" s="1"/>
  <c r="I219" i="5"/>
  <c r="H219" i="5"/>
  <c r="A219" i="5"/>
  <c r="B219" i="5" s="1"/>
  <c r="I188" i="5"/>
  <c r="H188" i="5"/>
  <c r="A188" i="5"/>
  <c r="B188" i="5" s="1"/>
  <c r="H102" i="11" l="1"/>
  <c r="A102" i="11"/>
  <c r="B102" i="11" s="1"/>
  <c r="H101" i="11"/>
  <c r="A101" i="11"/>
  <c r="B101" i="11" s="1"/>
  <c r="H88" i="11"/>
  <c r="A88" i="11"/>
  <c r="B88" i="11" s="1"/>
  <c r="H87" i="11"/>
  <c r="A87" i="11"/>
  <c r="B87" i="11" s="1"/>
  <c r="H86" i="11"/>
  <c r="A86" i="11"/>
  <c r="B86" i="11" s="1"/>
  <c r="H85" i="11"/>
  <c r="A85" i="11"/>
  <c r="B85" i="11" s="1"/>
  <c r="H90" i="10"/>
  <c r="A90" i="10"/>
  <c r="B90" i="10" s="1"/>
  <c r="H89" i="10"/>
  <c r="A89" i="10"/>
  <c r="B89" i="10" s="1"/>
  <c r="H88" i="10"/>
  <c r="A88" i="10"/>
  <c r="B88" i="10" s="1"/>
  <c r="H87" i="10"/>
  <c r="A87" i="10"/>
  <c r="B87" i="10" s="1"/>
  <c r="H86" i="10"/>
  <c r="A86" i="10"/>
  <c r="B86" i="10" s="1"/>
  <c r="H85" i="10"/>
  <c r="A85" i="10"/>
  <c r="B85" i="10" s="1"/>
  <c r="H112" i="8"/>
  <c r="A112" i="8"/>
  <c r="B112" i="8" s="1"/>
  <c r="H111" i="8"/>
  <c r="A111" i="8"/>
  <c r="B111" i="8" s="1"/>
  <c r="H110" i="8"/>
  <c r="A110" i="8"/>
  <c r="B110" i="8" s="1"/>
  <c r="H109" i="8"/>
  <c r="A109" i="8"/>
  <c r="B109" i="8" s="1"/>
  <c r="H108" i="8"/>
  <c r="A108" i="8"/>
  <c r="B108" i="8" s="1"/>
  <c r="H107" i="8"/>
  <c r="A107" i="8"/>
  <c r="B107" i="8" s="1"/>
  <c r="H106" i="8"/>
  <c r="A106" i="8"/>
  <c r="B106" i="8" s="1"/>
  <c r="H105" i="8"/>
  <c r="A105" i="8"/>
  <c r="B105" i="8" s="1"/>
  <c r="H104" i="8"/>
  <c r="A104" i="8"/>
  <c r="B104" i="8" s="1"/>
  <c r="H103" i="8"/>
  <c r="A103" i="8"/>
  <c r="B103" i="8" s="1"/>
  <c r="H102" i="8"/>
  <c r="A102" i="8"/>
  <c r="B102" i="8" s="1"/>
  <c r="H113" i="8"/>
  <c r="H114" i="8"/>
  <c r="H115" i="8"/>
  <c r="H116" i="8"/>
  <c r="H117" i="8"/>
  <c r="H123" i="8"/>
  <c r="H124" i="8"/>
  <c r="H164" i="8"/>
  <c r="H165" i="8"/>
  <c r="H166" i="8"/>
  <c r="H167" i="8"/>
  <c r="A113" i="8"/>
  <c r="B113" i="8" s="1"/>
  <c r="A114" i="8"/>
  <c r="B114" i="8" s="1"/>
  <c r="A115" i="8"/>
  <c r="B115" i="8" s="1"/>
  <c r="A116" i="8"/>
  <c r="B116" i="8" s="1"/>
  <c r="A117" i="8"/>
  <c r="B117" i="8" s="1"/>
  <c r="A123" i="8"/>
  <c r="B123" i="8" s="1"/>
  <c r="A124" i="8"/>
  <c r="B124" i="8" s="1"/>
  <c r="A164" i="8"/>
  <c r="B164" i="8" s="1"/>
  <c r="A165" i="8"/>
  <c r="B165" i="8" s="1"/>
  <c r="A166" i="8"/>
  <c r="B166" i="8" s="1"/>
  <c r="A167" i="8"/>
  <c r="B167" i="8" s="1"/>
  <c r="I155" i="6"/>
  <c r="I157" i="6"/>
  <c r="I156" i="6"/>
  <c r="A168" i="5"/>
  <c r="B168" i="5" s="1"/>
  <c r="H168" i="5"/>
  <c r="I168" i="5"/>
  <c r="A169" i="5"/>
  <c r="B169" i="5" s="1"/>
  <c r="H169" i="5"/>
  <c r="I169" i="5"/>
  <c r="A170" i="5"/>
  <c r="B170" i="5" s="1"/>
  <c r="H170" i="5"/>
  <c r="I170" i="5"/>
  <c r="A171" i="5"/>
  <c r="B171" i="5" s="1"/>
  <c r="H171" i="5"/>
  <c r="I171" i="5"/>
  <c r="A172" i="5"/>
  <c r="B172" i="5" s="1"/>
  <c r="H172" i="5"/>
  <c r="I172" i="5"/>
  <c r="A173" i="5"/>
  <c r="B173" i="5" s="1"/>
  <c r="H173" i="5"/>
  <c r="I173" i="5"/>
  <c r="A174" i="5"/>
  <c r="B174" i="5" s="1"/>
  <c r="H174" i="5"/>
  <c r="I174" i="5"/>
  <c r="A175" i="5"/>
  <c r="B175" i="5" s="1"/>
  <c r="H175" i="5"/>
  <c r="I175" i="5"/>
  <c r="A163" i="5"/>
  <c r="B163" i="5" s="1"/>
  <c r="H163" i="5"/>
  <c r="I163" i="5"/>
  <c r="A164" i="5"/>
  <c r="B164" i="5" s="1"/>
  <c r="H164" i="5"/>
  <c r="I164" i="5"/>
  <c r="A165" i="5"/>
  <c r="B165" i="5" s="1"/>
  <c r="H165" i="5"/>
  <c r="I165" i="5"/>
  <c r="A166" i="5"/>
  <c r="B166" i="5" s="1"/>
  <c r="H166" i="5"/>
  <c r="I166" i="5"/>
  <c r="I167" i="5"/>
  <c r="H167" i="5"/>
  <c r="A167" i="5"/>
  <c r="B167" i="5" s="1"/>
  <c r="I179" i="5"/>
  <c r="H179" i="5"/>
  <c r="A179" i="5"/>
  <c r="B179" i="5" s="1"/>
  <c r="I178" i="5"/>
  <c r="H178" i="5"/>
  <c r="A178" i="5"/>
  <c r="B178" i="5" s="1"/>
  <c r="I177" i="5"/>
  <c r="H177" i="5"/>
  <c r="A177" i="5"/>
  <c r="B177" i="5" s="1"/>
  <c r="I176" i="5"/>
  <c r="H176" i="5"/>
  <c r="A176" i="5"/>
  <c r="B176" i="5" s="1"/>
  <c r="I158" i="6" l="1"/>
  <c r="H158" i="6" s="1"/>
  <c r="AV7" i="1"/>
  <c r="BT5" i="1" l="1"/>
  <c r="BR5" i="1"/>
  <c r="BP5" i="1"/>
  <c r="BI5" i="1"/>
  <c r="BC5" i="1"/>
  <c r="AX5" i="1"/>
  <c r="AQ5" i="1"/>
  <c r="AK5" i="1"/>
  <c r="AD5" i="1"/>
  <c r="W5" i="1"/>
  <c r="T5" i="1"/>
  <c r="R5" i="1"/>
  <c r="P5" i="1"/>
  <c r="N5" i="1"/>
  <c r="G5" i="1"/>
  <c r="D5" i="1"/>
  <c r="AB8" i="15"/>
  <c r="AG9" i="15"/>
  <c r="AG10" i="15"/>
  <c r="AG11" i="15"/>
  <c r="AG12" i="15"/>
  <c r="AG13" i="15"/>
  <c r="AG14" i="15"/>
  <c r="AG15" i="15"/>
  <c r="AG16" i="15"/>
  <c r="AG17" i="15"/>
  <c r="AG18" i="15"/>
  <c r="AH9" i="15"/>
  <c r="AH10" i="15"/>
  <c r="AH11" i="15"/>
  <c r="AH12" i="15"/>
  <c r="AH13" i="15"/>
  <c r="AH14" i="15"/>
  <c r="AH15" i="15"/>
  <c r="AH16" i="15"/>
  <c r="AH17" i="15"/>
  <c r="AH18" i="15"/>
  <c r="AE9" i="15"/>
  <c r="AE10" i="15"/>
  <c r="AE11" i="15"/>
  <c r="AE12" i="15"/>
  <c r="AE13" i="15"/>
  <c r="AE14" i="15"/>
  <c r="AE15" i="15"/>
  <c r="AE16" i="15"/>
  <c r="AE17" i="15"/>
  <c r="AE18" i="15"/>
  <c r="AD9" i="15"/>
  <c r="AD10" i="15"/>
  <c r="AD11" i="15"/>
  <c r="AD12" i="15"/>
  <c r="AD13" i="15"/>
  <c r="AD14" i="15"/>
  <c r="AD15" i="15"/>
  <c r="AD17" i="15"/>
  <c r="AD18" i="15"/>
  <c r="AC9" i="15"/>
  <c r="AC10" i="15"/>
  <c r="AC11" i="15"/>
  <c r="AC12" i="15"/>
  <c r="AC13" i="15"/>
  <c r="AC14" i="15"/>
  <c r="AC15" i="15"/>
  <c r="AC17" i="15"/>
  <c r="AC18" i="15"/>
  <c r="AM9" i="15"/>
  <c r="AM10" i="15"/>
  <c r="AM11" i="15"/>
  <c r="AM12" i="15"/>
  <c r="AM13" i="15"/>
  <c r="AM14" i="15"/>
  <c r="AM17" i="15"/>
  <c r="AM18" i="15"/>
  <c r="AM8" i="15"/>
  <c r="AL8" i="15"/>
  <c r="AL9" i="15"/>
  <c r="AL10" i="15"/>
  <c r="AL11" i="15"/>
  <c r="AL12" i="15"/>
  <c r="AL13" i="15"/>
  <c r="AL14" i="15"/>
  <c r="AL15" i="15"/>
  <c r="AL17" i="15"/>
  <c r="AL18" i="15"/>
  <c r="AK9" i="15"/>
  <c r="AK10" i="15"/>
  <c r="AK11" i="15"/>
  <c r="AK12" i="15"/>
  <c r="AK13" i="15"/>
  <c r="AK14" i="15"/>
  <c r="AK15" i="15"/>
  <c r="AK17" i="15"/>
  <c r="AK18" i="15"/>
  <c r="AK8" i="15"/>
  <c r="AJ9" i="15"/>
  <c r="AJ10" i="15"/>
  <c r="AJ11" i="15"/>
  <c r="AJ12" i="15"/>
  <c r="AJ13" i="15"/>
  <c r="AJ14" i="15"/>
  <c r="AJ17" i="15"/>
  <c r="AJ18" i="15"/>
  <c r="AJ8" i="15"/>
  <c r="AI10" i="15"/>
  <c r="AI11" i="15"/>
  <c r="AI12" i="15"/>
  <c r="AI13" i="15"/>
  <c r="AI14" i="15"/>
  <c r="AI15" i="15"/>
  <c r="AI16" i="15"/>
  <c r="AI17" i="15"/>
  <c r="AI18" i="15"/>
  <c r="Z9" i="15"/>
  <c r="Z10" i="15"/>
  <c r="Z11" i="15"/>
  <c r="Z12" i="15"/>
  <c r="Z13" i="15"/>
  <c r="Z14" i="15"/>
  <c r="Z17" i="15"/>
  <c r="Z18" i="15"/>
  <c r="Z8" i="15"/>
  <c r="Y9" i="15"/>
  <c r="Y10" i="15"/>
  <c r="Y11" i="15"/>
  <c r="Y12" i="15"/>
  <c r="Y13" i="15"/>
  <c r="Y14" i="15"/>
  <c r="Y15" i="15"/>
  <c r="Y17" i="15"/>
  <c r="Y18" i="15"/>
  <c r="Y8" i="15"/>
  <c r="X9" i="15"/>
  <c r="X10" i="15"/>
  <c r="X11" i="15"/>
  <c r="X12" i="15"/>
  <c r="X13" i="15"/>
  <c r="X14" i="15"/>
  <c r="X15" i="15"/>
  <c r="X17" i="15"/>
  <c r="X18" i="15"/>
  <c r="X8" i="15"/>
  <c r="W9" i="15"/>
  <c r="W10" i="15"/>
  <c r="W11" i="15"/>
  <c r="W12" i="15"/>
  <c r="W13" i="15"/>
  <c r="W14" i="15"/>
  <c r="W17" i="15"/>
  <c r="W18" i="15"/>
  <c r="W8" i="15"/>
  <c r="V10" i="15"/>
  <c r="V11" i="15"/>
  <c r="V12" i="15"/>
  <c r="V13" i="15"/>
  <c r="V15" i="15"/>
  <c r="V17" i="15"/>
  <c r="V18" i="15"/>
  <c r="A72" i="8"/>
  <c r="B72" i="8" s="1"/>
  <c r="A73" i="8"/>
  <c r="B73" i="8" s="1"/>
  <c r="A74" i="8"/>
  <c r="B74" i="8" s="1"/>
  <c r="A75" i="8"/>
  <c r="B75" i="8" s="1"/>
  <c r="A76" i="8"/>
  <c r="B76" i="8" s="1"/>
  <c r="A77" i="8"/>
  <c r="B77" i="8" s="1"/>
  <c r="A78" i="8"/>
  <c r="B78" i="8" s="1"/>
  <c r="A79" i="8"/>
  <c r="B79" i="8" s="1"/>
  <c r="A80" i="8"/>
  <c r="B80" i="8" s="1"/>
  <c r="A81" i="8"/>
  <c r="B81" i="8" s="1"/>
  <c r="A82" i="8"/>
  <c r="B82" i="8" s="1"/>
  <c r="A83" i="8"/>
  <c r="B83" i="8" s="1"/>
  <c r="A84" i="8"/>
  <c r="B84" i="8" s="1"/>
  <c r="A85" i="8"/>
  <c r="B85" i="8" s="1"/>
  <c r="A86" i="8"/>
  <c r="B86" i="8" s="1"/>
  <c r="A87" i="8"/>
  <c r="B87" i="8" s="1"/>
  <c r="A88" i="8"/>
  <c r="B88" i="8" s="1"/>
  <c r="A89" i="8"/>
  <c r="B89" i="8" s="1"/>
  <c r="A90" i="8"/>
  <c r="B90" i="8" s="1"/>
  <c r="A91" i="8"/>
  <c r="B91" i="8" s="1"/>
  <c r="A92" i="8"/>
  <c r="B92" i="8" s="1"/>
  <c r="A93" i="8"/>
  <c r="B93" i="8" s="1"/>
  <c r="A94" i="8"/>
  <c r="B94" i="8" s="1"/>
  <c r="A95" i="8"/>
  <c r="B95" i="8" s="1"/>
  <c r="A96" i="8"/>
  <c r="B96" i="8" s="1"/>
  <c r="A97" i="8"/>
  <c r="B97" i="8" s="1"/>
  <c r="A98" i="8"/>
  <c r="B98" i="8" s="1"/>
  <c r="A99" i="8"/>
  <c r="B99" i="8" s="1"/>
  <c r="A100" i="8"/>
  <c r="B100" i="8" s="1"/>
  <c r="A101" i="8"/>
  <c r="B101" i="8" s="1"/>
  <c r="B10" i="15"/>
  <c r="B11" i="15"/>
  <c r="B12" i="15"/>
  <c r="S9" i="15"/>
  <c r="S10" i="15"/>
  <c r="S11" i="15"/>
  <c r="S12" i="15"/>
  <c r="S13" i="15"/>
  <c r="S14" i="15"/>
  <c r="S15" i="15"/>
  <c r="S17" i="15"/>
  <c r="S18" i="15"/>
  <c r="U9" i="15"/>
  <c r="U10" i="15"/>
  <c r="U11" i="15"/>
  <c r="U12" i="15"/>
  <c r="U13" i="15"/>
  <c r="U14" i="15"/>
  <c r="U15" i="15"/>
  <c r="U16" i="15"/>
  <c r="U17" i="15"/>
  <c r="U18" i="15"/>
  <c r="T9" i="15"/>
  <c r="T10" i="15"/>
  <c r="T11" i="15"/>
  <c r="T12" i="15"/>
  <c r="T13" i="15"/>
  <c r="T14" i="15"/>
  <c r="T16" i="15"/>
  <c r="T17" i="15"/>
  <c r="T18" i="15"/>
  <c r="U8" i="15"/>
  <c r="T8" i="15"/>
  <c r="S8" i="15"/>
  <c r="Q9" i="15"/>
  <c r="Q10" i="15"/>
  <c r="Q11" i="15"/>
  <c r="Q12" i="15"/>
  <c r="Q13" i="15"/>
  <c r="Q14" i="15"/>
  <c r="Q15" i="15"/>
  <c r="Q17" i="15"/>
  <c r="Q18" i="15"/>
  <c r="P9" i="15"/>
  <c r="P10" i="15"/>
  <c r="P11" i="15"/>
  <c r="P12" i="15"/>
  <c r="P13" i="15"/>
  <c r="P14" i="15"/>
  <c r="P17" i="15"/>
  <c r="P18" i="15"/>
  <c r="O11" i="15"/>
  <c r="O12" i="15"/>
  <c r="O13" i="15"/>
  <c r="O14" i="15"/>
  <c r="O15" i="15"/>
  <c r="O17" i="15"/>
  <c r="O18" i="15"/>
  <c r="O10" i="15"/>
  <c r="O9" i="15"/>
  <c r="O8" i="15"/>
  <c r="P8" i="15"/>
  <c r="Q8" i="15"/>
  <c r="F10" i="15"/>
  <c r="F11" i="15"/>
  <c r="F17" i="15"/>
  <c r="F18" i="15"/>
  <c r="D10" i="15"/>
  <c r="D11" i="15"/>
  <c r="D12" i="15"/>
  <c r="D17" i="15"/>
  <c r="D18" i="15"/>
  <c r="B17" i="15"/>
  <c r="B18" i="15"/>
  <c r="AW2" i="1"/>
  <c r="A5" i="12"/>
  <c r="B5" i="12" s="1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4" i="12"/>
  <c r="B4" i="12" s="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103" i="11"/>
  <c r="A130" i="11"/>
  <c r="A131" i="11"/>
  <c r="A132" i="11"/>
  <c r="A133" i="11"/>
  <c r="A134" i="11"/>
  <c r="A4" i="11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91" i="10"/>
  <c r="A92" i="10"/>
  <c r="A93" i="10"/>
  <c r="A103" i="10"/>
  <c r="A130" i="10"/>
  <c r="A131" i="10"/>
  <c r="A4" i="10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4" i="8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B20" i="6" s="1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4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80" i="5"/>
  <c r="A181" i="5"/>
  <c r="A306" i="5"/>
  <c r="A307" i="5"/>
  <c r="A308" i="5"/>
  <c r="A4" i="5"/>
  <c r="C247" i="1" l="1"/>
  <c r="C244" i="1"/>
  <c r="C249" i="1"/>
  <c r="C243" i="1"/>
  <c r="C245" i="1"/>
  <c r="C248" i="1"/>
  <c r="C252" i="1"/>
  <c r="C253" i="1"/>
  <c r="C263" i="1"/>
  <c r="C246" i="1"/>
  <c r="C264" i="1"/>
  <c r="C250" i="1"/>
  <c r="C255" i="1"/>
  <c r="C258" i="1"/>
  <c r="C262" i="1"/>
  <c r="C265" i="1"/>
  <c r="C269" i="1"/>
  <c r="C272" i="1"/>
  <c r="C280" i="1"/>
  <c r="C281" i="1"/>
  <c r="C284" i="1"/>
  <c r="C290" i="1"/>
  <c r="C294" i="1"/>
  <c r="C251" i="1"/>
  <c r="C254" i="1"/>
  <c r="C261" i="1"/>
  <c r="C277" i="1"/>
  <c r="C285" i="1"/>
  <c r="C287" i="1"/>
  <c r="C291" i="1"/>
  <c r="C293" i="1"/>
  <c r="C296" i="1"/>
  <c r="C259" i="1"/>
  <c r="C260" i="1"/>
  <c r="C266" i="1"/>
  <c r="C278" i="1"/>
  <c r="C282" i="1"/>
  <c r="C283" i="1"/>
  <c r="C286" i="1"/>
  <c r="C289" i="1"/>
  <c r="C256" i="1"/>
  <c r="C267" i="1"/>
  <c r="C274" i="1"/>
  <c r="C275" i="1"/>
  <c r="C279" i="1"/>
  <c r="C288" i="1"/>
  <c r="C292" i="1"/>
  <c r="C270" i="1"/>
  <c r="C295" i="1"/>
  <c r="C257" i="1"/>
  <c r="C268" i="1"/>
  <c r="C298" i="1"/>
  <c r="C271" i="1"/>
  <c r="C273" i="1"/>
  <c r="C276" i="1"/>
  <c r="Q243" i="1"/>
  <c r="Q245" i="1"/>
  <c r="Q244" i="1"/>
  <c r="Q248" i="1"/>
  <c r="Q250" i="1"/>
  <c r="Q251" i="1"/>
  <c r="Q247" i="1"/>
  <c r="Q249" i="1"/>
  <c r="Q254" i="1"/>
  <c r="Q260" i="1"/>
  <c r="Q262" i="1"/>
  <c r="Q265" i="1"/>
  <c r="Q270" i="1"/>
  <c r="Q271" i="1"/>
  <c r="Q273" i="1"/>
  <c r="Q256" i="1"/>
  <c r="Q261" i="1"/>
  <c r="Q263" i="1"/>
  <c r="Q258" i="1"/>
  <c r="Q264" i="1"/>
  <c r="Q272" i="1"/>
  <c r="Q276" i="1"/>
  <c r="Q291" i="1"/>
  <c r="Q296" i="1"/>
  <c r="Q246" i="1"/>
  <c r="Q252" i="1"/>
  <c r="Q259" i="1"/>
  <c r="Q268" i="1"/>
  <c r="Q281" i="1"/>
  <c r="Q289" i="1"/>
  <c r="Q294" i="1"/>
  <c r="Q257" i="1"/>
  <c r="Q266" i="1"/>
  <c r="Q267" i="1"/>
  <c r="Q269" i="1"/>
  <c r="Q274" i="1"/>
  <c r="Q280" i="1"/>
  <c r="Q284" i="1"/>
  <c r="Q285" i="1"/>
  <c r="Q286" i="1"/>
  <c r="Q287" i="1"/>
  <c r="Q253" i="1"/>
  <c r="Q275" i="1"/>
  <c r="Q277" i="1"/>
  <c r="Q278" i="1"/>
  <c r="Q282" i="1"/>
  <c r="Q283" i="1"/>
  <c r="Q288" i="1"/>
  <c r="Q290" i="1"/>
  <c r="Q292" i="1"/>
  <c r="Q293" i="1"/>
  <c r="Q295" i="1"/>
  <c r="Q255" i="1"/>
  <c r="Q298" i="1"/>
  <c r="Q279" i="1"/>
  <c r="AJ244" i="1"/>
  <c r="AJ247" i="1"/>
  <c r="AJ250" i="1"/>
  <c r="AJ245" i="1"/>
  <c r="AJ243" i="1"/>
  <c r="AJ254" i="1"/>
  <c r="AJ259" i="1"/>
  <c r="AJ260" i="1"/>
  <c r="AJ266" i="1"/>
  <c r="AJ269" i="1"/>
  <c r="AJ246" i="1"/>
  <c r="AJ252" i="1"/>
  <c r="AJ261" i="1"/>
  <c r="AJ262" i="1"/>
  <c r="AJ263" i="1"/>
  <c r="AJ249" i="1"/>
  <c r="AJ256" i="1"/>
  <c r="AJ265" i="1"/>
  <c r="AJ267" i="1"/>
  <c r="AJ268" i="1"/>
  <c r="AJ271" i="1"/>
  <c r="AJ276" i="1"/>
  <c r="AJ279" i="1"/>
  <c r="AJ284" i="1"/>
  <c r="AJ286" i="1"/>
  <c r="AJ288" i="1"/>
  <c r="AJ248" i="1"/>
  <c r="AJ251" i="1"/>
  <c r="AJ257" i="1"/>
  <c r="AJ264" i="1"/>
  <c r="AJ273" i="1"/>
  <c r="AJ275" i="1"/>
  <c r="AJ281" i="1"/>
  <c r="AJ282" i="1"/>
  <c r="AJ289" i="1"/>
  <c r="AJ293" i="1"/>
  <c r="AJ270" i="1"/>
  <c r="AJ255" i="1"/>
  <c r="AJ287" i="1"/>
  <c r="AJ290" i="1"/>
  <c r="AJ291" i="1"/>
  <c r="AJ295" i="1"/>
  <c r="AJ296" i="1"/>
  <c r="AJ298" i="1"/>
  <c r="AJ258" i="1"/>
  <c r="AJ272" i="1"/>
  <c r="AJ274" i="1"/>
  <c r="AJ278" i="1"/>
  <c r="AJ285" i="1"/>
  <c r="AJ294" i="1"/>
  <c r="AJ280" i="1"/>
  <c r="AJ253" i="1"/>
  <c r="AJ277" i="1"/>
  <c r="AJ283" i="1"/>
  <c r="AJ292" i="1"/>
  <c r="BH244" i="1"/>
  <c r="BH247" i="1"/>
  <c r="BH249" i="1"/>
  <c r="BH245" i="1"/>
  <c r="BH248" i="1"/>
  <c r="BH250" i="1"/>
  <c r="BH252" i="1"/>
  <c r="BH246" i="1"/>
  <c r="BH251" i="1"/>
  <c r="BH255" i="1"/>
  <c r="BH256" i="1"/>
  <c r="BH259" i="1"/>
  <c r="BH264" i="1"/>
  <c r="BH266" i="1"/>
  <c r="BH261" i="1"/>
  <c r="BH263" i="1"/>
  <c r="BH260" i="1"/>
  <c r="BH274" i="1"/>
  <c r="BH275" i="1"/>
  <c r="BH276" i="1"/>
  <c r="BH286" i="1"/>
  <c r="BH287" i="1"/>
  <c r="BH292" i="1"/>
  <c r="BH293" i="1"/>
  <c r="BH243" i="1"/>
  <c r="BH253" i="1"/>
  <c r="BH254" i="1"/>
  <c r="BH262" i="1"/>
  <c r="BH267" i="1"/>
  <c r="BH270" i="1"/>
  <c r="BH272" i="1"/>
  <c r="BH282" i="1"/>
  <c r="BH283" i="1"/>
  <c r="BH284" i="1"/>
  <c r="BH285" i="1"/>
  <c r="BH290" i="1"/>
  <c r="BH257" i="1"/>
  <c r="BH265" i="1"/>
  <c r="BH271" i="1"/>
  <c r="BH288" i="1"/>
  <c r="BH291" i="1"/>
  <c r="BH258" i="1"/>
  <c r="BH295" i="1"/>
  <c r="BH296" i="1"/>
  <c r="BH268" i="1"/>
  <c r="BH277" i="1"/>
  <c r="BH298" i="1"/>
  <c r="BH273" i="1"/>
  <c r="BH278" i="1"/>
  <c r="BH279" i="1"/>
  <c r="BH280" i="1"/>
  <c r="BH281" i="1"/>
  <c r="BH289" i="1"/>
  <c r="BH294" i="1"/>
  <c r="BH269" i="1"/>
  <c r="F246" i="1"/>
  <c r="F243" i="1"/>
  <c r="F245" i="1"/>
  <c r="F250" i="1"/>
  <c r="F253" i="1"/>
  <c r="F248" i="1"/>
  <c r="F252" i="1"/>
  <c r="F251" i="1"/>
  <c r="F254" i="1"/>
  <c r="F255" i="1"/>
  <c r="F258" i="1"/>
  <c r="F265" i="1"/>
  <c r="F266" i="1"/>
  <c r="F267" i="1"/>
  <c r="F268" i="1"/>
  <c r="F270" i="1"/>
  <c r="F273" i="1"/>
  <c r="F244" i="1"/>
  <c r="F256" i="1"/>
  <c r="F263" i="1"/>
  <c r="F249" i="1"/>
  <c r="F261" i="1"/>
  <c r="F264" i="1"/>
  <c r="F274" i="1"/>
  <c r="F276" i="1"/>
  <c r="F283" i="1"/>
  <c r="F285" i="1"/>
  <c r="F288" i="1"/>
  <c r="F289" i="1"/>
  <c r="F292" i="1"/>
  <c r="F293" i="1"/>
  <c r="F296" i="1"/>
  <c r="F257" i="1"/>
  <c r="F271" i="1"/>
  <c r="F294" i="1"/>
  <c r="F247" i="1"/>
  <c r="F262" i="1"/>
  <c r="F284" i="1"/>
  <c r="F287" i="1"/>
  <c r="F291" i="1"/>
  <c r="F259" i="1"/>
  <c r="F260" i="1"/>
  <c r="F269" i="1"/>
  <c r="F272" i="1"/>
  <c r="F277" i="1"/>
  <c r="F280" i="1"/>
  <c r="F286" i="1"/>
  <c r="F290" i="1"/>
  <c r="F295" i="1"/>
  <c r="F298" i="1"/>
  <c r="F282" i="1"/>
  <c r="F275" i="1"/>
  <c r="F278" i="1"/>
  <c r="F279" i="1"/>
  <c r="F281" i="1"/>
  <c r="S246" i="1"/>
  <c r="S247" i="1"/>
  <c r="S248" i="1"/>
  <c r="S243" i="1"/>
  <c r="S249" i="1"/>
  <c r="S253" i="1"/>
  <c r="S244" i="1"/>
  <c r="S250" i="1"/>
  <c r="S252" i="1"/>
  <c r="S259" i="1"/>
  <c r="S261" i="1"/>
  <c r="S263" i="1"/>
  <c r="S266" i="1"/>
  <c r="S272" i="1"/>
  <c r="S245" i="1"/>
  <c r="S262" i="1"/>
  <c r="S251" i="1"/>
  <c r="S260" i="1"/>
  <c r="S265" i="1"/>
  <c r="S267" i="1"/>
  <c r="S268" i="1"/>
  <c r="S273" i="1"/>
  <c r="S274" i="1"/>
  <c r="S275" i="1"/>
  <c r="S278" i="1"/>
  <c r="S279" i="1"/>
  <c r="S280" i="1"/>
  <c r="S282" i="1"/>
  <c r="S283" i="1"/>
  <c r="S284" i="1"/>
  <c r="S286" i="1"/>
  <c r="S290" i="1"/>
  <c r="S293" i="1"/>
  <c r="S294" i="1"/>
  <c r="S255" i="1"/>
  <c r="S271" i="1"/>
  <c r="S277" i="1"/>
  <c r="S256" i="1"/>
  <c r="S264" i="1"/>
  <c r="S281" i="1"/>
  <c r="S289" i="1"/>
  <c r="S254" i="1"/>
  <c r="S257" i="1"/>
  <c r="S258" i="1"/>
  <c r="S269" i="1"/>
  <c r="S270" i="1"/>
  <c r="S276" i="1"/>
  <c r="S285" i="1"/>
  <c r="S291" i="1"/>
  <c r="S296" i="1"/>
  <c r="S287" i="1"/>
  <c r="S288" i="1"/>
  <c r="S295" i="1"/>
  <c r="S292" i="1"/>
  <c r="S298" i="1"/>
  <c r="AP244" i="1"/>
  <c r="AP243" i="1"/>
  <c r="AP246" i="1"/>
  <c r="AP249" i="1"/>
  <c r="AP247" i="1"/>
  <c r="AP250" i="1"/>
  <c r="AP252" i="1"/>
  <c r="AP255" i="1"/>
  <c r="AP256" i="1"/>
  <c r="AP257" i="1"/>
  <c r="AP258" i="1"/>
  <c r="AP262" i="1"/>
  <c r="AP264" i="1"/>
  <c r="AP272" i="1"/>
  <c r="AP253" i="1"/>
  <c r="AP259" i="1"/>
  <c r="AP245" i="1"/>
  <c r="AP266" i="1"/>
  <c r="AP273" i="1"/>
  <c r="AP274" i="1"/>
  <c r="AP278" i="1"/>
  <c r="AP290" i="1"/>
  <c r="AP291" i="1"/>
  <c r="AP292" i="1"/>
  <c r="AP254" i="1"/>
  <c r="AP248" i="1"/>
  <c r="AP268" i="1"/>
  <c r="AP277" i="1"/>
  <c r="AP280" i="1"/>
  <c r="AP283" i="1"/>
  <c r="AP261" i="1"/>
  <c r="AP267" i="1"/>
  <c r="AP269" i="1"/>
  <c r="AP276" i="1"/>
  <c r="AP279" i="1"/>
  <c r="AP281" i="1"/>
  <c r="AP282" i="1"/>
  <c r="AP284" i="1"/>
  <c r="AP285" i="1"/>
  <c r="AP286" i="1"/>
  <c r="AP289" i="1"/>
  <c r="AP293" i="1"/>
  <c r="AP251" i="1"/>
  <c r="AP265" i="1"/>
  <c r="AP270" i="1"/>
  <c r="AP275" i="1"/>
  <c r="AP288" i="1"/>
  <c r="AP294" i="1"/>
  <c r="AP263" i="1"/>
  <c r="AP260" i="1"/>
  <c r="AP271" i="1"/>
  <c r="AP287" i="1"/>
  <c r="AP295" i="1"/>
  <c r="AP298" i="1"/>
  <c r="AP296" i="1"/>
  <c r="BO245" i="1"/>
  <c r="BO246" i="1"/>
  <c r="BO249" i="1"/>
  <c r="BO243" i="1"/>
  <c r="BO244" i="1"/>
  <c r="BO251" i="1"/>
  <c r="BO257" i="1"/>
  <c r="BO261" i="1"/>
  <c r="BO262" i="1"/>
  <c r="BO263" i="1"/>
  <c r="BO268" i="1"/>
  <c r="BO270" i="1"/>
  <c r="BO273" i="1"/>
  <c r="BO247" i="1"/>
  <c r="BO248" i="1"/>
  <c r="BO250" i="1"/>
  <c r="BO256" i="1"/>
  <c r="BO258" i="1"/>
  <c r="BO264" i="1"/>
  <c r="BO266" i="1"/>
  <c r="BO271" i="1"/>
  <c r="BO272" i="1"/>
  <c r="BO278" i="1"/>
  <c r="BO280" i="1"/>
  <c r="BO283" i="1"/>
  <c r="BO291" i="1"/>
  <c r="BO294" i="1"/>
  <c r="BO295" i="1"/>
  <c r="BO252" i="1"/>
  <c r="BO253" i="1"/>
  <c r="BO254" i="1"/>
  <c r="BO255" i="1"/>
  <c r="BO259" i="1"/>
  <c r="BO269" i="1"/>
  <c r="BO279" i="1"/>
  <c r="BO286" i="1"/>
  <c r="BO289" i="1"/>
  <c r="BO276" i="1"/>
  <c r="BO277" i="1"/>
  <c r="BO281" i="1"/>
  <c r="BO282" i="1"/>
  <c r="BO285" i="1"/>
  <c r="BO290" i="1"/>
  <c r="BO292" i="1"/>
  <c r="BO260" i="1"/>
  <c r="BO265" i="1"/>
  <c r="BO267" i="1"/>
  <c r="BO284" i="1"/>
  <c r="BO288" i="1"/>
  <c r="BO293" i="1"/>
  <c r="BO298" i="1"/>
  <c r="BO274" i="1"/>
  <c r="BO275" i="1"/>
  <c r="BO287" i="1"/>
  <c r="BO296" i="1"/>
  <c r="M244" i="1"/>
  <c r="M245" i="1"/>
  <c r="M246" i="1"/>
  <c r="M247" i="1"/>
  <c r="M249" i="1"/>
  <c r="M243" i="1"/>
  <c r="M250" i="1"/>
  <c r="M251" i="1"/>
  <c r="M260" i="1"/>
  <c r="M261" i="1"/>
  <c r="M262" i="1"/>
  <c r="M263" i="1"/>
  <c r="M272" i="1"/>
  <c r="M273" i="1"/>
  <c r="M274" i="1"/>
  <c r="M254" i="1"/>
  <c r="M255" i="1"/>
  <c r="M257" i="1"/>
  <c r="M252" i="1"/>
  <c r="M253" i="1"/>
  <c r="M256" i="1"/>
  <c r="M259" i="1"/>
  <c r="M270" i="1"/>
  <c r="M278" i="1"/>
  <c r="M282" i="1"/>
  <c r="M284" i="1"/>
  <c r="M290" i="1"/>
  <c r="M291" i="1"/>
  <c r="M294" i="1"/>
  <c r="M295" i="1"/>
  <c r="M264" i="1"/>
  <c r="M269" i="1"/>
  <c r="M275" i="1"/>
  <c r="M279" i="1"/>
  <c r="M288" i="1"/>
  <c r="M292" i="1"/>
  <c r="M271" i="1"/>
  <c r="M281" i="1"/>
  <c r="M289" i="1"/>
  <c r="M265" i="1"/>
  <c r="M268" i="1"/>
  <c r="M276" i="1"/>
  <c r="M296" i="1"/>
  <c r="M248" i="1"/>
  <c r="M277" i="1"/>
  <c r="M283" i="1"/>
  <c r="M258" i="1"/>
  <c r="M266" i="1"/>
  <c r="M280" i="1"/>
  <c r="M286" i="1"/>
  <c r="M267" i="1"/>
  <c r="M285" i="1"/>
  <c r="M293" i="1"/>
  <c r="M287" i="1"/>
  <c r="M298" i="1"/>
  <c r="V244" i="1"/>
  <c r="V245" i="1"/>
  <c r="V246" i="1"/>
  <c r="V252" i="1"/>
  <c r="V250" i="1"/>
  <c r="V251" i="1"/>
  <c r="V255" i="1"/>
  <c r="V257" i="1"/>
  <c r="V260" i="1"/>
  <c r="V262" i="1"/>
  <c r="V273" i="1"/>
  <c r="V243" i="1"/>
  <c r="V249" i="1"/>
  <c r="V254" i="1"/>
  <c r="V258" i="1"/>
  <c r="V247" i="1"/>
  <c r="V248" i="1"/>
  <c r="V253" i="1"/>
  <c r="V259" i="1"/>
  <c r="V261" i="1"/>
  <c r="V269" i="1"/>
  <c r="V270" i="1"/>
  <c r="V285" i="1"/>
  <c r="V287" i="1"/>
  <c r="V291" i="1"/>
  <c r="V275" i="1"/>
  <c r="V278" i="1"/>
  <c r="V288" i="1"/>
  <c r="V290" i="1"/>
  <c r="V292" i="1"/>
  <c r="V295" i="1"/>
  <c r="V263" i="1"/>
  <c r="V268" i="1"/>
  <c r="V271" i="1"/>
  <c r="V272" i="1"/>
  <c r="V277" i="1"/>
  <c r="V283" i="1"/>
  <c r="V293" i="1"/>
  <c r="V256" i="1"/>
  <c r="V264" i="1"/>
  <c r="V266" i="1"/>
  <c r="V267" i="1"/>
  <c r="V279" i="1"/>
  <c r="V284" i="1"/>
  <c r="V286" i="1"/>
  <c r="V294" i="1"/>
  <c r="V298" i="1"/>
  <c r="V265" i="1"/>
  <c r="V280" i="1"/>
  <c r="V276" i="1"/>
  <c r="V281" i="1"/>
  <c r="V282" i="1"/>
  <c r="V289" i="1"/>
  <c r="V296" i="1"/>
  <c r="V274" i="1"/>
  <c r="AW245" i="1"/>
  <c r="AW247" i="1"/>
  <c r="AW248" i="1"/>
  <c r="AW251" i="1"/>
  <c r="AW243" i="1"/>
  <c r="AW244" i="1"/>
  <c r="AW246" i="1"/>
  <c r="AW249" i="1"/>
  <c r="AW261" i="1"/>
  <c r="AW263" i="1"/>
  <c r="AW270" i="1"/>
  <c r="AW271" i="1"/>
  <c r="AW273" i="1"/>
  <c r="AW254" i="1"/>
  <c r="AW255" i="1"/>
  <c r="AW257" i="1"/>
  <c r="AW258" i="1"/>
  <c r="AW252" i="1"/>
  <c r="AW253" i="1"/>
  <c r="AW259" i="1"/>
  <c r="AW262" i="1"/>
  <c r="AW283" i="1"/>
  <c r="AW294" i="1"/>
  <c r="AW295" i="1"/>
  <c r="AW250" i="1"/>
  <c r="AW260" i="1"/>
  <c r="AW287" i="1"/>
  <c r="AW288" i="1"/>
  <c r="AW264" i="1"/>
  <c r="AW266" i="1"/>
  <c r="AW268" i="1"/>
  <c r="AW274" i="1"/>
  <c r="AW277" i="1"/>
  <c r="AW278" i="1"/>
  <c r="AW280" i="1"/>
  <c r="AW267" i="1"/>
  <c r="AW269" i="1"/>
  <c r="AW272" i="1"/>
  <c r="AW279" i="1"/>
  <c r="AW281" i="1"/>
  <c r="AW282" i="1"/>
  <c r="AW285" i="1"/>
  <c r="AW286" i="1"/>
  <c r="AW289" i="1"/>
  <c r="AW290" i="1"/>
  <c r="AW292" i="1"/>
  <c r="AW293" i="1"/>
  <c r="AW256" i="1"/>
  <c r="AW284" i="1"/>
  <c r="AW296" i="1"/>
  <c r="AW291" i="1"/>
  <c r="AW265" i="1"/>
  <c r="AW275" i="1"/>
  <c r="AW276" i="1"/>
  <c r="AW298" i="1"/>
  <c r="BQ248" i="1"/>
  <c r="BQ247" i="1"/>
  <c r="BQ252" i="1"/>
  <c r="BQ243" i="1"/>
  <c r="BQ246" i="1"/>
  <c r="BQ245" i="1"/>
  <c r="BQ254" i="1"/>
  <c r="BQ264" i="1"/>
  <c r="BQ265" i="1"/>
  <c r="BQ267" i="1"/>
  <c r="BQ269" i="1"/>
  <c r="BQ253" i="1"/>
  <c r="BQ259" i="1"/>
  <c r="BQ260" i="1"/>
  <c r="BQ262" i="1"/>
  <c r="BQ244" i="1"/>
  <c r="BQ250" i="1"/>
  <c r="BQ255" i="1"/>
  <c r="BQ270" i="1"/>
  <c r="BQ279" i="1"/>
  <c r="BQ282" i="1"/>
  <c r="BQ284" i="1"/>
  <c r="BQ289" i="1"/>
  <c r="BQ290" i="1"/>
  <c r="BQ293" i="1"/>
  <c r="BQ251" i="1"/>
  <c r="BQ258" i="1"/>
  <c r="BQ261" i="1"/>
  <c r="BQ266" i="1"/>
  <c r="BQ268" i="1"/>
  <c r="BQ273" i="1"/>
  <c r="BQ275" i="1"/>
  <c r="BQ278" i="1"/>
  <c r="BQ280" i="1"/>
  <c r="BQ287" i="1"/>
  <c r="BQ263" i="1"/>
  <c r="BQ272" i="1"/>
  <c r="BQ274" i="1"/>
  <c r="BQ283" i="1"/>
  <c r="BQ249" i="1"/>
  <c r="BQ256" i="1"/>
  <c r="BQ257" i="1"/>
  <c r="BQ271" i="1"/>
  <c r="BQ276" i="1"/>
  <c r="BQ277" i="1"/>
  <c r="BQ281" i="1"/>
  <c r="BQ286" i="1"/>
  <c r="BQ292" i="1"/>
  <c r="BQ296" i="1"/>
  <c r="BQ291" i="1"/>
  <c r="BQ295" i="1"/>
  <c r="BQ285" i="1"/>
  <c r="BQ288" i="1"/>
  <c r="BQ298" i="1"/>
  <c r="BQ294" i="1"/>
  <c r="O247" i="1"/>
  <c r="O252" i="1"/>
  <c r="O253" i="1"/>
  <c r="O246" i="1"/>
  <c r="O249" i="1"/>
  <c r="O264" i="1"/>
  <c r="O268" i="1"/>
  <c r="O269" i="1"/>
  <c r="O248" i="1"/>
  <c r="O251" i="1"/>
  <c r="O258" i="1"/>
  <c r="O265" i="1"/>
  <c r="O244" i="1"/>
  <c r="O255" i="1"/>
  <c r="O257" i="1"/>
  <c r="O262" i="1"/>
  <c r="O279" i="1"/>
  <c r="O283" i="1"/>
  <c r="O287" i="1"/>
  <c r="O293" i="1"/>
  <c r="O243" i="1"/>
  <c r="O250" i="1"/>
  <c r="O254" i="1"/>
  <c r="O256" i="1"/>
  <c r="O263" i="1"/>
  <c r="O266" i="1"/>
  <c r="O267" i="1"/>
  <c r="O274" i="1"/>
  <c r="O276" i="1"/>
  <c r="O278" i="1"/>
  <c r="O280" i="1"/>
  <c r="O282" i="1"/>
  <c r="O284" i="1"/>
  <c r="O285" i="1"/>
  <c r="O286" i="1"/>
  <c r="O290" i="1"/>
  <c r="O296" i="1"/>
  <c r="O261" i="1"/>
  <c r="O270" i="1"/>
  <c r="O275" i="1"/>
  <c r="O277" i="1"/>
  <c r="O288" i="1"/>
  <c r="O292" i="1"/>
  <c r="O245" i="1"/>
  <c r="O281" i="1"/>
  <c r="O289" i="1"/>
  <c r="O294" i="1"/>
  <c r="O260" i="1"/>
  <c r="O271" i="1"/>
  <c r="O298" i="1"/>
  <c r="O272" i="1"/>
  <c r="O291" i="1"/>
  <c r="O259" i="1"/>
  <c r="O295" i="1"/>
  <c r="O273" i="1"/>
  <c r="AC243" i="1"/>
  <c r="AC246" i="1"/>
  <c r="AC247" i="1"/>
  <c r="AC249" i="1"/>
  <c r="AC245" i="1"/>
  <c r="AC248" i="1"/>
  <c r="AC251" i="1"/>
  <c r="AC244" i="1"/>
  <c r="AC253" i="1"/>
  <c r="AC267" i="1"/>
  <c r="AC272" i="1"/>
  <c r="AC256" i="1"/>
  <c r="AC250" i="1"/>
  <c r="AC254" i="1"/>
  <c r="AC255" i="1"/>
  <c r="AC258" i="1"/>
  <c r="AC260" i="1"/>
  <c r="AC264" i="1"/>
  <c r="AC275" i="1"/>
  <c r="AC278" i="1"/>
  <c r="AC280" i="1"/>
  <c r="AC281" i="1"/>
  <c r="AC282" i="1"/>
  <c r="AC289" i="1"/>
  <c r="AC290" i="1"/>
  <c r="AC292" i="1"/>
  <c r="AC294" i="1"/>
  <c r="AC295" i="1"/>
  <c r="AC296" i="1"/>
  <c r="AC252" i="1"/>
  <c r="AC261" i="1"/>
  <c r="AC266" i="1"/>
  <c r="AC269" i="1"/>
  <c r="AC270" i="1"/>
  <c r="AC276" i="1"/>
  <c r="AC286" i="1"/>
  <c r="AC265" i="1"/>
  <c r="AC285" i="1"/>
  <c r="AC287" i="1"/>
  <c r="AC288" i="1"/>
  <c r="AC291" i="1"/>
  <c r="AC259" i="1"/>
  <c r="AC262" i="1"/>
  <c r="AC263" i="1"/>
  <c r="AC268" i="1"/>
  <c r="AC271" i="1"/>
  <c r="AC274" i="1"/>
  <c r="AC277" i="1"/>
  <c r="AC283" i="1"/>
  <c r="AC293" i="1"/>
  <c r="AC273" i="1"/>
  <c r="AC279" i="1"/>
  <c r="AC257" i="1"/>
  <c r="AC298" i="1"/>
  <c r="AC284" i="1"/>
  <c r="BB243" i="1"/>
  <c r="BB248" i="1"/>
  <c r="BB252" i="1"/>
  <c r="BB251" i="1"/>
  <c r="BB247" i="1"/>
  <c r="BB250" i="1"/>
  <c r="BB253" i="1"/>
  <c r="BB254" i="1"/>
  <c r="BB244" i="1"/>
  <c r="BB260" i="1"/>
  <c r="BB246" i="1"/>
  <c r="BB255" i="1"/>
  <c r="BB257" i="1"/>
  <c r="BB258" i="1"/>
  <c r="BB265" i="1"/>
  <c r="BB267" i="1"/>
  <c r="BB269" i="1"/>
  <c r="BB277" i="1"/>
  <c r="BB279" i="1"/>
  <c r="BB281" i="1"/>
  <c r="BB284" i="1"/>
  <c r="BB288" i="1"/>
  <c r="BB289" i="1"/>
  <c r="BB290" i="1"/>
  <c r="BB296" i="1"/>
  <c r="BB245" i="1"/>
  <c r="BB249" i="1"/>
  <c r="BB256" i="1"/>
  <c r="BB263" i="1"/>
  <c r="BB271" i="1"/>
  <c r="BB275" i="1"/>
  <c r="BB276" i="1"/>
  <c r="BB291" i="1"/>
  <c r="BB273" i="1"/>
  <c r="BB287" i="1"/>
  <c r="BB261" i="1"/>
  <c r="BB264" i="1"/>
  <c r="BB266" i="1"/>
  <c r="BB268" i="1"/>
  <c r="BB274" i="1"/>
  <c r="BB278" i="1"/>
  <c r="BB280" i="1"/>
  <c r="BB283" i="1"/>
  <c r="BB292" i="1"/>
  <c r="BB259" i="1"/>
  <c r="BB272" i="1"/>
  <c r="BB285" i="1"/>
  <c r="BB286" i="1"/>
  <c r="BB293" i="1"/>
  <c r="BB294" i="1"/>
  <c r="BB282" i="1"/>
  <c r="BB298" i="1"/>
  <c r="BB262" i="1"/>
  <c r="BB270" i="1"/>
  <c r="BB295" i="1"/>
  <c r="BS244" i="1"/>
  <c r="BS245" i="1"/>
  <c r="BS248" i="1"/>
  <c r="BS249" i="1"/>
  <c r="BS250" i="1"/>
  <c r="BS247" i="1"/>
  <c r="BS251" i="1"/>
  <c r="BS252" i="1"/>
  <c r="BS243" i="1"/>
  <c r="BS255" i="1"/>
  <c r="BS259" i="1"/>
  <c r="BS254" i="1"/>
  <c r="BS256" i="1"/>
  <c r="BS257" i="1"/>
  <c r="BS258" i="1"/>
  <c r="BS261" i="1"/>
  <c r="BS253" i="1"/>
  <c r="BS265" i="1"/>
  <c r="BS267" i="1"/>
  <c r="BS269" i="1"/>
  <c r="BS274" i="1"/>
  <c r="BS276" i="1"/>
  <c r="BS285" i="1"/>
  <c r="BS286" i="1"/>
  <c r="BS291" i="1"/>
  <c r="BS295" i="1"/>
  <c r="BS246" i="1"/>
  <c r="BS264" i="1"/>
  <c r="BS271" i="1"/>
  <c r="BS277" i="1"/>
  <c r="BS281" i="1"/>
  <c r="BS288" i="1"/>
  <c r="BS294" i="1"/>
  <c r="BS262" i="1"/>
  <c r="BS266" i="1"/>
  <c r="BS268" i="1"/>
  <c r="BS273" i="1"/>
  <c r="BS278" i="1"/>
  <c r="BS287" i="1"/>
  <c r="BS293" i="1"/>
  <c r="BS263" i="1"/>
  <c r="BS270" i="1"/>
  <c r="BS272" i="1"/>
  <c r="BS275" i="1"/>
  <c r="BS280" i="1"/>
  <c r="BS282" i="1"/>
  <c r="BS290" i="1"/>
  <c r="BS296" i="1"/>
  <c r="BS283" i="1"/>
  <c r="BS284" i="1"/>
  <c r="BS292" i="1"/>
  <c r="BS289" i="1"/>
  <c r="BS260" i="1"/>
  <c r="BS279" i="1"/>
  <c r="BS298" i="1"/>
  <c r="V190" i="1"/>
  <c r="V191" i="1"/>
  <c r="V193" i="1"/>
  <c r="V187" i="1"/>
  <c r="V189" i="1"/>
  <c r="V192" i="1"/>
  <c r="V197" i="1"/>
  <c r="V199" i="1"/>
  <c r="V204" i="1"/>
  <c r="V205" i="1"/>
  <c r="V188" i="1"/>
  <c r="V194" i="1"/>
  <c r="V195" i="1"/>
  <c r="V196" i="1"/>
  <c r="V198" i="1"/>
  <c r="V200" i="1"/>
  <c r="V202" i="1"/>
  <c r="V210" i="1"/>
  <c r="V213" i="1"/>
  <c r="V214" i="1"/>
  <c r="V224" i="1"/>
  <c r="V209" i="1"/>
  <c r="V215" i="1"/>
  <c r="V216" i="1"/>
  <c r="V217" i="1"/>
  <c r="V201" i="1"/>
  <c r="V207" i="1"/>
  <c r="V208" i="1"/>
  <c r="V227" i="1"/>
  <c r="V231" i="1"/>
  <c r="V233" i="1"/>
  <c r="V235" i="1"/>
  <c r="V239" i="1"/>
  <c r="V220" i="1"/>
  <c r="V226" i="1"/>
  <c r="V206" i="1"/>
  <c r="V212" i="1"/>
  <c r="V219" i="1"/>
  <c r="V222" i="1"/>
  <c r="V237" i="1"/>
  <c r="V242" i="1"/>
  <c r="V211" i="1"/>
  <c r="V203" i="1"/>
  <c r="V221" i="1"/>
  <c r="V234" i="1"/>
  <c r="V240" i="1"/>
  <c r="V218" i="1"/>
  <c r="V225" i="1"/>
  <c r="V229" i="1"/>
  <c r="V236" i="1"/>
  <c r="V238" i="1"/>
  <c r="V241" i="1"/>
  <c r="V223" i="1"/>
  <c r="V230" i="1"/>
  <c r="V232" i="1"/>
  <c r="V228" i="1"/>
  <c r="O194" i="1"/>
  <c r="O187" i="1"/>
  <c r="O188" i="1"/>
  <c r="O193" i="1"/>
  <c r="O197" i="1"/>
  <c r="O204" i="1"/>
  <c r="O205" i="1"/>
  <c r="O190" i="1"/>
  <c r="O192" i="1"/>
  <c r="O198" i="1"/>
  <c r="O200" i="1"/>
  <c r="O196" i="1"/>
  <c r="O202" i="1"/>
  <c r="O207" i="1"/>
  <c r="O216" i="1"/>
  <c r="O217" i="1"/>
  <c r="O219" i="1"/>
  <c r="O195" i="1"/>
  <c r="O201" i="1"/>
  <c r="O206" i="1"/>
  <c r="O210" i="1"/>
  <c r="O211" i="1"/>
  <c r="O213" i="1"/>
  <c r="O214" i="1"/>
  <c r="O189" i="1"/>
  <c r="O191" i="1"/>
  <c r="O203" i="1"/>
  <c r="O208" i="1"/>
  <c r="O212" i="1"/>
  <c r="O222" i="1"/>
  <c r="O223" i="1"/>
  <c r="O225" i="1"/>
  <c r="O226" i="1"/>
  <c r="O227" i="1"/>
  <c r="O228" i="1"/>
  <c r="O231" i="1"/>
  <c r="O235" i="1"/>
  <c r="O239" i="1"/>
  <c r="O218" i="1"/>
  <c r="O220" i="1"/>
  <c r="O221" i="1"/>
  <c r="O233" i="1"/>
  <c r="O237" i="1"/>
  <c r="O240" i="1"/>
  <c r="O199" i="1"/>
  <c r="O209" i="1"/>
  <c r="O238" i="1"/>
  <c r="O241" i="1"/>
  <c r="O215" i="1"/>
  <c r="O229" i="1"/>
  <c r="O230" i="1"/>
  <c r="O232" i="1"/>
  <c r="O242" i="1"/>
  <c r="O234" i="1"/>
  <c r="O236" i="1"/>
  <c r="O224" i="1"/>
  <c r="AC190" i="1"/>
  <c r="AC193" i="1"/>
  <c r="AC196" i="1"/>
  <c r="AC197" i="1"/>
  <c r="AC201" i="1"/>
  <c r="AC202" i="1"/>
  <c r="AC203" i="1"/>
  <c r="AC205" i="1"/>
  <c r="AC195" i="1"/>
  <c r="AC187" i="1"/>
  <c r="AC188" i="1"/>
  <c r="AC191" i="1"/>
  <c r="AC204" i="1"/>
  <c r="AC219" i="1"/>
  <c r="AC189" i="1"/>
  <c r="AC208" i="1"/>
  <c r="AC209" i="1"/>
  <c r="AC217" i="1"/>
  <c r="AC194" i="1"/>
  <c r="AC199" i="1"/>
  <c r="AC207" i="1"/>
  <c r="AC210" i="1"/>
  <c r="AC218" i="1"/>
  <c r="AC224" i="1"/>
  <c r="AC237" i="1"/>
  <c r="AC211" i="1"/>
  <c r="AC216" i="1"/>
  <c r="AC222" i="1"/>
  <c r="AC223" i="1"/>
  <c r="AC228" i="1"/>
  <c r="AC215" i="1"/>
  <c r="AC220" i="1"/>
  <c r="AC234" i="1"/>
  <c r="AC236" i="1"/>
  <c r="AC239" i="1"/>
  <c r="AC240" i="1"/>
  <c r="AC241" i="1"/>
  <c r="AC198" i="1"/>
  <c r="AC200" i="1"/>
  <c r="AC206" i="1"/>
  <c r="AC212" i="1"/>
  <c r="AC221" i="1"/>
  <c r="AC214" i="1"/>
  <c r="AC225" i="1"/>
  <c r="AC229" i="1"/>
  <c r="AC230" i="1"/>
  <c r="AC238" i="1"/>
  <c r="AC227" i="1"/>
  <c r="AC231" i="1"/>
  <c r="AC232" i="1"/>
  <c r="AC235" i="1"/>
  <c r="AC242" i="1"/>
  <c r="AC233" i="1"/>
  <c r="AC213" i="1"/>
  <c r="AC192" i="1"/>
  <c r="AC226" i="1"/>
  <c r="BB187" i="1"/>
  <c r="BB190" i="1"/>
  <c r="BB192" i="1"/>
  <c r="BB189" i="1"/>
  <c r="BB198" i="1"/>
  <c r="BB203" i="1"/>
  <c r="BB195" i="1"/>
  <c r="BB188" i="1"/>
  <c r="BB193" i="1"/>
  <c r="BB196" i="1"/>
  <c r="BB197" i="1"/>
  <c r="BB201" i="1"/>
  <c r="BB202" i="1"/>
  <c r="BB204" i="1"/>
  <c r="BB219" i="1"/>
  <c r="BB220" i="1"/>
  <c r="BB221" i="1"/>
  <c r="BB222" i="1"/>
  <c r="BB224" i="1"/>
  <c r="BB191" i="1"/>
  <c r="BB199" i="1"/>
  <c r="BB200" i="1"/>
  <c r="BB206" i="1"/>
  <c r="BB211" i="1"/>
  <c r="BB213" i="1"/>
  <c r="BB214" i="1"/>
  <c r="BB217" i="1"/>
  <c r="BB210" i="1"/>
  <c r="BB223" i="1"/>
  <c r="BB226" i="1"/>
  <c r="BB229" i="1"/>
  <c r="BB230" i="1"/>
  <c r="BB231" i="1"/>
  <c r="BB238" i="1"/>
  <c r="BB218" i="1"/>
  <c r="BB194" i="1"/>
  <c r="BB208" i="1"/>
  <c r="BB209" i="1"/>
  <c r="BB215" i="1"/>
  <c r="BB216" i="1"/>
  <c r="BB232" i="1"/>
  <c r="BB235" i="1"/>
  <c r="BB240" i="1"/>
  <c r="BB242" i="1"/>
  <c r="BB234" i="1"/>
  <c r="BB207" i="1"/>
  <c r="BB228" i="1"/>
  <c r="BB212" i="1"/>
  <c r="BB239" i="1"/>
  <c r="BB233" i="1"/>
  <c r="BB241" i="1"/>
  <c r="BB236" i="1"/>
  <c r="BB205" i="1"/>
  <c r="BB225" i="1"/>
  <c r="BB227" i="1"/>
  <c r="BB237" i="1"/>
  <c r="C188" i="1"/>
  <c r="C196" i="1"/>
  <c r="C198" i="1"/>
  <c r="C202" i="1"/>
  <c r="C190" i="1"/>
  <c r="C192" i="1"/>
  <c r="C194" i="1"/>
  <c r="C197" i="1"/>
  <c r="C199" i="1"/>
  <c r="C193" i="1"/>
  <c r="C207" i="1"/>
  <c r="C208" i="1"/>
  <c r="C212" i="1"/>
  <c r="C213" i="1"/>
  <c r="C216" i="1"/>
  <c r="C220" i="1"/>
  <c r="C204" i="1"/>
  <c r="C206" i="1"/>
  <c r="C187" i="1"/>
  <c r="C200" i="1"/>
  <c r="C189" i="1"/>
  <c r="C195" i="1"/>
  <c r="C205" i="1"/>
  <c r="C218" i="1"/>
  <c r="C223" i="1"/>
  <c r="C227" i="1"/>
  <c r="C230" i="1"/>
  <c r="C236" i="1"/>
  <c r="C238" i="1"/>
  <c r="C209" i="1"/>
  <c r="C210" i="1"/>
  <c r="C217" i="1"/>
  <c r="C219" i="1"/>
  <c r="C224" i="1"/>
  <c r="C191" i="1"/>
  <c r="C203" i="1"/>
  <c r="C214" i="1"/>
  <c r="C221" i="1"/>
  <c r="C233" i="1"/>
  <c r="C234" i="1"/>
  <c r="C211" i="1"/>
  <c r="C215" i="1"/>
  <c r="C222" i="1"/>
  <c r="C226" i="1"/>
  <c r="C231" i="1"/>
  <c r="C225" i="1"/>
  <c r="C240" i="1"/>
  <c r="C241" i="1"/>
  <c r="C228" i="1"/>
  <c r="C229" i="1"/>
  <c r="C235" i="1"/>
  <c r="C242" i="1"/>
  <c r="C201" i="1"/>
  <c r="C237" i="1"/>
  <c r="C232" i="1"/>
  <c r="C239" i="1"/>
  <c r="Q188" i="1"/>
  <c r="Q191" i="1"/>
  <c r="Q196" i="1"/>
  <c r="Q202" i="1"/>
  <c r="Q189" i="1"/>
  <c r="Q199" i="1"/>
  <c r="Q190" i="1"/>
  <c r="Q192" i="1"/>
  <c r="Q193" i="1"/>
  <c r="Q197" i="1"/>
  <c r="Q198" i="1"/>
  <c r="Q200" i="1"/>
  <c r="Q201" i="1"/>
  <c r="Q205" i="1"/>
  <c r="Q210" i="1"/>
  <c r="Q214" i="1"/>
  <c r="Q215" i="1"/>
  <c r="Q220" i="1"/>
  <c r="Q223" i="1"/>
  <c r="Q224" i="1"/>
  <c r="Q187" i="1"/>
  <c r="Q194" i="1"/>
  <c r="Q203" i="1"/>
  <c r="Q207" i="1"/>
  <c r="Q195" i="1"/>
  <c r="Q204" i="1"/>
  <c r="Q209" i="1"/>
  <c r="Q211" i="1"/>
  <c r="Q213" i="1"/>
  <c r="Q219" i="1"/>
  <c r="Q206" i="1"/>
  <c r="Q208" i="1"/>
  <c r="Q225" i="1"/>
  <c r="Q227" i="1"/>
  <c r="Q229" i="1"/>
  <c r="Q216" i="1"/>
  <c r="Q218" i="1"/>
  <c r="Q226" i="1"/>
  <c r="Q230" i="1"/>
  <c r="Q235" i="1"/>
  <c r="Q238" i="1"/>
  <c r="Q242" i="1"/>
  <c r="Q217" i="1"/>
  <c r="Q228" i="1"/>
  <c r="Q240" i="1"/>
  <c r="Q222" i="1"/>
  <c r="Q241" i="1"/>
  <c r="Q231" i="1"/>
  <c r="Q232" i="1"/>
  <c r="Q233" i="1"/>
  <c r="Q237" i="1"/>
  <c r="Q212" i="1"/>
  <c r="Q239" i="1"/>
  <c r="Q234" i="1"/>
  <c r="Q236" i="1"/>
  <c r="Q221" i="1"/>
  <c r="AJ193" i="1"/>
  <c r="AJ187" i="1"/>
  <c r="AJ188" i="1"/>
  <c r="AJ196" i="1"/>
  <c r="AJ204" i="1"/>
  <c r="AJ192" i="1"/>
  <c r="AJ194" i="1"/>
  <c r="AJ189" i="1"/>
  <c r="AJ200" i="1"/>
  <c r="AJ201" i="1"/>
  <c r="AJ209" i="1"/>
  <c r="AJ212" i="1"/>
  <c r="AJ214" i="1"/>
  <c r="AJ217" i="1"/>
  <c r="AJ220" i="1"/>
  <c r="AJ190" i="1"/>
  <c r="AJ191" i="1"/>
  <c r="AJ195" i="1"/>
  <c r="AJ213" i="1"/>
  <c r="AJ197" i="1"/>
  <c r="AJ198" i="1"/>
  <c r="AJ203" i="1"/>
  <c r="AJ205" i="1"/>
  <c r="AJ208" i="1"/>
  <c r="AJ211" i="1"/>
  <c r="AJ199" i="1"/>
  <c r="AJ202" i="1"/>
  <c r="AJ207" i="1"/>
  <c r="AJ215" i="1"/>
  <c r="AJ221" i="1"/>
  <c r="AJ218" i="1"/>
  <c r="AJ219" i="1"/>
  <c r="AJ222" i="1"/>
  <c r="AJ226" i="1"/>
  <c r="AJ242" i="1"/>
  <c r="AJ210" i="1"/>
  <c r="AJ206" i="1"/>
  <c r="AJ223" i="1"/>
  <c r="AJ224" i="1"/>
  <c r="AJ227" i="1"/>
  <c r="AJ231" i="1"/>
  <c r="AJ232" i="1"/>
  <c r="AJ235" i="1"/>
  <c r="AJ236" i="1"/>
  <c r="AJ225" i="1"/>
  <c r="AJ230" i="1"/>
  <c r="AJ238" i="1"/>
  <c r="AJ239" i="1"/>
  <c r="AJ228" i="1"/>
  <c r="AJ240" i="1"/>
  <c r="AJ229" i="1"/>
  <c r="AJ233" i="1"/>
  <c r="AJ216" i="1"/>
  <c r="AJ237" i="1"/>
  <c r="AJ234" i="1"/>
  <c r="AJ241" i="1"/>
  <c r="BH188" i="1"/>
  <c r="BH191" i="1"/>
  <c r="BH192" i="1"/>
  <c r="BH187" i="1"/>
  <c r="BH193" i="1"/>
  <c r="BH195" i="1"/>
  <c r="BH201" i="1"/>
  <c r="BH189" i="1"/>
  <c r="BH194" i="1"/>
  <c r="BH198" i="1"/>
  <c r="BH200" i="1"/>
  <c r="BH202" i="1"/>
  <c r="BH203" i="1"/>
  <c r="BH207" i="1"/>
  <c r="BH214" i="1"/>
  <c r="BH216" i="1"/>
  <c r="BH218" i="1"/>
  <c r="BH219" i="1"/>
  <c r="BH223" i="1"/>
  <c r="BH197" i="1"/>
  <c r="BH209" i="1"/>
  <c r="BH217" i="1"/>
  <c r="BH199" i="1"/>
  <c r="BH205" i="1"/>
  <c r="BH208" i="1"/>
  <c r="BH215" i="1"/>
  <c r="BH226" i="1"/>
  <c r="BH228" i="1"/>
  <c r="BH236" i="1"/>
  <c r="BH237" i="1"/>
  <c r="BH190" i="1"/>
  <c r="BH196" i="1"/>
  <c r="BH204" i="1"/>
  <c r="BH206" i="1"/>
  <c r="BH212" i="1"/>
  <c r="BH224" i="1"/>
  <c r="BH211" i="1"/>
  <c r="BH220" i="1"/>
  <c r="BH232" i="1"/>
  <c r="BH210" i="1"/>
  <c r="BH213" i="1"/>
  <c r="BH225" i="1"/>
  <c r="BH227" i="1"/>
  <c r="BH231" i="1"/>
  <c r="BH238" i="1"/>
  <c r="BH222" i="1"/>
  <c r="BH229" i="1"/>
  <c r="BH233" i="1"/>
  <c r="BH241" i="1"/>
  <c r="BH242" i="1"/>
  <c r="BH230" i="1"/>
  <c r="BH239" i="1"/>
  <c r="BH221" i="1"/>
  <c r="BH240" i="1"/>
  <c r="BH235" i="1"/>
  <c r="BH234" i="1"/>
  <c r="M187" i="1"/>
  <c r="M193" i="1"/>
  <c r="M195" i="1"/>
  <c r="M189" i="1"/>
  <c r="M190" i="1"/>
  <c r="M192" i="1"/>
  <c r="M194" i="1"/>
  <c r="M201" i="1"/>
  <c r="M188" i="1"/>
  <c r="M204" i="1"/>
  <c r="M210" i="1"/>
  <c r="M214" i="1"/>
  <c r="M218" i="1"/>
  <c r="M221" i="1"/>
  <c r="M222" i="1"/>
  <c r="M224" i="1"/>
  <c r="M191" i="1"/>
  <c r="M199" i="1"/>
  <c r="M200" i="1"/>
  <c r="M202" i="1"/>
  <c r="M205" i="1"/>
  <c r="M208" i="1"/>
  <c r="M209" i="1"/>
  <c r="M215" i="1"/>
  <c r="M216" i="1"/>
  <c r="M198" i="1"/>
  <c r="M232" i="1"/>
  <c r="M233" i="1"/>
  <c r="M234" i="1"/>
  <c r="M237" i="1"/>
  <c r="M211" i="1"/>
  <c r="M213" i="1"/>
  <c r="M220" i="1"/>
  <c r="M228" i="1"/>
  <c r="M196" i="1"/>
  <c r="M207" i="1"/>
  <c r="M236" i="1"/>
  <c r="M241" i="1"/>
  <c r="M242" i="1"/>
  <c r="M197" i="1"/>
  <c r="M203" i="1"/>
  <c r="M206" i="1"/>
  <c r="M212" i="1"/>
  <c r="M219" i="1"/>
  <c r="M223" i="1"/>
  <c r="M231" i="1"/>
  <c r="M238" i="1"/>
  <c r="M240" i="1"/>
  <c r="M217" i="1"/>
  <c r="M227" i="1"/>
  <c r="M235" i="1"/>
  <c r="M230" i="1"/>
  <c r="M239" i="1"/>
  <c r="M225" i="1"/>
  <c r="M226" i="1"/>
  <c r="M229" i="1"/>
  <c r="AW189" i="1"/>
  <c r="AW190" i="1"/>
  <c r="AW198" i="1"/>
  <c r="AW201" i="1"/>
  <c r="AW202" i="1"/>
  <c r="AW187" i="1"/>
  <c r="AW195" i="1"/>
  <c r="AW196" i="1"/>
  <c r="AW194" i="1"/>
  <c r="AW200" i="1"/>
  <c r="AW205" i="1"/>
  <c r="AW217" i="1"/>
  <c r="AW219" i="1"/>
  <c r="AW223" i="1"/>
  <c r="AW224" i="1"/>
  <c r="AW210" i="1"/>
  <c r="AW211" i="1"/>
  <c r="AW216" i="1"/>
  <c r="AW192" i="1"/>
  <c r="AW199" i="1"/>
  <c r="AW206" i="1"/>
  <c r="AW207" i="1"/>
  <c r="AW208" i="1"/>
  <c r="AW209" i="1"/>
  <c r="AW212" i="1"/>
  <c r="AW218" i="1"/>
  <c r="AW220" i="1"/>
  <c r="AW227" i="1"/>
  <c r="AW228" i="1"/>
  <c r="AW230" i="1"/>
  <c r="AW233" i="1"/>
  <c r="AW237" i="1"/>
  <c r="AW191" i="1"/>
  <c r="AW193" i="1"/>
  <c r="AW222" i="1"/>
  <c r="AW213" i="1"/>
  <c r="AW229" i="1"/>
  <c r="AW231" i="1"/>
  <c r="AW234" i="1"/>
  <c r="AW242" i="1"/>
  <c r="AW197" i="1"/>
  <c r="AW214" i="1"/>
  <c r="AW235" i="1"/>
  <c r="AW215" i="1"/>
  <c r="AW226" i="1"/>
  <c r="AW232" i="1"/>
  <c r="AW239" i="1"/>
  <c r="AW240" i="1"/>
  <c r="AW203" i="1"/>
  <c r="AW221" i="1"/>
  <c r="AW225" i="1"/>
  <c r="AW236" i="1"/>
  <c r="AW238" i="1"/>
  <c r="AW241" i="1"/>
  <c r="AW204" i="1"/>
  <c r="AW188" i="1"/>
  <c r="F188" i="1"/>
  <c r="F190" i="1"/>
  <c r="F192" i="1"/>
  <c r="F203" i="1"/>
  <c r="F189" i="1"/>
  <c r="F191" i="1"/>
  <c r="F194" i="1"/>
  <c r="F196" i="1"/>
  <c r="F199" i="1"/>
  <c r="F200" i="1"/>
  <c r="F209" i="1"/>
  <c r="F214" i="1"/>
  <c r="F197" i="1"/>
  <c r="F198" i="1"/>
  <c r="F212" i="1"/>
  <c r="F213" i="1"/>
  <c r="F193" i="1"/>
  <c r="F201" i="1"/>
  <c r="F202" i="1"/>
  <c r="F204" i="1"/>
  <c r="F207" i="1"/>
  <c r="F222" i="1"/>
  <c r="F225" i="1"/>
  <c r="F226" i="1"/>
  <c r="F228" i="1"/>
  <c r="F229" i="1"/>
  <c r="F233" i="1"/>
  <c r="F239" i="1"/>
  <c r="F205" i="1"/>
  <c r="F215" i="1"/>
  <c r="F218" i="1"/>
  <c r="F227" i="1"/>
  <c r="F210" i="1"/>
  <c r="F216" i="1"/>
  <c r="F217" i="1"/>
  <c r="F219" i="1"/>
  <c r="F220" i="1"/>
  <c r="F224" i="1"/>
  <c r="F231" i="1"/>
  <c r="F236" i="1"/>
  <c r="F237" i="1"/>
  <c r="F187" i="1"/>
  <c r="F208" i="1"/>
  <c r="F195" i="1"/>
  <c r="F211" i="1"/>
  <c r="F234" i="1"/>
  <c r="F206" i="1"/>
  <c r="F230" i="1"/>
  <c r="F232" i="1"/>
  <c r="F221" i="1"/>
  <c r="F223" i="1"/>
  <c r="F241" i="1"/>
  <c r="F235" i="1"/>
  <c r="F238" i="1"/>
  <c r="F240" i="1"/>
  <c r="F242" i="1"/>
  <c r="S187" i="1"/>
  <c r="S192" i="1"/>
  <c r="S195" i="1"/>
  <c r="S203" i="1"/>
  <c r="S191" i="1"/>
  <c r="S189" i="1"/>
  <c r="S199" i="1"/>
  <c r="S204" i="1"/>
  <c r="S209" i="1"/>
  <c r="S193" i="1"/>
  <c r="S208" i="1"/>
  <c r="S212" i="1"/>
  <c r="S188" i="1"/>
  <c r="S190" i="1"/>
  <c r="S196" i="1"/>
  <c r="S198" i="1"/>
  <c r="S202" i="1"/>
  <c r="S205" i="1"/>
  <c r="S206" i="1"/>
  <c r="S218" i="1"/>
  <c r="S220" i="1"/>
  <c r="S221" i="1"/>
  <c r="S226" i="1"/>
  <c r="S228" i="1"/>
  <c r="S232" i="1"/>
  <c r="S237" i="1"/>
  <c r="S215" i="1"/>
  <c r="S217" i="1"/>
  <c r="S219" i="1"/>
  <c r="S222" i="1"/>
  <c r="S224" i="1"/>
  <c r="S200" i="1"/>
  <c r="S201" i="1"/>
  <c r="S211" i="1"/>
  <c r="S213" i="1"/>
  <c r="S223" i="1"/>
  <c r="S225" i="1"/>
  <c r="S229" i="1"/>
  <c r="S234" i="1"/>
  <c r="S241" i="1"/>
  <c r="S210" i="1"/>
  <c r="S230" i="1"/>
  <c r="S236" i="1"/>
  <c r="S238" i="1"/>
  <c r="S242" i="1"/>
  <c r="S194" i="1"/>
  <c r="S197" i="1"/>
  <c r="S207" i="1"/>
  <c r="S216" i="1"/>
  <c r="S239" i="1"/>
  <c r="S231" i="1"/>
  <c r="S233" i="1"/>
  <c r="S214" i="1"/>
  <c r="S240" i="1"/>
  <c r="S235" i="1"/>
  <c r="S227" i="1"/>
  <c r="AP187" i="1"/>
  <c r="AP190" i="1"/>
  <c r="AP192" i="1"/>
  <c r="AP199" i="1"/>
  <c r="AP200" i="1"/>
  <c r="AP204" i="1"/>
  <c r="AP188" i="1"/>
  <c r="AP196" i="1"/>
  <c r="AP198" i="1"/>
  <c r="AP206" i="1"/>
  <c r="AP211" i="1"/>
  <c r="AP220" i="1"/>
  <c r="AP194" i="1"/>
  <c r="AP202" i="1"/>
  <c r="AP205" i="1"/>
  <c r="AP212" i="1"/>
  <c r="AP215" i="1"/>
  <c r="AP191" i="1"/>
  <c r="AP193" i="1"/>
  <c r="AP189" i="1"/>
  <c r="AP209" i="1"/>
  <c r="AP213" i="1"/>
  <c r="AP214" i="1"/>
  <c r="AP217" i="1"/>
  <c r="AP221" i="1"/>
  <c r="AP222" i="1"/>
  <c r="AP229" i="1"/>
  <c r="AP230" i="1"/>
  <c r="AP237" i="1"/>
  <c r="AP201" i="1"/>
  <c r="AP224" i="1"/>
  <c r="AP228" i="1"/>
  <c r="AP197" i="1"/>
  <c r="AP226" i="1"/>
  <c r="AP227" i="1"/>
  <c r="AP231" i="1"/>
  <c r="AP232" i="1"/>
  <c r="AP235" i="1"/>
  <c r="AP239" i="1"/>
  <c r="AP240" i="1"/>
  <c r="AP195" i="1"/>
  <c r="AP203" i="1"/>
  <c r="AP207" i="1"/>
  <c r="AP219" i="1"/>
  <c r="AP210" i="1"/>
  <c r="AP216" i="1"/>
  <c r="AP238" i="1"/>
  <c r="AP241" i="1"/>
  <c r="AP234" i="1"/>
  <c r="AP236" i="1"/>
  <c r="AP208" i="1"/>
  <c r="AP225" i="1"/>
  <c r="AP242" i="1"/>
  <c r="AP223" i="1"/>
  <c r="AP233" i="1"/>
  <c r="AP218" i="1"/>
  <c r="BO189" i="1"/>
  <c r="BO190" i="1"/>
  <c r="BO191" i="1"/>
  <c r="BO193" i="1"/>
  <c r="BO188" i="1"/>
  <c r="BO192" i="1"/>
  <c r="BO195" i="1"/>
  <c r="BO196" i="1"/>
  <c r="BO197" i="1"/>
  <c r="BO200" i="1"/>
  <c r="BO204" i="1"/>
  <c r="BO199" i="1"/>
  <c r="BO187" i="1"/>
  <c r="BO212" i="1"/>
  <c r="BO222" i="1"/>
  <c r="BO202" i="1"/>
  <c r="BO210" i="1"/>
  <c r="BO211" i="1"/>
  <c r="BO213" i="1"/>
  <c r="BO214" i="1"/>
  <c r="BO215" i="1"/>
  <c r="BO203" i="1"/>
  <c r="BO198" i="1"/>
  <c r="BO206" i="1"/>
  <c r="BO207" i="1"/>
  <c r="BO208" i="1"/>
  <c r="BO217" i="1"/>
  <c r="BO218" i="1"/>
  <c r="BO219" i="1"/>
  <c r="BO221" i="1"/>
  <c r="BO223" i="1"/>
  <c r="BO224" i="1"/>
  <c r="BO228" i="1"/>
  <c r="BO229" i="1"/>
  <c r="BO234" i="1"/>
  <c r="BO235" i="1"/>
  <c r="BO237" i="1"/>
  <c r="BO205" i="1"/>
  <c r="BO227" i="1"/>
  <c r="BO225" i="1"/>
  <c r="BO226" i="1"/>
  <c r="BO232" i="1"/>
  <c r="BO233" i="1"/>
  <c r="BO194" i="1"/>
  <c r="BO231" i="1"/>
  <c r="BO239" i="1"/>
  <c r="BO241" i="1"/>
  <c r="BO236" i="1"/>
  <c r="BO238" i="1"/>
  <c r="BO201" i="1"/>
  <c r="BO209" i="1"/>
  <c r="BO240" i="1"/>
  <c r="BO230" i="1"/>
  <c r="BO220" i="1"/>
  <c r="BO242" i="1"/>
  <c r="BO216" i="1"/>
  <c r="BQ187" i="1"/>
  <c r="BQ190" i="1"/>
  <c r="BQ193" i="1"/>
  <c r="BQ202" i="1"/>
  <c r="BQ188" i="1"/>
  <c r="BQ194" i="1"/>
  <c r="BQ195" i="1"/>
  <c r="BQ196" i="1"/>
  <c r="BQ197" i="1"/>
  <c r="BQ198" i="1"/>
  <c r="BQ199" i="1"/>
  <c r="BQ203" i="1"/>
  <c r="BQ204" i="1"/>
  <c r="BQ206" i="1"/>
  <c r="BQ213" i="1"/>
  <c r="BQ223" i="1"/>
  <c r="BQ207" i="1"/>
  <c r="BQ208" i="1"/>
  <c r="BQ201" i="1"/>
  <c r="BQ209" i="1"/>
  <c r="BQ225" i="1"/>
  <c r="BQ226" i="1"/>
  <c r="BQ227" i="1"/>
  <c r="BQ230" i="1"/>
  <c r="BQ232" i="1"/>
  <c r="BQ189" i="1"/>
  <c r="BQ215" i="1"/>
  <c r="BQ220" i="1"/>
  <c r="BQ228" i="1"/>
  <c r="BQ191" i="1"/>
  <c r="BQ192" i="1"/>
  <c r="BQ205" i="1"/>
  <c r="BQ210" i="1"/>
  <c r="BQ221" i="1"/>
  <c r="BQ231" i="1"/>
  <c r="BQ234" i="1"/>
  <c r="BQ237" i="1"/>
  <c r="BQ238" i="1"/>
  <c r="BQ200" i="1"/>
  <c r="BQ211" i="1"/>
  <c r="BQ212" i="1"/>
  <c r="BQ216" i="1"/>
  <c r="BQ224" i="1"/>
  <c r="BQ233" i="1"/>
  <c r="BQ241" i="1"/>
  <c r="BQ214" i="1"/>
  <c r="BQ217" i="1"/>
  <c r="BQ236" i="1"/>
  <c r="BQ229" i="1"/>
  <c r="BQ235" i="1"/>
  <c r="BQ239" i="1"/>
  <c r="BQ219" i="1"/>
  <c r="BQ240" i="1"/>
  <c r="BQ242" i="1"/>
  <c r="BQ218" i="1"/>
  <c r="BQ222" i="1"/>
  <c r="BS194" i="1"/>
  <c r="BS196" i="1"/>
  <c r="BS200" i="1"/>
  <c r="BS204" i="1"/>
  <c r="BS192" i="1"/>
  <c r="BS201" i="1"/>
  <c r="BS209" i="1"/>
  <c r="BS216" i="1"/>
  <c r="BS217" i="1"/>
  <c r="BS220" i="1"/>
  <c r="BS222" i="1"/>
  <c r="BS188" i="1"/>
  <c r="BS195" i="1"/>
  <c r="BS191" i="1"/>
  <c r="BS193" i="1"/>
  <c r="BS197" i="1"/>
  <c r="BS187" i="1"/>
  <c r="BS189" i="1"/>
  <c r="BS190" i="1"/>
  <c r="BS202" i="1"/>
  <c r="BS210" i="1"/>
  <c r="BS214" i="1"/>
  <c r="BS215" i="1"/>
  <c r="BS224" i="1"/>
  <c r="BS228" i="1"/>
  <c r="BS231" i="1"/>
  <c r="BS233" i="1"/>
  <c r="BS234" i="1"/>
  <c r="BS207" i="1"/>
  <c r="BS212" i="1"/>
  <c r="BS213" i="1"/>
  <c r="BS226" i="1"/>
  <c r="BS198" i="1"/>
  <c r="BS229" i="1"/>
  <c r="BS240" i="1"/>
  <c r="BS241" i="1"/>
  <c r="BS203" i="1"/>
  <c r="BS205" i="1"/>
  <c r="BS211" i="1"/>
  <c r="BS206" i="1"/>
  <c r="BS218" i="1"/>
  <c r="BS219" i="1"/>
  <c r="BS223" i="1"/>
  <c r="BS232" i="1"/>
  <c r="BS239" i="1"/>
  <c r="BS199" i="1"/>
  <c r="BS208" i="1"/>
  <c r="BS221" i="1"/>
  <c r="BS225" i="1"/>
  <c r="BS227" i="1"/>
  <c r="BS237" i="1"/>
  <c r="BS242" i="1"/>
  <c r="BS236" i="1"/>
  <c r="BS238" i="1"/>
  <c r="BS230" i="1"/>
  <c r="BS235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2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3" i="1"/>
  <c r="Q14" i="1"/>
  <c r="Q15" i="1"/>
  <c r="Q16" i="1"/>
  <c r="Q17" i="1"/>
  <c r="S12" i="1"/>
  <c r="Q12" i="1"/>
  <c r="O12" i="1"/>
  <c r="O13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4" i="1"/>
  <c r="BS7" i="1" l="1"/>
  <c r="BQ7" i="1"/>
  <c r="AE8" i="15" l="1"/>
  <c r="I40" i="5" l="1"/>
  <c r="N5" i="15" l="1"/>
  <c r="AL16" i="1"/>
  <c r="S16" i="15" s="1"/>
  <c r="AM15" i="1"/>
  <c r="T15" i="15" s="1"/>
  <c r="AJ2" i="1"/>
  <c r="AH8" i="15"/>
  <c r="AG8" i="15"/>
  <c r="AF9" i="15"/>
  <c r="AF10" i="15"/>
  <c r="AF11" i="15"/>
  <c r="AF12" i="15"/>
  <c r="AF13" i="15"/>
  <c r="AF14" i="15"/>
  <c r="AF15" i="15"/>
  <c r="AF16" i="15"/>
  <c r="AF17" i="15"/>
  <c r="AF18" i="15"/>
  <c r="AF8" i="15"/>
  <c r="AD8" i="15"/>
  <c r="AC8" i="15"/>
  <c r="AB9" i="15"/>
  <c r="AB10" i="15"/>
  <c r="AB11" i="15"/>
  <c r="AB12" i="15"/>
  <c r="AB13" i="15"/>
  <c r="AB14" i="15"/>
  <c r="AB17" i="15"/>
  <c r="AB18" i="15"/>
  <c r="I153" i="6" l="1"/>
  <c r="I152" i="6"/>
  <c r="I151" i="6"/>
  <c r="I149" i="6"/>
  <c r="I148" i="6"/>
  <c r="I147" i="6"/>
  <c r="I145" i="6"/>
  <c r="I144" i="6"/>
  <c r="I143" i="6"/>
  <c r="I141" i="6"/>
  <c r="I140" i="6"/>
  <c r="I139" i="6"/>
  <c r="I137" i="6"/>
  <c r="I136" i="6"/>
  <c r="I135" i="6"/>
  <c r="H182" i="6"/>
  <c r="B182" i="6"/>
  <c r="H181" i="6"/>
  <c r="B181" i="6"/>
  <c r="H180" i="6"/>
  <c r="B180" i="6"/>
  <c r="H179" i="6"/>
  <c r="B179" i="6"/>
  <c r="H178" i="6"/>
  <c r="B178" i="6"/>
  <c r="H177" i="6"/>
  <c r="B177" i="6"/>
  <c r="H176" i="6"/>
  <c r="B176" i="6"/>
  <c r="H175" i="6"/>
  <c r="B175" i="6"/>
  <c r="H174" i="6"/>
  <c r="B174" i="6"/>
  <c r="H173" i="6"/>
  <c r="B173" i="6"/>
  <c r="H172" i="6"/>
  <c r="B172" i="6"/>
  <c r="H171" i="6"/>
  <c r="B171" i="6"/>
  <c r="H170" i="6"/>
  <c r="B170" i="6"/>
  <c r="H169" i="6"/>
  <c r="B169" i="6"/>
  <c r="H168" i="6"/>
  <c r="B168" i="6"/>
  <c r="H167" i="6"/>
  <c r="B167" i="6"/>
  <c r="H166" i="6"/>
  <c r="B166" i="6"/>
  <c r="H165" i="6"/>
  <c r="B165" i="6"/>
  <c r="H164" i="6"/>
  <c r="B164" i="6"/>
  <c r="H163" i="6"/>
  <c r="B163" i="6"/>
  <c r="B162" i="6"/>
  <c r="I161" i="6"/>
  <c r="B161" i="6"/>
  <c r="H160" i="6"/>
  <c r="B160" i="6"/>
  <c r="H159" i="6"/>
  <c r="B159" i="6"/>
  <c r="B158" i="6"/>
  <c r="H157" i="6"/>
  <c r="B157" i="6"/>
  <c r="H156" i="6"/>
  <c r="B156" i="6"/>
  <c r="H155" i="6"/>
  <c r="B155" i="6"/>
  <c r="B154" i="6"/>
  <c r="I133" i="6"/>
  <c r="I132" i="6"/>
  <c r="I131" i="6"/>
  <c r="I129" i="6"/>
  <c r="I128" i="6"/>
  <c r="I127" i="6"/>
  <c r="I125" i="6"/>
  <c r="I124" i="6"/>
  <c r="I123" i="6"/>
  <c r="I121" i="6"/>
  <c r="I120" i="6"/>
  <c r="I119" i="6"/>
  <c r="I117" i="6"/>
  <c r="I116" i="6"/>
  <c r="I115" i="6"/>
  <c r="H101" i="8"/>
  <c r="H100" i="8"/>
  <c r="H99" i="8"/>
  <c r="H98" i="8"/>
  <c r="H97" i="8"/>
  <c r="H96" i="8"/>
  <c r="H95" i="8"/>
  <c r="H94" i="8"/>
  <c r="H93" i="8"/>
  <c r="H92" i="8"/>
  <c r="H91" i="8"/>
  <c r="H90" i="8"/>
  <c r="H134" i="11"/>
  <c r="B134" i="11"/>
  <c r="H133" i="11"/>
  <c r="B133" i="11"/>
  <c r="H132" i="11"/>
  <c r="B132" i="11"/>
  <c r="H131" i="11"/>
  <c r="B131" i="11"/>
  <c r="H130" i="11"/>
  <c r="B130" i="11"/>
  <c r="H103" i="11"/>
  <c r="B103" i="11"/>
  <c r="H84" i="11"/>
  <c r="B84" i="11"/>
  <c r="H83" i="11"/>
  <c r="B83" i="11"/>
  <c r="H82" i="11"/>
  <c r="B82" i="11"/>
  <c r="H81" i="11"/>
  <c r="B81" i="11"/>
  <c r="H80" i="11"/>
  <c r="B80" i="11"/>
  <c r="H79" i="11"/>
  <c r="B79" i="11"/>
  <c r="H78" i="11"/>
  <c r="B78" i="11"/>
  <c r="H77" i="11"/>
  <c r="B77" i="11"/>
  <c r="H76" i="11"/>
  <c r="B76" i="11"/>
  <c r="H75" i="11"/>
  <c r="B75" i="11"/>
  <c r="H74" i="11"/>
  <c r="B74" i="11"/>
  <c r="H73" i="11"/>
  <c r="B73" i="11"/>
  <c r="H131" i="10"/>
  <c r="B131" i="10"/>
  <c r="H130" i="10"/>
  <c r="B130" i="10"/>
  <c r="H103" i="10"/>
  <c r="B103" i="10"/>
  <c r="H93" i="10"/>
  <c r="B93" i="10"/>
  <c r="H92" i="10"/>
  <c r="B92" i="10"/>
  <c r="H91" i="10"/>
  <c r="B91" i="10"/>
  <c r="H84" i="10"/>
  <c r="B84" i="10"/>
  <c r="H83" i="10"/>
  <c r="B83" i="10"/>
  <c r="H82" i="10"/>
  <c r="B82" i="10"/>
  <c r="H81" i="10"/>
  <c r="B81" i="10"/>
  <c r="H80" i="10"/>
  <c r="B80" i="10"/>
  <c r="H79" i="10"/>
  <c r="B79" i="10"/>
  <c r="H78" i="10"/>
  <c r="B78" i="10"/>
  <c r="H77" i="10"/>
  <c r="B77" i="10"/>
  <c r="H76" i="10"/>
  <c r="B76" i="10"/>
  <c r="H75" i="10"/>
  <c r="B75" i="10"/>
  <c r="H74" i="10"/>
  <c r="B74" i="10"/>
  <c r="H73" i="10"/>
  <c r="B73" i="10"/>
  <c r="H89" i="8"/>
  <c r="H88" i="8"/>
  <c r="H87" i="8"/>
  <c r="H86" i="8"/>
  <c r="H85" i="8"/>
  <c r="H84" i="8"/>
  <c r="H83" i="8"/>
  <c r="H161" i="6" l="1"/>
  <c r="I162" i="6"/>
  <c r="H162" i="6" s="1"/>
  <c r="I138" i="6"/>
  <c r="I154" i="6"/>
  <c r="H154" i="6" s="1"/>
  <c r="I118" i="6"/>
  <c r="I134" i="6"/>
  <c r="I122" i="6"/>
  <c r="I142" i="6"/>
  <c r="I126" i="6"/>
  <c r="I130" i="6"/>
  <c r="I146" i="6"/>
  <c r="I150" i="6"/>
  <c r="I308" i="5"/>
  <c r="H308" i="5"/>
  <c r="B308" i="5"/>
  <c r="I307" i="5"/>
  <c r="H307" i="5"/>
  <c r="B307" i="5"/>
  <c r="I306" i="5"/>
  <c r="H306" i="5"/>
  <c r="B306" i="5"/>
  <c r="I181" i="5"/>
  <c r="H181" i="5"/>
  <c r="B181" i="5"/>
  <c r="I180" i="5"/>
  <c r="H180" i="5"/>
  <c r="B180" i="5"/>
  <c r="I162" i="5"/>
  <c r="H162" i="5"/>
  <c r="B162" i="5"/>
  <c r="I161" i="5"/>
  <c r="H161" i="5"/>
  <c r="B161" i="5"/>
  <c r="I160" i="5"/>
  <c r="H160" i="5"/>
  <c r="B160" i="5"/>
  <c r="I159" i="5"/>
  <c r="H159" i="5"/>
  <c r="B159" i="5"/>
  <c r="I158" i="5"/>
  <c r="H158" i="5"/>
  <c r="B158" i="5"/>
  <c r="I157" i="5"/>
  <c r="H157" i="5"/>
  <c r="B157" i="5"/>
  <c r="I156" i="5"/>
  <c r="H156" i="5"/>
  <c r="B156" i="5"/>
  <c r="I155" i="5"/>
  <c r="H155" i="5"/>
  <c r="B155" i="5"/>
  <c r="I154" i="5"/>
  <c r="H154" i="5"/>
  <c r="B154" i="5"/>
  <c r="I153" i="5"/>
  <c r="H153" i="5"/>
  <c r="B153" i="5"/>
  <c r="I152" i="5"/>
  <c r="H152" i="5"/>
  <c r="B152" i="5"/>
  <c r="I151" i="5"/>
  <c r="H151" i="5"/>
  <c r="B151" i="5"/>
  <c r="I150" i="5"/>
  <c r="H150" i="5"/>
  <c r="B150" i="5"/>
  <c r="I149" i="5"/>
  <c r="H149" i="5"/>
  <c r="B149" i="5"/>
  <c r="I148" i="5"/>
  <c r="H148" i="5"/>
  <c r="B148" i="5"/>
  <c r="I147" i="5"/>
  <c r="H147" i="5"/>
  <c r="B147" i="5"/>
  <c r="I146" i="5"/>
  <c r="H146" i="5"/>
  <c r="B146" i="5"/>
  <c r="I145" i="5"/>
  <c r="H145" i="5"/>
  <c r="B145" i="5"/>
  <c r="I144" i="5"/>
  <c r="H144" i="5"/>
  <c r="B144" i="5"/>
  <c r="I143" i="5"/>
  <c r="H143" i="5"/>
  <c r="B143" i="5"/>
  <c r="I142" i="5"/>
  <c r="H142" i="5"/>
  <c r="B142" i="5"/>
  <c r="I141" i="5"/>
  <c r="H141" i="5"/>
  <c r="B141" i="5"/>
  <c r="I140" i="5"/>
  <c r="H140" i="5"/>
  <c r="B140" i="5"/>
  <c r="I139" i="5"/>
  <c r="H139" i="5"/>
  <c r="B139" i="5"/>
  <c r="I138" i="5"/>
  <c r="H138" i="5"/>
  <c r="B138" i="5"/>
  <c r="I137" i="5"/>
  <c r="H137" i="5"/>
  <c r="B137" i="5"/>
  <c r="I136" i="5"/>
  <c r="H136" i="5"/>
  <c r="B136" i="5"/>
  <c r="I135" i="5"/>
  <c r="H135" i="5"/>
  <c r="B135" i="5"/>
  <c r="I134" i="5"/>
  <c r="H134" i="5"/>
  <c r="B134" i="5"/>
  <c r="I133" i="5"/>
  <c r="H133" i="5"/>
  <c r="B133" i="5"/>
  <c r="I132" i="5"/>
  <c r="H132" i="5"/>
  <c r="B132" i="5"/>
  <c r="I131" i="5"/>
  <c r="H131" i="5"/>
  <c r="B131" i="5"/>
  <c r="I130" i="5"/>
  <c r="H130" i="5"/>
  <c r="B130" i="5"/>
  <c r="I129" i="5"/>
  <c r="H129" i="5"/>
  <c r="B129" i="5"/>
  <c r="I128" i="5"/>
  <c r="H128" i="5"/>
  <c r="B128" i="5"/>
  <c r="I127" i="5"/>
  <c r="H127" i="5"/>
  <c r="B127" i="5"/>
  <c r="I126" i="5"/>
  <c r="H126" i="5"/>
  <c r="B126" i="5"/>
  <c r="I125" i="5"/>
  <c r="H125" i="5"/>
  <c r="B125" i="5"/>
  <c r="I124" i="5"/>
  <c r="H124" i="5"/>
  <c r="B124" i="5"/>
  <c r="I123" i="5"/>
  <c r="H123" i="5"/>
  <c r="B123" i="5"/>
  <c r="I122" i="5"/>
  <c r="H122" i="5"/>
  <c r="B122" i="5"/>
  <c r="I121" i="5"/>
  <c r="H121" i="5"/>
  <c r="B121" i="5"/>
  <c r="H82" i="8" l="1"/>
  <c r="H81" i="8"/>
  <c r="H80" i="8"/>
  <c r="H79" i="8"/>
  <c r="I108" i="6"/>
  <c r="I109" i="6"/>
  <c r="I111" i="6"/>
  <c r="I112" i="6"/>
  <c r="I113" i="6"/>
  <c r="I107" i="6"/>
  <c r="I110" i="6" l="1"/>
  <c r="H110" i="6" s="1"/>
  <c r="I114" i="6"/>
  <c r="H114" i="6" s="1"/>
  <c r="H78" i="8"/>
  <c r="H77" i="8"/>
  <c r="H76" i="8"/>
  <c r="H75" i="8"/>
  <c r="H57" i="10" l="1"/>
  <c r="H74" i="8"/>
  <c r="H73" i="8"/>
  <c r="H72" i="8"/>
  <c r="H71" i="8"/>
  <c r="H70" i="8"/>
  <c r="H69" i="8"/>
  <c r="H68" i="8"/>
  <c r="H67" i="8"/>
  <c r="H66" i="8"/>
  <c r="B96" i="5" l="1"/>
  <c r="B97" i="5"/>
  <c r="B98" i="5"/>
  <c r="B99" i="5"/>
  <c r="B100" i="5"/>
  <c r="B101" i="5"/>
  <c r="B102" i="5"/>
  <c r="B103" i="5"/>
  <c r="B105" i="5"/>
  <c r="B106" i="5"/>
  <c r="B107" i="5"/>
  <c r="B108" i="5"/>
  <c r="B110" i="5"/>
  <c r="B111" i="5"/>
  <c r="B112" i="5"/>
  <c r="B113" i="5"/>
  <c r="B114" i="5"/>
  <c r="B115" i="5"/>
  <c r="B116" i="5"/>
  <c r="B117" i="5"/>
  <c r="B118" i="5"/>
  <c r="B119" i="5"/>
  <c r="B104" i="5"/>
  <c r="B109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B120" i="5"/>
  <c r="H120" i="5"/>
  <c r="I88" i="6" l="1"/>
  <c r="H88" i="6" s="1"/>
  <c r="I89" i="6"/>
  <c r="H89" i="6" s="1"/>
  <c r="I91" i="6"/>
  <c r="H91" i="6" s="1"/>
  <c r="I92" i="6"/>
  <c r="H92" i="6" s="1"/>
  <c r="I93" i="6"/>
  <c r="H93" i="6" s="1"/>
  <c r="I95" i="6"/>
  <c r="H95" i="6" s="1"/>
  <c r="I96" i="6"/>
  <c r="H96" i="6" s="1"/>
  <c r="I97" i="6"/>
  <c r="H97" i="6" s="1"/>
  <c r="I99" i="6"/>
  <c r="H99" i="6" s="1"/>
  <c r="I100" i="6"/>
  <c r="H100" i="6" s="1"/>
  <c r="I101" i="6"/>
  <c r="H101" i="6" s="1"/>
  <c r="I103" i="6"/>
  <c r="I104" i="6"/>
  <c r="H104" i="6" s="1"/>
  <c r="I87" i="6"/>
  <c r="H87" i="6" s="1"/>
  <c r="H107" i="6"/>
  <c r="H108" i="6"/>
  <c r="H109" i="6"/>
  <c r="H111" i="6"/>
  <c r="H112" i="6"/>
  <c r="H113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B88" i="6"/>
  <c r="B89" i="6"/>
  <c r="B90" i="6"/>
  <c r="B91" i="6"/>
  <c r="B92" i="6"/>
  <c r="B93" i="6"/>
  <c r="B94" i="6"/>
  <c r="B95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9" i="6"/>
  <c r="B150" i="6"/>
  <c r="B151" i="6"/>
  <c r="B152" i="6"/>
  <c r="B153" i="6"/>
  <c r="B96" i="6"/>
  <c r="B148" i="6"/>
  <c r="I90" i="6" l="1"/>
  <c r="H90" i="6" s="1"/>
  <c r="I94" i="6"/>
  <c r="H94" i="6" s="1"/>
  <c r="I98" i="6"/>
  <c r="H98" i="6" s="1"/>
  <c r="H103" i="6"/>
  <c r="I102" i="6"/>
  <c r="H102" i="6" s="1"/>
  <c r="I105" i="6" l="1"/>
  <c r="H65" i="8"/>
  <c r="H64" i="8"/>
  <c r="H63" i="8"/>
  <c r="H62" i="8"/>
  <c r="H105" i="6" l="1"/>
  <c r="I106" i="6"/>
  <c r="H106" i="6" s="1"/>
  <c r="I84" i="6"/>
  <c r="H84" i="6" s="1"/>
  <c r="I79" i="6"/>
  <c r="H79" i="6" s="1"/>
  <c r="I85" i="6"/>
  <c r="H85" i="6" s="1"/>
  <c r="I83" i="6"/>
  <c r="I80" i="6"/>
  <c r="H80" i="6" s="1"/>
  <c r="I81" i="6"/>
  <c r="H81" i="6" s="1"/>
  <c r="B83" i="6"/>
  <c r="B84" i="6"/>
  <c r="B85" i="6"/>
  <c r="B86" i="6"/>
  <c r="B87" i="6"/>
  <c r="B82" i="6"/>
  <c r="B79" i="6"/>
  <c r="B80" i="6"/>
  <c r="B81" i="6"/>
  <c r="H83" i="6" l="1"/>
  <c r="I86" i="6"/>
  <c r="H86" i="6" s="1"/>
  <c r="I82" i="6"/>
  <c r="H82" i="6" s="1"/>
  <c r="H81" i="5"/>
  <c r="H60" i="8" l="1"/>
  <c r="H61" i="8"/>
  <c r="H58" i="8"/>
  <c r="H79" i="5"/>
  <c r="I78" i="5" l="1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H78" i="5"/>
  <c r="H80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78" i="5"/>
  <c r="B79" i="5"/>
  <c r="B80" i="5"/>
  <c r="B74" i="5" l="1"/>
  <c r="B75" i="5"/>
  <c r="B76" i="5"/>
  <c r="B77" i="5"/>
  <c r="I74" i="5"/>
  <c r="I75" i="5"/>
  <c r="I76" i="5"/>
  <c r="I77" i="5"/>
  <c r="H74" i="5"/>
  <c r="H75" i="5"/>
  <c r="H76" i="5"/>
  <c r="H77" i="5"/>
  <c r="M15" i="15" l="1"/>
  <c r="M12" i="15" l="1"/>
  <c r="M13" i="15"/>
  <c r="M14" i="15"/>
  <c r="M17" i="15"/>
  <c r="M18" i="15"/>
  <c r="M9" i="15"/>
  <c r="M10" i="15"/>
  <c r="M11" i="15"/>
  <c r="L12" i="15"/>
  <c r="L13" i="15"/>
  <c r="L14" i="15"/>
  <c r="L17" i="15"/>
  <c r="L18" i="15"/>
  <c r="L9" i="15"/>
  <c r="L10" i="15"/>
  <c r="L11" i="15"/>
  <c r="L8" i="15"/>
  <c r="K12" i="15"/>
  <c r="K13" i="15"/>
  <c r="K14" i="15"/>
  <c r="K17" i="15"/>
  <c r="K18" i="15"/>
  <c r="K9" i="15"/>
  <c r="K11" i="15"/>
  <c r="K8" i="15"/>
  <c r="I12" i="15"/>
  <c r="I13" i="15"/>
  <c r="I14" i="15"/>
  <c r="I15" i="15"/>
  <c r="I17" i="15"/>
  <c r="I18" i="15"/>
  <c r="I9" i="15"/>
  <c r="I10" i="15"/>
  <c r="I11" i="15"/>
  <c r="H12" i="15"/>
  <c r="H13" i="15"/>
  <c r="H14" i="15"/>
  <c r="H17" i="15"/>
  <c r="H18" i="15"/>
  <c r="H9" i="15"/>
  <c r="H10" i="15"/>
  <c r="H11" i="15"/>
  <c r="H8" i="15"/>
  <c r="G12" i="15"/>
  <c r="G13" i="15"/>
  <c r="G14" i="15"/>
  <c r="G17" i="15"/>
  <c r="G18" i="15"/>
  <c r="G10" i="15"/>
  <c r="G11" i="15"/>
  <c r="G9" i="15"/>
  <c r="G8" i="15"/>
  <c r="H57" i="8"/>
  <c r="H56" i="8"/>
  <c r="H55" i="8"/>
  <c r="H54" i="8"/>
  <c r="H47" i="8"/>
  <c r="H48" i="8"/>
  <c r="H49" i="8"/>
  <c r="H50" i="8"/>
  <c r="H51" i="8"/>
  <c r="H52" i="8"/>
  <c r="H53" i="8"/>
  <c r="H45" i="8"/>
  <c r="H44" i="8"/>
  <c r="I42" i="5" l="1"/>
  <c r="H42" i="5"/>
  <c r="B42" i="5"/>
  <c r="C45" i="5"/>
  <c r="I44" i="5"/>
  <c r="H44" i="5"/>
  <c r="B44" i="5"/>
  <c r="I43" i="5"/>
  <c r="H43" i="5"/>
  <c r="B43" i="5"/>
  <c r="I45" i="5" l="1"/>
  <c r="H45" i="5"/>
  <c r="B45" i="5"/>
  <c r="H12" i="5" l="1"/>
  <c r="B7" i="1" l="1"/>
  <c r="BN7" i="1"/>
  <c r="BF7" i="15" l="1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W19" i="1"/>
  <c r="AN5" i="15" l="1"/>
  <c r="AE5" i="15"/>
  <c r="R5" i="15"/>
  <c r="J5" i="15"/>
  <c r="F5" i="15"/>
  <c r="D5" i="15"/>
  <c r="B5" i="15"/>
  <c r="C52" i="6" l="1"/>
  <c r="I51" i="6"/>
  <c r="H51" i="6" s="1"/>
  <c r="B51" i="6"/>
  <c r="I50" i="6"/>
  <c r="H50" i="6" s="1"/>
  <c r="B50" i="6"/>
  <c r="I49" i="6"/>
  <c r="B49" i="6"/>
  <c r="I52" i="6" l="1"/>
  <c r="H52" i="6" s="1"/>
  <c r="B52" i="6"/>
  <c r="H49" i="6"/>
  <c r="F18" i="3" l="1"/>
  <c r="F17" i="3"/>
  <c r="F16" i="3"/>
  <c r="G12" i="3"/>
  <c r="F12" i="3"/>
  <c r="F11" i="3"/>
  <c r="G11" i="3" s="1"/>
  <c r="F10" i="3"/>
  <c r="G10" i="3" s="1"/>
  <c r="F9" i="3"/>
  <c r="G9" i="3" s="1"/>
  <c r="F8" i="3"/>
  <c r="G8" i="3" s="1"/>
  <c r="G32" i="2"/>
  <c r="F32" i="2"/>
  <c r="G31" i="2"/>
  <c r="F31" i="2"/>
  <c r="G30" i="2"/>
  <c r="F30" i="2"/>
  <c r="F26" i="2"/>
  <c r="F25" i="2"/>
  <c r="G21" i="2"/>
  <c r="F21" i="2"/>
  <c r="G20" i="2"/>
  <c r="F20" i="2"/>
  <c r="G19" i="2"/>
  <c r="F19" i="2"/>
  <c r="G18" i="2"/>
  <c r="F18" i="2"/>
  <c r="G17" i="2"/>
  <c r="F17" i="2"/>
  <c r="F9" i="2"/>
  <c r="F8" i="2"/>
  <c r="F7" i="2"/>
  <c r="F6" i="2"/>
  <c r="F5" i="2"/>
  <c r="F4" i="2"/>
  <c r="H72" i="12"/>
  <c r="B72" i="12"/>
  <c r="H71" i="12"/>
  <c r="B71" i="12"/>
  <c r="H70" i="12"/>
  <c r="B70" i="12"/>
  <c r="H69" i="12"/>
  <c r="B69" i="12"/>
  <c r="H68" i="12"/>
  <c r="B68" i="12"/>
  <c r="H67" i="12"/>
  <c r="B67" i="12"/>
  <c r="H66" i="12"/>
  <c r="B66" i="12"/>
  <c r="H65" i="12"/>
  <c r="B65" i="12"/>
  <c r="H64" i="12"/>
  <c r="B64" i="12"/>
  <c r="H63" i="12"/>
  <c r="B63" i="12"/>
  <c r="H62" i="12"/>
  <c r="B62" i="12"/>
  <c r="H61" i="12"/>
  <c r="B61" i="12"/>
  <c r="H60" i="12"/>
  <c r="B60" i="12"/>
  <c r="H59" i="12"/>
  <c r="B59" i="12"/>
  <c r="H58" i="12"/>
  <c r="B58" i="12"/>
  <c r="H57" i="12"/>
  <c r="B57" i="12"/>
  <c r="H56" i="12"/>
  <c r="B56" i="12"/>
  <c r="H55" i="12"/>
  <c r="B55" i="12"/>
  <c r="H54" i="12"/>
  <c r="B54" i="12"/>
  <c r="H53" i="12"/>
  <c r="B53" i="12"/>
  <c r="H52" i="12"/>
  <c r="B52" i="12"/>
  <c r="H51" i="12"/>
  <c r="B51" i="12"/>
  <c r="H50" i="12"/>
  <c r="B50" i="12"/>
  <c r="H49" i="12"/>
  <c r="B49" i="12"/>
  <c r="H48" i="12"/>
  <c r="B48" i="12"/>
  <c r="H47" i="12"/>
  <c r="B47" i="12"/>
  <c r="H46" i="12"/>
  <c r="B46" i="12"/>
  <c r="H45" i="12"/>
  <c r="B45" i="12"/>
  <c r="H44" i="12"/>
  <c r="B44" i="12"/>
  <c r="H43" i="12"/>
  <c r="B43" i="12"/>
  <c r="H42" i="12"/>
  <c r="B42" i="12"/>
  <c r="H41" i="12"/>
  <c r="B41" i="12"/>
  <c r="H40" i="12"/>
  <c r="B40" i="12"/>
  <c r="H39" i="12"/>
  <c r="B39" i="12"/>
  <c r="H38" i="12"/>
  <c r="B38" i="12"/>
  <c r="H37" i="12"/>
  <c r="B37" i="12"/>
  <c r="H36" i="12"/>
  <c r="B36" i="12"/>
  <c r="H35" i="12"/>
  <c r="B35" i="12"/>
  <c r="H34" i="12"/>
  <c r="B34" i="12"/>
  <c r="H33" i="12"/>
  <c r="B33" i="12"/>
  <c r="H32" i="12"/>
  <c r="B32" i="12"/>
  <c r="H31" i="12"/>
  <c r="B31" i="12"/>
  <c r="H30" i="12"/>
  <c r="B30" i="12"/>
  <c r="H29" i="12"/>
  <c r="B29" i="12"/>
  <c r="H28" i="12"/>
  <c r="B28" i="12"/>
  <c r="H27" i="12"/>
  <c r="B27" i="12"/>
  <c r="H26" i="12"/>
  <c r="B26" i="12"/>
  <c r="H25" i="12"/>
  <c r="B25" i="12"/>
  <c r="H24" i="12"/>
  <c r="B24" i="12"/>
  <c r="H23" i="12"/>
  <c r="B23" i="12"/>
  <c r="H22" i="12"/>
  <c r="B22" i="12"/>
  <c r="H21" i="12"/>
  <c r="B21" i="12"/>
  <c r="H20" i="12"/>
  <c r="B20" i="12"/>
  <c r="H19" i="12"/>
  <c r="B19" i="12"/>
  <c r="H18" i="12"/>
  <c r="B18" i="12"/>
  <c r="H17" i="12"/>
  <c r="B17" i="12"/>
  <c r="H16" i="12"/>
  <c r="B16" i="12"/>
  <c r="H15" i="12"/>
  <c r="B15" i="12"/>
  <c r="H14" i="12"/>
  <c r="B14" i="12"/>
  <c r="H13" i="12"/>
  <c r="B13" i="12"/>
  <c r="H12" i="12"/>
  <c r="B12" i="12"/>
  <c r="H11" i="12"/>
  <c r="B11" i="12"/>
  <c r="H10" i="12"/>
  <c r="B10" i="12"/>
  <c r="H9" i="12"/>
  <c r="B9" i="12"/>
  <c r="H8" i="12"/>
  <c r="B8" i="12"/>
  <c r="H7" i="12"/>
  <c r="B7" i="12"/>
  <c r="H6" i="12"/>
  <c r="B6" i="12"/>
  <c r="H5" i="12"/>
  <c r="AA16" i="1" s="1"/>
  <c r="H4" i="12"/>
  <c r="H72" i="11"/>
  <c r="B72" i="11"/>
  <c r="H71" i="11"/>
  <c r="B71" i="11"/>
  <c r="H70" i="11"/>
  <c r="B70" i="11"/>
  <c r="H69" i="11"/>
  <c r="B69" i="11"/>
  <c r="H68" i="11"/>
  <c r="B68" i="11"/>
  <c r="H67" i="11"/>
  <c r="B67" i="11"/>
  <c r="H66" i="11"/>
  <c r="B66" i="11"/>
  <c r="H65" i="11"/>
  <c r="B65" i="11"/>
  <c r="H64" i="11"/>
  <c r="B64" i="11"/>
  <c r="H63" i="11"/>
  <c r="B63" i="11"/>
  <c r="H62" i="11"/>
  <c r="B62" i="11"/>
  <c r="H61" i="11"/>
  <c r="B61" i="11"/>
  <c r="H60" i="11"/>
  <c r="B60" i="11"/>
  <c r="H59" i="11"/>
  <c r="B59" i="11"/>
  <c r="H58" i="11"/>
  <c r="B58" i="11"/>
  <c r="H57" i="11"/>
  <c r="B57" i="11"/>
  <c r="H56" i="11"/>
  <c r="B56" i="11"/>
  <c r="H55" i="11"/>
  <c r="B55" i="11"/>
  <c r="H54" i="11"/>
  <c r="B54" i="11"/>
  <c r="H53" i="11"/>
  <c r="B53" i="11"/>
  <c r="H52" i="11"/>
  <c r="B52" i="11"/>
  <c r="H51" i="11"/>
  <c r="B51" i="11"/>
  <c r="H50" i="11"/>
  <c r="B50" i="11"/>
  <c r="H49" i="11"/>
  <c r="B49" i="11"/>
  <c r="H48" i="11"/>
  <c r="B48" i="11"/>
  <c r="H47" i="11"/>
  <c r="B47" i="11"/>
  <c r="H46" i="11"/>
  <c r="B46" i="11"/>
  <c r="H45" i="11"/>
  <c r="B45" i="11"/>
  <c r="H44" i="11"/>
  <c r="B44" i="11"/>
  <c r="H43" i="11"/>
  <c r="B43" i="11"/>
  <c r="H42" i="11"/>
  <c r="B42" i="11"/>
  <c r="H41" i="11"/>
  <c r="B41" i="11"/>
  <c r="H40" i="11"/>
  <c r="B40" i="11"/>
  <c r="H39" i="11"/>
  <c r="B39" i="11"/>
  <c r="H38" i="11"/>
  <c r="B38" i="11"/>
  <c r="H37" i="11"/>
  <c r="B37" i="11"/>
  <c r="H36" i="11"/>
  <c r="B36" i="11"/>
  <c r="H35" i="11"/>
  <c r="B35" i="11"/>
  <c r="H34" i="11"/>
  <c r="B34" i="11"/>
  <c r="H33" i="11"/>
  <c r="B33" i="11"/>
  <c r="H32" i="11"/>
  <c r="B32" i="11"/>
  <c r="H31" i="11"/>
  <c r="B31" i="11"/>
  <c r="H30" i="11"/>
  <c r="B30" i="11"/>
  <c r="H29" i="11"/>
  <c r="B29" i="11"/>
  <c r="H28" i="11"/>
  <c r="B28" i="11"/>
  <c r="H27" i="11"/>
  <c r="B27" i="11"/>
  <c r="H26" i="11"/>
  <c r="B26" i="11"/>
  <c r="H25" i="11"/>
  <c r="B25" i="11"/>
  <c r="H24" i="11"/>
  <c r="B24" i="11"/>
  <c r="H23" i="11"/>
  <c r="B23" i="11"/>
  <c r="H22" i="11"/>
  <c r="B22" i="11"/>
  <c r="H21" i="11"/>
  <c r="B21" i="11"/>
  <c r="H20" i="11"/>
  <c r="B20" i="11"/>
  <c r="H19" i="11"/>
  <c r="B19" i="11"/>
  <c r="H18" i="11"/>
  <c r="B18" i="11"/>
  <c r="H17" i="11"/>
  <c r="B17" i="11"/>
  <c r="H16" i="11"/>
  <c r="B16" i="11"/>
  <c r="H15" i="11"/>
  <c r="B15" i="11"/>
  <c r="H14" i="11"/>
  <c r="B14" i="11"/>
  <c r="H13" i="11"/>
  <c r="B13" i="11"/>
  <c r="H12" i="11"/>
  <c r="B12" i="11"/>
  <c r="H11" i="11"/>
  <c r="B11" i="11"/>
  <c r="H10" i="11"/>
  <c r="B10" i="11"/>
  <c r="H9" i="11"/>
  <c r="B9" i="11"/>
  <c r="H8" i="11"/>
  <c r="B8" i="11"/>
  <c r="H7" i="11"/>
  <c r="B7" i="11"/>
  <c r="H6" i="11"/>
  <c r="B6" i="11"/>
  <c r="H5" i="11"/>
  <c r="B5" i="11"/>
  <c r="H4" i="11"/>
  <c r="J16" i="1" s="1"/>
  <c r="B4" i="11"/>
  <c r="H72" i="10"/>
  <c r="B72" i="10"/>
  <c r="H71" i="10"/>
  <c r="B71" i="10"/>
  <c r="H70" i="10"/>
  <c r="B70" i="10"/>
  <c r="H69" i="10"/>
  <c r="B69" i="10"/>
  <c r="H68" i="10"/>
  <c r="B68" i="10"/>
  <c r="H67" i="10"/>
  <c r="B67" i="10"/>
  <c r="H66" i="10"/>
  <c r="B66" i="10"/>
  <c r="H65" i="10"/>
  <c r="B65" i="10"/>
  <c r="H64" i="10"/>
  <c r="B64" i="10"/>
  <c r="H63" i="10"/>
  <c r="B63" i="10"/>
  <c r="H62" i="10"/>
  <c r="B62" i="10"/>
  <c r="H61" i="10"/>
  <c r="B61" i="10"/>
  <c r="H60" i="10"/>
  <c r="B60" i="10"/>
  <c r="H59" i="10"/>
  <c r="B59" i="10"/>
  <c r="H58" i="10"/>
  <c r="B58" i="10"/>
  <c r="B57" i="10"/>
  <c r="H56" i="10"/>
  <c r="B56" i="10"/>
  <c r="H55" i="10"/>
  <c r="B55" i="10"/>
  <c r="H54" i="10"/>
  <c r="B54" i="10"/>
  <c r="H53" i="10"/>
  <c r="B53" i="10"/>
  <c r="H52" i="10"/>
  <c r="B52" i="10"/>
  <c r="H51" i="10"/>
  <c r="B51" i="10"/>
  <c r="H50" i="10"/>
  <c r="B50" i="10"/>
  <c r="H49" i="10"/>
  <c r="B49" i="10"/>
  <c r="H48" i="10"/>
  <c r="B48" i="10"/>
  <c r="H47" i="10"/>
  <c r="B47" i="10"/>
  <c r="H46" i="10"/>
  <c r="B46" i="10"/>
  <c r="H45" i="10"/>
  <c r="B45" i="10"/>
  <c r="H44" i="10"/>
  <c r="B44" i="10"/>
  <c r="H43" i="10"/>
  <c r="B43" i="10"/>
  <c r="H42" i="10"/>
  <c r="B42" i="10"/>
  <c r="H41" i="10"/>
  <c r="B41" i="10"/>
  <c r="H40" i="10"/>
  <c r="B40" i="10"/>
  <c r="H39" i="10"/>
  <c r="B39" i="10"/>
  <c r="H38" i="10"/>
  <c r="B38" i="10"/>
  <c r="H37" i="10"/>
  <c r="B37" i="10"/>
  <c r="H36" i="10"/>
  <c r="B36" i="10"/>
  <c r="H35" i="10"/>
  <c r="B35" i="10"/>
  <c r="H34" i="10"/>
  <c r="B34" i="10"/>
  <c r="H33" i="10"/>
  <c r="B33" i="10"/>
  <c r="H32" i="10"/>
  <c r="B32" i="10"/>
  <c r="H31" i="10"/>
  <c r="B31" i="10"/>
  <c r="H30" i="10"/>
  <c r="B30" i="10"/>
  <c r="H29" i="10"/>
  <c r="B29" i="10"/>
  <c r="H28" i="10"/>
  <c r="B28" i="10"/>
  <c r="H27" i="10"/>
  <c r="B27" i="10"/>
  <c r="H26" i="10"/>
  <c r="B26" i="10"/>
  <c r="H25" i="10"/>
  <c r="B25" i="10"/>
  <c r="H24" i="10"/>
  <c r="B24" i="10"/>
  <c r="H23" i="10"/>
  <c r="B23" i="10"/>
  <c r="H22" i="10"/>
  <c r="B22" i="10"/>
  <c r="H21" i="10"/>
  <c r="B21" i="10"/>
  <c r="H20" i="10"/>
  <c r="B20" i="10"/>
  <c r="H19" i="10"/>
  <c r="B19" i="10"/>
  <c r="H18" i="10"/>
  <c r="B18" i="10"/>
  <c r="H17" i="10"/>
  <c r="B17" i="10"/>
  <c r="H16" i="10"/>
  <c r="B16" i="10"/>
  <c r="H15" i="10"/>
  <c r="B15" i="10"/>
  <c r="H14" i="10"/>
  <c r="B14" i="10"/>
  <c r="H13" i="10"/>
  <c r="B13" i="10"/>
  <c r="H12" i="10"/>
  <c r="B12" i="10"/>
  <c r="H11" i="10"/>
  <c r="B11" i="10"/>
  <c r="H10" i="10"/>
  <c r="B10" i="10"/>
  <c r="H9" i="10"/>
  <c r="B9" i="10"/>
  <c r="H8" i="10"/>
  <c r="B8" i="10"/>
  <c r="H7" i="10"/>
  <c r="B7" i="10"/>
  <c r="H6" i="10"/>
  <c r="B6" i="10"/>
  <c r="H5" i="10"/>
  <c r="B5" i="10"/>
  <c r="H4" i="10"/>
  <c r="B4" i="10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H43" i="8"/>
  <c r="B43" i="8"/>
  <c r="H42" i="8"/>
  <c r="B42" i="8"/>
  <c r="H41" i="8"/>
  <c r="B41" i="8"/>
  <c r="H40" i="8"/>
  <c r="B40" i="8"/>
  <c r="H39" i="8"/>
  <c r="B39" i="8"/>
  <c r="H38" i="8"/>
  <c r="B38" i="8"/>
  <c r="H37" i="8"/>
  <c r="B37" i="8"/>
  <c r="H36" i="8"/>
  <c r="B36" i="8"/>
  <c r="H35" i="8"/>
  <c r="B35" i="8"/>
  <c r="H34" i="8"/>
  <c r="B34" i="8"/>
  <c r="H33" i="8"/>
  <c r="B33" i="8"/>
  <c r="H32" i="8"/>
  <c r="B32" i="8"/>
  <c r="H31" i="8"/>
  <c r="B31" i="8"/>
  <c r="H30" i="8"/>
  <c r="B30" i="8"/>
  <c r="H29" i="8"/>
  <c r="B29" i="8"/>
  <c r="H28" i="8"/>
  <c r="B28" i="8"/>
  <c r="H27" i="8"/>
  <c r="B27" i="8"/>
  <c r="H26" i="8"/>
  <c r="B26" i="8"/>
  <c r="H25" i="8"/>
  <c r="B25" i="8"/>
  <c r="H24" i="8"/>
  <c r="B24" i="8"/>
  <c r="H23" i="8"/>
  <c r="B23" i="8"/>
  <c r="H22" i="8"/>
  <c r="B22" i="8"/>
  <c r="H21" i="8"/>
  <c r="B21" i="8"/>
  <c r="H20" i="8"/>
  <c r="B20" i="8"/>
  <c r="H19" i="8"/>
  <c r="B19" i="8"/>
  <c r="H18" i="8"/>
  <c r="B18" i="8"/>
  <c r="H17" i="8"/>
  <c r="B17" i="8"/>
  <c r="H16" i="8"/>
  <c r="B16" i="8"/>
  <c r="H15" i="8"/>
  <c r="B15" i="8"/>
  <c r="H14" i="8"/>
  <c r="B14" i="8"/>
  <c r="H13" i="8"/>
  <c r="B13" i="8"/>
  <c r="H12" i="8"/>
  <c r="B12" i="8"/>
  <c r="H11" i="8"/>
  <c r="B11" i="8"/>
  <c r="H10" i="8"/>
  <c r="B10" i="8"/>
  <c r="H9" i="8"/>
  <c r="B9" i="8"/>
  <c r="H8" i="8"/>
  <c r="B8" i="8"/>
  <c r="H7" i="8"/>
  <c r="B7" i="8"/>
  <c r="H6" i="8"/>
  <c r="AR16" i="1" s="1"/>
  <c r="B6" i="8"/>
  <c r="H5" i="8"/>
  <c r="X16" i="1" s="1"/>
  <c r="B5" i="8"/>
  <c r="H4" i="8"/>
  <c r="B4" i="8"/>
  <c r="H153" i="6"/>
  <c r="B78" i="6"/>
  <c r="I77" i="6"/>
  <c r="H77" i="6" s="1"/>
  <c r="B77" i="6"/>
  <c r="I76" i="6"/>
  <c r="H76" i="6" s="1"/>
  <c r="B76" i="6"/>
  <c r="I75" i="6"/>
  <c r="B75" i="6"/>
  <c r="B74" i="6"/>
  <c r="I73" i="6"/>
  <c r="H73" i="6" s="1"/>
  <c r="B73" i="6"/>
  <c r="I72" i="6"/>
  <c r="H72" i="6" s="1"/>
  <c r="B72" i="6"/>
  <c r="I71" i="6"/>
  <c r="B71" i="6"/>
  <c r="B70" i="6"/>
  <c r="I69" i="6"/>
  <c r="H69" i="6" s="1"/>
  <c r="B69" i="6"/>
  <c r="I68" i="6"/>
  <c r="H68" i="6" s="1"/>
  <c r="B68" i="6"/>
  <c r="I67" i="6"/>
  <c r="B67" i="6"/>
  <c r="B66" i="6"/>
  <c r="I65" i="6"/>
  <c r="H65" i="6" s="1"/>
  <c r="B65" i="6"/>
  <c r="I64" i="6"/>
  <c r="H64" i="6" s="1"/>
  <c r="B64" i="6"/>
  <c r="I63" i="6"/>
  <c r="B63" i="6"/>
  <c r="I62" i="6"/>
  <c r="H62" i="6" s="1"/>
  <c r="B62" i="6"/>
  <c r="I61" i="6"/>
  <c r="H61" i="6" s="1"/>
  <c r="B61" i="6"/>
  <c r="B60" i="6"/>
  <c r="I59" i="6"/>
  <c r="H59" i="6" s="1"/>
  <c r="B59" i="6"/>
  <c r="I58" i="6"/>
  <c r="H58" i="6" s="1"/>
  <c r="B58" i="6"/>
  <c r="I57" i="6"/>
  <c r="B57" i="6"/>
  <c r="B56" i="6"/>
  <c r="B55" i="6"/>
  <c r="I54" i="6"/>
  <c r="H54" i="6" s="1"/>
  <c r="B54" i="6"/>
  <c r="I53" i="6"/>
  <c r="H53" i="6" s="1"/>
  <c r="B53" i="6"/>
  <c r="C48" i="6"/>
  <c r="I47" i="6"/>
  <c r="H47" i="6" s="1"/>
  <c r="B47" i="6"/>
  <c r="I46" i="6"/>
  <c r="H46" i="6" s="1"/>
  <c r="B46" i="6"/>
  <c r="I45" i="6"/>
  <c r="H45" i="6" s="1"/>
  <c r="B45" i="6"/>
  <c r="C44" i="6"/>
  <c r="I43" i="6"/>
  <c r="H43" i="6" s="1"/>
  <c r="B43" i="6"/>
  <c r="I42" i="6"/>
  <c r="H42" i="6" s="1"/>
  <c r="B42" i="6"/>
  <c r="I41" i="6"/>
  <c r="H41" i="6" s="1"/>
  <c r="B41" i="6"/>
  <c r="C40" i="6"/>
  <c r="I39" i="6"/>
  <c r="H39" i="6" s="1"/>
  <c r="B39" i="6"/>
  <c r="I38" i="6"/>
  <c r="H38" i="6" s="1"/>
  <c r="B38" i="6"/>
  <c r="I37" i="6"/>
  <c r="B37" i="6"/>
  <c r="C36" i="6"/>
  <c r="I35" i="6"/>
  <c r="H35" i="6" s="1"/>
  <c r="B35" i="6"/>
  <c r="I34" i="6"/>
  <c r="H34" i="6" s="1"/>
  <c r="B34" i="6"/>
  <c r="I33" i="6"/>
  <c r="B33" i="6"/>
  <c r="C32" i="6"/>
  <c r="I31" i="6"/>
  <c r="H31" i="6" s="1"/>
  <c r="B31" i="6"/>
  <c r="I30" i="6"/>
  <c r="H30" i="6" s="1"/>
  <c r="B30" i="6"/>
  <c r="I29" i="6"/>
  <c r="H29" i="6" s="1"/>
  <c r="B29" i="6"/>
  <c r="C28" i="6"/>
  <c r="I27" i="6"/>
  <c r="H27" i="6" s="1"/>
  <c r="B27" i="6"/>
  <c r="I26" i="6"/>
  <c r="H26" i="6" s="1"/>
  <c r="B26" i="6"/>
  <c r="I25" i="6"/>
  <c r="B25" i="6"/>
  <c r="C24" i="6"/>
  <c r="I23" i="6"/>
  <c r="H23" i="6" s="1"/>
  <c r="B23" i="6"/>
  <c r="I22" i="6"/>
  <c r="H22" i="6" s="1"/>
  <c r="B22" i="6"/>
  <c r="I21" i="6"/>
  <c r="H21" i="6" s="1"/>
  <c r="B21" i="6"/>
  <c r="I19" i="6"/>
  <c r="H19" i="6" s="1"/>
  <c r="B19" i="6"/>
  <c r="I18" i="6"/>
  <c r="H18" i="6" s="1"/>
  <c r="B18" i="6"/>
  <c r="I17" i="6"/>
  <c r="B17" i="6"/>
  <c r="I16" i="6"/>
  <c r="H16" i="6" s="1"/>
  <c r="B16" i="6"/>
  <c r="I15" i="6"/>
  <c r="H15" i="6" s="1"/>
  <c r="B15" i="6"/>
  <c r="I14" i="6"/>
  <c r="H14" i="6" s="1"/>
  <c r="B14" i="6"/>
  <c r="I13" i="6"/>
  <c r="H13" i="6" s="1"/>
  <c r="B13" i="6"/>
  <c r="I12" i="6"/>
  <c r="B12" i="6"/>
  <c r="I11" i="6"/>
  <c r="H11" i="6" s="1"/>
  <c r="B11" i="6"/>
  <c r="I10" i="6"/>
  <c r="H10" i="6" s="1"/>
  <c r="B10" i="6"/>
  <c r="I9" i="6"/>
  <c r="H9" i="6" s="1"/>
  <c r="B9" i="6"/>
  <c r="I8" i="6"/>
  <c r="H8" i="6" s="1"/>
  <c r="B8" i="6"/>
  <c r="I7" i="6"/>
  <c r="H7" i="6" s="1"/>
  <c r="B7" i="6"/>
  <c r="I6" i="6"/>
  <c r="H6" i="6" s="1"/>
  <c r="B6" i="6"/>
  <c r="I5" i="6"/>
  <c r="H5" i="6" s="1"/>
  <c r="B5" i="6"/>
  <c r="I4" i="6"/>
  <c r="D8" i="1" s="1"/>
  <c r="B4" i="6"/>
  <c r="I73" i="5"/>
  <c r="H73" i="5"/>
  <c r="B73" i="5"/>
  <c r="I72" i="5"/>
  <c r="H72" i="5"/>
  <c r="B72" i="5"/>
  <c r="I71" i="5"/>
  <c r="H71" i="5"/>
  <c r="B71" i="5"/>
  <c r="I70" i="5"/>
  <c r="H70" i="5"/>
  <c r="B70" i="5"/>
  <c r="I69" i="5"/>
  <c r="H69" i="5"/>
  <c r="B69" i="5"/>
  <c r="I68" i="5"/>
  <c r="H68" i="5"/>
  <c r="B68" i="5"/>
  <c r="I67" i="5"/>
  <c r="H67" i="5"/>
  <c r="B67" i="5"/>
  <c r="I66" i="5"/>
  <c r="H66" i="5"/>
  <c r="B66" i="5"/>
  <c r="I65" i="5"/>
  <c r="H65" i="5"/>
  <c r="B65" i="5"/>
  <c r="I64" i="5"/>
  <c r="H64" i="5"/>
  <c r="B64" i="5"/>
  <c r="I63" i="5"/>
  <c r="H63" i="5"/>
  <c r="B63" i="5"/>
  <c r="I62" i="5"/>
  <c r="H62" i="5"/>
  <c r="B62" i="5"/>
  <c r="I61" i="5"/>
  <c r="H61" i="5"/>
  <c r="B61" i="5"/>
  <c r="I60" i="5"/>
  <c r="H60" i="5"/>
  <c r="B60" i="5"/>
  <c r="I59" i="5"/>
  <c r="H59" i="5"/>
  <c r="B59" i="5"/>
  <c r="I58" i="5"/>
  <c r="H58" i="5"/>
  <c r="B58" i="5"/>
  <c r="I57" i="5"/>
  <c r="H57" i="5"/>
  <c r="B57" i="5"/>
  <c r="I56" i="5"/>
  <c r="H56" i="5"/>
  <c r="B56" i="5"/>
  <c r="I55" i="5"/>
  <c r="H55" i="5"/>
  <c r="B55" i="5"/>
  <c r="I54" i="5"/>
  <c r="H54" i="5"/>
  <c r="B54" i="5"/>
  <c r="I53" i="5"/>
  <c r="H53" i="5"/>
  <c r="B53" i="5"/>
  <c r="I52" i="5"/>
  <c r="H52" i="5"/>
  <c r="B52" i="5"/>
  <c r="I51" i="5"/>
  <c r="H51" i="5"/>
  <c r="B51" i="5"/>
  <c r="I50" i="5"/>
  <c r="H50" i="5"/>
  <c r="B50" i="5"/>
  <c r="I49" i="5"/>
  <c r="H49" i="5"/>
  <c r="B49" i="5"/>
  <c r="I48" i="5"/>
  <c r="H48" i="5"/>
  <c r="B48" i="5"/>
  <c r="I47" i="5"/>
  <c r="H47" i="5"/>
  <c r="B47" i="5"/>
  <c r="I46" i="5"/>
  <c r="H46" i="5"/>
  <c r="B46" i="5"/>
  <c r="I41" i="5"/>
  <c r="H41" i="5"/>
  <c r="B41" i="5"/>
  <c r="H40" i="5"/>
  <c r="B40" i="5"/>
  <c r="I39" i="5"/>
  <c r="H39" i="5"/>
  <c r="B39" i="5"/>
  <c r="I38" i="5"/>
  <c r="H38" i="5"/>
  <c r="B38" i="5"/>
  <c r="I37" i="5"/>
  <c r="H37" i="5"/>
  <c r="B37" i="5"/>
  <c r="I36" i="5"/>
  <c r="H36" i="5"/>
  <c r="B36" i="5"/>
  <c r="I35" i="5"/>
  <c r="H35" i="5"/>
  <c r="B35" i="5"/>
  <c r="I34" i="5"/>
  <c r="H34" i="5"/>
  <c r="B34" i="5"/>
  <c r="I33" i="5"/>
  <c r="H33" i="5"/>
  <c r="B33" i="5"/>
  <c r="I32" i="5"/>
  <c r="H32" i="5"/>
  <c r="B32" i="5"/>
  <c r="I31" i="5"/>
  <c r="H31" i="5"/>
  <c r="B31" i="5"/>
  <c r="I30" i="5"/>
  <c r="H30" i="5"/>
  <c r="B30" i="5"/>
  <c r="I29" i="5"/>
  <c r="H29" i="5"/>
  <c r="B29" i="5"/>
  <c r="I28" i="5"/>
  <c r="H28" i="5"/>
  <c r="B28" i="5"/>
  <c r="I27" i="5"/>
  <c r="H27" i="5"/>
  <c r="B27" i="5"/>
  <c r="I26" i="5"/>
  <c r="H26" i="5"/>
  <c r="B26" i="5"/>
  <c r="I25" i="5"/>
  <c r="H25" i="5"/>
  <c r="B25" i="5"/>
  <c r="I24" i="5"/>
  <c r="H24" i="5"/>
  <c r="B24" i="5"/>
  <c r="I23" i="5"/>
  <c r="H23" i="5"/>
  <c r="B23" i="5"/>
  <c r="I22" i="5"/>
  <c r="H22" i="5"/>
  <c r="G16" i="1" s="1"/>
  <c r="B22" i="5"/>
  <c r="I21" i="5"/>
  <c r="H21" i="5"/>
  <c r="N16" i="1" s="1"/>
  <c r="B21" i="5"/>
  <c r="I20" i="5"/>
  <c r="H20" i="5"/>
  <c r="B20" i="5"/>
  <c r="I19" i="5"/>
  <c r="H19" i="5"/>
  <c r="N15" i="1" s="1"/>
  <c r="B19" i="5"/>
  <c r="C18" i="5"/>
  <c r="I17" i="5"/>
  <c r="H17" i="5"/>
  <c r="G15" i="1" s="1"/>
  <c r="B17" i="5"/>
  <c r="I16" i="5"/>
  <c r="H16" i="5"/>
  <c r="B16" i="5"/>
  <c r="C15" i="5"/>
  <c r="I14" i="5"/>
  <c r="H14" i="5"/>
  <c r="B14" i="5"/>
  <c r="I13" i="5"/>
  <c r="H13" i="5"/>
  <c r="B13" i="5"/>
  <c r="I12" i="5"/>
  <c r="B12" i="5"/>
  <c r="I11" i="5"/>
  <c r="H11" i="5"/>
  <c r="N14" i="1" s="1"/>
  <c r="B11" i="5"/>
  <c r="I10" i="5"/>
  <c r="H10" i="5"/>
  <c r="G14" i="1" s="1"/>
  <c r="B10" i="5"/>
  <c r="I9" i="5"/>
  <c r="H9" i="5"/>
  <c r="B9" i="5"/>
  <c r="I8" i="5"/>
  <c r="H8" i="5"/>
  <c r="G13" i="1" s="1"/>
  <c r="B8" i="5"/>
  <c r="I7" i="5"/>
  <c r="H7" i="5"/>
  <c r="B7" i="5"/>
  <c r="I6" i="5"/>
  <c r="H6" i="5"/>
  <c r="N13" i="1" s="1"/>
  <c r="B6" i="5"/>
  <c r="I5" i="5"/>
  <c r="H5" i="5"/>
  <c r="B5" i="5"/>
  <c r="I4" i="5"/>
  <c r="H4" i="5"/>
  <c r="B4" i="5"/>
  <c r="AT16" i="1"/>
  <c r="Q16" i="15" s="1"/>
  <c r="AE16" i="1"/>
  <c r="AF15" i="1"/>
  <c r="P15" i="15" s="1"/>
  <c r="AA15" i="1"/>
  <c r="X15" i="1"/>
  <c r="K15" i="15" s="1"/>
  <c r="K15" i="1"/>
  <c r="H15" i="1"/>
  <c r="C15" i="15" s="1"/>
  <c r="AQ14" i="1"/>
  <c r="V14" i="15" s="1"/>
  <c r="Z8" i="1"/>
  <c r="M18" i="1"/>
  <c r="AP2" i="1"/>
  <c r="AC2" i="1"/>
  <c r="V2" i="1"/>
  <c r="C2" i="1"/>
  <c r="BM312" i="1" l="1"/>
  <c r="AH313" i="1"/>
  <c r="K314" i="1"/>
  <c r="BG314" i="1"/>
  <c r="AO315" i="1"/>
  <c r="BM316" i="1"/>
  <c r="BG319" i="1"/>
  <c r="BA320" i="1"/>
  <c r="BM320" i="1"/>
  <c r="AU323" i="1"/>
  <c r="BG323" i="1"/>
  <c r="AO324" i="1"/>
  <c r="AA325" i="1"/>
  <c r="AH327" i="1"/>
  <c r="AA329" i="1"/>
  <c r="AH331" i="1"/>
  <c r="AU331" i="1"/>
  <c r="BA332" i="1"/>
  <c r="BM332" i="1"/>
  <c r="AU299" i="1"/>
  <c r="BM299" i="1"/>
  <c r="AU300" i="1"/>
  <c r="BG300" i="1"/>
  <c r="AO301" i="1"/>
  <c r="BG301" i="1"/>
  <c r="BM302" i="1"/>
  <c r="AU303" i="1"/>
  <c r="AO306" i="1"/>
  <c r="BG306" i="1"/>
  <c r="AA308" i="1"/>
  <c r="AH310" i="1"/>
  <c r="AU310" i="1"/>
  <c r="BA311" i="1"/>
  <c r="BM311" i="1"/>
  <c r="AA301" i="1"/>
  <c r="AH303" i="1"/>
  <c r="AU304" i="1"/>
  <c r="K305" i="1"/>
  <c r="AU305" i="1"/>
  <c r="K306" i="1"/>
  <c r="BG307" i="1"/>
  <c r="K309" i="1"/>
  <c r="AO321" i="1"/>
  <c r="AA323" i="1"/>
  <c r="BA325" i="1"/>
  <c r="BM326" i="1"/>
  <c r="K328" i="1"/>
  <c r="BA312" i="1"/>
  <c r="AA315" i="1"/>
  <c r="AH317" i="1"/>
  <c r="AU317" i="1"/>
  <c r="BM317" i="1"/>
  <c r="BA318" i="1"/>
  <c r="AH319" i="1"/>
  <c r="AH321" i="1"/>
  <c r="AU321" i="1"/>
  <c r="BM321" i="1"/>
  <c r="AU322" i="1"/>
  <c r="BG322" i="1"/>
  <c r="K323" i="1"/>
  <c r="AA324" i="1"/>
  <c r="BM324" i="1"/>
  <c r="AU325" i="1"/>
  <c r="AA326" i="1"/>
  <c r="AO326" i="1"/>
  <c r="K327" i="1"/>
  <c r="BA327" i="1"/>
  <c r="BM327" i="1"/>
  <c r="AA328" i="1"/>
  <c r="AO328" i="1"/>
  <c r="BA328" i="1"/>
  <c r="K330" i="1"/>
  <c r="BG330" i="1"/>
  <c r="AH333" i="1"/>
  <c r="AU333" i="1"/>
  <c r="BA334" i="1"/>
  <c r="BM334" i="1"/>
  <c r="AH299" i="1"/>
  <c r="AH300" i="1"/>
  <c r="BA302" i="1"/>
  <c r="BM303" i="1"/>
  <c r="BG304" i="1"/>
  <c r="AH305" i="1"/>
  <c r="BG305" i="1"/>
  <c r="AA306" i="1"/>
  <c r="AH308" i="1"/>
  <c r="BG309" i="1"/>
  <c r="K324" i="1"/>
  <c r="AH326" i="1"/>
  <c r="AU327" i="1"/>
  <c r="AU328" i="1"/>
  <c r="AO312" i="1"/>
  <c r="BA314" i="1"/>
  <c r="AO316" i="1"/>
  <c r="BG316" i="1"/>
  <c r="BA319" i="1"/>
  <c r="BG320" i="1"/>
  <c r="AH322" i="1"/>
  <c r="AO323" i="1"/>
  <c r="BA323" i="1"/>
  <c r="AH325" i="1"/>
  <c r="BM325" i="1"/>
  <c r="K329" i="1"/>
  <c r="AA331" i="1"/>
  <c r="AO331" i="1"/>
  <c r="BA331" i="1"/>
  <c r="K332" i="1"/>
  <c r="BG332" i="1"/>
  <c r="K300" i="1"/>
  <c r="BA300" i="1"/>
  <c r="BA301" i="1"/>
  <c r="AO302" i="1"/>
  <c r="BA303" i="1"/>
  <c r="AH304" i="1"/>
  <c r="BM306" i="1"/>
  <c r="AU308" i="1"/>
  <c r="AA310" i="1"/>
  <c r="AO310" i="1"/>
  <c r="BA310" i="1"/>
  <c r="K311" i="1"/>
  <c r="BG311" i="1"/>
  <c r="AA312" i="1"/>
  <c r="AU313" i="1"/>
  <c r="K315" i="1"/>
  <c r="BA315" i="1"/>
  <c r="AA317" i="1"/>
  <c r="AO317" i="1"/>
  <c r="K318" i="1"/>
  <c r="BG318" i="1"/>
  <c r="AA319" i="1"/>
  <c r="AO319" i="1"/>
  <c r="AA321" i="1"/>
  <c r="K322" i="1"/>
  <c r="BA322" i="1"/>
  <c r="BM322" i="1"/>
  <c r="AU326" i="1"/>
  <c r="BG327" i="1"/>
  <c r="AH328" i="1"/>
  <c r="AA333" i="1"/>
  <c r="AA302" i="1"/>
  <c r="AO305" i="1"/>
  <c r="BA309" i="1"/>
  <c r="BG328" i="1"/>
  <c r="BM330" i="1"/>
  <c r="BG334" i="1"/>
  <c r="K304" i="1"/>
  <c r="AA305" i="1"/>
  <c r="BA307" i="1"/>
  <c r="BA330" i="1"/>
  <c r="BA333" i="1"/>
  <c r="K334" i="1"/>
  <c r="BM304" i="1"/>
  <c r="AO308" i="1"/>
  <c r="AO329" i="1"/>
  <c r="AO333" i="1"/>
  <c r="BA304" i="1"/>
  <c r="BA305" i="1"/>
  <c r="BM309" i="1"/>
  <c r="BM307" i="1"/>
  <c r="BG324" i="1"/>
  <c r="BM318" i="1"/>
  <c r="AA320" i="1"/>
  <c r="AH334" i="1"/>
  <c r="BM329" i="1"/>
  <c r="BM323" i="1"/>
  <c r="AU324" i="1"/>
  <c r="K333" i="1"/>
  <c r="BA326" i="1"/>
  <c r="BG321" i="1"/>
  <c r="K317" i="1"/>
  <c r="AH315" i="1"/>
  <c r="AO314" i="1"/>
  <c r="AO303" i="1"/>
  <c r="AH309" i="1"/>
  <c r="BM300" i="1"/>
  <c r="AH306" i="1"/>
  <c r="BA299" i="1"/>
  <c r="AA300" i="1"/>
  <c r="AO307" i="1"/>
  <c r="AU307" i="1"/>
  <c r="BG299" i="1"/>
  <c r="AO332" i="1"/>
  <c r="AH329" i="1"/>
  <c r="AH318" i="1"/>
  <c r="BG329" i="1"/>
  <c r="BG325" i="1"/>
  <c r="K316" i="1"/>
  <c r="BG313" i="1"/>
  <c r="AO299" i="1"/>
  <c r="K307" i="1"/>
  <c r="AH307" i="1"/>
  <c r="BM301" i="1"/>
  <c r="AU318" i="1"/>
  <c r="BM313" i="1"/>
  <c r="BM333" i="1"/>
  <c r="K331" i="1"/>
  <c r="BA329" i="1"/>
  <c r="K320" i="1"/>
  <c r="BA324" i="1"/>
  <c r="K319" i="1"/>
  <c r="AO334" i="1"/>
  <c r="AU332" i="1"/>
  <c r="AA330" i="1"/>
  <c r="K326" i="1"/>
  <c r="AO318" i="1"/>
  <c r="AA318" i="1"/>
  <c r="K321" i="1"/>
  <c r="BA316" i="1"/>
  <c r="AA316" i="1"/>
  <c r="AU314" i="1"/>
  <c r="BG312" i="1"/>
  <c r="AA314" i="1"/>
  <c r="AH312" i="1"/>
  <c r="BG302" i="1"/>
  <c r="BG310" i="1"/>
  <c r="K301" i="1"/>
  <c r="AH302" i="1"/>
  <c r="AO313" i="1"/>
  <c r="AU330" i="1"/>
  <c r="AH323" i="1"/>
  <c r="AH332" i="1"/>
  <c r="AU316" i="1"/>
  <c r="AU315" i="1"/>
  <c r="AH316" i="1"/>
  <c r="K302" i="1"/>
  <c r="AA307" i="1"/>
  <c r="AA309" i="1"/>
  <c r="BG303" i="1"/>
  <c r="AO320" i="1"/>
  <c r="AU334" i="1"/>
  <c r="AA332" i="1"/>
  <c r="AH330" i="1"/>
  <c r="AO325" i="1"/>
  <c r="BG326" i="1"/>
  <c r="AU329" i="1"/>
  <c r="BM328" i="1"/>
  <c r="BG333" i="1"/>
  <c r="BM331" i="1"/>
  <c r="AA327" i="1"/>
  <c r="AH324" i="1"/>
  <c r="AO322" i="1"/>
  <c r="AA322" i="1"/>
  <c r="AU319" i="1"/>
  <c r="BA313" i="1"/>
  <c r="BG315" i="1"/>
  <c r="K312" i="1"/>
  <c r="BM315" i="1"/>
  <c r="K313" i="1"/>
  <c r="AO304" i="1"/>
  <c r="AH301" i="1"/>
  <c r="AO311" i="1"/>
  <c r="AU309" i="1"/>
  <c r="AA304" i="1"/>
  <c r="AU306" i="1"/>
  <c r="AH311" i="1"/>
  <c r="BG308" i="1"/>
  <c r="BA306" i="1"/>
  <c r="K303" i="1"/>
  <c r="AO300" i="1"/>
  <c r="BG331" i="1"/>
  <c r="K325" i="1"/>
  <c r="AO327" i="1"/>
  <c r="AO330" i="1"/>
  <c r="BM319" i="1"/>
  <c r="BA321" i="1"/>
  <c r="AA313" i="1"/>
  <c r="BM314" i="1"/>
  <c r="AU312" i="1"/>
  <c r="AA311" i="1"/>
  <c r="AA303" i="1"/>
  <c r="BM310" i="1"/>
  <c r="AU302" i="1"/>
  <c r="AO309" i="1"/>
  <c r="AA299" i="1"/>
  <c r="BA317" i="1"/>
  <c r="BG317" i="1"/>
  <c r="AA334" i="1"/>
  <c r="AH320" i="1"/>
  <c r="AU320" i="1"/>
  <c r="AH314" i="1"/>
  <c r="BM305" i="1"/>
  <c r="K310" i="1"/>
  <c r="AU311" i="1"/>
  <c r="AU301" i="1"/>
  <c r="K299" i="1"/>
  <c r="BE266" i="1"/>
  <c r="BE271" i="1"/>
  <c r="BE245" i="1"/>
  <c r="AY278" i="1"/>
  <c r="AY247" i="1"/>
  <c r="Y280" i="1"/>
  <c r="Y266" i="1"/>
  <c r="Y283" i="1"/>
  <c r="Y268" i="1"/>
  <c r="Y248" i="1"/>
  <c r="Y260" i="1"/>
  <c r="AS293" i="1"/>
  <c r="AS290" i="1"/>
  <c r="AS272" i="1"/>
  <c r="AS250" i="1"/>
  <c r="I272" i="1"/>
  <c r="I291" i="1"/>
  <c r="I247" i="1"/>
  <c r="I274" i="1"/>
  <c r="BK275" i="1"/>
  <c r="BK249" i="1"/>
  <c r="AM294" i="1"/>
  <c r="AM295" i="1"/>
  <c r="AM255" i="1"/>
  <c r="AM264" i="1"/>
  <c r="AM265" i="1"/>
  <c r="BE244" i="1"/>
  <c r="BE243" i="1"/>
  <c r="AF277" i="1"/>
  <c r="AF263" i="1"/>
  <c r="AF266" i="1"/>
  <c r="AF256" i="1"/>
  <c r="AY284" i="1"/>
  <c r="AY269" i="1"/>
  <c r="AY258" i="1"/>
  <c r="AY245" i="1"/>
  <c r="Y282" i="1"/>
  <c r="Y284" i="1"/>
  <c r="Y247" i="1"/>
  <c r="AS263" i="1"/>
  <c r="I294" i="1"/>
  <c r="I245" i="1"/>
  <c r="BK277" i="1"/>
  <c r="AM291" i="1"/>
  <c r="AM257" i="1"/>
  <c r="AM261" i="1"/>
  <c r="BE292" i="1"/>
  <c r="BE294" i="1"/>
  <c r="BE272" i="1"/>
  <c r="BE273" i="1"/>
  <c r="BE277" i="1"/>
  <c r="BE258" i="1"/>
  <c r="BE260" i="1"/>
  <c r="BE250" i="1"/>
  <c r="AF257" i="1"/>
  <c r="AF291" i="1"/>
  <c r="AF296" i="1"/>
  <c r="AY296" i="1"/>
  <c r="AY285" i="1"/>
  <c r="AY266" i="1"/>
  <c r="AY252" i="1"/>
  <c r="Y286" i="1"/>
  <c r="AS275" i="1"/>
  <c r="I288" i="1"/>
  <c r="I270" i="1"/>
  <c r="I251" i="1"/>
  <c r="I250" i="1"/>
  <c r="BK269" i="1"/>
  <c r="BK298" i="1"/>
  <c r="BK295" i="1"/>
  <c r="BK292" i="1"/>
  <c r="BK261" i="1"/>
  <c r="AM272" i="1"/>
  <c r="AM288" i="1"/>
  <c r="AM269" i="1"/>
  <c r="AM254" i="1"/>
  <c r="BE259" i="1"/>
  <c r="BE278" i="1"/>
  <c r="BE263" i="1"/>
  <c r="BE296" i="1"/>
  <c r="BE284" i="1"/>
  <c r="BE257" i="1"/>
  <c r="BE247" i="1"/>
  <c r="AF288" i="1"/>
  <c r="AF289" i="1"/>
  <c r="AF278" i="1"/>
  <c r="AF258" i="1"/>
  <c r="AF244" i="1"/>
  <c r="AY275" i="1"/>
  <c r="AY264" i="1"/>
  <c r="AY250" i="1"/>
  <c r="AY273" i="1"/>
  <c r="AY243" i="1"/>
  <c r="Y265" i="1"/>
  <c r="Y264" i="1"/>
  <c r="Y257" i="1"/>
  <c r="AS244" i="1"/>
  <c r="I269" i="1"/>
  <c r="I285" i="1"/>
  <c r="I256" i="1"/>
  <c r="I268" i="1"/>
  <c r="BK279" i="1"/>
  <c r="BK258" i="1"/>
  <c r="AM271" i="1"/>
  <c r="AM243" i="1"/>
  <c r="T243" i="15" s="1"/>
  <c r="BE248" i="1"/>
  <c r="AF283" i="1"/>
  <c r="AF268" i="1"/>
  <c r="AF265" i="1"/>
  <c r="AF280" i="1"/>
  <c r="AF260" i="1"/>
  <c r="AF250" i="1"/>
  <c r="AF245" i="1"/>
  <c r="AF243" i="1"/>
  <c r="AY292" i="1"/>
  <c r="AY260" i="1"/>
  <c r="Y289" i="1"/>
  <c r="L289" i="15" s="1"/>
  <c r="Y290" i="1"/>
  <c r="Y291" i="1"/>
  <c r="Y249" i="1"/>
  <c r="Y250" i="1"/>
  <c r="Y244" i="1"/>
  <c r="AS298" i="1"/>
  <c r="AS283" i="1"/>
  <c r="AS248" i="1"/>
  <c r="AS257" i="1"/>
  <c r="AS243" i="1"/>
  <c r="I263" i="1"/>
  <c r="I265" i="1"/>
  <c r="BK280" i="1"/>
  <c r="BK271" i="1"/>
  <c r="BK285" i="1"/>
  <c r="BK272" i="1"/>
  <c r="BK254" i="1"/>
  <c r="BK256" i="1"/>
  <c r="AM282" i="1"/>
  <c r="AM276" i="1"/>
  <c r="AM262" i="1"/>
  <c r="AM247" i="1"/>
  <c r="BE262" i="1"/>
  <c r="BE293" i="1"/>
  <c r="BE291" i="1"/>
  <c r="BE269" i="1"/>
  <c r="AF286" i="1"/>
  <c r="AF295" i="1"/>
  <c r="AF249" i="1"/>
  <c r="AY282" i="1"/>
  <c r="Y277" i="1"/>
  <c r="Y287" i="1"/>
  <c r="Y252" i="1"/>
  <c r="AS295" i="1"/>
  <c r="AS270" i="1"/>
  <c r="AS282" i="1"/>
  <c r="AS280" i="1"/>
  <c r="AS264" i="1"/>
  <c r="I281" i="1"/>
  <c r="I282" i="1"/>
  <c r="I286" i="1"/>
  <c r="I293" i="1"/>
  <c r="I258" i="1"/>
  <c r="I252" i="1"/>
  <c r="BK270" i="1"/>
  <c r="BK287" i="1"/>
  <c r="BK255" i="1"/>
  <c r="AM285" i="1"/>
  <c r="AM258" i="1"/>
  <c r="AM281" i="1"/>
  <c r="AM286" i="1"/>
  <c r="AM266" i="1"/>
  <c r="BE298" i="1"/>
  <c r="BE261" i="1"/>
  <c r="BE270" i="1"/>
  <c r="BE280" i="1"/>
  <c r="BE288" i="1"/>
  <c r="AF269" i="1"/>
  <c r="P269" i="15" s="1"/>
  <c r="AF290" i="1"/>
  <c r="AF253" i="1"/>
  <c r="AY276" i="1"/>
  <c r="AY272" i="1"/>
  <c r="AY283" i="1"/>
  <c r="AY254" i="1"/>
  <c r="AY263" i="1"/>
  <c r="AY244" i="1"/>
  <c r="Y269" i="1"/>
  <c r="AS260" i="1"/>
  <c r="AS284" i="1"/>
  <c r="AS276" i="1"/>
  <c r="AS266" i="1"/>
  <c r="I275" i="1"/>
  <c r="I290" i="1"/>
  <c r="I296" i="1"/>
  <c r="BK252" i="1"/>
  <c r="AM283" i="1"/>
  <c r="BE264" i="1"/>
  <c r="AF279" i="1"/>
  <c r="AY290" i="1"/>
  <c r="AY277" i="1"/>
  <c r="AY262" i="1"/>
  <c r="AY261" i="1"/>
  <c r="Y263" i="1"/>
  <c r="Y288" i="1"/>
  <c r="Y261" i="1"/>
  <c r="Y243" i="1"/>
  <c r="AS289" i="1"/>
  <c r="AS269" i="1"/>
  <c r="AS254" i="1"/>
  <c r="AS278" i="1"/>
  <c r="AS245" i="1"/>
  <c r="AS256" i="1"/>
  <c r="AS247" i="1"/>
  <c r="I287" i="1"/>
  <c r="I264" i="1"/>
  <c r="BK294" i="1"/>
  <c r="BK265" i="1"/>
  <c r="BK284" i="1"/>
  <c r="BK253" i="1"/>
  <c r="BK274" i="1"/>
  <c r="BK266" i="1"/>
  <c r="BK250" i="1"/>
  <c r="BK247" i="1"/>
  <c r="AM277" i="1"/>
  <c r="T277" i="15" s="1"/>
  <c r="AM270" i="1"/>
  <c r="AM256" i="1"/>
  <c r="AM244" i="1"/>
  <c r="BE286" i="1"/>
  <c r="BE276" i="1"/>
  <c r="BE267" i="1"/>
  <c r="AF274" i="1"/>
  <c r="AF262" i="1"/>
  <c r="AF294" i="1"/>
  <c r="P294" i="15" s="1"/>
  <c r="AF275" i="1"/>
  <c r="AF272" i="1"/>
  <c r="AY265" i="1"/>
  <c r="AY249" i="1"/>
  <c r="Y274" i="1"/>
  <c r="Y272" i="1"/>
  <c r="Y259" i="1"/>
  <c r="Y258" i="1"/>
  <c r="AS292" i="1"/>
  <c r="AS274" i="1"/>
  <c r="AS262" i="1"/>
  <c r="AS249" i="1"/>
  <c r="I292" i="1"/>
  <c r="I267" i="1"/>
  <c r="BK278" i="1"/>
  <c r="BK291" i="1"/>
  <c r="BK267" i="1"/>
  <c r="BK251" i="1"/>
  <c r="AM253" i="1"/>
  <c r="AM290" i="1"/>
  <c r="AM260" i="1"/>
  <c r="BE295" i="1"/>
  <c r="BE249" i="1"/>
  <c r="BE253" i="1"/>
  <c r="BE252" i="1"/>
  <c r="AF298" i="1"/>
  <c r="AF293" i="1"/>
  <c r="AF259" i="1"/>
  <c r="AF281" i="1"/>
  <c r="P281" i="15" s="1"/>
  <c r="AF254" i="1"/>
  <c r="AF246" i="1"/>
  <c r="AY268" i="1"/>
  <c r="Y276" i="1"/>
  <c r="Y292" i="1"/>
  <c r="Y254" i="1"/>
  <c r="Y251" i="1"/>
  <c r="AS251" i="1"/>
  <c r="AS279" i="1"/>
  <c r="AS291" i="1"/>
  <c r="AS273" i="1"/>
  <c r="AS258" i="1"/>
  <c r="I295" i="1"/>
  <c r="I266" i="1"/>
  <c r="I253" i="1"/>
  <c r="BK290" i="1"/>
  <c r="BK282" i="1"/>
  <c r="BK293" i="1"/>
  <c r="BK259" i="1"/>
  <c r="AM292" i="1"/>
  <c r="T292" i="15" s="1"/>
  <c r="AM274" i="1"/>
  <c r="AM287" i="1"/>
  <c r="AM267" i="1"/>
  <c r="AM246" i="1"/>
  <c r="AM250" i="1"/>
  <c r="BE290" i="1"/>
  <c r="BE254" i="1"/>
  <c r="AG254" i="15" s="1"/>
  <c r="BE251" i="1"/>
  <c r="AF287" i="1"/>
  <c r="AF247" i="1"/>
  <c r="AY281" i="1"/>
  <c r="AY295" i="1"/>
  <c r="AY259" i="1"/>
  <c r="AY257" i="1"/>
  <c r="Y279" i="1"/>
  <c r="Y295" i="1"/>
  <c r="Y278" i="1"/>
  <c r="Y285" i="1"/>
  <c r="Y255" i="1"/>
  <c r="Y246" i="1"/>
  <c r="AS259" i="1"/>
  <c r="AS255" i="1"/>
  <c r="I279" i="1"/>
  <c r="I271" i="1"/>
  <c r="I248" i="1"/>
  <c r="I243" i="1"/>
  <c r="BK243" i="1"/>
  <c r="BK264" i="1"/>
  <c r="AM293" i="1"/>
  <c r="AM275" i="1"/>
  <c r="T275" i="15" s="1"/>
  <c r="AM284" i="1"/>
  <c r="AM249" i="1"/>
  <c r="BE285" i="1"/>
  <c r="AG285" i="15" s="1"/>
  <c r="BE268" i="1"/>
  <c r="AF271" i="1"/>
  <c r="AY291" i="1"/>
  <c r="AY293" i="1"/>
  <c r="AY287" i="1"/>
  <c r="AY294" i="1"/>
  <c r="AY255" i="1"/>
  <c r="Y293" i="1"/>
  <c r="Y262" i="1"/>
  <c r="L262" i="15" s="1"/>
  <c r="AS268" i="1"/>
  <c r="AS246" i="1"/>
  <c r="I278" i="1"/>
  <c r="I259" i="1"/>
  <c r="I276" i="1"/>
  <c r="I249" i="1"/>
  <c r="BK281" i="1"/>
  <c r="BK273" i="1"/>
  <c r="BK296" i="1"/>
  <c r="AM296" i="1"/>
  <c r="AM248" i="1"/>
  <c r="BE274" i="1"/>
  <c r="AG274" i="15" s="1"/>
  <c r="BE255" i="1"/>
  <c r="AF284" i="1"/>
  <c r="AY256" i="1"/>
  <c r="AY289" i="1"/>
  <c r="AY274" i="1"/>
  <c r="AY288" i="1"/>
  <c r="AY271" i="1"/>
  <c r="Y281" i="1"/>
  <c r="Y298" i="1"/>
  <c r="AS287" i="1"/>
  <c r="AS294" i="1"/>
  <c r="AS286" i="1"/>
  <c r="AS267" i="1"/>
  <c r="I298" i="1"/>
  <c r="I284" i="1"/>
  <c r="I283" i="1"/>
  <c r="I255" i="1"/>
  <c r="BK289" i="1"/>
  <c r="BK268" i="1"/>
  <c r="BK283" i="1"/>
  <c r="BK260" i="1"/>
  <c r="BK244" i="1"/>
  <c r="AM278" i="1"/>
  <c r="T278" i="15" s="1"/>
  <c r="AM298" i="1"/>
  <c r="AM252" i="1"/>
  <c r="AM245" i="1"/>
  <c r="BE282" i="1"/>
  <c r="BE283" i="1"/>
  <c r="BE287" i="1"/>
  <c r="BE289" i="1"/>
  <c r="BE265" i="1"/>
  <c r="BE246" i="1"/>
  <c r="AF285" i="1"/>
  <c r="AF292" i="1"/>
  <c r="AF267" i="1"/>
  <c r="AF248" i="1"/>
  <c r="AY279" i="1"/>
  <c r="AY253" i="1"/>
  <c r="AY270" i="1"/>
  <c r="AY246" i="1"/>
  <c r="AY248" i="1"/>
  <c r="Y294" i="1"/>
  <c r="Y267" i="1"/>
  <c r="Y245" i="1"/>
  <c r="AS271" i="1"/>
  <c r="AS261" i="1"/>
  <c r="I277" i="1"/>
  <c r="I257" i="1"/>
  <c r="I254" i="1"/>
  <c r="I246" i="1"/>
  <c r="BK288" i="1"/>
  <c r="BK245" i="1"/>
  <c r="AM273" i="1"/>
  <c r="AM279" i="1"/>
  <c r="AM263" i="1"/>
  <c r="BE256" i="1"/>
  <c r="BE281" i="1"/>
  <c r="AF273" i="1"/>
  <c r="AF276" i="1"/>
  <c r="AF261" i="1"/>
  <c r="AF282" i="1"/>
  <c r="AF255" i="1"/>
  <c r="AF251" i="1"/>
  <c r="AY267" i="1"/>
  <c r="AY251" i="1"/>
  <c r="Y256" i="1"/>
  <c r="Y273" i="1"/>
  <c r="AS265" i="1"/>
  <c r="AS281" i="1"/>
  <c r="AS277" i="1"/>
  <c r="I280" i="1"/>
  <c r="I260" i="1"/>
  <c r="I261" i="1"/>
  <c r="I244" i="1"/>
  <c r="BK257" i="1"/>
  <c r="BK286" i="1"/>
  <c r="BK248" i="1"/>
  <c r="AM251" i="1"/>
  <c r="AM268" i="1"/>
  <c r="BE275" i="1"/>
  <c r="BE279" i="1"/>
  <c r="AG279" i="15" s="1"/>
  <c r="AF270" i="1"/>
  <c r="AF252" i="1"/>
  <c r="AF264" i="1"/>
  <c r="P264" i="15" s="1"/>
  <c r="AY298" i="1"/>
  <c r="AY286" i="1"/>
  <c r="AY280" i="1"/>
  <c r="Y296" i="1"/>
  <c r="L296" i="15" s="1"/>
  <c r="Y271" i="1"/>
  <c r="L271" i="15" s="1"/>
  <c r="Y275" i="1"/>
  <c r="L275" i="15" s="1"/>
  <c r="Y270" i="1"/>
  <c r="Y253" i="1"/>
  <c r="L253" i="15" s="1"/>
  <c r="AS296" i="1"/>
  <c r="AS288" i="1"/>
  <c r="AS285" i="1"/>
  <c r="AS253" i="1"/>
  <c r="AS252" i="1"/>
  <c r="I262" i="1"/>
  <c r="I289" i="1"/>
  <c r="I273" i="1"/>
  <c r="BK262" i="1"/>
  <c r="BK276" i="1"/>
  <c r="BK263" i="1"/>
  <c r="AK263" i="15" s="1"/>
  <c r="BK246" i="1"/>
  <c r="AM280" i="1"/>
  <c r="AM289" i="1"/>
  <c r="AM259" i="1"/>
  <c r="T259" i="15" s="1"/>
  <c r="BD271" i="1"/>
  <c r="BD288" i="1"/>
  <c r="BD277" i="1"/>
  <c r="BD260" i="1"/>
  <c r="AE257" i="1"/>
  <c r="AE291" i="1"/>
  <c r="AE269" i="1"/>
  <c r="AE250" i="1"/>
  <c r="AX272" i="1"/>
  <c r="AX260" i="1"/>
  <c r="AX283" i="1"/>
  <c r="AX252" i="1"/>
  <c r="X291" i="1"/>
  <c r="X250" i="1"/>
  <c r="X244" i="1"/>
  <c r="AR275" i="1"/>
  <c r="AR266" i="1"/>
  <c r="AR257" i="1"/>
  <c r="AR243" i="1"/>
  <c r="H272" i="1"/>
  <c r="H288" i="1"/>
  <c r="H263" i="1"/>
  <c r="H251" i="1"/>
  <c r="BJ280" i="1"/>
  <c r="BJ271" i="1"/>
  <c r="BJ254" i="1"/>
  <c r="BJ252" i="1"/>
  <c r="AL276" i="1"/>
  <c r="AL247" i="1"/>
  <c r="E289" i="1"/>
  <c r="E296" i="1"/>
  <c r="E251" i="1"/>
  <c r="BD262" i="1"/>
  <c r="BD264" i="1"/>
  <c r="BD269" i="1"/>
  <c r="BD244" i="1"/>
  <c r="BD247" i="1"/>
  <c r="AE288" i="1"/>
  <c r="AE286" i="1"/>
  <c r="AE266" i="1"/>
  <c r="AE289" i="1"/>
  <c r="AE249" i="1"/>
  <c r="AX290" i="1"/>
  <c r="AX273" i="1"/>
  <c r="X261" i="1"/>
  <c r="X243" i="1"/>
  <c r="X252" i="1"/>
  <c r="AR270" i="1"/>
  <c r="AR282" i="1"/>
  <c r="AR254" i="1"/>
  <c r="AR245" i="1"/>
  <c r="AR264" i="1"/>
  <c r="AR256" i="1"/>
  <c r="AR244" i="1"/>
  <c r="H281" i="1"/>
  <c r="H264" i="1"/>
  <c r="H256" i="1"/>
  <c r="H252" i="1"/>
  <c r="BJ294" i="1"/>
  <c r="BJ284" i="1"/>
  <c r="BJ253" i="1"/>
  <c r="BJ287" i="1"/>
  <c r="BJ266" i="1"/>
  <c r="BJ255" i="1"/>
  <c r="BJ247" i="1"/>
  <c r="AL286" i="1"/>
  <c r="AL271" i="1"/>
  <c r="AL256" i="1"/>
  <c r="AL243" i="1"/>
  <c r="E276" i="1"/>
  <c r="E292" i="1"/>
  <c r="E293" i="1"/>
  <c r="E294" i="1"/>
  <c r="E262" i="1"/>
  <c r="E252" i="1"/>
  <c r="BD298" i="1"/>
  <c r="BD286" i="1"/>
  <c r="BD270" i="1"/>
  <c r="BD280" i="1"/>
  <c r="BD266" i="1"/>
  <c r="BD245" i="1"/>
  <c r="AE283" i="1"/>
  <c r="AE290" i="1"/>
  <c r="AE245" i="1"/>
  <c r="AE243" i="1"/>
  <c r="AX244" i="1"/>
  <c r="AX247" i="1"/>
  <c r="X289" i="1"/>
  <c r="X280" i="1"/>
  <c r="X248" i="1"/>
  <c r="X260" i="1"/>
  <c r="AR298" i="1"/>
  <c r="AR260" i="1"/>
  <c r="AR284" i="1"/>
  <c r="AR283" i="1"/>
  <c r="AR250" i="1"/>
  <c r="H274" i="1"/>
  <c r="BJ298" i="1"/>
  <c r="BJ272" i="1"/>
  <c r="BJ275" i="1"/>
  <c r="BJ261" i="1"/>
  <c r="BJ249" i="1"/>
  <c r="AL294" i="1"/>
  <c r="AL255" i="1"/>
  <c r="AL282" i="1"/>
  <c r="AL265" i="1"/>
  <c r="E298" i="1"/>
  <c r="BD293" i="1"/>
  <c r="AE279" i="1"/>
  <c r="AE295" i="1"/>
  <c r="AX269" i="1"/>
  <c r="AX262" i="1"/>
  <c r="AX245" i="1"/>
  <c r="X265" i="1"/>
  <c r="X277" i="1"/>
  <c r="X263" i="1"/>
  <c r="X288" i="1"/>
  <c r="X287" i="1"/>
  <c r="X247" i="1"/>
  <c r="AR295" i="1"/>
  <c r="AR269" i="1"/>
  <c r="AR247" i="1"/>
  <c r="H286" i="1"/>
  <c r="H293" i="1"/>
  <c r="BJ258" i="1"/>
  <c r="BJ265" i="1"/>
  <c r="BJ270" i="1"/>
  <c r="BJ250" i="1"/>
  <c r="AL285" i="1"/>
  <c r="AL258" i="1"/>
  <c r="AL291" i="1"/>
  <c r="AL270" i="1"/>
  <c r="AL281" i="1"/>
  <c r="AL261" i="1"/>
  <c r="AL244" i="1"/>
  <c r="E274" i="1"/>
  <c r="BD250" i="1"/>
  <c r="AE296" i="1"/>
  <c r="AE253" i="1"/>
  <c r="AX276" i="1"/>
  <c r="AX296" i="1"/>
  <c r="AX285" i="1"/>
  <c r="AX254" i="1"/>
  <c r="AX263" i="1"/>
  <c r="X286" i="1"/>
  <c r="X266" i="1"/>
  <c r="X283" i="1"/>
  <c r="X268" i="1"/>
  <c r="X269" i="1"/>
  <c r="AR290" i="1"/>
  <c r="H275" i="1"/>
  <c r="H290" i="1"/>
  <c r="H247" i="1"/>
  <c r="H270" i="1"/>
  <c r="H250" i="1"/>
  <c r="BJ269" i="1"/>
  <c r="BJ295" i="1"/>
  <c r="AL283" i="1"/>
  <c r="AL272" i="1"/>
  <c r="AL295" i="1"/>
  <c r="AL288" i="1"/>
  <c r="AL269" i="1"/>
  <c r="E275" i="1"/>
  <c r="E278" i="1"/>
  <c r="E285" i="1"/>
  <c r="E281" i="1"/>
  <c r="E250" i="1"/>
  <c r="E243" i="1"/>
  <c r="BD296" i="1"/>
  <c r="BD284" i="1"/>
  <c r="BD243" i="1"/>
  <c r="AE277" i="1"/>
  <c r="AE258" i="1"/>
  <c r="AE256" i="1"/>
  <c r="AE244" i="1"/>
  <c r="O244" i="15" s="1"/>
  <c r="AX284" i="1"/>
  <c r="AX277" i="1"/>
  <c r="AX264" i="1"/>
  <c r="AX261" i="1"/>
  <c r="AR289" i="1"/>
  <c r="AR278" i="1"/>
  <c r="H287" i="1"/>
  <c r="H285" i="1"/>
  <c r="H268" i="1"/>
  <c r="BJ279" i="1"/>
  <c r="BJ274" i="1"/>
  <c r="AL277" i="1"/>
  <c r="AL257" i="1"/>
  <c r="E268" i="1"/>
  <c r="E266" i="1"/>
  <c r="E277" i="1"/>
  <c r="E280" i="1"/>
  <c r="E264" i="1"/>
  <c r="E249" i="1"/>
  <c r="BD292" i="1"/>
  <c r="BD294" i="1"/>
  <c r="BD272" i="1"/>
  <c r="BD273" i="1"/>
  <c r="BD258" i="1"/>
  <c r="BD248" i="1"/>
  <c r="AE268" i="1"/>
  <c r="AE265" i="1"/>
  <c r="O265" i="15" s="1"/>
  <c r="AE280" i="1"/>
  <c r="AE260" i="1"/>
  <c r="AX292" i="1"/>
  <c r="AX278" i="1"/>
  <c r="AX266" i="1"/>
  <c r="X290" i="1"/>
  <c r="X249" i="1"/>
  <c r="AR293" i="1"/>
  <c r="AR276" i="1"/>
  <c r="AR248" i="1"/>
  <c r="AR272" i="1"/>
  <c r="H291" i="1"/>
  <c r="H296" i="1"/>
  <c r="H265" i="1"/>
  <c r="BJ285" i="1"/>
  <c r="BJ292" i="1"/>
  <c r="BJ256" i="1"/>
  <c r="AL264" i="1"/>
  <c r="AL262" i="1"/>
  <c r="AL254" i="1"/>
  <c r="E270" i="1"/>
  <c r="E265" i="1"/>
  <c r="E253" i="1"/>
  <c r="BD259" i="1"/>
  <c r="BD278" i="1"/>
  <c r="BD291" i="1"/>
  <c r="BD263" i="1"/>
  <c r="BD257" i="1"/>
  <c r="AE263" i="1"/>
  <c r="AE278" i="1"/>
  <c r="AX275" i="1"/>
  <c r="AX282" i="1"/>
  <c r="AX250" i="1"/>
  <c r="AX258" i="1"/>
  <c r="AX243" i="1"/>
  <c r="X282" i="1"/>
  <c r="X284" i="1"/>
  <c r="X264" i="1"/>
  <c r="X257" i="1"/>
  <c r="K257" i="15" s="1"/>
  <c r="AR263" i="1"/>
  <c r="AR280" i="1"/>
  <c r="H282" i="1"/>
  <c r="H269" i="1"/>
  <c r="H294" i="1"/>
  <c r="H258" i="1"/>
  <c r="H245" i="1"/>
  <c r="BJ277" i="1"/>
  <c r="AL266" i="1"/>
  <c r="E286" i="1"/>
  <c r="BD261" i="1"/>
  <c r="BD281" i="1"/>
  <c r="BD254" i="1"/>
  <c r="BD251" i="1"/>
  <c r="AE273" i="1"/>
  <c r="AE261" i="1"/>
  <c r="AE255" i="1"/>
  <c r="AE251" i="1"/>
  <c r="AX289" i="1"/>
  <c r="AX267" i="1"/>
  <c r="AX259" i="1"/>
  <c r="X256" i="1"/>
  <c r="X295" i="1"/>
  <c r="X285" i="1"/>
  <c r="X273" i="1"/>
  <c r="AR265" i="1"/>
  <c r="AR281" i="1"/>
  <c r="H280" i="1"/>
  <c r="H260" i="1"/>
  <c r="H255" i="1"/>
  <c r="BJ268" i="1"/>
  <c r="BJ243" i="1"/>
  <c r="BJ286" i="1"/>
  <c r="BJ260" i="1"/>
  <c r="BJ264" i="1"/>
  <c r="AL290" i="1"/>
  <c r="AL284" i="1"/>
  <c r="AL260" i="1"/>
  <c r="AL245" i="1"/>
  <c r="BD282" i="1"/>
  <c r="BD289" i="1"/>
  <c r="BD279" i="1"/>
  <c r="AE285" i="1"/>
  <c r="AE264" i="1"/>
  <c r="AX291" i="1"/>
  <c r="AX279" i="1"/>
  <c r="AX280" i="1"/>
  <c r="AX270" i="1"/>
  <c r="X296" i="1"/>
  <c r="K296" i="15" s="1"/>
  <c r="X293" i="1"/>
  <c r="X275" i="1"/>
  <c r="X270" i="1"/>
  <c r="X253" i="1"/>
  <c r="AR296" i="1"/>
  <c r="AR253" i="1"/>
  <c r="AR246" i="1"/>
  <c r="H259" i="1"/>
  <c r="H262" i="1"/>
  <c r="H257" i="1"/>
  <c r="BJ273" i="1"/>
  <c r="BJ296" i="1"/>
  <c r="BJ262" i="1"/>
  <c r="BJ246" i="1"/>
  <c r="AL273" i="1"/>
  <c r="AL263" i="1"/>
  <c r="BD274" i="1"/>
  <c r="AE284" i="1"/>
  <c r="AE262" i="1"/>
  <c r="O262" i="15" s="1"/>
  <c r="AE294" i="1"/>
  <c r="AX288" i="1"/>
  <c r="AX251" i="1"/>
  <c r="X281" i="1"/>
  <c r="X259" i="1"/>
  <c r="X258" i="1"/>
  <c r="AR277" i="1"/>
  <c r="AR292" i="1"/>
  <c r="AR274" i="1"/>
  <c r="AR262" i="1"/>
  <c r="AR249" i="1"/>
  <c r="H298" i="1"/>
  <c r="H283" i="1"/>
  <c r="H261" i="1"/>
  <c r="H248" i="1"/>
  <c r="BJ289" i="1"/>
  <c r="BJ291" i="1"/>
  <c r="BJ267" i="1"/>
  <c r="BJ251" i="1"/>
  <c r="BJ248" i="1"/>
  <c r="BJ244" i="1"/>
  <c r="AL278" i="1"/>
  <c r="AL293" i="1"/>
  <c r="AL268" i="1"/>
  <c r="E273" i="1"/>
  <c r="E288" i="1"/>
  <c r="E283" i="1"/>
  <c r="E291" i="1"/>
  <c r="E290" i="1"/>
  <c r="E258" i="1"/>
  <c r="E248" i="1"/>
  <c r="BD295" i="1"/>
  <c r="AF295" i="15" s="1"/>
  <c r="BD287" i="1"/>
  <c r="AF287" i="15" s="1"/>
  <c r="BD253" i="1"/>
  <c r="AE271" i="1"/>
  <c r="AE259" i="1"/>
  <c r="AE252" i="1"/>
  <c r="AE292" i="1"/>
  <c r="AE281" i="1"/>
  <c r="AE267" i="1"/>
  <c r="AX298" i="1"/>
  <c r="AX286" i="1"/>
  <c r="AX268" i="1"/>
  <c r="AX248" i="1"/>
  <c r="X276" i="1"/>
  <c r="X294" i="1"/>
  <c r="X271" i="1"/>
  <c r="X292" i="1"/>
  <c r="X245" i="1"/>
  <c r="AR288" i="1"/>
  <c r="AR261" i="1"/>
  <c r="AR291" i="1"/>
  <c r="AR273" i="1"/>
  <c r="H295" i="1"/>
  <c r="H254" i="1"/>
  <c r="H246" i="1"/>
  <c r="BJ288" i="1"/>
  <c r="BJ290" i="1"/>
  <c r="BJ282" i="1"/>
  <c r="BJ293" i="1"/>
  <c r="BJ276" i="1"/>
  <c r="AJ276" i="15" s="1"/>
  <c r="BJ263" i="1"/>
  <c r="BJ245" i="1"/>
  <c r="AL280" i="1"/>
  <c r="AL287" i="1"/>
  <c r="AL289" i="1"/>
  <c r="AL267" i="1"/>
  <c r="E271" i="1"/>
  <c r="E279" i="1"/>
  <c r="E282" i="1"/>
  <c r="E287" i="1"/>
  <c r="E284" i="1"/>
  <c r="E255" i="1"/>
  <c r="E245" i="1"/>
  <c r="BD276" i="1"/>
  <c r="BD256" i="1"/>
  <c r="BD267" i="1"/>
  <c r="AE274" i="1"/>
  <c r="AE287" i="1"/>
  <c r="AE276" i="1"/>
  <c r="AE282" i="1"/>
  <c r="AX295" i="1"/>
  <c r="AX257" i="1"/>
  <c r="AX249" i="1"/>
  <c r="X279" i="1"/>
  <c r="X255" i="1"/>
  <c r="AR287" i="1"/>
  <c r="AR259" i="1"/>
  <c r="AR255" i="1"/>
  <c r="H279" i="1"/>
  <c r="H271" i="1"/>
  <c r="H244" i="1"/>
  <c r="H243" i="1"/>
  <c r="AL275" i="1"/>
  <c r="AL249" i="1"/>
  <c r="BD285" i="1"/>
  <c r="AF285" i="15" s="1"/>
  <c r="BD275" i="1"/>
  <c r="AE270" i="1"/>
  <c r="AE254" i="1"/>
  <c r="AE246" i="1"/>
  <c r="AX255" i="1"/>
  <c r="X254" i="1"/>
  <c r="X251" i="1"/>
  <c r="AR271" i="1"/>
  <c r="AR251" i="1"/>
  <c r="AR285" i="1"/>
  <c r="AR268" i="1"/>
  <c r="AR258" i="1"/>
  <c r="AR252" i="1"/>
  <c r="H278" i="1"/>
  <c r="H289" i="1"/>
  <c r="H276" i="1"/>
  <c r="H273" i="1"/>
  <c r="BJ281" i="1"/>
  <c r="AL274" i="1"/>
  <c r="AL248" i="1"/>
  <c r="S248" i="15" s="1"/>
  <c r="AL246" i="1"/>
  <c r="AL259" i="1"/>
  <c r="E256" i="1"/>
  <c r="BD290" i="1"/>
  <c r="BD255" i="1"/>
  <c r="AE275" i="1"/>
  <c r="O275" i="15" s="1"/>
  <c r="AE272" i="1"/>
  <c r="AE247" i="1"/>
  <c r="O247" i="15" s="1"/>
  <c r="AX265" i="1"/>
  <c r="AX256" i="1"/>
  <c r="AX281" i="1"/>
  <c r="AX274" i="1"/>
  <c r="AX271" i="1"/>
  <c r="X274" i="1"/>
  <c r="K274" i="15" s="1"/>
  <c r="X298" i="1"/>
  <c r="X272" i="1"/>
  <c r="X278" i="1"/>
  <c r="X246" i="1"/>
  <c r="AR294" i="1"/>
  <c r="AR286" i="1"/>
  <c r="AR267" i="1"/>
  <c r="H284" i="1"/>
  <c r="H292" i="1"/>
  <c r="H267" i="1"/>
  <c r="BJ278" i="1"/>
  <c r="BJ257" i="1"/>
  <c r="BJ283" i="1"/>
  <c r="AL253" i="1"/>
  <c r="AL298" i="1"/>
  <c r="S298" i="15" s="1"/>
  <c r="AL251" i="1"/>
  <c r="AL252" i="1"/>
  <c r="E257" i="1"/>
  <c r="E267" i="1"/>
  <c r="E260" i="1"/>
  <c r="E261" i="1"/>
  <c r="E272" i="1"/>
  <c r="E246" i="1"/>
  <c r="E244" i="1"/>
  <c r="BD283" i="1"/>
  <c r="BD268" i="1"/>
  <c r="BD249" i="1"/>
  <c r="BD265" i="1"/>
  <c r="BD246" i="1"/>
  <c r="BD252" i="1"/>
  <c r="AE298" i="1"/>
  <c r="O298" i="15" s="1"/>
  <c r="AE293" i="1"/>
  <c r="AE248" i="1"/>
  <c r="AX293" i="1"/>
  <c r="AX287" i="1"/>
  <c r="AX294" i="1"/>
  <c r="AX253" i="1"/>
  <c r="AX246" i="1"/>
  <c r="X267" i="1"/>
  <c r="X262" i="1"/>
  <c r="AR279" i="1"/>
  <c r="H277" i="1"/>
  <c r="H249" i="1"/>
  <c r="H266" i="1"/>
  <c r="H253" i="1"/>
  <c r="BJ259" i="1"/>
  <c r="AL292" i="1"/>
  <c r="AL296" i="1"/>
  <c r="AL279" i="1"/>
  <c r="AL250" i="1"/>
  <c r="E295" i="1"/>
  <c r="E259" i="1"/>
  <c r="E254" i="1"/>
  <c r="E269" i="1"/>
  <c r="E263" i="1"/>
  <c r="E247" i="1"/>
  <c r="BF270" i="1"/>
  <c r="BF272" i="1"/>
  <c r="BF258" i="1"/>
  <c r="BF250" i="1"/>
  <c r="BF248" i="1"/>
  <c r="AG296" i="1"/>
  <c r="AG280" i="1"/>
  <c r="AG245" i="1"/>
  <c r="AZ276" i="1"/>
  <c r="AZ296" i="1"/>
  <c r="AZ292" i="1"/>
  <c r="AZ244" i="1"/>
  <c r="AT260" i="1"/>
  <c r="AT284" i="1"/>
  <c r="AT276" i="1"/>
  <c r="AT283" i="1"/>
  <c r="AT248" i="1"/>
  <c r="J288" i="1"/>
  <c r="J265" i="1"/>
  <c r="BL269" i="1"/>
  <c r="BL261" i="1"/>
  <c r="BL256" i="1"/>
  <c r="AN283" i="1"/>
  <c r="AN282" i="1"/>
  <c r="AN288" i="1"/>
  <c r="AN262" i="1"/>
  <c r="AN269" i="1"/>
  <c r="BF259" i="1"/>
  <c r="BF278" i="1"/>
  <c r="BF291" i="1"/>
  <c r="BF263" i="1"/>
  <c r="BF296" i="1"/>
  <c r="AG279" i="1"/>
  <c r="AG277" i="1"/>
  <c r="AG258" i="1"/>
  <c r="AZ275" i="1"/>
  <c r="AZ277" i="1"/>
  <c r="Z265" i="1"/>
  <c r="Z264" i="1"/>
  <c r="AT269" i="1"/>
  <c r="AT278" i="1"/>
  <c r="J282" i="1"/>
  <c r="J287" i="1"/>
  <c r="J293" i="1"/>
  <c r="BL279" i="1"/>
  <c r="BL258" i="1"/>
  <c r="BL270" i="1"/>
  <c r="BL274" i="1"/>
  <c r="AN277" i="1"/>
  <c r="AN258" i="1"/>
  <c r="AN266" i="1"/>
  <c r="AN243" i="1"/>
  <c r="AN244" i="1"/>
  <c r="BF274" i="1"/>
  <c r="BF261" i="1"/>
  <c r="AG283" i="1"/>
  <c r="AG268" i="1"/>
  <c r="AG265" i="1"/>
  <c r="AG260" i="1"/>
  <c r="AG250" i="1"/>
  <c r="AZ272" i="1"/>
  <c r="AZ260" i="1"/>
  <c r="AZ254" i="1"/>
  <c r="AZ263" i="1"/>
  <c r="Z289" i="1"/>
  <c r="Z290" i="1"/>
  <c r="Z269" i="1"/>
  <c r="Z249" i="1"/>
  <c r="Z250" i="1"/>
  <c r="Z244" i="1"/>
  <c r="AT293" i="1"/>
  <c r="AT266" i="1"/>
  <c r="J275" i="1"/>
  <c r="J290" i="1"/>
  <c r="BL271" i="1"/>
  <c r="BL285" i="1"/>
  <c r="AN295" i="1"/>
  <c r="AN276" i="1"/>
  <c r="AN254" i="1"/>
  <c r="AN247" i="1"/>
  <c r="BF284" i="1"/>
  <c r="BF269" i="1"/>
  <c r="BF244" i="1"/>
  <c r="BF247" i="1"/>
  <c r="BF243" i="1"/>
  <c r="AG263" i="1"/>
  <c r="AG286" i="1"/>
  <c r="AG266" i="1"/>
  <c r="AG295" i="1"/>
  <c r="Q295" i="15" s="1"/>
  <c r="AG256" i="1"/>
  <c r="AZ284" i="1"/>
  <c r="AZ282" i="1"/>
  <c r="AZ258" i="1"/>
  <c r="AZ261" i="1"/>
  <c r="Z282" i="1"/>
  <c r="Z261" i="1"/>
  <c r="AT295" i="1"/>
  <c r="AT263" i="1"/>
  <c r="AT270" i="1"/>
  <c r="AT289" i="1"/>
  <c r="AT280" i="1"/>
  <c r="AT256" i="1"/>
  <c r="J294" i="1"/>
  <c r="J258" i="1"/>
  <c r="J245" i="1"/>
  <c r="BL287" i="1"/>
  <c r="AN285" i="1"/>
  <c r="AN286" i="1"/>
  <c r="AN256" i="1"/>
  <c r="BF294" i="1"/>
  <c r="BF280" i="1"/>
  <c r="BF273" i="1"/>
  <c r="BF271" i="1"/>
  <c r="BF288" i="1"/>
  <c r="BF277" i="1"/>
  <c r="BF260" i="1"/>
  <c r="AG269" i="1"/>
  <c r="AG290" i="1"/>
  <c r="AZ278" i="1"/>
  <c r="AZ266" i="1"/>
  <c r="AZ283" i="1"/>
  <c r="AZ247" i="1"/>
  <c r="Z280" i="1"/>
  <c r="M280" i="15" s="1"/>
  <c r="Z248" i="1"/>
  <c r="Z260" i="1"/>
  <c r="AT275" i="1"/>
  <c r="AT290" i="1"/>
  <c r="AT272" i="1"/>
  <c r="J272" i="1"/>
  <c r="J291" i="1"/>
  <c r="J296" i="1"/>
  <c r="BL292" i="1"/>
  <c r="BL275" i="1"/>
  <c r="BL249" i="1"/>
  <c r="BF264" i="1"/>
  <c r="BF257" i="1"/>
  <c r="AG289" i="1"/>
  <c r="AG278" i="1"/>
  <c r="AZ290" i="1"/>
  <c r="AZ250" i="1"/>
  <c r="AZ262" i="1"/>
  <c r="AZ273" i="1"/>
  <c r="AZ243" i="1"/>
  <c r="AZ245" i="1"/>
  <c r="Z284" i="1"/>
  <c r="Z263" i="1"/>
  <c r="M263" i="15" s="1"/>
  <c r="Z288" i="1"/>
  <c r="Z243" i="1"/>
  <c r="Z257" i="1"/>
  <c r="AT254" i="1"/>
  <c r="AT245" i="1"/>
  <c r="AT247" i="1"/>
  <c r="J286" i="1"/>
  <c r="J269" i="1"/>
  <c r="J264" i="1"/>
  <c r="J268" i="1"/>
  <c r="BL294" i="1"/>
  <c r="BL277" i="1"/>
  <c r="BL265" i="1"/>
  <c r="BL253" i="1"/>
  <c r="BL266" i="1"/>
  <c r="BL250" i="1"/>
  <c r="BL247" i="1"/>
  <c r="AN291" i="1"/>
  <c r="AN270" i="1"/>
  <c r="AN271" i="1"/>
  <c r="AN261" i="1"/>
  <c r="BF266" i="1"/>
  <c r="BF245" i="1"/>
  <c r="AG257" i="1"/>
  <c r="AG291" i="1"/>
  <c r="AG253" i="1"/>
  <c r="AG243" i="1"/>
  <c r="AZ285" i="1"/>
  <c r="AZ252" i="1"/>
  <c r="Z286" i="1"/>
  <c r="Z266" i="1"/>
  <c r="Z283" i="1"/>
  <c r="Z268" i="1"/>
  <c r="Z291" i="1"/>
  <c r="AT298" i="1"/>
  <c r="AT257" i="1"/>
  <c r="AT250" i="1"/>
  <c r="AT243" i="1"/>
  <c r="J247" i="1"/>
  <c r="J274" i="1"/>
  <c r="J263" i="1"/>
  <c r="J270" i="1"/>
  <c r="J251" i="1"/>
  <c r="J250" i="1"/>
  <c r="BL280" i="1"/>
  <c r="BL298" i="1"/>
  <c r="BL295" i="1"/>
  <c r="BL272" i="1"/>
  <c r="AH272" i="15" s="1"/>
  <c r="BL254" i="1"/>
  <c r="BL252" i="1"/>
  <c r="AN294" i="1"/>
  <c r="AN272" i="1"/>
  <c r="AN255" i="1"/>
  <c r="AN264" i="1"/>
  <c r="AN265" i="1"/>
  <c r="BF262" i="1"/>
  <c r="BF293" i="1"/>
  <c r="AG288" i="1"/>
  <c r="AG244" i="1"/>
  <c r="Q244" i="15" s="1"/>
  <c r="AG249" i="1"/>
  <c r="AZ269" i="1"/>
  <c r="AZ264" i="1"/>
  <c r="Z277" i="1"/>
  <c r="Z287" i="1"/>
  <c r="Z247" i="1"/>
  <c r="Z252" i="1"/>
  <c r="AT282" i="1"/>
  <c r="AT264" i="1"/>
  <c r="AT244" i="1"/>
  <c r="J281" i="1"/>
  <c r="J285" i="1"/>
  <c r="J256" i="1"/>
  <c r="J252" i="1"/>
  <c r="BL284" i="1"/>
  <c r="BL255" i="1"/>
  <c r="AN281" i="1"/>
  <c r="AN257" i="1"/>
  <c r="BF290" i="1"/>
  <c r="BF254" i="1"/>
  <c r="AG284" i="1"/>
  <c r="AG276" i="1"/>
  <c r="AG282" i="1"/>
  <c r="AG247" i="1"/>
  <c r="AZ256" i="1"/>
  <c r="Z274" i="1"/>
  <c r="Z281" i="1"/>
  <c r="Z279" i="1"/>
  <c r="M279" i="15" s="1"/>
  <c r="Z255" i="1"/>
  <c r="Z246" i="1"/>
  <c r="AT286" i="1"/>
  <c r="AT259" i="1"/>
  <c r="AT255" i="1"/>
  <c r="J279" i="1"/>
  <c r="J298" i="1"/>
  <c r="J244" i="1"/>
  <c r="J248" i="1"/>
  <c r="J243" i="1"/>
  <c r="BL289" i="1"/>
  <c r="BL278" i="1"/>
  <c r="BL248" i="1"/>
  <c r="BL244" i="1"/>
  <c r="AN278" i="1"/>
  <c r="BF285" i="1"/>
  <c r="BF283" i="1"/>
  <c r="BF275" i="1"/>
  <c r="BF246" i="1"/>
  <c r="AG270" i="1"/>
  <c r="Q270" i="15" s="1"/>
  <c r="AG292" i="1"/>
  <c r="AG267" i="1"/>
  <c r="AG248" i="1"/>
  <c r="AZ293" i="1"/>
  <c r="AZ246" i="1"/>
  <c r="Z294" i="1"/>
  <c r="Z271" i="1"/>
  <c r="AT271" i="1"/>
  <c r="AT285" i="1"/>
  <c r="AT261" i="1"/>
  <c r="J278" i="1"/>
  <c r="J277" i="1"/>
  <c r="J249" i="1"/>
  <c r="J273" i="1"/>
  <c r="J254" i="1"/>
  <c r="BL288" i="1"/>
  <c r="BL276" i="1"/>
  <c r="BL263" i="1"/>
  <c r="AN280" i="1"/>
  <c r="AN248" i="1"/>
  <c r="AN279" i="1"/>
  <c r="BF286" i="1"/>
  <c r="BF276" i="1"/>
  <c r="BF256" i="1"/>
  <c r="BF255" i="1"/>
  <c r="AG294" i="1"/>
  <c r="AZ289" i="1"/>
  <c r="AZ274" i="1"/>
  <c r="AZ271" i="1"/>
  <c r="Z298" i="1"/>
  <c r="Z272" i="1"/>
  <c r="Z259" i="1"/>
  <c r="AT287" i="1"/>
  <c r="AT294" i="1"/>
  <c r="AT281" i="1"/>
  <c r="AT267" i="1"/>
  <c r="J284" i="1"/>
  <c r="J261" i="1"/>
  <c r="BL268" i="1"/>
  <c r="AL268" i="15" s="1"/>
  <c r="BL257" i="1"/>
  <c r="BL283" i="1"/>
  <c r="AH283" i="15" s="1"/>
  <c r="AN253" i="1"/>
  <c r="AN268" i="1"/>
  <c r="AN252" i="1"/>
  <c r="AN245" i="1"/>
  <c r="BF282" i="1"/>
  <c r="BF265" i="1"/>
  <c r="BF252" i="1"/>
  <c r="AG293" i="1"/>
  <c r="AG285" i="1"/>
  <c r="Q285" i="15" s="1"/>
  <c r="AZ279" i="1"/>
  <c r="AZ253" i="1"/>
  <c r="Z276" i="1"/>
  <c r="Z267" i="1"/>
  <c r="Z251" i="1"/>
  <c r="AT251" i="1"/>
  <c r="AT253" i="1"/>
  <c r="AT258" i="1"/>
  <c r="AT252" i="1"/>
  <c r="J262" i="1"/>
  <c r="J253" i="1"/>
  <c r="BL296" i="1"/>
  <c r="BL259" i="1"/>
  <c r="AN246" i="1"/>
  <c r="AN259" i="1"/>
  <c r="BF298" i="1"/>
  <c r="BF292" i="1"/>
  <c r="AH292" i="15" s="1"/>
  <c r="BF281" i="1"/>
  <c r="AG273" i="1"/>
  <c r="AG262" i="1"/>
  <c r="AG287" i="1"/>
  <c r="AG261" i="1"/>
  <c r="AG255" i="1"/>
  <c r="AG272" i="1"/>
  <c r="AG251" i="1"/>
  <c r="AZ265" i="1"/>
  <c r="AZ281" i="1"/>
  <c r="AZ267" i="1"/>
  <c r="AZ251" i="1"/>
  <c r="Z256" i="1"/>
  <c r="Z295" i="1"/>
  <c r="Z278" i="1"/>
  <c r="Z285" i="1"/>
  <c r="Z273" i="1"/>
  <c r="AT265" i="1"/>
  <c r="AT277" i="1"/>
  <c r="AT274" i="1"/>
  <c r="AT262" i="1"/>
  <c r="J260" i="1"/>
  <c r="J271" i="1"/>
  <c r="BL291" i="1"/>
  <c r="BL243" i="1"/>
  <c r="BL286" i="1"/>
  <c r="BL251" i="1"/>
  <c r="AN275" i="1"/>
  <c r="U275" i="15" s="1"/>
  <c r="AN251" i="1"/>
  <c r="AN249" i="1"/>
  <c r="BF268" i="1"/>
  <c r="BF249" i="1"/>
  <c r="BF279" i="1"/>
  <c r="AH279" i="15" s="1"/>
  <c r="AG252" i="1"/>
  <c r="AG281" i="1"/>
  <c r="AG264" i="1"/>
  <c r="AZ298" i="1"/>
  <c r="AZ291" i="1"/>
  <c r="AZ286" i="1"/>
  <c r="AZ280" i="1"/>
  <c r="AZ268" i="1"/>
  <c r="AZ287" i="1"/>
  <c r="AZ294" i="1"/>
  <c r="Z296" i="1"/>
  <c r="Z292" i="1"/>
  <c r="Z275" i="1"/>
  <c r="Z270" i="1"/>
  <c r="Z253" i="1"/>
  <c r="M253" i="15" s="1"/>
  <c r="Z262" i="1"/>
  <c r="AT296" i="1"/>
  <c r="AT288" i="1"/>
  <c r="AT279" i="1"/>
  <c r="AT246" i="1"/>
  <c r="J259" i="1"/>
  <c r="J246" i="1"/>
  <c r="BL273" i="1"/>
  <c r="BL282" i="1"/>
  <c r="BL262" i="1"/>
  <c r="BL293" i="1"/>
  <c r="BL246" i="1"/>
  <c r="AN292" i="1"/>
  <c r="AN274" i="1"/>
  <c r="AN287" i="1"/>
  <c r="AN289" i="1"/>
  <c r="U289" i="15" s="1"/>
  <c r="AN250" i="1"/>
  <c r="BF267" i="1"/>
  <c r="BF251" i="1"/>
  <c r="AG274" i="1"/>
  <c r="AG275" i="1"/>
  <c r="AZ288" i="1"/>
  <c r="AZ295" i="1"/>
  <c r="AZ259" i="1"/>
  <c r="AZ257" i="1"/>
  <c r="AZ249" i="1"/>
  <c r="Z258" i="1"/>
  <c r="M258" i="15" s="1"/>
  <c r="AT292" i="1"/>
  <c r="AT249" i="1"/>
  <c r="J280" i="1"/>
  <c r="J292" i="1"/>
  <c r="J283" i="1"/>
  <c r="J267" i="1"/>
  <c r="J255" i="1"/>
  <c r="BL267" i="1"/>
  <c r="BL260" i="1"/>
  <c r="BL264" i="1"/>
  <c r="AN298" i="1"/>
  <c r="AN290" i="1"/>
  <c r="U290" i="15" s="1"/>
  <c r="AN293" i="1"/>
  <c r="AN284" i="1"/>
  <c r="AN260" i="1"/>
  <c r="U260" i="15" s="1"/>
  <c r="BF295" i="1"/>
  <c r="BF287" i="1"/>
  <c r="BF289" i="1"/>
  <c r="BF253" i="1"/>
  <c r="AG298" i="1"/>
  <c r="AG271" i="1"/>
  <c r="AG259" i="1"/>
  <c r="AG254" i="1"/>
  <c r="AG246" i="1"/>
  <c r="AZ255" i="1"/>
  <c r="AZ270" i="1"/>
  <c r="AZ248" i="1"/>
  <c r="Z293" i="1"/>
  <c r="Z254" i="1"/>
  <c r="Z245" i="1"/>
  <c r="AT268" i="1"/>
  <c r="AT291" i="1"/>
  <c r="AT273" i="1"/>
  <c r="J295" i="1"/>
  <c r="J257" i="1"/>
  <c r="J289" i="1"/>
  <c r="J276" i="1"/>
  <c r="J266" i="1"/>
  <c r="BL281" i="1"/>
  <c r="BL290" i="1"/>
  <c r="BL245" i="1"/>
  <c r="AN296" i="1"/>
  <c r="AN273" i="1"/>
  <c r="U273" i="15" s="1"/>
  <c r="AN267" i="1"/>
  <c r="U267" i="15" s="1"/>
  <c r="AN263" i="1"/>
  <c r="BG294" i="1"/>
  <c r="BG272" i="1"/>
  <c r="BG273" i="1"/>
  <c r="AH257" i="1"/>
  <c r="AH283" i="1"/>
  <c r="AH268" i="1"/>
  <c r="AH265" i="1"/>
  <c r="AH245" i="1"/>
  <c r="BA285" i="1"/>
  <c r="BA266" i="1"/>
  <c r="BA254" i="1"/>
  <c r="BA263" i="1"/>
  <c r="AA289" i="1"/>
  <c r="AA286" i="1"/>
  <c r="AA290" i="1"/>
  <c r="AA249" i="1"/>
  <c r="AA260" i="1"/>
  <c r="AU275" i="1"/>
  <c r="K290" i="1"/>
  <c r="K270" i="1"/>
  <c r="BM280" i="1"/>
  <c r="BM298" i="1"/>
  <c r="BM295" i="1"/>
  <c r="BM285" i="1"/>
  <c r="BM292" i="1"/>
  <c r="BM249" i="1"/>
  <c r="AO272" i="1"/>
  <c r="AO295" i="1"/>
  <c r="AO288" i="1"/>
  <c r="AO269" i="1"/>
  <c r="AO254" i="1"/>
  <c r="BG293" i="1"/>
  <c r="BG278" i="1"/>
  <c r="BG296" i="1"/>
  <c r="BG284" i="1"/>
  <c r="AH295" i="1"/>
  <c r="AH278" i="1"/>
  <c r="AH258" i="1"/>
  <c r="AH244" i="1"/>
  <c r="BA282" i="1"/>
  <c r="BA264" i="1"/>
  <c r="BA250" i="1"/>
  <c r="BA262" i="1"/>
  <c r="BA261" i="1"/>
  <c r="BA243" i="1"/>
  <c r="AA277" i="1"/>
  <c r="AA287" i="1"/>
  <c r="AA257" i="1"/>
  <c r="AU295" i="1"/>
  <c r="AU289" i="1"/>
  <c r="AU280" i="1"/>
  <c r="AU256" i="1"/>
  <c r="K286" i="1"/>
  <c r="K269" i="1"/>
  <c r="K285" i="1"/>
  <c r="K268" i="1"/>
  <c r="BM270" i="1"/>
  <c r="BM250" i="1"/>
  <c r="AO285" i="1"/>
  <c r="AO270" i="1"/>
  <c r="AO271" i="1"/>
  <c r="BG280" i="1"/>
  <c r="BG248" i="1"/>
  <c r="AH269" i="1"/>
  <c r="AH280" i="1"/>
  <c r="AH260" i="1"/>
  <c r="AH253" i="1"/>
  <c r="AH243" i="1"/>
  <c r="BA276" i="1"/>
  <c r="BA292" i="1"/>
  <c r="BA278" i="1"/>
  <c r="BA283" i="1"/>
  <c r="AA266" i="1"/>
  <c r="AA283" i="1"/>
  <c r="AA291" i="1"/>
  <c r="AA269" i="1"/>
  <c r="AU276" i="1"/>
  <c r="AU248" i="1"/>
  <c r="AU272" i="1"/>
  <c r="AU257" i="1"/>
  <c r="AU243" i="1"/>
  <c r="K291" i="1"/>
  <c r="K296" i="1"/>
  <c r="K265" i="1"/>
  <c r="BM272" i="1"/>
  <c r="AO283" i="1"/>
  <c r="BG262" i="1"/>
  <c r="BG264" i="1"/>
  <c r="AH249" i="1"/>
  <c r="BA290" i="1"/>
  <c r="BA277" i="1"/>
  <c r="AA284" i="1"/>
  <c r="AA263" i="1"/>
  <c r="AA243" i="1"/>
  <c r="AA252" i="1"/>
  <c r="AU282" i="1"/>
  <c r="AU254" i="1"/>
  <c r="AU278" i="1"/>
  <c r="AU247" i="1"/>
  <c r="K281" i="1"/>
  <c r="K282" i="1"/>
  <c r="K287" i="1"/>
  <c r="K264" i="1"/>
  <c r="K252" i="1"/>
  <c r="BM277" i="1"/>
  <c r="BM284" i="1"/>
  <c r="BM253" i="1"/>
  <c r="BM266" i="1"/>
  <c r="BM255" i="1"/>
  <c r="BM247" i="1"/>
  <c r="AO277" i="1"/>
  <c r="AO281" i="1"/>
  <c r="BG270" i="1"/>
  <c r="BG266" i="1"/>
  <c r="BG245" i="1"/>
  <c r="BG288" i="1"/>
  <c r="BG258" i="1"/>
  <c r="BA272" i="1"/>
  <c r="BA252" i="1"/>
  <c r="BA244" i="1"/>
  <c r="AA268" i="1"/>
  <c r="AU298" i="1"/>
  <c r="AU293" i="1"/>
  <c r="AU284" i="1"/>
  <c r="AU250" i="1"/>
  <c r="K275" i="1"/>
  <c r="K247" i="1"/>
  <c r="K274" i="1"/>
  <c r="K263" i="1"/>
  <c r="K251" i="1"/>
  <c r="K250" i="1"/>
  <c r="BM254" i="1"/>
  <c r="BM256" i="1"/>
  <c r="BM252" i="1"/>
  <c r="AO294" i="1"/>
  <c r="AO255" i="1"/>
  <c r="AO264" i="1"/>
  <c r="AO265" i="1"/>
  <c r="BG291" i="1"/>
  <c r="AH263" i="1"/>
  <c r="AH288" i="1"/>
  <c r="AH289" i="1"/>
  <c r="BA275" i="1"/>
  <c r="BA269" i="1"/>
  <c r="BA258" i="1"/>
  <c r="AA282" i="1"/>
  <c r="AA288" i="1"/>
  <c r="AA261" i="1"/>
  <c r="AA247" i="1"/>
  <c r="AU263" i="1"/>
  <c r="AU269" i="1"/>
  <c r="AU245" i="1"/>
  <c r="AU244" i="1"/>
  <c r="K294" i="1"/>
  <c r="K256" i="1"/>
  <c r="K245" i="1"/>
  <c r="BM294" i="1"/>
  <c r="BM265" i="1"/>
  <c r="AO257" i="1"/>
  <c r="AO256" i="1"/>
  <c r="AO244" i="1"/>
  <c r="BG286" i="1"/>
  <c r="BG274" i="1"/>
  <c r="BG271" i="1"/>
  <c r="BG277" i="1"/>
  <c r="BG260" i="1"/>
  <c r="BG250" i="1"/>
  <c r="AH291" i="1"/>
  <c r="AH296" i="1"/>
  <c r="AH290" i="1"/>
  <c r="AH250" i="1"/>
  <c r="BA296" i="1"/>
  <c r="BA260" i="1"/>
  <c r="BA247" i="1"/>
  <c r="AA280" i="1"/>
  <c r="AA248" i="1"/>
  <c r="AA250" i="1"/>
  <c r="AA244" i="1"/>
  <c r="AU260" i="1"/>
  <c r="AU283" i="1"/>
  <c r="AU290" i="1"/>
  <c r="AU266" i="1"/>
  <c r="K272" i="1"/>
  <c r="K288" i="1"/>
  <c r="BM269" i="1"/>
  <c r="BM271" i="1"/>
  <c r="BM275" i="1"/>
  <c r="BM261" i="1"/>
  <c r="AO282" i="1"/>
  <c r="AO276" i="1"/>
  <c r="AO262" i="1"/>
  <c r="AO247" i="1"/>
  <c r="BG259" i="1"/>
  <c r="BG263" i="1"/>
  <c r="BG269" i="1"/>
  <c r="BG257" i="1"/>
  <c r="BG244" i="1"/>
  <c r="BG247" i="1"/>
  <c r="BG243" i="1"/>
  <c r="AH279" i="1"/>
  <c r="AH277" i="1"/>
  <c r="AH286" i="1"/>
  <c r="AH266" i="1"/>
  <c r="AH256" i="1"/>
  <c r="BA284" i="1"/>
  <c r="BA273" i="1"/>
  <c r="BA245" i="1"/>
  <c r="AA265" i="1"/>
  <c r="AA264" i="1"/>
  <c r="AU270" i="1"/>
  <c r="AU264" i="1"/>
  <c r="K293" i="1"/>
  <c r="K258" i="1"/>
  <c r="BM279" i="1"/>
  <c r="BM258" i="1"/>
  <c r="BM287" i="1"/>
  <c r="BM274" i="1"/>
  <c r="AO258" i="1"/>
  <c r="AO291" i="1"/>
  <c r="AO286" i="1"/>
  <c r="AO261" i="1"/>
  <c r="AO266" i="1"/>
  <c r="AO243" i="1"/>
  <c r="BG256" i="1"/>
  <c r="BG290" i="1"/>
  <c r="BG255" i="1"/>
  <c r="AH274" i="1"/>
  <c r="AH287" i="1"/>
  <c r="BA281" i="1"/>
  <c r="BA274" i="1"/>
  <c r="BA288" i="1"/>
  <c r="BA295" i="1"/>
  <c r="BA257" i="1"/>
  <c r="BA271" i="1"/>
  <c r="BA251" i="1"/>
  <c r="AA298" i="1"/>
  <c r="AA278" i="1"/>
  <c r="AA285" i="1"/>
  <c r="AA255" i="1"/>
  <c r="AU287" i="1"/>
  <c r="AU267" i="1"/>
  <c r="AU277" i="1"/>
  <c r="AU262" i="1"/>
  <c r="K271" i="1"/>
  <c r="K283" i="1"/>
  <c r="BM283" i="1"/>
  <c r="BM244" i="1"/>
  <c r="AO293" i="1"/>
  <c r="AO275" i="1"/>
  <c r="AO284" i="1"/>
  <c r="AO249" i="1"/>
  <c r="AO252" i="1"/>
  <c r="BG287" i="1"/>
  <c r="BG265" i="1"/>
  <c r="AH271" i="1"/>
  <c r="AH270" i="1"/>
  <c r="BA298" i="1"/>
  <c r="BA286" i="1"/>
  <c r="BA287" i="1"/>
  <c r="BA294" i="1"/>
  <c r="BA253" i="1"/>
  <c r="BA255" i="1"/>
  <c r="BA248" i="1"/>
  <c r="AA296" i="1"/>
  <c r="AA267" i="1"/>
  <c r="AA262" i="1"/>
  <c r="AA251" i="1"/>
  <c r="AU288" i="1"/>
  <c r="AU251" i="1"/>
  <c r="AU268" i="1"/>
  <c r="AU258" i="1"/>
  <c r="K276" i="1"/>
  <c r="K246" i="1"/>
  <c r="BM281" i="1"/>
  <c r="BM282" i="1"/>
  <c r="BM245" i="1"/>
  <c r="AM245" i="15" s="1"/>
  <c r="AO296" i="1"/>
  <c r="AO287" i="1"/>
  <c r="AO259" i="1"/>
  <c r="BG298" i="1"/>
  <c r="BG281" i="1"/>
  <c r="AH276" i="1"/>
  <c r="AH261" i="1"/>
  <c r="AH282" i="1"/>
  <c r="AH275" i="1"/>
  <c r="AH255" i="1"/>
  <c r="AH272" i="1"/>
  <c r="BA265" i="1"/>
  <c r="BA256" i="1"/>
  <c r="BA267" i="1"/>
  <c r="BA249" i="1"/>
  <c r="AA256" i="1"/>
  <c r="AA272" i="1"/>
  <c r="AU265" i="1"/>
  <c r="AU286" i="1"/>
  <c r="AU255" i="1"/>
  <c r="K279" i="1"/>
  <c r="K260" i="1"/>
  <c r="K284" i="1"/>
  <c r="K255" i="1"/>
  <c r="BM268" i="1"/>
  <c r="BM260" i="1"/>
  <c r="AO298" i="1"/>
  <c r="AO251" i="1"/>
  <c r="AO245" i="1"/>
  <c r="BG283" i="1"/>
  <c r="BG268" i="1"/>
  <c r="BG249" i="1"/>
  <c r="BG289" i="1"/>
  <c r="BG246" i="1"/>
  <c r="AH252" i="1"/>
  <c r="AH264" i="1"/>
  <c r="AH254" i="1"/>
  <c r="AH248" i="1"/>
  <c r="AH246" i="1"/>
  <c r="BA280" i="1"/>
  <c r="BA270" i="1"/>
  <c r="BA246" i="1"/>
  <c r="AA275" i="1"/>
  <c r="AA270" i="1"/>
  <c r="AA253" i="1"/>
  <c r="AA245" i="1"/>
  <c r="AU296" i="1"/>
  <c r="AU271" i="1"/>
  <c r="AU285" i="1"/>
  <c r="AU252" i="1"/>
  <c r="K278" i="1"/>
  <c r="K277" i="1"/>
  <c r="K289" i="1"/>
  <c r="K273" i="1"/>
  <c r="BM262" i="1"/>
  <c r="BM259" i="1"/>
  <c r="AO292" i="1"/>
  <c r="AO280" i="1"/>
  <c r="AO289" i="1"/>
  <c r="AO279" i="1"/>
  <c r="AO263" i="1"/>
  <c r="AO250" i="1"/>
  <c r="BG267" i="1"/>
  <c r="BG251" i="1"/>
  <c r="AH294" i="1"/>
  <c r="AH251" i="1"/>
  <c r="BA259" i="1"/>
  <c r="AA274" i="1"/>
  <c r="AA258" i="1"/>
  <c r="AA246" i="1"/>
  <c r="AU281" i="1"/>
  <c r="AU292" i="1"/>
  <c r="AU249" i="1"/>
  <c r="K280" i="1"/>
  <c r="K292" i="1"/>
  <c r="K261" i="1"/>
  <c r="K244" i="1"/>
  <c r="K267" i="1"/>
  <c r="BM278" i="1"/>
  <c r="BM257" i="1"/>
  <c r="BM267" i="1"/>
  <c r="BM264" i="1"/>
  <c r="AO253" i="1"/>
  <c r="AO290" i="1"/>
  <c r="AO268" i="1"/>
  <c r="AO260" i="1"/>
  <c r="BG295" i="1"/>
  <c r="BG279" i="1"/>
  <c r="BG253" i="1"/>
  <c r="BG252" i="1"/>
  <c r="AH298" i="1"/>
  <c r="AH293" i="1"/>
  <c r="AH259" i="1"/>
  <c r="BA293" i="1"/>
  <c r="AA293" i="1"/>
  <c r="AA271" i="1"/>
  <c r="AA254" i="1"/>
  <c r="AU279" i="1"/>
  <c r="AU291" i="1"/>
  <c r="AU273" i="1"/>
  <c r="K295" i="1"/>
  <c r="K262" i="1"/>
  <c r="K257" i="1"/>
  <c r="K249" i="1"/>
  <c r="K266" i="1"/>
  <c r="K253" i="1"/>
  <c r="BM263" i="1"/>
  <c r="BM246" i="1"/>
  <c r="AO273" i="1"/>
  <c r="AO267" i="1"/>
  <c r="BG292" i="1"/>
  <c r="BG261" i="1"/>
  <c r="BG276" i="1"/>
  <c r="BG254" i="1"/>
  <c r="AH284" i="1"/>
  <c r="AH273" i="1"/>
  <c r="AH262" i="1"/>
  <c r="AH247" i="1"/>
  <c r="BA289" i="1"/>
  <c r="AA281" i="1"/>
  <c r="AA279" i="1"/>
  <c r="AA295" i="1"/>
  <c r="AA259" i="1"/>
  <c r="AA273" i="1"/>
  <c r="AU294" i="1"/>
  <c r="AU274" i="1"/>
  <c r="AU259" i="1"/>
  <c r="K298" i="1"/>
  <c r="K248" i="1"/>
  <c r="K243" i="1"/>
  <c r="BM289" i="1"/>
  <c r="BM291" i="1"/>
  <c r="BM243" i="1"/>
  <c r="BM286" i="1"/>
  <c r="BM251" i="1"/>
  <c r="BM248" i="1"/>
  <c r="AO278" i="1"/>
  <c r="BG282" i="1"/>
  <c r="BG285" i="1"/>
  <c r="BG275" i="1"/>
  <c r="AH285" i="1"/>
  <c r="AH292" i="1"/>
  <c r="AH281" i="1"/>
  <c r="AH267" i="1"/>
  <c r="BA291" i="1"/>
  <c r="BA279" i="1"/>
  <c r="BA268" i="1"/>
  <c r="AA276" i="1"/>
  <c r="AA294" i="1"/>
  <c r="AA292" i="1"/>
  <c r="AU261" i="1"/>
  <c r="AU253" i="1"/>
  <c r="AU246" i="1"/>
  <c r="K259" i="1"/>
  <c r="K254" i="1"/>
  <c r="BM273" i="1"/>
  <c r="BM296" i="1"/>
  <c r="BM288" i="1"/>
  <c r="BM290" i="1"/>
  <c r="BM293" i="1"/>
  <c r="BM276" i="1"/>
  <c r="AO274" i="1"/>
  <c r="AO248" i="1"/>
  <c r="AO246" i="1"/>
  <c r="J234" i="1"/>
  <c r="J198" i="1"/>
  <c r="AZ241" i="1"/>
  <c r="AZ207" i="1"/>
  <c r="AZ187" i="1"/>
  <c r="BL240" i="1"/>
  <c r="BL220" i="1"/>
  <c r="BL207" i="1"/>
  <c r="AN232" i="1"/>
  <c r="AN199" i="1"/>
  <c r="J238" i="1"/>
  <c r="J222" i="1"/>
  <c r="AZ232" i="1"/>
  <c r="AZ231" i="1"/>
  <c r="BL237" i="1"/>
  <c r="BF207" i="1"/>
  <c r="BF226" i="1"/>
  <c r="J191" i="1"/>
  <c r="AZ223" i="1"/>
  <c r="AN226" i="1"/>
  <c r="AT203" i="1"/>
  <c r="J224" i="1"/>
  <c r="J215" i="1"/>
  <c r="AZ230" i="1"/>
  <c r="BL222" i="1"/>
  <c r="BL217" i="1"/>
  <c r="BL195" i="1"/>
  <c r="AN240" i="1"/>
  <c r="AN217" i="1"/>
  <c r="BF200" i="1"/>
  <c r="BF196" i="1"/>
  <c r="Z231" i="1"/>
  <c r="AG232" i="1"/>
  <c r="Z236" i="1"/>
  <c r="Z211" i="1"/>
  <c r="Z220" i="1"/>
  <c r="AT241" i="1"/>
  <c r="AT231" i="1"/>
  <c r="AT189" i="1"/>
  <c r="AT196" i="1"/>
  <c r="AZ242" i="1"/>
  <c r="AZ213" i="1"/>
  <c r="AZ199" i="1"/>
  <c r="BL224" i="1"/>
  <c r="AN239" i="1"/>
  <c r="AN207" i="1"/>
  <c r="BF237" i="1"/>
  <c r="AH237" i="15" s="1"/>
  <c r="BF194" i="1"/>
  <c r="BF211" i="1"/>
  <c r="BF201" i="1"/>
  <c r="AG242" i="1"/>
  <c r="Z201" i="1"/>
  <c r="Z196" i="1"/>
  <c r="AT240" i="1"/>
  <c r="AT230" i="1"/>
  <c r="AT217" i="1"/>
  <c r="AT199" i="1"/>
  <c r="J241" i="1"/>
  <c r="J226" i="1"/>
  <c r="J203" i="1"/>
  <c r="AZ240" i="1"/>
  <c r="AZ237" i="1"/>
  <c r="AZ201" i="1"/>
  <c r="BL239" i="1"/>
  <c r="BL231" i="1"/>
  <c r="BL197" i="1"/>
  <c r="BL187" i="1"/>
  <c r="AN197" i="1"/>
  <c r="AN190" i="1"/>
  <c r="AN212" i="1"/>
  <c r="AN196" i="1"/>
  <c r="BF209" i="1"/>
  <c r="Z230" i="1"/>
  <c r="Z209" i="1"/>
  <c r="Z210" i="1"/>
  <c r="Z192" i="1"/>
  <c r="AT218" i="1"/>
  <c r="AT228" i="1"/>
  <c r="J195" i="1"/>
  <c r="J219" i="1"/>
  <c r="J227" i="1"/>
  <c r="J213" i="1"/>
  <c r="J214" i="1"/>
  <c r="AZ188" i="1"/>
  <c r="AZ236" i="1"/>
  <c r="AZ215" i="1"/>
  <c r="AZ217" i="1"/>
  <c r="BL202" i="1"/>
  <c r="AN189" i="1"/>
  <c r="Z219" i="1"/>
  <c r="AT225" i="1"/>
  <c r="AT219" i="1"/>
  <c r="AT212" i="1"/>
  <c r="AT220" i="1"/>
  <c r="J204" i="1"/>
  <c r="AZ227" i="1"/>
  <c r="AZ209" i="1"/>
  <c r="AZ210" i="1"/>
  <c r="AZ196" i="1"/>
  <c r="BL228" i="1"/>
  <c r="AN210" i="1"/>
  <c r="BF212" i="1"/>
  <c r="BF242" i="1"/>
  <c r="BF191" i="1"/>
  <c r="BF189" i="1"/>
  <c r="BF216" i="1"/>
  <c r="BF210" i="1"/>
  <c r="BF188" i="1"/>
  <c r="AG199" i="1"/>
  <c r="AG197" i="1"/>
  <c r="Z206" i="1"/>
  <c r="Z235" i="1"/>
  <c r="AT226" i="1"/>
  <c r="AT202" i="1"/>
  <c r="J221" i="1"/>
  <c r="J229" i="1"/>
  <c r="J200" i="1"/>
  <c r="J190" i="1"/>
  <c r="AZ221" i="1"/>
  <c r="AZ193" i="1"/>
  <c r="BL215" i="1"/>
  <c r="BL219" i="1"/>
  <c r="BF222" i="1"/>
  <c r="BF204" i="1"/>
  <c r="AG236" i="1"/>
  <c r="AG193" i="1"/>
  <c r="J230" i="1"/>
  <c r="AN233" i="1"/>
  <c r="AT233" i="1"/>
  <c r="AT207" i="1"/>
  <c r="AT239" i="1"/>
  <c r="J223" i="1"/>
  <c r="AG226" i="1"/>
  <c r="AG222" i="1"/>
  <c r="Z187" i="1"/>
  <c r="AT236" i="1"/>
  <c r="AT222" i="1"/>
  <c r="AZ214" i="1"/>
  <c r="AZ218" i="1"/>
  <c r="AZ200" i="1"/>
  <c r="BL206" i="1"/>
  <c r="BL191" i="1"/>
  <c r="BF233" i="1"/>
  <c r="AG228" i="1"/>
  <c r="AG219" i="1"/>
  <c r="BL210" i="1"/>
  <c r="BL196" i="1"/>
  <c r="BF236" i="1"/>
  <c r="AG225" i="1"/>
  <c r="AG220" i="1"/>
  <c r="AG224" i="1"/>
  <c r="AG208" i="1"/>
  <c r="AG191" i="1"/>
  <c r="Z228" i="1"/>
  <c r="Z241" i="1"/>
  <c r="Z237" i="1"/>
  <c r="Z208" i="1"/>
  <c r="Z214" i="1"/>
  <c r="Z200" i="1"/>
  <c r="AT201" i="1"/>
  <c r="AT191" i="1"/>
  <c r="AT204" i="1"/>
  <c r="J187" i="1"/>
  <c r="BL242" i="1"/>
  <c r="BL198" i="1"/>
  <c r="AN201" i="1"/>
  <c r="BF238" i="1"/>
  <c r="AG213" i="1"/>
  <c r="AG230" i="1"/>
  <c r="AG221" i="1"/>
  <c r="AG217" i="1"/>
  <c r="AG187" i="1"/>
  <c r="Z240" i="1"/>
  <c r="Z205" i="1"/>
  <c r="BL234" i="1"/>
  <c r="BL233" i="1"/>
  <c r="BF230" i="1"/>
  <c r="BF220" i="1"/>
  <c r="AG227" i="1"/>
  <c r="AG206" i="1"/>
  <c r="AG240" i="1"/>
  <c r="AG205" i="1"/>
  <c r="Z225" i="1"/>
  <c r="Z221" i="1"/>
  <c r="Z216" i="1"/>
  <c r="Z194" i="1"/>
  <c r="Z199" i="1"/>
  <c r="AT223" i="1"/>
  <c r="AT216" i="1"/>
  <c r="AT235" i="1"/>
  <c r="AT213" i="1"/>
  <c r="AT206" i="1"/>
  <c r="AT190" i="1"/>
  <c r="J216" i="1"/>
  <c r="J201" i="1"/>
  <c r="AZ216" i="1"/>
  <c r="AZ190" i="1"/>
  <c r="BL225" i="1"/>
  <c r="AN237" i="1"/>
  <c r="AN230" i="1"/>
  <c r="AN223" i="1"/>
  <c r="AN221" i="1"/>
  <c r="AN203" i="1"/>
  <c r="AN195" i="1"/>
  <c r="AN192" i="1"/>
  <c r="AN187" i="1"/>
  <c r="BF225" i="1"/>
  <c r="BF235" i="1"/>
  <c r="BF214" i="1"/>
  <c r="BF203" i="1"/>
  <c r="BF190" i="1"/>
  <c r="AG198" i="1"/>
  <c r="AG211" i="1"/>
  <c r="AG210" i="1"/>
  <c r="AG202" i="1"/>
  <c r="J242" i="1"/>
  <c r="J236" i="1"/>
  <c r="J239" i="1"/>
  <c r="J196" i="1"/>
  <c r="BL205" i="1"/>
  <c r="AN241" i="1"/>
  <c r="AT224" i="1"/>
  <c r="AT211" i="1"/>
  <c r="AN236" i="1"/>
  <c r="AT229" i="1"/>
  <c r="AT188" i="1"/>
  <c r="J202" i="1"/>
  <c r="J192" i="1"/>
  <c r="AZ220" i="1"/>
  <c r="AZ224" i="1"/>
  <c r="AZ205" i="1"/>
  <c r="BL199" i="1"/>
  <c r="AN234" i="1"/>
  <c r="AN229" i="1"/>
  <c r="AN205" i="1"/>
  <c r="AN213" i="1"/>
  <c r="AN220" i="1"/>
  <c r="BF217" i="1"/>
  <c r="BF206" i="1"/>
  <c r="BF192" i="1"/>
  <c r="AG192" i="1"/>
  <c r="Q192" i="15" s="1"/>
  <c r="AG238" i="1"/>
  <c r="Z193" i="1"/>
  <c r="AN208" i="1"/>
  <c r="AT193" i="1"/>
  <c r="AT205" i="1"/>
  <c r="J217" i="1"/>
  <c r="J225" i="1"/>
  <c r="J209" i="1"/>
  <c r="AZ204" i="1"/>
  <c r="AZ235" i="1"/>
  <c r="AZ233" i="1"/>
  <c r="AZ198" i="1"/>
  <c r="BL232" i="1"/>
  <c r="BL212" i="1"/>
  <c r="BL200" i="1"/>
  <c r="BL192" i="1"/>
  <c r="AN238" i="1"/>
  <c r="AN235" i="1"/>
  <c r="AN209" i="1"/>
  <c r="AN188" i="1"/>
  <c r="BF227" i="1"/>
  <c r="BF241" i="1"/>
  <c r="BF228" i="1"/>
  <c r="AH228" i="15" s="1"/>
  <c r="BF229" i="1"/>
  <c r="BF224" i="1"/>
  <c r="BF195" i="1"/>
  <c r="AH195" i="15" s="1"/>
  <c r="AG235" i="1"/>
  <c r="AG200" i="1"/>
  <c r="AG203" i="1"/>
  <c r="AG196" i="1"/>
  <c r="Q196" i="15" s="1"/>
  <c r="Z232" i="1"/>
  <c r="Z238" i="1"/>
  <c r="Z218" i="1"/>
  <c r="Z233" i="1"/>
  <c r="Z207" i="1"/>
  <c r="Z215" i="1"/>
  <c r="Z198" i="1"/>
  <c r="Z191" i="1"/>
  <c r="BL189" i="1"/>
  <c r="AT208" i="1"/>
  <c r="AT214" i="1"/>
  <c r="J240" i="1"/>
  <c r="J206" i="1"/>
  <c r="J231" i="1"/>
  <c r="J218" i="1"/>
  <c r="J212" i="1"/>
  <c r="AZ222" i="1"/>
  <c r="AZ208" i="1"/>
  <c r="AZ192" i="1"/>
  <c r="AZ195" i="1"/>
  <c r="BL227" i="1"/>
  <c r="BL223" i="1"/>
  <c r="BL214" i="1"/>
  <c r="AN218" i="1"/>
  <c r="U218" i="15" s="1"/>
  <c r="AN194" i="1"/>
  <c r="BF218" i="1"/>
  <c r="BF219" i="1"/>
  <c r="AH219" i="15" s="1"/>
  <c r="AG214" i="1"/>
  <c r="AG239" i="1"/>
  <c r="AG216" i="1"/>
  <c r="AG218" i="1"/>
  <c r="AG194" i="1"/>
  <c r="AG189" i="1"/>
  <c r="Z226" i="1"/>
  <c r="M226" i="15" s="1"/>
  <c r="Z213" i="1"/>
  <c r="AT195" i="1"/>
  <c r="AT232" i="1"/>
  <c r="J237" i="1"/>
  <c r="J220" i="1"/>
  <c r="BL216" i="1"/>
  <c r="AN227" i="1"/>
  <c r="U227" i="15" s="1"/>
  <c r="AN219" i="1"/>
  <c r="AT238" i="1"/>
  <c r="AT227" i="1"/>
  <c r="AT192" i="1"/>
  <c r="J208" i="1"/>
  <c r="J233" i="1"/>
  <c r="J194" i="1"/>
  <c r="AZ225" i="1"/>
  <c r="AZ239" i="1"/>
  <c r="AZ234" i="1"/>
  <c r="BL235" i="1"/>
  <c r="BL230" i="1"/>
  <c r="BL229" i="1"/>
  <c r="BL190" i="1"/>
  <c r="BL226" i="1"/>
  <c r="BL201" i="1"/>
  <c r="AN224" i="1"/>
  <c r="AN242" i="1"/>
  <c r="AN202" i="1"/>
  <c r="BF240" i="1"/>
  <c r="BF215" i="1"/>
  <c r="BF197" i="1"/>
  <c r="AH197" i="15" s="1"/>
  <c r="AG215" i="1"/>
  <c r="AG188" i="1"/>
  <c r="Z203" i="1"/>
  <c r="Z222" i="1"/>
  <c r="M222" i="15" s="1"/>
  <c r="Z188" i="1"/>
  <c r="Z197" i="1"/>
  <c r="AT242" i="1"/>
  <c r="AT234" i="1"/>
  <c r="AT197" i="1"/>
  <c r="AT209" i="1"/>
  <c r="AT200" i="1"/>
  <c r="J211" i="1"/>
  <c r="J210" i="1"/>
  <c r="J205" i="1"/>
  <c r="AT210" i="1"/>
  <c r="J235" i="1"/>
  <c r="J232" i="1"/>
  <c r="J207" i="1"/>
  <c r="J197" i="1"/>
  <c r="AZ197" i="1"/>
  <c r="AZ229" i="1"/>
  <c r="BL221" i="1"/>
  <c r="BL208" i="1"/>
  <c r="BL218" i="1"/>
  <c r="BL194" i="1"/>
  <c r="BL188" i="1"/>
  <c r="AN214" i="1"/>
  <c r="BF205" i="1"/>
  <c r="BF231" i="1"/>
  <c r="BF193" i="1"/>
  <c r="AG229" i="1"/>
  <c r="AG195" i="1"/>
  <c r="Z229" i="1"/>
  <c r="Z239" i="1"/>
  <c r="M239" i="15" s="1"/>
  <c r="Z217" i="1"/>
  <c r="Z195" i="1"/>
  <c r="Z204" i="1"/>
  <c r="Z190" i="1"/>
  <c r="Z224" i="1"/>
  <c r="Z202" i="1"/>
  <c r="AT221" i="1"/>
  <c r="AT215" i="1"/>
  <c r="J199" i="1"/>
  <c r="J189" i="1"/>
  <c r="J188" i="1"/>
  <c r="AZ228" i="1"/>
  <c r="AZ206" i="1"/>
  <c r="AZ194" i="1"/>
  <c r="BL236" i="1"/>
  <c r="AN216" i="1"/>
  <c r="U216" i="15" s="1"/>
  <c r="AN231" i="1"/>
  <c r="AN206" i="1"/>
  <c r="AN215" i="1"/>
  <c r="AN198" i="1"/>
  <c r="AN204" i="1"/>
  <c r="BF239" i="1"/>
  <c r="BF199" i="1"/>
  <c r="BF187" i="1"/>
  <c r="AG234" i="1"/>
  <c r="AG207" i="1"/>
  <c r="Q207" i="15" s="1"/>
  <c r="AG209" i="1"/>
  <c r="AG204" i="1"/>
  <c r="AG201" i="1"/>
  <c r="Z223" i="1"/>
  <c r="AT237" i="1"/>
  <c r="AT187" i="1"/>
  <c r="J193" i="1"/>
  <c r="AZ238" i="1"/>
  <c r="AZ226" i="1"/>
  <c r="AZ191" i="1"/>
  <c r="AZ212" i="1"/>
  <c r="AZ211" i="1"/>
  <c r="AZ189" i="1"/>
  <c r="BL213" i="1"/>
  <c r="BL193" i="1"/>
  <c r="AN228" i="1"/>
  <c r="AN225" i="1"/>
  <c r="AN222" i="1"/>
  <c r="U222" i="15" s="1"/>
  <c r="AN211" i="1"/>
  <c r="AN200" i="1"/>
  <c r="AN193" i="1"/>
  <c r="BF234" i="1"/>
  <c r="BF232" i="1"/>
  <c r="BF223" i="1"/>
  <c r="BF213" i="1"/>
  <c r="BF221" i="1"/>
  <c r="AH221" i="15" s="1"/>
  <c r="AG231" i="1"/>
  <c r="Q231" i="15" s="1"/>
  <c r="AG212" i="1"/>
  <c r="Q212" i="15" s="1"/>
  <c r="AG237" i="1"/>
  <c r="Q237" i="15" s="1"/>
  <c r="AG190" i="1"/>
  <c r="Z242" i="1"/>
  <c r="Z227" i="1"/>
  <c r="AT194" i="1"/>
  <c r="AT198" i="1"/>
  <c r="J228" i="1"/>
  <c r="AZ203" i="1"/>
  <c r="AZ219" i="1"/>
  <c r="AZ202" i="1"/>
  <c r="BL241" i="1"/>
  <c r="BL238" i="1"/>
  <c r="BL211" i="1"/>
  <c r="BL204" i="1"/>
  <c r="BL209" i="1"/>
  <c r="BL203" i="1"/>
  <c r="AN191" i="1"/>
  <c r="BF208" i="1"/>
  <c r="BF202" i="1"/>
  <c r="BF198" i="1"/>
  <c r="AG233" i="1"/>
  <c r="AG241" i="1"/>
  <c r="AG223" i="1"/>
  <c r="Q223" i="15" s="1"/>
  <c r="Z234" i="1"/>
  <c r="Z212" i="1"/>
  <c r="Z189" i="1"/>
  <c r="M189" i="15" s="1"/>
  <c r="K238" i="1"/>
  <c r="K224" i="1"/>
  <c r="K191" i="1"/>
  <c r="BA223" i="1"/>
  <c r="BM222" i="1"/>
  <c r="BA241" i="1"/>
  <c r="BA187" i="1"/>
  <c r="AO199" i="1"/>
  <c r="AA230" i="1"/>
  <c r="AA219" i="1"/>
  <c r="AA220" i="1"/>
  <c r="AU203" i="1"/>
  <c r="K222" i="1"/>
  <c r="K198" i="1"/>
  <c r="BA231" i="1"/>
  <c r="BA230" i="1"/>
  <c r="BA207" i="1"/>
  <c r="BM217" i="1"/>
  <c r="BM195" i="1"/>
  <c r="K234" i="1"/>
  <c r="K215" i="1"/>
  <c r="BA232" i="1"/>
  <c r="BM240" i="1"/>
  <c r="BM220" i="1"/>
  <c r="BM237" i="1"/>
  <c r="BM207" i="1"/>
  <c r="AO240" i="1"/>
  <c r="AO232" i="1"/>
  <c r="AO226" i="1"/>
  <c r="AO217" i="1"/>
  <c r="BG226" i="1"/>
  <c r="AA201" i="1"/>
  <c r="AU219" i="1"/>
  <c r="AU228" i="1"/>
  <c r="AU230" i="1"/>
  <c r="K195" i="1"/>
  <c r="K226" i="1"/>
  <c r="K204" i="1"/>
  <c r="K214" i="1"/>
  <c r="K203" i="1"/>
  <c r="BA240" i="1"/>
  <c r="BA237" i="1"/>
  <c r="BA217" i="1"/>
  <c r="BM231" i="1"/>
  <c r="BM197" i="1"/>
  <c r="BM202" i="1"/>
  <c r="AO210" i="1"/>
  <c r="BG242" i="1"/>
  <c r="BG210" i="1"/>
  <c r="BG191" i="1"/>
  <c r="BG220" i="1"/>
  <c r="AH227" i="1"/>
  <c r="AH225" i="1"/>
  <c r="BG209" i="1"/>
  <c r="BG196" i="1"/>
  <c r="AH232" i="1"/>
  <c r="AA210" i="1"/>
  <c r="AU225" i="1"/>
  <c r="AU189" i="1"/>
  <c r="AU220" i="1"/>
  <c r="AU196" i="1"/>
  <c r="K227" i="1"/>
  <c r="K213" i="1"/>
  <c r="BA188" i="1"/>
  <c r="BA242" i="1"/>
  <c r="BA213" i="1"/>
  <c r="BA209" i="1"/>
  <c r="BA210" i="1"/>
  <c r="AO189" i="1"/>
  <c r="BG237" i="1"/>
  <c r="AA236" i="1"/>
  <c r="AA196" i="1"/>
  <c r="AU241" i="1"/>
  <c r="AU240" i="1"/>
  <c r="AU217" i="1"/>
  <c r="AU212" i="1"/>
  <c r="K241" i="1"/>
  <c r="BA227" i="1"/>
  <c r="BA199" i="1"/>
  <c r="BA196" i="1"/>
  <c r="BA201" i="1"/>
  <c r="BM228" i="1"/>
  <c r="BM187" i="1"/>
  <c r="AO239" i="1"/>
  <c r="AO207" i="1"/>
  <c r="AO197" i="1"/>
  <c r="AO196" i="1"/>
  <c r="BG207" i="1"/>
  <c r="BG200" i="1"/>
  <c r="AA211" i="1"/>
  <c r="AA231" i="1"/>
  <c r="AA209" i="1"/>
  <c r="AA192" i="1"/>
  <c r="AU218" i="1"/>
  <c r="AU231" i="1"/>
  <c r="AU199" i="1"/>
  <c r="K219" i="1"/>
  <c r="BA236" i="1"/>
  <c r="BA215" i="1"/>
  <c r="BM239" i="1"/>
  <c r="BM224" i="1"/>
  <c r="AO190" i="1"/>
  <c r="AO212" i="1"/>
  <c r="BG236" i="1"/>
  <c r="BG230" i="1"/>
  <c r="AH242" i="1"/>
  <c r="BG212" i="1"/>
  <c r="BG189" i="1"/>
  <c r="AH224" i="1"/>
  <c r="AH197" i="1"/>
  <c r="AA237" i="1"/>
  <c r="AU223" i="1"/>
  <c r="AU236" i="1"/>
  <c r="AU216" i="1"/>
  <c r="AU201" i="1"/>
  <c r="AU222" i="1"/>
  <c r="AU191" i="1"/>
  <c r="AU190" i="1"/>
  <c r="K190" i="1"/>
  <c r="BM206" i="1"/>
  <c r="AO237" i="1"/>
  <c r="AO195" i="1"/>
  <c r="AO192" i="1"/>
  <c r="BG225" i="1"/>
  <c r="BG238" i="1"/>
  <c r="BG190" i="1"/>
  <c r="AH202" i="1"/>
  <c r="K239" i="1"/>
  <c r="BM205" i="1"/>
  <c r="AO236" i="1"/>
  <c r="AU208" i="1"/>
  <c r="AU239" i="1"/>
  <c r="AU224" i="1"/>
  <c r="AU229" i="1"/>
  <c r="AU214" i="1"/>
  <c r="AU188" i="1"/>
  <c r="BG216" i="1"/>
  <c r="BG188" i="1"/>
  <c r="AH240" i="1"/>
  <c r="AH208" i="1"/>
  <c r="AH191" i="1"/>
  <c r="AH205" i="1"/>
  <c r="AA225" i="1"/>
  <c r="AA235" i="1"/>
  <c r="AA214" i="1"/>
  <c r="AA200" i="1"/>
  <c r="AU235" i="1"/>
  <c r="AU226" i="1"/>
  <c r="AU213" i="1"/>
  <c r="AU202" i="1"/>
  <c r="AU206" i="1"/>
  <c r="AU204" i="1"/>
  <c r="K221" i="1"/>
  <c r="K201" i="1"/>
  <c r="BM215" i="1"/>
  <c r="AO187" i="1"/>
  <c r="BG235" i="1"/>
  <c r="BG222" i="1"/>
  <c r="AH198" i="1"/>
  <c r="AH236" i="1"/>
  <c r="AH217" i="1"/>
  <c r="AH193" i="1"/>
  <c r="AA205" i="1"/>
  <c r="K230" i="1"/>
  <c r="K196" i="1"/>
  <c r="BG201" i="1"/>
  <c r="AH226" i="1"/>
  <c r="AH222" i="1"/>
  <c r="AA221" i="1"/>
  <c r="AA194" i="1"/>
  <c r="AA199" i="1"/>
  <c r="K216" i="1"/>
  <c r="K229" i="1"/>
  <c r="BA218" i="1"/>
  <c r="BA216" i="1"/>
  <c r="BA200" i="1"/>
  <c r="BA190" i="1"/>
  <c r="BM225" i="1"/>
  <c r="BM219" i="1"/>
  <c r="BM198" i="1"/>
  <c r="AO230" i="1"/>
  <c r="AO223" i="1"/>
  <c r="AO221" i="1"/>
  <c r="AO203" i="1"/>
  <c r="BG214" i="1"/>
  <c r="BG204" i="1"/>
  <c r="BG203" i="1"/>
  <c r="AH228" i="1"/>
  <c r="AH211" i="1"/>
  <c r="AH210" i="1"/>
  <c r="K236" i="1"/>
  <c r="BM210" i="1"/>
  <c r="BM196" i="1"/>
  <c r="BG194" i="1"/>
  <c r="BG211" i="1"/>
  <c r="AH206" i="1"/>
  <c r="AH220" i="1"/>
  <c r="AH199" i="1"/>
  <c r="AA228" i="1"/>
  <c r="AA241" i="1"/>
  <c r="AA206" i="1"/>
  <c r="AA208" i="1"/>
  <c r="AA216" i="1"/>
  <c r="AA187" i="1"/>
  <c r="K187" i="1"/>
  <c r="K200" i="1"/>
  <c r="BA221" i="1"/>
  <c r="BA214" i="1"/>
  <c r="BA193" i="1"/>
  <c r="BM242" i="1"/>
  <c r="BM191" i="1"/>
  <c r="AO201" i="1"/>
  <c r="BG233" i="1"/>
  <c r="AH213" i="1"/>
  <c r="AH230" i="1"/>
  <c r="AH221" i="1"/>
  <c r="AH219" i="1"/>
  <c r="AH187" i="1"/>
  <c r="AA240" i="1"/>
  <c r="K242" i="1"/>
  <c r="BM234" i="1"/>
  <c r="BM233" i="1"/>
  <c r="AO227" i="1"/>
  <c r="AO208" i="1"/>
  <c r="AU233" i="1"/>
  <c r="AU227" i="1"/>
  <c r="AU205" i="1"/>
  <c r="AU211" i="1"/>
  <c r="K223" i="1"/>
  <c r="BM189" i="1"/>
  <c r="AU192" i="1"/>
  <c r="K206" i="1"/>
  <c r="K231" i="1"/>
  <c r="K218" i="1"/>
  <c r="BA204" i="1"/>
  <c r="BA225" i="1"/>
  <c r="BA235" i="1"/>
  <c r="BA222" i="1"/>
  <c r="BM235" i="1"/>
  <c r="BM230" i="1"/>
  <c r="BM232" i="1"/>
  <c r="BM226" i="1"/>
  <c r="BM200" i="1"/>
  <c r="AO242" i="1"/>
  <c r="AO220" i="1"/>
  <c r="AO188" i="1"/>
  <c r="BG215" i="1"/>
  <c r="BG224" i="1"/>
  <c r="BG197" i="1"/>
  <c r="BG195" i="1"/>
  <c r="AH235" i="1"/>
  <c r="AH239" i="1"/>
  <c r="AH216" i="1"/>
  <c r="AH194" i="1"/>
  <c r="AA238" i="1"/>
  <c r="AA203" i="1"/>
  <c r="AA233" i="1"/>
  <c r="AA215" i="1"/>
  <c r="AA213" i="1"/>
  <c r="AA188" i="1"/>
  <c r="AO241" i="1"/>
  <c r="AU238" i="1"/>
  <c r="K233" i="1"/>
  <c r="K192" i="1"/>
  <c r="BA220" i="1"/>
  <c r="BA208" i="1"/>
  <c r="BA195" i="1"/>
  <c r="BM227" i="1"/>
  <c r="BM201" i="1"/>
  <c r="BM192" i="1"/>
  <c r="AO218" i="1"/>
  <c r="AO202" i="1"/>
  <c r="AO213" i="1"/>
  <c r="BG206" i="1"/>
  <c r="BG219" i="1"/>
  <c r="AH192" i="1"/>
  <c r="AH218" i="1"/>
  <c r="AH189" i="1"/>
  <c r="AH188" i="1"/>
  <c r="AA226" i="1"/>
  <c r="BM216" i="1"/>
  <c r="AO233" i="1"/>
  <c r="AO219" i="1"/>
  <c r="AU193" i="1"/>
  <c r="K208" i="1"/>
  <c r="K225" i="1"/>
  <c r="K202" i="1"/>
  <c r="K194" i="1"/>
  <c r="BA239" i="1"/>
  <c r="BA234" i="1"/>
  <c r="BA233" i="1"/>
  <c r="BA205" i="1"/>
  <c r="BM229" i="1"/>
  <c r="BM190" i="1"/>
  <c r="BM214" i="1"/>
  <c r="AO238" i="1"/>
  <c r="AO235" i="1"/>
  <c r="AO224" i="1"/>
  <c r="AO205" i="1"/>
  <c r="AO209" i="1"/>
  <c r="AO194" i="1"/>
  <c r="BG228" i="1"/>
  <c r="BG240" i="1"/>
  <c r="BG229" i="1"/>
  <c r="BG217" i="1"/>
  <c r="AH200" i="1"/>
  <c r="AH215" i="1"/>
  <c r="AA222" i="1"/>
  <c r="AA207" i="1"/>
  <c r="AA197" i="1"/>
  <c r="AA193" i="1"/>
  <c r="AU210" i="1"/>
  <c r="AU237" i="1"/>
  <c r="AU194" i="1"/>
  <c r="AU200" i="1"/>
  <c r="AU207" i="1"/>
  <c r="K240" i="1"/>
  <c r="K217" i="1"/>
  <c r="K212" i="1"/>
  <c r="K209" i="1"/>
  <c r="BA192" i="1"/>
  <c r="BA224" i="1"/>
  <c r="BA198" i="1"/>
  <c r="BM212" i="1"/>
  <c r="BM199" i="1"/>
  <c r="BM223" i="1"/>
  <c r="AO234" i="1"/>
  <c r="AO229" i="1"/>
  <c r="BG227" i="1"/>
  <c r="BG241" i="1"/>
  <c r="BG218" i="1"/>
  <c r="BG192" i="1"/>
  <c r="AH238" i="1"/>
  <c r="AH214" i="1"/>
  <c r="AH203" i="1"/>
  <c r="AH196" i="1"/>
  <c r="AA232" i="1"/>
  <c r="AA218" i="1"/>
  <c r="AA198" i="1"/>
  <c r="AA191" i="1"/>
  <c r="AU234" i="1"/>
  <c r="AU195" i="1"/>
  <c r="AU198" i="1"/>
  <c r="K235" i="1"/>
  <c r="K237" i="1"/>
  <c r="AU221" i="1"/>
  <c r="AU215" i="1"/>
  <c r="K205" i="1"/>
  <c r="K189" i="1"/>
  <c r="BA219" i="1"/>
  <c r="BM241" i="1"/>
  <c r="BM204" i="1"/>
  <c r="AO216" i="1"/>
  <c r="AO225" i="1"/>
  <c r="AO231" i="1"/>
  <c r="AO222" i="1"/>
  <c r="AO215" i="1"/>
  <c r="AO200" i="1"/>
  <c r="AO193" i="1"/>
  <c r="BG234" i="1"/>
  <c r="BG208" i="1"/>
  <c r="BG199" i="1"/>
  <c r="BG198" i="1"/>
  <c r="AH223" i="1"/>
  <c r="AH237" i="1"/>
  <c r="AH207" i="1"/>
  <c r="AH195" i="1"/>
  <c r="AA223" i="1"/>
  <c r="AA227" i="1"/>
  <c r="AA224" i="1"/>
  <c r="AA202" i="1"/>
  <c r="AA189" i="1"/>
  <c r="AA190" i="1"/>
  <c r="AU232" i="1"/>
  <c r="K232" i="1"/>
  <c r="K193" i="1"/>
  <c r="K188" i="1"/>
  <c r="BA238" i="1"/>
  <c r="BA203" i="1"/>
  <c r="BA226" i="1"/>
  <c r="BA229" i="1"/>
  <c r="BA191" i="1"/>
  <c r="BA211" i="1"/>
  <c r="BA202" i="1"/>
  <c r="BM238" i="1"/>
  <c r="BM208" i="1"/>
  <c r="BM203" i="1"/>
  <c r="AO191" i="1"/>
  <c r="AO214" i="1"/>
  <c r="BG205" i="1"/>
  <c r="BG223" i="1"/>
  <c r="BG213" i="1"/>
  <c r="BG221" i="1"/>
  <c r="AH229" i="1"/>
  <c r="AH212" i="1"/>
  <c r="AH241" i="1"/>
  <c r="AH201" i="1"/>
  <c r="AA234" i="1"/>
  <c r="AA242" i="1"/>
  <c r="AA217" i="1"/>
  <c r="AA204" i="1"/>
  <c r="AU242" i="1"/>
  <c r="AU197" i="1"/>
  <c r="AU209" i="1"/>
  <c r="K211" i="1"/>
  <c r="K228" i="1"/>
  <c r="K197" i="1"/>
  <c r="K199" i="1"/>
  <c r="BA197" i="1"/>
  <c r="BA194" i="1"/>
  <c r="BM221" i="1"/>
  <c r="BM211" i="1"/>
  <c r="BM236" i="1"/>
  <c r="BM188" i="1"/>
  <c r="AO206" i="1"/>
  <c r="BG239" i="1"/>
  <c r="BG202" i="1"/>
  <c r="BG193" i="1"/>
  <c r="BG187" i="1"/>
  <c r="AH233" i="1"/>
  <c r="AH234" i="1"/>
  <c r="AA212" i="1"/>
  <c r="AA195" i="1"/>
  <c r="AU187" i="1"/>
  <c r="K220" i="1"/>
  <c r="K210" i="1"/>
  <c r="K207" i="1"/>
  <c r="BA228" i="1"/>
  <c r="BA212" i="1"/>
  <c r="BA206" i="1"/>
  <c r="BA189" i="1"/>
  <c r="BM213" i="1"/>
  <c r="BM209" i="1"/>
  <c r="BM218" i="1"/>
  <c r="BM194" i="1"/>
  <c r="BM193" i="1"/>
  <c r="AO228" i="1"/>
  <c r="AO211" i="1"/>
  <c r="AO198" i="1"/>
  <c r="AO204" i="1"/>
  <c r="BG232" i="1"/>
  <c r="BG231" i="1"/>
  <c r="AH231" i="1"/>
  <c r="AH209" i="1"/>
  <c r="AH204" i="1"/>
  <c r="AH190" i="1"/>
  <c r="AA229" i="1"/>
  <c r="AA239" i="1"/>
  <c r="H222" i="1"/>
  <c r="AX231" i="1"/>
  <c r="AX230" i="1"/>
  <c r="AL232" i="1"/>
  <c r="AL226" i="1"/>
  <c r="AL217" i="1"/>
  <c r="E209" i="1"/>
  <c r="H234" i="1"/>
  <c r="H215" i="1"/>
  <c r="H198" i="1"/>
  <c r="H191" i="1"/>
  <c r="AX207" i="1"/>
  <c r="AX223" i="1"/>
  <c r="BJ222" i="1"/>
  <c r="BJ217" i="1"/>
  <c r="BJ207" i="1"/>
  <c r="BJ195" i="1"/>
  <c r="AL240" i="1"/>
  <c r="E237" i="1"/>
  <c r="E221" i="1"/>
  <c r="E195" i="1"/>
  <c r="BD209" i="1"/>
  <c r="BD226" i="1"/>
  <c r="BD200" i="1"/>
  <c r="BD196" i="1"/>
  <c r="AE232" i="1"/>
  <c r="X211" i="1"/>
  <c r="X220" i="1"/>
  <c r="H238" i="1"/>
  <c r="H224" i="1"/>
  <c r="AX241" i="1"/>
  <c r="AX232" i="1"/>
  <c r="BJ240" i="1"/>
  <c r="BJ220" i="1"/>
  <c r="AL199" i="1"/>
  <c r="AR203" i="1"/>
  <c r="AX187" i="1"/>
  <c r="BJ237" i="1"/>
  <c r="E225" i="1"/>
  <c r="E193" i="1"/>
  <c r="BD207" i="1"/>
  <c r="AR219" i="1"/>
  <c r="AR240" i="1"/>
  <c r="AR220" i="1"/>
  <c r="H204" i="1"/>
  <c r="AX188" i="1"/>
  <c r="AX236" i="1"/>
  <c r="AX209" i="1"/>
  <c r="AX196" i="1"/>
  <c r="AX201" i="1"/>
  <c r="BJ197" i="1"/>
  <c r="AL210" i="1"/>
  <c r="E241" i="1"/>
  <c r="E217" i="1"/>
  <c r="E220" i="1"/>
  <c r="E197" i="1"/>
  <c r="BD216" i="1"/>
  <c r="BD189" i="1"/>
  <c r="AE226" i="1"/>
  <c r="X236" i="1"/>
  <c r="X219" i="1"/>
  <c r="X209" i="1"/>
  <c r="X192" i="1"/>
  <c r="AR218" i="1"/>
  <c r="AR241" i="1"/>
  <c r="AR231" i="1"/>
  <c r="AR217" i="1"/>
  <c r="AR212" i="1"/>
  <c r="H219" i="1"/>
  <c r="H213" i="1"/>
  <c r="AX215" i="1"/>
  <c r="AX227" i="1"/>
  <c r="AL239" i="1"/>
  <c r="AL207" i="1"/>
  <c r="E239" i="1"/>
  <c r="E234" i="1"/>
  <c r="E218" i="1"/>
  <c r="E196" i="1"/>
  <c r="X231" i="1"/>
  <c r="X201" i="1"/>
  <c r="AR225" i="1"/>
  <c r="AR230" i="1"/>
  <c r="AR189" i="1"/>
  <c r="AR199" i="1"/>
  <c r="H227" i="1"/>
  <c r="H214" i="1"/>
  <c r="AX240" i="1"/>
  <c r="AX242" i="1"/>
  <c r="AX213" i="1"/>
  <c r="AX210" i="1"/>
  <c r="BJ239" i="1"/>
  <c r="BJ224" i="1"/>
  <c r="AL197" i="1"/>
  <c r="AL190" i="1"/>
  <c r="AL212" i="1"/>
  <c r="E203" i="1"/>
  <c r="E202" i="1"/>
  <c r="BD237" i="1"/>
  <c r="AF237" i="15" s="1"/>
  <c r="X230" i="1"/>
  <c r="X210" i="1"/>
  <c r="X196" i="1"/>
  <c r="AR228" i="1"/>
  <c r="AR196" i="1"/>
  <c r="H241" i="1"/>
  <c r="H195" i="1"/>
  <c r="H226" i="1"/>
  <c r="H203" i="1"/>
  <c r="AX237" i="1"/>
  <c r="AX199" i="1"/>
  <c r="AX217" i="1"/>
  <c r="BJ231" i="1"/>
  <c r="BJ228" i="1"/>
  <c r="BJ202" i="1"/>
  <c r="BJ187" i="1"/>
  <c r="AL189" i="1"/>
  <c r="AL196" i="1"/>
  <c r="E242" i="1"/>
  <c r="E226" i="1"/>
  <c r="E236" i="1"/>
  <c r="E200" i="1"/>
  <c r="E208" i="1"/>
  <c r="BD242" i="1"/>
  <c r="BD220" i="1"/>
  <c r="BD201" i="1"/>
  <c r="BD188" i="1"/>
  <c r="BD236" i="1"/>
  <c r="BD194" i="1"/>
  <c r="AE242" i="1"/>
  <c r="AE225" i="1"/>
  <c r="AE199" i="1"/>
  <c r="X228" i="1"/>
  <c r="X241" i="1"/>
  <c r="X206" i="1"/>
  <c r="X216" i="1"/>
  <c r="X200" i="1"/>
  <c r="X199" i="1"/>
  <c r="X187" i="1"/>
  <c r="AR204" i="1"/>
  <c r="H216" i="1"/>
  <c r="AX218" i="1"/>
  <c r="BJ242" i="1"/>
  <c r="AL237" i="1"/>
  <c r="BD222" i="1"/>
  <c r="AE213" i="1"/>
  <c r="AE198" i="1"/>
  <c r="AE228" i="1"/>
  <c r="AE217" i="1"/>
  <c r="AE187" i="1"/>
  <c r="AE193" i="1"/>
  <c r="X240" i="1"/>
  <c r="H230" i="1"/>
  <c r="H236" i="1"/>
  <c r="BJ216" i="1"/>
  <c r="AL208" i="1"/>
  <c r="AR233" i="1"/>
  <c r="AR214" i="1"/>
  <c r="AR193" i="1"/>
  <c r="AR211" i="1"/>
  <c r="H240" i="1"/>
  <c r="BD230" i="1"/>
  <c r="BD210" i="1"/>
  <c r="AE206" i="1"/>
  <c r="AE220" i="1"/>
  <c r="AE197" i="1"/>
  <c r="X221" i="1"/>
  <c r="X235" i="1"/>
  <c r="X208" i="1"/>
  <c r="AR223" i="1"/>
  <c r="AR216" i="1"/>
  <c r="AR191" i="1"/>
  <c r="AR190" i="1"/>
  <c r="H200" i="1"/>
  <c r="AX221" i="1"/>
  <c r="AX216" i="1"/>
  <c r="AX190" i="1"/>
  <c r="BJ198" i="1"/>
  <c r="AL230" i="1"/>
  <c r="AL221" i="1"/>
  <c r="AL203" i="1"/>
  <c r="E229" i="1"/>
  <c r="E206" i="1"/>
  <c r="BD225" i="1"/>
  <c r="BD235" i="1"/>
  <c r="BD238" i="1"/>
  <c r="AE230" i="1"/>
  <c r="AE210" i="1"/>
  <c r="H239" i="1"/>
  <c r="BJ233" i="1"/>
  <c r="BJ210" i="1"/>
  <c r="BD211" i="1"/>
  <c r="BD191" i="1"/>
  <c r="AE227" i="1"/>
  <c r="AE240" i="1"/>
  <c r="AE222" i="1"/>
  <c r="AE191" i="1"/>
  <c r="X225" i="1"/>
  <c r="X194" i="1"/>
  <c r="AR235" i="1"/>
  <c r="AR226" i="1"/>
  <c r="AR201" i="1"/>
  <c r="AR213" i="1"/>
  <c r="AR202" i="1"/>
  <c r="AR206" i="1"/>
  <c r="H221" i="1"/>
  <c r="H201" i="1"/>
  <c r="H190" i="1"/>
  <c r="AX214" i="1"/>
  <c r="AX193" i="1"/>
  <c r="BJ225" i="1"/>
  <c r="BJ206" i="1"/>
  <c r="BJ215" i="1"/>
  <c r="BJ191" i="1"/>
  <c r="AL223" i="1"/>
  <c r="S223" i="15" s="1"/>
  <c r="AL195" i="1"/>
  <c r="AL201" i="1"/>
  <c r="AL187" i="1"/>
  <c r="E224" i="1"/>
  <c r="E192" i="1"/>
  <c r="BD233" i="1"/>
  <c r="BD203" i="1"/>
  <c r="BD190" i="1"/>
  <c r="AE221" i="1"/>
  <c r="O221" i="15" s="1"/>
  <c r="AE236" i="1"/>
  <c r="AE211" i="1"/>
  <c r="AE219" i="1"/>
  <c r="X205" i="1"/>
  <c r="H242" i="1"/>
  <c r="H196" i="1"/>
  <c r="BJ196" i="1"/>
  <c r="BD212" i="1"/>
  <c r="AE224" i="1"/>
  <c r="AE208" i="1"/>
  <c r="AE205" i="1"/>
  <c r="X237" i="1"/>
  <c r="X214" i="1"/>
  <c r="AR236" i="1"/>
  <c r="AR222" i="1"/>
  <c r="H187" i="1"/>
  <c r="H229" i="1"/>
  <c r="AX200" i="1"/>
  <c r="BJ219" i="1"/>
  <c r="AL192" i="1"/>
  <c r="E215" i="1"/>
  <c r="E227" i="1"/>
  <c r="E213" i="1"/>
  <c r="BD214" i="1"/>
  <c r="BD204" i="1"/>
  <c r="AE202" i="1"/>
  <c r="BJ234" i="1"/>
  <c r="AL233" i="1"/>
  <c r="AR207" i="1"/>
  <c r="AR229" i="1"/>
  <c r="AR188" i="1"/>
  <c r="BJ205" i="1"/>
  <c r="AL241" i="1"/>
  <c r="S241" i="15" s="1"/>
  <c r="AR208" i="1"/>
  <c r="AR238" i="1"/>
  <c r="H217" i="1"/>
  <c r="H194" i="1"/>
  <c r="AX233" i="1"/>
  <c r="AX208" i="1"/>
  <c r="BJ229" i="1"/>
  <c r="BJ232" i="1"/>
  <c r="BJ190" i="1"/>
  <c r="BJ223" i="1"/>
  <c r="BJ214" i="1"/>
  <c r="AL238" i="1"/>
  <c r="AL194" i="1"/>
  <c r="E232" i="1"/>
  <c r="E240" i="1"/>
  <c r="E233" i="1"/>
  <c r="E205" i="1"/>
  <c r="E194" i="1"/>
  <c r="BD227" i="1"/>
  <c r="BD241" i="1"/>
  <c r="BD240" i="1"/>
  <c r="BD229" i="1"/>
  <c r="AE218" i="1"/>
  <c r="AE189" i="1"/>
  <c r="O189" i="15" s="1"/>
  <c r="AE188" i="1"/>
  <c r="AE196" i="1"/>
  <c r="X232" i="1"/>
  <c r="K232" i="15" s="1"/>
  <c r="X222" i="1"/>
  <c r="X213" i="1"/>
  <c r="K213" i="15" s="1"/>
  <c r="BJ189" i="1"/>
  <c r="AL236" i="1"/>
  <c r="AL219" i="1"/>
  <c r="AR239" i="1"/>
  <c r="H223" i="1"/>
  <c r="H208" i="1"/>
  <c r="H231" i="1"/>
  <c r="H192" i="1"/>
  <c r="AX225" i="1"/>
  <c r="AX239" i="1"/>
  <c r="AX234" i="1"/>
  <c r="AX192" i="1"/>
  <c r="BJ212" i="1"/>
  <c r="BJ199" i="1"/>
  <c r="AL235" i="1"/>
  <c r="AL202" i="1"/>
  <c r="AL209" i="1"/>
  <c r="E210" i="1"/>
  <c r="E216" i="1"/>
  <c r="BD215" i="1"/>
  <c r="BD218" i="1"/>
  <c r="BD192" i="1"/>
  <c r="AE238" i="1"/>
  <c r="O238" i="15" s="1"/>
  <c r="AE214" i="1"/>
  <c r="AE215" i="1"/>
  <c r="AE216" i="1"/>
  <c r="AE194" i="1"/>
  <c r="X198" i="1"/>
  <c r="AL227" i="1"/>
  <c r="AR227" i="1"/>
  <c r="AR192" i="1"/>
  <c r="H218" i="1"/>
  <c r="H233" i="1"/>
  <c r="H212" i="1"/>
  <c r="AX204" i="1"/>
  <c r="AX220" i="1"/>
  <c r="AX224" i="1"/>
  <c r="AX198" i="1"/>
  <c r="BJ235" i="1"/>
  <c r="BJ230" i="1"/>
  <c r="BJ201" i="1"/>
  <c r="AL234" i="1"/>
  <c r="AL224" i="1"/>
  <c r="AL242" i="1"/>
  <c r="S242" i="15" s="1"/>
  <c r="AL205" i="1"/>
  <c r="AL220" i="1"/>
  <c r="AL188" i="1"/>
  <c r="E235" i="1"/>
  <c r="E207" i="1"/>
  <c r="BD228" i="1"/>
  <c r="BD206" i="1"/>
  <c r="BD195" i="1"/>
  <c r="AE192" i="1"/>
  <c r="AE235" i="1"/>
  <c r="AE200" i="1"/>
  <c r="AE203" i="1"/>
  <c r="X218" i="1"/>
  <c r="X203" i="1"/>
  <c r="X233" i="1"/>
  <c r="X188" i="1"/>
  <c r="K188" i="15" s="1"/>
  <c r="X191" i="1"/>
  <c r="AR242" i="1"/>
  <c r="AR234" i="1"/>
  <c r="AR209" i="1"/>
  <c r="AR187" i="1"/>
  <c r="H205" i="1"/>
  <c r="AR224" i="1"/>
  <c r="AR205" i="1"/>
  <c r="H206" i="1"/>
  <c r="H225" i="1"/>
  <c r="H202" i="1"/>
  <c r="H209" i="1"/>
  <c r="AX235" i="1"/>
  <c r="AX222" i="1"/>
  <c r="AX205" i="1"/>
  <c r="AX195" i="1"/>
  <c r="BJ227" i="1"/>
  <c r="BJ226" i="1"/>
  <c r="BJ200" i="1"/>
  <c r="BJ192" i="1"/>
  <c r="AL229" i="1"/>
  <c r="AL218" i="1"/>
  <c r="AL213" i="1"/>
  <c r="E222" i="1"/>
  <c r="E191" i="1"/>
  <c r="E230" i="1"/>
  <c r="E187" i="1"/>
  <c r="E198" i="1"/>
  <c r="BD217" i="1"/>
  <c r="BD224" i="1"/>
  <c r="BD219" i="1"/>
  <c r="BD197" i="1"/>
  <c r="AE239" i="1"/>
  <c r="O239" i="15" s="1"/>
  <c r="X238" i="1"/>
  <c r="X226" i="1"/>
  <c r="K226" i="15" s="1"/>
  <c r="X207" i="1"/>
  <c r="X215" i="1"/>
  <c r="X197" i="1"/>
  <c r="X193" i="1"/>
  <c r="AR232" i="1"/>
  <c r="AR215" i="1"/>
  <c r="AR194" i="1"/>
  <c r="AR237" i="1"/>
  <c r="AR200" i="1"/>
  <c r="H220" i="1"/>
  <c r="H199" i="1"/>
  <c r="AX212" i="1"/>
  <c r="AX194" i="1"/>
  <c r="AX189" i="1"/>
  <c r="BJ204" i="1"/>
  <c r="BJ236" i="1"/>
  <c r="BJ218" i="1"/>
  <c r="AL231" i="1"/>
  <c r="AL211" i="1"/>
  <c r="AL198" i="1"/>
  <c r="AL191" i="1"/>
  <c r="E231" i="1"/>
  <c r="E214" i="1"/>
  <c r="E238" i="1"/>
  <c r="E212" i="1"/>
  <c r="BD202" i="1"/>
  <c r="AF202" i="15" s="1"/>
  <c r="AE190" i="1"/>
  <c r="O190" i="15" s="1"/>
  <c r="X234" i="1"/>
  <c r="X242" i="1"/>
  <c r="X189" i="1"/>
  <c r="AR198" i="1"/>
  <c r="H235" i="1"/>
  <c r="H237" i="1"/>
  <c r="H210" i="1"/>
  <c r="H228" i="1"/>
  <c r="H193" i="1"/>
  <c r="AX219" i="1"/>
  <c r="BJ209" i="1"/>
  <c r="BJ203" i="1"/>
  <c r="BJ193" i="1"/>
  <c r="AL228" i="1"/>
  <c r="AL206" i="1"/>
  <c r="E211" i="1"/>
  <c r="E219" i="1"/>
  <c r="E223" i="1"/>
  <c r="E199" i="1"/>
  <c r="BD234" i="1"/>
  <c r="BD232" i="1"/>
  <c r="BD231" i="1"/>
  <c r="BD223" i="1"/>
  <c r="AF223" i="15" s="1"/>
  <c r="AE233" i="1"/>
  <c r="AE231" i="1"/>
  <c r="AE207" i="1"/>
  <c r="X223" i="1"/>
  <c r="X229" i="1"/>
  <c r="AR195" i="1"/>
  <c r="H207" i="1"/>
  <c r="H197" i="1"/>
  <c r="H189" i="1"/>
  <c r="H188" i="1"/>
  <c r="AX203" i="1"/>
  <c r="AX229" i="1"/>
  <c r="AX228" i="1"/>
  <c r="AX206" i="1"/>
  <c r="AX202" i="1"/>
  <c r="BJ241" i="1"/>
  <c r="BJ238" i="1"/>
  <c r="BJ213" i="1"/>
  <c r="BJ194" i="1"/>
  <c r="AL216" i="1"/>
  <c r="AL214" i="1"/>
  <c r="AL204" i="1"/>
  <c r="S204" i="15" s="1"/>
  <c r="E228" i="1"/>
  <c r="E204" i="1"/>
  <c r="E188" i="1"/>
  <c r="BD205" i="1"/>
  <c r="BD193" i="1"/>
  <c r="BD198" i="1"/>
  <c r="AE241" i="1"/>
  <c r="AE234" i="1"/>
  <c r="AE223" i="1"/>
  <c r="AE209" i="1"/>
  <c r="O209" i="15" s="1"/>
  <c r="X239" i="1"/>
  <c r="X217" i="1"/>
  <c r="K217" i="15" s="1"/>
  <c r="AR210" i="1"/>
  <c r="AR197" i="1"/>
  <c r="AR221" i="1"/>
  <c r="H232" i="1"/>
  <c r="H211" i="1"/>
  <c r="AX238" i="1"/>
  <c r="AX226" i="1"/>
  <c r="AX197" i="1"/>
  <c r="AX191" i="1"/>
  <c r="AX211" i="1"/>
  <c r="BJ221" i="1"/>
  <c r="BJ211" i="1"/>
  <c r="BJ208" i="1"/>
  <c r="BJ188" i="1"/>
  <c r="AL225" i="1"/>
  <c r="AL222" i="1"/>
  <c r="AL215" i="1"/>
  <c r="AL200" i="1"/>
  <c r="AL193" i="1"/>
  <c r="E201" i="1"/>
  <c r="E189" i="1"/>
  <c r="E190" i="1"/>
  <c r="BD239" i="1"/>
  <c r="BD208" i="1"/>
  <c r="BD213" i="1"/>
  <c r="BD199" i="1"/>
  <c r="BD221" i="1"/>
  <c r="AF221" i="15" s="1"/>
  <c r="BD187" i="1"/>
  <c r="AE229" i="1"/>
  <c r="AE212" i="1"/>
  <c r="AE237" i="1"/>
  <c r="O237" i="15" s="1"/>
  <c r="AE204" i="1"/>
  <c r="AE195" i="1"/>
  <c r="AE201" i="1"/>
  <c r="X227" i="1"/>
  <c r="X195" i="1"/>
  <c r="X212" i="1"/>
  <c r="X224" i="1"/>
  <c r="X202" i="1"/>
  <c r="X190" i="1"/>
  <c r="X204" i="1"/>
  <c r="I215" i="1"/>
  <c r="I222" i="1"/>
  <c r="AY232" i="1"/>
  <c r="BK240" i="1"/>
  <c r="BK237" i="1"/>
  <c r="BK217" i="1"/>
  <c r="BK195" i="1"/>
  <c r="AM240" i="1"/>
  <c r="AS203" i="1"/>
  <c r="I234" i="1"/>
  <c r="I224" i="1"/>
  <c r="AY230" i="1"/>
  <c r="BK222" i="1"/>
  <c r="BK207" i="1"/>
  <c r="AM232" i="1"/>
  <c r="T232" i="15" s="1"/>
  <c r="AM226" i="1"/>
  <c r="Y230" i="1"/>
  <c r="Y236" i="1"/>
  <c r="I191" i="1"/>
  <c r="AY187" i="1"/>
  <c r="BK220" i="1"/>
  <c r="AM217" i="1"/>
  <c r="I238" i="1"/>
  <c r="I198" i="1"/>
  <c r="AY241" i="1"/>
  <c r="AY231" i="1"/>
  <c r="AY207" i="1"/>
  <c r="AY223" i="1"/>
  <c r="AM199" i="1"/>
  <c r="BE226" i="1"/>
  <c r="Y211" i="1"/>
  <c r="Y220" i="1"/>
  <c r="BE207" i="1"/>
  <c r="BE200" i="1"/>
  <c r="Y231" i="1"/>
  <c r="Y192" i="1"/>
  <c r="AS225" i="1"/>
  <c r="AS230" i="1"/>
  <c r="AS217" i="1"/>
  <c r="AS212" i="1"/>
  <c r="AS220" i="1"/>
  <c r="AS199" i="1"/>
  <c r="I195" i="1"/>
  <c r="I219" i="1"/>
  <c r="AY215" i="1"/>
  <c r="AY227" i="1"/>
  <c r="AY210" i="1"/>
  <c r="BK239" i="1"/>
  <c r="BK187" i="1"/>
  <c r="AM190" i="1"/>
  <c r="AM212" i="1"/>
  <c r="AM189" i="1"/>
  <c r="AM196" i="1"/>
  <c r="BE236" i="1"/>
  <c r="BE212" i="1"/>
  <c r="BE230" i="1"/>
  <c r="BE211" i="1"/>
  <c r="BE188" i="1"/>
  <c r="AF227" i="1"/>
  <c r="Y209" i="1"/>
  <c r="AS218" i="1"/>
  <c r="AS219" i="1"/>
  <c r="AS240" i="1"/>
  <c r="I214" i="1"/>
  <c r="AY236" i="1"/>
  <c r="AY199" i="1"/>
  <c r="AY217" i="1"/>
  <c r="AY196" i="1"/>
  <c r="BK231" i="1"/>
  <c r="BK228" i="1"/>
  <c r="BK202" i="1"/>
  <c r="BE196" i="1"/>
  <c r="Y219" i="1"/>
  <c r="Y210" i="1"/>
  <c r="AS231" i="1"/>
  <c r="AS196" i="1"/>
  <c r="I204" i="1"/>
  <c r="AY237" i="1"/>
  <c r="AY209" i="1"/>
  <c r="BK224" i="1"/>
  <c r="BK197" i="1"/>
  <c r="AM210" i="1"/>
  <c r="BE209" i="1"/>
  <c r="AF232" i="1"/>
  <c r="Y201" i="1"/>
  <c r="Y196" i="1"/>
  <c r="AS241" i="1"/>
  <c r="AS228" i="1"/>
  <c r="AS189" i="1"/>
  <c r="I241" i="1"/>
  <c r="I227" i="1"/>
  <c r="I226" i="1"/>
  <c r="I213" i="1"/>
  <c r="I203" i="1"/>
  <c r="AY188" i="1"/>
  <c r="AY240" i="1"/>
  <c r="AY242" i="1"/>
  <c r="AY213" i="1"/>
  <c r="AY201" i="1"/>
  <c r="AM239" i="1"/>
  <c r="AM207" i="1"/>
  <c r="AM197" i="1"/>
  <c r="BE237" i="1"/>
  <c r="BE216" i="1"/>
  <c r="BE194" i="1"/>
  <c r="BE210" i="1"/>
  <c r="BE201" i="1"/>
  <c r="AF226" i="1"/>
  <c r="AF242" i="1"/>
  <c r="AF225" i="1"/>
  <c r="BE220" i="1"/>
  <c r="AF206" i="1"/>
  <c r="AF240" i="1"/>
  <c r="AF205" i="1"/>
  <c r="Y214" i="1"/>
  <c r="Y194" i="1"/>
  <c r="AS235" i="1"/>
  <c r="AS213" i="1"/>
  <c r="AS206" i="1"/>
  <c r="AS204" i="1"/>
  <c r="I216" i="1"/>
  <c r="AY214" i="1"/>
  <c r="AY216" i="1"/>
  <c r="AY200" i="1"/>
  <c r="AY190" i="1"/>
  <c r="BK215" i="1"/>
  <c r="BK198" i="1"/>
  <c r="BK191" i="1"/>
  <c r="AM223" i="1"/>
  <c r="AM203" i="1"/>
  <c r="AM187" i="1"/>
  <c r="BE233" i="1"/>
  <c r="AF213" i="1"/>
  <c r="AF230" i="1"/>
  <c r="AF217" i="1"/>
  <c r="AF219" i="1"/>
  <c r="I242" i="1"/>
  <c r="I196" i="1"/>
  <c r="BK234" i="1"/>
  <c r="BK233" i="1"/>
  <c r="BK210" i="1"/>
  <c r="BK196" i="1"/>
  <c r="BK216" i="1"/>
  <c r="AM236" i="1"/>
  <c r="AS227" i="1"/>
  <c r="AS205" i="1"/>
  <c r="BE191" i="1"/>
  <c r="AF220" i="1"/>
  <c r="AF199" i="1"/>
  <c r="P199" i="15" s="1"/>
  <c r="AF208" i="1"/>
  <c r="Y241" i="1"/>
  <c r="Y225" i="1"/>
  <c r="Y237" i="1"/>
  <c r="Y206" i="1"/>
  <c r="Y216" i="1"/>
  <c r="Y200" i="1"/>
  <c r="Y199" i="1"/>
  <c r="AS226" i="1"/>
  <c r="AS201" i="1"/>
  <c r="AS191" i="1"/>
  <c r="I187" i="1"/>
  <c r="I229" i="1"/>
  <c r="AY193" i="1"/>
  <c r="BK242" i="1"/>
  <c r="BK225" i="1"/>
  <c r="BK219" i="1"/>
  <c r="AM237" i="1"/>
  <c r="AM230" i="1"/>
  <c r="T230" i="15" s="1"/>
  <c r="AM195" i="1"/>
  <c r="AM201" i="1"/>
  <c r="AM192" i="1"/>
  <c r="BE214" i="1"/>
  <c r="BE204" i="1"/>
  <c r="BE203" i="1"/>
  <c r="AF221" i="1"/>
  <c r="AF228" i="1"/>
  <c r="AF211" i="1"/>
  <c r="Y240" i="1"/>
  <c r="I236" i="1"/>
  <c r="BE242" i="1"/>
  <c r="AF197" i="1"/>
  <c r="Y221" i="1"/>
  <c r="Y208" i="1"/>
  <c r="Y187" i="1"/>
  <c r="AS223" i="1"/>
  <c r="AS236" i="1"/>
  <c r="AS222" i="1"/>
  <c r="AS202" i="1"/>
  <c r="AS190" i="1"/>
  <c r="I221" i="1"/>
  <c r="I201" i="1"/>
  <c r="I200" i="1"/>
  <c r="AY221" i="1"/>
  <c r="BE235" i="1"/>
  <c r="AF198" i="1"/>
  <c r="AF187" i="1"/>
  <c r="AF202" i="1"/>
  <c r="I230" i="1"/>
  <c r="I239" i="1"/>
  <c r="BE189" i="1"/>
  <c r="AF222" i="1"/>
  <c r="AF224" i="1"/>
  <c r="AF191" i="1"/>
  <c r="Y228" i="1"/>
  <c r="L228" i="15" s="1"/>
  <c r="Y235" i="1"/>
  <c r="AS216" i="1"/>
  <c r="I190" i="1"/>
  <c r="AY218" i="1"/>
  <c r="BK206" i="1"/>
  <c r="AM221" i="1"/>
  <c r="BE225" i="1"/>
  <c r="BE238" i="1"/>
  <c r="BE222" i="1"/>
  <c r="AG222" i="15" s="1"/>
  <c r="BE190" i="1"/>
  <c r="AF236" i="1"/>
  <c r="AF210" i="1"/>
  <c r="AF193" i="1"/>
  <c r="Y205" i="1"/>
  <c r="L205" i="15" s="1"/>
  <c r="BK189" i="1"/>
  <c r="AM233" i="1"/>
  <c r="AM219" i="1"/>
  <c r="AM208" i="1"/>
  <c r="AS238" i="1"/>
  <c r="AS239" i="1"/>
  <c r="AS192" i="1"/>
  <c r="AM227" i="1"/>
  <c r="T227" i="15" s="1"/>
  <c r="AS193" i="1"/>
  <c r="I223" i="1"/>
  <c r="I231" i="1"/>
  <c r="I225" i="1"/>
  <c r="I209" i="1"/>
  <c r="I194" i="1"/>
  <c r="AY239" i="1"/>
  <c r="AY234" i="1"/>
  <c r="AY192" i="1"/>
  <c r="AY195" i="1"/>
  <c r="AY198" i="1"/>
  <c r="BK235" i="1"/>
  <c r="BK199" i="1"/>
  <c r="BK201" i="1"/>
  <c r="BK192" i="1"/>
  <c r="AM238" i="1"/>
  <c r="AM235" i="1"/>
  <c r="AM218" i="1"/>
  <c r="AM209" i="1"/>
  <c r="BE228" i="1"/>
  <c r="AG228" i="15" s="1"/>
  <c r="BE215" i="1"/>
  <c r="BE218" i="1"/>
  <c r="BE206" i="1"/>
  <c r="AG206" i="15" s="1"/>
  <c r="BE219" i="1"/>
  <c r="AG219" i="15" s="1"/>
  <c r="AF238" i="1"/>
  <c r="AF214" i="1"/>
  <c r="AF215" i="1"/>
  <c r="AF203" i="1"/>
  <c r="P203" i="15" s="1"/>
  <c r="Y238" i="1"/>
  <c r="Y226" i="1"/>
  <c r="L226" i="15" s="1"/>
  <c r="Y198" i="1"/>
  <c r="Y193" i="1"/>
  <c r="BK205" i="1"/>
  <c r="AS208" i="1"/>
  <c r="AS224" i="1"/>
  <c r="AS229" i="1"/>
  <c r="AS188" i="1"/>
  <c r="I240" i="1"/>
  <c r="I217" i="1"/>
  <c r="I218" i="1"/>
  <c r="I202" i="1"/>
  <c r="I212" i="1"/>
  <c r="AY222" i="1"/>
  <c r="AY224" i="1"/>
  <c r="AY205" i="1"/>
  <c r="BK230" i="1"/>
  <c r="BK223" i="1"/>
  <c r="BK214" i="1"/>
  <c r="AM234" i="1"/>
  <c r="AM224" i="1"/>
  <c r="AM220" i="1"/>
  <c r="BE241" i="1"/>
  <c r="BE240" i="1"/>
  <c r="BE224" i="1"/>
  <c r="AG224" i="15" s="1"/>
  <c r="BE197" i="1"/>
  <c r="AG197" i="15" s="1"/>
  <c r="AF216" i="1"/>
  <c r="Y218" i="1"/>
  <c r="Y188" i="1"/>
  <c r="Y197" i="1"/>
  <c r="AS207" i="1"/>
  <c r="I206" i="1"/>
  <c r="I192" i="1"/>
  <c r="AY225" i="1"/>
  <c r="AY235" i="1"/>
  <c r="BK229" i="1"/>
  <c r="BK212" i="1"/>
  <c r="BK190" i="1"/>
  <c r="BK226" i="1"/>
  <c r="AM229" i="1"/>
  <c r="AM202" i="1"/>
  <c r="AM213" i="1"/>
  <c r="BE227" i="1"/>
  <c r="BE229" i="1"/>
  <c r="BE192" i="1"/>
  <c r="AF192" i="1"/>
  <c r="AF188" i="1"/>
  <c r="AF196" i="1"/>
  <c r="Y203" i="1"/>
  <c r="Y207" i="1"/>
  <c r="Y215" i="1"/>
  <c r="AS242" i="1"/>
  <c r="AS232" i="1"/>
  <c r="AS197" i="1"/>
  <c r="AS209" i="1"/>
  <c r="AS198" i="1"/>
  <c r="I232" i="1"/>
  <c r="I211" i="1"/>
  <c r="I210" i="1"/>
  <c r="AM241" i="1"/>
  <c r="AS233" i="1"/>
  <c r="AS214" i="1"/>
  <c r="AS211" i="1"/>
  <c r="I208" i="1"/>
  <c r="I233" i="1"/>
  <c r="AY204" i="1"/>
  <c r="AY233" i="1"/>
  <c r="AY220" i="1"/>
  <c r="AY208" i="1"/>
  <c r="BK227" i="1"/>
  <c r="BK232" i="1"/>
  <c r="BK200" i="1"/>
  <c r="AM242" i="1"/>
  <c r="AM205" i="1"/>
  <c r="AM194" i="1"/>
  <c r="AM188" i="1"/>
  <c r="T188" i="15" s="1"/>
  <c r="BE217" i="1"/>
  <c r="BE195" i="1"/>
  <c r="AF235" i="1"/>
  <c r="AF200" i="1"/>
  <c r="AF239" i="1"/>
  <c r="P239" i="15" s="1"/>
  <c r="AF218" i="1"/>
  <c r="AF194" i="1"/>
  <c r="AF189" i="1"/>
  <c r="Y232" i="1"/>
  <c r="L232" i="15" s="1"/>
  <c r="Y222" i="1"/>
  <c r="L222" i="15" s="1"/>
  <c r="Y233" i="1"/>
  <c r="Y213" i="1"/>
  <c r="AS210" i="1"/>
  <c r="AS221" i="1"/>
  <c r="AS215" i="1"/>
  <c r="AS187" i="1"/>
  <c r="I237" i="1"/>
  <c r="I220" i="1"/>
  <c r="Y191" i="1"/>
  <c r="AS234" i="1"/>
  <c r="I207" i="1"/>
  <c r="AY238" i="1"/>
  <c r="AY203" i="1"/>
  <c r="AY226" i="1"/>
  <c r="AY191" i="1"/>
  <c r="AY228" i="1"/>
  <c r="AY206" i="1"/>
  <c r="AY211" i="1"/>
  <c r="AY202" i="1"/>
  <c r="BK241" i="1"/>
  <c r="BK213" i="1"/>
  <c r="BK211" i="1"/>
  <c r="BK188" i="1"/>
  <c r="AM228" i="1"/>
  <c r="AM211" i="1"/>
  <c r="AM200" i="1"/>
  <c r="BE239" i="1"/>
  <c r="AG239" i="15" s="1"/>
  <c r="BE232" i="1"/>
  <c r="BE231" i="1"/>
  <c r="BE223" i="1"/>
  <c r="BE221" i="1"/>
  <c r="BE187" i="1"/>
  <c r="AF233" i="1"/>
  <c r="AF231" i="1"/>
  <c r="AF212" i="1"/>
  <c r="AF241" i="1"/>
  <c r="AF209" i="1"/>
  <c r="AF204" i="1"/>
  <c r="AF201" i="1"/>
  <c r="Y242" i="1"/>
  <c r="L242" i="15" s="1"/>
  <c r="Y212" i="1"/>
  <c r="Y204" i="1"/>
  <c r="AS195" i="1"/>
  <c r="AS237" i="1"/>
  <c r="AS200" i="1"/>
  <c r="I205" i="1"/>
  <c r="AY197" i="1"/>
  <c r="AY212" i="1"/>
  <c r="AY189" i="1"/>
  <c r="BK221" i="1"/>
  <c r="BK238" i="1"/>
  <c r="BK204" i="1"/>
  <c r="BK236" i="1"/>
  <c r="BK194" i="1"/>
  <c r="AM216" i="1"/>
  <c r="AM225" i="1"/>
  <c r="T225" i="15" s="1"/>
  <c r="AM198" i="1"/>
  <c r="AM204" i="1"/>
  <c r="AM193" i="1"/>
  <c r="BE202" i="1"/>
  <c r="AF223" i="1"/>
  <c r="AF237" i="1"/>
  <c r="AF195" i="1"/>
  <c r="AF190" i="1"/>
  <c r="Y227" i="1"/>
  <c r="AS194" i="1"/>
  <c r="I235" i="1"/>
  <c r="AY219" i="1"/>
  <c r="BK208" i="1"/>
  <c r="BK209" i="1"/>
  <c r="BK218" i="1"/>
  <c r="BK203" i="1"/>
  <c r="AM222" i="1"/>
  <c r="AM215" i="1"/>
  <c r="AM191" i="1"/>
  <c r="BE208" i="1"/>
  <c r="BE213" i="1"/>
  <c r="AG213" i="15" s="1"/>
  <c r="Y229" i="1"/>
  <c r="Y239" i="1"/>
  <c r="L239" i="15" s="1"/>
  <c r="Y224" i="1"/>
  <c r="I228" i="1"/>
  <c r="I193" i="1"/>
  <c r="I197" i="1"/>
  <c r="I199" i="1"/>
  <c r="I189" i="1"/>
  <c r="I188" i="1"/>
  <c r="AY229" i="1"/>
  <c r="AY194" i="1"/>
  <c r="BK193" i="1"/>
  <c r="AM231" i="1"/>
  <c r="AM206" i="1"/>
  <c r="AM214" i="1"/>
  <c r="BE205" i="1"/>
  <c r="BE234" i="1"/>
  <c r="AG234" i="15" s="1"/>
  <c r="BE199" i="1"/>
  <c r="BE193" i="1"/>
  <c r="BE198" i="1"/>
  <c r="AF229" i="1"/>
  <c r="AF234" i="1"/>
  <c r="AF207" i="1"/>
  <c r="P207" i="15" s="1"/>
  <c r="Y223" i="1"/>
  <c r="L223" i="15" s="1"/>
  <c r="Y234" i="1"/>
  <c r="Y217" i="1"/>
  <c r="Y202" i="1"/>
  <c r="L202" i="15" s="1"/>
  <c r="Y195" i="1"/>
  <c r="Y189" i="1"/>
  <c r="L189" i="15" s="1"/>
  <c r="Y190" i="1"/>
  <c r="W12" i="1"/>
  <c r="F12" i="15" s="1"/>
  <c r="AU16" i="1"/>
  <c r="K16" i="1"/>
  <c r="Z16" i="1"/>
  <c r="M16" i="15" s="1"/>
  <c r="AS16" i="1"/>
  <c r="P16" i="15" s="1"/>
  <c r="Y16" i="1"/>
  <c r="L16" i="15" s="1"/>
  <c r="I16" i="1"/>
  <c r="H16" i="1"/>
  <c r="AB16" i="15" s="1"/>
  <c r="AJ15" i="15"/>
  <c r="W15" i="15"/>
  <c r="AM15" i="15"/>
  <c r="Z15" i="15"/>
  <c r="O16" i="15"/>
  <c r="B15" i="15"/>
  <c r="F15" i="15"/>
  <c r="D15" i="15"/>
  <c r="B14" i="15"/>
  <c r="F14" i="15"/>
  <c r="D14" i="15"/>
  <c r="B13" i="15"/>
  <c r="D13" i="15"/>
  <c r="F13" i="15"/>
  <c r="AI8" i="15"/>
  <c r="V8" i="15"/>
  <c r="AD16" i="15"/>
  <c r="Y16" i="15"/>
  <c r="AL16" i="15"/>
  <c r="F16" i="15"/>
  <c r="D16" i="15"/>
  <c r="B16" i="15"/>
  <c r="H17" i="6"/>
  <c r="I20" i="6"/>
  <c r="H20" i="6" s="1"/>
  <c r="C57" i="1"/>
  <c r="E57" i="1" s="1"/>
  <c r="C63" i="1"/>
  <c r="E63" i="1" s="1"/>
  <c r="AL21" i="1"/>
  <c r="AL25" i="1"/>
  <c r="AL29" i="1"/>
  <c r="AL33" i="1"/>
  <c r="AL37" i="1"/>
  <c r="AL41" i="1"/>
  <c r="AL45" i="1"/>
  <c r="AL49" i="1"/>
  <c r="AL53" i="1"/>
  <c r="AL57" i="1"/>
  <c r="AL61" i="1"/>
  <c r="AL65" i="1"/>
  <c r="AL69" i="1"/>
  <c r="AL73" i="1"/>
  <c r="AL77" i="1"/>
  <c r="AL81" i="1"/>
  <c r="AL85" i="1"/>
  <c r="AL89" i="1"/>
  <c r="AL93" i="1"/>
  <c r="AL97" i="1"/>
  <c r="AL101" i="1"/>
  <c r="AL105" i="1"/>
  <c r="AL109" i="1"/>
  <c r="AL113" i="1"/>
  <c r="AL117" i="1"/>
  <c r="AL121" i="1"/>
  <c r="AL125" i="1"/>
  <c r="AL129" i="1"/>
  <c r="AL133" i="1"/>
  <c r="AL137" i="1"/>
  <c r="AL141" i="1"/>
  <c r="AL145" i="1"/>
  <c r="AL149" i="1"/>
  <c r="AL153" i="1"/>
  <c r="AL157" i="1"/>
  <c r="AL161" i="1"/>
  <c r="AL165" i="1"/>
  <c r="AL169" i="1"/>
  <c r="AL173" i="1"/>
  <c r="AL177" i="1"/>
  <c r="AL181" i="1"/>
  <c r="AL185" i="1"/>
  <c r="AL23" i="1"/>
  <c r="AL27" i="1"/>
  <c r="AL31" i="1"/>
  <c r="AL35" i="1"/>
  <c r="AL39" i="1"/>
  <c r="AL43" i="1"/>
  <c r="AL47" i="1"/>
  <c r="AL51" i="1"/>
  <c r="AL55" i="1"/>
  <c r="AL59" i="1"/>
  <c r="AL63" i="1"/>
  <c r="AL67" i="1"/>
  <c r="AL71" i="1"/>
  <c r="AL75" i="1"/>
  <c r="AL79" i="1"/>
  <c r="AL83" i="1"/>
  <c r="AL87" i="1"/>
  <c r="AL91" i="1"/>
  <c r="AL95" i="1"/>
  <c r="AL99" i="1"/>
  <c r="AL103" i="1"/>
  <c r="AL107" i="1"/>
  <c r="AL111" i="1"/>
  <c r="AL115" i="1"/>
  <c r="AL119" i="1"/>
  <c r="AL123" i="1"/>
  <c r="AL127" i="1"/>
  <c r="AL131" i="1"/>
  <c r="AL135" i="1"/>
  <c r="AL139" i="1"/>
  <c r="AL143" i="1"/>
  <c r="AL147" i="1"/>
  <c r="AL151" i="1"/>
  <c r="AL155" i="1"/>
  <c r="AL159" i="1"/>
  <c r="AL163" i="1"/>
  <c r="AL167" i="1"/>
  <c r="AL171" i="1"/>
  <c r="AL175" i="1"/>
  <c r="AL179" i="1"/>
  <c r="AL183" i="1"/>
  <c r="AL19" i="1"/>
  <c r="AL26" i="1"/>
  <c r="AL34" i="1"/>
  <c r="AL42" i="1"/>
  <c r="AL50" i="1"/>
  <c r="AL58" i="1"/>
  <c r="AL66" i="1"/>
  <c r="AL74" i="1"/>
  <c r="AL82" i="1"/>
  <c r="AL90" i="1"/>
  <c r="AL98" i="1"/>
  <c r="AL106" i="1"/>
  <c r="AL114" i="1"/>
  <c r="AL122" i="1"/>
  <c r="AL130" i="1"/>
  <c r="AL138" i="1"/>
  <c r="AL146" i="1"/>
  <c r="AL154" i="1"/>
  <c r="AL162" i="1"/>
  <c r="AL170" i="1"/>
  <c r="AL178" i="1"/>
  <c r="AL186" i="1"/>
  <c r="AL20" i="1"/>
  <c r="AL28" i="1"/>
  <c r="AL36" i="1"/>
  <c r="AL44" i="1"/>
  <c r="AL52" i="1"/>
  <c r="AL60" i="1"/>
  <c r="AL68" i="1"/>
  <c r="AL76" i="1"/>
  <c r="AL84" i="1"/>
  <c r="AL92" i="1"/>
  <c r="AL100" i="1"/>
  <c r="AL108" i="1"/>
  <c r="AL116" i="1"/>
  <c r="AL124" i="1"/>
  <c r="AL132" i="1"/>
  <c r="AL140" i="1"/>
  <c r="AL148" i="1"/>
  <c r="AL156" i="1"/>
  <c r="AL164" i="1"/>
  <c r="AL172" i="1"/>
  <c r="AL180" i="1"/>
  <c r="AL24" i="1"/>
  <c r="AL32" i="1"/>
  <c r="AL40" i="1"/>
  <c r="AL48" i="1"/>
  <c r="AL56" i="1"/>
  <c r="AL64" i="1"/>
  <c r="AL72" i="1"/>
  <c r="AL80" i="1"/>
  <c r="AL88" i="1"/>
  <c r="AL96" i="1"/>
  <c r="AL104" i="1"/>
  <c r="AL112" i="1"/>
  <c r="AL120" i="1"/>
  <c r="AL128" i="1"/>
  <c r="AL136" i="1"/>
  <c r="AL144" i="1"/>
  <c r="AL152" i="1"/>
  <c r="AL160" i="1"/>
  <c r="AL168" i="1"/>
  <c r="AL176" i="1"/>
  <c r="AL184" i="1"/>
  <c r="AL30" i="1"/>
  <c r="AL62" i="1"/>
  <c r="AL94" i="1"/>
  <c r="AL126" i="1"/>
  <c r="AL158" i="1"/>
  <c r="AL38" i="1"/>
  <c r="AL70" i="1"/>
  <c r="AL102" i="1"/>
  <c r="AL134" i="1"/>
  <c r="AL166" i="1"/>
  <c r="AL46" i="1"/>
  <c r="AL78" i="1"/>
  <c r="AL110" i="1"/>
  <c r="AL142" i="1"/>
  <c r="AL174" i="1"/>
  <c r="AL22" i="1"/>
  <c r="AL54" i="1"/>
  <c r="AL86" i="1"/>
  <c r="AL118" i="1"/>
  <c r="AL150" i="1"/>
  <c r="AL182" i="1"/>
  <c r="AX19" i="1"/>
  <c r="AN21" i="1"/>
  <c r="AN25" i="1"/>
  <c r="AN29" i="1"/>
  <c r="AN33" i="1"/>
  <c r="AN37" i="1"/>
  <c r="AN41" i="1"/>
  <c r="AN45" i="1"/>
  <c r="AN49" i="1"/>
  <c r="AN53" i="1"/>
  <c r="AN57" i="1"/>
  <c r="AN61" i="1"/>
  <c r="AN65" i="1"/>
  <c r="AN69" i="1"/>
  <c r="AN73" i="1"/>
  <c r="AN77" i="1"/>
  <c r="AN81" i="1"/>
  <c r="AN85" i="1"/>
  <c r="AN89" i="1"/>
  <c r="AN93" i="1"/>
  <c r="AN97" i="1"/>
  <c r="AN101" i="1"/>
  <c r="AN105" i="1"/>
  <c r="AN109" i="1"/>
  <c r="AN24" i="1"/>
  <c r="AN30" i="1"/>
  <c r="AN35" i="1"/>
  <c r="AN26" i="1"/>
  <c r="AN32" i="1"/>
  <c r="AN39" i="1"/>
  <c r="AN44" i="1"/>
  <c r="AN50" i="1"/>
  <c r="AN55" i="1"/>
  <c r="AN60" i="1"/>
  <c r="AN66" i="1"/>
  <c r="AN71" i="1"/>
  <c r="AN76" i="1"/>
  <c r="AN82" i="1"/>
  <c r="AN87" i="1"/>
  <c r="AN92" i="1"/>
  <c r="AN98" i="1"/>
  <c r="AN103" i="1"/>
  <c r="AN108" i="1"/>
  <c r="AN113" i="1"/>
  <c r="AN117" i="1"/>
  <c r="AN121" i="1"/>
  <c r="AN125" i="1"/>
  <c r="AN129" i="1"/>
  <c r="AN133" i="1"/>
  <c r="AN137" i="1"/>
  <c r="AN141" i="1"/>
  <c r="AN145" i="1"/>
  <c r="AN149" i="1"/>
  <c r="AN153" i="1"/>
  <c r="AN157" i="1"/>
  <c r="AN161" i="1"/>
  <c r="AN165" i="1"/>
  <c r="AN169" i="1"/>
  <c r="AN173" i="1"/>
  <c r="AN177" i="1"/>
  <c r="AN181" i="1"/>
  <c r="AN185" i="1"/>
  <c r="AN22" i="1"/>
  <c r="AN28" i="1"/>
  <c r="AN36" i="1"/>
  <c r="AN42" i="1"/>
  <c r="AN47" i="1"/>
  <c r="AN52" i="1"/>
  <c r="AN58" i="1"/>
  <c r="AN63" i="1"/>
  <c r="AN68" i="1"/>
  <c r="AN74" i="1"/>
  <c r="AN79" i="1"/>
  <c r="AN84" i="1"/>
  <c r="AN90" i="1"/>
  <c r="AN95" i="1"/>
  <c r="AN100" i="1"/>
  <c r="AN106" i="1"/>
  <c r="AN111" i="1"/>
  <c r="AN115" i="1"/>
  <c r="AN119" i="1"/>
  <c r="AN123" i="1"/>
  <c r="AN127" i="1"/>
  <c r="AN131" i="1"/>
  <c r="AN135" i="1"/>
  <c r="AN139" i="1"/>
  <c r="AN143" i="1"/>
  <c r="AN147" i="1"/>
  <c r="AN151" i="1"/>
  <c r="AN155" i="1"/>
  <c r="AN159" i="1"/>
  <c r="AN163" i="1"/>
  <c r="AN167" i="1"/>
  <c r="AN171" i="1"/>
  <c r="AN175" i="1"/>
  <c r="AN179" i="1"/>
  <c r="AN183" i="1"/>
  <c r="AN19" i="1"/>
  <c r="AN23" i="1"/>
  <c r="AN31" i="1"/>
  <c r="AN38" i="1"/>
  <c r="AN43" i="1"/>
  <c r="AN48" i="1"/>
  <c r="AN54" i="1"/>
  <c r="AN59" i="1"/>
  <c r="AN64" i="1"/>
  <c r="AN70" i="1"/>
  <c r="AN75" i="1"/>
  <c r="AN20" i="1"/>
  <c r="AN46" i="1"/>
  <c r="AN67" i="1"/>
  <c r="AN83" i="1"/>
  <c r="AN94" i="1"/>
  <c r="AN104" i="1"/>
  <c r="AN114" i="1"/>
  <c r="AN122" i="1"/>
  <c r="AN130" i="1"/>
  <c r="AN138" i="1"/>
  <c r="AN146" i="1"/>
  <c r="AN154" i="1"/>
  <c r="AN162" i="1"/>
  <c r="AN170" i="1"/>
  <c r="AN178" i="1"/>
  <c r="AN186" i="1"/>
  <c r="AN27" i="1"/>
  <c r="AN51" i="1"/>
  <c r="AN72" i="1"/>
  <c r="AN86" i="1"/>
  <c r="AN96" i="1"/>
  <c r="AN107" i="1"/>
  <c r="AN116" i="1"/>
  <c r="AN124" i="1"/>
  <c r="AN132" i="1"/>
  <c r="AN140" i="1"/>
  <c r="AN148" i="1"/>
  <c r="AN156" i="1"/>
  <c r="AN164" i="1"/>
  <c r="AN172" i="1"/>
  <c r="AN180" i="1"/>
  <c r="AN40" i="1"/>
  <c r="AN62" i="1"/>
  <c r="AN80" i="1"/>
  <c r="AN91" i="1"/>
  <c r="AN102" i="1"/>
  <c r="AN112" i="1"/>
  <c r="AN120" i="1"/>
  <c r="AN128" i="1"/>
  <c r="AN136" i="1"/>
  <c r="AN144" i="1"/>
  <c r="AN152" i="1"/>
  <c r="AN160" i="1"/>
  <c r="AN168" i="1"/>
  <c r="AN176" i="1"/>
  <c r="AN184" i="1"/>
  <c r="AN56" i="1"/>
  <c r="AN110" i="1"/>
  <c r="AN142" i="1"/>
  <c r="AN174" i="1"/>
  <c r="AN78" i="1"/>
  <c r="AN118" i="1"/>
  <c r="AN150" i="1"/>
  <c r="AN182" i="1"/>
  <c r="AN88" i="1"/>
  <c r="AN126" i="1"/>
  <c r="AN158" i="1"/>
  <c r="AN34" i="1"/>
  <c r="AN99" i="1"/>
  <c r="AN134" i="1"/>
  <c r="AN166" i="1"/>
  <c r="AZ19" i="1"/>
  <c r="AO21" i="1"/>
  <c r="AO25" i="1"/>
  <c r="AO29" i="1"/>
  <c r="AO33" i="1"/>
  <c r="AO37" i="1"/>
  <c r="AO41" i="1"/>
  <c r="AO45" i="1"/>
  <c r="AO49" i="1"/>
  <c r="AO53" i="1"/>
  <c r="AO57" i="1"/>
  <c r="AO61" i="1"/>
  <c r="AO65" i="1"/>
  <c r="AO69" i="1"/>
  <c r="AO73" i="1"/>
  <c r="AO77" i="1"/>
  <c r="AO81" i="1"/>
  <c r="AO85" i="1"/>
  <c r="AO89" i="1"/>
  <c r="AO93" i="1"/>
  <c r="AO97" i="1"/>
  <c r="AO101" i="1"/>
  <c r="AO105" i="1"/>
  <c r="AO109" i="1"/>
  <c r="AO113" i="1"/>
  <c r="AO23" i="1"/>
  <c r="AO27" i="1"/>
  <c r="AO31" i="1"/>
  <c r="AO35" i="1"/>
  <c r="AO39" i="1"/>
  <c r="AO43" i="1"/>
  <c r="AO47" i="1"/>
  <c r="AO51" i="1"/>
  <c r="AO55" i="1"/>
  <c r="AO59" i="1"/>
  <c r="AO63" i="1"/>
  <c r="AO67" i="1"/>
  <c r="AO71" i="1"/>
  <c r="AO75" i="1"/>
  <c r="AO79" i="1"/>
  <c r="AO83" i="1"/>
  <c r="AO87" i="1"/>
  <c r="AO91" i="1"/>
  <c r="AO95" i="1"/>
  <c r="AO99" i="1"/>
  <c r="AO103" i="1"/>
  <c r="AO107" i="1"/>
  <c r="AO111" i="1"/>
  <c r="AO115" i="1"/>
  <c r="AO119" i="1"/>
  <c r="AO123" i="1"/>
  <c r="AO127" i="1"/>
  <c r="AO131" i="1"/>
  <c r="AO135" i="1"/>
  <c r="AO139" i="1"/>
  <c r="AO143" i="1"/>
  <c r="AO147" i="1"/>
  <c r="AO151" i="1"/>
  <c r="AO155" i="1"/>
  <c r="AO159" i="1"/>
  <c r="AO163" i="1"/>
  <c r="AO167" i="1"/>
  <c r="AO171" i="1"/>
  <c r="AO175" i="1"/>
  <c r="AO179" i="1"/>
  <c r="AO183" i="1"/>
  <c r="AO19" i="1"/>
  <c r="AO26" i="1"/>
  <c r="AO34" i="1"/>
  <c r="AO42" i="1"/>
  <c r="AO50" i="1"/>
  <c r="AO58" i="1"/>
  <c r="AO66" i="1"/>
  <c r="AO74" i="1"/>
  <c r="AO82" i="1"/>
  <c r="AO90" i="1"/>
  <c r="AO98" i="1"/>
  <c r="AO106" i="1"/>
  <c r="AO114" i="1"/>
  <c r="AO120" i="1"/>
  <c r="AO125" i="1"/>
  <c r="AO130" i="1"/>
  <c r="AO136" i="1"/>
  <c r="AO141" i="1"/>
  <c r="AO146" i="1"/>
  <c r="AO152" i="1"/>
  <c r="AO157" i="1"/>
  <c r="AO162" i="1"/>
  <c r="AO168" i="1"/>
  <c r="AO173" i="1"/>
  <c r="AO178" i="1"/>
  <c r="AO184" i="1"/>
  <c r="AO20" i="1"/>
  <c r="AO28" i="1"/>
  <c r="AO36" i="1"/>
  <c r="AO44" i="1"/>
  <c r="AO52" i="1"/>
  <c r="AO60" i="1"/>
  <c r="AO68" i="1"/>
  <c r="AO76" i="1"/>
  <c r="AO84" i="1"/>
  <c r="AO92" i="1"/>
  <c r="AO100" i="1"/>
  <c r="AO108" i="1"/>
  <c r="AO116" i="1"/>
  <c r="AO121" i="1"/>
  <c r="AO126" i="1"/>
  <c r="AO132" i="1"/>
  <c r="AO137" i="1"/>
  <c r="AO142" i="1"/>
  <c r="AO148" i="1"/>
  <c r="AO153" i="1"/>
  <c r="AO158" i="1"/>
  <c r="AO164" i="1"/>
  <c r="AO169" i="1"/>
  <c r="AO174" i="1"/>
  <c r="AO180" i="1"/>
  <c r="AO185" i="1"/>
  <c r="AO24" i="1"/>
  <c r="AO32" i="1"/>
  <c r="AO40" i="1"/>
  <c r="AO48" i="1"/>
  <c r="AO56" i="1"/>
  <c r="AO64" i="1"/>
  <c r="AO72" i="1"/>
  <c r="AO80" i="1"/>
  <c r="AO88" i="1"/>
  <c r="AO96" i="1"/>
  <c r="AO104" i="1"/>
  <c r="AO112" i="1"/>
  <c r="AO118" i="1"/>
  <c r="AO124" i="1"/>
  <c r="AO129" i="1"/>
  <c r="AO134" i="1"/>
  <c r="AO140" i="1"/>
  <c r="AO145" i="1"/>
  <c r="AO150" i="1"/>
  <c r="AO156" i="1"/>
  <c r="AO161" i="1"/>
  <c r="AO166" i="1"/>
  <c r="AO172" i="1"/>
  <c r="AO177" i="1"/>
  <c r="AO182" i="1"/>
  <c r="AO46" i="1"/>
  <c r="AO78" i="1"/>
  <c r="AO110" i="1"/>
  <c r="AO133" i="1"/>
  <c r="AO154" i="1"/>
  <c r="AO176" i="1"/>
  <c r="AO22" i="1"/>
  <c r="AO54" i="1"/>
  <c r="AO86" i="1"/>
  <c r="AO117" i="1"/>
  <c r="AO138" i="1"/>
  <c r="AO160" i="1"/>
  <c r="AO181" i="1"/>
  <c r="AO30" i="1"/>
  <c r="AO62" i="1"/>
  <c r="AO94" i="1"/>
  <c r="AO122" i="1"/>
  <c r="AO144" i="1"/>
  <c r="AO165" i="1"/>
  <c r="AO186" i="1"/>
  <c r="AO38" i="1"/>
  <c r="AO70" i="1"/>
  <c r="AO102" i="1"/>
  <c r="AO128" i="1"/>
  <c r="AO149" i="1"/>
  <c r="AO170" i="1"/>
  <c r="BA19" i="1"/>
  <c r="F20" i="1"/>
  <c r="F24" i="1"/>
  <c r="F28" i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21" i="1"/>
  <c r="F29" i="1"/>
  <c r="F37" i="1"/>
  <c r="F41" i="1"/>
  <c r="F49" i="1"/>
  <c r="F57" i="1"/>
  <c r="F61" i="1"/>
  <c r="F69" i="1"/>
  <c r="F73" i="1"/>
  <c r="F81" i="1"/>
  <c r="F89" i="1"/>
  <c r="F93" i="1"/>
  <c r="F101" i="1"/>
  <c r="F109" i="1"/>
  <c r="F113" i="1"/>
  <c r="F121" i="1"/>
  <c r="F125" i="1"/>
  <c r="F133" i="1"/>
  <c r="F137" i="1"/>
  <c r="F145" i="1"/>
  <c r="F153" i="1"/>
  <c r="F157" i="1"/>
  <c r="F165" i="1"/>
  <c r="F169" i="1"/>
  <c r="F177" i="1"/>
  <c r="F181" i="1"/>
  <c r="F23" i="1"/>
  <c r="F35" i="1"/>
  <c r="F43" i="1"/>
  <c r="F55" i="1"/>
  <c r="F71" i="1"/>
  <c r="F87" i="1"/>
  <c r="F95" i="1"/>
  <c r="F107" i="1"/>
  <c r="F119" i="1"/>
  <c r="F135" i="1"/>
  <c r="F143" i="1"/>
  <c r="F159" i="1"/>
  <c r="F167" i="1"/>
  <c r="F183" i="1"/>
  <c r="F25" i="1"/>
  <c r="F33" i="1"/>
  <c r="F45" i="1"/>
  <c r="F53" i="1"/>
  <c r="F65" i="1"/>
  <c r="F77" i="1"/>
  <c r="F85" i="1"/>
  <c r="F97" i="1"/>
  <c r="F105" i="1"/>
  <c r="F117" i="1"/>
  <c r="F129" i="1"/>
  <c r="F141" i="1"/>
  <c r="F149" i="1"/>
  <c r="F161" i="1"/>
  <c r="F173" i="1"/>
  <c r="F185" i="1"/>
  <c r="F27" i="1"/>
  <c r="F47" i="1"/>
  <c r="F63" i="1"/>
  <c r="F83" i="1"/>
  <c r="F99" i="1"/>
  <c r="F115" i="1"/>
  <c r="F127" i="1"/>
  <c r="F151" i="1"/>
  <c r="F171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31" i="1"/>
  <c r="F39" i="1"/>
  <c r="F51" i="1"/>
  <c r="F59" i="1"/>
  <c r="F67" i="1"/>
  <c r="F75" i="1"/>
  <c r="F79" i="1"/>
  <c r="F91" i="1"/>
  <c r="F103" i="1"/>
  <c r="F111" i="1"/>
  <c r="F123" i="1"/>
  <c r="F131" i="1"/>
  <c r="F139" i="1"/>
  <c r="F147" i="1"/>
  <c r="F155" i="1"/>
  <c r="F163" i="1"/>
  <c r="F175" i="1"/>
  <c r="F179" i="1"/>
  <c r="AM21" i="1"/>
  <c r="AM25" i="1"/>
  <c r="AM29" i="1"/>
  <c r="AM33" i="1"/>
  <c r="AM37" i="1"/>
  <c r="AM41" i="1"/>
  <c r="AM45" i="1"/>
  <c r="AM49" i="1"/>
  <c r="AM53" i="1"/>
  <c r="AM57" i="1"/>
  <c r="AM61" i="1"/>
  <c r="AM65" i="1"/>
  <c r="AM69" i="1"/>
  <c r="AM73" i="1"/>
  <c r="AM77" i="1"/>
  <c r="AM81" i="1"/>
  <c r="AM85" i="1"/>
  <c r="AM89" i="1"/>
  <c r="AM93" i="1"/>
  <c r="AM97" i="1"/>
  <c r="AM101" i="1"/>
  <c r="AM105" i="1"/>
  <c r="AM109" i="1"/>
  <c r="AM113" i="1"/>
  <c r="AM117" i="1"/>
  <c r="AM121" i="1"/>
  <c r="AM125" i="1"/>
  <c r="AM129" i="1"/>
  <c r="AM133" i="1"/>
  <c r="AM137" i="1"/>
  <c r="AM141" i="1"/>
  <c r="AM145" i="1"/>
  <c r="AM149" i="1"/>
  <c r="AM153" i="1"/>
  <c r="AM157" i="1"/>
  <c r="AM161" i="1"/>
  <c r="AM165" i="1"/>
  <c r="AM169" i="1"/>
  <c r="AM173" i="1"/>
  <c r="AM177" i="1"/>
  <c r="AM181" i="1"/>
  <c r="AM185" i="1"/>
  <c r="AM23" i="1"/>
  <c r="AM27" i="1"/>
  <c r="AM31" i="1"/>
  <c r="AM35" i="1"/>
  <c r="AM39" i="1"/>
  <c r="AM43" i="1"/>
  <c r="AM47" i="1"/>
  <c r="AM51" i="1"/>
  <c r="AM55" i="1"/>
  <c r="AM59" i="1"/>
  <c r="AM63" i="1"/>
  <c r="AM67" i="1"/>
  <c r="AM71" i="1"/>
  <c r="AM75" i="1"/>
  <c r="AM79" i="1"/>
  <c r="AM83" i="1"/>
  <c r="AM87" i="1"/>
  <c r="AM91" i="1"/>
  <c r="AM95" i="1"/>
  <c r="AM99" i="1"/>
  <c r="AM103" i="1"/>
  <c r="AM107" i="1"/>
  <c r="AM111" i="1"/>
  <c r="AM115" i="1"/>
  <c r="AM119" i="1"/>
  <c r="AM123" i="1"/>
  <c r="AM127" i="1"/>
  <c r="AM131" i="1"/>
  <c r="AM135" i="1"/>
  <c r="AM139" i="1"/>
  <c r="AM143" i="1"/>
  <c r="AM147" i="1"/>
  <c r="AM151" i="1"/>
  <c r="AM155" i="1"/>
  <c r="AM159" i="1"/>
  <c r="AM163" i="1"/>
  <c r="AM167" i="1"/>
  <c r="AM171" i="1"/>
  <c r="AM175" i="1"/>
  <c r="AM179" i="1"/>
  <c r="AM183" i="1"/>
  <c r="AM19" i="1"/>
  <c r="AM26" i="1"/>
  <c r="AM34" i="1"/>
  <c r="AM42" i="1"/>
  <c r="AM50" i="1"/>
  <c r="AM58" i="1"/>
  <c r="AM66" i="1"/>
  <c r="AM74" i="1"/>
  <c r="AM82" i="1"/>
  <c r="AM90" i="1"/>
  <c r="AM98" i="1"/>
  <c r="AM106" i="1"/>
  <c r="AM114" i="1"/>
  <c r="AM122" i="1"/>
  <c r="AM130" i="1"/>
  <c r="AM138" i="1"/>
  <c r="AM146" i="1"/>
  <c r="AM154" i="1"/>
  <c r="AM162" i="1"/>
  <c r="AM170" i="1"/>
  <c r="AM178" i="1"/>
  <c r="AM186" i="1"/>
  <c r="AM20" i="1"/>
  <c r="AM28" i="1"/>
  <c r="AM36" i="1"/>
  <c r="AM44" i="1"/>
  <c r="AM52" i="1"/>
  <c r="AM60" i="1"/>
  <c r="AM68" i="1"/>
  <c r="AM76" i="1"/>
  <c r="AM84" i="1"/>
  <c r="AM92" i="1"/>
  <c r="AM100" i="1"/>
  <c r="AM108" i="1"/>
  <c r="AM116" i="1"/>
  <c r="AM124" i="1"/>
  <c r="AM132" i="1"/>
  <c r="AM140" i="1"/>
  <c r="AM148" i="1"/>
  <c r="AM156" i="1"/>
  <c r="AM164" i="1"/>
  <c r="AM172" i="1"/>
  <c r="AM180" i="1"/>
  <c r="AM24" i="1"/>
  <c r="AM32" i="1"/>
  <c r="AM40" i="1"/>
  <c r="AM48" i="1"/>
  <c r="AM56" i="1"/>
  <c r="AM64" i="1"/>
  <c r="AM72" i="1"/>
  <c r="AM80" i="1"/>
  <c r="AM88" i="1"/>
  <c r="AM96" i="1"/>
  <c r="AM104" i="1"/>
  <c r="AM112" i="1"/>
  <c r="AM120" i="1"/>
  <c r="AM128" i="1"/>
  <c r="AM136" i="1"/>
  <c r="AM144" i="1"/>
  <c r="AM152" i="1"/>
  <c r="AM160" i="1"/>
  <c r="AM168" i="1"/>
  <c r="AM176" i="1"/>
  <c r="AM184" i="1"/>
  <c r="AM38" i="1"/>
  <c r="AM70" i="1"/>
  <c r="AM102" i="1"/>
  <c r="AM134" i="1"/>
  <c r="AM166" i="1"/>
  <c r="AM46" i="1"/>
  <c r="AM78" i="1"/>
  <c r="AM110" i="1"/>
  <c r="AM142" i="1"/>
  <c r="AM174" i="1"/>
  <c r="AM22" i="1"/>
  <c r="AM54" i="1"/>
  <c r="AM86" i="1"/>
  <c r="AM118" i="1"/>
  <c r="AM150" i="1"/>
  <c r="AM182" i="1"/>
  <c r="AM30" i="1"/>
  <c r="AM62" i="1"/>
  <c r="AM94" i="1"/>
  <c r="AM126" i="1"/>
  <c r="AM158" i="1"/>
  <c r="AY19" i="1"/>
  <c r="AP13" i="1"/>
  <c r="AP17" i="1"/>
  <c r="AP21" i="1"/>
  <c r="AP25" i="1"/>
  <c r="AP29" i="1"/>
  <c r="AP33" i="1"/>
  <c r="AP37" i="1"/>
  <c r="AP41" i="1"/>
  <c r="AP45" i="1"/>
  <c r="AP49" i="1"/>
  <c r="AP53" i="1"/>
  <c r="AP57" i="1"/>
  <c r="AP61" i="1"/>
  <c r="AP65" i="1"/>
  <c r="AP69" i="1"/>
  <c r="AP73" i="1"/>
  <c r="AP77" i="1"/>
  <c r="AP81" i="1"/>
  <c r="AP85" i="1"/>
  <c r="AP89" i="1"/>
  <c r="AP93" i="1"/>
  <c r="AP97" i="1"/>
  <c r="AP101" i="1"/>
  <c r="AP105" i="1"/>
  <c r="AP109" i="1"/>
  <c r="AP113" i="1"/>
  <c r="AP117" i="1"/>
  <c r="AP121" i="1"/>
  <c r="AP125" i="1"/>
  <c r="AP129" i="1"/>
  <c r="AP133" i="1"/>
  <c r="AP137" i="1"/>
  <c r="AP141" i="1"/>
  <c r="AP145" i="1"/>
  <c r="AP149" i="1"/>
  <c r="AP153" i="1"/>
  <c r="AP157" i="1"/>
  <c r="AP161" i="1"/>
  <c r="AP165" i="1"/>
  <c r="AP169" i="1"/>
  <c r="AP173" i="1"/>
  <c r="AP177" i="1"/>
  <c r="AP181" i="1"/>
  <c r="AP185" i="1"/>
  <c r="AP14" i="1"/>
  <c r="AP18" i="1"/>
  <c r="AP22" i="1"/>
  <c r="AP26" i="1"/>
  <c r="AP30" i="1"/>
  <c r="AP34" i="1"/>
  <c r="AP38" i="1"/>
  <c r="AP42" i="1"/>
  <c r="AP46" i="1"/>
  <c r="AP50" i="1"/>
  <c r="AP54" i="1"/>
  <c r="AP58" i="1"/>
  <c r="AP62" i="1"/>
  <c r="AP66" i="1"/>
  <c r="AP70" i="1"/>
  <c r="AP74" i="1"/>
  <c r="AP78" i="1"/>
  <c r="AP82" i="1"/>
  <c r="AP86" i="1"/>
  <c r="AP90" i="1"/>
  <c r="AP94" i="1"/>
  <c r="AP98" i="1"/>
  <c r="AP102" i="1"/>
  <c r="AP106" i="1"/>
  <c r="AP110" i="1"/>
  <c r="AP114" i="1"/>
  <c r="AP118" i="1"/>
  <c r="AP122" i="1"/>
  <c r="AP126" i="1"/>
  <c r="AP130" i="1"/>
  <c r="AP134" i="1"/>
  <c r="AP138" i="1"/>
  <c r="AP142" i="1"/>
  <c r="AP146" i="1"/>
  <c r="AP150" i="1"/>
  <c r="AP154" i="1"/>
  <c r="AP158" i="1"/>
  <c r="AP162" i="1"/>
  <c r="AP166" i="1"/>
  <c r="AP170" i="1"/>
  <c r="AP174" i="1"/>
  <c r="AP178" i="1"/>
  <c r="AP182" i="1"/>
  <c r="AP186" i="1"/>
  <c r="AP15" i="1"/>
  <c r="AP19" i="1"/>
  <c r="AP23" i="1"/>
  <c r="AP27" i="1"/>
  <c r="AP31" i="1"/>
  <c r="AP35" i="1"/>
  <c r="AP39" i="1"/>
  <c r="AP43" i="1"/>
  <c r="AP47" i="1"/>
  <c r="AP51" i="1"/>
  <c r="AP55" i="1"/>
  <c r="AP59" i="1"/>
  <c r="AP63" i="1"/>
  <c r="AP67" i="1"/>
  <c r="AP71" i="1"/>
  <c r="AP75" i="1"/>
  <c r="AP79" i="1"/>
  <c r="AP83" i="1"/>
  <c r="AP87" i="1"/>
  <c r="AP91" i="1"/>
  <c r="AP95" i="1"/>
  <c r="AP99" i="1"/>
  <c r="AP103" i="1"/>
  <c r="AP107" i="1"/>
  <c r="AP111" i="1"/>
  <c r="AP115" i="1"/>
  <c r="AP119" i="1"/>
  <c r="AP123" i="1"/>
  <c r="AP127" i="1"/>
  <c r="AP131" i="1"/>
  <c r="AP135" i="1"/>
  <c r="AP139" i="1"/>
  <c r="AP143" i="1"/>
  <c r="AP147" i="1"/>
  <c r="AP151" i="1"/>
  <c r="AP155" i="1"/>
  <c r="AP159" i="1"/>
  <c r="AP163" i="1"/>
  <c r="AP167" i="1"/>
  <c r="AP171" i="1"/>
  <c r="AP175" i="1"/>
  <c r="AP179" i="1"/>
  <c r="AP183" i="1"/>
  <c r="AP12" i="1"/>
  <c r="AP16" i="1"/>
  <c r="AP20" i="1"/>
  <c r="AP24" i="1"/>
  <c r="AP28" i="1"/>
  <c r="AP32" i="1"/>
  <c r="AP36" i="1"/>
  <c r="AP40" i="1"/>
  <c r="AP44" i="1"/>
  <c r="AP48" i="1"/>
  <c r="AP52" i="1"/>
  <c r="AP56" i="1"/>
  <c r="AP60" i="1"/>
  <c r="AP64" i="1"/>
  <c r="AP68" i="1"/>
  <c r="AP72" i="1"/>
  <c r="AP76" i="1"/>
  <c r="AP80" i="1"/>
  <c r="AP84" i="1"/>
  <c r="AP88" i="1"/>
  <c r="AP92" i="1"/>
  <c r="AP96" i="1"/>
  <c r="AP100" i="1"/>
  <c r="AP104" i="1"/>
  <c r="AP108" i="1"/>
  <c r="AP112" i="1"/>
  <c r="AP116" i="1"/>
  <c r="AP120" i="1"/>
  <c r="AP124" i="1"/>
  <c r="AP128" i="1"/>
  <c r="AP132" i="1"/>
  <c r="AP136" i="1"/>
  <c r="AP140" i="1"/>
  <c r="AP144" i="1"/>
  <c r="AP148" i="1"/>
  <c r="AP152" i="1"/>
  <c r="AP156" i="1"/>
  <c r="AP160" i="1"/>
  <c r="AP164" i="1"/>
  <c r="AP168" i="1"/>
  <c r="AP172" i="1"/>
  <c r="AP176" i="1"/>
  <c r="AP180" i="1"/>
  <c r="AP184" i="1"/>
  <c r="F13" i="1"/>
  <c r="G15" i="15"/>
  <c r="AB15" i="15"/>
  <c r="L15" i="15"/>
  <c r="I8" i="15"/>
  <c r="M8" i="15"/>
  <c r="K16" i="15"/>
  <c r="H67" i="6"/>
  <c r="I70" i="6"/>
  <c r="H70" i="6" s="1"/>
  <c r="H71" i="6"/>
  <c r="I74" i="6"/>
  <c r="H74" i="6" s="1"/>
  <c r="H63" i="6"/>
  <c r="I66" i="6"/>
  <c r="H66" i="6" s="1"/>
  <c r="I44" i="6"/>
  <c r="H44" i="6" s="1"/>
  <c r="AQ16" i="1"/>
  <c r="V16" i="15" s="1"/>
  <c r="B24" i="6"/>
  <c r="B40" i="6"/>
  <c r="H75" i="6"/>
  <c r="I78" i="6"/>
  <c r="H78" i="6" s="1"/>
  <c r="B32" i="6"/>
  <c r="B15" i="5"/>
  <c r="BT325" i="1" s="1"/>
  <c r="AQ9" i="1"/>
  <c r="B28" i="6"/>
  <c r="I40" i="6"/>
  <c r="H40" i="6" s="1"/>
  <c r="H57" i="6"/>
  <c r="I60" i="6"/>
  <c r="H60" i="6" s="1"/>
  <c r="I28" i="6"/>
  <c r="H28" i="6" s="1"/>
  <c r="I32" i="6"/>
  <c r="H32" i="6" s="1"/>
  <c r="G9" i="1"/>
  <c r="F9" i="15" s="1"/>
  <c r="G8" i="1"/>
  <c r="B8" i="15" s="1"/>
  <c r="I24" i="6"/>
  <c r="H24" i="6" s="1"/>
  <c r="I56" i="6"/>
  <c r="H56" i="6" s="1"/>
  <c r="H18" i="5"/>
  <c r="I18" i="5"/>
  <c r="I15" i="5"/>
  <c r="H15" i="5"/>
  <c r="B18" i="5"/>
  <c r="H12" i="6"/>
  <c r="B44" i="6"/>
  <c r="I36" i="6"/>
  <c r="H36" i="6" s="1"/>
  <c r="D9" i="1"/>
  <c r="H25" i="6"/>
  <c r="B36" i="6"/>
  <c r="H37" i="6"/>
  <c r="BH22" i="1"/>
  <c r="BH25" i="1"/>
  <c r="BH26" i="1"/>
  <c r="BH29" i="1"/>
  <c r="BH30" i="1"/>
  <c r="BH20" i="1"/>
  <c r="BH23" i="1"/>
  <c r="BH24" i="1"/>
  <c r="BH31" i="1"/>
  <c r="BH33" i="1"/>
  <c r="BH36" i="1"/>
  <c r="BH39" i="1"/>
  <c r="BH28" i="1"/>
  <c r="BH35" i="1"/>
  <c r="BH46" i="1"/>
  <c r="BH48" i="1"/>
  <c r="BH52" i="1"/>
  <c r="BH53" i="1"/>
  <c r="BH55" i="1"/>
  <c r="BH21" i="1"/>
  <c r="BH34" i="1"/>
  <c r="BH40" i="1"/>
  <c r="BH44" i="1"/>
  <c r="BH51" i="1"/>
  <c r="BH27" i="1"/>
  <c r="BH32" i="1"/>
  <c r="BH37" i="1"/>
  <c r="BH41" i="1"/>
  <c r="BH57" i="1"/>
  <c r="BH59" i="1"/>
  <c r="BH60" i="1"/>
  <c r="BH63" i="1"/>
  <c r="BH71" i="1"/>
  <c r="BH72" i="1"/>
  <c r="BH45" i="1"/>
  <c r="BH47" i="1"/>
  <c r="BH65" i="1"/>
  <c r="BH67" i="1"/>
  <c r="BH43" i="1"/>
  <c r="BH50" i="1"/>
  <c r="BH54" i="1"/>
  <c r="BH58" i="1"/>
  <c r="BH62" i="1"/>
  <c r="BH79" i="1"/>
  <c r="BH80" i="1"/>
  <c r="BH81" i="1"/>
  <c r="BH82" i="1"/>
  <c r="BH83" i="1"/>
  <c r="BH85" i="1"/>
  <c r="BH93" i="1"/>
  <c r="BH56" i="1"/>
  <c r="BH64" i="1"/>
  <c r="BH68" i="1"/>
  <c r="BH87" i="1"/>
  <c r="BH88" i="1"/>
  <c r="BH101" i="1"/>
  <c r="BH102" i="1"/>
  <c r="BH42" i="1"/>
  <c r="BH73" i="1"/>
  <c r="BH75" i="1"/>
  <c r="BH77" i="1"/>
  <c r="BH84" i="1"/>
  <c r="BH90" i="1"/>
  <c r="BH96" i="1"/>
  <c r="BH97" i="1"/>
  <c r="BH98" i="1"/>
  <c r="BH99" i="1"/>
  <c r="BH105" i="1"/>
  <c r="BH115" i="1"/>
  <c r="BH122" i="1"/>
  <c r="BH127" i="1"/>
  <c r="BH133" i="1"/>
  <c r="BH38" i="1"/>
  <c r="BH61" i="1"/>
  <c r="BH70" i="1"/>
  <c r="BH78" i="1"/>
  <c r="BH91" i="1"/>
  <c r="BH109" i="1"/>
  <c r="BH110" i="1"/>
  <c r="BH111" i="1"/>
  <c r="BH117" i="1"/>
  <c r="BH130" i="1"/>
  <c r="BH134" i="1"/>
  <c r="BH141" i="1"/>
  <c r="BH147" i="1"/>
  <c r="BH148" i="1"/>
  <c r="BH150" i="1"/>
  <c r="BH161" i="1"/>
  <c r="BH66" i="1"/>
  <c r="BH74" i="1"/>
  <c r="BH86" i="1"/>
  <c r="BH94" i="1"/>
  <c r="BH100" i="1"/>
  <c r="BH113" i="1"/>
  <c r="BH114" i="1"/>
  <c r="BH123" i="1"/>
  <c r="BH125" i="1"/>
  <c r="BH126" i="1"/>
  <c r="BH129" i="1"/>
  <c r="BH139" i="1"/>
  <c r="BH144" i="1"/>
  <c r="BH149" i="1"/>
  <c r="BH155" i="1"/>
  <c r="BH157" i="1"/>
  <c r="BH160" i="1"/>
  <c r="BH163" i="1"/>
  <c r="BH170" i="1"/>
  <c r="BH173" i="1"/>
  <c r="BH175" i="1"/>
  <c r="BH179" i="1"/>
  <c r="BH181" i="1"/>
  <c r="BH186" i="1"/>
  <c r="BH156" i="1"/>
  <c r="BH76" i="1"/>
  <c r="BH89" i="1"/>
  <c r="BH95" i="1"/>
  <c r="BH103" i="1"/>
  <c r="BH106" i="1"/>
  <c r="BH112" i="1"/>
  <c r="BH118" i="1"/>
  <c r="BH135" i="1"/>
  <c r="BH137" i="1"/>
  <c r="BH142" i="1"/>
  <c r="BH145" i="1"/>
  <c r="BH162" i="1"/>
  <c r="BH104" i="1"/>
  <c r="BH169" i="1"/>
  <c r="BH180" i="1"/>
  <c r="BH185" i="1"/>
  <c r="BH128" i="1"/>
  <c r="BH136" i="1"/>
  <c r="BH140" i="1"/>
  <c r="BH146" i="1"/>
  <c r="BH152" i="1"/>
  <c r="BH167" i="1"/>
  <c r="BH69" i="1"/>
  <c r="BH108" i="1"/>
  <c r="BH116" i="1"/>
  <c r="BH120" i="1"/>
  <c r="BH124" i="1"/>
  <c r="BH131" i="1"/>
  <c r="BH132" i="1"/>
  <c r="BH165" i="1"/>
  <c r="BH166" i="1"/>
  <c r="BH168" i="1"/>
  <c r="BH176" i="1"/>
  <c r="BH178" i="1"/>
  <c r="BH183" i="1"/>
  <c r="BH153" i="1"/>
  <c r="BH158" i="1"/>
  <c r="BH164" i="1"/>
  <c r="BH92" i="1"/>
  <c r="BH107" i="1"/>
  <c r="BH119" i="1"/>
  <c r="BH121" i="1"/>
  <c r="BH138" i="1"/>
  <c r="BH143" i="1"/>
  <c r="BH154" i="1"/>
  <c r="BH182" i="1"/>
  <c r="BH49" i="1"/>
  <c r="BH151" i="1"/>
  <c r="BH159" i="1"/>
  <c r="BH171" i="1"/>
  <c r="BH172" i="1"/>
  <c r="BH174" i="1"/>
  <c r="BH177" i="1"/>
  <c r="BH184" i="1"/>
  <c r="F17" i="1"/>
  <c r="M25" i="1"/>
  <c r="M32" i="1"/>
  <c r="M33" i="1"/>
  <c r="M26" i="1"/>
  <c r="M28" i="1"/>
  <c r="M35" i="1"/>
  <c r="M20" i="1"/>
  <c r="M24" i="1"/>
  <c r="M38" i="1"/>
  <c r="M44" i="1"/>
  <c r="M45" i="1"/>
  <c r="M21" i="1"/>
  <c r="M27" i="1"/>
  <c r="M29" i="1"/>
  <c r="M34" i="1"/>
  <c r="M37" i="1"/>
  <c r="M46" i="1"/>
  <c r="M47" i="1"/>
  <c r="M50" i="1"/>
  <c r="M52" i="1"/>
  <c r="M53" i="1"/>
  <c r="M23" i="1"/>
  <c r="M31" i="1"/>
  <c r="M36" i="1"/>
  <c r="M43" i="1"/>
  <c r="M55" i="1"/>
  <c r="M66" i="1"/>
  <c r="M68" i="1"/>
  <c r="M49" i="1"/>
  <c r="M51" i="1"/>
  <c r="M56" i="1"/>
  <c r="M57" i="1"/>
  <c r="M58" i="1"/>
  <c r="M59" i="1"/>
  <c r="M67" i="1"/>
  <c r="M70" i="1"/>
  <c r="M72" i="1"/>
  <c r="M73" i="1"/>
  <c r="M74" i="1"/>
  <c r="M41" i="1"/>
  <c r="M42" i="1"/>
  <c r="M48" i="1"/>
  <c r="M61" i="1"/>
  <c r="M63" i="1"/>
  <c r="M71" i="1"/>
  <c r="M75" i="1"/>
  <c r="M76" i="1"/>
  <c r="M80" i="1"/>
  <c r="M86" i="1"/>
  <c r="M87" i="1"/>
  <c r="M92" i="1"/>
  <c r="M94" i="1"/>
  <c r="M95" i="1"/>
  <c r="M96" i="1"/>
  <c r="M97" i="1"/>
  <c r="M30" i="1"/>
  <c r="M62" i="1"/>
  <c r="M89" i="1"/>
  <c r="M90" i="1"/>
  <c r="M98" i="1"/>
  <c r="M100" i="1"/>
  <c r="M60" i="1"/>
  <c r="M69" i="1"/>
  <c r="M77" i="1"/>
  <c r="M78" i="1"/>
  <c r="M79" i="1"/>
  <c r="M81" i="1"/>
  <c r="M83" i="1"/>
  <c r="M84" i="1"/>
  <c r="M88" i="1"/>
  <c r="M93" i="1"/>
  <c r="M101" i="1"/>
  <c r="M103" i="1"/>
  <c r="M107" i="1"/>
  <c r="M109" i="1"/>
  <c r="M110" i="1"/>
  <c r="M119" i="1"/>
  <c r="M126" i="1"/>
  <c r="M129" i="1"/>
  <c r="M130" i="1"/>
  <c r="M131" i="1"/>
  <c r="M136" i="1"/>
  <c r="M85" i="1"/>
  <c r="M102" i="1"/>
  <c r="M116" i="1"/>
  <c r="M120" i="1"/>
  <c r="M134" i="1"/>
  <c r="M137" i="1"/>
  <c r="M138" i="1"/>
  <c r="M139" i="1"/>
  <c r="M145" i="1"/>
  <c r="M148" i="1"/>
  <c r="M150" i="1"/>
  <c r="M153" i="1"/>
  <c r="M82" i="1"/>
  <c r="M105" i="1"/>
  <c r="M111" i="1"/>
  <c r="M114" i="1"/>
  <c r="M121" i="1"/>
  <c r="M135" i="1"/>
  <c r="M142" i="1"/>
  <c r="M147" i="1"/>
  <c r="M151" i="1"/>
  <c r="M161" i="1"/>
  <c r="M163" i="1"/>
  <c r="M166" i="1"/>
  <c r="M169" i="1"/>
  <c r="M173" i="1"/>
  <c r="M177" i="1"/>
  <c r="M179" i="1"/>
  <c r="M185" i="1"/>
  <c r="M164" i="1"/>
  <c r="M22" i="1"/>
  <c r="M64" i="1"/>
  <c r="M106" i="1"/>
  <c r="M108" i="1"/>
  <c r="M127" i="1"/>
  <c r="M143" i="1"/>
  <c r="M144" i="1"/>
  <c r="M180" i="1"/>
  <c r="M123" i="1"/>
  <c r="M39" i="1"/>
  <c r="M91" i="1"/>
  <c r="M104" i="1"/>
  <c r="M157" i="1"/>
  <c r="M159" i="1"/>
  <c r="M40" i="1"/>
  <c r="M54" i="1"/>
  <c r="M113" i="1"/>
  <c r="M122" i="1"/>
  <c r="M128" i="1"/>
  <c r="M132" i="1"/>
  <c r="M141" i="1"/>
  <c r="M146" i="1"/>
  <c r="M152" i="1"/>
  <c r="M154" i="1"/>
  <c r="M156" i="1"/>
  <c r="M158" i="1"/>
  <c r="M160" i="1"/>
  <c r="M162" i="1"/>
  <c r="M165" i="1"/>
  <c r="M175" i="1"/>
  <c r="M155" i="1"/>
  <c r="M167" i="1"/>
  <c r="M168" i="1"/>
  <c r="M171" i="1"/>
  <c r="M178" i="1"/>
  <c r="M115" i="1"/>
  <c r="M117" i="1"/>
  <c r="M118" i="1"/>
  <c r="M125" i="1"/>
  <c r="M140" i="1"/>
  <c r="M149" i="1"/>
  <c r="M170" i="1"/>
  <c r="M172" i="1"/>
  <c r="M176" i="1"/>
  <c r="M186" i="1"/>
  <c r="M65" i="1"/>
  <c r="M99" i="1"/>
  <c r="M112" i="1"/>
  <c r="M124" i="1"/>
  <c r="M133" i="1"/>
  <c r="M174" i="1"/>
  <c r="M181" i="1"/>
  <c r="M182" i="1"/>
  <c r="M183" i="1"/>
  <c r="M184" i="1"/>
  <c r="V21" i="1"/>
  <c r="V26" i="1"/>
  <c r="V28" i="1"/>
  <c r="V34" i="1"/>
  <c r="V35" i="1"/>
  <c r="V20" i="1"/>
  <c r="V22" i="1"/>
  <c r="V24" i="1"/>
  <c r="V27" i="1"/>
  <c r="V29" i="1"/>
  <c r="V30" i="1"/>
  <c r="V36" i="1"/>
  <c r="V33" i="1"/>
  <c r="V37" i="1"/>
  <c r="V43" i="1"/>
  <c r="V23" i="1"/>
  <c r="V25" i="1"/>
  <c r="V31" i="1"/>
  <c r="V40" i="1"/>
  <c r="V41" i="1"/>
  <c r="V47" i="1"/>
  <c r="V50" i="1"/>
  <c r="V56" i="1"/>
  <c r="V58" i="1"/>
  <c r="V45" i="1"/>
  <c r="V46" i="1"/>
  <c r="V48" i="1"/>
  <c r="V32" i="1"/>
  <c r="V38" i="1"/>
  <c r="V39" i="1"/>
  <c r="V42" i="1"/>
  <c r="V51" i="1"/>
  <c r="V57" i="1"/>
  <c r="V61" i="1"/>
  <c r="V62" i="1"/>
  <c r="V44" i="1"/>
  <c r="V52" i="1"/>
  <c r="V53" i="1"/>
  <c r="V55" i="1"/>
  <c r="V63" i="1"/>
  <c r="V68" i="1"/>
  <c r="V71" i="1"/>
  <c r="V76" i="1"/>
  <c r="V78" i="1"/>
  <c r="V84" i="1"/>
  <c r="V54" i="1"/>
  <c r="V60" i="1"/>
  <c r="V69" i="1"/>
  <c r="V77" i="1"/>
  <c r="V79" i="1"/>
  <c r="V81" i="1"/>
  <c r="V83" i="1"/>
  <c r="V85" i="1"/>
  <c r="V90" i="1"/>
  <c r="V93" i="1"/>
  <c r="V98" i="1"/>
  <c r="V99" i="1"/>
  <c r="V49" i="1"/>
  <c r="V59" i="1"/>
  <c r="V67" i="1"/>
  <c r="V92" i="1"/>
  <c r="V94" i="1"/>
  <c r="V101" i="1"/>
  <c r="V64" i="1"/>
  <c r="V65" i="1"/>
  <c r="V72" i="1"/>
  <c r="V82" i="1"/>
  <c r="V91" i="1"/>
  <c r="V96" i="1"/>
  <c r="V102" i="1"/>
  <c r="V106" i="1"/>
  <c r="V108" i="1"/>
  <c r="V113" i="1"/>
  <c r="V117" i="1"/>
  <c r="V122" i="1"/>
  <c r="V133" i="1"/>
  <c r="V66" i="1"/>
  <c r="V70" i="1"/>
  <c r="V89" i="1"/>
  <c r="V105" i="1"/>
  <c r="V111" i="1"/>
  <c r="V114" i="1"/>
  <c r="V118" i="1"/>
  <c r="V121" i="1"/>
  <c r="V126" i="1"/>
  <c r="V135" i="1"/>
  <c r="V141" i="1"/>
  <c r="V146" i="1"/>
  <c r="V147" i="1"/>
  <c r="V149" i="1"/>
  <c r="V151" i="1"/>
  <c r="V154" i="1"/>
  <c r="V158" i="1"/>
  <c r="V162" i="1"/>
  <c r="V73" i="1"/>
  <c r="V74" i="1"/>
  <c r="V86" i="1"/>
  <c r="V97" i="1"/>
  <c r="V103" i="1"/>
  <c r="V112" i="1"/>
  <c r="V115" i="1"/>
  <c r="V119" i="1"/>
  <c r="V123" i="1"/>
  <c r="V125" i="1"/>
  <c r="V128" i="1"/>
  <c r="V132" i="1"/>
  <c r="V136" i="1"/>
  <c r="V140" i="1"/>
  <c r="V143" i="1"/>
  <c r="V152" i="1"/>
  <c r="V156" i="1"/>
  <c r="V157" i="1"/>
  <c r="V160" i="1"/>
  <c r="V171" i="1"/>
  <c r="V175" i="1"/>
  <c r="V176" i="1"/>
  <c r="V181" i="1"/>
  <c r="V182" i="1"/>
  <c r="V183" i="1"/>
  <c r="V184" i="1"/>
  <c r="V186" i="1"/>
  <c r="V161" i="1"/>
  <c r="V163" i="1"/>
  <c r="V75" i="1"/>
  <c r="V80" i="1"/>
  <c r="V87" i="1"/>
  <c r="V120" i="1"/>
  <c r="V134" i="1"/>
  <c r="V142" i="1"/>
  <c r="V145" i="1"/>
  <c r="V130" i="1"/>
  <c r="V138" i="1"/>
  <c r="V144" i="1"/>
  <c r="V155" i="1"/>
  <c r="V178" i="1"/>
  <c r="V180" i="1"/>
  <c r="V95" i="1"/>
  <c r="V100" i="1"/>
  <c r="V150" i="1"/>
  <c r="V88" i="1"/>
  <c r="V104" i="1"/>
  <c r="V107" i="1"/>
  <c r="V124" i="1"/>
  <c r="V131" i="1"/>
  <c r="V137" i="1"/>
  <c r="V153" i="1"/>
  <c r="V159" i="1"/>
  <c r="V173" i="1"/>
  <c r="V174" i="1"/>
  <c r="V148" i="1"/>
  <c r="V164" i="1"/>
  <c r="V165" i="1"/>
  <c r="V109" i="1"/>
  <c r="V127" i="1"/>
  <c r="V139" i="1"/>
  <c r="V168" i="1"/>
  <c r="V185" i="1"/>
  <c r="V110" i="1"/>
  <c r="V116" i="1"/>
  <c r="V129" i="1"/>
  <c r="V166" i="1"/>
  <c r="V167" i="1"/>
  <c r="V169" i="1"/>
  <c r="V170" i="1"/>
  <c r="V172" i="1"/>
  <c r="V179" i="1"/>
  <c r="V177" i="1"/>
  <c r="BB21" i="1"/>
  <c r="BB34" i="1"/>
  <c r="BB35" i="1"/>
  <c r="BB25" i="1"/>
  <c r="BB27" i="1"/>
  <c r="BB32" i="1"/>
  <c r="BB33" i="1"/>
  <c r="BB39" i="1"/>
  <c r="BB40" i="1"/>
  <c r="BB42" i="1"/>
  <c r="BB43" i="1"/>
  <c r="BB26" i="1"/>
  <c r="BB48" i="1"/>
  <c r="BB53" i="1"/>
  <c r="BB57" i="1"/>
  <c r="BB58" i="1"/>
  <c r="BB22" i="1"/>
  <c r="BB29" i="1"/>
  <c r="BB30" i="1"/>
  <c r="BB31" i="1"/>
  <c r="BB38" i="1"/>
  <c r="BB45" i="1"/>
  <c r="BB20" i="1"/>
  <c r="BB24" i="1"/>
  <c r="BB28" i="1"/>
  <c r="BB44" i="1"/>
  <c r="BB47" i="1"/>
  <c r="BB50" i="1"/>
  <c r="BB51" i="1"/>
  <c r="BB52" i="1"/>
  <c r="BB55" i="1"/>
  <c r="BB63" i="1"/>
  <c r="BB65" i="1"/>
  <c r="BB66" i="1"/>
  <c r="BB69" i="1"/>
  <c r="BB46" i="1"/>
  <c r="BB49" i="1"/>
  <c r="BB61" i="1"/>
  <c r="BB68" i="1"/>
  <c r="BB78" i="1"/>
  <c r="BB59" i="1"/>
  <c r="BB67" i="1"/>
  <c r="BB74" i="1"/>
  <c r="BB81" i="1"/>
  <c r="BB86" i="1"/>
  <c r="BB87" i="1"/>
  <c r="BB92" i="1"/>
  <c r="BB96" i="1"/>
  <c r="BB101" i="1"/>
  <c r="BB23" i="1"/>
  <c r="BB36" i="1"/>
  <c r="BB41" i="1"/>
  <c r="BB54" i="1"/>
  <c r="BB76" i="1"/>
  <c r="BB80" i="1"/>
  <c r="BB89" i="1"/>
  <c r="BB91" i="1"/>
  <c r="BB93" i="1"/>
  <c r="BB98" i="1"/>
  <c r="BB100" i="1"/>
  <c r="BB56" i="1"/>
  <c r="BB70" i="1"/>
  <c r="BB71" i="1"/>
  <c r="BB79" i="1"/>
  <c r="BB102" i="1"/>
  <c r="BB103" i="1"/>
  <c r="BB106" i="1"/>
  <c r="BB108" i="1"/>
  <c r="BB110" i="1"/>
  <c r="BB111" i="1"/>
  <c r="BB112" i="1"/>
  <c r="BB117" i="1"/>
  <c r="BB118" i="1"/>
  <c r="BB120" i="1"/>
  <c r="BB121" i="1"/>
  <c r="BB122" i="1"/>
  <c r="BB124" i="1"/>
  <c r="BB126" i="1"/>
  <c r="BB129" i="1"/>
  <c r="BB131" i="1"/>
  <c r="BB134" i="1"/>
  <c r="BB135" i="1"/>
  <c r="BB136" i="1"/>
  <c r="BB60" i="1"/>
  <c r="BB62" i="1"/>
  <c r="BB72" i="1"/>
  <c r="BB84" i="1"/>
  <c r="BB95" i="1"/>
  <c r="BB116" i="1"/>
  <c r="BB128" i="1"/>
  <c r="BB132" i="1"/>
  <c r="BB133" i="1"/>
  <c r="BB137" i="1"/>
  <c r="BB139" i="1"/>
  <c r="BB142" i="1"/>
  <c r="BB143" i="1"/>
  <c r="BB154" i="1"/>
  <c r="BB157" i="1"/>
  <c r="BB37" i="1"/>
  <c r="BB64" i="1"/>
  <c r="BB75" i="1"/>
  <c r="BB82" i="1"/>
  <c r="BB83" i="1"/>
  <c r="BB85" i="1"/>
  <c r="BB97" i="1"/>
  <c r="BB119" i="1"/>
  <c r="BB130" i="1"/>
  <c r="BB144" i="1"/>
  <c r="BB146" i="1"/>
  <c r="BB151" i="1"/>
  <c r="BB152" i="1"/>
  <c r="BB153" i="1"/>
  <c r="BB158" i="1"/>
  <c r="BB166" i="1"/>
  <c r="BB167" i="1"/>
  <c r="BB169" i="1"/>
  <c r="BB171" i="1"/>
  <c r="BB172" i="1"/>
  <c r="BB173" i="1"/>
  <c r="BB182" i="1"/>
  <c r="BB184" i="1"/>
  <c r="BB159" i="1"/>
  <c r="BB160" i="1"/>
  <c r="BB162" i="1"/>
  <c r="BB164" i="1"/>
  <c r="BB73" i="1"/>
  <c r="BB88" i="1"/>
  <c r="BB90" i="1"/>
  <c r="BB94" i="1"/>
  <c r="BB99" i="1"/>
  <c r="BB104" i="1"/>
  <c r="BB107" i="1"/>
  <c r="BB114" i="1"/>
  <c r="BB127" i="1"/>
  <c r="BB138" i="1"/>
  <c r="BB148" i="1"/>
  <c r="BB113" i="1"/>
  <c r="BB125" i="1"/>
  <c r="BB140" i="1"/>
  <c r="BB149" i="1"/>
  <c r="BB156" i="1"/>
  <c r="BB183" i="1"/>
  <c r="BB186" i="1"/>
  <c r="BB77" i="1"/>
  <c r="BB115" i="1"/>
  <c r="BB145" i="1"/>
  <c r="BB150" i="1"/>
  <c r="BB109" i="1"/>
  <c r="BB123" i="1"/>
  <c r="BB155" i="1"/>
  <c r="BB161" i="1"/>
  <c r="BB163" i="1"/>
  <c r="BB179" i="1"/>
  <c r="BB165" i="1"/>
  <c r="BB174" i="1"/>
  <c r="BB181" i="1"/>
  <c r="BB147" i="1"/>
  <c r="BB168" i="1"/>
  <c r="BB170" i="1"/>
  <c r="BB176" i="1"/>
  <c r="BB178" i="1"/>
  <c r="BB180" i="1"/>
  <c r="BB185" i="1"/>
  <c r="BB105" i="1"/>
  <c r="BB141" i="1"/>
  <c r="BB175" i="1"/>
  <c r="BB177" i="1"/>
  <c r="AC20" i="1"/>
  <c r="AH20" i="1" s="1"/>
  <c r="AC22" i="1"/>
  <c r="AH22" i="1" s="1"/>
  <c r="AC27" i="1"/>
  <c r="AH27" i="1" s="1"/>
  <c r="AC29" i="1"/>
  <c r="AH29" i="1" s="1"/>
  <c r="AC23" i="1"/>
  <c r="AH23" i="1" s="1"/>
  <c r="AC25" i="1"/>
  <c r="AH25" i="1" s="1"/>
  <c r="AC31" i="1"/>
  <c r="AH31" i="1" s="1"/>
  <c r="AC32" i="1"/>
  <c r="AH32" i="1" s="1"/>
  <c r="AC21" i="1"/>
  <c r="AH21" i="1" s="1"/>
  <c r="AC26" i="1"/>
  <c r="AH26" i="1" s="1"/>
  <c r="AC41" i="1"/>
  <c r="AH41" i="1" s="1"/>
  <c r="AC28" i="1"/>
  <c r="AH28" i="1" s="1"/>
  <c r="AC30" i="1"/>
  <c r="AH30" i="1" s="1"/>
  <c r="AC35" i="1"/>
  <c r="AH35" i="1" s="1"/>
  <c r="AC38" i="1"/>
  <c r="AH38" i="1" s="1"/>
  <c r="AC39" i="1"/>
  <c r="AH39" i="1" s="1"/>
  <c r="AC42" i="1"/>
  <c r="AH42" i="1" s="1"/>
  <c r="AC44" i="1"/>
  <c r="AH44" i="1" s="1"/>
  <c r="AC46" i="1"/>
  <c r="AH46" i="1" s="1"/>
  <c r="AC48" i="1"/>
  <c r="AH48" i="1" s="1"/>
  <c r="AC49" i="1"/>
  <c r="AH49" i="1" s="1"/>
  <c r="AC33" i="1"/>
  <c r="AH33" i="1" s="1"/>
  <c r="AC34" i="1"/>
  <c r="AH34" i="1" s="1"/>
  <c r="AC40" i="1"/>
  <c r="AH40" i="1" s="1"/>
  <c r="AC43" i="1"/>
  <c r="AH43" i="1" s="1"/>
  <c r="AC37" i="1"/>
  <c r="AH37" i="1" s="1"/>
  <c r="AC56" i="1"/>
  <c r="AH56" i="1" s="1"/>
  <c r="AC68" i="1"/>
  <c r="AH68" i="1" s="1"/>
  <c r="AC70" i="1"/>
  <c r="AH70" i="1" s="1"/>
  <c r="AC36" i="1"/>
  <c r="AH36" i="1" s="1"/>
  <c r="AC58" i="1"/>
  <c r="AH58" i="1" s="1"/>
  <c r="AC65" i="1"/>
  <c r="AH65" i="1" s="1"/>
  <c r="AC66" i="1"/>
  <c r="AH66" i="1" s="1"/>
  <c r="AC72" i="1"/>
  <c r="AH72" i="1" s="1"/>
  <c r="AC77" i="1"/>
  <c r="AH77" i="1" s="1"/>
  <c r="AC79" i="1"/>
  <c r="AH79" i="1" s="1"/>
  <c r="AC80" i="1"/>
  <c r="AH80" i="1" s="1"/>
  <c r="AC81" i="1"/>
  <c r="AH81" i="1" s="1"/>
  <c r="AC82" i="1"/>
  <c r="AH82" i="1" s="1"/>
  <c r="AC51" i="1"/>
  <c r="AH51" i="1" s="1"/>
  <c r="AC57" i="1"/>
  <c r="AH57" i="1" s="1"/>
  <c r="AC62" i="1"/>
  <c r="AH62" i="1" s="1"/>
  <c r="AC64" i="1"/>
  <c r="AH64" i="1" s="1"/>
  <c r="AC73" i="1"/>
  <c r="AH73" i="1" s="1"/>
  <c r="AC74" i="1"/>
  <c r="AH74" i="1" s="1"/>
  <c r="AC86" i="1"/>
  <c r="AH86" i="1" s="1"/>
  <c r="AC88" i="1"/>
  <c r="AH88" i="1" s="1"/>
  <c r="AC89" i="1"/>
  <c r="AH89" i="1" s="1"/>
  <c r="AC102" i="1"/>
  <c r="AH102" i="1" s="1"/>
  <c r="AC47" i="1"/>
  <c r="AH47" i="1" s="1"/>
  <c r="AC53" i="1"/>
  <c r="AH53" i="1" s="1"/>
  <c r="AC55" i="1"/>
  <c r="AH55" i="1" s="1"/>
  <c r="AC63" i="1"/>
  <c r="AH63" i="1" s="1"/>
  <c r="AC69" i="1"/>
  <c r="AH69" i="1" s="1"/>
  <c r="AC71" i="1"/>
  <c r="AH71" i="1" s="1"/>
  <c r="AC83" i="1"/>
  <c r="AH83" i="1" s="1"/>
  <c r="AC84" i="1"/>
  <c r="AH84" i="1" s="1"/>
  <c r="AC95" i="1"/>
  <c r="AH95" i="1" s="1"/>
  <c r="AC98" i="1"/>
  <c r="AH98" i="1" s="1"/>
  <c r="AC99" i="1"/>
  <c r="AH99" i="1" s="1"/>
  <c r="AC75" i="1"/>
  <c r="AH75" i="1" s="1"/>
  <c r="AC85" i="1"/>
  <c r="AH85" i="1" s="1"/>
  <c r="AC87" i="1"/>
  <c r="AH87" i="1" s="1"/>
  <c r="AC97" i="1"/>
  <c r="AH97" i="1" s="1"/>
  <c r="AC100" i="1"/>
  <c r="AH100" i="1" s="1"/>
  <c r="AC103" i="1"/>
  <c r="AH103" i="1" s="1"/>
  <c r="AC110" i="1"/>
  <c r="AH110" i="1" s="1"/>
  <c r="AC112" i="1"/>
  <c r="AH112" i="1" s="1"/>
  <c r="AC114" i="1"/>
  <c r="AH114" i="1" s="1"/>
  <c r="AC116" i="1"/>
  <c r="AH116" i="1" s="1"/>
  <c r="AC117" i="1"/>
  <c r="AH117" i="1" s="1"/>
  <c r="AC119" i="1"/>
  <c r="AH119" i="1" s="1"/>
  <c r="AC123" i="1"/>
  <c r="AH123" i="1" s="1"/>
  <c r="AC127" i="1"/>
  <c r="AH127" i="1" s="1"/>
  <c r="AC128" i="1"/>
  <c r="AH128" i="1" s="1"/>
  <c r="AC129" i="1"/>
  <c r="AH129" i="1" s="1"/>
  <c r="AC45" i="1"/>
  <c r="AH45" i="1" s="1"/>
  <c r="AC67" i="1"/>
  <c r="AH67" i="1" s="1"/>
  <c r="AC92" i="1"/>
  <c r="AH92" i="1" s="1"/>
  <c r="AC104" i="1"/>
  <c r="AH104" i="1" s="1"/>
  <c r="AC113" i="1"/>
  <c r="AH113" i="1" s="1"/>
  <c r="AC126" i="1"/>
  <c r="AH126" i="1" s="1"/>
  <c r="AC136" i="1"/>
  <c r="AH136" i="1" s="1"/>
  <c r="AC137" i="1"/>
  <c r="AH137" i="1" s="1"/>
  <c r="AC145" i="1"/>
  <c r="AH145" i="1" s="1"/>
  <c r="AC148" i="1"/>
  <c r="AH148" i="1" s="1"/>
  <c r="AC150" i="1"/>
  <c r="AH150" i="1" s="1"/>
  <c r="AC152" i="1"/>
  <c r="AH152" i="1" s="1"/>
  <c r="AC164" i="1"/>
  <c r="AH164" i="1" s="1"/>
  <c r="AC54" i="1"/>
  <c r="AH54" i="1" s="1"/>
  <c r="AC61" i="1"/>
  <c r="AH61" i="1" s="1"/>
  <c r="AC108" i="1"/>
  <c r="AH108" i="1" s="1"/>
  <c r="AC115" i="1"/>
  <c r="AH115" i="1" s="1"/>
  <c r="AC118" i="1"/>
  <c r="AH118" i="1" s="1"/>
  <c r="AC124" i="1"/>
  <c r="AH124" i="1" s="1"/>
  <c r="AC130" i="1"/>
  <c r="AH130" i="1" s="1"/>
  <c r="AC133" i="1"/>
  <c r="AH133" i="1" s="1"/>
  <c r="AC134" i="1"/>
  <c r="AH134" i="1" s="1"/>
  <c r="AC135" i="1"/>
  <c r="AH135" i="1" s="1"/>
  <c r="AC138" i="1"/>
  <c r="AH138" i="1" s="1"/>
  <c r="AC142" i="1"/>
  <c r="AH142" i="1" s="1"/>
  <c r="AC144" i="1"/>
  <c r="AH144" i="1" s="1"/>
  <c r="AC151" i="1"/>
  <c r="AH151" i="1" s="1"/>
  <c r="AC153" i="1"/>
  <c r="AH153" i="1" s="1"/>
  <c r="AC155" i="1"/>
  <c r="AH155" i="1" s="1"/>
  <c r="AC160" i="1"/>
  <c r="AH160" i="1" s="1"/>
  <c r="AC163" i="1"/>
  <c r="AH163" i="1" s="1"/>
  <c r="AC166" i="1"/>
  <c r="AH166" i="1" s="1"/>
  <c r="AC167" i="1"/>
  <c r="AH167" i="1" s="1"/>
  <c r="AC172" i="1"/>
  <c r="AH172" i="1" s="1"/>
  <c r="AC173" i="1"/>
  <c r="AH173" i="1" s="1"/>
  <c r="AC175" i="1"/>
  <c r="AH175" i="1" s="1"/>
  <c r="AC176" i="1"/>
  <c r="AH176" i="1" s="1"/>
  <c r="AC177" i="1"/>
  <c r="AH177" i="1" s="1"/>
  <c r="AC185" i="1"/>
  <c r="AH185" i="1" s="1"/>
  <c r="AC156" i="1"/>
  <c r="AH156" i="1" s="1"/>
  <c r="AC78" i="1"/>
  <c r="AH78" i="1" s="1"/>
  <c r="AC105" i="1"/>
  <c r="AH105" i="1" s="1"/>
  <c r="AC122" i="1"/>
  <c r="AH122" i="1" s="1"/>
  <c r="AC131" i="1"/>
  <c r="AH131" i="1" s="1"/>
  <c r="AC132" i="1"/>
  <c r="AH132" i="1" s="1"/>
  <c r="AC52" i="1"/>
  <c r="AH52" i="1" s="1"/>
  <c r="AC106" i="1"/>
  <c r="AH106" i="1" s="1"/>
  <c r="AC107" i="1"/>
  <c r="AH107" i="1" s="1"/>
  <c r="AC111" i="1"/>
  <c r="AH111" i="1" s="1"/>
  <c r="AC154" i="1"/>
  <c r="AH154" i="1" s="1"/>
  <c r="AC158" i="1"/>
  <c r="AH158" i="1" s="1"/>
  <c r="AC165" i="1"/>
  <c r="AH165" i="1" s="1"/>
  <c r="AC169" i="1"/>
  <c r="AH169" i="1" s="1"/>
  <c r="AC181" i="1"/>
  <c r="AH181" i="1" s="1"/>
  <c r="AC182" i="1"/>
  <c r="AH182" i="1" s="1"/>
  <c r="AC125" i="1"/>
  <c r="AH125" i="1" s="1"/>
  <c r="AC157" i="1"/>
  <c r="AH157" i="1" s="1"/>
  <c r="AC50" i="1"/>
  <c r="AH50" i="1" s="1"/>
  <c r="AC59" i="1"/>
  <c r="AH59" i="1" s="1"/>
  <c r="AC76" i="1"/>
  <c r="AH76" i="1" s="1"/>
  <c r="AC90" i="1"/>
  <c r="AH90" i="1" s="1"/>
  <c r="AC91" i="1"/>
  <c r="AH91" i="1" s="1"/>
  <c r="AC93" i="1"/>
  <c r="AH93" i="1" s="1"/>
  <c r="AC94" i="1"/>
  <c r="AH94" i="1" s="1"/>
  <c r="AC101" i="1"/>
  <c r="AH101" i="1" s="1"/>
  <c r="AC139" i="1"/>
  <c r="AH139" i="1" s="1"/>
  <c r="AC140" i="1"/>
  <c r="AH140" i="1" s="1"/>
  <c r="AC141" i="1"/>
  <c r="AH141" i="1" s="1"/>
  <c r="AC147" i="1"/>
  <c r="AH147" i="1" s="1"/>
  <c r="AC168" i="1"/>
  <c r="AH168" i="1" s="1"/>
  <c r="AC178" i="1"/>
  <c r="AH178" i="1" s="1"/>
  <c r="AC179" i="1"/>
  <c r="AH179" i="1" s="1"/>
  <c r="AC186" i="1"/>
  <c r="AH186" i="1" s="1"/>
  <c r="AC146" i="1"/>
  <c r="AH146" i="1" s="1"/>
  <c r="AC159" i="1"/>
  <c r="AH159" i="1" s="1"/>
  <c r="AC161" i="1"/>
  <c r="AH161" i="1" s="1"/>
  <c r="AC162" i="1"/>
  <c r="AH162" i="1" s="1"/>
  <c r="AC170" i="1"/>
  <c r="AH170" i="1" s="1"/>
  <c r="AC183" i="1"/>
  <c r="AH183" i="1" s="1"/>
  <c r="AC24" i="1"/>
  <c r="AH24" i="1" s="1"/>
  <c r="AC60" i="1"/>
  <c r="AH60" i="1" s="1"/>
  <c r="AC174" i="1"/>
  <c r="AH174" i="1" s="1"/>
  <c r="AC180" i="1"/>
  <c r="AH180" i="1" s="1"/>
  <c r="AC96" i="1"/>
  <c r="AH96" i="1" s="1"/>
  <c r="AC109" i="1"/>
  <c r="AH109" i="1" s="1"/>
  <c r="AC120" i="1"/>
  <c r="AH120" i="1" s="1"/>
  <c r="AC121" i="1"/>
  <c r="AH121" i="1" s="1"/>
  <c r="AC143" i="1"/>
  <c r="AH143" i="1" s="1"/>
  <c r="AC149" i="1"/>
  <c r="AH149" i="1" s="1"/>
  <c r="AC171" i="1"/>
  <c r="AH171" i="1" s="1"/>
  <c r="AC184" i="1"/>
  <c r="AH184" i="1" s="1"/>
  <c r="BO23" i="1"/>
  <c r="BO24" i="1"/>
  <c r="BO28" i="1"/>
  <c r="BO21" i="1"/>
  <c r="BO29" i="1"/>
  <c r="BO31" i="1"/>
  <c r="BO33" i="1"/>
  <c r="BO35" i="1"/>
  <c r="BO26" i="1"/>
  <c r="BO38" i="1"/>
  <c r="BO41" i="1"/>
  <c r="BO22" i="1"/>
  <c r="BO27" i="1"/>
  <c r="BO32" i="1"/>
  <c r="BO34" i="1"/>
  <c r="BO37" i="1"/>
  <c r="BO42" i="1"/>
  <c r="BO45" i="1"/>
  <c r="BO47" i="1"/>
  <c r="BO52" i="1"/>
  <c r="BO55" i="1"/>
  <c r="BO20" i="1"/>
  <c r="BO36" i="1"/>
  <c r="BO49" i="1"/>
  <c r="BO43" i="1"/>
  <c r="BO50" i="1"/>
  <c r="BO60" i="1"/>
  <c r="BO65" i="1"/>
  <c r="BO69" i="1"/>
  <c r="BO39" i="1"/>
  <c r="BO44" i="1"/>
  <c r="BO57" i="1"/>
  <c r="BO61" i="1"/>
  <c r="BO62" i="1"/>
  <c r="BO68" i="1"/>
  <c r="BO70" i="1"/>
  <c r="BO72" i="1"/>
  <c r="BO79" i="1"/>
  <c r="BO80" i="1"/>
  <c r="BO25" i="1"/>
  <c r="BO30" i="1"/>
  <c r="BO46" i="1"/>
  <c r="BO48" i="1"/>
  <c r="BO63" i="1"/>
  <c r="BO73" i="1"/>
  <c r="BO76" i="1"/>
  <c r="BO78" i="1"/>
  <c r="BO82" i="1"/>
  <c r="BO86" i="1"/>
  <c r="BO90" i="1"/>
  <c r="BO91" i="1"/>
  <c r="BO92" i="1"/>
  <c r="BO94" i="1"/>
  <c r="BO97" i="1"/>
  <c r="BO99" i="1"/>
  <c r="BO75" i="1"/>
  <c r="BO77" i="1"/>
  <c r="BO81" i="1"/>
  <c r="BO85" i="1"/>
  <c r="BO95" i="1"/>
  <c r="BO98" i="1"/>
  <c r="BO40" i="1"/>
  <c r="BO51" i="1"/>
  <c r="BO53" i="1"/>
  <c r="BO58" i="1"/>
  <c r="BO66" i="1"/>
  <c r="BO74" i="1"/>
  <c r="BO84" i="1"/>
  <c r="BO89" i="1"/>
  <c r="BO96" i="1"/>
  <c r="BO100" i="1"/>
  <c r="BO101" i="1"/>
  <c r="BO103" i="1"/>
  <c r="BO106" i="1"/>
  <c r="BO108" i="1"/>
  <c r="BO109" i="1"/>
  <c r="BO112" i="1"/>
  <c r="BO118" i="1"/>
  <c r="BO123" i="1"/>
  <c r="BO124" i="1"/>
  <c r="BO128" i="1"/>
  <c r="BO131" i="1"/>
  <c r="BO133" i="1"/>
  <c r="BO135" i="1"/>
  <c r="BO59" i="1"/>
  <c r="BO64" i="1"/>
  <c r="BO71" i="1"/>
  <c r="BO83" i="1"/>
  <c r="BO107" i="1"/>
  <c r="BO110" i="1"/>
  <c r="BO119" i="1"/>
  <c r="BO121" i="1"/>
  <c r="BO125" i="1"/>
  <c r="BO132" i="1"/>
  <c r="BO139" i="1"/>
  <c r="BO141" i="1"/>
  <c r="BO142" i="1"/>
  <c r="BO162" i="1"/>
  <c r="BO102" i="1"/>
  <c r="BO105" i="1"/>
  <c r="BO114" i="1"/>
  <c r="BO115" i="1"/>
  <c r="BO116" i="1"/>
  <c r="BO122" i="1"/>
  <c r="BO140" i="1"/>
  <c r="BO145" i="1"/>
  <c r="BO146" i="1"/>
  <c r="BO152" i="1"/>
  <c r="BO153" i="1"/>
  <c r="BO154" i="1"/>
  <c r="BO157" i="1"/>
  <c r="BO159" i="1"/>
  <c r="BO161" i="1"/>
  <c r="BO167" i="1"/>
  <c r="BO169" i="1"/>
  <c r="BO172" i="1"/>
  <c r="BO173" i="1"/>
  <c r="BO175" i="1"/>
  <c r="BO176" i="1"/>
  <c r="BO182" i="1"/>
  <c r="BO184" i="1"/>
  <c r="BO185" i="1"/>
  <c r="BO186" i="1"/>
  <c r="BO160" i="1"/>
  <c r="BO54" i="1"/>
  <c r="BO93" i="1"/>
  <c r="BO117" i="1"/>
  <c r="BO120" i="1"/>
  <c r="BO134" i="1"/>
  <c r="BO144" i="1"/>
  <c r="BO88" i="1"/>
  <c r="BO127" i="1"/>
  <c r="BO147" i="1"/>
  <c r="BO155" i="1"/>
  <c r="BO164" i="1"/>
  <c r="BO166" i="1"/>
  <c r="BO168" i="1"/>
  <c r="BO174" i="1"/>
  <c r="BO104" i="1"/>
  <c r="BO113" i="1"/>
  <c r="BO170" i="1"/>
  <c r="BO171" i="1"/>
  <c r="BO56" i="1"/>
  <c r="BO67" i="1"/>
  <c r="BO126" i="1"/>
  <c r="BO129" i="1"/>
  <c r="BO136" i="1"/>
  <c r="BO156" i="1"/>
  <c r="BO177" i="1"/>
  <c r="BO178" i="1"/>
  <c r="BO180" i="1"/>
  <c r="BO183" i="1"/>
  <c r="BO151" i="1"/>
  <c r="BO163" i="1"/>
  <c r="BO181" i="1"/>
  <c r="BO111" i="1"/>
  <c r="BO130" i="1"/>
  <c r="BO149" i="1"/>
  <c r="BO158" i="1"/>
  <c r="BO165" i="1"/>
  <c r="BO179" i="1"/>
  <c r="BO87" i="1"/>
  <c r="BO137" i="1"/>
  <c r="BO138" i="1"/>
  <c r="BO143" i="1"/>
  <c r="BO148" i="1"/>
  <c r="BO150" i="1"/>
  <c r="AW24" i="1"/>
  <c r="AW27" i="1"/>
  <c r="AW20" i="1"/>
  <c r="AW21" i="1"/>
  <c r="AW29" i="1"/>
  <c r="AW34" i="1"/>
  <c r="AW35" i="1"/>
  <c r="AW36" i="1"/>
  <c r="AW22" i="1"/>
  <c r="AW23" i="1"/>
  <c r="AW30" i="1"/>
  <c r="AW31" i="1"/>
  <c r="AW25" i="1"/>
  <c r="AW33" i="1"/>
  <c r="AW38" i="1"/>
  <c r="AW43" i="1"/>
  <c r="AW46" i="1"/>
  <c r="AW47" i="1"/>
  <c r="AW50" i="1"/>
  <c r="AW54" i="1"/>
  <c r="AW39" i="1"/>
  <c r="AW42" i="1"/>
  <c r="AW48" i="1"/>
  <c r="AW49" i="1"/>
  <c r="AW40" i="1"/>
  <c r="AW45" i="1"/>
  <c r="AW52" i="1"/>
  <c r="AW59" i="1"/>
  <c r="AW69" i="1"/>
  <c r="AW72" i="1"/>
  <c r="AW26" i="1"/>
  <c r="AW37" i="1"/>
  <c r="AW41" i="1"/>
  <c r="AW57" i="1"/>
  <c r="AW66" i="1"/>
  <c r="AW68" i="1"/>
  <c r="AW71" i="1"/>
  <c r="AW83" i="1"/>
  <c r="AW53" i="1"/>
  <c r="AW56" i="1"/>
  <c r="AW58" i="1"/>
  <c r="AW61" i="1"/>
  <c r="AW63" i="1"/>
  <c r="AW73" i="1"/>
  <c r="AW75" i="1"/>
  <c r="AW76" i="1"/>
  <c r="AW77" i="1"/>
  <c r="AW78" i="1"/>
  <c r="AW82" i="1"/>
  <c r="AW96" i="1"/>
  <c r="AW102" i="1"/>
  <c r="AW62" i="1"/>
  <c r="AW81" i="1"/>
  <c r="AW88" i="1"/>
  <c r="AW90" i="1"/>
  <c r="AW97" i="1"/>
  <c r="AW32" i="1"/>
  <c r="AW44" i="1"/>
  <c r="AW74" i="1"/>
  <c r="AW86" i="1"/>
  <c r="AW89" i="1"/>
  <c r="AW93" i="1"/>
  <c r="AW95" i="1"/>
  <c r="AW98" i="1"/>
  <c r="AW99" i="1"/>
  <c r="AW113" i="1"/>
  <c r="AW114" i="1"/>
  <c r="AW117" i="1"/>
  <c r="AW119" i="1"/>
  <c r="AW128" i="1"/>
  <c r="AW130" i="1"/>
  <c r="AW100" i="1"/>
  <c r="AW105" i="1"/>
  <c r="AW110" i="1"/>
  <c r="AW123" i="1"/>
  <c r="AW134" i="1"/>
  <c r="AW135" i="1"/>
  <c r="AW138" i="1"/>
  <c r="AW147" i="1"/>
  <c r="AW156" i="1"/>
  <c r="AW60" i="1"/>
  <c r="AW70" i="1"/>
  <c r="AW79" i="1"/>
  <c r="AW80" i="1"/>
  <c r="AW84" i="1"/>
  <c r="AW87" i="1"/>
  <c r="AW91" i="1"/>
  <c r="AW92" i="1"/>
  <c r="AW94" i="1"/>
  <c r="AW103" i="1"/>
  <c r="AW104" i="1"/>
  <c r="AW106" i="1"/>
  <c r="AW107" i="1"/>
  <c r="AW109" i="1"/>
  <c r="AW112" i="1"/>
  <c r="AW115" i="1"/>
  <c r="AW116" i="1"/>
  <c r="AW121" i="1"/>
  <c r="AW124" i="1"/>
  <c r="AW127" i="1"/>
  <c r="AW131" i="1"/>
  <c r="AW132" i="1"/>
  <c r="AW133" i="1"/>
  <c r="AW136" i="1"/>
  <c r="AW141" i="1"/>
  <c r="AW148" i="1"/>
  <c r="AW153" i="1"/>
  <c r="AW159" i="1"/>
  <c r="AW160" i="1"/>
  <c r="AW164" i="1"/>
  <c r="AW169" i="1"/>
  <c r="AW175" i="1"/>
  <c r="AW176" i="1"/>
  <c r="AW177" i="1"/>
  <c r="AW185" i="1"/>
  <c r="AW186" i="1"/>
  <c r="AW150" i="1"/>
  <c r="AW158" i="1"/>
  <c r="AW161" i="1"/>
  <c r="AW51" i="1"/>
  <c r="AW101" i="1"/>
  <c r="AW125" i="1"/>
  <c r="AW126" i="1"/>
  <c r="AW140" i="1"/>
  <c r="AW144" i="1"/>
  <c r="AW55" i="1"/>
  <c r="AW137" i="1"/>
  <c r="AW145" i="1"/>
  <c r="AW152" i="1"/>
  <c r="AW174" i="1"/>
  <c r="AW178" i="1"/>
  <c r="AW67" i="1"/>
  <c r="AW111" i="1"/>
  <c r="AW162" i="1"/>
  <c r="AW170" i="1"/>
  <c r="AW171" i="1"/>
  <c r="AW65" i="1"/>
  <c r="AW85" i="1"/>
  <c r="AW122" i="1"/>
  <c r="AW129" i="1"/>
  <c r="AW139" i="1"/>
  <c r="AW143" i="1"/>
  <c r="AW146" i="1"/>
  <c r="AW154" i="1"/>
  <c r="AW165" i="1"/>
  <c r="AW167" i="1"/>
  <c r="AW180" i="1"/>
  <c r="AW181" i="1"/>
  <c r="AW182" i="1"/>
  <c r="AW183" i="1"/>
  <c r="AW149" i="1"/>
  <c r="AW151" i="1"/>
  <c r="AW155" i="1"/>
  <c r="AW163" i="1"/>
  <c r="AW168" i="1"/>
  <c r="AW172" i="1"/>
  <c r="AW173" i="1"/>
  <c r="AW184" i="1"/>
  <c r="AW64" i="1"/>
  <c r="AW108" i="1"/>
  <c r="AW120" i="1"/>
  <c r="AW157" i="1"/>
  <c r="AW166" i="1"/>
  <c r="AW28" i="1"/>
  <c r="AW118" i="1"/>
  <c r="AW142" i="1"/>
  <c r="AW179" i="1"/>
  <c r="B48" i="6"/>
  <c r="H33" i="6"/>
  <c r="I48" i="6"/>
  <c r="H48" i="6" s="1"/>
  <c r="F12" i="1"/>
  <c r="V18" i="1"/>
  <c r="BB13" i="1"/>
  <c r="V15" i="1"/>
  <c r="BB15" i="1"/>
  <c r="V19" i="1"/>
  <c r="BB16" i="1"/>
  <c r="C62" i="1"/>
  <c r="E62" i="1" s="1"/>
  <c r="BO14" i="1"/>
  <c r="BO17" i="1"/>
  <c r="AC13" i="1"/>
  <c r="BH12" i="1"/>
  <c r="C19" i="1"/>
  <c r="E19" i="1" s="1"/>
  <c r="BH19" i="1"/>
  <c r="C22" i="1"/>
  <c r="C27" i="1"/>
  <c r="E27" i="1" s="1"/>
  <c r="C43" i="1"/>
  <c r="E43" i="1" s="1"/>
  <c r="C145" i="1"/>
  <c r="E145" i="1" s="1"/>
  <c r="C148" i="1"/>
  <c r="C138" i="1"/>
  <c r="E138" i="1" s="1"/>
  <c r="C123" i="1"/>
  <c r="E123" i="1" s="1"/>
  <c r="C60" i="1"/>
  <c r="E60" i="1" s="1"/>
  <c r="C59" i="1"/>
  <c r="C54" i="1"/>
  <c r="E54" i="1" s="1"/>
  <c r="C49" i="1"/>
  <c r="E49" i="1" s="1"/>
  <c r="C45" i="1"/>
  <c r="E45" i="1" s="1"/>
  <c r="C41" i="1"/>
  <c r="C37" i="1"/>
  <c r="E37" i="1" s="1"/>
  <c r="C33" i="1"/>
  <c r="E33" i="1" s="1"/>
  <c r="C29" i="1"/>
  <c r="E29" i="1" s="1"/>
  <c r="C25" i="1"/>
  <c r="C144" i="1"/>
  <c r="E144" i="1" s="1"/>
  <c r="C64" i="1"/>
  <c r="E64" i="1" s="1"/>
  <c r="C58" i="1"/>
  <c r="E58" i="1" s="1"/>
  <c r="C53" i="1"/>
  <c r="C48" i="1"/>
  <c r="E48" i="1" s="1"/>
  <c r="C44" i="1"/>
  <c r="E44" i="1" s="1"/>
  <c r="C40" i="1"/>
  <c r="E40" i="1" s="1"/>
  <c r="C36" i="1"/>
  <c r="C32" i="1"/>
  <c r="E32" i="1" s="1"/>
  <c r="C28" i="1"/>
  <c r="E28" i="1" s="1"/>
  <c r="C24" i="1"/>
  <c r="E24" i="1" s="1"/>
  <c r="C16" i="1"/>
  <c r="C14" i="1"/>
  <c r="C61" i="1"/>
  <c r="E61" i="1" s="1"/>
  <c r="C56" i="1"/>
  <c r="E56" i="1" s="1"/>
  <c r="C55" i="1"/>
  <c r="C50" i="1"/>
  <c r="E50" i="1" s="1"/>
  <c r="C46" i="1"/>
  <c r="E46" i="1" s="1"/>
  <c r="C42" i="1"/>
  <c r="E42" i="1" s="1"/>
  <c r="C38" i="1"/>
  <c r="C34" i="1"/>
  <c r="E34" i="1" s="1"/>
  <c r="AC12" i="1"/>
  <c r="AC15" i="1"/>
  <c r="BH16" i="1"/>
  <c r="BH15" i="1"/>
  <c r="BH13" i="1"/>
  <c r="AC19" i="1"/>
  <c r="AH19" i="1" s="1"/>
  <c r="C23" i="1"/>
  <c r="C31" i="1"/>
  <c r="E31" i="1" s="1"/>
  <c r="C35" i="1"/>
  <c r="E35" i="1" s="1"/>
  <c r="C51" i="1"/>
  <c r="E51" i="1" s="1"/>
  <c r="C141" i="1"/>
  <c r="C21" i="1"/>
  <c r="E21" i="1" s="1"/>
  <c r="C26" i="1"/>
  <c r="E26" i="1" s="1"/>
  <c r="C47" i="1"/>
  <c r="E47" i="1" s="1"/>
  <c r="C52" i="1"/>
  <c r="C20" i="1"/>
  <c r="E20" i="1" s="1"/>
  <c r="C30" i="1"/>
  <c r="C39" i="1"/>
  <c r="E39" i="1" s="1"/>
  <c r="BB12" i="1"/>
  <c r="V13" i="1"/>
  <c r="BB18" i="1"/>
  <c r="V14" i="1"/>
  <c r="V16" i="1"/>
  <c r="AW18" i="1"/>
  <c r="BB19" i="1"/>
  <c r="F19" i="1"/>
  <c r="F18" i="1"/>
  <c r="F15" i="1"/>
  <c r="F16" i="1"/>
  <c r="F14" i="1"/>
  <c r="BO19" i="1"/>
  <c r="BO18" i="1"/>
  <c r="BO15" i="1"/>
  <c r="BO13" i="1"/>
  <c r="BO16" i="1"/>
  <c r="BO12" i="1"/>
  <c r="M17" i="1"/>
  <c r="AW17" i="1"/>
  <c r="M19" i="1"/>
  <c r="C152" i="1"/>
  <c r="C156" i="1"/>
  <c r="E156" i="1" s="1"/>
  <c r="V12" i="1"/>
  <c r="AW12" i="1"/>
  <c r="M13" i="1"/>
  <c r="AC14" i="1"/>
  <c r="BB14" i="1"/>
  <c r="C15" i="1"/>
  <c r="AC16" i="1"/>
  <c r="AW16" i="1"/>
  <c r="V17" i="1"/>
  <c r="BB17" i="1"/>
  <c r="C18" i="1"/>
  <c r="AC18" i="1"/>
  <c r="BH18" i="1"/>
  <c r="C65" i="1"/>
  <c r="C66" i="1"/>
  <c r="E66" i="1" s="1"/>
  <c r="C67" i="1"/>
  <c r="E67" i="1" s="1"/>
  <c r="C68" i="1"/>
  <c r="E68" i="1" s="1"/>
  <c r="C69" i="1"/>
  <c r="C70" i="1"/>
  <c r="E70" i="1" s="1"/>
  <c r="C71" i="1"/>
  <c r="E71" i="1" s="1"/>
  <c r="C72" i="1"/>
  <c r="E72" i="1" s="1"/>
  <c r="C73" i="1"/>
  <c r="C74" i="1"/>
  <c r="E74" i="1" s="1"/>
  <c r="C75" i="1"/>
  <c r="E75" i="1" s="1"/>
  <c r="C76" i="1"/>
  <c r="E76" i="1" s="1"/>
  <c r="C77" i="1"/>
  <c r="C78" i="1"/>
  <c r="E78" i="1" s="1"/>
  <c r="C79" i="1"/>
  <c r="E79" i="1" s="1"/>
  <c r="M12" i="1"/>
  <c r="AW14" i="1"/>
  <c r="C186" i="1"/>
  <c r="E186" i="1" s="1"/>
  <c r="C185" i="1"/>
  <c r="E185" i="1" s="1"/>
  <c r="C184" i="1"/>
  <c r="E184" i="1" s="1"/>
  <c r="C183" i="1"/>
  <c r="C182" i="1"/>
  <c r="E182" i="1" s="1"/>
  <c r="C181" i="1"/>
  <c r="E181" i="1" s="1"/>
  <c r="C179" i="1"/>
  <c r="E179" i="1" s="1"/>
  <c r="C178" i="1"/>
  <c r="C177" i="1"/>
  <c r="E177" i="1" s="1"/>
  <c r="C180" i="1"/>
  <c r="E180" i="1" s="1"/>
  <c r="C176" i="1"/>
  <c r="E176" i="1" s="1"/>
  <c r="C175" i="1"/>
  <c r="C174" i="1"/>
  <c r="E174" i="1" s="1"/>
  <c r="C173" i="1"/>
  <c r="E173" i="1" s="1"/>
  <c r="C172" i="1"/>
  <c r="E172" i="1" s="1"/>
  <c r="C171" i="1"/>
  <c r="C170" i="1"/>
  <c r="E170" i="1" s="1"/>
  <c r="C169" i="1"/>
  <c r="E169" i="1" s="1"/>
  <c r="C168" i="1"/>
  <c r="E168" i="1" s="1"/>
  <c r="C167" i="1"/>
  <c r="C166" i="1"/>
  <c r="E166" i="1" s="1"/>
  <c r="C165" i="1"/>
  <c r="E165" i="1" s="1"/>
  <c r="C164" i="1"/>
  <c r="E164" i="1" s="1"/>
  <c r="C163" i="1"/>
  <c r="C162" i="1"/>
  <c r="E162" i="1" s="1"/>
  <c r="C161" i="1"/>
  <c r="E161" i="1" s="1"/>
  <c r="C160" i="1"/>
  <c r="E160" i="1" s="1"/>
  <c r="C159" i="1"/>
  <c r="C137" i="1"/>
  <c r="E137" i="1" s="1"/>
  <c r="C136" i="1"/>
  <c r="E136" i="1" s="1"/>
  <c r="C135" i="1"/>
  <c r="E135" i="1" s="1"/>
  <c r="C134" i="1"/>
  <c r="C133" i="1"/>
  <c r="E133" i="1" s="1"/>
  <c r="C132" i="1"/>
  <c r="E132" i="1" s="1"/>
  <c r="C131" i="1"/>
  <c r="E131" i="1" s="1"/>
  <c r="C130" i="1"/>
  <c r="C129" i="1"/>
  <c r="E129" i="1" s="1"/>
  <c r="C128" i="1"/>
  <c r="E128" i="1" s="1"/>
  <c r="C127" i="1"/>
  <c r="E127" i="1" s="1"/>
  <c r="C126" i="1"/>
  <c r="C125" i="1"/>
  <c r="E125" i="1" s="1"/>
  <c r="C124" i="1"/>
  <c r="E124" i="1" s="1"/>
  <c r="C119" i="1"/>
  <c r="E119" i="1" s="1"/>
  <c r="C118" i="1"/>
  <c r="C117" i="1"/>
  <c r="E117" i="1" s="1"/>
  <c r="C116" i="1"/>
  <c r="E116" i="1" s="1"/>
  <c r="C115" i="1"/>
  <c r="E115" i="1" s="1"/>
  <c r="C114" i="1"/>
  <c r="C113" i="1"/>
  <c r="E113" i="1" s="1"/>
  <c r="C112" i="1"/>
  <c r="E112" i="1" s="1"/>
  <c r="C111" i="1"/>
  <c r="E111" i="1" s="1"/>
  <c r="C110" i="1"/>
  <c r="C109" i="1"/>
  <c r="E109" i="1" s="1"/>
  <c r="C108" i="1"/>
  <c r="E108" i="1" s="1"/>
  <c r="C107" i="1"/>
  <c r="E107" i="1" s="1"/>
  <c r="C106" i="1"/>
  <c r="C105" i="1"/>
  <c r="E105" i="1" s="1"/>
  <c r="C104" i="1"/>
  <c r="E104" i="1" s="1"/>
  <c r="C103" i="1"/>
  <c r="E103" i="1" s="1"/>
  <c r="C102" i="1"/>
  <c r="C101" i="1"/>
  <c r="E101" i="1" s="1"/>
  <c r="C100" i="1"/>
  <c r="E100" i="1" s="1"/>
  <c r="C99" i="1"/>
  <c r="E99" i="1" s="1"/>
  <c r="C98" i="1"/>
  <c r="C97" i="1"/>
  <c r="E97" i="1" s="1"/>
  <c r="C96" i="1"/>
  <c r="E96" i="1" s="1"/>
  <c r="C95" i="1"/>
  <c r="E95" i="1" s="1"/>
  <c r="C94" i="1"/>
  <c r="C93" i="1"/>
  <c r="E93" i="1" s="1"/>
  <c r="C92" i="1"/>
  <c r="E92" i="1" s="1"/>
  <c r="C91" i="1"/>
  <c r="E91" i="1" s="1"/>
  <c r="C90" i="1"/>
  <c r="C89" i="1"/>
  <c r="E89" i="1" s="1"/>
  <c r="C88" i="1"/>
  <c r="E88" i="1" s="1"/>
  <c r="C87" i="1"/>
  <c r="E87" i="1" s="1"/>
  <c r="C86" i="1"/>
  <c r="C85" i="1"/>
  <c r="E85" i="1" s="1"/>
  <c r="C84" i="1"/>
  <c r="E84" i="1" s="1"/>
  <c r="C83" i="1"/>
  <c r="E83" i="1" s="1"/>
  <c r="C82" i="1"/>
  <c r="C81" i="1"/>
  <c r="E81" i="1" s="1"/>
  <c r="C80" i="1"/>
  <c r="E80" i="1" s="1"/>
  <c r="C143" i="1"/>
  <c r="E143" i="1" s="1"/>
  <c r="C139" i="1"/>
  <c r="C121" i="1"/>
  <c r="E121" i="1" s="1"/>
  <c r="C157" i="1"/>
  <c r="E157" i="1" s="1"/>
  <c r="C155" i="1"/>
  <c r="E155" i="1" s="1"/>
  <c r="C153" i="1"/>
  <c r="C151" i="1"/>
  <c r="E151" i="1" s="1"/>
  <c r="C149" i="1"/>
  <c r="E149" i="1" s="1"/>
  <c r="C147" i="1"/>
  <c r="E147" i="1" s="1"/>
  <c r="C146" i="1"/>
  <c r="C142" i="1"/>
  <c r="E142" i="1" s="1"/>
  <c r="C122" i="1"/>
  <c r="E122" i="1" s="1"/>
  <c r="C12" i="1"/>
  <c r="C13" i="1"/>
  <c r="AW13" i="1"/>
  <c r="M14" i="1"/>
  <c r="BH14" i="1"/>
  <c r="M15" i="1"/>
  <c r="AW15" i="1"/>
  <c r="M16" i="1"/>
  <c r="C17" i="1"/>
  <c r="AC17" i="1"/>
  <c r="BH17" i="1"/>
  <c r="C120" i="1"/>
  <c r="E120" i="1" s="1"/>
  <c r="C140" i="1"/>
  <c r="E140" i="1" s="1"/>
  <c r="C150" i="1"/>
  <c r="C154" i="1"/>
  <c r="E154" i="1" s="1"/>
  <c r="C158" i="1"/>
  <c r="E158" i="1" s="1"/>
  <c r="U230" i="15" l="1"/>
  <c r="U254" i="15"/>
  <c r="M296" i="15"/>
  <c r="O243" i="15"/>
  <c r="AG277" i="15"/>
  <c r="Q264" i="15"/>
  <c r="Q282" i="15"/>
  <c r="AG289" i="15"/>
  <c r="M267" i="15"/>
  <c r="P226" i="15"/>
  <c r="P326" i="1"/>
  <c r="BR322" i="1"/>
  <c r="BR319" i="1"/>
  <c r="P323" i="1"/>
  <c r="G320" i="1"/>
  <c r="BP333" i="1"/>
  <c r="N305" i="1"/>
  <c r="BR305" i="1"/>
  <c r="T333" i="1"/>
  <c r="P317" i="1"/>
  <c r="W309" i="1"/>
  <c r="J309" i="15" s="1"/>
  <c r="BP313" i="1"/>
  <c r="BR304" i="1"/>
  <c r="D330" i="1"/>
  <c r="D314" i="1"/>
  <c r="T317" i="1"/>
  <c r="BT304" i="1"/>
  <c r="BR311" i="1"/>
  <c r="G330" i="1"/>
  <c r="G300" i="1"/>
  <c r="N326" i="1"/>
  <c r="G324" i="1"/>
  <c r="T318" i="1"/>
  <c r="BT317" i="1"/>
  <c r="R310" i="1"/>
  <c r="T301" i="1"/>
  <c r="W314" i="1"/>
  <c r="J314" i="15" s="1"/>
  <c r="BR326" i="1"/>
  <c r="D333" i="1"/>
  <c r="G311" i="1"/>
  <c r="N329" i="1"/>
  <c r="T334" i="1"/>
  <c r="BP304" i="1"/>
  <c r="W315" i="1"/>
  <c r="J315" i="15" s="1"/>
  <c r="R315" i="1"/>
  <c r="W304" i="1"/>
  <c r="J304" i="15" s="1"/>
  <c r="P325" i="1"/>
  <c r="T299" i="1"/>
  <c r="T324" i="1"/>
  <c r="T303" i="1"/>
  <c r="N331" i="1"/>
  <c r="G321" i="1"/>
  <c r="BR327" i="1"/>
  <c r="N323" i="1"/>
  <c r="N312" i="1"/>
  <c r="W334" i="1"/>
  <c r="J334" i="15" s="1"/>
  <c r="BR328" i="1"/>
  <c r="D309" i="1"/>
  <c r="P331" i="1"/>
  <c r="P321" i="1"/>
  <c r="N300" i="1"/>
  <c r="P311" i="1"/>
  <c r="R309" i="1"/>
  <c r="D326" i="1"/>
  <c r="W333" i="1"/>
  <c r="J333" i="15" s="1"/>
  <c r="D313" i="1"/>
  <c r="N320" i="1"/>
  <c r="R316" i="1"/>
  <c r="T331" i="1"/>
  <c r="N304" i="1"/>
  <c r="T302" i="1"/>
  <c r="BT326" i="1"/>
  <c r="R305" i="1"/>
  <c r="D307" i="1"/>
  <c r="N309" i="1"/>
  <c r="D325" i="1"/>
  <c r="G332" i="1"/>
  <c r="BP330" i="1"/>
  <c r="P315" i="1"/>
  <c r="P301" i="1"/>
  <c r="BR306" i="1"/>
  <c r="W308" i="1"/>
  <c r="J308" i="15" s="1"/>
  <c r="R301" i="1"/>
  <c r="BP299" i="1"/>
  <c r="D301" i="1"/>
  <c r="G299" i="1"/>
  <c r="D306" i="1"/>
  <c r="G314" i="1"/>
  <c r="BR318" i="1"/>
  <c r="BP327" i="1"/>
  <c r="BP324" i="1"/>
  <c r="D331" i="1"/>
  <c r="R320" i="1"/>
  <c r="BP332" i="1"/>
  <c r="BT300" i="1"/>
  <c r="BR299" i="1"/>
  <c r="BR308" i="1"/>
  <c r="BR329" i="1"/>
  <c r="G313" i="1"/>
  <c r="BP328" i="1"/>
  <c r="W313" i="1"/>
  <c r="J313" i="15" s="1"/>
  <c r="W300" i="1"/>
  <c r="J300" i="15" s="1"/>
  <c r="BR313" i="1"/>
  <c r="P328" i="1"/>
  <c r="R304" i="1"/>
  <c r="W318" i="1"/>
  <c r="J318" i="15" s="1"/>
  <c r="D324" i="1"/>
  <c r="P307" i="1"/>
  <c r="BP318" i="1"/>
  <c r="D317" i="1"/>
  <c r="W325" i="1"/>
  <c r="J325" i="15" s="1"/>
  <c r="D322" i="1"/>
  <c r="G329" i="1"/>
  <c r="G309" i="1"/>
  <c r="T330" i="1"/>
  <c r="R311" i="1"/>
  <c r="BT307" i="1"/>
  <c r="BP309" i="1"/>
  <c r="BR303" i="1"/>
  <c r="P313" i="1"/>
  <c r="BP329" i="1"/>
  <c r="D303" i="1"/>
  <c r="R306" i="1"/>
  <c r="N303" i="1"/>
  <c r="N301" i="1"/>
  <c r="D299" i="1"/>
  <c r="N299" i="1"/>
  <c r="G301" i="1"/>
  <c r="BR312" i="1"/>
  <c r="W317" i="1"/>
  <c r="J317" i="15" s="1"/>
  <c r="N317" i="1"/>
  <c r="N334" i="1"/>
  <c r="W312" i="1"/>
  <c r="J312" i="15" s="1"/>
  <c r="T323" i="1"/>
  <c r="T332" i="1"/>
  <c r="D304" i="1"/>
  <c r="BR334" i="1"/>
  <c r="BP302" i="1"/>
  <c r="N327" i="1"/>
  <c r="W332" i="1"/>
  <c r="J332" i="15" s="1"/>
  <c r="P324" i="1"/>
  <c r="N333" i="1"/>
  <c r="BR321" i="1"/>
  <c r="G331" i="1"/>
  <c r="BT331" i="1"/>
  <c r="N328" i="1"/>
  <c r="G312" i="1"/>
  <c r="R327" i="1"/>
  <c r="D320" i="1"/>
  <c r="BT314" i="1"/>
  <c r="D319" i="1"/>
  <c r="T328" i="1"/>
  <c r="BT324" i="1"/>
  <c r="W331" i="1"/>
  <c r="J331" i="15" s="1"/>
  <c r="BR320" i="1"/>
  <c r="BT332" i="1"/>
  <c r="T309" i="1"/>
  <c r="T305" i="1"/>
  <c r="N310" i="1"/>
  <c r="BP325" i="1"/>
  <c r="N319" i="1"/>
  <c r="BT308" i="1"/>
  <c r="D305" i="1"/>
  <c r="BT302" i="1"/>
  <c r="P314" i="1"/>
  <c r="P318" i="1"/>
  <c r="W319" i="1"/>
  <c r="J319" i="15" s="1"/>
  <c r="D300" i="1"/>
  <c r="BR317" i="1"/>
  <c r="N306" i="1"/>
  <c r="G306" i="1"/>
  <c r="BT299" i="1"/>
  <c r="P299" i="1"/>
  <c r="P308" i="1"/>
  <c r="BP308" i="1"/>
  <c r="G308" i="1"/>
  <c r="T315" i="1"/>
  <c r="N321" i="1"/>
  <c r="G322" i="1"/>
  <c r="W302" i="1"/>
  <c r="J302" i="15" s="1"/>
  <c r="T322" i="1"/>
  <c r="BP300" i="1"/>
  <c r="P327" i="1"/>
  <c r="W305" i="1"/>
  <c r="J305" i="15" s="1"/>
  <c r="P332" i="1"/>
  <c r="P309" i="1"/>
  <c r="R333" i="1"/>
  <c r="D332" i="1"/>
  <c r="G310" i="1"/>
  <c r="R322" i="1"/>
  <c r="BR333" i="1"/>
  <c r="P305" i="1"/>
  <c r="W303" i="1"/>
  <c r="J303" i="15" s="1"/>
  <c r="R300" i="1"/>
  <c r="BP317" i="1"/>
  <c r="BP310" i="1"/>
  <c r="D316" i="1"/>
  <c r="R313" i="1"/>
  <c r="G318" i="1"/>
  <c r="N318" i="1"/>
  <c r="R334" i="1"/>
  <c r="T314" i="1"/>
  <c r="P334" i="1"/>
  <c r="BR324" i="1"/>
  <c r="P300" i="1"/>
  <c r="BR307" i="1"/>
  <c r="N330" i="1"/>
  <c r="D311" i="1"/>
  <c r="BP323" i="1"/>
  <c r="G319" i="1"/>
  <c r="N322" i="1"/>
  <c r="BP306" i="1"/>
  <c r="D308" i="1"/>
  <c r="N308" i="1"/>
  <c r="R308" i="1"/>
  <c r="R299" i="1"/>
  <c r="P306" i="1"/>
  <c r="G303" i="1"/>
  <c r="BT316" i="1"/>
  <c r="BR316" i="1"/>
  <c r="R324" i="1"/>
  <c r="T320" i="1"/>
  <c r="BT328" i="1"/>
  <c r="BT306" i="1"/>
  <c r="P330" i="1"/>
  <c r="N311" i="1"/>
  <c r="BP307" i="1"/>
  <c r="T307" i="1"/>
  <c r="T306" i="1"/>
  <c r="T316" i="1"/>
  <c r="W307" i="1"/>
  <c r="J307" i="15" s="1"/>
  <c r="D312" i="1"/>
  <c r="G333" i="1"/>
  <c r="T326" i="1"/>
  <c r="N307" i="1"/>
  <c r="T321" i="1"/>
  <c r="R312" i="1"/>
  <c r="BP305" i="1"/>
  <c r="D323" i="1"/>
  <c r="BP315" i="1"/>
  <c r="BP314" i="1"/>
  <c r="BP322" i="1"/>
  <c r="G304" i="1"/>
  <c r="D327" i="1"/>
  <c r="W301" i="1"/>
  <c r="J301" i="15" s="1"/>
  <c r="BT327" i="1"/>
  <c r="BT305" i="1"/>
  <c r="BR302" i="1"/>
  <c r="T311" i="1"/>
  <c r="BT329" i="1"/>
  <c r="P329" i="1"/>
  <c r="W321" i="1"/>
  <c r="J321" i="15" s="1"/>
  <c r="BT313" i="1"/>
  <c r="P333" i="1"/>
  <c r="BT312" i="1"/>
  <c r="BT318" i="1"/>
  <c r="R317" i="1"/>
  <c r="BR325" i="1"/>
  <c r="W323" i="1"/>
  <c r="J323" i="15" s="1"/>
  <c r="R329" i="1"/>
  <c r="BT315" i="1"/>
  <c r="N332" i="1"/>
  <c r="BP311" i="1"/>
  <c r="BR309" i="1"/>
  <c r="W310" i="1"/>
  <c r="J310" i="15" s="1"/>
  <c r="D302" i="1"/>
  <c r="BT320" i="1"/>
  <c r="BT310" i="1"/>
  <c r="W324" i="1"/>
  <c r="J324" i="15" s="1"/>
  <c r="R326" i="1"/>
  <c r="BP312" i="1"/>
  <c r="BT319" i="1"/>
  <c r="D318" i="1"/>
  <c r="G327" i="1"/>
  <c r="N324" i="1"/>
  <c r="BR330" i="1"/>
  <c r="R318" i="1"/>
  <c r="R332" i="1"/>
  <c r="BT311" i="1"/>
  <c r="D310" i="1"/>
  <c r="BP303" i="1"/>
  <c r="BT333" i="1"/>
  <c r="R314" i="1"/>
  <c r="G326" i="1"/>
  <c r="N315" i="1"/>
  <c r="BP319" i="1"/>
  <c r="T308" i="1"/>
  <c r="BP320" i="1"/>
  <c r="W326" i="1"/>
  <c r="J326" i="15" s="1"/>
  <c r="P316" i="1"/>
  <c r="T329" i="1"/>
  <c r="BR301" i="1"/>
  <c r="R319" i="1"/>
  <c r="BP326" i="1"/>
  <c r="R331" i="1"/>
  <c r="N19" i="1"/>
  <c r="N181" i="1"/>
  <c r="N112" i="1"/>
  <c r="N176" i="1"/>
  <c r="N140" i="1"/>
  <c r="N115" i="1"/>
  <c r="N167" i="1"/>
  <c r="N162" i="1"/>
  <c r="N154" i="1"/>
  <c r="N132" i="1"/>
  <c r="N54" i="1"/>
  <c r="N104" i="1"/>
  <c r="N180" i="1"/>
  <c r="N108" i="1"/>
  <c r="N164" i="1"/>
  <c r="N173" i="1"/>
  <c r="N161" i="1"/>
  <c r="N135" i="1"/>
  <c r="N105" i="1"/>
  <c r="N148" i="1"/>
  <c r="N137" i="1"/>
  <c r="N102" i="1"/>
  <c r="N130" i="1"/>
  <c r="N110" i="1"/>
  <c r="N101" i="1"/>
  <c r="N83" i="1"/>
  <c r="N77" i="1"/>
  <c r="N98" i="1"/>
  <c r="N30" i="1"/>
  <c r="N94" i="1"/>
  <c r="N80" i="1"/>
  <c r="N63" i="1"/>
  <c r="N41" i="1"/>
  <c r="N70" i="1"/>
  <c r="N57" i="1"/>
  <c r="N68" i="1"/>
  <c r="N36" i="1"/>
  <c r="N52" i="1"/>
  <c r="N37" i="1"/>
  <c r="N21" i="1"/>
  <c r="N24" i="1"/>
  <c r="N26" i="1"/>
  <c r="W306" i="1"/>
  <c r="J306" i="15" s="1"/>
  <c r="G325" i="1"/>
  <c r="P303" i="1"/>
  <c r="D315" i="1"/>
  <c r="D329" i="1"/>
  <c r="G317" i="1"/>
  <c r="G307" i="1"/>
  <c r="T313" i="1"/>
  <c r="G323" i="1"/>
  <c r="F323" i="15" s="1"/>
  <c r="P302" i="1"/>
  <c r="W330" i="1"/>
  <c r="J330" i="15" s="1"/>
  <c r="BR300" i="1"/>
  <c r="R321" i="1"/>
  <c r="BR310" i="1"/>
  <c r="W299" i="1"/>
  <c r="J299" i="15" s="1"/>
  <c r="BR314" i="1"/>
  <c r="BT301" i="1"/>
  <c r="R307" i="1"/>
  <c r="P304" i="1"/>
  <c r="BT322" i="1"/>
  <c r="W328" i="1"/>
  <c r="J328" i="15" s="1"/>
  <c r="T300" i="1"/>
  <c r="P320" i="1"/>
  <c r="BP316" i="1"/>
  <c r="R323" i="1"/>
  <c r="G305" i="1"/>
  <c r="F305" i="15" s="1"/>
  <c r="W322" i="1"/>
  <c r="J322" i="15" s="1"/>
  <c r="BP321" i="1"/>
  <c r="T310" i="1"/>
  <c r="R303" i="1"/>
  <c r="R302" i="1"/>
  <c r="P322" i="1"/>
  <c r="T327" i="1"/>
  <c r="BT323" i="1"/>
  <c r="W316" i="1"/>
  <c r="J316" i="15" s="1"/>
  <c r="BP331" i="1"/>
  <c r="N152" i="1"/>
  <c r="G152" i="1"/>
  <c r="BT321" i="1"/>
  <c r="N314" i="1"/>
  <c r="W311" i="1"/>
  <c r="J311" i="15" s="1"/>
  <c r="G328" i="1"/>
  <c r="BT303" i="1"/>
  <c r="T312" i="1"/>
  <c r="W320" i="1"/>
  <c r="J320" i="15" s="1"/>
  <c r="BR331" i="1"/>
  <c r="N313" i="1"/>
  <c r="G316" i="1"/>
  <c r="N325" i="1"/>
  <c r="G302" i="1"/>
  <c r="F302" i="15" s="1"/>
  <c r="T325" i="1"/>
  <c r="T319" i="1"/>
  <c r="W327" i="1"/>
  <c r="J327" i="15" s="1"/>
  <c r="P312" i="1"/>
  <c r="BP301" i="1"/>
  <c r="R330" i="1"/>
  <c r="BT334" i="1"/>
  <c r="T304" i="1"/>
  <c r="D321" i="1"/>
  <c r="BT330" i="1"/>
  <c r="N316" i="1"/>
  <c r="G315" i="1"/>
  <c r="R328" i="1"/>
  <c r="BR315" i="1"/>
  <c r="D328" i="1"/>
  <c r="BR323" i="1"/>
  <c r="BR332" i="1"/>
  <c r="BT309" i="1"/>
  <c r="BP334" i="1"/>
  <c r="N302" i="1"/>
  <c r="R325" i="1"/>
  <c r="P319" i="1"/>
  <c r="P310" i="1"/>
  <c r="W329" i="1"/>
  <c r="J329" i="15" s="1"/>
  <c r="P229" i="15"/>
  <c r="P292" i="15"/>
  <c r="AH251" i="15"/>
  <c r="K242" i="15"/>
  <c r="Z326" i="15"/>
  <c r="AM326" i="15"/>
  <c r="Z331" i="15"/>
  <c r="AM331" i="15"/>
  <c r="Z315" i="15"/>
  <c r="AM315" i="15"/>
  <c r="Z323" i="15"/>
  <c r="AM323" i="15"/>
  <c r="Z321" i="15"/>
  <c r="AM321" i="15"/>
  <c r="Z316" i="15"/>
  <c r="AM316" i="15"/>
  <c r="Z333" i="15"/>
  <c r="AM333" i="15"/>
  <c r="Z334" i="15"/>
  <c r="AM334" i="15"/>
  <c r="Z332" i="15"/>
  <c r="AM332" i="15"/>
  <c r="Z329" i="15"/>
  <c r="AM329" i="15"/>
  <c r="Z328" i="15"/>
  <c r="AM328" i="15"/>
  <c r="Z314" i="15"/>
  <c r="AM314" i="15"/>
  <c r="Z313" i="15"/>
  <c r="AM313" i="15"/>
  <c r="Z301" i="15"/>
  <c r="AM301" i="15"/>
  <c r="Z319" i="15"/>
  <c r="AM319" i="15"/>
  <c r="Z318" i="15"/>
  <c r="AM318" i="15"/>
  <c r="Z311" i="15"/>
  <c r="AM311" i="15"/>
  <c r="Z324" i="15"/>
  <c r="AM324" i="15"/>
  <c r="Z330" i="15"/>
  <c r="AM330" i="15"/>
  <c r="Z306" i="15"/>
  <c r="AM306" i="15"/>
  <c r="Z310" i="15"/>
  <c r="AM310" i="15"/>
  <c r="Z303" i="15"/>
  <c r="AM303" i="15"/>
  <c r="Z312" i="15"/>
  <c r="AM312" i="15"/>
  <c r="Z320" i="15"/>
  <c r="AM320" i="15"/>
  <c r="Z307" i="15"/>
  <c r="AM307" i="15"/>
  <c r="Z317" i="15"/>
  <c r="AM317" i="15"/>
  <c r="Z304" i="15"/>
  <c r="AM304" i="15"/>
  <c r="Z327" i="15"/>
  <c r="AM327" i="15"/>
  <c r="Z309" i="15"/>
  <c r="AM309" i="15"/>
  <c r="Z305" i="15"/>
  <c r="AM305" i="15"/>
  <c r="Z299" i="15"/>
  <c r="AM299" i="15"/>
  <c r="Z325" i="15"/>
  <c r="AM325" i="15"/>
  <c r="Z302" i="15"/>
  <c r="AM302" i="15"/>
  <c r="Z322" i="15"/>
  <c r="AM322" i="15"/>
  <c r="Z300" i="15"/>
  <c r="AM300" i="15"/>
  <c r="Q232" i="15"/>
  <c r="L197" i="15"/>
  <c r="K215" i="15"/>
  <c r="AH215" i="15"/>
  <c r="T191" i="15"/>
  <c r="Q234" i="15"/>
  <c r="P291" i="15"/>
  <c r="T218" i="15"/>
  <c r="AF249" i="15"/>
  <c r="O204" i="15"/>
  <c r="Z245" i="15"/>
  <c r="U277" i="15"/>
  <c r="U205" i="15"/>
  <c r="AH298" i="15"/>
  <c r="Q259" i="15"/>
  <c r="M292" i="15"/>
  <c r="M256" i="15"/>
  <c r="AH256" i="15"/>
  <c r="M277" i="15"/>
  <c r="AH207" i="15"/>
  <c r="Q233" i="15"/>
  <c r="U193" i="15"/>
  <c r="AH199" i="15"/>
  <c r="M245" i="15"/>
  <c r="AH289" i="15"/>
  <c r="Q275" i="15"/>
  <c r="U250" i="15"/>
  <c r="U292" i="15"/>
  <c r="Y268" i="15"/>
  <c r="U251" i="15"/>
  <c r="AH252" i="15"/>
  <c r="AH285" i="15"/>
  <c r="Q247" i="15"/>
  <c r="M266" i="15"/>
  <c r="Q243" i="15"/>
  <c r="M250" i="15"/>
  <c r="U244" i="15"/>
  <c r="AH253" i="15"/>
  <c r="U245" i="15"/>
  <c r="M283" i="15"/>
  <c r="AH269" i="15"/>
  <c r="AH274" i="15"/>
  <c r="Q254" i="15"/>
  <c r="AH198" i="15"/>
  <c r="AH217" i="15"/>
  <c r="M234" i="15"/>
  <c r="AH223" i="15"/>
  <c r="M223" i="15"/>
  <c r="U206" i="15"/>
  <c r="AH284" i="15"/>
  <c r="M195" i="15"/>
  <c r="AL273" i="15"/>
  <c r="U235" i="15"/>
  <c r="M287" i="15"/>
  <c r="Q278" i="15"/>
  <c r="U220" i="15"/>
  <c r="AH208" i="15"/>
  <c r="Q190" i="15"/>
  <c r="U198" i="15"/>
  <c r="Q239" i="15"/>
  <c r="U236" i="15"/>
  <c r="M254" i="15"/>
  <c r="Q271" i="15"/>
  <c r="AH287" i="15"/>
  <c r="U293" i="15"/>
  <c r="Q274" i="15"/>
  <c r="Q288" i="15"/>
  <c r="Q241" i="15"/>
  <c r="Q204" i="15"/>
  <c r="Q188" i="15"/>
  <c r="Q189" i="15"/>
  <c r="M232" i="15"/>
  <c r="U209" i="15"/>
  <c r="M212" i="15"/>
  <c r="U191" i="15"/>
  <c r="AH213" i="15"/>
  <c r="U225" i="15"/>
  <c r="Q209" i="15"/>
  <c r="U215" i="15"/>
  <c r="M204" i="15"/>
  <c r="M229" i="15"/>
  <c r="AH231" i="15"/>
  <c r="M188" i="15"/>
  <c r="Q194" i="15"/>
  <c r="Q214" i="15"/>
  <c r="M191" i="15"/>
  <c r="AH241" i="15"/>
  <c r="M193" i="15"/>
  <c r="AH206" i="15"/>
  <c r="AH190" i="15"/>
  <c r="AH225" i="15"/>
  <c r="U203" i="15"/>
  <c r="U237" i="15"/>
  <c r="M199" i="15"/>
  <c r="M225" i="15"/>
  <c r="Q217" i="15"/>
  <c r="AH238" i="15"/>
  <c r="M200" i="15"/>
  <c r="Q224" i="15"/>
  <c r="AH233" i="15"/>
  <c r="M187" i="15"/>
  <c r="AH222" i="15"/>
  <c r="M206" i="15"/>
  <c r="AH210" i="15"/>
  <c r="AH242" i="15"/>
  <c r="M210" i="15"/>
  <c r="Q242" i="15"/>
  <c r="M211" i="15"/>
  <c r="M293" i="15"/>
  <c r="Q246" i="15"/>
  <c r="Q298" i="15"/>
  <c r="AH295" i="15"/>
  <c r="U287" i="15"/>
  <c r="M270" i="15"/>
  <c r="Q281" i="15"/>
  <c r="AH268" i="15"/>
  <c r="M278" i="15"/>
  <c r="Q272" i="15"/>
  <c r="Q262" i="15"/>
  <c r="AH282" i="15"/>
  <c r="U253" i="15"/>
  <c r="Q294" i="15"/>
  <c r="AH286" i="15"/>
  <c r="AH275" i="15"/>
  <c r="Q276" i="15"/>
  <c r="U257" i="15"/>
  <c r="M247" i="15"/>
  <c r="M268" i="15"/>
  <c r="Q291" i="15"/>
  <c r="M288" i="15"/>
  <c r="AH264" i="15"/>
  <c r="AH277" i="15"/>
  <c r="U285" i="15"/>
  <c r="M282" i="15"/>
  <c r="Q286" i="15"/>
  <c r="M269" i="15"/>
  <c r="AH261" i="15"/>
  <c r="U266" i="15"/>
  <c r="M264" i="15"/>
  <c r="Q258" i="15"/>
  <c r="U283" i="15"/>
  <c r="Q280" i="15"/>
  <c r="AH258" i="15"/>
  <c r="U242" i="15"/>
  <c r="Q210" i="15"/>
  <c r="U187" i="15"/>
  <c r="U274" i="15"/>
  <c r="M275" i="15"/>
  <c r="Q252" i="15"/>
  <c r="M295" i="15"/>
  <c r="AH255" i="15"/>
  <c r="U272" i="15"/>
  <c r="AH294" i="15"/>
  <c r="Q256" i="15"/>
  <c r="U276" i="15"/>
  <c r="T247" i="15"/>
  <c r="AG187" i="15"/>
  <c r="P254" i="15"/>
  <c r="L263" i="15"/>
  <c r="AG229" i="15"/>
  <c r="T250" i="15"/>
  <c r="L257" i="15"/>
  <c r="P261" i="15"/>
  <c r="P194" i="15"/>
  <c r="T296" i="15"/>
  <c r="P272" i="15"/>
  <c r="L277" i="15"/>
  <c r="T263" i="15"/>
  <c r="L278" i="15"/>
  <c r="AG295" i="15"/>
  <c r="T252" i="15"/>
  <c r="AG260" i="15"/>
  <c r="T284" i="15"/>
  <c r="AG242" i="15"/>
  <c r="L199" i="15"/>
  <c r="AG283" i="15"/>
  <c r="P276" i="15"/>
  <c r="AG268" i="15"/>
  <c r="L293" i="15"/>
  <c r="P287" i="15"/>
  <c r="T244" i="15"/>
  <c r="L245" i="15"/>
  <c r="L204" i="15"/>
  <c r="P237" i="15"/>
  <c r="L238" i="15"/>
  <c r="T231" i="15"/>
  <c r="AG298" i="15"/>
  <c r="P243" i="15"/>
  <c r="T228" i="15"/>
  <c r="L243" i="15"/>
  <c r="P257" i="15"/>
  <c r="T268" i="15"/>
  <c r="AG265" i="15"/>
  <c r="P270" i="15"/>
  <c r="L294" i="15"/>
  <c r="L267" i="15"/>
  <c r="T289" i="15"/>
  <c r="L246" i="15"/>
  <c r="L295" i="15"/>
  <c r="T234" i="15"/>
  <c r="P238" i="15"/>
  <c r="AG215" i="15"/>
  <c r="L208" i="15"/>
  <c r="T237" i="15"/>
  <c r="P217" i="15"/>
  <c r="P285" i="15"/>
  <c r="T276" i="15"/>
  <c r="L272" i="15"/>
  <c r="L190" i="15"/>
  <c r="T242" i="15"/>
  <c r="T236" i="15"/>
  <c r="P255" i="15"/>
  <c r="T260" i="15"/>
  <c r="L274" i="15"/>
  <c r="AG261" i="15"/>
  <c r="T282" i="15"/>
  <c r="L291" i="15"/>
  <c r="L234" i="15"/>
  <c r="T215" i="15"/>
  <c r="T204" i="15"/>
  <c r="AG223" i="15"/>
  <c r="T200" i="15"/>
  <c r="L213" i="15"/>
  <c r="P189" i="15"/>
  <c r="T241" i="15"/>
  <c r="P196" i="15"/>
  <c r="T229" i="15"/>
  <c r="L218" i="15"/>
  <c r="AG240" i="15"/>
  <c r="T235" i="15"/>
  <c r="P236" i="15"/>
  <c r="AG225" i="15"/>
  <c r="P198" i="15"/>
  <c r="P221" i="15"/>
  <c r="L216" i="15"/>
  <c r="L241" i="15"/>
  <c r="AG191" i="15"/>
  <c r="T187" i="15"/>
  <c r="AG220" i="15"/>
  <c r="AG237" i="15"/>
  <c r="P227" i="15"/>
  <c r="T212" i="15"/>
  <c r="L211" i="15"/>
  <c r="T280" i="15"/>
  <c r="P282" i="15"/>
  <c r="AG281" i="15"/>
  <c r="T273" i="15"/>
  <c r="AG287" i="15"/>
  <c r="L298" i="15"/>
  <c r="AG255" i="15"/>
  <c r="P271" i="15"/>
  <c r="L279" i="15"/>
  <c r="T267" i="15"/>
  <c r="AG253" i="15"/>
  <c r="T290" i="15"/>
  <c r="L258" i="15"/>
  <c r="AK266" i="15"/>
  <c r="L244" i="15"/>
  <c r="L290" i="15"/>
  <c r="L265" i="15"/>
  <c r="L286" i="15"/>
  <c r="P195" i="15"/>
  <c r="AG192" i="15"/>
  <c r="L256" i="15"/>
  <c r="T245" i="15"/>
  <c r="AG251" i="15"/>
  <c r="AG252" i="15"/>
  <c r="AG269" i="15"/>
  <c r="T222" i="15"/>
  <c r="P223" i="15"/>
  <c r="T198" i="15"/>
  <c r="P209" i="15"/>
  <c r="AG231" i="15"/>
  <c r="T194" i="15"/>
  <c r="L215" i="15"/>
  <c r="AG227" i="15"/>
  <c r="AG241" i="15"/>
  <c r="L193" i="15"/>
  <c r="T238" i="15"/>
  <c r="AG190" i="15"/>
  <c r="T221" i="15"/>
  <c r="L240" i="15"/>
  <c r="AG210" i="15"/>
  <c r="T190" i="15"/>
  <c r="AG275" i="15"/>
  <c r="AG256" i="15"/>
  <c r="P248" i="15"/>
  <c r="L281" i="15"/>
  <c r="P247" i="15"/>
  <c r="L288" i="15"/>
  <c r="T283" i="15"/>
  <c r="T266" i="15"/>
  <c r="T285" i="15"/>
  <c r="P295" i="15"/>
  <c r="AF232" i="15"/>
  <c r="S267" i="15"/>
  <c r="O281" i="15"/>
  <c r="O285" i="15"/>
  <c r="S245" i="15"/>
  <c r="AF261" i="15"/>
  <c r="K271" i="15"/>
  <c r="O230" i="15"/>
  <c r="S260" i="15"/>
  <c r="AF246" i="15"/>
  <c r="AJ248" i="15"/>
  <c r="O233" i="15"/>
  <c r="O248" i="15"/>
  <c r="S249" i="15"/>
  <c r="S231" i="15"/>
  <c r="AF283" i="15"/>
  <c r="S283" i="15"/>
  <c r="K269" i="15"/>
  <c r="O254" i="15"/>
  <c r="K295" i="15"/>
  <c r="AF265" i="15"/>
  <c r="K249" i="15"/>
  <c r="S216" i="15"/>
  <c r="O195" i="15"/>
  <c r="O207" i="15"/>
  <c r="O208" i="15"/>
  <c r="S296" i="15"/>
  <c r="K190" i="15"/>
  <c r="AF187" i="15"/>
  <c r="S222" i="15"/>
  <c r="O234" i="15"/>
  <c r="AF205" i="15"/>
  <c r="S188" i="15"/>
  <c r="S292" i="15"/>
  <c r="K267" i="15"/>
  <c r="K279" i="15"/>
  <c r="O282" i="15"/>
  <c r="AJ279" i="15"/>
  <c r="AF199" i="15"/>
  <c r="S198" i="15"/>
  <c r="K233" i="15"/>
  <c r="AF206" i="15"/>
  <c r="K222" i="15"/>
  <c r="S201" i="15"/>
  <c r="O217" i="15"/>
  <c r="AF222" i="15"/>
  <c r="AF220" i="15"/>
  <c r="K256" i="15"/>
  <c r="K283" i="15"/>
  <c r="S244" i="15"/>
  <c r="O261" i="15"/>
  <c r="K289" i="15"/>
  <c r="K262" i="15"/>
  <c r="K246" i="15"/>
  <c r="K258" i="15"/>
  <c r="AF279" i="15"/>
  <c r="AF258" i="15"/>
  <c r="S277" i="15"/>
  <c r="S272" i="15"/>
  <c r="O286" i="15"/>
  <c r="AF204" i="15"/>
  <c r="O236" i="15"/>
  <c r="O220" i="15"/>
  <c r="K228" i="15"/>
  <c r="S246" i="15"/>
  <c r="K276" i="15"/>
  <c r="K259" i="15"/>
  <c r="AF289" i="15"/>
  <c r="O293" i="15"/>
  <c r="S251" i="15"/>
  <c r="S259" i="15"/>
  <c r="K254" i="15"/>
  <c r="O270" i="15"/>
  <c r="K255" i="15"/>
  <c r="O274" i="15"/>
  <c r="S289" i="15"/>
  <c r="K294" i="15"/>
  <c r="O292" i="15"/>
  <c r="S278" i="15"/>
  <c r="AF274" i="15"/>
  <c r="W279" i="15"/>
  <c r="AF251" i="15"/>
  <c r="K284" i="15"/>
  <c r="O263" i="15"/>
  <c r="AF278" i="15"/>
  <c r="O280" i="15"/>
  <c r="AF292" i="15"/>
  <c r="AF243" i="15"/>
  <c r="O253" i="15"/>
  <c r="S291" i="15"/>
  <c r="K247" i="15"/>
  <c r="K277" i="15"/>
  <c r="K260" i="15"/>
  <c r="O290" i="15"/>
  <c r="AF280" i="15"/>
  <c r="S271" i="15"/>
  <c r="AF294" i="15"/>
  <c r="K252" i="15"/>
  <c r="AF269" i="15"/>
  <c r="K195" i="15"/>
  <c r="AF208" i="15"/>
  <c r="O231" i="15"/>
  <c r="K193" i="15"/>
  <c r="AF219" i="15"/>
  <c r="S213" i="15"/>
  <c r="S224" i="15"/>
  <c r="O194" i="15"/>
  <c r="S235" i="15"/>
  <c r="K214" i="15"/>
  <c r="AF233" i="15"/>
  <c r="AF191" i="15"/>
  <c r="K208" i="15"/>
  <c r="K230" i="15"/>
  <c r="O226" i="15"/>
  <c r="S199" i="15"/>
  <c r="AF226" i="15"/>
  <c r="K278" i="15"/>
  <c r="AF255" i="15"/>
  <c r="AF275" i="15"/>
  <c r="K245" i="15"/>
  <c r="AF244" i="15"/>
  <c r="S263" i="15"/>
  <c r="S284" i="15"/>
  <c r="K273" i="15"/>
  <c r="O255" i="15"/>
  <c r="O256" i="15"/>
  <c r="AF284" i="15"/>
  <c r="K266" i="15"/>
  <c r="S285" i="15"/>
  <c r="O295" i="15"/>
  <c r="K243" i="15"/>
  <c r="K250" i="15"/>
  <c r="AF268" i="15"/>
  <c r="K272" i="15"/>
  <c r="O276" i="15"/>
  <c r="S280" i="15"/>
  <c r="W248" i="15"/>
  <c r="S273" i="15"/>
  <c r="O264" i="15"/>
  <c r="S262" i="15"/>
  <c r="AF250" i="15"/>
  <c r="BT287" i="1"/>
  <c r="P274" i="1"/>
  <c r="BR270" i="1"/>
  <c r="W269" i="1"/>
  <c r="BP296" i="1"/>
  <c r="T295" i="1"/>
  <c r="G275" i="1"/>
  <c r="R290" i="1"/>
  <c r="D270" i="1"/>
  <c r="BT262" i="1"/>
  <c r="P270" i="1"/>
  <c r="BR268" i="1"/>
  <c r="W263" i="1"/>
  <c r="N296" i="1"/>
  <c r="BP269" i="1"/>
  <c r="T290" i="1"/>
  <c r="G264" i="1"/>
  <c r="R268" i="1"/>
  <c r="BT294" i="1"/>
  <c r="BT266" i="1"/>
  <c r="P256" i="1"/>
  <c r="BR262" i="1"/>
  <c r="N248" i="1"/>
  <c r="BP279" i="1"/>
  <c r="T293" i="1"/>
  <c r="G291" i="1"/>
  <c r="G251" i="1"/>
  <c r="D275" i="1"/>
  <c r="D250" i="1"/>
  <c r="BT257" i="1"/>
  <c r="P253" i="1"/>
  <c r="W247" i="1"/>
  <c r="N250" i="1"/>
  <c r="T258" i="1"/>
  <c r="G294" i="1"/>
  <c r="R296" i="1"/>
  <c r="D277" i="1"/>
  <c r="BT280" i="1"/>
  <c r="P291" i="1"/>
  <c r="BR271" i="1"/>
  <c r="W248" i="1"/>
  <c r="N251" i="1"/>
  <c r="T269" i="1"/>
  <c r="R287" i="1"/>
  <c r="BT270" i="1"/>
  <c r="P280" i="1"/>
  <c r="BR284" i="1"/>
  <c r="W264" i="1"/>
  <c r="N252" i="1"/>
  <c r="BP263" i="1"/>
  <c r="G293" i="1"/>
  <c r="R248" i="1"/>
  <c r="BT243" i="1"/>
  <c r="P260" i="1"/>
  <c r="BR283" i="1"/>
  <c r="W286" i="1"/>
  <c r="N285" i="1"/>
  <c r="BP290" i="1"/>
  <c r="T278" i="1"/>
  <c r="R255" i="1"/>
  <c r="D289" i="1"/>
  <c r="BT278" i="1"/>
  <c r="P267" i="1"/>
  <c r="BR255" i="1"/>
  <c r="N258" i="1"/>
  <c r="BP276" i="1"/>
  <c r="T271" i="1"/>
  <c r="G269" i="1"/>
  <c r="F269" i="15" s="1"/>
  <c r="R257" i="1"/>
  <c r="D293" i="1"/>
  <c r="BT260" i="1"/>
  <c r="P261" i="1"/>
  <c r="BR266" i="1"/>
  <c r="N295" i="1"/>
  <c r="BP271" i="1"/>
  <c r="T265" i="1"/>
  <c r="G283" i="1"/>
  <c r="R294" i="1"/>
  <c r="D283" i="1"/>
  <c r="D248" i="1"/>
  <c r="BT249" i="1"/>
  <c r="BR292" i="1"/>
  <c r="W270" i="1"/>
  <c r="N272" i="1"/>
  <c r="BP243" i="1"/>
  <c r="T247" i="1"/>
  <c r="G254" i="1"/>
  <c r="D271" i="1"/>
  <c r="D284" i="1"/>
  <c r="P285" i="1"/>
  <c r="BR293" i="1"/>
  <c r="W273" i="1"/>
  <c r="N261" i="1"/>
  <c r="BP245" i="1"/>
  <c r="G280" i="1"/>
  <c r="R275" i="1"/>
  <c r="BT288" i="1"/>
  <c r="P243" i="1"/>
  <c r="BR253" i="1"/>
  <c r="W254" i="1"/>
  <c r="BP284" i="1"/>
  <c r="T284" i="1"/>
  <c r="G249" i="1"/>
  <c r="R252" i="1"/>
  <c r="P278" i="1"/>
  <c r="BR282" i="1"/>
  <c r="W295" i="1"/>
  <c r="N281" i="1"/>
  <c r="BP252" i="1"/>
  <c r="T261" i="1"/>
  <c r="R279" i="1"/>
  <c r="D257" i="1"/>
  <c r="D272" i="1"/>
  <c r="BT264" i="1"/>
  <c r="P279" i="1"/>
  <c r="BR264" i="1"/>
  <c r="N293" i="1"/>
  <c r="BP292" i="1"/>
  <c r="T279" i="1"/>
  <c r="R298" i="1"/>
  <c r="D295" i="1"/>
  <c r="D263" i="1"/>
  <c r="P251" i="1"/>
  <c r="BR248" i="1"/>
  <c r="W255" i="1"/>
  <c r="N245" i="1"/>
  <c r="T298" i="1"/>
  <c r="G279" i="1"/>
  <c r="R258" i="1"/>
  <c r="BT252" i="1"/>
  <c r="BR285" i="1"/>
  <c r="W267" i="1"/>
  <c r="N280" i="1"/>
  <c r="BP281" i="1"/>
  <c r="T256" i="1"/>
  <c r="G277" i="1"/>
  <c r="R263" i="1"/>
  <c r="D247" i="1"/>
  <c r="BT285" i="1"/>
  <c r="P265" i="1"/>
  <c r="BR252" i="1"/>
  <c r="N266" i="1"/>
  <c r="BP277" i="1"/>
  <c r="T277" i="1"/>
  <c r="G296" i="1"/>
  <c r="R266" i="1"/>
  <c r="D265" i="1"/>
  <c r="BT265" i="1"/>
  <c r="P254" i="1"/>
  <c r="BR260" i="1"/>
  <c r="W288" i="1"/>
  <c r="N290" i="1"/>
  <c r="BP258" i="1"/>
  <c r="T262" i="1"/>
  <c r="G258" i="1"/>
  <c r="R265" i="1"/>
  <c r="BT253" i="1"/>
  <c r="BT267" i="1"/>
  <c r="P269" i="1"/>
  <c r="W283" i="1"/>
  <c r="N291" i="1"/>
  <c r="BP264" i="1"/>
  <c r="T251" i="1"/>
  <c r="G247" i="1"/>
  <c r="F247" i="15" s="1"/>
  <c r="R278" i="1"/>
  <c r="D278" i="1"/>
  <c r="D243" i="1"/>
  <c r="P272" i="1"/>
  <c r="BR257" i="1"/>
  <c r="N298" i="1"/>
  <c r="BP265" i="1"/>
  <c r="T282" i="1"/>
  <c r="G256" i="1"/>
  <c r="R249" i="1"/>
  <c r="D280" i="1"/>
  <c r="BT290" i="1"/>
  <c r="P290" i="1"/>
  <c r="BR258" i="1"/>
  <c r="W244" i="1"/>
  <c r="BP267" i="1"/>
  <c r="T283" i="1"/>
  <c r="R246" i="1"/>
  <c r="BT295" i="1"/>
  <c r="P257" i="1"/>
  <c r="BR245" i="1"/>
  <c r="W243" i="1"/>
  <c r="N246" i="1"/>
  <c r="T281" i="1"/>
  <c r="R295" i="1"/>
  <c r="D274" i="1"/>
  <c r="BT272" i="1"/>
  <c r="P282" i="1"/>
  <c r="BR289" i="1"/>
  <c r="W290" i="1"/>
  <c r="N292" i="1"/>
  <c r="BP294" i="1"/>
  <c r="T252" i="1"/>
  <c r="R280" i="1"/>
  <c r="D296" i="1"/>
  <c r="BT276" i="1"/>
  <c r="P258" i="1"/>
  <c r="BR247" i="1"/>
  <c r="N264" i="1"/>
  <c r="BP272" i="1"/>
  <c r="T267" i="1"/>
  <c r="G285" i="1"/>
  <c r="R256" i="1"/>
  <c r="D294" i="1"/>
  <c r="BT273" i="1"/>
  <c r="P250" i="1"/>
  <c r="BR259" i="1"/>
  <c r="N273" i="1"/>
  <c r="BP244" i="1"/>
  <c r="T248" i="1"/>
  <c r="G261" i="1"/>
  <c r="R273" i="1"/>
  <c r="D291" i="1"/>
  <c r="BT289" i="1"/>
  <c r="P277" i="1"/>
  <c r="BR275" i="1"/>
  <c r="W245" i="1"/>
  <c r="BP274" i="1"/>
  <c r="T296" i="1"/>
  <c r="G259" i="1"/>
  <c r="R282" i="1"/>
  <c r="D279" i="1"/>
  <c r="D255" i="1"/>
  <c r="P283" i="1"/>
  <c r="BR265" i="1"/>
  <c r="W246" i="1"/>
  <c r="BP288" i="1"/>
  <c r="T276" i="1"/>
  <c r="G292" i="1"/>
  <c r="R259" i="1"/>
  <c r="BT261" i="1"/>
  <c r="P249" i="1"/>
  <c r="W296" i="1"/>
  <c r="N268" i="1"/>
  <c r="BP255" i="1"/>
  <c r="T272" i="1"/>
  <c r="G266" i="1"/>
  <c r="R260" i="1"/>
  <c r="P255" i="1"/>
  <c r="BR246" i="1"/>
  <c r="W259" i="1"/>
  <c r="N259" i="1"/>
  <c r="BP273" i="1"/>
  <c r="G298" i="1"/>
  <c r="R285" i="1"/>
  <c r="D267" i="1"/>
  <c r="D246" i="1"/>
  <c r="BT254" i="1"/>
  <c r="P247" i="1"/>
  <c r="W276" i="1"/>
  <c r="N271" i="1"/>
  <c r="BP295" i="1"/>
  <c r="T259" i="1"/>
  <c r="R284" i="1"/>
  <c r="D259" i="1"/>
  <c r="BT256" i="1"/>
  <c r="BR296" i="1"/>
  <c r="W279" i="1"/>
  <c r="N286" i="1"/>
  <c r="BP282" i="1"/>
  <c r="T264" i="1"/>
  <c r="G271" i="1"/>
  <c r="R244" i="1"/>
  <c r="P281" i="1"/>
  <c r="BR263" i="1"/>
  <c r="W275" i="1"/>
  <c r="N275" i="1"/>
  <c r="BP280" i="1"/>
  <c r="T273" i="1"/>
  <c r="G246" i="1"/>
  <c r="F246" i="15" s="1"/>
  <c r="R245" i="1"/>
  <c r="BT251" i="1"/>
  <c r="BR295" i="1"/>
  <c r="W266" i="1"/>
  <c r="N269" i="1"/>
  <c r="BP278" i="1"/>
  <c r="T268" i="1"/>
  <c r="G265" i="1"/>
  <c r="R261" i="1"/>
  <c r="D253" i="1"/>
  <c r="BT245" i="1"/>
  <c r="P268" i="1"/>
  <c r="W282" i="1"/>
  <c r="W261" i="1"/>
  <c r="N262" i="1"/>
  <c r="BP246" i="1"/>
  <c r="G281" i="1"/>
  <c r="G252" i="1"/>
  <c r="D286" i="1"/>
  <c r="BT244" i="1"/>
  <c r="BT248" i="1"/>
  <c r="BR286" i="1"/>
  <c r="W268" i="1"/>
  <c r="N263" i="1"/>
  <c r="BP249" i="1"/>
  <c r="T246" i="1"/>
  <c r="G274" i="1"/>
  <c r="R281" i="1"/>
  <c r="D285" i="1"/>
  <c r="BT282" i="1"/>
  <c r="P286" i="1"/>
  <c r="BR251" i="1"/>
  <c r="N289" i="1"/>
  <c r="BP253" i="1"/>
  <c r="T263" i="1"/>
  <c r="G245" i="1"/>
  <c r="D268" i="1"/>
  <c r="D264" i="1"/>
  <c r="BT281" i="1"/>
  <c r="P293" i="1"/>
  <c r="BR269" i="1"/>
  <c r="N265" i="1"/>
  <c r="U265" i="1" s="1"/>
  <c r="BP254" i="1"/>
  <c r="T266" i="1"/>
  <c r="R254" i="1"/>
  <c r="BT255" i="1"/>
  <c r="BR298" i="1"/>
  <c r="W265" i="1"/>
  <c r="N267" i="1"/>
  <c r="BP285" i="1"/>
  <c r="T275" i="1"/>
  <c r="R274" i="1"/>
  <c r="BT263" i="1"/>
  <c r="BT246" i="1"/>
  <c r="P262" i="1"/>
  <c r="BR254" i="1"/>
  <c r="W249" i="1"/>
  <c r="N253" i="1"/>
  <c r="BP268" i="1"/>
  <c r="G290" i="1"/>
  <c r="F290" i="15" s="1"/>
  <c r="R272" i="1"/>
  <c r="D251" i="1"/>
  <c r="BT247" i="1"/>
  <c r="BR291" i="1"/>
  <c r="W287" i="1"/>
  <c r="N274" i="1"/>
  <c r="BP251" i="1"/>
  <c r="T243" i="1"/>
  <c r="G268" i="1"/>
  <c r="D276" i="1"/>
  <c r="D262" i="1"/>
  <c r="BT250" i="1"/>
  <c r="P264" i="1"/>
  <c r="W256" i="1"/>
  <c r="BP275" i="1"/>
  <c r="T287" i="1"/>
  <c r="G260" i="1"/>
  <c r="G255" i="1"/>
  <c r="D273" i="1"/>
  <c r="D290" i="1"/>
  <c r="BT268" i="1"/>
  <c r="P263" i="1"/>
  <c r="BR244" i="1"/>
  <c r="N277" i="1"/>
  <c r="BP286" i="1"/>
  <c r="T294" i="1"/>
  <c r="G289" i="1"/>
  <c r="R289" i="1"/>
  <c r="D282" i="1"/>
  <c r="BT271" i="1"/>
  <c r="P252" i="1"/>
  <c r="W274" i="1"/>
  <c r="N276" i="1"/>
  <c r="BP259" i="1"/>
  <c r="T286" i="1"/>
  <c r="G244" i="1"/>
  <c r="R262" i="1"/>
  <c r="P259" i="1"/>
  <c r="BR276" i="1"/>
  <c r="W271" i="1"/>
  <c r="N282" i="1"/>
  <c r="BP250" i="1"/>
  <c r="G262" i="1"/>
  <c r="G253" i="1"/>
  <c r="BT274" i="1"/>
  <c r="BR288" i="1"/>
  <c r="W298" i="1"/>
  <c r="W258" i="1"/>
  <c r="N243" i="1"/>
  <c r="T257" i="1"/>
  <c r="G248" i="1"/>
  <c r="F248" i="15" s="1"/>
  <c r="R291" i="1"/>
  <c r="D260" i="1"/>
  <c r="D244" i="1"/>
  <c r="P271" i="1"/>
  <c r="BR249" i="1"/>
  <c r="W294" i="1"/>
  <c r="N256" i="1"/>
  <c r="BP270" i="1"/>
  <c r="G295" i="1"/>
  <c r="R276" i="1"/>
  <c r="D254" i="1"/>
  <c r="P288" i="1"/>
  <c r="BR278" i="1"/>
  <c r="W278" i="1"/>
  <c r="N279" i="1"/>
  <c r="BP283" i="1"/>
  <c r="T274" i="1"/>
  <c r="R293" i="1"/>
  <c r="BT293" i="1"/>
  <c r="P276" i="1"/>
  <c r="BR279" i="1"/>
  <c r="W262" i="1"/>
  <c r="N255" i="1"/>
  <c r="BP261" i="1"/>
  <c r="T253" i="1"/>
  <c r="R292" i="1"/>
  <c r="D256" i="1"/>
  <c r="BT298" i="1"/>
  <c r="P245" i="1"/>
  <c r="BR287" i="1"/>
  <c r="W291" i="1"/>
  <c r="N254" i="1"/>
  <c r="BP257" i="1"/>
  <c r="T249" i="1"/>
  <c r="G250" i="1"/>
  <c r="R243" i="1"/>
  <c r="BT284" i="1"/>
  <c r="P273" i="1"/>
  <c r="BR281" i="1"/>
  <c r="W277" i="1"/>
  <c r="W252" i="1"/>
  <c r="BP293" i="1"/>
  <c r="T285" i="1"/>
  <c r="G287" i="1"/>
  <c r="R277" i="1"/>
  <c r="BT283" i="1"/>
  <c r="BT292" i="1"/>
  <c r="P275" i="1"/>
  <c r="BR273" i="1"/>
  <c r="W250" i="1"/>
  <c r="BP298" i="1"/>
  <c r="T291" i="1"/>
  <c r="G272" i="1"/>
  <c r="G263" i="1"/>
  <c r="R270" i="1"/>
  <c r="D281" i="1"/>
  <c r="BT277" i="1"/>
  <c r="P287" i="1"/>
  <c r="BR267" i="1"/>
  <c r="N270" i="1"/>
  <c r="BP247" i="1"/>
  <c r="G282" i="1"/>
  <c r="R286" i="1"/>
  <c r="D266" i="1"/>
  <c r="D249" i="1"/>
  <c r="BT258" i="1"/>
  <c r="P246" i="1"/>
  <c r="W280" i="1"/>
  <c r="N278" i="1"/>
  <c r="BP248" i="1"/>
  <c r="G288" i="1"/>
  <c r="D298" i="1"/>
  <c r="P294" i="1"/>
  <c r="BR274" i="1"/>
  <c r="W284" i="1"/>
  <c r="N288" i="1"/>
  <c r="BP291" i="1"/>
  <c r="T250" i="1"/>
  <c r="R264" i="1"/>
  <c r="BT291" i="1"/>
  <c r="BT259" i="1"/>
  <c r="BR294" i="1"/>
  <c r="W289" i="1"/>
  <c r="W260" i="1"/>
  <c r="N247" i="1"/>
  <c r="T289" i="1"/>
  <c r="G270" i="1"/>
  <c r="R250" i="1"/>
  <c r="BT279" i="1"/>
  <c r="P292" i="1"/>
  <c r="BR280" i="1"/>
  <c r="W257" i="1"/>
  <c r="BP287" i="1"/>
  <c r="T288" i="1"/>
  <c r="G286" i="1"/>
  <c r="F286" i="15" s="1"/>
  <c r="R288" i="1"/>
  <c r="D292" i="1"/>
  <c r="D252" i="1"/>
  <c r="P295" i="1"/>
  <c r="BR277" i="1"/>
  <c r="N283" i="1"/>
  <c r="BP289" i="1"/>
  <c r="T255" i="1"/>
  <c r="G284" i="1"/>
  <c r="R283" i="1"/>
  <c r="D288" i="1"/>
  <c r="D258" i="1"/>
  <c r="BT269" i="1"/>
  <c r="P248" i="1"/>
  <c r="W293" i="1"/>
  <c r="N294" i="1"/>
  <c r="BP266" i="1"/>
  <c r="T260" i="1"/>
  <c r="G276" i="1"/>
  <c r="R271" i="1"/>
  <c r="D287" i="1"/>
  <c r="P298" i="1"/>
  <c r="BR256" i="1"/>
  <c r="W281" i="1"/>
  <c r="N284" i="1"/>
  <c r="BP256" i="1"/>
  <c r="T245" i="1"/>
  <c r="G267" i="1"/>
  <c r="F267" i="15" s="1"/>
  <c r="BT296" i="1"/>
  <c r="P296" i="1"/>
  <c r="BR261" i="1"/>
  <c r="W253" i="1"/>
  <c r="N260" i="1"/>
  <c r="T270" i="1"/>
  <c r="G257" i="1"/>
  <c r="R253" i="1"/>
  <c r="P289" i="1"/>
  <c r="BR272" i="1"/>
  <c r="W272" i="1"/>
  <c r="N287" i="1"/>
  <c r="BP260" i="1"/>
  <c r="T280" i="1"/>
  <c r="G243" i="1"/>
  <c r="R247" i="1"/>
  <c r="D261" i="1"/>
  <c r="BT275" i="1"/>
  <c r="P284" i="1"/>
  <c r="BR290" i="1"/>
  <c r="W292" i="1"/>
  <c r="N249" i="1"/>
  <c r="T254" i="1"/>
  <c r="G273" i="1"/>
  <c r="F273" i="15" s="1"/>
  <c r="R251" i="1"/>
  <c r="D269" i="1"/>
  <c r="P266" i="1"/>
  <c r="BR250" i="1"/>
  <c r="W285" i="1"/>
  <c r="N257" i="1"/>
  <c r="BP262" i="1"/>
  <c r="T244" i="1"/>
  <c r="R269" i="1"/>
  <c r="BT286" i="1"/>
  <c r="P244" i="1"/>
  <c r="BR243" i="1"/>
  <c r="W251" i="1"/>
  <c r="N244" i="1"/>
  <c r="T292" i="1"/>
  <c r="G278" i="1"/>
  <c r="R267" i="1"/>
  <c r="D245" i="1"/>
  <c r="P218" i="15"/>
  <c r="T223" i="15"/>
  <c r="P240" i="15"/>
  <c r="K224" i="15"/>
  <c r="O201" i="15"/>
  <c r="O212" i="15"/>
  <c r="S200" i="15"/>
  <c r="AF198" i="15"/>
  <c r="K223" i="15"/>
  <c r="K189" i="15"/>
  <c r="AF217" i="15"/>
  <c r="K191" i="15"/>
  <c r="K218" i="15"/>
  <c r="O192" i="15"/>
  <c r="S227" i="15"/>
  <c r="O215" i="15"/>
  <c r="AF218" i="15"/>
  <c r="S209" i="15"/>
  <c r="O196" i="15"/>
  <c r="AF229" i="15"/>
  <c r="AF190" i="15"/>
  <c r="O240" i="15"/>
  <c r="S230" i="15"/>
  <c r="K221" i="15"/>
  <c r="O193" i="15"/>
  <c r="K187" i="15"/>
  <c r="K206" i="15"/>
  <c r="O225" i="15"/>
  <c r="S239" i="15"/>
  <c r="AF207" i="15"/>
  <c r="S226" i="15"/>
  <c r="AH202" i="15"/>
  <c r="U188" i="15"/>
  <c r="Q240" i="15"/>
  <c r="M208" i="15"/>
  <c r="Q226" i="15"/>
  <c r="AM248" i="15"/>
  <c r="Z248" i="15"/>
  <c r="AM266" i="15"/>
  <c r="Z266" i="15"/>
  <c r="AM295" i="15"/>
  <c r="Z295" i="15"/>
  <c r="BC196" i="1"/>
  <c r="AD290" i="1"/>
  <c r="AD243" i="1"/>
  <c r="BI285" i="1"/>
  <c r="AQ289" i="1"/>
  <c r="V289" i="15" s="1"/>
  <c r="BI265" i="1"/>
  <c r="AK281" i="1"/>
  <c r="BC288" i="1"/>
  <c r="AQ248" i="1"/>
  <c r="BI254" i="1"/>
  <c r="AK255" i="1"/>
  <c r="BC262" i="1"/>
  <c r="AD263" i="1"/>
  <c r="AQ245" i="1"/>
  <c r="BI274" i="1"/>
  <c r="AK266" i="1"/>
  <c r="BC266" i="1"/>
  <c r="AD291" i="1"/>
  <c r="AQ284" i="1"/>
  <c r="BI298" i="1"/>
  <c r="AK282" i="1"/>
  <c r="BC293" i="1"/>
  <c r="BC269" i="1"/>
  <c r="AD279" i="1"/>
  <c r="AQ263" i="1"/>
  <c r="BI258" i="1"/>
  <c r="AK258" i="1"/>
  <c r="BC294" i="1"/>
  <c r="AD283" i="1"/>
  <c r="BI269" i="1"/>
  <c r="AI269" i="15" s="1"/>
  <c r="AK272" i="1"/>
  <c r="BC296" i="1"/>
  <c r="AD289" i="1"/>
  <c r="AQ295" i="1"/>
  <c r="BI270" i="1"/>
  <c r="AK286" i="1"/>
  <c r="AD255" i="1"/>
  <c r="BI257" i="1"/>
  <c r="AK251" i="1"/>
  <c r="BC249" i="1"/>
  <c r="AD264" i="1"/>
  <c r="BI273" i="1"/>
  <c r="AK279" i="1"/>
  <c r="BC267" i="1"/>
  <c r="AD262" i="1"/>
  <c r="AQ292" i="1"/>
  <c r="V292" i="15" s="1"/>
  <c r="BI264" i="1"/>
  <c r="BC295" i="1"/>
  <c r="BC253" i="1"/>
  <c r="AQ296" i="1"/>
  <c r="BI262" i="1"/>
  <c r="AK267" i="1"/>
  <c r="BC254" i="1"/>
  <c r="AD247" i="1"/>
  <c r="BI291" i="1"/>
  <c r="AK278" i="1"/>
  <c r="BC287" i="1"/>
  <c r="AD292" i="1"/>
  <c r="AQ246" i="1"/>
  <c r="V246" i="15" s="1"/>
  <c r="BI293" i="1"/>
  <c r="AK296" i="1"/>
  <c r="BC255" i="1"/>
  <c r="AQ287" i="1"/>
  <c r="AQ255" i="1"/>
  <c r="AK275" i="1"/>
  <c r="BC285" i="1"/>
  <c r="AD248" i="1"/>
  <c r="AQ261" i="1"/>
  <c r="BI245" i="1"/>
  <c r="BC280" i="1"/>
  <c r="AD280" i="1"/>
  <c r="AQ298" i="1"/>
  <c r="BI272" i="1"/>
  <c r="AI272" i="15" s="1"/>
  <c r="AQ254" i="1"/>
  <c r="BI266" i="1"/>
  <c r="BC274" i="1"/>
  <c r="BC260" i="1"/>
  <c r="AQ290" i="1"/>
  <c r="V290" i="15" s="1"/>
  <c r="BI256" i="1"/>
  <c r="AK264" i="1"/>
  <c r="BC264" i="1"/>
  <c r="AD256" i="1"/>
  <c r="AQ264" i="1"/>
  <c r="BI255" i="1"/>
  <c r="AK244" i="1"/>
  <c r="BC250" i="1"/>
  <c r="AD296" i="1"/>
  <c r="AQ276" i="1"/>
  <c r="V276" i="15" s="1"/>
  <c r="BI295" i="1"/>
  <c r="AI295" i="15" s="1"/>
  <c r="AK265" i="1"/>
  <c r="BC259" i="1"/>
  <c r="BC244" i="1"/>
  <c r="AD288" i="1"/>
  <c r="AQ269" i="1"/>
  <c r="V269" i="15" s="1"/>
  <c r="BI284" i="1"/>
  <c r="AK261" i="1"/>
  <c r="R261" i="15" s="1"/>
  <c r="BC273" i="1"/>
  <c r="AD245" i="1"/>
  <c r="BI271" i="1"/>
  <c r="AK295" i="1"/>
  <c r="BC284" i="1"/>
  <c r="AD278" i="1"/>
  <c r="AQ270" i="1"/>
  <c r="BI247" i="1"/>
  <c r="AK271" i="1"/>
  <c r="AQ294" i="1"/>
  <c r="BI283" i="1"/>
  <c r="AI283" i="15" s="1"/>
  <c r="AK268" i="1"/>
  <c r="BC246" i="1"/>
  <c r="AD246" i="1"/>
  <c r="BI263" i="1"/>
  <c r="AK259" i="1"/>
  <c r="BC251" i="1"/>
  <c r="AD272" i="1"/>
  <c r="BI278" i="1"/>
  <c r="AK253" i="1"/>
  <c r="BC275" i="1"/>
  <c r="AD298" i="1"/>
  <c r="AQ285" i="1"/>
  <c r="V285" i="15" s="1"/>
  <c r="BI246" i="1"/>
  <c r="AK250" i="1"/>
  <c r="AD284" i="1"/>
  <c r="AQ281" i="1"/>
  <c r="BI243" i="1"/>
  <c r="AK293" i="1"/>
  <c r="BC252" i="1"/>
  <c r="AD267" i="1"/>
  <c r="BI296" i="1"/>
  <c r="BI276" i="1"/>
  <c r="AK263" i="1"/>
  <c r="AD287" i="1"/>
  <c r="AQ267" i="1"/>
  <c r="BI289" i="1"/>
  <c r="AK249" i="1"/>
  <c r="BC265" i="1"/>
  <c r="AQ271" i="1"/>
  <c r="V271" i="15" s="1"/>
  <c r="AQ258" i="1"/>
  <c r="AK287" i="1"/>
  <c r="BC258" i="1"/>
  <c r="AD260" i="1"/>
  <c r="AQ283" i="1"/>
  <c r="BI275" i="1"/>
  <c r="AQ247" i="1"/>
  <c r="AK277" i="1"/>
  <c r="BC271" i="1"/>
  <c r="AD269" i="1"/>
  <c r="AQ257" i="1"/>
  <c r="BI252" i="1"/>
  <c r="AK276" i="1"/>
  <c r="BC291" i="1"/>
  <c r="AQ282" i="1"/>
  <c r="V282" i="15" s="1"/>
  <c r="BI294" i="1"/>
  <c r="AI294" i="15" s="1"/>
  <c r="AK257" i="1"/>
  <c r="BC270" i="1"/>
  <c r="AD257" i="1"/>
  <c r="AD250" i="1"/>
  <c r="AQ266" i="1"/>
  <c r="BI261" i="1"/>
  <c r="AK254" i="1"/>
  <c r="BC278" i="1"/>
  <c r="BC247" i="1"/>
  <c r="AD266" i="1"/>
  <c r="AQ256" i="1"/>
  <c r="BI287" i="1"/>
  <c r="AK243" i="1"/>
  <c r="BC277" i="1"/>
  <c r="AQ275" i="1"/>
  <c r="BI292" i="1"/>
  <c r="AK288" i="1"/>
  <c r="AD286" i="1"/>
  <c r="AD258" i="1"/>
  <c r="AQ280" i="1"/>
  <c r="AK285" i="1"/>
  <c r="BC292" i="1"/>
  <c r="AQ265" i="1"/>
  <c r="V265" i="15" s="1"/>
  <c r="BI260" i="1"/>
  <c r="BC283" i="1"/>
  <c r="AD293" i="1"/>
  <c r="AQ268" i="1"/>
  <c r="V268" i="15" s="1"/>
  <c r="AK292" i="1"/>
  <c r="BC261" i="1"/>
  <c r="AD273" i="1"/>
  <c r="AD251" i="1"/>
  <c r="N251" i="15" s="1"/>
  <c r="BI267" i="1"/>
  <c r="AK290" i="1"/>
  <c r="BC289" i="1"/>
  <c r="AD270" i="1"/>
  <c r="AQ279" i="1"/>
  <c r="AK274" i="1"/>
  <c r="BC276" i="1"/>
  <c r="AD282" i="1"/>
  <c r="AQ274" i="1"/>
  <c r="BI251" i="1"/>
  <c r="AK284" i="1"/>
  <c r="AD271" i="1"/>
  <c r="AQ273" i="1"/>
  <c r="BI288" i="1"/>
  <c r="BI259" i="1"/>
  <c r="BC298" i="1"/>
  <c r="AD276" i="1"/>
  <c r="AQ259" i="1"/>
  <c r="BI268" i="1"/>
  <c r="AK252" i="1"/>
  <c r="AD285" i="1"/>
  <c r="AQ288" i="1"/>
  <c r="BI281" i="1"/>
  <c r="AK248" i="1"/>
  <c r="AD265" i="1"/>
  <c r="AD253" i="1"/>
  <c r="AQ272" i="1"/>
  <c r="BC257" i="1"/>
  <c r="BI277" i="1"/>
  <c r="AK270" i="1"/>
  <c r="BC245" i="1"/>
  <c r="AQ293" i="1"/>
  <c r="BI280" i="1"/>
  <c r="AK283" i="1"/>
  <c r="R283" i="15" s="1"/>
  <c r="AK262" i="1"/>
  <c r="AD277" i="1"/>
  <c r="AQ278" i="1"/>
  <c r="BI253" i="1"/>
  <c r="AK256" i="1"/>
  <c r="BC272" i="1"/>
  <c r="AD268" i="1"/>
  <c r="AQ260" i="1"/>
  <c r="AQ250" i="1"/>
  <c r="AK294" i="1"/>
  <c r="AK247" i="1"/>
  <c r="BC263" i="1"/>
  <c r="BC243" i="1"/>
  <c r="AD244" i="1"/>
  <c r="AQ244" i="1"/>
  <c r="BI250" i="1"/>
  <c r="BC286" i="1"/>
  <c r="BC248" i="1"/>
  <c r="AQ243" i="1"/>
  <c r="BI249" i="1"/>
  <c r="AK269" i="1"/>
  <c r="R269" i="15" s="1"/>
  <c r="AD295" i="1"/>
  <c r="AD249" i="1"/>
  <c r="BI279" i="1"/>
  <c r="AK291" i="1"/>
  <c r="AD261" i="1"/>
  <c r="AQ277" i="1"/>
  <c r="AK298" i="1"/>
  <c r="BC268" i="1"/>
  <c r="AD252" i="1"/>
  <c r="AQ252" i="1"/>
  <c r="AK289" i="1"/>
  <c r="R289" i="15" s="1"/>
  <c r="BC281" i="1"/>
  <c r="AE281" i="15" s="1"/>
  <c r="AD274" i="1"/>
  <c r="AQ286" i="1"/>
  <c r="BI286" i="1"/>
  <c r="AI286" i="15" s="1"/>
  <c r="AK260" i="1"/>
  <c r="BC279" i="1"/>
  <c r="AD254" i="1"/>
  <c r="AQ291" i="1"/>
  <c r="V291" i="15" s="1"/>
  <c r="AK273" i="1"/>
  <c r="BC290" i="1"/>
  <c r="AD275" i="1"/>
  <c r="AQ249" i="1"/>
  <c r="BI248" i="1"/>
  <c r="BC282" i="1"/>
  <c r="AD259" i="1"/>
  <c r="AQ253" i="1"/>
  <c r="BI290" i="1"/>
  <c r="AI290" i="15" s="1"/>
  <c r="AK280" i="1"/>
  <c r="BC256" i="1"/>
  <c r="AD294" i="1"/>
  <c r="AQ262" i="1"/>
  <c r="BI244" i="1"/>
  <c r="AK245" i="1"/>
  <c r="AD281" i="1"/>
  <c r="AQ251" i="1"/>
  <c r="BI282" i="1"/>
  <c r="AI282" i="15" s="1"/>
  <c r="AK246" i="1"/>
  <c r="Z298" i="15"/>
  <c r="AM298" i="15"/>
  <c r="Z249" i="15"/>
  <c r="AM249" i="15"/>
  <c r="Z261" i="15"/>
  <c r="AM261" i="15"/>
  <c r="Z277" i="15"/>
  <c r="AM277" i="15"/>
  <c r="AM255" i="15"/>
  <c r="Z255" i="15"/>
  <c r="AM276" i="15"/>
  <c r="Z276" i="15"/>
  <c r="AM271" i="15"/>
  <c r="Z271" i="15"/>
  <c r="Z293" i="15"/>
  <c r="AM293" i="15"/>
  <c r="AM288" i="15"/>
  <c r="Z288" i="15"/>
  <c r="AM274" i="15"/>
  <c r="Z274" i="15"/>
  <c r="AM252" i="15"/>
  <c r="Z252" i="15"/>
  <c r="Z281" i="15"/>
  <c r="AM281" i="15"/>
  <c r="P191" i="15"/>
  <c r="L214" i="15"/>
  <c r="AG201" i="15"/>
  <c r="AG212" i="15"/>
  <c r="S219" i="15"/>
  <c r="O191" i="15"/>
  <c r="S203" i="15"/>
  <c r="AF194" i="15"/>
  <c r="K211" i="15"/>
  <c r="U202" i="15"/>
  <c r="Q227" i="15"/>
  <c r="M241" i="15"/>
  <c r="AM254" i="15"/>
  <c r="Z254" i="15"/>
  <c r="Z257" i="15"/>
  <c r="AM257" i="15"/>
  <c r="AM292" i="15"/>
  <c r="Z292" i="15"/>
  <c r="AM278" i="15"/>
  <c r="Z278" i="15"/>
  <c r="AM284" i="15"/>
  <c r="Z284" i="15"/>
  <c r="AM272" i="15"/>
  <c r="Z272" i="15"/>
  <c r="AM256" i="15"/>
  <c r="Z256" i="15"/>
  <c r="AM250" i="15"/>
  <c r="Z250" i="15"/>
  <c r="AM247" i="15"/>
  <c r="Z247" i="15"/>
  <c r="AM264" i="15"/>
  <c r="Z264" i="15"/>
  <c r="AM296" i="15"/>
  <c r="Z296" i="15"/>
  <c r="Z285" i="15"/>
  <c r="AM285" i="15"/>
  <c r="AM290" i="15"/>
  <c r="Z290" i="15"/>
  <c r="Y289" i="15"/>
  <c r="I289" i="15"/>
  <c r="AD289" i="15"/>
  <c r="I292" i="15"/>
  <c r="AD292" i="15"/>
  <c r="AL292" i="15"/>
  <c r="Y292" i="15"/>
  <c r="Y246" i="15"/>
  <c r="AL246" i="15"/>
  <c r="AD246" i="15"/>
  <c r="I246" i="15"/>
  <c r="I271" i="15"/>
  <c r="AD271" i="15"/>
  <c r="L195" i="15"/>
  <c r="L212" i="15"/>
  <c r="P233" i="15"/>
  <c r="P216" i="15"/>
  <c r="T208" i="15"/>
  <c r="P224" i="15"/>
  <c r="AG203" i="15"/>
  <c r="L206" i="15"/>
  <c r="P230" i="15"/>
  <c r="P205" i="15"/>
  <c r="P225" i="15"/>
  <c r="T197" i="15"/>
  <c r="L210" i="15"/>
  <c r="AG188" i="15"/>
  <c r="K202" i="15"/>
  <c r="K227" i="15"/>
  <c r="S193" i="15"/>
  <c r="K229" i="15"/>
  <c r="K197" i="15"/>
  <c r="AF224" i="15"/>
  <c r="S218" i="15"/>
  <c r="K203" i="15"/>
  <c r="AF228" i="15"/>
  <c r="S220" i="15"/>
  <c r="S233" i="15"/>
  <c r="O210" i="15"/>
  <c r="S237" i="15"/>
  <c r="S207" i="15"/>
  <c r="O232" i="15"/>
  <c r="U200" i="15"/>
  <c r="U228" i="15"/>
  <c r="AH239" i="15"/>
  <c r="Q195" i="15"/>
  <c r="AH205" i="15"/>
  <c r="M213" i="15"/>
  <c r="M198" i="15"/>
  <c r="AH224" i="15"/>
  <c r="AH227" i="15"/>
  <c r="M228" i="15"/>
  <c r="Q220" i="15"/>
  <c r="Q222" i="15"/>
  <c r="Q197" i="15"/>
  <c r="M219" i="15"/>
  <c r="U212" i="15"/>
  <c r="AH201" i="15"/>
  <c r="U207" i="15"/>
  <c r="M236" i="15"/>
  <c r="AH200" i="15"/>
  <c r="AM259" i="15"/>
  <c r="Z259" i="15"/>
  <c r="AM243" i="15"/>
  <c r="Z243" i="15"/>
  <c r="Z253" i="15"/>
  <c r="AM253" i="15"/>
  <c r="AM262" i="15"/>
  <c r="Z262" i="15"/>
  <c r="AM267" i="15"/>
  <c r="Z267" i="15"/>
  <c r="AM280" i="15"/>
  <c r="Z280" i="15"/>
  <c r="Z273" i="15"/>
  <c r="AM273" i="15"/>
  <c r="Z265" i="15"/>
  <c r="AM265" i="15"/>
  <c r="AM268" i="15"/>
  <c r="Z268" i="15"/>
  <c r="AM270" i="15"/>
  <c r="Z270" i="15"/>
  <c r="Q263" i="15"/>
  <c r="U263" i="15"/>
  <c r="I276" i="15"/>
  <c r="AD276" i="15"/>
  <c r="Y276" i="15"/>
  <c r="AL276" i="15"/>
  <c r="AL283" i="15"/>
  <c r="AD283" i="15"/>
  <c r="I283" i="15"/>
  <c r="Y283" i="15"/>
  <c r="AH249" i="15"/>
  <c r="M285" i="15"/>
  <c r="Q251" i="15"/>
  <c r="Q287" i="15"/>
  <c r="M251" i="15"/>
  <c r="U279" i="15"/>
  <c r="AH265" i="15"/>
  <c r="U268" i="15"/>
  <c r="M272" i="15"/>
  <c r="AH276" i="15"/>
  <c r="U280" i="15"/>
  <c r="AL254" i="15"/>
  <c r="AD254" i="15"/>
  <c r="I254" i="15"/>
  <c r="Y254" i="15"/>
  <c r="Y278" i="15"/>
  <c r="AL278" i="15"/>
  <c r="AD278" i="15"/>
  <c r="I278" i="15"/>
  <c r="M271" i="15"/>
  <c r="Q248" i="15"/>
  <c r="AH246" i="15"/>
  <c r="U278" i="15"/>
  <c r="AL289" i="15"/>
  <c r="AD298" i="15"/>
  <c r="Y298" i="15"/>
  <c r="AL298" i="15"/>
  <c r="I298" i="15"/>
  <c r="M281" i="15"/>
  <c r="AH290" i="15"/>
  <c r="AL284" i="15"/>
  <c r="I281" i="15"/>
  <c r="AD281" i="15"/>
  <c r="AL281" i="15"/>
  <c r="Y281" i="15"/>
  <c r="M252" i="15"/>
  <c r="U264" i="15"/>
  <c r="Y270" i="15"/>
  <c r="AL270" i="15"/>
  <c r="AD270" i="15"/>
  <c r="I270" i="15"/>
  <c r="M291" i="15"/>
  <c r="M286" i="15"/>
  <c r="Q253" i="15"/>
  <c r="AH266" i="15"/>
  <c r="U291" i="15"/>
  <c r="I268" i="15"/>
  <c r="AD268" i="15"/>
  <c r="M243" i="15"/>
  <c r="AH257" i="15"/>
  <c r="M248" i="15"/>
  <c r="AH260" i="15"/>
  <c r="AH273" i="15"/>
  <c r="U286" i="15"/>
  <c r="Y258" i="15"/>
  <c r="AL258" i="15"/>
  <c r="AD258" i="15"/>
  <c r="I258" i="15"/>
  <c r="M261" i="15"/>
  <c r="Q266" i="15"/>
  <c r="AH247" i="15"/>
  <c r="U247" i="15"/>
  <c r="M249" i="15"/>
  <c r="Q250" i="15"/>
  <c r="Q283" i="15"/>
  <c r="U243" i="15"/>
  <c r="AL293" i="15"/>
  <c r="I293" i="15"/>
  <c r="AD293" i="15"/>
  <c r="Y293" i="15"/>
  <c r="AH296" i="15"/>
  <c r="AH259" i="15"/>
  <c r="U282" i="15"/>
  <c r="Q245" i="15"/>
  <c r="AH250" i="15"/>
  <c r="C254" i="15"/>
  <c r="W254" i="15"/>
  <c r="AJ254" i="15"/>
  <c r="S279" i="15"/>
  <c r="G253" i="15"/>
  <c r="AB253" i="15"/>
  <c r="AJ261" i="15"/>
  <c r="W261" i="15"/>
  <c r="C261" i="15"/>
  <c r="AB292" i="15"/>
  <c r="G292" i="15"/>
  <c r="K298" i="15"/>
  <c r="O272" i="15"/>
  <c r="W256" i="15"/>
  <c r="C256" i="15"/>
  <c r="AJ256" i="15"/>
  <c r="S274" i="15"/>
  <c r="AB289" i="15"/>
  <c r="G289" i="15"/>
  <c r="K251" i="15"/>
  <c r="G271" i="15"/>
  <c r="AB271" i="15"/>
  <c r="O287" i="15"/>
  <c r="AF276" i="15"/>
  <c r="W287" i="15"/>
  <c r="C287" i="15"/>
  <c r="AJ287" i="15"/>
  <c r="G254" i="15"/>
  <c r="AB254" i="15"/>
  <c r="O271" i="15"/>
  <c r="AJ283" i="15"/>
  <c r="C283" i="15"/>
  <c r="W283" i="15"/>
  <c r="S293" i="15"/>
  <c r="C248" i="15"/>
  <c r="AB248" i="15"/>
  <c r="G248" i="15"/>
  <c r="O284" i="15"/>
  <c r="G257" i="15"/>
  <c r="AB257" i="15"/>
  <c r="K275" i="15"/>
  <c r="O273" i="15"/>
  <c r="G245" i="15"/>
  <c r="AB245" i="15"/>
  <c r="AB282" i="15"/>
  <c r="G282" i="15"/>
  <c r="K264" i="15"/>
  <c r="O278" i="15"/>
  <c r="AF291" i="15"/>
  <c r="AJ265" i="15"/>
  <c r="C265" i="15"/>
  <c r="W265" i="15"/>
  <c r="S264" i="15"/>
  <c r="AB265" i="15"/>
  <c r="G265" i="15"/>
  <c r="K290" i="15"/>
  <c r="O260" i="15"/>
  <c r="AF248" i="15"/>
  <c r="W280" i="15"/>
  <c r="AJ280" i="15"/>
  <c r="C280" i="15"/>
  <c r="S257" i="15"/>
  <c r="G268" i="15"/>
  <c r="AB268" i="15"/>
  <c r="O277" i="15"/>
  <c r="C243" i="15"/>
  <c r="AJ243" i="15"/>
  <c r="W243" i="15"/>
  <c r="AJ278" i="15"/>
  <c r="C278" i="15"/>
  <c r="W278" i="15"/>
  <c r="S295" i="15"/>
  <c r="AB290" i="15"/>
  <c r="G290" i="15"/>
  <c r="K268" i="15"/>
  <c r="C274" i="15"/>
  <c r="W274" i="15"/>
  <c r="AJ274" i="15"/>
  <c r="S270" i="15"/>
  <c r="G293" i="15"/>
  <c r="AB293" i="15"/>
  <c r="K263" i="15"/>
  <c r="AF293" i="15"/>
  <c r="S255" i="15"/>
  <c r="O245" i="15"/>
  <c r="AF266" i="15"/>
  <c r="AF298" i="15"/>
  <c r="C293" i="15"/>
  <c r="AJ293" i="15"/>
  <c r="W293" i="15"/>
  <c r="S256" i="15"/>
  <c r="AB264" i="15"/>
  <c r="G264" i="15"/>
  <c r="O266" i="15"/>
  <c r="W251" i="15"/>
  <c r="C251" i="15"/>
  <c r="AJ251" i="15"/>
  <c r="S276" i="15"/>
  <c r="G272" i="15"/>
  <c r="AB272" i="15"/>
  <c r="S252" i="15"/>
  <c r="O250" i="15"/>
  <c r="AF260" i="15"/>
  <c r="H289" i="15"/>
  <c r="X289" i="15"/>
  <c r="AC289" i="15"/>
  <c r="AK289" i="15"/>
  <c r="L270" i="15"/>
  <c r="P252" i="15"/>
  <c r="H280" i="15"/>
  <c r="X280" i="15"/>
  <c r="AK280" i="15"/>
  <c r="AC280" i="15"/>
  <c r="L273" i="15"/>
  <c r="P251" i="15"/>
  <c r="AC277" i="15"/>
  <c r="AK277" i="15"/>
  <c r="H277" i="15"/>
  <c r="X277" i="15"/>
  <c r="P267" i="15"/>
  <c r="AC284" i="15"/>
  <c r="H284" i="15"/>
  <c r="X284" i="15"/>
  <c r="AK284" i="15"/>
  <c r="T248" i="15"/>
  <c r="X278" i="15"/>
  <c r="AC278" i="15"/>
  <c r="AK278" i="15"/>
  <c r="H278" i="15"/>
  <c r="T293" i="15"/>
  <c r="AK248" i="15"/>
  <c r="H248" i="15"/>
  <c r="X248" i="15"/>
  <c r="AC248" i="15"/>
  <c r="T274" i="15"/>
  <c r="AG282" i="15"/>
  <c r="AC295" i="15"/>
  <c r="AK295" i="15"/>
  <c r="H295" i="15"/>
  <c r="X295" i="15"/>
  <c r="L292" i="15"/>
  <c r="P298" i="15"/>
  <c r="H267" i="15"/>
  <c r="X267" i="15"/>
  <c r="AC267" i="15"/>
  <c r="AK267" i="15"/>
  <c r="P274" i="15"/>
  <c r="AK264" i="15"/>
  <c r="H264" i="15"/>
  <c r="X264" i="15"/>
  <c r="AC264" i="15"/>
  <c r="L269" i="15"/>
  <c r="P290" i="15"/>
  <c r="AG270" i="15"/>
  <c r="T286" i="15"/>
  <c r="X258" i="15"/>
  <c r="AK258" i="15"/>
  <c r="AC258" i="15"/>
  <c r="H258" i="15"/>
  <c r="AC281" i="15"/>
  <c r="AK281" i="15"/>
  <c r="H281" i="15"/>
  <c r="X281" i="15"/>
  <c r="P286" i="15"/>
  <c r="AG262" i="15"/>
  <c r="AC263" i="15"/>
  <c r="X263" i="15"/>
  <c r="H263" i="15"/>
  <c r="L249" i="15"/>
  <c r="P250" i="15"/>
  <c r="P268" i="15"/>
  <c r="T271" i="15"/>
  <c r="AK256" i="15"/>
  <c r="H256" i="15"/>
  <c r="X256" i="15"/>
  <c r="AC256" i="15"/>
  <c r="X273" i="15"/>
  <c r="P244" i="15"/>
  <c r="P288" i="15"/>
  <c r="AG296" i="15"/>
  <c r="T254" i="15"/>
  <c r="AC288" i="15"/>
  <c r="H288" i="15"/>
  <c r="X288" i="15"/>
  <c r="AK288" i="15"/>
  <c r="AG258" i="15"/>
  <c r="AG294" i="15"/>
  <c r="T291" i="15"/>
  <c r="P256" i="15"/>
  <c r="AG243" i="15"/>
  <c r="T255" i="15"/>
  <c r="AK272" i="15"/>
  <c r="AC272" i="15"/>
  <c r="X272" i="15"/>
  <c r="H272" i="15"/>
  <c r="L283" i="15"/>
  <c r="AD261" i="15"/>
  <c r="AL261" i="15"/>
  <c r="I261" i="15"/>
  <c r="Y261" i="15"/>
  <c r="M298" i="15"/>
  <c r="AD273" i="15"/>
  <c r="I273" i="15"/>
  <c r="M294" i="15"/>
  <c r="Q267" i="15"/>
  <c r="I243" i="15"/>
  <c r="Y243" i="15"/>
  <c r="AL243" i="15"/>
  <c r="AD243" i="15"/>
  <c r="AD279" i="15"/>
  <c r="I279" i="15"/>
  <c r="Y279" i="15"/>
  <c r="AL279" i="15"/>
  <c r="M246" i="15"/>
  <c r="M274" i="15"/>
  <c r="AD252" i="15"/>
  <c r="I252" i="15"/>
  <c r="Y252" i="15"/>
  <c r="AL252" i="15"/>
  <c r="AH293" i="15"/>
  <c r="U255" i="15"/>
  <c r="AL263" i="15"/>
  <c r="AD263" i="15"/>
  <c r="I263" i="15"/>
  <c r="Y263" i="15"/>
  <c r="I264" i="15"/>
  <c r="AD264" i="15"/>
  <c r="Y264" i="15"/>
  <c r="AL264" i="15"/>
  <c r="Y296" i="15"/>
  <c r="I296" i="15"/>
  <c r="AD296" i="15"/>
  <c r="AL296" i="15"/>
  <c r="AH280" i="15"/>
  <c r="Y294" i="15"/>
  <c r="AL294" i="15"/>
  <c r="AD294" i="15"/>
  <c r="I294" i="15"/>
  <c r="AH244" i="15"/>
  <c r="AL271" i="15"/>
  <c r="Q260" i="15"/>
  <c r="Y287" i="15"/>
  <c r="AL287" i="15"/>
  <c r="AD287" i="15"/>
  <c r="I287" i="15"/>
  <c r="AH263" i="15"/>
  <c r="U269" i="15"/>
  <c r="AD265" i="15"/>
  <c r="AL265" i="15"/>
  <c r="Y265" i="15"/>
  <c r="I265" i="15"/>
  <c r="AJ247" i="15"/>
  <c r="C247" i="15"/>
  <c r="W247" i="15"/>
  <c r="C259" i="15"/>
  <c r="AJ259" i="15"/>
  <c r="W259" i="15"/>
  <c r="G266" i="15"/>
  <c r="AB266" i="15"/>
  <c r="C244" i="15"/>
  <c r="W244" i="15"/>
  <c r="AJ244" i="15"/>
  <c r="W260" i="15"/>
  <c r="AJ260" i="15"/>
  <c r="C260" i="15"/>
  <c r="AB284" i="15"/>
  <c r="G284" i="15"/>
  <c r="G278" i="15"/>
  <c r="AB278" i="15"/>
  <c r="C279" i="15"/>
  <c r="G279" i="15"/>
  <c r="AB279" i="15"/>
  <c r="C245" i="15"/>
  <c r="W245" i="15"/>
  <c r="AJ245" i="15"/>
  <c r="AJ282" i="15"/>
  <c r="C282" i="15"/>
  <c r="W282" i="15"/>
  <c r="G295" i="15"/>
  <c r="AB295" i="15"/>
  <c r="AJ258" i="15"/>
  <c r="W258" i="15"/>
  <c r="C258" i="15"/>
  <c r="C288" i="15"/>
  <c r="AJ288" i="15"/>
  <c r="W288" i="15"/>
  <c r="G261" i="15"/>
  <c r="AB261" i="15"/>
  <c r="AB262" i="15"/>
  <c r="G262" i="15"/>
  <c r="K293" i="15"/>
  <c r="G255" i="15"/>
  <c r="AB255" i="15"/>
  <c r="O251" i="15"/>
  <c r="C286" i="15"/>
  <c r="W286" i="15"/>
  <c r="AJ286" i="15"/>
  <c r="G258" i="15"/>
  <c r="AB258" i="15"/>
  <c r="AJ270" i="15"/>
  <c r="C270" i="15"/>
  <c r="W270" i="15"/>
  <c r="AB296" i="15"/>
  <c r="G296" i="15"/>
  <c r="C277" i="15"/>
  <c r="W277" i="15"/>
  <c r="AJ277" i="15"/>
  <c r="G285" i="15"/>
  <c r="AB285" i="15"/>
  <c r="C250" i="15"/>
  <c r="W250" i="15"/>
  <c r="AJ250" i="15"/>
  <c r="C275" i="15"/>
  <c r="W275" i="15"/>
  <c r="AJ275" i="15"/>
  <c r="G250" i="15"/>
  <c r="AB250" i="15"/>
  <c r="G275" i="15"/>
  <c r="AB275" i="15"/>
  <c r="G286" i="15"/>
  <c r="AB286" i="15"/>
  <c r="C298" i="15"/>
  <c r="AJ298" i="15"/>
  <c r="W298" i="15"/>
  <c r="S294" i="15"/>
  <c r="W252" i="15"/>
  <c r="AJ252" i="15"/>
  <c r="C252" i="15"/>
  <c r="AJ292" i="15"/>
  <c r="W292" i="15"/>
  <c r="C292" i="15"/>
  <c r="G281" i="15"/>
  <c r="AB281" i="15"/>
  <c r="W296" i="15"/>
  <c r="C296" i="15"/>
  <c r="AJ296" i="15"/>
  <c r="AB251" i="15"/>
  <c r="G251" i="15"/>
  <c r="K244" i="15"/>
  <c r="O269" i="15"/>
  <c r="AF277" i="15"/>
  <c r="X262" i="15"/>
  <c r="AK262" i="15"/>
  <c r="AC262" i="15"/>
  <c r="H262" i="15"/>
  <c r="T251" i="15"/>
  <c r="AC244" i="15"/>
  <c r="AK244" i="15"/>
  <c r="H244" i="15"/>
  <c r="X244" i="15"/>
  <c r="P273" i="15"/>
  <c r="T279" i="15"/>
  <c r="H246" i="15"/>
  <c r="X246" i="15"/>
  <c r="AK246" i="15"/>
  <c r="AC246" i="15"/>
  <c r="AC298" i="15"/>
  <c r="AK298" i="15"/>
  <c r="H298" i="15"/>
  <c r="X298" i="15"/>
  <c r="P284" i="15"/>
  <c r="AC249" i="15"/>
  <c r="AK249" i="15"/>
  <c r="H249" i="15"/>
  <c r="X249" i="15"/>
  <c r="T249" i="15"/>
  <c r="AK271" i="15"/>
  <c r="X271" i="15"/>
  <c r="H271" i="15"/>
  <c r="AC271" i="15"/>
  <c r="T246" i="15"/>
  <c r="L276" i="15"/>
  <c r="AC292" i="15"/>
  <c r="AK292" i="15"/>
  <c r="H292" i="15"/>
  <c r="X292" i="15"/>
  <c r="P275" i="15"/>
  <c r="AG267" i="15"/>
  <c r="T256" i="15"/>
  <c r="X287" i="15"/>
  <c r="AC287" i="15"/>
  <c r="AK287" i="15"/>
  <c r="H287" i="15"/>
  <c r="P279" i="15"/>
  <c r="H296" i="15"/>
  <c r="X296" i="15"/>
  <c r="AC296" i="15"/>
  <c r="AK296" i="15"/>
  <c r="T281" i="15"/>
  <c r="X293" i="15"/>
  <c r="AK293" i="15"/>
  <c r="AC293" i="15"/>
  <c r="H293" i="15"/>
  <c r="P260" i="15"/>
  <c r="P283" i="15"/>
  <c r="H285" i="15"/>
  <c r="X285" i="15"/>
  <c r="AC285" i="15"/>
  <c r="AK285" i="15"/>
  <c r="L264" i="15"/>
  <c r="P258" i="15"/>
  <c r="AG247" i="15"/>
  <c r="AG263" i="15"/>
  <c r="T269" i="15"/>
  <c r="AC250" i="15"/>
  <c r="H250" i="15"/>
  <c r="X250" i="15"/>
  <c r="AK250" i="15"/>
  <c r="AG292" i="15"/>
  <c r="L247" i="15"/>
  <c r="T258" i="15"/>
  <c r="P266" i="15"/>
  <c r="AG244" i="15"/>
  <c r="T295" i="15"/>
  <c r="AK274" i="15"/>
  <c r="H274" i="15"/>
  <c r="X274" i="15"/>
  <c r="AC274" i="15"/>
  <c r="L260" i="15"/>
  <c r="L266" i="15"/>
  <c r="AG245" i="15"/>
  <c r="AM260" i="15"/>
  <c r="Z260" i="15"/>
  <c r="AM294" i="15"/>
  <c r="Z294" i="15"/>
  <c r="AM251" i="15"/>
  <c r="Z251" i="15"/>
  <c r="AM275" i="15"/>
  <c r="Z275" i="15"/>
  <c r="Z287" i="15"/>
  <c r="AM287" i="15"/>
  <c r="AM291" i="15"/>
  <c r="Z291" i="15"/>
  <c r="Z269" i="15"/>
  <c r="AM269" i="15"/>
  <c r="AD257" i="15"/>
  <c r="AL257" i="15"/>
  <c r="I257" i="15"/>
  <c r="Y257" i="15"/>
  <c r="I255" i="15"/>
  <c r="Y255" i="15"/>
  <c r="AL255" i="15"/>
  <c r="AD255" i="15"/>
  <c r="AD280" i="15"/>
  <c r="Y280" i="15"/>
  <c r="AL280" i="15"/>
  <c r="I280" i="15"/>
  <c r="AH267" i="15"/>
  <c r="AD259" i="15"/>
  <c r="I259" i="15"/>
  <c r="Y259" i="15"/>
  <c r="AL259" i="15"/>
  <c r="U249" i="15"/>
  <c r="AL260" i="15"/>
  <c r="I260" i="15"/>
  <c r="AD260" i="15"/>
  <c r="Y260" i="15"/>
  <c r="Q255" i="15"/>
  <c r="Q273" i="15"/>
  <c r="U259" i="15"/>
  <c r="AL253" i="15"/>
  <c r="AD253" i="15"/>
  <c r="I253" i="15"/>
  <c r="Y253" i="15"/>
  <c r="M276" i="15"/>
  <c r="Q293" i="15"/>
  <c r="Y284" i="15"/>
  <c r="AD284" i="15"/>
  <c r="I284" i="15"/>
  <c r="Y271" i="15"/>
  <c r="AL249" i="15"/>
  <c r="AD249" i="15"/>
  <c r="I249" i="15"/>
  <c r="Y249" i="15"/>
  <c r="Q292" i="15"/>
  <c r="AD248" i="15"/>
  <c r="I248" i="15"/>
  <c r="Y248" i="15"/>
  <c r="AL248" i="15"/>
  <c r="M255" i="15"/>
  <c r="Q284" i="15"/>
  <c r="U281" i="15"/>
  <c r="Y256" i="15"/>
  <c r="AL256" i="15"/>
  <c r="I256" i="15"/>
  <c r="AD256" i="15"/>
  <c r="Q249" i="15"/>
  <c r="AH262" i="15"/>
  <c r="AL250" i="15"/>
  <c r="AD250" i="15"/>
  <c r="I250" i="15"/>
  <c r="Y250" i="15"/>
  <c r="AL274" i="15"/>
  <c r="AD274" i="15"/>
  <c r="I274" i="15"/>
  <c r="Y274" i="15"/>
  <c r="Q257" i="15"/>
  <c r="U271" i="15"/>
  <c r="AD269" i="15"/>
  <c r="AL269" i="15"/>
  <c r="I269" i="15"/>
  <c r="Y269" i="15"/>
  <c r="Y273" i="15"/>
  <c r="I291" i="15"/>
  <c r="AL291" i="15"/>
  <c r="Y291" i="15"/>
  <c r="AD291" i="15"/>
  <c r="Q290" i="15"/>
  <c r="AH288" i="15"/>
  <c r="U261" i="15"/>
  <c r="Y290" i="15"/>
  <c r="AL290" i="15"/>
  <c r="AD290" i="15"/>
  <c r="I290" i="15"/>
  <c r="M244" i="15"/>
  <c r="M290" i="15"/>
  <c r="Q265" i="15"/>
  <c r="U258" i="15"/>
  <c r="AD282" i="15"/>
  <c r="I282" i="15"/>
  <c r="Y282" i="15"/>
  <c r="AL282" i="15"/>
  <c r="M265" i="15"/>
  <c r="Q277" i="15"/>
  <c r="AH291" i="15"/>
  <c r="U262" i="15"/>
  <c r="AL288" i="15"/>
  <c r="Y288" i="15"/>
  <c r="I288" i="15"/>
  <c r="AD288" i="15"/>
  <c r="U296" i="15"/>
  <c r="Q296" i="15"/>
  <c r="AJ263" i="15"/>
  <c r="C263" i="15"/>
  <c r="W263" i="15"/>
  <c r="C295" i="15"/>
  <c r="AJ295" i="15"/>
  <c r="W295" i="15"/>
  <c r="AB249" i="15"/>
  <c r="G249" i="15"/>
  <c r="C246" i="15"/>
  <c r="W246" i="15"/>
  <c r="AJ246" i="15"/>
  <c r="AJ267" i="15"/>
  <c r="W267" i="15"/>
  <c r="C267" i="15"/>
  <c r="G273" i="15"/>
  <c r="AB273" i="15"/>
  <c r="AB243" i="15"/>
  <c r="G243" i="15"/>
  <c r="AF267" i="15"/>
  <c r="AJ255" i="15"/>
  <c r="C255" i="15"/>
  <c r="W255" i="15"/>
  <c r="S287" i="15"/>
  <c r="O252" i="15"/>
  <c r="C290" i="15"/>
  <c r="AJ290" i="15"/>
  <c r="W290" i="15"/>
  <c r="W273" i="15"/>
  <c r="C273" i="15"/>
  <c r="AJ273" i="15"/>
  <c r="G283" i="15"/>
  <c r="AB283" i="15"/>
  <c r="O294" i="15"/>
  <c r="G259" i="15"/>
  <c r="AB259" i="15"/>
  <c r="K253" i="15"/>
  <c r="G260" i="15"/>
  <c r="AB260" i="15"/>
  <c r="S266" i="15"/>
  <c r="AB294" i="15"/>
  <c r="G294" i="15"/>
  <c r="K282" i="15"/>
  <c r="AF257" i="15"/>
  <c r="AF259" i="15"/>
  <c r="S254" i="15"/>
  <c r="G291" i="15"/>
  <c r="AB291" i="15"/>
  <c r="W249" i="15"/>
  <c r="C249" i="15"/>
  <c r="AJ249" i="15"/>
  <c r="W266" i="15"/>
  <c r="C266" i="15"/>
  <c r="AJ266" i="15"/>
  <c r="AB287" i="15"/>
  <c r="G287" i="15"/>
  <c r="C281" i="15"/>
  <c r="AJ281" i="15"/>
  <c r="W281" i="15"/>
  <c r="S269" i="15"/>
  <c r="AB270" i="15"/>
  <c r="G270" i="15"/>
  <c r="O296" i="15"/>
  <c r="S261" i="15"/>
  <c r="S258" i="15"/>
  <c r="K287" i="15"/>
  <c r="K265" i="15"/>
  <c r="S265" i="15"/>
  <c r="K248" i="15"/>
  <c r="O283" i="15"/>
  <c r="AF270" i="15"/>
  <c r="C262" i="15"/>
  <c r="W262" i="15"/>
  <c r="AJ262" i="15"/>
  <c r="W276" i="15"/>
  <c r="C276" i="15"/>
  <c r="S286" i="15"/>
  <c r="AB252" i="15"/>
  <c r="G252" i="15"/>
  <c r="O249" i="15"/>
  <c r="O288" i="15"/>
  <c r="AF264" i="15"/>
  <c r="C289" i="15"/>
  <c r="AJ289" i="15"/>
  <c r="W289" i="15"/>
  <c r="AF254" i="15"/>
  <c r="G263" i="15"/>
  <c r="AB263" i="15"/>
  <c r="O291" i="15"/>
  <c r="AF288" i="15"/>
  <c r="AC261" i="15"/>
  <c r="AK261" i="15"/>
  <c r="H261" i="15"/>
  <c r="X261" i="15"/>
  <c r="AK254" i="15"/>
  <c r="AC254" i="15"/>
  <c r="H254" i="15"/>
  <c r="X254" i="15"/>
  <c r="AK255" i="15"/>
  <c r="H255" i="15"/>
  <c r="X255" i="15"/>
  <c r="AC255" i="15"/>
  <c r="AC276" i="15"/>
  <c r="H276" i="15"/>
  <c r="X276" i="15"/>
  <c r="AK276" i="15"/>
  <c r="H279" i="15"/>
  <c r="X279" i="15"/>
  <c r="AC279" i="15"/>
  <c r="AK279" i="15"/>
  <c r="L255" i="15"/>
  <c r="H253" i="15"/>
  <c r="X253" i="15"/>
  <c r="AC253" i="15"/>
  <c r="AK253" i="15"/>
  <c r="L251" i="15"/>
  <c r="P259" i="15"/>
  <c r="AG276" i="15"/>
  <c r="T270" i="15"/>
  <c r="L261" i="15"/>
  <c r="AG264" i="15"/>
  <c r="AC290" i="15"/>
  <c r="AK290" i="15"/>
  <c r="H290" i="15"/>
  <c r="X290" i="15"/>
  <c r="AG288" i="15"/>
  <c r="H286" i="15"/>
  <c r="X286" i="15"/>
  <c r="AC286" i="15"/>
  <c r="AK286" i="15"/>
  <c r="L252" i="15"/>
  <c r="P249" i="15"/>
  <c r="AG291" i="15"/>
  <c r="T262" i="15"/>
  <c r="P280" i="15"/>
  <c r="AG248" i="15"/>
  <c r="AK269" i="15"/>
  <c r="H269" i="15"/>
  <c r="X269" i="15"/>
  <c r="AC269" i="15"/>
  <c r="P278" i="15"/>
  <c r="AG257" i="15"/>
  <c r="AG278" i="15"/>
  <c r="T288" i="15"/>
  <c r="AK251" i="15"/>
  <c r="H251" i="15"/>
  <c r="X251" i="15"/>
  <c r="AC251" i="15"/>
  <c r="AG250" i="15"/>
  <c r="AG273" i="15"/>
  <c r="T261" i="15"/>
  <c r="H245" i="15"/>
  <c r="X245" i="15"/>
  <c r="AC245" i="15"/>
  <c r="AK245" i="15"/>
  <c r="L284" i="15"/>
  <c r="P263" i="15"/>
  <c r="T265" i="15"/>
  <c r="T294" i="15"/>
  <c r="X247" i="15"/>
  <c r="AC247" i="15"/>
  <c r="AK247" i="15"/>
  <c r="H247" i="15"/>
  <c r="L248" i="15"/>
  <c r="L280" i="15"/>
  <c r="AG271" i="15"/>
  <c r="AM244" i="15"/>
  <c r="Z244" i="15"/>
  <c r="Z289" i="15"/>
  <c r="AM289" i="15"/>
  <c r="AM279" i="15"/>
  <c r="Z279" i="15"/>
  <c r="AM246" i="15"/>
  <c r="Z246" i="15"/>
  <c r="AM283" i="15"/>
  <c r="Z283" i="15"/>
  <c r="AM258" i="15"/>
  <c r="Z258" i="15"/>
  <c r="AM263" i="15"/>
  <c r="Z263" i="15"/>
  <c r="AM282" i="15"/>
  <c r="Z282" i="15"/>
  <c r="AM286" i="15"/>
  <c r="Z286" i="15"/>
  <c r="Y266" i="15"/>
  <c r="AL266" i="15"/>
  <c r="AD266" i="15"/>
  <c r="I266" i="15"/>
  <c r="AD295" i="15"/>
  <c r="AL295" i="15"/>
  <c r="I295" i="15"/>
  <c r="Y295" i="15"/>
  <c r="U284" i="15"/>
  <c r="I267" i="15"/>
  <c r="Y267" i="15"/>
  <c r="AL267" i="15"/>
  <c r="AD267" i="15"/>
  <c r="M262" i="15"/>
  <c r="U298" i="15"/>
  <c r="M273" i="15"/>
  <c r="Q261" i="15"/>
  <c r="AH281" i="15"/>
  <c r="U246" i="15"/>
  <c r="Y262" i="15"/>
  <c r="AL262" i="15"/>
  <c r="AD262" i="15"/>
  <c r="I262" i="15"/>
  <c r="U252" i="15"/>
  <c r="M259" i="15"/>
  <c r="U248" i="15"/>
  <c r="I277" i="15"/>
  <c r="Y277" i="15"/>
  <c r="AD277" i="15"/>
  <c r="AL277" i="15"/>
  <c r="AD244" i="15"/>
  <c r="I244" i="15"/>
  <c r="Y244" i="15"/>
  <c r="AL244" i="15"/>
  <c r="AH254" i="15"/>
  <c r="I285" i="15"/>
  <c r="AD285" i="15"/>
  <c r="AL285" i="15"/>
  <c r="Y285" i="15"/>
  <c r="U265" i="15"/>
  <c r="U294" i="15"/>
  <c r="AL251" i="15"/>
  <c r="AD251" i="15"/>
  <c r="I251" i="15"/>
  <c r="Y251" i="15"/>
  <c r="AD247" i="15"/>
  <c r="I247" i="15"/>
  <c r="Y247" i="15"/>
  <c r="AL247" i="15"/>
  <c r="AH245" i="15"/>
  <c r="U270" i="15"/>
  <c r="Y286" i="15"/>
  <c r="AL286" i="15"/>
  <c r="AD286" i="15"/>
  <c r="I286" i="15"/>
  <c r="M257" i="15"/>
  <c r="M284" i="15"/>
  <c r="Q289" i="15"/>
  <c r="Y272" i="15"/>
  <c r="AL272" i="15"/>
  <c r="I272" i="15"/>
  <c r="AD272" i="15"/>
  <c r="M260" i="15"/>
  <c r="Q269" i="15"/>
  <c r="AH271" i="15"/>
  <c r="U256" i="15"/>
  <c r="AD245" i="15"/>
  <c r="I245" i="15"/>
  <c r="Y245" i="15"/>
  <c r="AL245" i="15"/>
  <c r="AH243" i="15"/>
  <c r="U295" i="15"/>
  <c r="I275" i="15"/>
  <c r="Y275" i="15"/>
  <c r="AL275" i="15"/>
  <c r="AD275" i="15"/>
  <c r="M289" i="15"/>
  <c r="Q268" i="15"/>
  <c r="Q279" i="15"/>
  <c r="AH278" i="15"/>
  <c r="U288" i="15"/>
  <c r="AH248" i="15"/>
  <c r="AH270" i="15"/>
  <c r="W269" i="15"/>
  <c r="C269" i="15"/>
  <c r="AJ269" i="15"/>
  <c r="S250" i="15"/>
  <c r="G277" i="15"/>
  <c r="AB277" i="15"/>
  <c r="AF252" i="15"/>
  <c r="C272" i="15"/>
  <c r="AJ272" i="15"/>
  <c r="W272" i="15"/>
  <c r="AJ257" i="15"/>
  <c r="C257" i="15"/>
  <c r="W257" i="15"/>
  <c r="S253" i="15"/>
  <c r="AB267" i="15"/>
  <c r="G267" i="15"/>
  <c r="AF290" i="15"/>
  <c r="G276" i="15"/>
  <c r="AB276" i="15"/>
  <c r="O246" i="15"/>
  <c r="G244" i="15"/>
  <c r="AB244" i="15"/>
  <c r="AF256" i="15"/>
  <c r="W284" i="15"/>
  <c r="AJ284" i="15"/>
  <c r="C284" i="15"/>
  <c r="AJ271" i="15"/>
  <c r="C271" i="15"/>
  <c r="W271" i="15"/>
  <c r="G246" i="15"/>
  <c r="AB246" i="15"/>
  <c r="K292" i="15"/>
  <c r="O267" i="15"/>
  <c r="O259" i="15"/>
  <c r="C291" i="15"/>
  <c r="AJ291" i="15"/>
  <c r="W291" i="15"/>
  <c r="S268" i="15"/>
  <c r="G298" i="15"/>
  <c r="AB298" i="15"/>
  <c r="K281" i="15"/>
  <c r="AF273" i="15"/>
  <c r="K270" i="15"/>
  <c r="AF282" i="15"/>
  <c r="S290" i="15"/>
  <c r="AB280" i="15"/>
  <c r="G280" i="15"/>
  <c r="K285" i="15"/>
  <c r="AF281" i="15"/>
  <c r="G269" i="15"/>
  <c r="AB269" i="15"/>
  <c r="S275" i="15"/>
  <c r="AF263" i="15"/>
  <c r="W253" i="15"/>
  <c r="C253" i="15"/>
  <c r="AJ253" i="15"/>
  <c r="O268" i="15"/>
  <c r="AF272" i="15"/>
  <c r="AJ264" i="15"/>
  <c r="W264" i="15"/>
  <c r="C264" i="15"/>
  <c r="C268" i="15"/>
  <c r="W268" i="15"/>
  <c r="AJ268" i="15"/>
  <c r="O258" i="15"/>
  <c r="AF296" i="15"/>
  <c r="AJ285" i="15"/>
  <c r="W285" i="15"/>
  <c r="C285" i="15"/>
  <c r="S288" i="15"/>
  <c r="G247" i="15"/>
  <c r="AB247" i="15"/>
  <c r="K286" i="15"/>
  <c r="S281" i="15"/>
  <c r="K288" i="15"/>
  <c r="O279" i="15"/>
  <c r="S282" i="15"/>
  <c r="AB274" i="15"/>
  <c r="G274" i="15"/>
  <c r="K280" i="15"/>
  <c r="AF245" i="15"/>
  <c r="AF286" i="15"/>
  <c r="C294" i="15"/>
  <c r="AJ294" i="15"/>
  <c r="W294" i="15"/>
  <c r="S243" i="15"/>
  <c r="AF253" i="15"/>
  <c r="G256" i="15"/>
  <c r="AB256" i="15"/>
  <c r="K261" i="15"/>
  <c r="O289" i="15"/>
  <c r="AF247" i="15"/>
  <c r="AF262" i="15"/>
  <c r="S247" i="15"/>
  <c r="G288" i="15"/>
  <c r="AB288" i="15"/>
  <c r="K291" i="15"/>
  <c r="O257" i="15"/>
  <c r="AF271" i="15"/>
  <c r="AC273" i="15"/>
  <c r="H273" i="15"/>
  <c r="H260" i="15"/>
  <c r="X260" i="15"/>
  <c r="AC260" i="15"/>
  <c r="AK260" i="15"/>
  <c r="X257" i="15"/>
  <c r="AC257" i="15"/>
  <c r="AK257" i="15"/>
  <c r="H257" i="15"/>
  <c r="AG246" i="15"/>
  <c r="T298" i="15"/>
  <c r="AC283" i="15"/>
  <c r="AK283" i="15"/>
  <c r="H283" i="15"/>
  <c r="X283" i="15"/>
  <c r="AK273" i="15"/>
  <c r="AK259" i="15"/>
  <c r="H259" i="15"/>
  <c r="X259" i="15"/>
  <c r="AC259" i="15"/>
  <c r="AK243" i="15"/>
  <c r="H243" i="15"/>
  <c r="X243" i="15"/>
  <c r="AC243" i="15"/>
  <c r="L285" i="15"/>
  <c r="AG290" i="15"/>
  <c r="T287" i="15"/>
  <c r="X266" i="15"/>
  <c r="AC266" i="15"/>
  <c r="H266" i="15"/>
  <c r="L254" i="15"/>
  <c r="P246" i="15"/>
  <c r="P293" i="15"/>
  <c r="T253" i="15"/>
  <c r="L259" i="15"/>
  <c r="P262" i="15"/>
  <c r="AG286" i="15"/>
  <c r="AK275" i="15"/>
  <c r="H275" i="15"/>
  <c r="X275" i="15"/>
  <c r="AC275" i="15"/>
  <c r="P253" i="15"/>
  <c r="AG280" i="15"/>
  <c r="X252" i="15"/>
  <c r="AC252" i="15"/>
  <c r="AK252" i="15"/>
  <c r="H252" i="15"/>
  <c r="X282" i="15"/>
  <c r="AC282" i="15"/>
  <c r="AK282" i="15"/>
  <c r="H282" i="15"/>
  <c r="L287" i="15"/>
  <c r="AG293" i="15"/>
  <c r="X265" i="15"/>
  <c r="AC265" i="15"/>
  <c r="AK265" i="15"/>
  <c r="H265" i="15"/>
  <c r="L250" i="15"/>
  <c r="P245" i="15"/>
  <c r="P265" i="15"/>
  <c r="AK268" i="15"/>
  <c r="H268" i="15"/>
  <c r="X268" i="15"/>
  <c r="AC268" i="15"/>
  <c r="P289" i="15"/>
  <c r="AG284" i="15"/>
  <c r="AG259" i="15"/>
  <c r="T272" i="15"/>
  <c r="H270" i="15"/>
  <c r="X270" i="15"/>
  <c r="AC270" i="15"/>
  <c r="AK270" i="15"/>
  <c r="P296" i="15"/>
  <c r="AG272" i="15"/>
  <c r="T257" i="15"/>
  <c r="X294" i="15"/>
  <c r="AC294" i="15"/>
  <c r="AK294" i="15"/>
  <c r="H294" i="15"/>
  <c r="L282" i="15"/>
  <c r="P277" i="15"/>
  <c r="T264" i="15"/>
  <c r="AG249" i="15"/>
  <c r="X291" i="15"/>
  <c r="H291" i="15"/>
  <c r="AC291" i="15"/>
  <c r="AK291" i="15"/>
  <c r="L268" i="15"/>
  <c r="AG266" i="15"/>
  <c r="AM220" i="15"/>
  <c r="Z220" i="15"/>
  <c r="Z211" i="15"/>
  <c r="AM211" i="15"/>
  <c r="AM188" i="15"/>
  <c r="Z188" i="15"/>
  <c r="Z189" i="15"/>
  <c r="AM189" i="15"/>
  <c r="Z237" i="15"/>
  <c r="AM237" i="15"/>
  <c r="AM240" i="15"/>
  <c r="Z240" i="15"/>
  <c r="AM208" i="15"/>
  <c r="Z208" i="15"/>
  <c r="Z231" i="15"/>
  <c r="AM231" i="15"/>
  <c r="Z223" i="15"/>
  <c r="AM223" i="15"/>
  <c r="Z187" i="15"/>
  <c r="AM187" i="15"/>
  <c r="Z229" i="15"/>
  <c r="AM229" i="15"/>
  <c r="AM196" i="15"/>
  <c r="Z196" i="15"/>
  <c r="Z221" i="15"/>
  <c r="AM221" i="15"/>
  <c r="Z219" i="15"/>
  <c r="AM219" i="15"/>
  <c r="Z241" i="15"/>
  <c r="AM241" i="15"/>
  <c r="AM226" i="15"/>
  <c r="Z226" i="15"/>
  <c r="Z215" i="15"/>
  <c r="AM215" i="15"/>
  <c r="AM222" i="15"/>
  <c r="Z222" i="15"/>
  <c r="AM238" i="15"/>
  <c r="Z238" i="15"/>
  <c r="Z199" i="15"/>
  <c r="AM199" i="15"/>
  <c r="Z193" i="15"/>
  <c r="AM193" i="15"/>
  <c r="Z205" i="15"/>
  <c r="AM205" i="15"/>
  <c r="Z235" i="15"/>
  <c r="AM235" i="15"/>
  <c r="Z209" i="15"/>
  <c r="AM209" i="15"/>
  <c r="AM194" i="15"/>
  <c r="Z194" i="15"/>
  <c r="AM192" i="15"/>
  <c r="Z192" i="15"/>
  <c r="AM206" i="15"/>
  <c r="Z206" i="15"/>
  <c r="AM242" i="15"/>
  <c r="Z242" i="15"/>
  <c r="AM216" i="15"/>
  <c r="Z216" i="15"/>
  <c r="AM230" i="15"/>
  <c r="Z230" i="15"/>
  <c r="Z239" i="15"/>
  <c r="AM239" i="15"/>
  <c r="Z203" i="15"/>
  <c r="AM203" i="15"/>
  <c r="Z195" i="15"/>
  <c r="AM195" i="15"/>
  <c r="AM234" i="15"/>
  <c r="Z234" i="15"/>
  <c r="Z207" i="15"/>
  <c r="AM207" i="15"/>
  <c r="Z197" i="15"/>
  <c r="AM197" i="15"/>
  <c r="AM232" i="15"/>
  <c r="Z232" i="15"/>
  <c r="AM212" i="15"/>
  <c r="Z212" i="15"/>
  <c r="AM202" i="15"/>
  <c r="Z202" i="15"/>
  <c r="Z233" i="15"/>
  <c r="AM233" i="15"/>
  <c r="AM236" i="15"/>
  <c r="Z236" i="15"/>
  <c r="AM190" i="15"/>
  <c r="Z190" i="15"/>
  <c r="Z213" i="15"/>
  <c r="AM213" i="15"/>
  <c r="AM214" i="15"/>
  <c r="Z214" i="15"/>
  <c r="Z191" i="15"/>
  <c r="AM191" i="15"/>
  <c r="AM210" i="15"/>
  <c r="Z210" i="15"/>
  <c r="AM228" i="15"/>
  <c r="Z228" i="15"/>
  <c r="Z217" i="15"/>
  <c r="AM217" i="15"/>
  <c r="Z225" i="15"/>
  <c r="AM225" i="15"/>
  <c r="AM218" i="15"/>
  <c r="Z218" i="15"/>
  <c r="AM200" i="15"/>
  <c r="Z200" i="15"/>
  <c r="Z201" i="15"/>
  <c r="AM201" i="15"/>
  <c r="Z227" i="15"/>
  <c r="AM227" i="15"/>
  <c r="AM204" i="15"/>
  <c r="Z204" i="15"/>
  <c r="AM198" i="15"/>
  <c r="Z198" i="15"/>
  <c r="AM224" i="15"/>
  <c r="Z224" i="15"/>
  <c r="I188" i="15"/>
  <c r="Y188" i="15"/>
  <c r="AL188" i="15"/>
  <c r="AD188" i="15"/>
  <c r="I210" i="15"/>
  <c r="AL210" i="15"/>
  <c r="AD210" i="15"/>
  <c r="Y210" i="15"/>
  <c r="I240" i="15"/>
  <c r="Y240" i="15"/>
  <c r="AL240" i="15"/>
  <c r="AD240" i="15"/>
  <c r="M233" i="15"/>
  <c r="I217" i="15"/>
  <c r="Y217" i="15"/>
  <c r="AL217" i="15"/>
  <c r="AD217" i="15"/>
  <c r="Q202" i="15"/>
  <c r="I221" i="15"/>
  <c r="Y221" i="15"/>
  <c r="AL221" i="15"/>
  <c r="AD221" i="15"/>
  <c r="Y214" i="15"/>
  <c r="AD214" i="15"/>
  <c r="I214" i="15"/>
  <c r="AL214" i="15"/>
  <c r="AL226" i="15"/>
  <c r="AD226" i="15"/>
  <c r="I226" i="15"/>
  <c r="Y226" i="15"/>
  <c r="AD238" i="15"/>
  <c r="Y238" i="15"/>
  <c r="AL238" i="15"/>
  <c r="I238" i="15"/>
  <c r="M227" i="15"/>
  <c r="M202" i="15"/>
  <c r="AD235" i="15"/>
  <c r="I235" i="15"/>
  <c r="AL235" i="15"/>
  <c r="Y235" i="15"/>
  <c r="I233" i="15"/>
  <c r="Y233" i="15"/>
  <c r="AL233" i="15"/>
  <c r="AD233" i="15"/>
  <c r="AD220" i="15"/>
  <c r="I220" i="15"/>
  <c r="Y220" i="15"/>
  <c r="AL220" i="15"/>
  <c r="Q218" i="15"/>
  <c r="Y218" i="15"/>
  <c r="AD218" i="15"/>
  <c r="I218" i="15"/>
  <c r="AL218" i="15"/>
  <c r="Q203" i="15"/>
  <c r="Q205" i="15"/>
  <c r="M205" i="15"/>
  <c r="U201" i="15"/>
  <c r="M214" i="15"/>
  <c r="Q193" i="15"/>
  <c r="Y190" i="15"/>
  <c r="AD190" i="15"/>
  <c r="I190" i="15"/>
  <c r="AL190" i="15"/>
  <c r="AH212" i="15"/>
  <c r="AD191" i="15"/>
  <c r="Y191" i="15"/>
  <c r="AL191" i="15"/>
  <c r="I191" i="15"/>
  <c r="U199" i="15"/>
  <c r="Y198" i="15"/>
  <c r="AD198" i="15"/>
  <c r="I198" i="15"/>
  <c r="AL198" i="15"/>
  <c r="AH234" i="15"/>
  <c r="AH187" i="15"/>
  <c r="M190" i="15"/>
  <c r="AH193" i="15"/>
  <c r="AD207" i="15"/>
  <c r="Y207" i="15"/>
  <c r="AL207" i="15"/>
  <c r="I207" i="15"/>
  <c r="I205" i="15"/>
  <c r="Y205" i="15"/>
  <c r="AL205" i="15"/>
  <c r="AD205" i="15"/>
  <c r="M197" i="15"/>
  <c r="AH240" i="15"/>
  <c r="U194" i="15"/>
  <c r="I206" i="15"/>
  <c r="AD206" i="15"/>
  <c r="Y206" i="15"/>
  <c r="AL206" i="15"/>
  <c r="M207" i="15"/>
  <c r="Q235" i="15"/>
  <c r="I225" i="15"/>
  <c r="Y225" i="15"/>
  <c r="AL225" i="15"/>
  <c r="AD225" i="15"/>
  <c r="U208" i="15"/>
  <c r="AH192" i="15"/>
  <c r="U213" i="15"/>
  <c r="AD192" i="15"/>
  <c r="I192" i="15"/>
  <c r="Y192" i="15"/>
  <c r="AL192" i="15"/>
  <c r="AD242" i="15"/>
  <c r="Y242" i="15"/>
  <c r="I242" i="15"/>
  <c r="AL242" i="15"/>
  <c r="Q198" i="15"/>
  <c r="AH235" i="15"/>
  <c r="U195" i="15"/>
  <c r="M221" i="15"/>
  <c r="Q206" i="15"/>
  <c r="Q187" i="15"/>
  <c r="Q213" i="15"/>
  <c r="M237" i="15"/>
  <c r="Q208" i="15"/>
  <c r="AH236" i="15"/>
  <c r="Q228" i="15"/>
  <c r="AD223" i="15"/>
  <c r="Y223" i="15"/>
  <c r="AL223" i="15"/>
  <c r="I223" i="15"/>
  <c r="U233" i="15"/>
  <c r="AH204" i="15"/>
  <c r="I229" i="15"/>
  <c r="Y229" i="15"/>
  <c r="AL229" i="15"/>
  <c r="AD229" i="15"/>
  <c r="M235" i="15"/>
  <c r="AH188" i="15"/>
  <c r="AH191" i="15"/>
  <c r="AD219" i="15"/>
  <c r="Y219" i="15"/>
  <c r="AL219" i="15"/>
  <c r="I219" i="15"/>
  <c r="M192" i="15"/>
  <c r="AH209" i="15"/>
  <c r="U197" i="15"/>
  <c r="AD203" i="15"/>
  <c r="Y203" i="15"/>
  <c r="AL203" i="15"/>
  <c r="I203" i="15"/>
  <c r="M201" i="15"/>
  <c r="AH194" i="15"/>
  <c r="M220" i="15"/>
  <c r="M231" i="15"/>
  <c r="U240" i="15"/>
  <c r="U226" i="15"/>
  <c r="Y222" i="15"/>
  <c r="AD222" i="15"/>
  <c r="I222" i="15"/>
  <c r="AL222" i="15"/>
  <c r="I232" i="15"/>
  <c r="Y232" i="15"/>
  <c r="AL232" i="15"/>
  <c r="AD232" i="15"/>
  <c r="Q215" i="15"/>
  <c r="I194" i="15"/>
  <c r="AD194" i="15"/>
  <c r="Y194" i="15"/>
  <c r="AL194" i="15"/>
  <c r="I212" i="15"/>
  <c r="Y212" i="15"/>
  <c r="AL212" i="15"/>
  <c r="AD212" i="15"/>
  <c r="Y202" i="15"/>
  <c r="AD202" i="15"/>
  <c r="I202" i="15"/>
  <c r="AL202" i="15"/>
  <c r="I196" i="15"/>
  <c r="Y196" i="15"/>
  <c r="AL196" i="15"/>
  <c r="AD196" i="15"/>
  <c r="I201" i="15"/>
  <c r="Y201" i="15"/>
  <c r="AL201" i="15"/>
  <c r="AD201" i="15"/>
  <c r="AD187" i="15"/>
  <c r="Y187" i="15"/>
  <c r="AL187" i="15"/>
  <c r="I187" i="15"/>
  <c r="Y230" i="15"/>
  <c r="AD230" i="15"/>
  <c r="I230" i="15"/>
  <c r="AL230" i="15"/>
  <c r="AD204" i="15"/>
  <c r="I204" i="15"/>
  <c r="Y204" i="15"/>
  <c r="AL204" i="15"/>
  <c r="AD195" i="15"/>
  <c r="Y195" i="15"/>
  <c r="AL195" i="15"/>
  <c r="I195" i="15"/>
  <c r="U196" i="15"/>
  <c r="AH196" i="15"/>
  <c r="AD215" i="15"/>
  <c r="Y215" i="15"/>
  <c r="AL215" i="15"/>
  <c r="I215" i="15"/>
  <c r="I189" i="15"/>
  <c r="Y189" i="15"/>
  <c r="AL189" i="15"/>
  <c r="AD189" i="15"/>
  <c r="AD211" i="15"/>
  <c r="Y211" i="15"/>
  <c r="AL211" i="15"/>
  <c r="I211" i="15"/>
  <c r="M218" i="15"/>
  <c r="U238" i="15"/>
  <c r="Q238" i="15"/>
  <c r="U229" i="15"/>
  <c r="AD239" i="15"/>
  <c r="I239" i="15"/>
  <c r="AL239" i="15"/>
  <c r="Y239" i="15"/>
  <c r="AH203" i="15"/>
  <c r="U221" i="15"/>
  <c r="AD216" i="15"/>
  <c r="I216" i="15"/>
  <c r="Y216" i="15"/>
  <c r="AL216" i="15"/>
  <c r="M194" i="15"/>
  <c r="AH220" i="15"/>
  <c r="Q221" i="15"/>
  <c r="AH216" i="15"/>
  <c r="I213" i="15"/>
  <c r="Y213" i="15"/>
  <c r="AL213" i="15"/>
  <c r="AD213" i="15"/>
  <c r="M209" i="15"/>
  <c r="I241" i="15"/>
  <c r="Y241" i="15"/>
  <c r="AL241" i="15"/>
  <c r="AD241" i="15"/>
  <c r="AD224" i="15"/>
  <c r="I224" i="15"/>
  <c r="Y224" i="15"/>
  <c r="AL224" i="15"/>
  <c r="AD228" i="15"/>
  <c r="I228" i="15"/>
  <c r="Y228" i="15"/>
  <c r="AL228" i="15"/>
  <c r="M242" i="15"/>
  <c r="AH232" i="15"/>
  <c r="U211" i="15"/>
  <c r="I193" i="15"/>
  <c r="Y193" i="15"/>
  <c r="AL193" i="15"/>
  <c r="AD193" i="15"/>
  <c r="Q201" i="15"/>
  <c r="U204" i="15"/>
  <c r="U231" i="15"/>
  <c r="AD199" i="15"/>
  <c r="Y199" i="15"/>
  <c r="AL199" i="15"/>
  <c r="I199" i="15"/>
  <c r="M224" i="15"/>
  <c r="M217" i="15"/>
  <c r="Q229" i="15"/>
  <c r="U214" i="15"/>
  <c r="I197" i="15"/>
  <c r="Y197" i="15"/>
  <c r="AL197" i="15"/>
  <c r="AD197" i="15"/>
  <c r="M203" i="15"/>
  <c r="U224" i="15"/>
  <c r="I208" i="15"/>
  <c r="Y208" i="15"/>
  <c r="AL208" i="15"/>
  <c r="AD208" i="15"/>
  <c r="U219" i="15"/>
  <c r="I237" i="15"/>
  <c r="Y237" i="15"/>
  <c r="AL237" i="15"/>
  <c r="AD237" i="15"/>
  <c r="Q216" i="15"/>
  <c r="AH218" i="15"/>
  <c r="AD231" i="15"/>
  <c r="I231" i="15"/>
  <c r="AL231" i="15"/>
  <c r="Y231" i="15"/>
  <c r="M215" i="15"/>
  <c r="M238" i="15"/>
  <c r="Q200" i="15"/>
  <c r="AH229" i="15"/>
  <c r="I209" i="15"/>
  <c r="Y209" i="15"/>
  <c r="AL209" i="15"/>
  <c r="AD209" i="15"/>
  <c r="U234" i="15"/>
  <c r="U241" i="15"/>
  <c r="I236" i="15"/>
  <c r="Y236" i="15"/>
  <c r="AL236" i="15"/>
  <c r="AD236" i="15"/>
  <c r="Q211" i="15"/>
  <c r="AH214" i="15"/>
  <c r="U192" i="15"/>
  <c r="U223" i="15"/>
  <c r="M216" i="15"/>
  <c r="AH230" i="15"/>
  <c r="M240" i="15"/>
  <c r="Q230" i="15"/>
  <c r="Q191" i="15"/>
  <c r="Q225" i="15"/>
  <c r="Q219" i="15"/>
  <c r="Q236" i="15"/>
  <c r="I200" i="15"/>
  <c r="Y200" i="15"/>
  <c r="AL200" i="15"/>
  <c r="AD200" i="15"/>
  <c r="Q199" i="15"/>
  <c r="AH189" i="15"/>
  <c r="U210" i="15"/>
  <c r="U189" i="15"/>
  <c r="AD227" i="15"/>
  <c r="Y227" i="15"/>
  <c r="AL227" i="15"/>
  <c r="I227" i="15"/>
  <c r="M230" i="15"/>
  <c r="U190" i="15"/>
  <c r="M196" i="15"/>
  <c r="AH211" i="15"/>
  <c r="U239" i="15"/>
  <c r="U217" i="15"/>
  <c r="AH226" i="15"/>
  <c r="U232" i="15"/>
  <c r="AD234" i="15"/>
  <c r="Y234" i="15"/>
  <c r="I234" i="15"/>
  <c r="AL234" i="15"/>
  <c r="AC188" i="15"/>
  <c r="AK188" i="15"/>
  <c r="H188" i="15"/>
  <c r="X188" i="15"/>
  <c r="L229" i="15"/>
  <c r="X205" i="15"/>
  <c r="H205" i="15"/>
  <c r="AK205" i="15"/>
  <c r="AC205" i="15"/>
  <c r="P204" i="15"/>
  <c r="H202" i="15"/>
  <c r="X202" i="15"/>
  <c r="AC202" i="15"/>
  <c r="AK202" i="15"/>
  <c r="AC236" i="15"/>
  <c r="AK236" i="15"/>
  <c r="H236" i="15"/>
  <c r="X236" i="15"/>
  <c r="T192" i="15"/>
  <c r="H227" i="15"/>
  <c r="X227" i="15"/>
  <c r="AC227" i="15"/>
  <c r="AK227" i="15"/>
  <c r="AG209" i="15"/>
  <c r="H195" i="15"/>
  <c r="X195" i="15"/>
  <c r="AC195" i="15"/>
  <c r="AK195" i="15"/>
  <c r="L231" i="15"/>
  <c r="H191" i="15"/>
  <c r="X191" i="15"/>
  <c r="AC191" i="15"/>
  <c r="AK191" i="15"/>
  <c r="AC224" i="15"/>
  <c r="AK224" i="15"/>
  <c r="H224" i="15"/>
  <c r="X224" i="15"/>
  <c r="AG205" i="15"/>
  <c r="X189" i="15"/>
  <c r="H189" i="15"/>
  <c r="AK189" i="15"/>
  <c r="AC189" i="15"/>
  <c r="L233" i="15"/>
  <c r="H210" i="15"/>
  <c r="X210" i="15"/>
  <c r="AC210" i="15"/>
  <c r="AK210" i="15"/>
  <c r="P188" i="15"/>
  <c r="X225" i="15"/>
  <c r="H225" i="15"/>
  <c r="AK225" i="15"/>
  <c r="AC225" i="15"/>
  <c r="AG235" i="15"/>
  <c r="T201" i="15"/>
  <c r="X229" i="15"/>
  <c r="H229" i="15"/>
  <c r="AK229" i="15"/>
  <c r="AC229" i="15"/>
  <c r="AC196" i="15"/>
  <c r="AK196" i="15"/>
  <c r="H196" i="15"/>
  <c r="X196" i="15"/>
  <c r="T203" i="15"/>
  <c r="X241" i="15"/>
  <c r="H241" i="15"/>
  <c r="AK241" i="15"/>
  <c r="AC241" i="15"/>
  <c r="L196" i="15"/>
  <c r="AG236" i="15"/>
  <c r="AG226" i="15"/>
  <c r="L236" i="15"/>
  <c r="H234" i="15"/>
  <c r="X234" i="15"/>
  <c r="AC234" i="15"/>
  <c r="AK234" i="15"/>
  <c r="L217" i="15"/>
  <c r="P234" i="15"/>
  <c r="AG199" i="15"/>
  <c r="T206" i="15"/>
  <c r="X197" i="15"/>
  <c r="H197" i="15"/>
  <c r="AK197" i="15"/>
  <c r="AC197" i="15"/>
  <c r="H235" i="15"/>
  <c r="X235" i="15"/>
  <c r="AC235" i="15"/>
  <c r="AK235" i="15"/>
  <c r="T193" i="15"/>
  <c r="T216" i="15"/>
  <c r="P201" i="15"/>
  <c r="P212" i="15"/>
  <c r="AG221" i="15"/>
  <c r="H207" i="15"/>
  <c r="X207" i="15"/>
  <c r="AC207" i="15"/>
  <c r="AK207" i="15"/>
  <c r="X237" i="15"/>
  <c r="H237" i="15"/>
  <c r="AK237" i="15"/>
  <c r="AC237" i="15"/>
  <c r="AG217" i="15"/>
  <c r="X233" i="15"/>
  <c r="H233" i="15"/>
  <c r="AK233" i="15"/>
  <c r="AC233" i="15"/>
  <c r="AC232" i="15"/>
  <c r="AK232" i="15"/>
  <c r="H232" i="15"/>
  <c r="X232" i="15"/>
  <c r="L203" i="15"/>
  <c r="T202" i="15"/>
  <c r="AC192" i="15"/>
  <c r="AK192" i="15"/>
  <c r="H192" i="15"/>
  <c r="X192" i="15"/>
  <c r="L188" i="15"/>
  <c r="T224" i="15"/>
  <c r="AC212" i="15"/>
  <c r="AK212" i="15"/>
  <c r="H212" i="15"/>
  <c r="X212" i="15"/>
  <c r="AC240" i="15"/>
  <c r="AK240" i="15"/>
  <c r="H240" i="15"/>
  <c r="X240" i="15"/>
  <c r="P214" i="15"/>
  <c r="AG218" i="15"/>
  <c r="H194" i="15"/>
  <c r="X194" i="15"/>
  <c r="AC194" i="15"/>
  <c r="AK194" i="15"/>
  <c r="H223" i="15"/>
  <c r="X223" i="15"/>
  <c r="AC223" i="15"/>
  <c r="AK223" i="15"/>
  <c r="T233" i="15"/>
  <c r="P210" i="15"/>
  <c r="AG238" i="15"/>
  <c r="AG189" i="15"/>
  <c r="P187" i="15"/>
  <c r="AC200" i="15"/>
  <c r="AK200" i="15"/>
  <c r="H200" i="15"/>
  <c r="X200" i="15"/>
  <c r="L187" i="15"/>
  <c r="P228" i="15"/>
  <c r="AG214" i="15"/>
  <c r="L200" i="15"/>
  <c r="L225" i="15"/>
  <c r="P220" i="15"/>
  <c r="P219" i="15"/>
  <c r="AG233" i="15"/>
  <c r="L194" i="15"/>
  <c r="P206" i="15"/>
  <c r="AG216" i="15"/>
  <c r="T239" i="15"/>
  <c r="H226" i="15"/>
  <c r="X226" i="15"/>
  <c r="AC226" i="15"/>
  <c r="AK226" i="15"/>
  <c r="P232" i="15"/>
  <c r="AG196" i="15"/>
  <c r="H214" i="15"/>
  <c r="X214" i="15"/>
  <c r="AC214" i="15"/>
  <c r="AK214" i="15"/>
  <c r="L209" i="15"/>
  <c r="AG230" i="15"/>
  <c r="T189" i="15"/>
  <c r="H219" i="15"/>
  <c r="X219" i="15"/>
  <c r="AC219" i="15"/>
  <c r="AK219" i="15"/>
  <c r="L192" i="15"/>
  <c r="L220" i="15"/>
  <c r="H198" i="15"/>
  <c r="X198" i="15"/>
  <c r="AC198" i="15"/>
  <c r="AK198" i="15"/>
  <c r="T226" i="15"/>
  <c r="T240" i="15"/>
  <c r="X193" i="15"/>
  <c r="H193" i="15"/>
  <c r="AK193" i="15"/>
  <c r="AC193" i="15"/>
  <c r="P231" i="15"/>
  <c r="P200" i="15"/>
  <c r="AC208" i="15"/>
  <c r="AK208" i="15"/>
  <c r="H208" i="15"/>
  <c r="X208" i="15"/>
  <c r="H206" i="15"/>
  <c r="X206" i="15"/>
  <c r="AC206" i="15"/>
  <c r="AK206" i="15"/>
  <c r="X209" i="15"/>
  <c r="H209" i="15"/>
  <c r="AK209" i="15"/>
  <c r="AC209" i="15"/>
  <c r="H190" i="15"/>
  <c r="X190" i="15"/>
  <c r="AC190" i="15"/>
  <c r="AK190" i="15"/>
  <c r="H239" i="15"/>
  <c r="X239" i="15"/>
  <c r="AC239" i="15"/>
  <c r="AK239" i="15"/>
  <c r="X201" i="15"/>
  <c r="H201" i="15"/>
  <c r="AK201" i="15"/>
  <c r="AC201" i="15"/>
  <c r="H238" i="15"/>
  <c r="X238" i="15"/>
  <c r="AC238" i="15"/>
  <c r="AK238" i="15"/>
  <c r="AG198" i="15"/>
  <c r="AC228" i="15"/>
  <c r="AK228" i="15"/>
  <c r="H228" i="15"/>
  <c r="X228" i="15"/>
  <c r="L227" i="15"/>
  <c r="T211" i="15"/>
  <c r="L191" i="15"/>
  <c r="P235" i="15"/>
  <c r="H218" i="15"/>
  <c r="X218" i="15"/>
  <c r="AC218" i="15"/>
  <c r="AK218" i="15"/>
  <c r="H230" i="15"/>
  <c r="X230" i="15"/>
  <c r="AC230" i="15"/>
  <c r="AK230" i="15"/>
  <c r="X221" i="15"/>
  <c r="H221" i="15"/>
  <c r="AK221" i="15"/>
  <c r="AC221" i="15"/>
  <c r="L221" i="15"/>
  <c r="P208" i="15"/>
  <c r="H203" i="15"/>
  <c r="X203" i="15"/>
  <c r="AC203" i="15"/>
  <c r="AK203" i="15"/>
  <c r="T210" i="15"/>
  <c r="AG200" i="15"/>
  <c r="T217" i="15"/>
  <c r="H222" i="15"/>
  <c r="X222" i="15"/>
  <c r="AC222" i="15"/>
  <c r="AK222" i="15"/>
  <c r="AG193" i="15"/>
  <c r="T214" i="15"/>
  <c r="H199" i="15"/>
  <c r="X199" i="15"/>
  <c r="AC199" i="15"/>
  <c r="AK199" i="15"/>
  <c r="L224" i="15"/>
  <c r="AG208" i="15"/>
  <c r="P190" i="15"/>
  <c r="AG202" i="15"/>
  <c r="P241" i="15"/>
  <c r="AG232" i="15"/>
  <c r="AC220" i="15"/>
  <c r="AK220" i="15"/>
  <c r="H220" i="15"/>
  <c r="X220" i="15"/>
  <c r="AG195" i="15"/>
  <c r="T205" i="15"/>
  <c r="H211" i="15"/>
  <c r="X211" i="15"/>
  <c r="AC211" i="15"/>
  <c r="AK211" i="15"/>
  <c r="L207" i="15"/>
  <c r="P192" i="15"/>
  <c r="T213" i="15"/>
  <c r="T220" i="15"/>
  <c r="X217" i="15"/>
  <c r="H217" i="15"/>
  <c r="AK217" i="15"/>
  <c r="AC217" i="15"/>
  <c r="L198" i="15"/>
  <c r="P215" i="15"/>
  <c r="T209" i="15"/>
  <c r="H231" i="15"/>
  <c r="X231" i="15"/>
  <c r="AC231" i="15"/>
  <c r="AK231" i="15"/>
  <c r="T219" i="15"/>
  <c r="P193" i="15"/>
  <c r="L235" i="15"/>
  <c r="P222" i="15"/>
  <c r="P202" i="15"/>
  <c r="P197" i="15"/>
  <c r="P211" i="15"/>
  <c r="AG204" i="15"/>
  <c r="T195" i="15"/>
  <c r="H187" i="15"/>
  <c r="X187" i="15"/>
  <c r="AC187" i="15"/>
  <c r="AK187" i="15"/>
  <c r="L237" i="15"/>
  <c r="H242" i="15"/>
  <c r="X242" i="15"/>
  <c r="AC242" i="15"/>
  <c r="AK242" i="15"/>
  <c r="P213" i="15"/>
  <c r="AC216" i="15"/>
  <c r="AK216" i="15"/>
  <c r="H216" i="15"/>
  <c r="X216" i="15"/>
  <c r="P242" i="15"/>
  <c r="AG194" i="15"/>
  <c r="T207" i="15"/>
  <c r="X213" i="15"/>
  <c r="H213" i="15"/>
  <c r="AK213" i="15"/>
  <c r="AC213" i="15"/>
  <c r="L201" i="15"/>
  <c r="AC204" i="15"/>
  <c r="AK204" i="15"/>
  <c r="H204" i="15"/>
  <c r="X204" i="15"/>
  <c r="L219" i="15"/>
  <c r="AG211" i="15"/>
  <c r="T196" i="15"/>
  <c r="AG207" i="15"/>
  <c r="T199" i="15"/>
  <c r="L230" i="15"/>
  <c r="H215" i="15"/>
  <c r="X215" i="15"/>
  <c r="AC215" i="15"/>
  <c r="AK215" i="15"/>
  <c r="W190" i="15"/>
  <c r="AJ190" i="15"/>
  <c r="C190" i="15"/>
  <c r="W204" i="15"/>
  <c r="AJ204" i="15"/>
  <c r="C204" i="15"/>
  <c r="AB197" i="15"/>
  <c r="G197" i="15"/>
  <c r="AJ199" i="15"/>
  <c r="C199" i="15"/>
  <c r="W199" i="15"/>
  <c r="S206" i="15"/>
  <c r="G210" i="15"/>
  <c r="AB210" i="15"/>
  <c r="AJ231" i="15"/>
  <c r="W231" i="15"/>
  <c r="C231" i="15"/>
  <c r="G220" i="15"/>
  <c r="AB220" i="15"/>
  <c r="AJ191" i="15"/>
  <c r="W191" i="15"/>
  <c r="C191" i="15"/>
  <c r="S229" i="15"/>
  <c r="G206" i="15"/>
  <c r="AB206" i="15"/>
  <c r="AJ207" i="15"/>
  <c r="W207" i="15"/>
  <c r="C207" i="15"/>
  <c r="S205" i="15"/>
  <c r="AB233" i="15"/>
  <c r="G233" i="15"/>
  <c r="G223" i="15"/>
  <c r="AB223" i="15"/>
  <c r="W194" i="15"/>
  <c r="C194" i="15"/>
  <c r="AJ194" i="15"/>
  <c r="W232" i="15"/>
  <c r="C232" i="15"/>
  <c r="AJ232" i="15"/>
  <c r="AJ213" i="15"/>
  <c r="W213" i="15"/>
  <c r="C213" i="15"/>
  <c r="O205" i="15"/>
  <c r="O219" i="15"/>
  <c r="W224" i="15"/>
  <c r="AJ224" i="15"/>
  <c r="C224" i="15"/>
  <c r="AB201" i="15"/>
  <c r="G201" i="15"/>
  <c r="K194" i="15"/>
  <c r="W206" i="15"/>
  <c r="AJ206" i="15"/>
  <c r="C206" i="15"/>
  <c r="AF210" i="15"/>
  <c r="O198" i="15"/>
  <c r="AF188" i="15"/>
  <c r="W208" i="15"/>
  <c r="AJ208" i="15"/>
  <c r="C208" i="15"/>
  <c r="AJ242" i="15"/>
  <c r="W242" i="15"/>
  <c r="C242" i="15"/>
  <c r="AB195" i="15"/>
  <c r="G195" i="15"/>
  <c r="K196" i="15"/>
  <c r="W202" i="15"/>
  <c r="C202" i="15"/>
  <c r="AJ202" i="15"/>
  <c r="S197" i="15"/>
  <c r="G227" i="15"/>
  <c r="AB227" i="15"/>
  <c r="W218" i="15"/>
  <c r="C218" i="15"/>
  <c r="AJ218" i="15"/>
  <c r="AB219" i="15"/>
  <c r="G219" i="15"/>
  <c r="K219" i="15"/>
  <c r="AF216" i="15"/>
  <c r="W241" i="15"/>
  <c r="C241" i="15"/>
  <c r="AJ241" i="15"/>
  <c r="G204" i="15"/>
  <c r="AB204" i="15"/>
  <c r="G238" i="15"/>
  <c r="AB238" i="15"/>
  <c r="AF196" i="15"/>
  <c r="AJ195" i="15"/>
  <c r="C195" i="15"/>
  <c r="W195" i="15"/>
  <c r="G215" i="15"/>
  <c r="AB215" i="15"/>
  <c r="G222" i="15"/>
  <c r="AB222" i="15"/>
  <c r="K204" i="15"/>
  <c r="K212" i="15"/>
  <c r="O229" i="15"/>
  <c r="AF213" i="15"/>
  <c r="AJ189" i="15"/>
  <c r="W189" i="15"/>
  <c r="C189" i="15"/>
  <c r="S215" i="15"/>
  <c r="AB211" i="15"/>
  <c r="G211" i="15"/>
  <c r="O223" i="15"/>
  <c r="AF193" i="15"/>
  <c r="W228" i="15"/>
  <c r="C228" i="15"/>
  <c r="AJ228" i="15"/>
  <c r="G207" i="15"/>
  <c r="AB207" i="15"/>
  <c r="AF231" i="15"/>
  <c r="AJ223" i="15"/>
  <c r="C223" i="15"/>
  <c r="W223" i="15"/>
  <c r="S228" i="15"/>
  <c r="AB237" i="15"/>
  <c r="G237" i="15"/>
  <c r="W212" i="15"/>
  <c r="C212" i="15"/>
  <c r="AJ212" i="15"/>
  <c r="S191" i="15"/>
  <c r="K207" i="15"/>
  <c r="AF197" i="15"/>
  <c r="W198" i="15"/>
  <c r="AJ198" i="15"/>
  <c r="C198" i="15"/>
  <c r="W222" i="15"/>
  <c r="AJ222" i="15"/>
  <c r="C222" i="15"/>
  <c r="G209" i="15"/>
  <c r="AB209" i="15"/>
  <c r="O203" i="15"/>
  <c r="AF195" i="15"/>
  <c r="AJ235" i="15"/>
  <c r="C235" i="15"/>
  <c r="W235" i="15"/>
  <c r="G218" i="15"/>
  <c r="AB218" i="15"/>
  <c r="K198" i="15"/>
  <c r="O214" i="15"/>
  <c r="AF215" i="15"/>
  <c r="S202" i="15"/>
  <c r="G192" i="15"/>
  <c r="AB192" i="15"/>
  <c r="O188" i="15"/>
  <c r="AF240" i="15"/>
  <c r="AJ205" i="15"/>
  <c r="W205" i="15"/>
  <c r="C205" i="15"/>
  <c r="S194" i="15"/>
  <c r="O202" i="15"/>
  <c r="AJ227" i="15"/>
  <c r="W227" i="15"/>
  <c r="C227" i="15"/>
  <c r="G196" i="15"/>
  <c r="AB196" i="15"/>
  <c r="O211" i="15"/>
  <c r="AF203" i="15"/>
  <c r="S187" i="15"/>
  <c r="AB221" i="15"/>
  <c r="G221" i="15"/>
  <c r="K225" i="15"/>
  <c r="O227" i="15"/>
  <c r="AF238" i="15"/>
  <c r="AJ229" i="15"/>
  <c r="W229" i="15"/>
  <c r="C229" i="15"/>
  <c r="G200" i="15"/>
  <c r="AB200" i="15"/>
  <c r="O197" i="15"/>
  <c r="AF230" i="15"/>
  <c r="G236" i="15"/>
  <c r="AB236" i="15"/>
  <c r="O187" i="15"/>
  <c r="O213" i="15"/>
  <c r="K199" i="15"/>
  <c r="K241" i="15"/>
  <c r="O242" i="15"/>
  <c r="AF201" i="15"/>
  <c r="W200" i="15"/>
  <c r="AJ200" i="15"/>
  <c r="C200" i="15"/>
  <c r="S196" i="15"/>
  <c r="G241" i="15"/>
  <c r="AB241" i="15"/>
  <c r="K210" i="15"/>
  <c r="AJ203" i="15"/>
  <c r="C203" i="15"/>
  <c r="W203" i="15"/>
  <c r="K201" i="15"/>
  <c r="W234" i="15"/>
  <c r="C234" i="15"/>
  <c r="AJ234" i="15"/>
  <c r="K236" i="15"/>
  <c r="AJ197" i="15"/>
  <c r="W197" i="15"/>
  <c r="C197" i="15"/>
  <c r="S210" i="15"/>
  <c r="AJ193" i="15"/>
  <c r="C193" i="15"/>
  <c r="W193" i="15"/>
  <c r="K220" i="15"/>
  <c r="AF200" i="15"/>
  <c r="AJ221" i="15"/>
  <c r="W221" i="15"/>
  <c r="C221" i="15"/>
  <c r="G234" i="15"/>
  <c r="AB234" i="15"/>
  <c r="S232" i="15"/>
  <c r="AJ201" i="15"/>
  <c r="C201" i="15"/>
  <c r="W201" i="15"/>
  <c r="G232" i="15"/>
  <c r="AB232" i="15"/>
  <c r="G188" i="15"/>
  <c r="AB188" i="15"/>
  <c r="AJ219" i="15"/>
  <c r="C219" i="15"/>
  <c r="W219" i="15"/>
  <c r="AB193" i="15"/>
  <c r="G193" i="15"/>
  <c r="AB235" i="15"/>
  <c r="G235" i="15"/>
  <c r="K234" i="15"/>
  <c r="W238" i="15"/>
  <c r="AJ238" i="15"/>
  <c r="C238" i="15"/>
  <c r="AJ187" i="15"/>
  <c r="C187" i="15"/>
  <c r="W187" i="15"/>
  <c r="G202" i="15"/>
  <c r="AB202" i="15"/>
  <c r="O200" i="15"/>
  <c r="W216" i="15"/>
  <c r="C216" i="15"/>
  <c r="AJ216" i="15"/>
  <c r="G231" i="15"/>
  <c r="AB231" i="15"/>
  <c r="AF241" i="15"/>
  <c r="AJ233" i="15"/>
  <c r="C233" i="15"/>
  <c r="W233" i="15"/>
  <c r="S238" i="15"/>
  <c r="G194" i="15"/>
  <c r="AB194" i="15"/>
  <c r="AJ215" i="15"/>
  <c r="C215" i="15"/>
  <c r="W215" i="15"/>
  <c r="AB229" i="15"/>
  <c r="G229" i="15"/>
  <c r="O224" i="15"/>
  <c r="G242" i="15"/>
  <c r="AB242" i="15"/>
  <c r="G239" i="15"/>
  <c r="AB239" i="15"/>
  <c r="AF235" i="15"/>
  <c r="G240" i="15"/>
  <c r="AB240" i="15"/>
  <c r="G230" i="15"/>
  <c r="AB230" i="15"/>
  <c r="G216" i="15"/>
  <c r="AB216" i="15"/>
  <c r="K200" i="15"/>
  <c r="W236" i="15"/>
  <c r="AJ236" i="15"/>
  <c r="C236" i="15"/>
  <c r="S189" i="15"/>
  <c r="AB203" i="15"/>
  <c r="G203" i="15"/>
  <c r="S212" i="15"/>
  <c r="K231" i="15"/>
  <c r="W239" i="15"/>
  <c r="AJ239" i="15"/>
  <c r="C239" i="15"/>
  <c r="K192" i="15"/>
  <c r="W220" i="15"/>
  <c r="C220" i="15"/>
  <c r="AJ220" i="15"/>
  <c r="AJ225" i="15"/>
  <c r="C225" i="15"/>
  <c r="W225" i="15"/>
  <c r="AJ237" i="15"/>
  <c r="W237" i="15"/>
  <c r="C237" i="15"/>
  <c r="G191" i="15"/>
  <c r="AB191" i="15"/>
  <c r="AJ209" i="15"/>
  <c r="C209" i="15"/>
  <c r="W209" i="15"/>
  <c r="AF239" i="15"/>
  <c r="S225" i="15"/>
  <c r="K239" i="15"/>
  <c r="O241" i="15"/>
  <c r="W188" i="15"/>
  <c r="C188" i="15"/>
  <c r="AJ188" i="15"/>
  <c r="S214" i="15"/>
  <c r="AB189" i="15"/>
  <c r="G189" i="15"/>
  <c r="AF234" i="15"/>
  <c r="AJ211" i="15"/>
  <c r="W211" i="15"/>
  <c r="C211" i="15"/>
  <c r="G228" i="15"/>
  <c r="AB228" i="15"/>
  <c r="W214" i="15"/>
  <c r="AJ214" i="15"/>
  <c r="C214" i="15"/>
  <c r="S211" i="15"/>
  <c r="G199" i="15"/>
  <c r="AB199" i="15"/>
  <c r="K238" i="15"/>
  <c r="W230" i="15"/>
  <c r="AJ230" i="15"/>
  <c r="C230" i="15"/>
  <c r="AB225" i="15"/>
  <c r="G225" i="15"/>
  <c r="AB205" i="15"/>
  <c r="G205" i="15"/>
  <c r="O235" i="15"/>
  <c r="S234" i="15"/>
  <c r="G212" i="15"/>
  <c r="AB212" i="15"/>
  <c r="O216" i="15"/>
  <c r="AF192" i="15"/>
  <c r="W210" i="15"/>
  <c r="C210" i="15"/>
  <c r="AJ210" i="15"/>
  <c r="G208" i="15"/>
  <c r="AB208" i="15"/>
  <c r="S236" i="15"/>
  <c r="O218" i="15"/>
  <c r="AF227" i="15"/>
  <c r="AJ240" i="15"/>
  <c r="C240" i="15"/>
  <c r="W240" i="15"/>
  <c r="AB217" i="15"/>
  <c r="G217" i="15"/>
  <c r="AF214" i="15"/>
  <c r="S192" i="15"/>
  <c r="G187" i="15"/>
  <c r="AB187" i="15"/>
  <c r="K237" i="15"/>
  <c r="AF212" i="15"/>
  <c r="K205" i="15"/>
  <c r="W192" i="15"/>
  <c r="AJ192" i="15"/>
  <c r="C192" i="15"/>
  <c r="S195" i="15"/>
  <c r="G190" i="15"/>
  <c r="AB190" i="15"/>
  <c r="O222" i="15"/>
  <c r="AF211" i="15"/>
  <c r="AF225" i="15"/>
  <c r="S221" i="15"/>
  <c r="K235" i="15"/>
  <c r="O206" i="15"/>
  <c r="S208" i="15"/>
  <c r="K240" i="15"/>
  <c r="O228" i="15"/>
  <c r="K216" i="15"/>
  <c r="O199" i="15"/>
  <c r="AF236" i="15"/>
  <c r="AF242" i="15"/>
  <c r="W226" i="15"/>
  <c r="C226" i="15"/>
  <c r="AJ226" i="15"/>
  <c r="G226" i="15"/>
  <c r="AB226" i="15"/>
  <c r="S190" i="15"/>
  <c r="G214" i="15"/>
  <c r="AB214" i="15"/>
  <c r="W196" i="15"/>
  <c r="C196" i="15"/>
  <c r="AJ196" i="15"/>
  <c r="AB213" i="15"/>
  <c r="G213" i="15"/>
  <c r="K209" i="15"/>
  <c r="AF189" i="15"/>
  <c r="AJ217" i="15"/>
  <c r="C217" i="15"/>
  <c r="W217" i="15"/>
  <c r="G224" i="15"/>
  <c r="AB224" i="15"/>
  <c r="AF209" i="15"/>
  <c r="S240" i="15"/>
  <c r="G198" i="15"/>
  <c r="AB198" i="15"/>
  <c r="S217" i="15"/>
  <c r="AD223" i="1"/>
  <c r="AK215" i="1"/>
  <c r="BI221" i="1"/>
  <c r="AD190" i="1"/>
  <c r="AD209" i="1"/>
  <c r="BC199" i="1"/>
  <c r="AK191" i="1"/>
  <c r="BI194" i="1"/>
  <c r="AQ210" i="1"/>
  <c r="BC193" i="1"/>
  <c r="AK200" i="1"/>
  <c r="BI218" i="1"/>
  <c r="AQ234" i="1"/>
  <c r="BC187" i="1"/>
  <c r="AK204" i="1"/>
  <c r="BI209" i="1"/>
  <c r="AQ187" i="1"/>
  <c r="AD194" i="1"/>
  <c r="BC206" i="1"/>
  <c r="AK188" i="1"/>
  <c r="AK235" i="1"/>
  <c r="AQ200" i="1"/>
  <c r="AD218" i="1"/>
  <c r="BC224" i="1"/>
  <c r="BI192" i="1"/>
  <c r="AQ211" i="1"/>
  <c r="AD239" i="1"/>
  <c r="BC218" i="1"/>
  <c r="AE218" i="15" s="1"/>
  <c r="AK229" i="1"/>
  <c r="BI229" i="1"/>
  <c r="AD215" i="1"/>
  <c r="AK202" i="1"/>
  <c r="BI212" i="1"/>
  <c r="AQ239" i="1"/>
  <c r="AQ229" i="1"/>
  <c r="BI216" i="1"/>
  <c r="AD217" i="1"/>
  <c r="BI198" i="1"/>
  <c r="AQ206" i="1"/>
  <c r="AQ201" i="1"/>
  <c r="BC201" i="1"/>
  <c r="BC238" i="1"/>
  <c r="AD206" i="1"/>
  <c r="AD230" i="1"/>
  <c r="AQ190" i="1"/>
  <c r="AQ192" i="1"/>
  <c r="AD210" i="1"/>
  <c r="AK187" i="1"/>
  <c r="AD240" i="1"/>
  <c r="AQ199" i="1"/>
  <c r="BC216" i="1"/>
  <c r="BC223" i="1"/>
  <c r="AK225" i="1"/>
  <c r="AQ209" i="1"/>
  <c r="AD201" i="1"/>
  <c r="AD207" i="1"/>
  <c r="BC231" i="1"/>
  <c r="AK198" i="1"/>
  <c r="BI208" i="1"/>
  <c r="AD241" i="1"/>
  <c r="BC202" i="1"/>
  <c r="AK211" i="1"/>
  <c r="BI211" i="1"/>
  <c r="AD237" i="1"/>
  <c r="BC221" i="1"/>
  <c r="AK206" i="1"/>
  <c r="BI238" i="1"/>
  <c r="AQ237" i="1"/>
  <c r="AD216" i="1"/>
  <c r="BC229" i="1"/>
  <c r="AE229" i="15" s="1"/>
  <c r="AK209" i="1"/>
  <c r="AK238" i="1"/>
  <c r="AQ215" i="1"/>
  <c r="AD238" i="1"/>
  <c r="BC215" i="1"/>
  <c r="BI200" i="1"/>
  <c r="AQ224" i="1"/>
  <c r="AD214" i="1"/>
  <c r="AK194" i="1"/>
  <c r="BI223" i="1"/>
  <c r="BI230" i="1"/>
  <c r="AD200" i="1"/>
  <c r="AK218" i="1"/>
  <c r="BI227" i="1"/>
  <c r="AK208" i="1"/>
  <c r="AQ207" i="1"/>
  <c r="BI205" i="1"/>
  <c r="AD228" i="1"/>
  <c r="BI215" i="1"/>
  <c r="AQ202" i="1"/>
  <c r="AQ226" i="1"/>
  <c r="BC242" i="1"/>
  <c r="AK237" i="1"/>
  <c r="BC194" i="1"/>
  <c r="BC204" i="1"/>
  <c r="AD225" i="1"/>
  <c r="AK219" i="1"/>
  <c r="AD221" i="1"/>
  <c r="AK221" i="1"/>
  <c r="BC210" i="1"/>
  <c r="AQ219" i="1"/>
  <c r="BI228" i="1"/>
  <c r="BT216" i="1"/>
  <c r="T235" i="1"/>
  <c r="N210" i="1"/>
  <c r="R196" i="1"/>
  <c r="BT241" i="1"/>
  <c r="BR200" i="1"/>
  <c r="T231" i="1"/>
  <c r="BT212" i="1"/>
  <c r="BT225" i="1"/>
  <c r="BR212" i="1"/>
  <c r="BP228" i="1"/>
  <c r="T232" i="1"/>
  <c r="BR234" i="1"/>
  <c r="BP218" i="1"/>
  <c r="T218" i="1"/>
  <c r="N214" i="1"/>
  <c r="R202" i="1"/>
  <c r="BT196" i="1"/>
  <c r="BP201" i="1"/>
  <c r="T230" i="1"/>
  <c r="N228" i="1"/>
  <c r="R204" i="1"/>
  <c r="BP222" i="1"/>
  <c r="N209" i="1"/>
  <c r="R210" i="1"/>
  <c r="P205" i="1"/>
  <c r="BR218" i="1"/>
  <c r="BP198" i="1"/>
  <c r="BT219" i="1"/>
  <c r="BT222" i="1"/>
  <c r="BR240" i="1"/>
  <c r="BP231" i="1"/>
  <c r="T225" i="1"/>
  <c r="BR236" i="1"/>
  <c r="BP225" i="1"/>
  <c r="T200" i="1"/>
  <c r="N215" i="1"/>
  <c r="BP195" i="1"/>
  <c r="N200" i="1"/>
  <c r="R198" i="1"/>
  <c r="BT235" i="1"/>
  <c r="BR239" i="1"/>
  <c r="BP213" i="1"/>
  <c r="BT205" i="1"/>
  <c r="T152" i="1"/>
  <c r="BR229" i="1"/>
  <c r="BP226" i="1"/>
  <c r="T201" i="1"/>
  <c r="BR233" i="1"/>
  <c r="BP235" i="1"/>
  <c r="T217" i="1"/>
  <c r="N202" i="1"/>
  <c r="R200" i="1"/>
  <c r="P193" i="1"/>
  <c r="BR190" i="1"/>
  <c r="T239" i="1"/>
  <c r="N206" i="1"/>
  <c r="R227" i="1"/>
  <c r="BP233" i="1"/>
  <c r="N211" i="1"/>
  <c r="R203" i="1"/>
  <c r="P216" i="1"/>
  <c r="BT193" i="1"/>
  <c r="BP234" i="1"/>
  <c r="BT227" i="1"/>
  <c r="BT197" i="1"/>
  <c r="BT192" i="1"/>
  <c r="BP230" i="1"/>
  <c r="T242" i="1"/>
  <c r="T228" i="1"/>
  <c r="P225" i="1"/>
  <c r="BP203" i="1"/>
  <c r="N192" i="1"/>
  <c r="P222" i="1"/>
  <c r="N188" i="1"/>
  <c r="R188" i="1"/>
  <c r="G238" i="1"/>
  <c r="BR230" i="1"/>
  <c r="R208" i="1"/>
  <c r="BR226" i="1"/>
  <c r="T189" i="1"/>
  <c r="R191" i="1"/>
  <c r="N236" i="1"/>
  <c r="R213" i="1"/>
  <c r="P210" i="1"/>
  <c r="W231" i="1"/>
  <c r="N240" i="1"/>
  <c r="P217" i="1"/>
  <c r="BP192" i="1"/>
  <c r="R222" i="1"/>
  <c r="P211" i="1"/>
  <c r="N187" i="1"/>
  <c r="P215" i="1"/>
  <c r="G234" i="1"/>
  <c r="BR222" i="1"/>
  <c r="R231" i="1"/>
  <c r="BR238" i="1"/>
  <c r="T221" i="1"/>
  <c r="R197" i="1"/>
  <c r="P187" i="1"/>
  <c r="R218" i="1"/>
  <c r="P212" i="1"/>
  <c r="D209" i="1"/>
  <c r="W219" i="1"/>
  <c r="W210" i="1"/>
  <c r="G227" i="1"/>
  <c r="D218" i="1"/>
  <c r="G219" i="1"/>
  <c r="D220" i="1"/>
  <c r="D242" i="1"/>
  <c r="D208" i="1"/>
  <c r="W241" i="1"/>
  <c r="W214" i="1"/>
  <c r="D215" i="1"/>
  <c r="W228" i="1"/>
  <c r="G190" i="1"/>
  <c r="G242" i="1"/>
  <c r="W216" i="1"/>
  <c r="W237" i="1"/>
  <c r="G200" i="1"/>
  <c r="G223" i="1"/>
  <c r="G212" i="1"/>
  <c r="W226" i="1"/>
  <c r="G202" i="1"/>
  <c r="D233" i="1"/>
  <c r="W222" i="1"/>
  <c r="G217" i="1"/>
  <c r="D230" i="1"/>
  <c r="W238" i="1"/>
  <c r="G211" i="1"/>
  <c r="D235" i="1"/>
  <c r="G237" i="1"/>
  <c r="G188" i="1"/>
  <c r="W217" i="1"/>
  <c r="W191" i="1"/>
  <c r="D204" i="1"/>
  <c r="G220" i="1"/>
  <c r="D219" i="1"/>
  <c r="W229" i="1"/>
  <c r="D214" i="1"/>
  <c r="W227" i="1"/>
  <c r="BT240" i="1"/>
  <c r="T195" i="1"/>
  <c r="R237" i="1"/>
  <c r="P237" i="1"/>
  <c r="BT230" i="1"/>
  <c r="BR213" i="1"/>
  <c r="T215" i="1"/>
  <c r="BT191" i="1"/>
  <c r="BT198" i="1"/>
  <c r="BR232" i="1"/>
  <c r="BP210" i="1"/>
  <c r="T209" i="1"/>
  <c r="BR209" i="1"/>
  <c r="BP199" i="1"/>
  <c r="T203" i="1"/>
  <c r="R212" i="1"/>
  <c r="P240" i="1"/>
  <c r="BR216" i="1"/>
  <c r="BP229" i="1"/>
  <c r="T237" i="1"/>
  <c r="N199" i="1"/>
  <c r="BT221" i="1"/>
  <c r="T236" i="1"/>
  <c r="N194" i="1"/>
  <c r="P236" i="1"/>
  <c r="BT234" i="1"/>
  <c r="BR231" i="1"/>
  <c r="T197" i="1"/>
  <c r="BT231" i="1"/>
  <c r="BT239" i="1"/>
  <c r="BR237" i="1"/>
  <c r="BP219" i="1"/>
  <c r="T220" i="1"/>
  <c r="BR205" i="1"/>
  <c r="BP206" i="1"/>
  <c r="T198" i="1"/>
  <c r="BT202" i="1"/>
  <c r="T224" i="1"/>
  <c r="N195" i="1"/>
  <c r="P230" i="1"/>
  <c r="BT188" i="1"/>
  <c r="BR215" i="1"/>
  <c r="T234" i="1"/>
  <c r="BT214" i="1"/>
  <c r="BT218" i="1"/>
  <c r="BR210" i="1"/>
  <c r="BP207" i="1"/>
  <c r="T202" i="1"/>
  <c r="BR220" i="1"/>
  <c r="BP214" i="1"/>
  <c r="T212" i="1"/>
  <c r="N189" i="1"/>
  <c r="P232" i="1"/>
  <c r="BR235" i="1"/>
  <c r="BP232" i="1"/>
  <c r="T211" i="1"/>
  <c r="N198" i="1"/>
  <c r="R220" i="1"/>
  <c r="BP191" i="1"/>
  <c r="N222" i="1"/>
  <c r="R190" i="1"/>
  <c r="BT232" i="1"/>
  <c r="BR224" i="1"/>
  <c r="BP204" i="1"/>
  <c r="BT229" i="1"/>
  <c r="BT236" i="1"/>
  <c r="BR241" i="1"/>
  <c r="BP237" i="1"/>
  <c r="T219" i="1"/>
  <c r="N224" i="1"/>
  <c r="P188" i="1"/>
  <c r="T194" i="1"/>
  <c r="R219" i="1"/>
  <c r="P207" i="1"/>
  <c r="R232" i="1"/>
  <c r="P221" i="1"/>
  <c r="D225" i="1"/>
  <c r="BP202" i="1"/>
  <c r="P224" i="1"/>
  <c r="BP239" i="1"/>
  <c r="N237" i="1"/>
  <c r="P233" i="1"/>
  <c r="N205" i="1"/>
  <c r="R201" i="1"/>
  <c r="P197" i="1"/>
  <c r="N239" i="1"/>
  <c r="R221" i="1"/>
  <c r="BR214" i="1"/>
  <c r="T222" i="1"/>
  <c r="R205" i="1"/>
  <c r="P204" i="1"/>
  <c r="R238" i="1"/>
  <c r="P226" i="1"/>
  <c r="G224" i="1"/>
  <c r="BP236" i="1"/>
  <c r="R214" i="1"/>
  <c r="BR194" i="1"/>
  <c r="N231" i="1"/>
  <c r="P229" i="1"/>
  <c r="N234" i="1"/>
  <c r="R187" i="1"/>
  <c r="P202" i="1"/>
  <c r="W230" i="1"/>
  <c r="W201" i="1"/>
  <c r="W196" i="1"/>
  <c r="G213" i="1"/>
  <c r="D195" i="1"/>
  <c r="G204" i="1"/>
  <c r="D197" i="1"/>
  <c r="D226" i="1"/>
  <c r="G214" i="1"/>
  <c r="W225" i="1"/>
  <c r="W187" i="1"/>
  <c r="D227" i="1"/>
  <c r="W194" i="1"/>
  <c r="D224" i="1"/>
  <c r="G236" i="1"/>
  <c r="D229" i="1"/>
  <c r="W200" i="1"/>
  <c r="G230" i="1"/>
  <c r="G208" i="1"/>
  <c r="D210" i="1"/>
  <c r="W207" i="1"/>
  <c r="G194" i="1"/>
  <c r="D205" i="1"/>
  <c r="W233" i="1"/>
  <c r="G209" i="1"/>
  <c r="D187" i="1"/>
  <c r="W198" i="1"/>
  <c r="G231" i="1"/>
  <c r="D207" i="1"/>
  <c r="G228" i="1"/>
  <c r="D201" i="1"/>
  <c r="W239" i="1"/>
  <c r="G207" i="1"/>
  <c r="D188" i="1"/>
  <c r="G210" i="1"/>
  <c r="D223" i="1"/>
  <c r="W234" i="1"/>
  <c r="D238" i="1"/>
  <c r="W224" i="1"/>
  <c r="BR192" i="1"/>
  <c r="N212" i="1"/>
  <c r="R229" i="1"/>
  <c r="P203" i="1"/>
  <c r="BT213" i="1"/>
  <c r="BP209" i="1"/>
  <c r="T199" i="1"/>
  <c r="BT206" i="1"/>
  <c r="BT187" i="1"/>
  <c r="BR197" i="1"/>
  <c r="BP189" i="1"/>
  <c r="N217" i="1"/>
  <c r="BR202" i="1"/>
  <c r="T233" i="1"/>
  <c r="N219" i="1"/>
  <c r="R216" i="1"/>
  <c r="P208" i="1"/>
  <c r="BR189" i="1"/>
  <c r="BP211" i="1"/>
  <c r="T193" i="1"/>
  <c r="N193" i="1"/>
  <c r="BT215" i="1"/>
  <c r="N226" i="1"/>
  <c r="R241" i="1"/>
  <c r="P218" i="1"/>
  <c r="BT208" i="1"/>
  <c r="BR199" i="1"/>
  <c r="T226" i="1"/>
  <c r="BT220" i="1"/>
  <c r="BT207" i="1"/>
  <c r="BR225" i="1"/>
  <c r="BP187" i="1"/>
  <c r="T191" i="1"/>
  <c r="BR223" i="1"/>
  <c r="BP196" i="1"/>
  <c r="N229" i="1"/>
  <c r="BT200" i="1"/>
  <c r="N235" i="1"/>
  <c r="R217" i="1"/>
  <c r="P228" i="1"/>
  <c r="BT223" i="1"/>
  <c r="BR195" i="1"/>
  <c r="T196" i="1"/>
  <c r="BT201" i="1"/>
  <c r="BT228" i="1"/>
  <c r="BR207" i="1"/>
  <c r="BP197" i="1"/>
  <c r="T187" i="1"/>
  <c r="BR203" i="1"/>
  <c r="BP193" i="1"/>
  <c r="N230" i="1"/>
  <c r="R228" i="1"/>
  <c r="P231" i="1"/>
  <c r="BR221" i="1"/>
  <c r="BP208" i="1"/>
  <c r="T205" i="1"/>
  <c r="N204" i="1"/>
  <c r="BT237" i="1"/>
  <c r="T206" i="1"/>
  <c r="R236" i="1"/>
  <c r="P238" i="1"/>
  <c r="R149" i="1"/>
  <c r="BR227" i="1"/>
  <c r="T213" i="1"/>
  <c r="BT189" i="1"/>
  <c r="BT203" i="1"/>
  <c r="BR228" i="1"/>
  <c r="BP215" i="1"/>
  <c r="BR211" i="1"/>
  <c r="R235" i="1"/>
  <c r="BR191" i="1"/>
  <c r="T190" i="1"/>
  <c r="R199" i="1"/>
  <c r="N203" i="1"/>
  <c r="R225" i="1"/>
  <c r="P189" i="1"/>
  <c r="D193" i="1"/>
  <c r="T204" i="1"/>
  <c r="P214" i="1"/>
  <c r="BP212" i="1"/>
  <c r="R234" i="1"/>
  <c r="P191" i="1"/>
  <c r="N190" i="1"/>
  <c r="P242" i="1"/>
  <c r="G198" i="1"/>
  <c r="BR196" i="1"/>
  <c r="R207" i="1"/>
  <c r="BR206" i="1"/>
  <c r="N225" i="1"/>
  <c r="P234" i="1"/>
  <c r="N220" i="1"/>
  <c r="R195" i="1"/>
  <c r="P219" i="1"/>
  <c r="G215" i="1"/>
  <c r="T241" i="1"/>
  <c r="P220" i="1"/>
  <c r="BP221" i="1"/>
  <c r="N221" i="1"/>
  <c r="P227" i="1"/>
  <c r="N218" i="1"/>
  <c r="R189" i="1"/>
  <c r="G222" i="1"/>
  <c r="W236" i="1"/>
  <c r="D221" i="1"/>
  <c r="W192" i="1"/>
  <c r="D239" i="1"/>
  <c r="W220" i="1"/>
  <c r="D241" i="1"/>
  <c r="G226" i="1"/>
  <c r="F226" i="15" s="1"/>
  <c r="D236" i="1"/>
  <c r="D203" i="1"/>
  <c r="W221" i="1"/>
  <c r="G187" i="1"/>
  <c r="D213" i="1"/>
  <c r="G216" i="1"/>
  <c r="D192" i="1"/>
  <c r="W206" i="1"/>
  <c r="D206" i="1"/>
  <c r="W199" i="1"/>
  <c r="G196" i="1"/>
  <c r="F196" i="15" s="1"/>
  <c r="G233" i="1"/>
  <c r="F233" i="15" s="1"/>
  <c r="D216" i="1"/>
  <c r="W197" i="1"/>
  <c r="D232" i="1"/>
  <c r="D194" i="1"/>
  <c r="W213" i="1"/>
  <c r="D222" i="1"/>
  <c r="D198" i="1"/>
  <c r="W188" i="1"/>
  <c r="G218" i="1"/>
  <c r="W215" i="1"/>
  <c r="G193" i="1"/>
  <c r="D189" i="1"/>
  <c r="W195" i="1"/>
  <c r="G197" i="1"/>
  <c r="W212" i="1"/>
  <c r="G205" i="1"/>
  <c r="D199" i="1"/>
  <c r="G199" i="1"/>
  <c r="D212" i="1"/>
  <c r="W204" i="1"/>
  <c r="BP217" i="1"/>
  <c r="N232" i="1"/>
  <c r="R223" i="1"/>
  <c r="P200" i="1"/>
  <c r="BT209" i="1"/>
  <c r="BP223" i="1"/>
  <c r="BT199" i="1"/>
  <c r="P152" i="1"/>
  <c r="BT194" i="1"/>
  <c r="BP238" i="1"/>
  <c r="T210" i="1"/>
  <c r="BR219" i="1"/>
  <c r="BP194" i="1"/>
  <c r="T223" i="1"/>
  <c r="N233" i="1"/>
  <c r="R224" i="1"/>
  <c r="P196" i="1"/>
  <c r="BR198" i="1"/>
  <c r="BP190" i="1"/>
  <c r="N227" i="1"/>
  <c r="R242" i="1"/>
  <c r="BR201" i="1"/>
  <c r="N242" i="1"/>
  <c r="R206" i="1"/>
  <c r="P213" i="1"/>
  <c r="BT233" i="1"/>
  <c r="BP241" i="1"/>
  <c r="R152" i="1"/>
  <c r="BT226" i="1"/>
  <c r="BT195" i="1"/>
  <c r="BR188" i="1"/>
  <c r="T214" i="1"/>
  <c r="N223" i="1"/>
  <c r="BP216" i="1"/>
  <c r="T207" i="1"/>
  <c r="N197" i="1"/>
  <c r="BR193" i="1"/>
  <c r="N196" i="1"/>
  <c r="R209" i="1"/>
  <c r="P201" i="1"/>
  <c r="BT190" i="1"/>
  <c r="BP227" i="1"/>
  <c r="BT238" i="1"/>
  <c r="BT224" i="1"/>
  <c r="BT217" i="1"/>
  <c r="BR187" i="1"/>
  <c r="T216" i="1"/>
  <c r="BT204" i="1"/>
  <c r="BP240" i="1"/>
  <c r="T238" i="1"/>
  <c r="N207" i="1"/>
  <c r="R211" i="1"/>
  <c r="P206" i="1"/>
  <c r="BR208" i="1"/>
  <c r="BP200" i="1"/>
  <c r="T192" i="1"/>
  <c r="R233" i="1"/>
  <c r="BR217" i="1"/>
  <c r="N238" i="1"/>
  <c r="R230" i="1"/>
  <c r="P223" i="1"/>
  <c r="BT211" i="1"/>
  <c r="BP242" i="1"/>
  <c r="T208" i="1"/>
  <c r="BT242" i="1"/>
  <c r="BT210" i="1"/>
  <c r="BR204" i="1"/>
  <c r="BP188" i="1"/>
  <c r="BP224" i="1"/>
  <c r="R192" i="1"/>
  <c r="BP220" i="1"/>
  <c r="N241" i="1"/>
  <c r="P209" i="1"/>
  <c r="N216" i="1"/>
  <c r="R215" i="1"/>
  <c r="P192" i="1"/>
  <c r="T188" i="1"/>
  <c r="N201" i="1"/>
  <c r="BR242" i="1"/>
  <c r="T229" i="1"/>
  <c r="R194" i="1"/>
  <c r="P198" i="1"/>
  <c r="R240" i="1"/>
  <c r="P235" i="1"/>
  <c r="D196" i="1"/>
  <c r="T227" i="1"/>
  <c r="P241" i="1"/>
  <c r="BP205" i="1"/>
  <c r="N208" i="1"/>
  <c r="P239" i="1"/>
  <c r="N191" i="1"/>
  <c r="R193" i="1"/>
  <c r="P194" i="1"/>
  <c r="D237" i="1"/>
  <c r="N213" i="1"/>
  <c r="P190" i="1"/>
  <c r="T240" i="1"/>
  <c r="R226" i="1"/>
  <c r="P195" i="1"/>
  <c r="R239" i="1"/>
  <c r="P199" i="1"/>
  <c r="G191" i="1"/>
  <c r="W211" i="1"/>
  <c r="W209" i="1"/>
  <c r="G241" i="1"/>
  <c r="F241" i="15" s="1"/>
  <c r="D234" i="1"/>
  <c r="G195" i="1"/>
  <c r="D217" i="1"/>
  <c r="G203" i="1"/>
  <c r="D200" i="1"/>
  <c r="D202" i="1"/>
  <c r="W208" i="1"/>
  <c r="G201" i="1"/>
  <c r="W205" i="1"/>
  <c r="G229" i="1"/>
  <c r="W240" i="1"/>
  <c r="W235" i="1"/>
  <c r="G239" i="1"/>
  <c r="G221" i="1"/>
  <c r="F221" i="15" s="1"/>
  <c r="G240" i="1"/>
  <c r="G225" i="1"/>
  <c r="W218" i="1"/>
  <c r="G206" i="1"/>
  <c r="D240" i="1"/>
  <c r="W203" i="1"/>
  <c r="W193" i="1"/>
  <c r="D191" i="1"/>
  <c r="W232" i="1"/>
  <c r="G235" i="1"/>
  <c r="G192" i="1"/>
  <c r="G232" i="1"/>
  <c r="G189" i="1"/>
  <c r="D190" i="1"/>
  <c r="W189" i="1"/>
  <c r="D228" i="1"/>
  <c r="W202" i="1"/>
  <c r="D211" i="1"/>
  <c r="W223" i="1"/>
  <c r="D231" i="1"/>
  <c r="W242" i="1"/>
  <c r="W190" i="1"/>
  <c r="BC205" i="1"/>
  <c r="AK216" i="1"/>
  <c r="AQ195" i="1"/>
  <c r="AD195" i="1"/>
  <c r="AD229" i="1"/>
  <c r="BC232" i="1"/>
  <c r="AK231" i="1"/>
  <c r="BI204" i="1"/>
  <c r="AI204" i="15" s="1"/>
  <c r="AD233" i="1"/>
  <c r="BC208" i="1"/>
  <c r="AK222" i="1"/>
  <c r="BI213" i="1"/>
  <c r="AI213" i="15" s="1"/>
  <c r="AD234" i="1"/>
  <c r="BC213" i="1"/>
  <c r="BI193" i="1"/>
  <c r="AI193" i="15" s="1"/>
  <c r="AQ194" i="1"/>
  <c r="AQ197" i="1"/>
  <c r="AD235" i="1"/>
  <c r="BC240" i="1"/>
  <c r="AK220" i="1"/>
  <c r="BI214" i="1"/>
  <c r="AQ221" i="1"/>
  <c r="V221" i="15" s="1"/>
  <c r="BC197" i="1"/>
  <c r="BC241" i="1"/>
  <c r="BI199" i="1"/>
  <c r="AQ233" i="1"/>
  <c r="BC192" i="1"/>
  <c r="AK205" i="1"/>
  <c r="BI226" i="1"/>
  <c r="BI235" i="1"/>
  <c r="BC195" i="1"/>
  <c r="AK224" i="1"/>
  <c r="AQ205" i="1"/>
  <c r="AQ193" i="1"/>
  <c r="AQ208" i="1"/>
  <c r="V208" i="15" s="1"/>
  <c r="BI196" i="1"/>
  <c r="AI196" i="15" s="1"/>
  <c r="AD198" i="1"/>
  <c r="BI206" i="1"/>
  <c r="AQ191" i="1"/>
  <c r="AD197" i="1"/>
  <c r="AD193" i="1"/>
  <c r="AQ216" i="1"/>
  <c r="BI234" i="1"/>
  <c r="AK195" i="1"/>
  <c r="AD242" i="1"/>
  <c r="AK227" i="1"/>
  <c r="BC203" i="1"/>
  <c r="AK230" i="1"/>
  <c r="AQ212" i="1"/>
  <c r="AK207" i="1"/>
  <c r="AQ203" i="1"/>
  <c r="AK226" i="1"/>
  <c r="BI207" i="1"/>
  <c r="AK199" i="1"/>
  <c r="AD232" i="1"/>
  <c r="AK197" i="1"/>
  <c r="BC188" i="1"/>
  <c r="BI224" i="1"/>
  <c r="AK189" i="1"/>
  <c r="AQ231" i="1"/>
  <c r="BI231" i="1"/>
  <c r="AQ240" i="1"/>
  <c r="BI197" i="1"/>
  <c r="BC211" i="1"/>
  <c r="AD220" i="1"/>
  <c r="AQ235" i="1"/>
  <c r="BI217" i="1"/>
  <c r="AK217" i="1"/>
  <c r="BI195" i="1"/>
  <c r="BC207" i="1"/>
  <c r="AQ218" i="1"/>
  <c r="V218" i="15" s="1"/>
  <c r="AK212" i="1"/>
  <c r="BC226" i="1"/>
  <c r="BI202" i="1"/>
  <c r="AI202" i="15" s="1"/>
  <c r="BC200" i="1"/>
  <c r="AQ189" i="1"/>
  <c r="BI187" i="1"/>
  <c r="AI187" i="15" s="1"/>
  <c r="AQ230" i="1"/>
  <c r="AK239" i="1"/>
  <c r="AD227" i="1"/>
  <c r="AD222" i="1"/>
  <c r="AQ213" i="1"/>
  <c r="AK203" i="1"/>
  <c r="BC235" i="1"/>
  <c r="AD236" i="1"/>
  <c r="BI189" i="1"/>
  <c r="AQ238" i="1"/>
  <c r="BC212" i="1"/>
  <c r="AD224" i="1"/>
  <c r="BI219" i="1"/>
  <c r="AI219" i="15" s="1"/>
  <c r="BC190" i="1"/>
  <c r="AD187" i="1"/>
  <c r="BC230" i="1"/>
  <c r="AD205" i="1"/>
  <c r="AK192" i="1"/>
  <c r="BI240" i="1"/>
  <c r="BI222" i="1"/>
  <c r="AI222" i="15" s="1"/>
  <c r="AK240" i="1"/>
  <c r="BC209" i="1"/>
  <c r="BI239" i="1"/>
  <c r="BC237" i="1"/>
  <c r="AQ228" i="1"/>
  <c r="AK210" i="1"/>
  <c r="AQ225" i="1"/>
  <c r="AQ220" i="1"/>
  <c r="V220" i="15" s="1"/>
  <c r="AK196" i="1"/>
  <c r="AQ217" i="1"/>
  <c r="AK190" i="1"/>
  <c r="BC191" i="1"/>
  <c r="AD208" i="1"/>
  <c r="BI225" i="1"/>
  <c r="AK201" i="1"/>
  <c r="BC214" i="1"/>
  <c r="AE214" i="15" s="1"/>
  <c r="AD211" i="1"/>
  <c r="AK241" i="1"/>
  <c r="AQ188" i="1"/>
  <c r="BC220" i="1"/>
  <c r="AQ223" i="1"/>
  <c r="AK223" i="1"/>
  <c r="AD213" i="1"/>
  <c r="AD202" i="1"/>
  <c r="BC189" i="1"/>
  <c r="AE189" i="15" s="1"/>
  <c r="AQ236" i="1"/>
  <c r="BC225" i="1"/>
  <c r="BI220" i="1"/>
  <c r="AI220" i="15" s="1"/>
  <c r="BI237" i="1"/>
  <c r="AK214" i="1"/>
  <c r="BI236" i="1"/>
  <c r="AI236" i="15" s="1"/>
  <c r="AQ242" i="1"/>
  <c r="AD204" i="1"/>
  <c r="AD231" i="1"/>
  <c r="AK193" i="1"/>
  <c r="AK228" i="1"/>
  <c r="AQ198" i="1"/>
  <c r="V198" i="15" s="1"/>
  <c r="BC198" i="1"/>
  <c r="BC234" i="1"/>
  <c r="BI188" i="1"/>
  <c r="AI188" i="15" s="1"/>
  <c r="BI241" i="1"/>
  <c r="AI241" i="15" s="1"/>
  <c r="AD212" i="1"/>
  <c r="BC239" i="1"/>
  <c r="BI203" i="1"/>
  <c r="AI203" i="15" s="1"/>
  <c r="AQ232" i="1"/>
  <c r="V232" i="15" s="1"/>
  <c r="AD196" i="1"/>
  <c r="AD192" i="1"/>
  <c r="BC228" i="1"/>
  <c r="AK213" i="1"/>
  <c r="R213" i="15" s="1"/>
  <c r="AK233" i="1"/>
  <c r="AD203" i="1"/>
  <c r="BC219" i="1"/>
  <c r="AK234" i="1"/>
  <c r="BI232" i="1"/>
  <c r="AD188" i="1"/>
  <c r="BC217" i="1"/>
  <c r="AK242" i="1"/>
  <c r="BI190" i="1"/>
  <c r="AD189" i="1"/>
  <c r="BC227" i="1"/>
  <c r="BI201" i="1"/>
  <c r="AI201" i="15" s="1"/>
  <c r="AQ227" i="1"/>
  <c r="V227" i="15" s="1"/>
  <c r="AQ214" i="1"/>
  <c r="V214" i="15" s="1"/>
  <c r="AK236" i="1"/>
  <c r="BI210" i="1"/>
  <c r="BI191" i="1"/>
  <c r="AQ204" i="1"/>
  <c r="V204" i="15" s="1"/>
  <c r="AQ222" i="1"/>
  <c r="V222" i="15" s="1"/>
  <c r="AD226" i="1"/>
  <c r="BC222" i="1"/>
  <c r="AD199" i="1"/>
  <c r="AD219" i="1"/>
  <c r="BI242" i="1"/>
  <c r="AI242" i="15" s="1"/>
  <c r="BC236" i="1"/>
  <c r="BI233" i="1"/>
  <c r="BC233" i="1"/>
  <c r="AD191" i="1"/>
  <c r="AQ241" i="1"/>
  <c r="AQ196" i="1"/>
  <c r="V196" i="15" s="1"/>
  <c r="AK232" i="1"/>
  <c r="E152" i="1"/>
  <c r="D152" i="1"/>
  <c r="F7" i="1"/>
  <c r="I16" i="15"/>
  <c r="D128" i="1"/>
  <c r="C16" i="15"/>
  <c r="BR36" i="1"/>
  <c r="BR100" i="1"/>
  <c r="BR91" i="1"/>
  <c r="BR53" i="1"/>
  <c r="BR80" i="1"/>
  <c r="BR90" i="1"/>
  <c r="BR173" i="1"/>
  <c r="BR68" i="1"/>
  <c r="BR75" i="1"/>
  <c r="BR176" i="1"/>
  <c r="BR138" i="1"/>
  <c r="BR141" i="1"/>
  <c r="BR164" i="1"/>
  <c r="BR29" i="1"/>
  <c r="BR123" i="1"/>
  <c r="BR59" i="1"/>
  <c r="BR113" i="1"/>
  <c r="BR144" i="1"/>
  <c r="BR186" i="1"/>
  <c r="BR122" i="1"/>
  <c r="BR58" i="1"/>
  <c r="BR73" i="1"/>
  <c r="BR155" i="1"/>
  <c r="BR177" i="1"/>
  <c r="BR154" i="1"/>
  <c r="BR41" i="1"/>
  <c r="BR139" i="1"/>
  <c r="BR145" i="1"/>
  <c r="BR52" i="1"/>
  <c r="BR74" i="1"/>
  <c r="BR109" i="1"/>
  <c r="BR132" i="1"/>
  <c r="BR171" i="1"/>
  <c r="BR107" i="1"/>
  <c r="BR43" i="1"/>
  <c r="BR85" i="1"/>
  <c r="BR112" i="1"/>
  <c r="BR170" i="1"/>
  <c r="BR106" i="1"/>
  <c r="BR42" i="1"/>
  <c r="BR133" i="1"/>
  <c r="BR65" i="1"/>
  <c r="BR156" i="1"/>
  <c r="BR92" i="1"/>
  <c r="BR183" i="1"/>
  <c r="BR151" i="1"/>
  <c r="BR119" i="1"/>
  <c r="BR87" i="1"/>
  <c r="BR55" i="1"/>
  <c r="BR137" i="1"/>
  <c r="BR77" i="1"/>
  <c r="BR168" i="1"/>
  <c r="BR104" i="1"/>
  <c r="BR48" i="1"/>
  <c r="BR166" i="1"/>
  <c r="BR134" i="1"/>
  <c r="BR102" i="1"/>
  <c r="BR86" i="1"/>
  <c r="BR70" i="1"/>
  <c r="BR54" i="1"/>
  <c r="BR31" i="1"/>
  <c r="BR157" i="1"/>
  <c r="BR125" i="1"/>
  <c r="BR89" i="1"/>
  <c r="BR57" i="1"/>
  <c r="BR180" i="1"/>
  <c r="BR148" i="1"/>
  <c r="BR116" i="1"/>
  <c r="BR84" i="1"/>
  <c r="BR40" i="1"/>
  <c r="BR179" i="1"/>
  <c r="BR163" i="1"/>
  <c r="BR147" i="1"/>
  <c r="BR131" i="1"/>
  <c r="BR115" i="1"/>
  <c r="BR99" i="1"/>
  <c r="BR83" i="1"/>
  <c r="BR67" i="1"/>
  <c r="BR51" i="1"/>
  <c r="BR35" i="1"/>
  <c r="BR161" i="1"/>
  <c r="BR129" i="1"/>
  <c r="BR101" i="1"/>
  <c r="BR69" i="1"/>
  <c r="BR34" i="1"/>
  <c r="BR160" i="1"/>
  <c r="BR128" i="1"/>
  <c r="BR96" i="1"/>
  <c r="BR64" i="1"/>
  <c r="BR44" i="1"/>
  <c r="BR178" i="1"/>
  <c r="BR162" i="1"/>
  <c r="BR146" i="1"/>
  <c r="BR130" i="1"/>
  <c r="BR114" i="1"/>
  <c r="BR98" i="1"/>
  <c r="BR82" i="1"/>
  <c r="BR66" i="1"/>
  <c r="BR50" i="1"/>
  <c r="BR37" i="1"/>
  <c r="BR165" i="1"/>
  <c r="BR97" i="1"/>
  <c r="BR30" i="1"/>
  <c r="BR124" i="1"/>
  <c r="BR60" i="1"/>
  <c r="BR167" i="1"/>
  <c r="BR135" i="1"/>
  <c r="BR103" i="1"/>
  <c r="BR71" i="1"/>
  <c r="BR39" i="1"/>
  <c r="BR169" i="1"/>
  <c r="BR105" i="1"/>
  <c r="BR45" i="1"/>
  <c r="BR136" i="1"/>
  <c r="BR72" i="1"/>
  <c r="BR182" i="1"/>
  <c r="BR150" i="1"/>
  <c r="BR118" i="1"/>
  <c r="BR38" i="1"/>
  <c r="BR181" i="1"/>
  <c r="BR149" i="1"/>
  <c r="BR117" i="1"/>
  <c r="BR81" i="1"/>
  <c r="BR49" i="1"/>
  <c r="BR172" i="1"/>
  <c r="BR140" i="1"/>
  <c r="BR108" i="1"/>
  <c r="BR76" i="1"/>
  <c r="BR33" i="1"/>
  <c r="BR175" i="1"/>
  <c r="BR159" i="1"/>
  <c r="BR143" i="1"/>
  <c r="BR127" i="1"/>
  <c r="BR111" i="1"/>
  <c r="BR95" i="1"/>
  <c r="BR79" i="1"/>
  <c r="BR63" i="1"/>
  <c r="BR47" i="1"/>
  <c r="BR185" i="1"/>
  <c r="BR153" i="1"/>
  <c r="BR121" i="1"/>
  <c r="BR93" i="1"/>
  <c r="BR61" i="1"/>
  <c r="BR184" i="1"/>
  <c r="BR152" i="1"/>
  <c r="BR120" i="1"/>
  <c r="BR88" i="1"/>
  <c r="BR56" i="1"/>
  <c r="BR32" i="1"/>
  <c r="BR174" i="1"/>
  <c r="BR158" i="1"/>
  <c r="BR142" i="1"/>
  <c r="BR126" i="1"/>
  <c r="BR110" i="1"/>
  <c r="BR94" i="1"/>
  <c r="BR78" i="1"/>
  <c r="BR62" i="1"/>
  <c r="BR46" i="1"/>
  <c r="AH7" i="1"/>
  <c r="D150" i="1"/>
  <c r="E150" i="1"/>
  <c r="D146" i="1"/>
  <c r="E146" i="1"/>
  <c r="D153" i="1"/>
  <c r="E153" i="1"/>
  <c r="D139" i="1"/>
  <c r="E139" i="1"/>
  <c r="D82" i="1"/>
  <c r="E82" i="1"/>
  <c r="D86" i="1"/>
  <c r="E86" i="1"/>
  <c r="D90" i="1"/>
  <c r="E90" i="1"/>
  <c r="D94" i="1"/>
  <c r="E94" i="1"/>
  <c r="D98" i="1"/>
  <c r="E98" i="1"/>
  <c r="D102" i="1"/>
  <c r="E102" i="1"/>
  <c r="D106" i="1"/>
  <c r="E106" i="1"/>
  <c r="D110" i="1"/>
  <c r="E110" i="1"/>
  <c r="D114" i="1"/>
  <c r="E114" i="1"/>
  <c r="D118" i="1"/>
  <c r="E118" i="1"/>
  <c r="D126" i="1"/>
  <c r="E126" i="1"/>
  <c r="D130" i="1"/>
  <c r="E130" i="1"/>
  <c r="D134" i="1"/>
  <c r="E134" i="1"/>
  <c r="D159" i="1"/>
  <c r="E159" i="1"/>
  <c r="D163" i="1"/>
  <c r="E163" i="1"/>
  <c r="D167" i="1"/>
  <c r="E167" i="1"/>
  <c r="D171" i="1"/>
  <c r="E171" i="1"/>
  <c r="D175" i="1"/>
  <c r="E175" i="1"/>
  <c r="D178" i="1"/>
  <c r="E178" i="1"/>
  <c r="D183" i="1"/>
  <c r="E183" i="1"/>
  <c r="D77" i="1"/>
  <c r="E77" i="1"/>
  <c r="D73" i="1"/>
  <c r="E73" i="1"/>
  <c r="D69" i="1"/>
  <c r="E69" i="1"/>
  <c r="D65" i="1"/>
  <c r="E65" i="1"/>
  <c r="D52" i="1"/>
  <c r="E52" i="1"/>
  <c r="D141" i="1"/>
  <c r="E141" i="1"/>
  <c r="D23" i="1"/>
  <c r="E23" i="1"/>
  <c r="D38" i="1"/>
  <c r="E38" i="1"/>
  <c r="D55" i="1"/>
  <c r="E55" i="1"/>
  <c r="D36" i="1"/>
  <c r="E36" i="1"/>
  <c r="D53" i="1"/>
  <c r="E53" i="1"/>
  <c r="D25" i="1"/>
  <c r="E25" i="1"/>
  <c r="D41" i="1"/>
  <c r="E41" i="1"/>
  <c r="D59" i="1"/>
  <c r="E59" i="1"/>
  <c r="D148" i="1"/>
  <c r="E148" i="1"/>
  <c r="D22" i="1"/>
  <c r="E22" i="1"/>
  <c r="AK16" i="15"/>
  <c r="AM16" i="15"/>
  <c r="G16" i="15"/>
  <c r="AJ16" i="15"/>
  <c r="Z16" i="15"/>
  <c r="H16" i="15"/>
  <c r="X16" i="15"/>
  <c r="AC16" i="15"/>
  <c r="W16" i="15"/>
  <c r="D158" i="1"/>
  <c r="D120" i="1"/>
  <c r="D122" i="1"/>
  <c r="D149" i="1"/>
  <c r="D157" i="1"/>
  <c r="D80" i="1"/>
  <c r="D84" i="1"/>
  <c r="D88" i="1"/>
  <c r="D92" i="1"/>
  <c r="D96" i="1"/>
  <c r="D100" i="1"/>
  <c r="D104" i="1"/>
  <c r="D108" i="1"/>
  <c r="D112" i="1"/>
  <c r="D116" i="1"/>
  <c r="D124" i="1"/>
  <c r="D132" i="1"/>
  <c r="D136" i="1"/>
  <c r="D161" i="1"/>
  <c r="D165" i="1"/>
  <c r="D169" i="1"/>
  <c r="D173" i="1"/>
  <c r="D180" i="1"/>
  <c r="D181" i="1"/>
  <c r="D185" i="1"/>
  <c r="D79" i="1"/>
  <c r="D75" i="1"/>
  <c r="D71" i="1"/>
  <c r="D67" i="1"/>
  <c r="D156" i="1"/>
  <c r="D30" i="1"/>
  <c r="D26" i="1"/>
  <c r="D35" i="1"/>
  <c r="D46" i="1"/>
  <c r="D61" i="1"/>
  <c r="D28" i="1"/>
  <c r="D44" i="1"/>
  <c r="T19" i="15"/>
  <c r="U19" i="15"/>
  <c r="S19" i="15"/>
  <c r="AI9" i="15"/>
  <c r="B9" i="15"/>
  <c r="V9" i="15"/>
  <c r="F8" i="15"/>
  <c r="D8" i="15"/>
  <c r="D9" i="15"/>
  <c r="AN7" i="1"/>
  <c r="BP24" i="1"/>
  <c r="P153" i="1"/>
  <c r="R132" i="1"/>
  <c r="P99" i="1"/>
  <c r="P134" i="1"/>
  <c r="D64" i="1"/>
  <c r="D33" i="1"/>
  <c r="D49" i="1"/>
  <c r="D123" i="1"/>
  <c r="D43" i="1"/>
  <c r="D19" i="1"/>
  <c r="N183" i="1"/>
  <c r="N133" i="1"/>
  <c r="N65" i="1"/>
  <c r="N170" i="1"/>
  <c r="N118" i="1"/>
  <c r="N171" i="1"/>
  <c r="N175" i="1"/>
  <c r="N158" i="1"/>
  <c r="N146" i="1"/>
  <c r="N122" i="1"/>
  <c r="N159" i="1"/>
  <c r="N39" i="1"/>
  <c r="N143" i="1"/>
  <c r="N64" i="1"/>
  <c r="N179" i="1"/>
  <c r="N166" i="1"/>
  <c r="N147" i="1"/>
  <c r="N114" i="1"/>
  <c r="N153" i="1"/>
  <c r="N139" i="1"/>
  <c r="N120" i="1"/>
  <c r="N136" i="1"/>
  <c r="N126" i="1"/>
  <c r="N107" i="1"/>
  <c r="N88" i="1"/>
  <c r="N79" i="1"/>
  <c r="N60" i="1"/>
  <c r="N89" i="1"/>
  <c r="N96" i="1"/>
  <c r="N87" i="1"/>
  <c r="N75" i="1"/>
  <c r="N48" i="1"/>
  <c r="N73" i="1"/>
  <c r="N59" i="1"/>
  <c r="N51" i="1"/>
  <c r="N55" i="1"/>
  <c r="N23" i="1"/>
  <c r="N47" i="1"/>
  <c r="N29" i="1"/>
  <c r="N44" i="1"/>
  <c r="N35" i="1"/>
  <c r="N32" i="1"/>
  <c r="D154" i="1"/>
  <c r="D142" i="1"/>
  <c r="D151" i="1"/>
  <c r="D121" i="1"/>
  <c r="D81" i="1"/>
  <c r="D85" i="1"/>
  <c r="D89" i="1"/>
  <c r="D93" i="1"/>
  <c r="D97" i="1"/>
  <c r="D101" i="1"/>
  <c r="D105" i="1"/>
  <c r="D109" i="1"/>
  <c r="D113" i="1"/>
  <c r="D117" i="1"/>
  <c r="D140" i="1"/>
  <c r="D147" i="1"/>
  <c r="D155" i="1"/>
  <c r="D143" i="1"/>
  <c r="D83" i="1"/>
  <c r="D87" i="1"/>
  <c r="D91" i="1"/>
  <c r="D95" i="1"/>
  <c r="D99" i="1"/>
  <c r="D103" i="1"/>
  <c r="D107" i="1"/>
  <c r="D111" i="1"/>
  <c r="D115" i="1"/>
  <c r="D119" i="1"/>
  <c r="D127" i="1"/>
  <c r="D131" i="1"/>
  <c r="D135" i="1"/>
  <c r="D160" i="1"/>
  <c r="D164" i="1"/>
  <c r="D168" i="1"/>
  <c r="D172" i="1"/>
  <c r="D176" i="1"/>
  <c r="D179" i="1"/>
  <c r="D184" i="1"/>
  <c r="D76" i="1"/>
  <c r="D72" i="1"/>
  <c r="D68" i="1"/>
  <c r="BP13" i="1"/>
  <c r="D39" i="1"/>
  <c r="D47" i="1"/>
  <c r="D51" i="1"/>
  <c r="D42" i="1"/>
  <c r="D56" i="1"/>
  <c r="D24" i="1"/>
  <c r="D40" i="1"/>
  <c r="D58" i="1"/>
  <c r="D29" i="1"/>
  <c r="D45" i="1"/>
  <c r="D60" i="1"/>
  <c r="D145" i="1"/>
  <c r="N184" i="1"/>
  <c r="N174" i="1"/>
  <c r="N99" i="1"/>
  <c r="N172" i="1"/>
  <c r="N125" i="1"/>
  <c r="N178" i="1"/>
  <c r="N155" i="1"/>
  <c r="N160" i="1"/>
  <c r="N128" i="1"/>
  <c r="N40" i="1"/>
  <c r="N91" i="1"/>
  <c r="N144" i="1"/>
  <c r="N106" i="1"/>
  <c r="N185" i="1"/>
  <c r="N169" i="1"/>
  <c r="N151" i="1"/>
  <c r="N121" i="1"/>
  <c r="N82" i="1"/>
  <c r="N145" i="1"/>
  <c r="N134" i="1"/>
  <c r="N85" i="1"/>
  <c r="N129" i="1"/>
  <c r="N109" i="1"/>
  <c r="N93" i="1"/>
  <c r="N81" i="1"/>
  <c r="N69" i="1"/>
  <c r="N90" i="1"/>
  <c r="N97" i="1"/>
  <c r="N92" i="1"/>
  <c r="N76" i="1"/>
  <c r="N61" i="1"/>
  <c r="N74" i="1"/>
  <c r="N67" i="1"/>
  <c r="N56" i="1"/>
  <c r="N66" i="1"/>
  <c r="N31" i="1"/>
  <c r="N50" i="1"/>
  <c r="N34" i="1"/>
  <c r="N45" i="1"/>
  <c r="N20" i="1"/>
  <c r="N33" i="1"/>
  <c r="BT65" i="1"/>
  <c r="T50" i="1"/>
  <c r="R49" i="1"/>
  <c r="P133" i="1"/>
  <c r="P117" i="1"/>
  <c r="BP59" i="1"/>
  <c r="P148" i="1"/>
  <c r="R44" i="1"/>
  <c r="R105" i="1"/>
  <c r="BP93" i="1"/>
  <c r="D63" i="1"/>
  <c r="P139" i="1"/>
  <c r="P52" i="1"/>
  <c r="R177" i="1"/>
  <c r="T122" i="1"/>
  <c r="P154" i="1"/>
  <c r="BT144" i="1"/>
  <c r="BT147" i="1"/>
  <c r="BT186" i="1"/>
  <c r="R142" i="1"/>
  <c r="P155" i="1"/>
  <c r="T108" i="1"/>
  <c r="R77" i="1"/>
  <c r="P119" i="1"/>
  <c r="R184" i="1"/>
  <c r="T52" i="1"/>
  <c r="T69" i="1"/>
  <c r="R89" i="1"/>
  <c r="P103" i="1"/>
  <c r="P131" i="1"/>
  <c r="BR25" i="1"/>
  <c r="BT118" i="1"/>
  <c r="R144" i="1"/>
  <c r="P109" i="1"/>
  <c r="T27" i="1"/>
  <c r="R130" i="1"/>
  <c r="P156" i="1"/>
  <c r="P43" i="1"/>
  <c r="P125" i="1"/>
  <c r="R58" i="1"/>
  <c r="T97" i="1"/>
  <c r="R31" i="1"/>
  <c r="P65" i="1"/>
  <c r="R91" i="1"/>
  <c r="R157" i="1"/>
  <c r="R85" i="1"/>
  <c r="P126" i="1"/>
  <c r="R70" i="1"/>
  <c r="BT170" i="1"/>
  <c r="BP90" i="1"/>
  <c r="D125" i="1"/>
  <c r="D129" i="1"/>
  <c r="D133" i="1"/>
  <c r="D137" i="1"/>
  <c r="D162" i="1"/>
  <c r="D166" i="1"/>
  <c r="D170" i="1"/>
  <c r="D174" i="1"/>
  <c r="D177" i="1"/>
  <c r="D182" i="1"/>
  <c r="D186" i="1"/>
  <c r="D78" i="1"/>
  <c r="D74" i="1"/>
  <c r="D70" i="1"/>
  <c r="D66" i="1"/>
  <c r="D20" i="1"/>
  <c r="D21" i="1"/>
  <c r="D31" i="1"/>
  <c r="D34" i="1"/>
  <c r="D50" i="1"/>
  <c r="D32" i="1"/>
  <c r="D48" i="1"/>
  <c r="D144" i="1"/>
  <c r="D37" i="1"/>
  <c r="D54" i="1"/>
  <c r="D138" i="1"/>
  <c r="D27" i="1"/>
  <c r="D62" i="1"/>
  <c r="N182" i="1"/>
  <c r="N124" i="1"/>
  <c r="N186" i="1"/>
  <c r="N149" i="1"/>
  <c r="N117" i="1"/>
  <c r="N168" i="1"/>
  <c r="N165" i="1"/>
  <c r="N156" i="1"/>
  <c r="N141" i="1"/>
  <c r="N113" i="1"/>
  <c r="N157" i="1"/>
  <c r="N123" i="1"/>
  <c r="N127" i="1"/>
  <c r="N22" i="1"/>
  <c r="N177" i="1"/>
  <c r="N163" i="1"/>
  <c r="N142" i="1"/>
  <c r="N111" i="1"/>
  <c r="N150" i="1"/>
  <c r="N138" i="1"/>
  <c r="N116" i="1"/>
  <c r="N131" i="1"/>
  <c r="N119" i="1"/>
  <c r="N103" i="1"/>
  <c r="N84" i="1"/>
  <c r="N78" i="1"/>
  <c r="N100" i="1"/>
  <c r="N62" i="1"/>
  <c r="N95" i="1"/>
  <c r="N86" i="1"/>
  <c r="N71" i="1"/>
  <c r="N42" i="1"/>
  <c r="N72" i="1"/>
  <c r="N58" i="1"/>
  <c r="N49" i="1"/>
  <c r="N43" i="1"/>
  <c r="N53" i="1"/>
  <c r="N46" i="1"/>
  <c r="N27" i="1"/>
  <c r="N38" i="1"/>
  <c r="N28" i="1"/>
  <c r="N25" i="1"/>
  <c r="BT112" i="1"/>
  <c r="R67" i="1"/>
  <c r="T19" i="1"/>
  <c r="T67" i="1"/>
  <c r="P180" i="1"/>
  <c r="R185" i="1"/>
  <c r="P182" i="1"/>
  <c r="R93" i="1"/>
  <c r="T130" i="1"/>
  <c r="T132" i="1"/>
  <c r="P63" i="1"/>
  <c r="R54" i="1"/>
  <c r="P57" i="1"/>
  <c r="R59" i="1"/>
  <c r="P60" i="1"/>
  <c r="P46" i="1"/>
  <c r="R50" i="1"/>
  <c r="R36" i="1"/>
  <c r="T183" i="1"/>
  <c r="R120" i="1"/>
  <c r="P111" i="1"/>
  <c r="R101" i="1"/>
  <c r="T136" i="1"/>
  <c r="BR26" i="1"/>
  <c r="BP29" i="1"/>
  <c r="BT129" i="1"/>
  <c r="BP26" i="1"/>
  <c r="R167" i="1"/>
  <c r="R22" i="1"/>
  <c r="P37" i="1"/>
  <c r="P39" i="1"/>
  <c r="P100" i="1"/>
  <c r="T161" i="1"/>
  <c r="P70" i="1"/>
  <c r="R138" i="1"/>
  <c r="R140" i="1"/>
  <c r="R35" i="1"/>
  <c r="P146" i="1"/>
  <c r="T160" i="1"/>
  <c r="P33" i="1"/>
  <c r="R63" i="1"/>
  <c r="T113" i="1"/>
  <c r="T53" i="1"/>
  <c r="T42" i="1"/>
  <c r="P137" i="1"/>
  <c r="P83" i="1"/>
  <c r="R97" i="1"/>
  <c r="T150" i="1"/>
  <c r="BP147" i="1"/>
  <c r="BP103" i="1"/>
  <c r="BT30" i="1"/>
  <c r="BT83" i="1"/>
  <c r="BP154" i="1"/>
  <c r="BT80" i="1"/>
  <c r="AK34" i="1"/>
  <c r="P75" i="1"/>
  <c r="P89" i="1"/>
  <c r="R151" i="1"/>
  <c r="R147" i="1"/>
  <c r="P101" i="1"/>
  <c r="T131" i="1"/>
  <c r="P71" i="1"/>
  <c r="T135" i="1"/>
  <c r="P116" i="1"/>
  <c r="P36" i="1"/>
  <c r="R57" i="1"/>
  <c r="T33" i="1"/>
  <c r="P102" i="1"/>
  <c r="R125" i="1"/>
  <c r="R186" i="1"/>
  <c r="T178" i="1"/>
  <c r="R172" i="1"/>
  <c r="T180" i="1"/>
  <c r="P59" i="1"/>
  <c r="T51" i="1"/>
  <c r="T185" i="1"/>
  <c r="R182" i="1"/>
  <c r="R72" i="1"/>
  <c r="T143" i="1"/>
  <c r="T127" i="1"/>
  <c r="R19" i="1"/>
  <c r="P55" i="1"/>
  <c r="P108" i="1"/>
  <c r="T177" i="1"/>
  <c r="P94" i="1"/>
  <c r="T149" i="1"/>
  <c r="R82" i="1"/>
  <c r="T90" i="1"/>
  <c r="R84" i="1"/>
  <c r="T44" i="1"/>
  <c r="T115" i="1"/>
  <c r="P162" i="1"/>
  <c r="T110" i="1"/>
  <c r="P105" i="1"/>
  <c r="R43" i="1"/>
  <c r="P72" i="1"/>
  <c r="P58" i="1"/>
  <c r="R62" i="1"/>
  <c r="R64" i="1"/>
  <c r="BP19" i="1"/>
  <c r="BP155" i="1"/>
  <c r="BP163" i="1"/>
  <c r="BP76" i="1"/>
  <c r="BT158" i="1"/>
  <c r="BP61" i="1"/>
  <c r="BT115" i="1"/>
  <c r="BT161" i="1"/>
  <c r="BT33" i="1"/>
  <c r="BP58" i="1"/>
  <c r="BT20" i="1"/>
  <c r="BT24" i="1"/>
  <c r="BT56" i="1"/>
  <c r="BT88" i="1"/>
  <c r="BT120" i="1"/>
  <c r="BT152" i="1"/>
  <c r="BT184" i="1"/>
  <c r="BP34" i="1"/>
  <c r="BP66" i="1"/>
  <c r="BP98" i="1"/>
  <c r="BP130" i="1"/>
  <c r="BP162" i="1"/>
  <c r="BT41" i="1"/>
  <c r="BT73" i="1"/>
  <c r="BT105" i="1"/>
  <c r="BT137" i="1"/>
  <c r="BT169" i="1"/>
  <c r="BT27" i="1"/>
  <c r="BT59" i="1"/>
  <c r="BT91" i="1"/>
  <c r="BT123" i="1"/>
  <c r="BT155" i="1"/>
  <c r="BT19" i="1"/>
  <c r="BP37" i="1"/>
  <c r="BP69" i="1"/>
  <c r="BP101" i="1"/>
  <c r="BP133" i="1"/>
  <c r="BT62" i="1"/>
  <c r="BR22" i="1"/>
  <c r="BP75" i="1"/>
  <c r="BT98" i="1"/>
  <c r="BP28" i="1"/>
  <c r="BT22" i="1"/>
  <c r="BT150" i="1"/>
  <c r="BP55" i="1"/>
  <c r="BP119" i="1"/>
  <c r="BP173" i="1"/>
  <c r="BP72" i="1"/>
  <c r="BP167" i="1"/>
  <c r="BP80" i="1"/>
  <c r="BP169" i="1"/>
  <c r="BP64" i="1"/>
  <c r="BP165" i="1"/>
  <c r="BT26" i="1"/>
  <c r="BP171" i="1"/>
  <c r="BP115" i="1"/>
  <c r="T72" i="1"/>
  <c r="T168" i="1"/>
  <c r="R80" i="1"/>
  <c r="R160" i="1"/>
  <c r="T86" i="1"/>
  <c r="T166" i="1"/>
  <c r="R78" i="1"/>
  <c r="R174" i="1"/>
  <c r="T141" i="1"/>
  <c r="R133" i="1"/>
  <c r="P90" i="1"/>
  <c r="P170" i="1"/>
  <c r="T137" i="1"/>
  <c r="R161" i="1"/>
  <c r="P88" i="1"/>
  <c r="P168" i="1"/>
  <c r="R111" i="1"/>
  <c r="P143" i="1"/>
  <c r="R107" i="1"/>
  <c r="P173" i="1"/>
  <c r="P145" i="1"/>
  <c r="P147" i="1"/>
  <c r="T111" i="1"/>
  <c r="T48" i="1"/>
  <c r="T176" i="1"/>
  <c r="R168" i="1"/>
  <c r="T126" i="1"/>
  <c r="R86" i="1"/>
  <c r="T125" i="1"/>
  <c r="P34" i="1"/>
  <c r="P178" i="1"/>
  <c r="R145" i="1"/>
  <c r="P128" i="1"/>
  <c r="R143" i="1"/>
  <c r="R139" i="1"/>
  <c r="R115" i="1"/>
  <c r="P115" i="1"/>
  <c r="R135" i="1"/>
  <c r="T60" i="1"/>
  <c r="T140" i="1"/>
  <c r="BT40" i="1"/>
  <c r="BT72" i="1"/>
  <c r="BT104" i="1"/>
  <c r="BT136" i="1"/>
  <c r="BT168" i="1"/>
  <c r="BP50" i="1"/>
  <c r="BP82" i="1"/>
  <c r="BP114" i="1"/>
  <c r="BP146" i="1"/>
  <c r="BT25" i="1"/>
  <c r="BT57" i="1"/>
  <c r="BT89" i="1"/>
  <c r="BT121" i="1"/>
  <c r="BT153" i="1"/>
  <c r="BT185" i="1"/>
  <c r="BT43" i="1"/>
  <c r="BT75" i="1"/>
  <c r="BT107" i="1"/>
  <c r="BT139" i="1"/>
  <c r="BT171" i="1"/>
  <c r="BP21" i="1"/>
  <c r="BP53" i="1"/>
  <c r="BP85" i="1"/>
  <c r="BP117" i="1"/>
  <c r="BP149" i="1"/>
  <c r="BT126" i="1"/>
  <c r="BP43" i="1"/>
  <c r="BT34" i="1"/>
  <c r="BT162" i="1"/>
  <c r="BP60" i="1"/>
  <c r="BT86" i="1"/>
  <c r="BP23" i="1"/>
  <c r="BP87" i="1"/>
  <c r="BP151" i="1"/>
  <c r="BT58" i="1"/>
  <c r="BP131" i="1"/>
  <c r="BT74" i="1"/>
  <c r="BP132" i="1"/>
  <c r="BT42" i="1"/>
  <c r="BP128" i="1"/>
  <c r="BT154" i="1"/>
  <c r="BP164" i="1"/>
  <c r="BP136" i="1"/>
  <c r="T40" i="1"/>
  <c r="T120" i="1"/>
  <c r="R32" i="1"/>
  <c r="R128" i="1"/>
  <c r="T38" i="1"/>
  <c r="T118" i="1"/>
  <c r="R46" i="1"/>
  <c r="R126" i="1"/>
  <c r="T45" i="1"/>
  <c r="R69" i="1"/>
  <c r="P42" i="1"/>
  <c r="P122" i="1"/>
  <c r="T73" i="1"/>
  <c r="R65" i="1"/>
  <c r="P40" i="1"/>
  <c r="P136" i="1"/>
  <c r="T87" i="1"/>
  <c r="P47" i="1"/>
  <c r="T147" i="1"/>
  <c r="P77" i="1"/>
  <c r="R51" i="1"/>
  <c r="R183" i="1"/>
  <c r="P41" i="1"/>
  <c r="P27" i="1"/>
  <c r="T128" i="1"/>
  <c r="R88" i="1"/>
  <c r="T46" i="1"/>
  <c r="R38" i="1"/>
  <c r="R166" i="1"/>
  <c r="R53" i="1"/>
  <c r="P130" i="1"/>
  <c r="T153" i="1"/>
  <c r="P48" i="1"/>
  <c r="T119" i="1"/>
  <c r="P159" i="1"/>
  <c r="P93" i="1"/>
  <c r="T31" i="1"/>
  <c r="R163" i="1"/>
  <c r="P19" i="1"/>
  <c r="BT32" i="1"/>
  <c r="BT96" i="1"/>
  <c r="BT160" i="1"/>
  <c r="BP42" i="1"/>
  <c r="BP106" i="1"/>
  <c r="BP170" i="1"/>
  <c r="BT81" i="1"/>
  <c r="BT145" i="1"/>
  <c r="BT35" i="1"/>
  <c r="BT99" i="1"/>
  <c r="BT163" i="1"/>
  <c r="BP45" i="1"/>
  <c r="BP109" i="1"/>
  <c r="BT94" i="1"/>
  <c r="BP91" i="1"/>
  <c r="BP44" i="1"/>
  <c r="BT182" i="1"/>
  <c r="BP135" i="1"/>
  <c r="BP108" i="1"/>
  <c r="BP112" i="1"/>
  <c r="BP107" i="1"/>
  <c r="BP124" i="1"/>
  <c r="BP182" i="1"/>
  <c r="T184" i="1"/>
  <c r="T22" i="1"/>
  <c r="T182" i="1"/>
  <c r="P22" i="1"/>
  <c r="P26" i="1"/>
  <c r="P186" i="1"/>
  <c r="P24" i="1"/>
  <c r="T23" i="1"/>
  <c r="P175" i="1"/>
  <c r="T91" i="1"/>
  <c r="R99" i="1"/>
  <c r="T64" i="1"/>
  <c r="T30" i="1"/>
  <c r="R134" i="1"/>
  <c r="P66" i="1"/>
  <c r="P32" i="1"/>
  <c r="P95" i="1"/>
  <c r="P49" i="1"/>
  <c r="P123" i="1"/>
  <c r="T124" i="1"/>
  <c r="R68" i="1"/>
  <c r="R148" i="1"/>
  <c r="T58" i="1"/>
  <c r="T154" i="1"/>
  <c r="R66" i="1"/>
  <c r="R146" i="1"/>
  <c r="T117" i="1"/>
  <c r="R109" i="1"/>
  <c r="P62" i="1"/>
  <c r="P158" i="1"/>
  <c r="T145" i="1"/>
  <c r="R137" i="1"/>
  <c r="P92" i="1"/>
  <c r="P172" i="1"/>
  <c r="R127" i="1"/>
  <c r="P183" i="1"/>
  <c r="R123" i="1"/>
  <c r="P149" i="1"/>
  <c r="P161" i="1"/>
  <c r="P163" i="1"/>
  <c r="P121" i="1"/>
  <c r="P171" i="1"/>
  <c r="R23" i="1"/>
  <c r="T62" i="1"/>
  <c r="R150" i="1"/>
  <c r="R181" i="1"/>
  <c r="T25" i="1"/>
  <c r="P112" i="1"/>
  <c r="P127" i="1"/>
  <c r="T155" i="1"/>
  <c r="T47" i="1"/>
  <c r="T68" i="1"/>
  <c r="T148" i="1"/>
  <c r="R76" i="1"/>
  <c r="R156" i="1"/>
  <c r="T66" i="1"/>
  <c r="T162" i="1"/>
  <c r="R74" i="1"/>
  <c r="R154" i="1"/>
  <c r="T133" i="1"/>
  <c r="BT64" i="1"/>
  <c r="BT128" i="1"/>
  <c r="BR24" i="1"/>
  <c r="BP74" i="1"/>
  <c r="BP138" i="1"/>
  <c r="BT49" i="1"/>
  <c r="BT113" i="1"/>
  <c r="BT177" i="1"/>
  <c r="BT67" i="1"/>
  <c r="BT131" i="1"/>
  <c r="BR27" i="1"/>
  <c r="BP77" i="1"/>
  <c r="BP141" i="1"/>
  <c r="BP27" i="1"/>
  <c r="BT130" i="1"/>
  <c r="BT54" i="1"/>
  <c r="BP71" i="1"/>
  <c r="BP181" i="1"/>
  <c r="BP179" i="1"/>
  <c r="BP180" i="1"/>
  <c r="BP178" i="1"/>
  <c r="BT90" i="1"/>
  <c r="T104" i="1"/>
  <c r="R96" i="1"/>
  <c r="T102" i="1"/>
  <c r="R110" i="1"/>
  <c r="T173" i="1"/>
  <c r="P106" i="1"/>
  <c r="R33" i="1"/>
  <c r="P104" i="1"/>
  <c r="R175" i="1"/>
  <c r="P45" i="1"/>
  <c r="T95" i="1"/>
  <c r="R71" i="1"/>
  <c r="R56" i="1"/>
  <c r="T158" i="1"/>
  <c r="R20" i="1"/>
  <c r="T89" i="1"/>
  <c r="P160" i="1"/>
  <c r="P29" i="1"/>
  <c r="T75" i="1"/>
  <c r="T76" i="1"/>
  <c r="R28" i="1"/>
  <c r="R100" i="1"/>
  <c r="T26" i="1"/>
  <c r="T106" i="1"/>
  <c r="T186" i="1"/>
  <c r="R114" i="1"/>
  <c r="T21" i="1"/>
  <c r="T181" i="1"/>
  <c r="P30" i="1"/>
  <c r="P110" i="1"/>
  <c r="T49" i="1"/>
  <c r="R73" i="1"/>
  <c r="P44" i="1"/>
  <c r="P124" i="1"/>
  <c r="T167" i="1"/>
  <c r="P87" i="1"/>
  <c r="T99" i="1"/>
  <c r="P85" i="1"/>
  <c r="R83" i="1"/>
  <c r="R87" i="1"/>
  <c r="R131" i="1"/>
  <c r="R103" i="1"/>
  <c r="T80" i="1"/>
  <c r="T174" i="1"/>
  <c r="T93" i="1"/>
  <c r="P114" i="1"/>
  <c r="R113" i="1"/>
  <c r="T55" i="1"/>
  <c r="P61" i="1"/>
  <c r="P51" i="1"/>
  <c r="T20" i="1"/>
  <c r="T116" i="1"/>
  <c r="R27" i="1"/>
  <c r="R108" i="1"/>
  <c r="T34" i="1"/>
  <c r="T114" i="1"/>
  <c r="R25" i="1"/>
  <c r="R122" i="1"/>
  <c r="T37" i="1"/>
  <c r="R29" i="1"/>
  <c r="P38" i="1"/>
  <c r="P118" i="1"/>
  <c r="T79" i="1"/>
  <c r="T107" i="1"/>
  <c r="T63" i="1"/>
  <c r="P165" i="1"/>
  <c r="R155" i="1"/>
  <c r="P167" i="1"/>
  <c r="R95" i="1"/>
  <c r="P164" i="1"/>
  <c r="P84" i="1"/>
  <c r="R121" i="1"/>
  <c r="T129" i="1"/>
  <c r="P166" i="1"/>
  <c r="P54" i="1"/>
  <c r="T165" i="1"/>
  <c r="R90" i="1"/>
  <c r="T98" i="1"/>
  <c r="R92" i="1"/>
  <c r="T84" i="1"/>
  <c r="T159" i="1"/>
  <c r="P144" i="1"/>
  <c r="P50" i="1"/>
  <c r="T142" i="1"/>
  <c r="T32" i="1"/>
  <c r="T43" i="1"/>
  <c r="T123" i="1"/>
  <c r="T35" i="1"/>
  <c r="T39" i="1"/>
  <c r="P28" i="1"/>
  <c r="P174" i="1"/>
  <c r="R141" i="1"/>
  <c r="R178" i="1"/>
  <c r="T170" i="1"/>
  <c r="R164" i="1"/>
  <c r="T172" i="1"/>
  <c r="R119" i="1"/>
  <c r="P96" i="1"/>
  <c r="T29" i="1"/>
  <c r="T144" i="1"/>
  <c r="P81" i="1"/>
  <c r="T151" i="1"/>
  <c r="T105" i="1"/>
  <c r="T109" i="1"/>
  <c r="T54" i="1"/>
  <c r="T56" i="1"/>
  <c r="BP148" i="1"/>
  <c r="BP152" i="1"/>
  <c r="BP39" i="1"/>
  <c r="BT66" i="1"/>
  <c r="BP125" i="1"/>
  <c r="BT179" i="1"/>
  <c r="BT51" i="1"/>
  <c r="BT97" i="1"/>
  <c r="BP122" i="1"/>
  <c r="BT176" i="1"/>
  <c r="BT48" i="1"/>
  <c r="BL19" i="1"/>
  <c r="BK19" i="1"/>
  <c r="BJ19" i="1"/>
  <c r="BI19" i="1"/>
  <c r="BM19" i="1"/>
  <c r="BA108" i="1"/>
  <c r="AX108" i="1"/>
  <c r="S108" i="15" s="1"/>
  <c r="AZ108" i="1"/>
  <c r="U108" i="15" s="1"/>
  <c r="AY108" i="1"/>
  <c r="T108" i="15" s="1"/>
  <c r="AZ181" i="1"/>
  <c r="U181" i="15" s="1"/>
  <c r="BA181" i="1"/>
  <c r="AX181" i="1"/>
  <c r="S181" i="15" s="1"/>
  <c r="AY181" i="1"/>
  <c r="T181" i="15" s="1"/>
  <c r="AY145" i="1"/>
  <c r="T145" i="15" s="1"/>
  <c r="AX145" i="1"/>
  <c r="S145" i="15" s="1"/>
  <c r="AZ145" i="1"/>
  <c r="U145" i="15" s="1"/>
  <c r="BA145" i="1"/>
  <c r="AZ186" i="1"/>
  <c r="U186" i="15" s="1"/>
  <c r="BA186" i="1"/>
  <c r="AY186" i="1"/>
  <c r="T186" i="15" s="1"/>
  <c r="AX186" i="1"/>
  <c r="S186" i="15" s="1"/>
  <c r="BA127" i="1"/>
  <c r="AZ127" i="1"/>
  <c r="U127" i="15" s="1"/>
  <c r="AY127" i="1"/>
  <c r="T127" i="15" s="1"/>
  <c r="AX127" i="1"/>
  <c r="S127" i="15" s="1"/>
  <c r="BA92" i="1"/>
  <c r="AX92" i="1"/>
  <c r="S92" i="15" s="1"/>
  <c r="AY92" i="1"/>
  <c r="T92" i="15" s="1"/>
  <c r="AZ92" i="1"/>
  <c r="U92" i="15" s="1"/>
  <c r="AX134" i="1"/>
  <c r="S134" i="15" s="1"/>
  <c r="BA134" i="1"/>
  <c r="AY134" i="1"/>
  <c r="T134" i="15" s="1"/>
  <c r="AZ134" i="1"/>
  <c r="U134" i="15" s="1"/>
  <c r="AX86" i="1"/>
  <c r="S86" i="15" s="1"/>
  <c r="BA86" i="1"/>
  <c r="AZ86" i="1"/>
  <c r="U86" i="15" s="1"/>
  <c r="AY86" i="1"/>
  <c r="T86" i="15" s="1"/>
  <c r="AX78" i="1"/>
  <c r="S78" i="15" s="1"/>
  <c r="BA78" i="1"/>
  <c r="AY78" i="1"/>
  <c r="T78" i="15" s="1"/>
  <c r="AZ78" i="1"/>
  <c r="U78" i="15" s="1"/>
  <c r="BA37" i="1"/>
  <c r="AZ37" i="1"/>
  <c r="U37" i="15" s="1"/>
  <c r="AY37" i="1"/>
  <c r="T37" i="15" s="1"/>
  <c r="AX37" i="1"/>
  <c r="S37" i="15" s="1"/>
  <c r="AX54" i="1"/>
  <c r="S54" i="15" s="1"/>
  <c r="BA54" i="1"/>
  <c r="AZ54" i="1"/>
  <c r="U54" i="15" s="1"/>
  <c r="AY54" i="1"/>
  <c r="T54" i="15" s="1"/>
  <c r="BA31" i="1"/>
  <c r="AZ31" i="1"/>
  <c r="U31" i="15" s="1"/>
  <c r="AY31" i="1"/>
  <c r="T31" i="15" s="1"/>
  <c r="AX31" i="1"/>
  <c r="S31" i="15" s="1"/>
  <c r="AG120" i="1"/>
  <c r="AF120" i="1"/>
  <c r="AD120" i="1"/>
  <c r="AE120" i="1"/>
  <c r="AG139" i="1"/>
  <c r="AF139" i="1"/>
  <c r="AE139" i="1"/>
  <c r="AD139" i="1"/>
  <c r="AG181" i="1"/>
  <c r="Q181" i="15" s="1"/>
  <c r="AE181" i="1"/>
  <c r="O181" i="15" s="1"/>
  <c r="AF181" i="1"/>
  <c r="P181" i="15" s="1"/>
  <c r="AD181" i="1"/>
  <c r="AF105" i="1"/>
  <c r="P105" i="15" s="1"/>
  <c r="AD105" i="1"/>
  <c r="AG105" i="1"/>
  <c r="Q105" i="15" s="1"/>
  <c r="AE105" i="1"/>
  <c r="O105" i="15" s="1"/>
  <c r="AG160" i="1"/>
  <c r="Q160" i="15" s="1"/>
  <c r="AE160" i="1"/>
  <c r="O160" i="15" s="1"/>
  <c r="AF160" i="1"/>
  <c r="P160" i="15" s="1"/>
  <c r="AD160" i="1"/>
  <c r="AF148" i="1"/>
  <c r="AD148" i="1"/>
  <c r="AG148" i="1"/>
  <c r="AE148" i="1"/>
  <c r="AG127" i="1"/>
  <c r="AF127" i="1"/>
  <c r="AE127" i="1"/>
  <c r="AD127" i="1"/>
  <c r="AG95" i="1"/>
  <c r="Q95" i="15" s="1"/>
  <c r="AF95" i="1"/>
  <c r="P95" i="15" s="1"/>
  <c r="AE95" i="1"/>
  <c r="O95" i="15" s="1"/>
  <c r="AD95" i="1"/>
  <c r="AG86" i="1"/>
  <c r="Q86" i="15" s="1"/>
  <c r="AE86" i="1"/>
  <c r="O86" i="15" s="1"/>
  <c r="AF86" i="1"/>
  <c r="P86" i="15" s="1"/>
  <c r="AD86" i="1"/>
  <c r="AF36" i="1"/>
  <c r="AD36" i="1"/>
  <c r="AG36" i="1"/>
  <c r="AE36" i="1"/>
  <c r="AG44" i="1"/>
  <c r="AD44" i="1"/>
  <c r="AE44" i="1"/>
  <c r="AF44" i="1"/>
  <c r="AG25" i="1"/>
  <c r="AF25" i="1"/>
  <c r="AD25" i="1"/>
  <c r="AE25" i="1"/>
  <c r="BG178" i="1"/>
  <c r="BF178" i="1"/>
  <c r="BC178" i="1"/>
  <c r="BE178" i="1"/>
  <c r="BD178" i="1"/>
  <c r="BG123" i="1"/>
  <c r="BE123" i="1"/>
  <c r="BD123" i="1"/>
  <c r="BC123" i="1"/>
  <c r="BF123" i="1"/>
  <c r="BG114" i="1"/>
  <c r="BF114" i="1"/>
  <c r="BC114" i="1"/>
  <c r="BE114" i="1"/>
  <c r="BD114" i="1"/>
  <c r="BG171" i="1"/>
  <c r="BE171" i="1"/>
  <c r="BD171" i="1"/>
  <c r="BC171" i="1"/>
  <c r="BF171" i="1"/>
  <c r="BG97" i="1"/>
  <c r="BF97" i="1"/>
  <c r="BE97" i="1"/>
  <c r="BD97" i="1"/>
  <c r="BC97" i="1"/>
  <c r="BG137" i="1"/>
  <c r="BF137" i="1"/>
  <c r="BE137" i="1"/>
  <c r="BD137" i="1"/>
  <c r="BC137" i="1"/>
  <c r="BG134" i="1"/>
  <c r="BD134" i="1"/>
  <c r="BF134" i="1"/>
  <c r="BC134" i="1"/>
  <c r="BE134" i="1"/>
  <c r="BG110" i="1"/>
  <c r="BF110" i="1"/>
  <c r="BE110" i="1"/>
  <c r="BC110" i="1"/>
  <c r="BD110" i="1"/>
  <c r="BG54" i="1"/>
  <c r="BF54" i="1"/>
  <c r="BE54" i="1"/>
  <c r="BD54" i="1"/>
  <c r="BC54" i="1"/>
  <c r="BG49" i="1"/>
  <c r="BF49" i="1"/>
  <c r="BE49" i="1"/>
  <c r="BD49" i="1"/>
  <c r="BC49" i="1"/>
  <c r="BG38" i="1"/>
  <c r="BF38" i="1"/>
  <c r="BE38" i="1"/>
  <c r="BD38" i="1"/>
  <c r="BC38" i="1"/>
  <c r="BD40" i="1"/>
  <c r="BC40" i="1"/>
  <c r="BG40" i="1"/>
  <c r="BF40" i="1"/>
  <c r="BE40" i="1"/>
  <c r="AA170" i="1"/>
  <c r="Y170" i="1"/>
  <c r="X170" i="1"/>
  <c r="Z170" i="1"/>
  <c r="W170" i="1"/>
  <c r="AA165" i="1"/>
  <c r="Y165" i="1"/>
  <c r="W165" i="1"/>
  <c r="Z165" i="1"/>
  <c r="X165" i="1"/>
  <c r="Z88" i="1"/>
  <c r="W88" i="1"/>
  <c r="AA88" i="1"/>
  <c r="Y88" i="1"/>
  <c r="X88" i="1"/>
  <c r="X134" i="1"/>
  <c r="AA134" i="1"/>
  <c r="Y134" i="1"/>
  <c r="W134" i="1"/>
  <c r="Z134" i="1"/>
  <c r="Z157" i="1"/>
  <c r="W157" i="1"/>
  <c r="AA157" i="1"/>
  <c r="Y157" i="1"/>
  <c r="X157" i="1"/>
  <c r="AA112" i="1"/>
  <c r="Y112" i="1"/>
  <c r="W112" i="1"/>
  <c r="Z112" i="1"/>
  <c r="X112" i="1"/>
  <c r="Z121" i="1"/>
  <c r="W121" i="1"/>
  <c r="Y121" i="1"/>
  <c r="AA121" i="1"/>
  <c r="X121" i="1"/>
  <c r="AA91" i="1"/>
  <c r="Z91" i="1"/>
  <c r="Y91" i="1"/>
  <c r="X91" i="1"/>
  <c r="AA69" i="1"/>
  <c r="Y69" i="1"/>
  <c r="W69" i="1"/>
  <c r="Z69" i="1"/>
  <c r="X69" i="1"/>
  <c r="BM184" i="1"/>
  <c r="BK184" i="1"/>
  <c r="BI184" i="1"/>
  <c r="BL184" i="1"/>
  <c r="BJ184" i="1"/>
  <c r="AJ184" i="15" s="1"/>
  <c r="BM121" i="1"/>
  <c r="BL121" i="1"/>
  <c r="BJ121" i="1"/>
  <c r="AJ121" i="15" s="1"/>
  <c r="BI121" i="1"/>
  <c r="BK121" i="1"/>
  <c r="BM165" i="1"/>
  <c r="BL165" i="1"/>
  <c r="BJ165" i="1"/>
  <c r="AJ165" i="15" s="1"/>
  <c r="BK165" i="1"/>
  <c r="BI165" i="1"/>
  <c r="BM136" i="1"/>
  <c r="BL136" i="1"/>
  <c r="BK136" i="1"/>
  <c r="BI136" i="1"/>
  <c r="BJ136" i="1"/>
  <c r="AJ136" i="15" s="1"/>
  <c r="BM89" i="1"/>
  <c r="BL89" i="1"/>
  <c r="BJ89" i="1"/>
  <c r="AJ89" i="15" s="1"/>
  <c r="BI89" i="1"/>
  <c r="BK89" i="1"/>
  <c r="BM114" i="1"/>
  <c r="BK114" i="1"/>
  <c r="BI114" i="1"/>
  <c r="BL114" i="1"/>
  <c r="BJ114" i="1"/>
  <c r="BM134" i="1"/>
  <c r="BI134" i="1"/>
  <c r="BL134" i="1"/>
  <c r="BK134" i="1"/>
  <c r="BJ134" i="1"/>
  <c r="BL127" i="1"/>
  <c r="BM127" i="1"/>
  <c r="BK127" i="1"/>
  <c r="BJ127" i="1"/>
  <c r="AJ127" i="15" s="1"/>
  <c r="BI127" i="1"/>
  <c r="BM88" i="1"/>
  <c r="BL88" i="1"/>
  <c r="BK88" i="1"/>
  <c r="BI88" i="1"/>
  <c r="BJ88" i="1"/>
  <c r="AJ88" i="15" s="1"/>
  <c r="BM62" i="1"/>
  <c r="BJ62" i="1"/>
  <c r="AJ62" i="15" s="1"/>
  <c r="BK62" i="1"/>
  <c r="BL62" i="1"/>
  <c r="BI62" i="1"/>
  <c r="BM60" i="1"/>
  <c r="BL60" i="1"/>
  <c r="BI60" i="1"/>
  <c r="BK60" i="1"/>
  <c r="BJ60" i="1"/>
  <c r="AJ60" i="15" s="1"/>
  <c r="BM46" i="1"/>
  <c r="BJ46" i="1"/>
  <c r="AJ46" i="15" s="1"/>
  <c r="BL46" i="1"/>
  <c r="BI46" i="1"/>
  <c r="BK46" i="1"/>
  <c r="BL26" i="1"/>
  <c r="BM26" i="1"/>
  <c r="BJ26" i="1"/>
  <c r="BI26" i="1"/>
  <c r="BK26" i="1"/>
  <c r="AU168" i="1"/>
  <c r="AT168" i="1"/>
  <c r="AR168" i="1"/>
  <c r="AQ168" i="1"/>
  <c r="AS168" i="1"/>
  <c r="AU136" i="1"/>
  <c r="AT136" i="1"/>
  <c r="AR136" i="1"/>
  <c r="AQ136" i="1"/>
  <c r="AS136" i="1"/>
  <c r="AU88" i="1"/>
  <c r="AT88" i="1"/>
  <c r="AR88" i="1"/>
  <c r="AS88" i="1"/>
  <c r="AQ88" i="1"/>
  <c r="AU24" i="1"/>
  <c r="AT24" i="1"/>
  <c r="AS24" i="1"/>
  <c r="AR24" i="1"/>
  <c r="AQ24" i="1"/>
  <c r="AU135" i="1"/>
  <c r="AT135" i="1"/>
  <c r="AS135" i="1"/>
  <c r="AQ135" i="1"/>
  <c r="AR135" i="1"/>
  <c r="W135" i="15" s="1"/>
  <c r="AU71" i="1"/>
  <c r="AT71" i="1"/>
  <c r="AS71" i="1"/>
  <c r="AQ71" i="1"/>
  <c r="AR71" i="1"/>
  <c r="AU39" i="1"/>
  <c r="AT39" i="1"/>
  <c r="AS39" i="1"/>
  <c r="AR39" i="1"/>
  <c r="AQ39" i="1"/>
  <c r="AU134" i="1"/>
  <c r="AT134" i="1"/>
  <c r="AS134" i="1"/>
  <c r="AQ134" i="1"/>
  <c r="AR134" i="1"/>
  <c r="AU102" i="1"/>
  <c r="AT102" i="1"/>
  <c r="AS102" i="1"/>
  <c r="AQ102" i="1"/>
  <c r="AR102" i="1"/>
  <c r="AU54" i="1"/>
  <c r="AT54" i="1"/>
  <c r="AS54" i="1"/>
  <c r="AQ54" i="1"/>
  <c r="AR54" i="1"/>
  <c r="AU165" i="1"/>
  <c r="AT165" i="1"/>
  <c r="AS165" i="1"/>
  <c r="AR165" i="1"/>
  <c r="AQ165" i="1"/>
  <c r="AU117" i="1"/>
  <c r="AT117" i="1"/>
  <c r="AS117" i="1"/>
  <c r="AR117" i="1"/>
  <c r="W117" i="15" s="1"/>
  <c r="AQ117" i="1"/>
  <c r="AU53" i="1"/>
  <c r="AT53" i="1"/>
  <c r="AS53" i="1"/>
  <c r="AR53" i="1"/>
  <c r="AQ53" i="1"/>
  <c r="J91" i="1"/>
  <c r="H91" i="1"/>
  <c r="C91" i="15" s="1"/>
  <c r="I91" i="1"/>
  <c r="K91" i="1"/>
  <c r="G91" i="1"/>
  <c r="K186" i="1"/>
  <c r="I186" i="1"/>
  <c r="J186" i="1"/>
  <c r="H186" i="1"/>
  <c r="C186" i="15" s="1"/>
  <c r="G186" i="1"/>
  <c r="K138" i="1"/>
  <c r="I138" i="1"/>
  <c r="J138" i="1"/>
  <c r="H138" i="1"/>
  <c r="C138" i="15" s="1"/>
  <c r="G138" i="1"/>
  <c r="K74" i="1"/>
  <c r="I74" i="1"/>
  <c r="H74" i="1"/>
  <c r="C74" i="15" s="1"/>
  <c r="J74" i="1"/>
  <c r="G74" i="1"/>
  <c r="K26" i="1"/>
  <c r="G26" i="1"/>
  <c r="I26" i="1"/>
  <c r="H26" i="1"/>
  <c r="J26" i="1"/>
  <c r="J127" i="1"/>
  <c r="H127" i="1"/>
  <c r="C127" i="15" s="1"/>
  <c r="I127" i="1"/>
  <c r="K127" i="1"/>
  <c r="G127" i="1"/>
  <c r="I129" i="1"/>
  <c r="J129" i="1"/>
  <c r="H129" i="1"/>
  <c r="C129" i="15" s="1"/>
  <c r="K129" i="1"/>
  <c r="G129" i="1"/>
  <c r="J167" i="1"/>
  <c r="H167" i="1"/>
  <c r="I167" i="1"/>
  <c r="K167" i="1"/>
  <c r="G167" i="1"/>
  <c r="J23" i="1"/>
  <c r="H23" i="1"/>
  <c r="K23" i="1"/>
  <c r="I23" i="1"/>
  <c r="G23" i="1"/>
  <c r="I113" i="1"/>
  <c r="J113" i="1"/>
  <c r="H113" i="1"/>
  <c r="C113" i="15" s="1"/>
  <c r="K113" i="1"/>
  <c r="G113" i="1"/>
  <c r="G37" i="1"/>
  <c r="J37" i="1"/>
  <c r="H37" i="1"/>
  <c r="C37" i="15" s="1"/>
  <c r="K37" i="1"/>
  <c r="I37" i="1"/>
  <c r="H164" i="1"/>
  <c r="C164" i="15" s="1"/>
  <c r="J164" i="1"/>
  <c r="K164" i="1"/>
  <c r="I164" i="1"/>
  <c r="G164" i="1"/>
  <c r="H116" i="1"/>
  <c r="C116" i="15" s="1"/>
  <c r="J116" i="1"/>
  <c r="K116" i="1"/>
  <c r="I116" i="1"/>
  <c r="G116" i="1"/>
  <c r="H84" i="1"/>
  <c r="C84" i="15" s="1"/>
  <c r="J84" i="1"/>
  <c r="K84" i="1"/>
  <c r="I84" i="1"/>
  <c r="G84" i="1"/>
  <c r="J36" i="1"/>
  <c r="H36" i="1"/>
  <c r="K36" i="1"/>
  <c r="I36" i="1"/>
  <c r="G36" i="1"/>
  <c r="AK135" i="1"/>
  <c r="AK87" i="1"/>
  <c r="AK177" i="1"/>
  <c r="AK145" i="1"/>
  <c r="AK113" i="1"/>
  <c r="AK49" i="1"/>
  <c r="AK117" i="1"/>
  <c r="AK163" i="1"/>
  <c r="AK35" i="1"/>
  <c r="AK144" i="1"/>
  <c r="AK80" i="1"/>
  <c r="AK32" i="1"/>
  <c r="AK170" i="1"/>
  <c r="AK138" i="1"/>
  <c r="AK106" i="1"/>
  <c r="AK74" i="1"/>
  <c r="AK42" i="1"/>
  <c r="AZ149" i="1"/>
  <c r="U149" i="15" s="1"/>
  <c r="BA149" i="1"/>
  <c r="AX149" i="1"/>
  <c r="S149" i="15" s="1"/>
  <c r="AY149" i="1"/>
  <c r="T149" i="15" s="1"/>
  <c r="AZ122" i="1"/>
  <c r="U122" i="15" s="1"/>
  <c r="AY122" i="1"/>
  <c r="T122" i="15" s="1"/>
  <c r="AX122" i="1"/>
  <c r="S122" i="15" s="1"/>
  <c r="BA122" i="1"/>
  <c r="AX126" i="1"/>
  <c r="S126" i="15" s="1"/>
  <c r="AZ126" i="1"/>
  <c r="U126" i="15" s="1"/>
  <c r="AY126" i="1"/>
  <c r="T126" i="15" s="1"/>
  <c r="BA126" i="1"/>
  <c r="BA169" i="1"/>
  <c r="AZ169" i="1"/>
  <c r="U169" i="15" s="1"/>
  <c r="AY169" i="1"/>
  <c r="T169" i="15" s="1"/>
  <c r="AX169" i="1"/>
  <c r="S169" i="15" s="1"/>
  <c r="AZ112" i="1"/>
  <c r="U112" i="15" s="1"/>
  <c r="AX112" i="1"/>
  <c r="S112" i="15" s="1"/>
  <c r="BA112" i="1"/>
  <c r="AY112" i="1"/>
  <c r="T112" i="15" s="1"/>
  <c r="BA147" i="1"/>
  <c r="AZ147" i="1"/>
  <c r="U147" i="15" s="1"/>
  <c r="AY147" i="1"/>
  <c r="T147" i="15" s="1"/>
  <c r="AX147" i="1"/>
  <c r="S147" i="15" s="1"/>
  <c r="BA95" i="1"/>
  <c r="AZ95" i="1"/>
  <c r="U95" i="15" s="1"/>
  <c r="AY95" i="1"/>
  <c r="T95" i="15" s="1"/>
  <c r="AX95" i="1"/>
  <c r="S95" i="15" s="1"/>
  <c r="AX102" i="1"/>
  <c r="S102" i="15" s="1"/>
  <c r="BA102" i="1"/>
  <c r="AY102" i="1"/>
  <c r="T102" i="15" s="1"/>
  <c r="AZ102" i="1"/>
  <c r="U102" i="15" s="1"/>
  <c r="BA53" i="1"/>
  <c r="AZ53" i="1"/>
  <c r="U53" i="15" s="1"/>
  <c r="AY53" i="1"/>
  <c r="T53" i="15" s="1"/>
  <c r="AX53" i="1"/>
  <c r="S53" i="15" s="1"/>
  <c r="AZ48" i="1"/>
  <c r="U48" i="15" s="1"/>
  <c r="AX48" i="1"/>
  <c r="S48" i="15" s="1"/>
  <c r="BA48" i="1"/>
  <c r="AY48" i="1"/>
  <c r="T48" i="15" s="1"/>
  <c r="BA35" i="1"/>
  <c r="AZ35" i="1"/>
  <c r="U35" i="15" s="1"/>
  <c r="AY35" i="1"/>
  <c r="T35" i="15" s="1"/>
  <c r="AX35" i="1"/>
  <c r="S35" i="15" s="1"/>
  <c r="AG109" i="1"/>
  <c r="Q109" i="15" s="1"/>
  <c r="AF109" i="1"/>
  <c r="P109" i="15" s="1"/>
  <c r="AD109" i="1"/>
  <c r="AE109" i="1"/>
  <c r="O109" i="15" s="1"/>
  <c r="AG186" i="1"/>
  <c r="Q186" i="15" s="1"/>
  <c r="AE186" i="1"/>
  <c r="O186" i="15" s="1"/>
  <c r="AF186" i="1"/>
  <c r="P186" i="15" s="1"/>
  <c r="AD186" i="1"/>
  <c r="AE90" i="1"/>
  <c r="O90" i="15" s="1"/>
  <c r="AG90" i="1"/>
  <c r="Q90" i="15" s="1"/>
  <c r="AF90" i="1"/>
  <c r="P90" i="15" s="1"/>
  <c r="AD90" i="1"/>
  <c r="AF78" i="1"/>
  <c r="P78" i="15" s="1"/>
  <c r="AD78" i="1"/>
  <c r="AE78" i="1"/>
  <c r="O78" i="15" s="1"/>
  <c r="AG78" i="1"/>
  <c r="Q78" i="15" s="1"/>
  <c r="AE142" i="1"/>
  <c r="AF142" i="1"/>
  <c r="AD142" i="1"/>
  <c r="AG142" i="1"/>
  <c r="AF164" i="1"/>
  <c r="P164" i="15" s="1"/>
  <c r="AD164" i="1"/>
  <c r="AG164" i="1"/>
  <c r="Q164" i="15" s="1"/>
  <c r="AE164" i="1"/>
  <c r="O164" i="15" s="1"/>
  <c r="AG123" i="1"/>
  <c r="Q123" i="15" s="1"/>
  <c r="AF123" i="1"/>
  <c r="P123" i="15" s="1"/>
  <c r="AE123" i="1"/>
  <c r="O123" i="15" s="1"/>
  <c r="AD123" i="1"/>
  <c r="AF84" i="1"/>
  <c r="P84" i="15" s="1"/>
  <c r="AD84" i="1"/>
  <c r="AG84" i="1"/>
  <c r="Q84" i="15" s="1"/>
  <c r="AE84" i="1"/>
  <c r="O84" i="15" s="1"/>
  <c r="AF57" i="1"/>
  <c r="AD57" i="1"/>
  <c r="AG57" i="1"/>
  <c r="AE57" i="1"/>
  <c r="AG43" i="1"/>
  <c r="AF43" i="1"/>
  <c r="AE43" i="1"/>
  <c r="AD43" i="1"/>
  <c r="AE42" i="1"/>
  <c r="AF42" i="1"/>
  <c r="AD42" i="1"/>
  <c r="AG42" i="1"/>
  <c r="AG20" i="1"/>
  <c r="AF20" i="1"/>
  <c r="AD20" i="1"/>
  <c r="AE20" i="1"/>
  <c r="BG163" i="1"/>
  <c r="BE163" i="1"/>
  <c r="BD163" i="1"/>
  <c r="BC163" i="1"/>
  <c r="BF163" i="1"/>
  <c r="BG149" i="1"/>
  <c r="BF149" i="1"/>
  <c r="BE149" i="1"/>
  <c r="BD149" i="1"/>
  <c r="BC149" i="1"/>
  <c r="BF90" i="1"/>
  <c r="BG90" i="1"/>
  <c r="BD90" i="1"/>
  <c r="BC90" i="1"/>
  <c r="BE90" i="1"/>
  <c r="BG169" i="1"/>
  <c r="BF169" i="1"/>
  <c r="BE169" i="1"/>
  <c r="BD169" i="1"/>
  <c r="BC169" i="1"/>
  <c r="BE64" i="1"/>
  <c r="BD64" i="1"/>
  <c r="BC64" i="1"/>
  <c r="BG64" i="1"/>
  <c r="BF64" i="1"/>
  <c r="BE60" i="1"/>
  <c r="BG60" i="1"/>
  <c r="BD60" i="1"/>
  <c r="BC60" i="1"/>
  <c r="BF60" i="1"/>
  <c r="AH60" i="15" s="1"/>
  <c r="BF122" i="1"/>
  <c r="BG122" i="1"/>
  <c r="BE122" i="1"/>
  <c r="BD122" i="1"/>
  <c r="BC122" i="1"/>
  <c r="BF100" i="1"/>
  <c r="BE100" i="1"/>
  <c r="BD100" i="1"/>
  <c r="BC100" i="1"/>
  <c r="BG100" i="1"/>
  <c r="BG78" i="1"/>
  <c r="BF78" i="1"/>
  <c r="BE78" i="1"/>
  <c r="BC78" i="1"/>
  <c r="BD78" i="1"/>
  <c r="BG63" i="1"/>
  <c r="BF63" i="1"/>
  <c r="BE63" i="1"/>
  <c r="BD63" i="1"/>
  <c r="BC63" i="1"/>
  <c r="BG31" i="1"/>
  <c r="BF31" i="1"/>
  <c r="BE31" i="1"/>
  <c r="BD31" i="1"/>
  <c r="BC31" i="1"/>
  <c r="BG39" i="1"/>
  <c r="BF39" i="1"/>
  <c r="BE39" i="1"/>
  <c r="BD39" i="1"/>
  <c r="BC39" i="1"/>
  <c r="W116" i="1"/>
  <c r="Z116" i="1"/>
  <c r="X116" i="1"/>
  <c r="Y116" i="1"/>
  <c r="AA116" i="1"/>
  <c r="X150" i="1"/>
  <c r="AA150" i="1"/>
  <c r="Y150" i="1"/>
  <c r="W150" i="1"/>
  <c r="Z150" i="1"/>
  <c r="Z120" i="1"/>
  <c r="W120" i="1"/>
  <c r="AA120" i="1"/>
  <c r="Y120" i="1"/>
  <c r="X120" i="1"/>
  <c r="W156" i="1"/>
  <c r="AA156" i="1"/>
  <c r="Y156" i="1"/>
  <c r="X156" i="1"/>
  <c r="Z156" i="1"/>
  <c r="Z73" i="1"/>
  <c r="W73" i="1"/>
  <c r="Y73" i="1"/>
  <c r="X73" i="1"/>
  <c r="AA73" i="1"/>
  <c r="AA122" i="1"/>
  <c r="Y122" i="1"/>
  <c r="X122" i="1"/>
  <c r="Z122" i="1"/>
  <c r="W122" i="1"/>
  <c r="AU48" i="1"/>
  <c r="AT48" i="1"/>
  <c r="AS48" i="1"/>
  <c r="AQ48" i="1"/>
  <c r="AR48" i="1"/>
  <c r="AU159" i="1"/>
  <c r="AT159" i="1"/>
  <c r="AS159" i="1"/>
  <c r="AR159" i="1"/>
  <c r="AQ159" i="1"/>
  <c r="AU111" i="1"/>
  <c r="AT111" i="1"/>
  <c r="AS111" i="1"/>
  <c r="AQ111" i="1"/>
  <c r="AR111" i="1"/>
  <c r="W111" i="15" s="1"/>
  <c r="AU79" i="1"/>
  <c r="AT79" i="1"/>
  <c r="AS79" i="1"/>
  <c r="AQ79" i="1"/>
  <c r="AR79" i="1"/>
  <c r="AU47" i="1"/>
  <c r="AT47" i="1"/>
  <c r="AS47" i="1"/>
  <c r="AQ47" i="1"/>
  <c r="AR47" i="1"/>
  <c r="AU174" i="1"/>
  <c r="AT174" i="1"/>
  <c r="AR174" i="1"/>
  <c r="AS174" i="1"/>
  <c r="AQ174" i="1"/>
  <c r="AU142" i="1"/>
  <c r="AT142" i="1"/>
  <c r="AR142" i="1"/>
  <c r="W142" i="15" s="1"/>
  <c r="AQ142" i="1"/>
  <c r="AS142" i="1"/>
  <c r="AU94" i="1"/>
  <c r="AT94" i="1"/>
  <c r="AR94" i="1"/>
  <c r="AQ94" i="1"/>
  <c r="AS94" i="1"/>
  <c r="AU62" i="1"/>
  <c r="AT62" i="1"/>
  <c r="AS62" i="1"/>
  <c r="AR62" i="1"/>
  <c r="AQ62" i="1"/>
  <c r="AU141" i="1"/>
  <c r="AT141" i="1"/>
  <c r="AS141" i="1"/>
  <c r="AR141" i="1"/>
  <c r="AQ141" i="1"/>
  <c r="AU77" i="1"/>
  <c r="AT77" i="1"/>
  <c r="AS77" i="1"/>
  <c r="AR77" i="1"/>
  <c r="AQ77" i="1"/>
  <c r="J179" i="1"/>
  <c r="H179" i="1"/>
  <c r="C179" i="15" s="1"/>
  <c r="I179" i="1"/>
  <c r="K179" i="1"/>
  <c r="G179" i="1"/>
  <c r="J147" i="1"/>
  <c r="H147" i="1"/>
  <c r="C147" i="15" s="1"/>
  <c r="I147" i="1"/>
  <c r="K147" i="1"/>
  <c r="G147" i="1"/>
  <c r="J111" i="1"/>
  <c r="H111" i="1"/>
  <c r="C111" i="15" s="1"/>
  <c r="I111" i="1"/>
  <c r="K111" i="1"/>
  <c r="G111" i="1"/>
  <c r="J75" i="1"/>
  <c r="H75" i="1"/>
  <c r="C75" i="15" s="1"/>
  <c r="I75" i="1"/>
  <c r="K75" i="1"/>
  <c r="G75" i="1"/>
  <c r="J39" i="1"/>
  <c r="H39" i="1"/>
  <c r="C39" i="15" s="1"/>
  <c r="K39" i="1"/>
  <c r="I39" i="1"/>
  <c r="G39" i="1"/>
  <c r="K178" i="1"/>
  <c r="I178" i="1"/>
  <c r="H178" i="1"/>
  <c r="J178" i="1"/>
  <c r="G178" i="1"/>
  <c r="K162" i="1"/>
  <c r="I162" i="1"/>
  <c r="J162" i="1"/>
  <c r="H162" i="1"/>
  <c r="C162" i="15" s="1"/>
  <c r="G162" i="1"/>
  <c r="K146" i="1"/>
  <c r="I146" i="1"/>
  <c r="H146" i="1"/>
  <c r="J146" i="1"/>
  <c r="G146" i="1"/>
  <c r="K130" i="1"/>
  <c r="I130" i="1"/>
  <c r="J130" i="1"/>
  <c r="H130" i="1"/>
  <c r="G130" i="1"/>
  <c r="K114" i="1"/>
  <c r="I114" i="1"/>
  <c r="H114" i="1"/>
  <c r="J114" i="1"/>
  <c r="G114" i="1"/>
  <c r="K98" i="1"/>
  <c r="I98" i="1"/>
  <c r="J98" i="1"/>
  <c r="H98" i="1"/>
  <c r="G98" i="1"/>
  <c r="K82" i="1"/>
  <c r="I82" i="1"/>
  <c r="H82" i="1"/>
  <c r="J82" i="1"/>
  <c r="G82" i="1"/>
  <c r="K66" i="1"/>
  <c r="I66" i="1"/>
  <c r="J66" i="1"/>
  <c r="H66" i="1"/>
  <c r="C66" i="15" s="1"/>
  <c r="G66" i="1"/>
  <c r="K50" i="1"/>
  <c r="I50" i="1"/>
  <c r="H50" i="1"/>
  <c r="C50" i="15" s="1"/>
  <c r="J50" i="1"/>
  <c r="G50" i="1"/>
  <c r="K34" i="1"/>
  <c r="I34" i="1"/>
  <c r="H34" i="1"/>
  <c r="C34" i="15" s="1"/>
  <c r="J34" i="1"/>
  <c r="G34" i="1"/>
  <c r="J171" i="1"/>
  <c r="H171" i="1"/>
  <c r="K171" i="1"/>
  <c r="I171" i="1"/>
  <c r="G171" i="1"/>
  <c r="J99" i="1"/>
  <c r="H99" i="1"/>
  <c r="C99" i="15" s="1"/>
  <c r="K99" i="1"/>
  <c r="I99" i="1"/>
  <c r="G99" i="1"/>
  <c r="J27" i="1"/>
  <c r="H27" i="1"/>
  <c r="K27" i="1"/>
  <c r="I27" i="1"/>
  <c r="G27" i="1"/>
  <c r="J149" i="1"/>
  <c r="H149" i="1"/>
  <c r="C149" i="15" s="1"/>
  <c r="K149" i="1"/>
  <c r="I149" i="1"/>
  <c r="G149" i="1"/>
  <c r="I105" i="1"/>
  <c r="J105" i="1"/>
  <c r="H105" i="1"/>
  <c r="C105" i="15" s="1"/>
  <c r="K105" i="1"/>
  <c r="G105" i="1"/>
  <c r="J65" i="1"/>
  <c r="H65" i="1"/>
  <c r="K65" i="1"/>
  <c r="I65" i="1"/>
  <c r="G65" i="1"/>
  <c r="I25" i="1"/>
  <c r="J25" i="1"/>
  <c r="H25" i="1"/>
  <c r="K25" i="1"/>
  <c r="G25" i="1"/>
  <c r="J143" i="1"/>
  <c r="H143" i="1"/>
  <c r="C143" i="15" s="1"/>
  <c r="I143" i="1"/>
  <c r="K143" i="1"/>
  <c r="G143" i="1"/>
  <c r="J95" i="1"/>
  <c r="H95" i="1"/>
  <c r="C95" i="15" s="1"/>
  <c r="I95" i="1"/>
  <c r="K95" i="1"/>
  <c r="G95" i="1"/>
  <c r="J43" i="1"/>
  <c r="H43" i="1"/>
  <c r="C43" i="15" s="1"/>
  <c r="I43" i="1"/>
  <c r="K43" i="1"/>
  <c r="G43" i="1"/>
  <c r="I177" i="1"/>
  <c r="J177" i="1"/>
  <c r="H177" i="1"/>
  <c r="C177" i="15" s="1"/>
  <c r="K177" i="1"/>
  <c r="G177" i="1"/>
  <c r="I153" i="1"/>
  <c r="J153" i="1"/>
  <c r="H153" i="1"/>
  <c r="K153" i="1"/>
  <c r="G153" i="1"/>
  <c r="J125" i="1"/>
  <c r="H125" i="1"/>
  <c r="C125" i="15" s="1"/>
  <c r="K125" i="1"/>
  <c r="I125" i="1"/>
  <c r="G125" i="1"/>
  <c r="J101" i="1"/>
  <c r="H101" i="1"/>
  <c r="C101" i="15" s="1"/>
  <c r="K101" i="1"/>
  <c r="I101" i="1"/>
  <c r="G101" i="1"/>
  <c r="J73" i="1"/>
  <c r="H73" i="1"/>
  <c r="K73" i="1"/>
  <c r="I73" i="1"/>
  <c r="G73" i="1"/>
  <c r="I49" i="1"/>
  <c r="J49" i="1"/>
  <c r="H49" i="1"/>
  <c r="C49" i="15" s="1"/>
  <c r="K49" i="1"/>
  <c r="G49" i="1"/>
  <c r="G21" i="1"/>
  <c r="J21" i="1"/>
  <c r="H21" i="1"/>
  <c r="C21" i="15" s="1"/>
  <c r="K21" i="1"/>
  <c r="I21" i="1"/>
  <c r="H172" i="1"/>
  <c r="C172" i="15" s="1"/>
  <c r="J172" i="1"/>
  <c r="K172" i="1"/>
  <c r="I172" i="1"/>
  <c r="G172" i="1"/>
  <c r="J156" i="1"/>
  <c r="H156" i="1"/>
  <c r="C156" i="15" s="1"/>
  <c r="K156" i="1"/>
  <c r="I156" i="1"/>
  <c r="G156" i="1"/>
  <c r="H140" i="1"/>
  <c r="C140" i="15" s="1"/>
  <c r="J140" i="1"/>
  <c r="K140" i="1"/>
  <c r="I140" i="1"/>
  <c r="G140" i="1"/>
  <c r="H124" i="1"/>
  <c r="C124" i="15" s="1"/>
  <c r="J124" i="1"/>
  <c r="K124" i="1"/>
  <c r="I124" i="1"/>
  <c r="G124" i="1"/>
  <c r="J108" i="1"/>
  <c r="H108" i="1"/>
  <c r="C108" i="15" s="1"/>
  <c r="K108" i="1"/>
  <c r="I108" i="1"/>
  <c r="G108" i="1"/>
  <c r="H92" i="1"/>
  <c r="C92" i="15" s="1"/>
  <c r="J92" i="1"/>
  <c r="K92" i="1"/>
  <c r="I92" i="1"/>
  <c r="G92" i="1"/>
  <c r="J76" i="1"/>
  <c r="H76" i="1"/>
  <c r="C76" i="15" s="1"/>
  <c r="K76" i="1"/>
  <c r="I76" i="1"/>
  <c r="G76" i="1"/>
  <c r="H60" i="1"/>
  <c r="C60" i="15" s="1"/>
  <c r="J60" i="1"/>
  <c r="K60" i="1"/>
  <c r="I60" i="1"/>
  <c r="G60" i="1"/>
  <c r="G44" i="1"/>
  <c r="H44" i="1"/>
  <c r="C44" i="15" s="1"/>
  <c r="J44" i="1"/>
  <c r="K44" i="1"/>
  <c r="I44" i="1"/>
  <c r="H28" i="1"/>
  <c r="J28" i="1"/>
  <c r="G28" i="1"/>
  <c r="K28" i="1"/>
  <c r="I28" i="1"/>
  <c r="AK175" i="1"/>
  <c r="AK47" i="1"/>
  <c r="AK71" i="1"/>
  <c r="AK95" i="1"/>
  <c r="AK151" i="1"/>
  <c r="AK23" i="1"/>
  <c r="AK161" i="1"/>
  <c r="AK129" i="1"/>
  <c r="AK97" i="1"/>
  <c r="AK65" i="1"/>
  <c r="AK33" i="1"/>
  <c r="AK165" i="1"/>
  <c r="AK133" i="1"/>
  <c r="AK101" i="1"/>
  <c r="AK69" i="1"/>
  <c r="AK37" i="1"/>
  <c r="AK179" i="1"/>
  <c r="AK147" i="1"/>
  <c r="AK115" i="1"/>
  <c r="AK83" i="1"/>
  <c r="AK51" i="1"/>
  <c r="AK184" i="1"/>
  <c r="AK168" i="1"/>
  <c r="AK152" i="1"/>
  <c r="AK136" i="1"/>
  <c r="R136" i="15" s="1"/>
  <c r="AK120" i="1"/>
  <c r="AK104" i="1"/>
  <c r="AK88" i="1"/>
  <c r="AK72" i="1"/>
  <c r="AK56" i="1"/>
  <c r="AK40" i="1"/>
  <c r="AK24" i="1"/>
  <c r="AK178" i="1"/>
  <c r="AK162" i="1"/>
  <c r="AK146" i="1"/>
  <c r="AK130" i="1"/>
  <c r="AK114" i="1"/>
  <c r="AK98" i="1"/>
  <c r="AK82" i="1"/>
  <c r="AK66" i="1"/>
  <c r="AK50" i="1"/>
  <c r="AG19" i="1"/>
  <c r="AF19" i="1"/>
  <c r="AE19" i="1"/>
  <c r="AD19" i="1"/>
  <c r="W19" i="1"/>
  <c r="AA19" i="1"/>
  <c r="Z19" i="1"/>
  <c r="Y19" i="1"/>
  <c r="X19" i="1"/>
  <c r="BA28" i="1"/>
  <c r="AX28" i="1"/>
  <c r="S28" i="15" s="1"/>
  <c r="AY28" i="1"/>
  <c r="T28" i="15" s="1"/>
  <c r="AZ28" i="1"/>
  <c r="U28" i="15" s="1"/>
  <c r="BA151" i="1"/>
  <c r="AZ151" i="1"/>
  <c r="U151" i="15" s="1"/>
  <c r="AY151" i="1"/>
  <c r="T151" i="15" s="1"/>
  <c r="AX151" i="1"/>
  <c r="S151" i="15" s="1"/>
  <c r="BA129" i="1"/>
  <c r="AZ129" i="1"/>
  <c r="U129" i="15" s="1"/>
  <c r="AX129" i="1"/>
  <c r="S129" i="15" s="1"/>
  <c r="AY129" i="1"/>
  <c r="T129" i="15" s="1"/>
  <c r="BA171" i="1"/>
  <c r="AZ171" i="1"/>
  <c r="U171" i="15" s="1"/>
  <c r="AX171" i="1"/>
  <c r="S171" i="15" s="1"/>
  <c r="AY171" i="1"/>
  <c r="T171" i="15" s="1"/>
  <c r="BA140" i="1"/>
  <c r="AY140" i="1"/>
  <c r="T140" i="15" s="1"/>
  <c r="AX140" i="1"/>
  <c r="S140" i="15" s="1"/>
  <c r="AZ140" i="1"/>
  <c r="U140" i="15" s="1"/>
  <c r="BA175" i="1"/>
  <c r="AZ175" i="1"/>
  <c r="U175" i="15" s="1"/>
  <c r="AY175" i="1"/>
  <c r="T175" i="15" s="1"/>
  <c r="AX175" i="1"/>
  <c r="S175" i="15" s="1"/>
  <c r="AY136" i="1"/>
  <c r="T136" i="15" s="1"/>
  <c r="AX136" i="1"/>
  <c r="S136" i="15" s="1"/>
  <c r="BA136" i="1"/>
  <c r="AZ136" i="1"/>
  <c r="U136" i="15" s="1"/>
  <c r="AZ106" i="1"/>
  <c r="U106" i="15" s="1"/>
  <c r="AY106" i="1"/>
  <c r="T106" i="15" s="1"/>
  <c r="AX106" i="1"/>
  <c r="S106" i="15" s="1"/>
  <c r="BA106" i="1"/>
  <c r="AZ80" i="1"/>
  <c r="U80" i="15" s="1"/>
  <c r="AX80" i="1"/>
  <c r="S80" i="15" s="1"/>
  <c r="BA80" i="1"/>
  <c r="AY80" i="1"/>
  <c r="T80" i="15" s="1"/>
  <c r="BA100" i="1"/>
  <c r="AX100" i="1"/>
  <c r="S100" i="15" s="1"/>
  <c r="AZ100" i="1"/>
  <c r="U100" i="15" s="1"/>
  <c r="AY100" i="1"/>
  <c r="T100" i="15" s="1"/>
  <c r="AY98" i="1"/>
  <c r="T98" i="15" s="1"/>
  <c r="AZ98" i="1"/>
  <c r="U98" i="15" s="1"/>
  <c r="AX98" i="1"/>
  <c r="S98" i="15" s="1"/>
  <c r="BA98" i="1"/>
  <c r="AX62" i="1"/>
  <c r="S62" i="15" s="1"/>
  <c r="AY62" i="1"/>
  <c r="T62" i="15" s="1"/>
  <c r="BA62" i="1"/>
  <c r="AZ62" i="1"/>
  <c r="U62" i="15" s="1"/>
  <c r="AY56" i="1"/>
  <c r="T56" i="15" s="1"/>
  <c r="AX56" i="1"/>
  <c r="S56" i="15" s="1"/>
  <c r="BA56" i="1"/>
  <c r="AZ56" i="1"/>
  <c r="U56" i="15" s="1"/>
  <c r="BA68" i="1"/>
  <c r="AX68" i="1"/>
  <c r="S68" i="15" s="1"/>
  <c r="AZ68" i="1"/>
  <c r="U68" i="15" s="1"/>
  <c r="AY68" i="1"/>
  <c r="T68" i="15" s="1"/>
  <c r="BA49" i="1"/>
  <c r="AY49" i="1"/>
  <c r="T49" i="15" s="1"/>
  <c r="AX49" i="1"/>
  <c r="S49" i="15" s="1"/>
  <c r="AZ49" i="1"/>
  <c r="U49" i="15" s="1"/>
  <c r="BA36" i="1"/>
  <c r="AX36" i="1"/>
  <c r="S36" i="15" s="1"/>
  <c r="AZ36" i="1"/>
  <c r="U36" i="15" s="1"/>
  <c r="AY36" i="1"/>
  <c r="T36" i="15" s="1"/>
  <c r="AG171" i="1"/>
  <c r="Q171" i="15" s="1"/>
  <c r="AF171" i="1"/>
  <c r="P171" i="15" s="1"/>
  <c r="AE171" i="1"/>
  <c r="O171" i="15" s="1"/>
  <c r="AD171" i="1"/>
  <c r="AG170" i="1"/>
  <c r="Q170" i="15" s="1"/>
  <c r="AE170" i="1"/>
  <c r="O170" i="15" s="1"/>
  <c r="AF170" i="1"/>
  <c r="P170" i="15" s="1"/>
  <c r="AD170" i="1"/>
  <c r="AF146" i="1"/>
  <c r="AD146" i="1"/>
  <c r="AG146" i="1"/>
  <c r="AE146" i="1"/>
  <c r="AG91" i="1"/>
  <c r="Q91" i="15" s="1"/>
  <c r="AF91" i="1"/>
  <c r="P91" i="15" s="1"/>
  <c r="AE91" i="1"/>
  <c r="O91" i="15" s="1"/>
  <c r="AD91" i="1"/>
  <c r="AG154" i="1"/>
  <c r="Q154" i="15" s="1"/>
  <c r="AE154" i="1"/>
  <c r="O154" i="15" s="1"/>
  <c r="AF154" i="1"/>
  <c r="P154" i="15" s="1"/>
  <c r="AD154" i="1"/>
  <c r="AG177" i="1"/>
  <c r="Q177" i="15" s="1"/>
  <c r="AE177" i="1"/>
  <c r="O177" i="15" s="1"/>
  <c r="AF177" i="1"/>
  <c r="P177" i="15" s="1"/>
  <c r="AD177" i="1"/>
  <c r="AG144" i="1"/>
  <c r="Q144" i="15" s="1"/>
  <c r="AE144" i="1"/>
  <c r="O144" i="15" s="1"/>
  <c r="AF144" i="1"/>
  <c r="P144" i="15" s="1"/>
  <c r="AD144" i="1"/>
  <c r="N144" i="15" s="1"/>
  <c r="AD118" i="1"/>
  <c r="AE118" i="1"/>
  <c r="AG118" i="1"/>
  <c r="AF118" i="1"/>
  <c r="AF126" i="1"/>
  <c r="AD126" i="1"/>
  <c r="AG126" i="1"/>
  <c r="AE126" i="1"/>
  <c r="AG116" i="1"/>
  <c r="Q116" i="15" s="1"/>
  <c r="AF116" i="1"/>
  <c r="P116" i="15" s="1"/>
  <c r="AD116" i="1"/>
  <c r="AE116" i="1"/>
  <c r="O116" i="15" s="1"/>
  <c r="AE85" i="1"/>
  <c r="O85" i="15" s="1"/>
  <c r="AF85" i="1"/>
  <c r="P85" i="15" s="1"/>
  <c r="AD85" i="1"/>
  <c r="AG85" i="1"/>
  <c r="Q85" i="15" s="1"/>
  <c r="AG47" i="1"/>
  <c r="AF47" i="1"/>
  <c r="AE47" i="1"/>
  <c r="AD47" i="1"/>
  <c r="AF62" i="1"/>
  <c r="AD62" i="1"/>
  <c r="AG62" i="1"/>
  <c r="AE62" i="1"/>
  <c r="AG72" i="1"/>
  <c r="Q72" i="15" s="1"/>
  <c r="AF72" i="1"/>
  <c r="P72" i="15" s="1"/>
  <c r="AD72" i="1"/>
  <c r="AE72" i="1"/>
  <c r="O72" i="15" s="1"/>
  <c r="AE33" i="1"/>
  <c r="AG33" i="1"/>
  <c r="AF33" i="1"/>
  <c r="AD33" i="1"/>
  <c r="AE26" i="1"/>
  <c r="AF26" i="1"/>
  <c r="AD26" i="1"/>
  <c r="AG26" i="1"/>
  <c r="BG141" i="1"/>
  <c r="BF141" i="1"/>
  <c r="BE141" i="1"/>
  <c r="BD141" i="1"/>
  <c r="BC141" i="1"/>
  <c r="BG179" i="1"/>
  <c r="BE179" i="1"/>
  <c r="BD179" i="1"/>
  <c r="BC179" i="1"/>
  <c r="BF179" i="1"/>
  <c r="BG115" i="1"/>
  <c r="BE115" i="1"/>
  <c r="BD115" i="1"/>
  <c r="BC115" i="1"/>
  <c r="BF115" i="1"/>
  <c r="BG113" i="1"/>
  <c r="BF113" i="1"/>
  <c r="BE113" i="1"/>
  <c r="BD113" i="1"/>
  <c r="BC113" i="1"/>
  <c r="BF164" i="1"/>
  <c r="BE164" i="1"/>
  <c r="BD164" i="1"/>
  <c r="BC164" i="1"/>
  <c r="BG164" i="1"/>
  <c r="BF184" i="1"/>
  <c r="BE184" i="1"/>
  <c r="BD184" i="1"/>
  <c r="BC184" i="1"/>
  <c r="BG184" i="1"/>
  <c r="BG146" i="1"/>
  <c r="BF146" i="1"/>
  <c r="BE146" i="1"/>
  <c r="BD146" i="1"/>
  <c r="BC146" i="1"/>
  <c r="BF154" i="1"/>
  <c r="BG154" i="1"/>
  <c r="BD154" i="1"/>
  <c r="BC154" i="1"/>
  <c r="BE154" i="1"/>
  <c r="BG62" i="1"/>
  <c r="BF62" i="1"/>
  <c r="BC62" i="1"/>
  <c r="BD62" i="1"/>
  <c r="BE62" i="1"/>
  <c r="BG118" i="1"/>
  <c r="BF118" i="1"/>
  <c r="BD118" i="1"/>
  <c r="BC118" i="1"/>
  <c r="BE118" i="1"/>
  <c r="BG102" i="1"/>
  <c r="BD102" i="1"/>
  <c r="BE102" i="1"/>
  <c r="BF102" i="1"/>
  <c r="BC102" i="1"/>
  <c r="BG91" i="1"/>
  <c r="BE91" i="1"/>
  <c r="BD91" i="1"/>
  <c r="BC91" i="1"/>
  <c r="BF91" i="1"/>
  <c r="BG86" i="1"/>
  <c r="BD86" i="1"/>
  <c r="BC86" i="1"/>
  <c r="BF86" i="1"/>
  <c r="BE86" i="1"/>
  <c r="BG65" i="1"/>
  <c r="BF65" i="1"/>
  <c r="BE65" i="1"/>
  <c r="BD65" i="1"/>
  <c r="BC65" i="1"/>
  <c r="BE28" i="1"/>
  <c r="BG28" i="1"/>
  <c r="BD28" i="1"/>
  <c r="BC28" i="1"/>
  <c r="BF28" i="1"/>
  <c r="BF22" i="1"/>
  <c r="BE22" i="1"/>
  <c r="BD22" i="1"/>
  <c r="BC22" i="1"/>
  <c r="BG22" i="1"/>
  <c r="BG27" i="1"/>
  <c r="BF27" i="1"/>
  <c r="BD27" i="1"/>
  <c r="BC27" i="1"/>
  <c r="BE27" i="1"/>
  <c r="AA129" i="1"/>
  <c r="Y129" i="1"/>
  <c r="W129" i="1"/>
  <c r="X129" i="1"/>
  <c r="Z129" i="1"/>
  <c r="Z173" i="1"/>
  <c r="W173" i="1"/>
  <c r="AA173" i="1"/>
  <c r="Y173" i="1"/>
  <c r="X173" i="1"/>
  <c r="W180" i="1"/>
  <c r="Z180" i="1"/>
  <c r="X180" i="1"/>
  <c r="Y180" i="1"/>
  <c r="AA180" i="1"/>
  <c r="AA75" i="1"/>
  <c r="Z75" i="1"/>
  <c r="Y75" i="1"/>
  <c r="X75" i="1"/>
  <c r="W75" i="1"/>
  <c r="AA176" i="1"/>
  <c r="Y176" i="1"/>
  <c r="W176" i="1"/>
  <c r="Z176" i="1"/>
  <c r="X176" i="1"/>
  <c r="Z125" i="1"/>
  <c r="W125" i="1"/>
  <c r="AA125" i="1"/>
  <c r="Y125" i="1"/>
  <c r="X125" i="1"/>
  <c r="AA154" i="1"/>
  <c r="Y154" i="1"/>
  <c r="X154" i="1"/>
  <c r="Z154" i="1"/>
  <c r="W154" i="1"/>
  <c r="Z146" i="1"/>
  <c r="X146" i="1"/>
  <c r="AA146" i="1"/>
  <c r="Y146" i="1"/>
  <c r="W146" i="1"/>
  <c r="AA133" i="1"/>
  <c r="Y133" i="1"/>
  <c r="W133" i="1"/>
  <c r="Z133" i="1"/>
  <c r="X133" i="1"/>
  <c r="W108" i="1"/>
  <c r="AA108" i="1"/>
  <c r="Y108" i="1"/>
  <c r="X108" i="1"/>
  <c r="Z108" i="1"/>
  <c r="AA67" i="1"/>
  <c r="Z67" i="1"/>
  <c r="Y67" i="1"/>
  <c r="X67" i="1"/>
  <c r="W67" i="1"/>
  <c r="Z98" i="1"/>
  <c r="X98" i="1"/>
  <c r="AA98" i="1"/>
  <c r="Y98" i="1"/>
  <c r="W98" i="1"/>
  <c r="AA83" i="1"/>
  <c r="Z83" i="1"/>
  <c r="Y83" i="1"/>
  <c r="X83" i="1"/>
  <c r="W83" i="1"/>
  <c r="AA63" i="1"/>
  <c r="Z63" i="1"/>
  <c r="Y63" i="1"/>
  <c r="X63" i="1"/>
  <c r="W63" i="1"/>
  <c r="AA44" i="1"/>
  <c r="Y44" i="1"/>
  <c r="X44" i="1"/>
  <c r="Z44" i="1"/>
  <c r="W44" i="1"/>
  <c r="AA51" i="1"/>
  <c r="Z51" i="1"/>
  <c r="Y51" i="1"/>
  <c r="X51" i="1"/>
  <c r="W51" i="1"/>
  <c r="AA32" i="1"/>
  <c r="Y32" i="1"/>
  <c r="Z32" i="1"/>
  <c r="X32" i="1"/>
  <c r="W32" i="1"/>
  <c r="AA58" i="1"/>
  <c r="Y58" i="1"/>
  <c r="Z58" i="1"/>
  <c r="X58" i="1"/>
  <c r="W58" i="1"/>
  <c r="Z41" i="1"/>
  <c r="X41" i="1"/>
  <c r="Y41" i="1"/>
  <c r="AA41" i="1"/>
  <c r="W41" i="1"/>
  <c r="AA23" i="1"/>
  <c r="Z23" i="1"/>
  <c r="Y23" i="1"/>
  <c r="X23" i="1"/>
  <c r="W23" i="1"/>
  <c r="Z36" i="1"/>
  <c r="X36" i="1"/>
  <c r="AA36" i="1"/>
  <c r="Y36" i="1"/>
  <c r="W36" i="1"/>
  <c r="Z24" i="1"/>
  <c r="X24" i="1"/>
  <c r="AA24" i="1"/>
  <c r="Y24" i="1"/>
  <c r="W24" i="1"/>
  <c r="Z34" i="1"/>
  <c r="X34" i="1"/>
  <c r="AA34" i="1"/>
  <c r="Y34" i="1"/>
  <c r="W34" i="1"/>
  <c r="BM182" i="1"/>
  <c r="BK182" i="1"/>
  <c r="BI182" i="1"/>
  <c r="BJ182" i="1"/>
  <c r="AJ182" i="15" s="1"/>
  <c r="BL182" i="1"/>
  <c r="BM178" i="1"/>
  <c r="BK178" i="1"/>
  <c r="BI178" i="1"/>
  <c r="BJ178" i="1"/>
  <c r="BL178" i="1"/>
  <c r="BM167" i="1"/>
  <c r="BL167" i="1"/>
  <c r="BK167" i="1"/>
  <c r="BJ167" i="1"/>
  <c r="BI167" i="1"/>
  <c r="BM169" i="1"/>
  <c r="BL169" i="1"/>
  <c r="BJ169" i="1"/>
  <c r="AJ169" i="15" s="1"/>
  <c r="BK169" i="1"/>
  <c r="BI169" i="1"/>
  <c r="BL112" i="1"/>
  <c r="BJ112" i="1"/>
  <c r="AJ112" i="15" s="1"/>
  <c r="BM112" i="1"/>
  <c r="BK112" i="1"/>
  <c r="BI112" i="1"/>
  <c r="BM170" i="1"/>
  <c r="BL170" i="1"/>
  <c r="BJ170" i="1"/>
  <c r="AJ170" i="15" s="1"/>
  <c r="BK170" i="1"/>
  <c r="BI170" i="1"/>
  <c r="BL155" i="1"/>
  <c r="BK155" i="1"/>
  <c r="BJ155" i="1"/>
  <c r="AJ155" i="15" s="1"/>
  <c r="BI155" i="1"/>
  <c r="BM155" i="1"/>
  <c r="BL86" i="1"/>
  <c r="BK86" i="1"/>
  <c r="BI86" i="1"/>
  <c r="BJ86" i="1"/>
  <c r="BM86" i="1"/>
  <c r="BM110" i="1"/>
  <c r="BJ110" i="1"/>
  <c r="BL110" i="1"/>
  <c r="BI110" i="1"/>
  <c r="BK110" i="1"/>
  <c r="BL99" i="1"/>
  <c r="BM99" i="1"/>
  <c r="BK99" i="1"/>
  <c r="BJ99" i="1"/>
  <c r="AJ99" i="15" s="1"/>
  <c r="BI99" i="1"/>
  <c r="BM90" i="1"/>
  <c r="BL90" i="1"/>
  <c r="BJ90" i="1"/>
  <c r="BK90" i="1"/>
  <c r="BI90" i="1"/>
  <c r="BM56" i="1"/>
  <c r="BL56" i="1"/>
  <c r="BK56" i="1"/>
  <c r="BI56" i="1"/>
  <c r="BJ56" i="1"/>
  <c r="AJ56" i="15" s="1"/>
  <c r="BL43" i="1"/>
  <c r="BK43" i="1"/>
  <c r="BJ43" i="1"/>
  <c r="AJ43" i="15" s="1"/>
  <c r="BI43" i="1"/>
  <c r="BM43" i="1"/>
  <c r="BM37" i="1"/>
  <c r="BL37" i="1"/>
  <c r="BK37" i="1"/>
  <c r="BJ37" i="1"/>
  <c r="AJ37" i="15" s="1"/>
  <c r="BI37" i="1"/>
  <c r="BM55" i="1"/>
  <c r="BL55" i="1"/>
  <c r="BK55" i="1"/>
  <c r="BJ55" i="1"/>
  <c r="BI55" i="1"/>
  <c r="BL36" i="1"/>
  <c r="BM36" i="1"/>
  <c r="BK36" i="1"/>
  <c r="BJ36" i="1"/>
  <c r="BI36" i="1"/>
  <c r="W91" i="1"/>
  <c r="AU152" i="1"/>
  <c r="AT152" i="1"/>
  <c r="AR152" i="1"/>
  <c r="AQ152" i="1"/>
  <c r="AS152" i="1"/>
  <c r="AU104" i="1"/>
  <c r="AT104" i="1"/>
  <c r="AR104" i="1"/>
  <c r="AQ104" i="1"/>
  <c r="AS104" i="1"/>
  <c r="AU56" i="1"/>
  <c r="AT56" i="1"/>
  <c r="AS56" i="1"/>
  <c r="AR56" i="1"/>
  <c r="AQ56" i="1"/>
  <c r="AU40" i="1"/>
  <c r="AT40" i="1"/>
  <c r="AS40" i="1"/>
  <c r="AR40" i="1"/>
  <c r="AQ40" i="1"/>
  <c r="AU167" i="1"/>
  <c r="AT167" i="1"/>
  <c r="AS167" i="1"/>
  <c r="AR167" i="1"/>
  <c r="AQ167" i="1"/>
  <c r="AU119" i="1"/>
  <c r="AT119" i="1"/>
  <c r="AS119" i="1"/>
  <c r="AR119" i="1"/>
  <c r="W119" i="15" s="1"/>
  <c r="AQ119" i="1"/>
  <c r="AU103" i="1"/>
  <c r="AT103" i="1"/>
  <c r="AS103" i="1"/>
  <c r="AR103" i="1"/>
  <c r="AQ103" i="1"/>
  <c r="AU55" i="1"/>
  <c r="AT55" i="1"/>
  <c r="AS55" i="1"/>
  <c r="AR55" i="1"/>
  <c r="AQ55" i="1"/>
  <c r="AU182" i="1"/>
  <c r="AT182" i="1"/>
  <c r="AS182" i="1"/>
  <c r="AQ182" i="1"/>
  <c r="AR182" i="1"/>
  <c r="AU166" i="1"/>
  <c r="AT166" i="1"/>
  <c r="AS166" i="1"/>
  <c r="AQ166" i="1"/>
  <c r="AR166" i="1"/>
  <c r="AU118" i="1"/>
  <c r="AT118" i="1"/>
  <c r="AS118" i="1"/>
  <c r="AQ118" i="1"/>
  <c r="AR118" i="1"/>
  <c r="AU70" i="1"/>
  <c r="AT70" i="1"/>
  <c r="AS70" i="1"/>
  <c r="AQ70" i="1"/>
  <c r="AR70" i="1"/>
  <c r="AU38" i="1"/>
  <c r="AT38" i="1"/>
  <c r="AS38" i="1"/>
  <c r="AQ38" i="1"/>
  <c r="AR38" i="1"/>
  <c r="AU181" i="1"/>
  <c r="AT181" i="1"/>
  <c r="AS181" i="1"/>
  <c r="AR181" i="1"/>
  <c r="AQ181" i="1"/>
  <c r="AU133" i="1"/>
  <c r="AT133" i="1"/>
  <c r="AS133" i="1"/>
  <c r="AR133" i="1"/>
  <c r="W133" i="15" s="1"/>
  <c r="AQ133" i="1"/>
  <c r="AU85" i="1"/>
  <c r="AT85" i="1"/>
  <c r="AS85" i="1"/>
  <c r="AR85" i="1"/>
  <c r="AQ85" i="1"/>
  <c r="AU69" i="1"/>
  <c r="AT69" i="1"/>
  <c r="AS69" i="1"/>
  <c r="AR69" i="1"/>
  <c r="AQ69" i="1"/>
  <c r="AU21" i="1"/>
  <c r="AT21" i="1"/>
  <c r="AS21" i="1"/>
  <c r="AR21" i="1"/>
  <c r="AQ21" i="1"/>
  <c r="J163" i="1"/>
  <c r="H163" i="1"/>
  <c r="I163" i="1"/>
  <c r="K163" i="1"/>
  <c r="G163" i="1"/>
  <c r="J59" i="1"/>
  <c r="H59" i="1"/>
  <c r="I59" i="1"/>
  <c r="K59" i="1"/>
  <c r="G59" i="1"/>
  <c r="K154" i="1"/>
  <c r="I154" i="1"/>
  <c r="H154" i="1"/>
  <c r="C154" i="15" s="1"/>
  <c r="J154" i="1"/>
  <c r="G154" i="1"/>
  <c r="K106" i="1"/>
  <c r="I106" i="1"/>
  <c r="H106" i="1"/>
  <c r="J106" i="1"/>
  <c r="G106" i="1"/>
  <c r="K58" i="1"/>
  <c r="I58" i="1"/>
  <c r="H58" i="1"/>
  <c r="C58" i="15" s="1"/>
  <c r="J58" i="1"/>
  <c r="G58" i="1"/>
  <c r="J173" i="1"/>
  <c r="H173" i="1"/>
  <c r="C173" i="15" s="1"/>
  <c r="K173" i="1"/>
  <c r="I173" i="1"/>
  <c r="G173" i="1"/>
  <c r="J45" i="1"/>
  <c r="H45" i="1"/>
  <c r="C45" i="15" s="1"/>
  <c r="K45" i="1"/>
  <c r="I45" i="1"/>
  <c r="G45" i="1"/>
  <c r="J71" i="1"/>
  <c r="H71" i="1"/>
  <c r="C71" i="15" s="1"/>
  <c r="K71" i="1"/>
  <c r="I71" i="1"/>
  <c r="G71" i="1"/>
  <c r="I137" i="1"/>
  <c r="J137" i="1"/>
  <c r="H137" i="1"/>
  <c r="C137" i="15" s="1"/>
  <c r="K137" i="1"/>
  <c r="G137" i="1"/>
  <c r="J180" i="1"/>
  <c r="H180" i="1"/>
  <c r="C180" i="15" s="1"/>
  <c r="K180" i="1"/>
  <c r="I180" i="1"/>
  <c r="G180" i="1"/>
  <c r="J132" i="1"/>
  <c r="H132" i="1"/>
  <c r="C132" i="15" s="1"/>
  <c r="K132" i="1"/>
  <c r="I132" i="1"/>
  <c r="G132" i="1"/>
  <c r="H52" i="1"/>
  <c r="J52" i="1"/>
  <c r="K52" i="1"/>
  <c r="I52" i="1"/>
  <c r="G52" i="1"/>
  <c r="AK111" i="1"/>
  <c r="AK159" i="1"/>
  <c r="AK81" i="1"/>
  <c r="AK149" i="1"/>
  <c r="AK85" i="1"/>
  <c r="AK21" i="1"/>
  <c r="AK99" i="1"/>
  <c r="AK67" i="1"/>
  <c r="AK160" i="1"/>
  <c r="AK112" i="1"/>
  <c r="AK96" i="1"/>
  <c r="AK58" i="1"/>
  <c r="BG19" i="1"/>
  <c r="BE19" i="1"/>
  <c r="BD19" i="1"/>
  <c r="BC19" i="1"/>
  <c r="BF19" i="1"/>
  <c r="BA179" i="1"/>
  <c r="AZ179" i="1"/>
  <c r="U179" i="15" s="1"/>
  <c r="AY179" i="1"/>
  <c r="T179" i="15" s="1"/>
  <c r="AX179" i="1"/>
  <c r="S179" i="15" s="1"/>
  <c r="AY166" i="1"/>
  <c r="T166" i="15" s="1"/>
  <c r="AX166" i="1"/>
  <c r="S166" i="15" s="1"/>
  <c r="AZ166" i="1"/>
  <c r="U166" i="15" s="1"/>
  <c r="BA166" i="1"/>
  <c r="AZ64" i="1"/>
  <c r="U64" i="15" s="1"/>
  <c r="AX64" i="1"/>
  <c r="S64" i="15" s="1"/>
  <c r="BA64" i="1"/>
  <c r="AY64" i="1"/>
  <c r="T64" i="15" s="1"/>
  <c r="AY180" i="1"/>
  <c r="T180" i="15" s="1"/>
  <c r="AX180" i="1"/>
  <c r="S180" i="15" s="1"/>
  <c r="BA180" i="1"/>
  <c r="AZ180" i="1"/>
  <c r="U180" i="15" s="1"/>
  <c r="AZ170" i="1"/>
  <c r="U170" i="15" s="1"/>
  <c r="BA170" i="1"/>
  <c r="AY170" i="1"/>
  <c r="T170" i="15" s="1"/>
  <c r="AX170" i="1"/>
  <c r="S170" i="15" s="1"/>
  <c r="BA137" i="1"/>
  <c r="AZ137" i="1"/>
  <c r="U137" i="15" s="1"/>
  <c r="AY137" i="1"/>
  <c r="T137" i="15" s="1"/>
  <c r="AX137" i="1"/>
  <c r="S137" i="15" s="1"/>
  <c r="AZ185" i="1"/>
  <c r="U185" i="15" s="1"/>
  <c r="AY185" i="1"/>
  <c r="T185" i="15" s="1"/>
  <c r="AX185" i="1"/>
  <c r="S185" i="15" s="1"/>
  <c r="BA185" i="1"/>
  <c r="BA133" i="1"/>
  <c r="AZ133" i="1"/>
  <c r="U133" i="15" s="1"/>
  <c r="AY133" i="1"/>
  <c r="T133" i="15" s="1"/>
  <c r="AX133" i="1"/>
  <c r="S133" i="15" s="1"/>
  <c r="BA124" i="1"/>
  <c r="AX124" i="1"/>
  <c r="S124" i="15" s="1"/>
  <c r="AZ124" i="1"/>
  <c r="U124" i="15" s="1"/>
  <c r="AY124" i="1"/>
  <c r="T124" i="15" s="1"/>
  <c r="BA91" i="1"/>
  <c r="AZ91" i="1"/>
  <c r="U91" i="15" s="1"/>
  <c r="AY91" i="1"/>
  <c r="T91" i="15" s="1"/>
  <c r="AX91" i="1"/>
  <c r="S91" i="15" s="1"/>
  <c r="BA123" i="1"/>
  <c r="AZ123" i="1"/>
  <c r="U123" i="15" s="1"/>
  <c r="AY123" i="1"/>
  <c r="T123" i="15" s="1"/>
  <c r="AX123" i="1"/>
  <c r="S123" i="15" s="1"/>
  <c r="AY130" i="1"/>
  <c r="T130" i="15" s="1"/>
  <c r="AZ130" i="1"/>
  <c r="U130" i="15" s="1"/>
  <c r="AX130" i="1"/>
  <c r="S130" i="15" s="1"/>
  <c r="BA130" i="1"/>
  <c r="AZ74" i="1"/>
  <c r="U74" i="15" s="1"/>
  <c r="AY74" i="1"/>
  <c r="T74" i="15" s="1"/>
  <c r="AX74" i="1"/>
  <c r="S74" i="15" s="1"/>
  <c r="BA74" i="1"/>
  <c r="BA77" i="1"/>
  <c r="AY77" i="1"/>
  <c r="T77" i="15" s="1"/>
  <c r="AZ77" i="1"/>
  <c r="U77" i="15" s="1"/>
  <c r="AX77" i="1"/>
  <c r="S77" i="15" s="1"/>
  <c r="AY66" i="1"/>
  <c r="T66" i="15" s="1"/>
  <c r="AZ66" i="1"/>
  <c r="U66" i="15" s="1"/>
  <c r="AX66" i="1"/>
  <c r="S66" i="15" s="1"/>
  <c r="BA66" i="1"/>
  <c r="BA52" i="1"/>
  <c r="AX52" i="1"/>
  <c r="S52" i="15" s="1"/>
  <c r="AZ52" i="1"/>
  <c r="U52" i="15" s="1"/>
  <c r="AY52" i="1"/>
  <c r="T52" i="15" s="1"/>
  <c r="AX38" i="1"/>
  <c r="S38" i="15" s="1"/>
  <c r="BA38" i="1"/>
  <c r="AZ38" i="1"/>
  <c r="U38" i="15" s="1"/>
  <c r="AY38" i="1"/>
  <c r="T38" i="15" s="1"/>
  <c r="BA20" i="1"/>
  <c r="AX20" i="1"/>
  <c r="S20" i="15" s="1"/>
  <c r="AY20" i="1"/>
  <c r="T20" i="15" s="1"/>
  <c r="AZ20" i="1"/>
  <c r="U20" i="15" s="1"/>
  <c r="AG149" i="1"/>
  <c r="AE149" i="1"/>
  <c r="AF149" i="1"/>
  <c r="AD149" i="1"/>
  <c r="AF162" i="1"/>
  <c r="P162" i="15" s="1"/>
  <c r="AD162" i="1"/>
  <c r="AG162" i="1"/>
  <c r="Q162" i="15" s="1"/>
  <c r="AE162" i="1"/>
  <c r="O162" i="15" s="1"/>
  <c r="AG101" i="1"/>
  <c r="Q101" i="15" s="1"/>
  <c r="AE101" i="1"/>
  <c r="O101" i="15" s="1"/>
  <c r="AF101" i="1"/>
  <c r="P101" i="15" s="1"/>
  <c r="AD101" i="1"/>
  <c r="N101" i="15" s="1"/>
  <c r="AF157" i="1"/>
  <c r="P157" i="15" s="1"/>
  <c r="AD157" i="1"/>
  <c r="AG157" i="1"/>
  <c r="Q157" i="15" s="1"/>
  <c r="AE157" i="1"/>
  <c r="O157" i="15" s="1"/>
  <c r="AG111" i="1"/>
  <c r="Q111" i="15" s="1"/>
  <c r="AF111" i="1"/>
  <c r="P111" i="15" s="1"/>
  <c r="AE111" i="1"/>
  <c r="AD111" i="1"/>
  <c r="AG176" i="1"/>
  <c r="Q176" i="15" s="1"/>
  <c r="AE176" i="1"/>
  <c r="O176" i="15" s="1"/>
  <c r="AF176" i="1"/>
  <c r="P176" i="15" s="1"/>
  <c r="AD176" i="1"/>
  <c r="AG155" i="1"/>
  <c r="Q155" i="15" s="1"/>
  <c r="AF155" i="1"/>
  <c r="P155" i="15" s="1"/>
  <c r="AE155" i="1"/>
  <c r="O155" i="15" s="1"/>
  <c r="AD155" i="1"/>
  <c r="AG133" i="1"/>
  <c r="Q133" i="15" s="1"/>
  <c r="AE133" i="1"/>
  <c r="AF133" i="1"/>
  <c r="AD133" i="1"/>
  <c r="AD145" i="1"/>
  <c r="AG145" i="1"/>
  <c r="AE145" i="1"/>
  <c r="AF145" i="1"/>
  <c r="AE113" i="1"/>
  <c r="AG113" i="1"/>
  <c r="AF113" i="1"/>
  <c r="AD113" i="1"/>
  <c r="AG114" i="1"/>
  <c r="AF114" i="1"/>
  <c r="AD114" i="1"/>
  <c r="AE114" i="1"/>
  <c r="AF100" i="1"/>
  <c r="P100" i="15" s="1"/>
  <c r="AD100" i="1"/>
  <c r="AG100" i="1"/>
  <c r="Q100" i="15" s="1"/>
  <c r="AE100" i="1"/>
  <c r="O100" i="15" s="1"/>
  <c r="AG63" i="1"/>
  <c r="Q63" i="15" s="1"/>
  <c r="AF63" i="1"/>
  <c r="P63" i="15" s="1"/>
  <c r="AE63" i="1"/>
  <c r="O63" i="15" s="1"/>
  <c r="AD63" i="1"/>
  <c r="AD102" i="1"/>
  <c r="AG102" i="1"/>
  <c r="Q102" i="15" s="1"/>
  <c r="AE102" i="1"/>
  <c r="O102" i="15" s="1"/>
  <c r="AF102" i="1"/>
  <c r="P102" i="15" s="1"/>
  <c r="AG80" i="1"/>
  <c r="Q80" i="15" s="1"/>
  <c r="AE80" i="1"/>
  <c r="O80" i="15" s="1"/>
  <c r="AF80" i="1"/>
  <c r="P80" i="15" s="1"/>
  <c r="AD80" i="1"/>
  <c r="AG66" i="1"/>
  <c r="Q66" i="15" s="1"/>
  <c r="AF66" i="1"/>
  <c r="P66" i="15" s="1"/>
  <c r="AD66" i="1"/>
  <c r="AE66" i="1"/>
  <c r="O66" i="15" s="1"/>
  <c r="AE49" i="1"/>
  <c r="AG49" i="1"/>
  <c r="AF49" i="1"/>
  <c r="AD49" i="1"/>
  <c r="AE21" i="1"/>
  <c r="AG21" i="1"/>
  <c r="AF21" i="1"/>
  <c r="AD21" i="1"/>
  <c r="AG23" i="1"/>
  <c r="AF23" i="1"/>
  <c r="AE23" i="1"/>
  <c r="AD23" i="1"/>
  <c r="BE176" i="1"/>
  <c r="BD176" i="1"/>
  <c r="BC176" i="1"/>
  <c r="BG176" i="1"/>
  <c r="BF176" i="1"/>
  <c r="BG109" i="1"/>
  <c r="BF109" i="1"/>
  <c r="BE109" i="1"/>
  <c r="BD109" i="1"/>
  <c r="BC109" i="1"/>
  <c r="BG77" i="1"/>
  <c r="BF77" i="1"/>
  <c r="BE77" i="1"/>
  <c r="BD77" i="1"/>
  <c r="BC77" i="1"/>
  <c r="BG107" i="1"/>
  <c r="BE107" i="1"/>
  <c r="BD107" i="1"/>
  <c r="BC107" i="1"/>
  <c r="BF107" i="1"/>
  <c r="BG182" i="1"/>
  <c r="BF182" i="1"/>
  <c r="BD182" i="1"/>
  <c r="BC182" i="1"/>
  <c r="BE182" i="1"/>
  <c r="BG153" i="1"/>
  <c r="BF153" i="1"/>
  <c r="BE153" i="1"/>
  <c r="BD153" i="1"/>
  <c r="BC153" i="1"/>
  <c r="BG85" i="1"/>
  <c r="BF85" i="1"/>
  <c r="BE85" i="1"/>
  <c r="BD85" i="1"/>
  <c r="BC85" i="1"/>
  <c r="BG133" i="1"/>
  <c r="BF133" i="1"/>
  <c r="BE133" i="1"/>
  <c r="BD133" i="1"/>
  <c r="BC133" i="1"/>
  <c r="BG131" i="1"/>
  <c r="BE131" i="1"/>
  <c r="BD131" i="1"/>
  <c r="BC131" i="1"/>
  <c r="BF131" i="1"/>
  <c r="BG117" i="1"/>
  <c r="BF117" i="1"/>
  <c r="BE117" i="1"/>
  <c r="BD117" i="1"/>
  <c r="BC117" i="1"/>
  <c r="BG79" i="1"/>
  <c r="BF79" i="1"/>
  <c r="BE79" i="1"/>
  <c r="BD79" i="1"/>
  <c r="BC79" i="1"/>
  <c r="BG41" i="1"/>
  <c r="BF41" i="1"/>
  <c r="BE41" i="1"/>
  <c r="BD41" i="1"/>
  <c r="BC41" i="1"/>
  <c r="BE96" i="1"/>
  <c r="BD96" i="1"/>
  <c r="BC96" i="1"/>
  <c r="BF96" i="1"/>
  <c r="BG96" i="1"/>
  <c r="BG46" i="1"/>
  <c r="BF46" i="1"/>
  <c r="AH46" i="15" s="1"/>
  <c r="BC46" i="1"/>
  <c r="AE46" i="15" s="1"/>
  <c r="BD46" i="1"/>
  <c r="BE46" i="1"/>
  <c r="BG24" i="1"/>
  <c r="BD24" i="1"/>
  <c r="BC24" i="1"/>
  <c r="BE24" i="1"/>
  <c r="BF24" i="1"/>
  <c r="BG26" i="1"/>
  <c r="BF26" i="1"/>
  <c r="BE26" i="1"/>
  <c r="AG26" i="15" s="1"/>
  <c r="BD26" i="1"/>
  <c r="BC26" i="1"/>
  <c r="BF25" i="1"/>
  <c r="BE25" i="1"/>
  <c r="BD25" i="1"/>
  <c r="BC25" i="1"/>
  <c r="BG25" i="1"/>
  <c r="Z169" i="1"/>
  <c r="W169" i="1"/>
  <c r="Y169" i="1"/>
  <c r="AA169" i="1"/>
  <c r="X169" i="1"/>
  <c r="W164" i="1"/>
  <c r="Z164" i="1"/>
  <c r="X164" i="1"/>
  <c r="AA164" i="1"/>
  <c r="Y164" i="1"/>
  <c r="AA159" i="1"/>
  <c r="Z159" i="1"/>
  <c r="Y159" i="1"/>
  <c r="X159" i="1"/>
  <c r="W159" i="1"/>
  <c r="Z178" i="1"/>
  <c r="X178" i="1"/>
  <c r="AA178" i="1"/>
  <c r="Y178" i="1"/>
  <c r="W178" i="1"/>
  <c r="AA163" i="1"/>
  <c r="Z163" i="1"/>
  <c r="Y163" i="1"/>
  <c r="X163" i="1"/>
  <c r="W163" i="1"/>
  <c r="AA183" i="1"/>
  <c r="Z183" i="1"/>
  <c r="Y183" i="1"/>
  <c r="X183" i="1"/>
  <c r="W183" i="1"/>
  <c r="Z136" i="1"/>
  <c r="W136" i="1"/>
  <c r="AA136" i="1"/>
  <c r="Y136" i="1"/>
  <c r="X136" i="1"/>
  <c r="AA123" i="1"/>
  <c r="Z123" i="1"/>
  <c r="Y123" i="1"/>
  <c r="X123" i="1"/>
  <c r="W123" i="1"/>
  <c r="AA151" i="1"/>
  <c r="Z151" i="1"/>
  <c r="Y151" i="1"/>
  <c r="X151" i="1"/>
  <c r="W151" i="1"/>
  <c r="Z141" i="1"/>
  <c r="W141" i="1"/>
  <c r="AA141" i="1"/>
  <c r="Y141" i="1"/>
  <c r="X141" i="1"/>
  <c r="X118" i="1"/>
  <c r="AA118" i="1"/>
  <c r="Y118" i="1"/>
  <c r="W118" i="1"/>
  <c r="Z118" i="1"/>
  <c r="Z89" i="1"/>
  <c r="W89" i="1"/>
  <c r="Y89" i="1"/>
  <c r="AA89" i="1"/>
  <c r="X89" i="1"/>
  <c r="Z82" i="1"/>
  <c r="X82" i="1"/>
  <c r="AA82" i="1"/>
  <c r="Y82" i="1"/>
  <c r="W82" i="1"/>
  <c r="AA101" i="1"/>
  <c r="Y101" i="1"/>
  <c r="W101" i="1"/>
  <c r="Z101" i="1"/>
  <c r="X101" i="1"/>
  <c r="AA59" i="1"/>
  <c r="Z59" i="1"/>
  <c r="Y59" i="1"/>
  <c r="X59" i="1"/>
  <c r="W59" i="1"/>
  <c r="Z93" i="1"/>
  <c r="W93" i="1"/>
  <c r="AA93" i="1"/>
  <c r="Y93" i="1"/>
  <c r="X93" i="1"/>
  <c r="AA81" i="1"/>
  <c r="Y81" i="1"/>
  <c r="W81" i="1"/>
  <c r="Z81" i="1"/>
  <c r="X81" i="1"/>
  <c r="AA60" i="1"/>
  <c r="Y60" i="1"/>
  <c r="Z60" i="1"/>
  <c r="X60" i="1"/>
  <c r="W60" i="1"/>
  <c r="W76" i="1"/>
  <c r="AA76" i="1"/>
  <c r="Y76" i="1"/>
  <c r="X76" i="1"/>
  <c r="Z76" i="1"/>
  <c r="AA55" i="1"/>
  <c r="Z55" i="1"/>
  <c r="Y55" i="1"/>
  <c r="X55" i="1"/>
  <c r="W55" i="1"/>
  <c r="Z62" i="1"/>
  <c r="X62" i="1"/>
  <c r="Y62" i="1"/>
  <c r="AA62" i="1"/>
  <c r="W62" i="1"/>
  <c r="AA42" i="1"/>
  <c r="Y42" i="1"/>
  <c r="Z42" i="1"/>
  <c r="X42" i="1"/>
  <c r="W42" i="1"/>
  <c r="AA48" i="1"/>
  <c r="Y48" i="1"/>
  <c r="Z48" i="1"/>
  <c r="X48" i="1"/>
  <c r="W48" i="1"/>
  <c r="Z56" i="1"/>
  <c r="X56" i="1"/>
  <c r="AA56" i="1"/>
  <c r="Y56" i="1"/>
  <c r="W56" i="1"/>
  <c r="Z40" i="1"/>
  <c r="X40" i="1"/>
  <c r="AA40" i="1"/>
  <c r="Y40" i="1"/>
  <c r="W40" i="1"/>
  <c r="AA43" i="1"/>
  <c r="Z43" i="1"/>
  <c r="Y43" i="1"/>
  <c r="X43" i="1"/>
  <c r="W43" i="1"/>
  <c r="Z30" i="1"/>
  <c r="X30" i="1"/>
  <c r="Y30" i="1"/>
  <c r="AA30" i="1"/>
  <c r="W30" i="1"/>
  <c r="AA22" i="1"/>
  <c r="Y22" i="1"/>
  <c r="X22" i="1"/>
  <c r="Z22" i="1"/>
  <c r="W22" i="1"/>
  <c r="AA28" i="1"/>
  <c r="Y28" i="1"/>
  <c r="X28" i="1"/>
  <c r="Z28" i="1"/>
  <c r="W28" i="1"/>
  <c r="AY142" i="1"/>
  <c r="T142" i="15" s="1"/>
  <c r="AX142" i="1"/>
  <c r="S142" i="15" s="1"/>
  <c r="AZ142" i="1"/>
  <c r="U142" i="15" s="1"/>
  <c r="BA142" i="1"/>
  <c r="BA157" i="1"/>
  <c r="AZ157" i="1"/>
  <c r="U157" i="15" s="1"/>
  <c r="AY157" i="1"/>
  <c r="T157" i="15" s="1"/>
  <c r="AX157" i="1"/>
  <c r="S157" i="15" s="1"/>
  <c r="BA184" i="1"/>
  <c r="AY184" i="1"/>
  <c r="T184" i="15" s="1"/>
  <c r="AX184" i="1"/>
  <c r="S184" i="15" s="1"/>
  <c r="AZ184" i="1"/>
  <c r="U184" i="15" s="1"/>
  <c r="BA163" i="1"/>
  <c r="AZ163" i="1"/>
  <c r="U163" i="15" s="1"/>
  <c r="AY163" i="1"/>
  <c r="T163" i="15" s="1"/>
  <c r="AX163" i="1"/>
  <c r="S163" i="15" s="1"/>
  <c r="BA183" i="1"/>
  <c r="AZ183" i="1"/>
  <c r="U183" i="15" s="1"/>
  <c r="AY183" i="1"/>
  <c r="T183" i="15" s="1"/>
  <c r="AX183" i="1"/>
  <c r="S183" i="15" s="1"/>
  <c r="BA167" i="1"/>
  <c r="AZ167" i="1"/>
  <c r="U167" i="15" s="1"/>
  <c r="AY167" i="1"/>
  <c r="T167" i="15" s="1"/>
  <c r="AX167" i="1"/>
  <c r="S167" i="15" s="1"/>
  <c r="BA143" i="1"/>
  <c r="AZ143" i="1"/>
  <c r="U143" i="15" s="1"/>
  <c r="AY143" i="1"/>
  <c r="T143" i="15" s="1"/>
  <c r="AX143" i="1"/>
  <c r="S143" i="15" s="1"/>
  <c r="BA85" i="1"/>
  <c r="AZ85" i="1"/>
  <c r="U85" i="15" s="1"/>
  <c r="AY85" i="1"/>
  <c r="T85" i="15" s="1"/>
  <c r="AX85" i="1"/>
  <c r="S85" i="15" s="1"/>
  <c r="BA162" i="1"/>
  <c r="AZ162" i="1"/>
  <c r="U162" i="15" s="1"/>
  <c r="AY162" i="1"/>
  <c r="T162" i="15" s="1"/>
  <c r="AX162" i="1"/>
  <c r="S162" i="15" s="1"/>
  <c r="AY174" i="1"/>
  <c r="T174" i="15" s="1"/>
  <c r="AX174" i="1"/>
  <c r="S174" i="15" s="1"/>
  <c r="AZ174" i="1"/>
  <c r="U174" i="15" s="1"/>
  <c r="BA174" i="1"/>
  <c r="BA55" i="1"/>
  <c r="AZ55" i="1"/>
  <c r="U55" i="15" s="1"/>
  <c r="AY55" i="1"/>
  <c r="T55" i="15" s="1"/>
  <c r="AX55" i="1"/>
  <c r="S55" i="15" s="1"/>
  <c r="BA125" i="1"/>
  <c r="AY125" i="1"/>
  <c r="T125" i="15" s="1"/>
  <c r="AZ125" i="1"/>
  <c r="U125" i="15" s="1"/>
  <c r="AX125" i="1"/>
  <c r="S125" i="15" s="1"/>
  <c r="AY158" i="1"/>
  <c r="T158" i="15" s="1"/>
  <c r="AX158" i="1"/>
  <c r="S158" i="15" s="1"/>
  <c r="BA158" i="1"/>
  <c r="AZ158" i="1"/>
  <c r="U158" i="15" s="1"/>
  <c r="BA177" i="1"/>
  <c r="AY177" i="1"/>
  <c r="T177" i="15" s="1"/>
  <c r="AX177" i="1"/>
  <c r="S177" i="15" s="1"/>
  <c r="AZ177" i="1"/>
  <c r="U177" i="15" s="1"/>
  <c r="AY164" i="1"/>
  <c r="T164" i="15" s="1"/>
  <c r="AX164" i="1"/>
  <c r="S164" i="15" s="1"/>
  <c r="BA164" i="1"/>
  <c r="AZ164" i="1"/>
  <c r="U164" i="15" s="1"/>
  <c r="AY148" i="1"/>
  <c r="T148" i="15" s="1"/>
  <c r="AX148" i="1"/>
  <c r="S148" i="15" s="1"/>
  <c r="BA148" i="1"/>
  <c r="AZ148" i="1"/>
  <c r="U148" i="15" s="1"/>
  <c r="BA132" i="1"/>
  <c r="AX132" i="1"/>
  <c r="S132" i="15" s="1"/>
  <c r="AZ132" i="1"/>
  <c r="U132" i="15" s="1"/>
  <c r="AY132" i="1"/>
  <c r="T132" i="15" s="1"/>
  <c r="BA121" i="1"/>
  <c r="AX121" i="1"/>
  <c r="S121" i="15" s="1"/>
  <c r="AZ121" i="1"/>
  <c r="U121" i="15" s="1"/>
  <c r="AY121" i="1"/>
  <c r="T121" i="15" s="1"/>
  <c r="BA109" i="1"/>
  <c r="AY109" i="1"/>
  <c r="T109" i="15" s="1"/>
  <c r="AZ109" i="1"/>
  <c r="U109" i="15" s="1"/>
  <c r="AX109" i="1"/>
  <c r="S109" i="15" s="1"/>
  <c r="BA103" i="1"/>
  <c r="AZ103" i="1"/>
  <c r="U103" i="15" s="1"/>
  <c r="AY103" i="1"/>
  <c r="T103" i="15" s="1"/>
  <c r="AX103" i="1"/>
  <c r="S103" i="15" s="1"/>
  <c r="BA87" i="1"/>
  <c r="AZ87" i="1"/>
  <c r="U87" i="15" s="1"/>
  <c r="AY87" i="1"/>
  <c r="T87" i="15" s="1"/>
  <c r="AX87" i="1"/>
  <c r="S87" i="15" s="1"/>
  <c r="AX70" i="1"/>
  <c r="S70" i="15" s="1"/>
  <c r="BA70" i="1"/>
  <c r="AY70" i="1"/>
  <c r="T70" i="15" s="1"/>
  <c r="AZ70" i="1"/>
  <c r="U70" i="15" s="1"/>
  <c r="AZ138" i="1"/>
  <c r="U138" i="15" s="1"/>
  <c r="AY138" i="1"/>
  <c r="T138" i="15" s="1"/>
  <c r="AX138" i="1"/>
  <c r="S138" i="15" s="1"/>
  <c r="BA138" i="1"/>
  <c r="AX110" i="1"/>
  <c r="S110" i="15" s="1"/>
  <c r="BA110" i="1"/>
  <c r="AZ110" i="1"/>
  <c r="U110" i="15" s="1"/>
  <c r="AY110" i="1"/>
  <c r="T110" i="15" s="1"/>
  <c r="AZ128" i="1"/>
  <c r="U128" i="15" s="1"/>
  <c r="AX128" i="1"/>
  <c r="S128" i="15" s="1"/>
  <c r="BA128" i="1"/>
  <c r="AY128" i="1"/>
  <c r="T128" i="15" s="1"/>
  <c r="BA113" i="1"/>
  <c r="AY113" i="1"/>
  <c r="T113" i="15" s="1"/>
  <c r="AZ113" i="1"/>
  <c r="U113" i="15" s="1"/>
  <c r="AX113" i="1"/>
  <c r="S113" i="15" s="1"/>
  <c r="BA93" i="1"/>
  <c r="AY93" i="1"/>
  <c r="T93" i="15" s="1"/>
  <c r="AZ93" i="1"/>
  <c r="U93" i="15" s="1"/>
  <c r="AX93" i="1"/>
  <c r="S93" i="15" s="1"/>
  <c r="BA44" i="1"/>
  <c r="AX44" i="1"/>
  <c r="S44" i="15" s="1"/>
  <c r="AZ44" i="1"/>
  <c r="U44" i="15" s="1"/>
  <c r="AY44" i="1"/>
  <c r="T44" i="15" s="1"/>
  <c r="AY88" i="1"/>
  <c r="T88" i="15" s="1"/>
  <c r="AX88" i="1"/>
  <c r="S88" i="15" s="1"/>
  <c r="BA88" i="1"/>
  <c r="AZ88" i="1"/>
  <c r="U88" i="15" s="1"/>
  <c r="AZ96" i="1"/>
  <c r="U96" i="15" s="1"/>
  <c r="AX96" i="1"/>
  <c r="S96" i="15" s="1"/>
  <c r="BA96" i="1"/>
  <c r="AY96" i="1"/>
  <c r="T96" i="15" s="1"/>
  <c r="BA76" i="1"/>
  <c r="AX76" i="1"/>
  <c r="S76" i="15" s="1"/>
  <c r="AZ76" i="1"/>
  <c r="U76" i="15" s="1"/>
  <c r="AY76" i="1"/>
  <c r="T76" i="15" s="1"/>
  <c r="BA61" i="1"/>
  <c r="AY61" i="1"/>
  <c r="T61" i="15" s="1"/>
  <c r="AZ61" i="1"/>
  <c r="U61" i="15" s="1"/>
  <c r="AX61" i="1"/>
  <c r="S61" i="15" s="1"/>
  <c r="BA83" i="1"/>
  <c r="AZ83" i="1"/>
  <c r="U83" i="15" s="1"/>
  <c r="AY83" i="1"/>
  <c r="T83" i="15" s="1"/>
  <c r="AX83" i="1"/>
  <c r="S83" i="15" s="1"/>
  <c r="BA57" i="1"/>
  <c r="AZ57" i="1"/>
  <c r="U57" i="15" s="1"/>
  <c r="AX57" i="1"/>
  <c r="S57" i="15" s="1"/>
  <c r="AY57" i="1"/>
  <c r="T57" i="15" s="1"/>
  <c r="AY72" i="1"/>
  <c r="T72" i="15" s="1"/>
  <c r="AX72" i="1"/>
  <c r="S72" i="15" s="1"/>
  <c r="BA72" i="1"/>
  <c r="AZ72" i="1"/>
  <c r="U72" i="15" s="1"/>
  <c r="BA45" i="1"/>
  <c r="AY45" i="1"/>
  <c r="T45" i="15" s="1"/>
  <c r="AZ45" i="1"/>
  <c r="U45" i="15" s="1"/>
  <c r="AX45" i="1"/>
  <c r="S45" i="15" s="1"/>
  <c r="AZ42" i="1"/>
  <c r="U42" i="15" s="1"/>
  <c r="AY42" i="1"/>
  <c r="T42" i="15" s="1"/>
  <c r="AX42" i="1"/>
  <c r="S42" i="15" s="1"/>
  <c r="BA42" i="1"/>
  <c r="BA47" i="1"/>
  <c r="AZ47" i="1"/>
  <c r="U47" i="15" s="1"/>
  <c r="AY47" i="1"/>
  <c r="T47" i="15" s="1"/>
  <c r="AX47" i="1"/>
  <c r="S47" i="15" s="1"/>
  <c r="BA33" i="1"/>
  <c r="AZ33" i="1"/>
  <c r="U33" i="15" s="1"/>
  <c r="AX33" i="1"/>
  <c r="S33" i="15" s="1"/>
  <c r="AY33" i="1"/>
  <c r="T33" i="15" s="1"/>
  <c r="BA23" i="1"/>
  <c r="AZ23" i="1"/>
  <c r="U23" i="15" s="1"/>
  <c r="AY23" i="1"/>
  <c r="T23" i="15" s="1"/>
  <c r="AX23" i="1"/>
  <c r="S23" i="15" s="1"/>
  <c r="AY34" i="1"/>
  <c r="T34" i="15" s="1"/>
  <c r="AZ34" i="1"/>
  <c r="U34" i="15" s="1"/>
  <c r="AX34" i="1"/>
  <c r="S34" i="15" s="1"/>
  <c r="BA34" i="1"/>
  <c r="BA27" i="1"/>
  <c r="AZ27" i="1"/>
  <c r="U27" i="15" s="1"/>
  <c r="AY27" i="1"/>
  <c r="T27" i="15" s="1"/>
  <c r="AX27" i="1"/>
  <c r="S27" i="15" s="1"/>
  <c r="AG143" i="1"/>
  <c r="Q143" i="15" s="1"/>
  <c r="AF143" i="1"/>
  <c r="P143" i="15" s="1"/>
  <c r="AE143" i="1"/>
  <c r="O143" i="15" s="1"/>
  <c r="AD143" i="1"/>
  <c r="AE96" i="1"/>
  <c r="O96" i="15" s="1"/>
  <c r="AG96" i="1"/>
  <c r="Q96" i="15" s="1"/>
  <c r="AF96" i="1"/>
  <c r="P96" i="15" s="1"/>
  <c r="AD96" i="1"/>
  <c r="AG24" i="1"/>
  <c r="AF24" i="1"/>
  <c r="AD24" i="1"/>
  <c r="AE24" i="1"/>
  <c r="AD161" i="1"/>
  <c r="AG161" i="1"/>
  <c r="Q161" i="15" s="1"/>
  <c r="AE161" i="1"/>
  <c r="O161" i="15" s="1"/>
  <c r="AF161" i="1"/>
  <c r="P161" i="15" s="1"/>
  <c r="AG179" i="1"/>
  <c r="Q179" i="15" s="1"/>
  <c r="AF179" i="1"/>
  <c r="P179" i="15" s="1"/>
  <c r="AE179" i="1"/>
  <c r="O179" i="15" s="1"/>
  <c r="AD179" i="1"/>
  <c r="AF141" i="1"/>
  <c r="AD141" i="1"/>
  <c r="AG141" i="1"/>
  <c r="AE141" i="1"/>
  <c r="O141" i="15" s="1"/>
  <c r="AG94" i="1"/>
  <c r="Q94" i="15" s="1"/>
  <c r="AF94" i="1"/>
  <c r="P94" i="15" s="1"/>
  <c r="AD94" i="1"/>
  <c r="AE94" i="1"/>
  <c r="O94" i="15" s="1"/>
  <c r="AE76" i="1"/>
  <c r="O76" i="15" s="1"/>
  <c r="AG76" i="1"/>
  <c r="Q76" i="15" s="1"/>
  <c r="AF76" i="1"/>
  <c r="P76" i="15" s="1"/>
  <c r="AD76" i="1"/>
  <c r="AF125" i="1"/>
  <c r="AD125" i="1"/>
  <c r="AG125" i="1"/>
  <c r="AE125" i="1"/>
  <c r="AG165" i="1"/>
  <c r="Q165" i="15" s="1"/>
  <c r="AE165" i="1"/>
  <c r="O165" i="15" s="1"/>
  <c r="AF165" i="1"/>
  <c r="P165" i="15" s="1"/>
  <c r="AD165" i="1"/>
  <c r="AG107" i="1"/>
  <c r="Q107" i="15" s="1"/>
  <c r="AF107" i="1"/>
  <c r="P107" i="15" s="1"/>
  <c r="AE107" i="1"/>
  <c r="O107" i="15" s="1"/>
  <c r="AD107" i="1"/>
  <c r="AG131" i="1"/>
  <c r="AF131" i="1"/>
  <c r="AE131" i="1"/>
  <c r="AD131" i="1"/>
  <c r="AG156" i="1"/>
  <c r="Q156" i="15" s="1"/>
  <c r="AE156" i="1"/>
  <c r="O156" i="15" s="1"/>
  <c r="AF156" i="1"/>
  <c r="P156" i="15" s="1"/>
  <c r="AD156" i="1"/>
  <c r="AG175" i="1"/>
  <c r="Q175" i="15" s="1"/>
  <c r="AF175" i="1"/>
  <c r="P175" i="15" s="1"/>
  <c r="AE175" i="1"/>
  <c r="O175" i="15" s="1"/>
  <c r="AD175" i="1"/>
  <c r="AG166" i="1"/>
  <c r="Q166" i="15" s="1"/>
  <c r="AE166" i="1"/>
  <c r="O166" i="15" s="1"/>
  <c r="AF166" i="1"/>
  <c r="P166" i="15" s="1"/>
  <c r="AD166" i="1"/>
  <c r="AF153" i="1"/>
  <c r="P153" i="15" s="1"/>
  <c r="AD153" i="1"/>
  <c r="AE153" i="1"/>
  <c r="O153" i="15" s="1"/>
  <c r="AG153" i="1"/>
  <c r="Q153" i="15" s="1"/>
  <c r="AG138" i="1"/>
  <c r="AE138" i="1"/>
  <c r="AF138" i="1"/>
  <c r="AD138" i="1"/>
  <c r="AF130" i="1"/>
  <c r="P130" i="15" s="1"/>
  <c r="AD130" i="1"/>
  <c r="AG130" i="1"/>
  <c r="Q130" i="15" s="1"/>
  <c r="AE130" i="1"/>
  <c r="O130" i="15" s="1"/>
  <c r="AG108" i="1"/>
  <c r="Q108" i="15" s="1"/>
  <c r="AE108" i="1"/>
  <c r="O108" i="15" s="1"/>
  <c r="AD108" i="1"/>
  <c r="AF108" i="1"/>
  <c r="P108" i="15" s="1"/>
  <c r="AF152" i="1"/>
  <c r="P152" i="15" s="1"/>
  <c r="AD152" i="1"/>
  <c r="AG152" i="1"/>
  <c r="Q152" i="15" s="1"/>
  <c r="AE152" i="1"/>
  <c r="O152" i="15" s="1"/>
  <c r="AF137" i="1"/>
  <c r="P137" i="15" s="1"/>
  <c r="AD137" i="1"/>
  <c r="AG137" i="1"/>
  <c r="Q137" i="15" s="1"/>
  <c r="AE137" i="1"/>
  <c r="O137" i="15" s="1"/>
  <c r="AG104" i="1"/>
  <c r="Q104" i="15" s="1"/>
  <c r="AF104" i="1"/>
  <c r="P104" i="15" s="1"/>
  <c r="AD104" i="1"/>
  <c r="AE104" i="1"/>
  <c r="O104" i="15" s="1"/>
  <c r="AG129" i="1"/>
  <c r="Q129" i="15" s="1"/>
  <c r="AE129" i="1"/>
  <c r="O129" i="15" s="1"/>
  <c r="AF129" i="1"/>
  <c r="P129" i="15" s="1"/>
  <c r="AD129" i="1"/>
  <c r="AG119" i="1"/>
  <c r="AF119" i="1"/>
  <c r="AE119" i="1"/>
  <c r="AD119" i="1"/>
  <c r="AE112" i="1"/>
  <c r="AG112" i="1"/>
  <c r="AF112" i="1"/>
  <c r="AD112" i="1"/>
  <c r="AF97" i="1"/>
  <c r="P97" i="15" s="1"/>
  <c r="AE97" i="1"/>
  <c r="O97" i="15" s="1"/>
  <c r="AG97" i="1"/>
  <c r="Q97" i="15" s="1"/>
  <c r="AD97" i="1"/>
  <c r="AG99" i="1"/>
  <c r="Q99" i="15" s="1"/>
  <c r="AF99" i="1"/>
  <c r="P99" i="15" s="1"/>
  <c r="AE99" i="1"/>
  <c r="O99" i="15" s="1"/>
  <c r="AD99" i="1"/>
  <c r="AG83" i="1"/>
  <c r="Q83" i="15" s="1"/>
  <c r="AF83" i="1"/>
  <c r="P83" i="15" s="1"/>
  <c r="AE83" i="1"/>
  <c r="O83" i="15" s="1"/>
  <c r="AD83" i="1"/>
  <c r="N83" i="15" s="1"/>
  <c r="AG55" i="1"/>
  <c r="AF55" i="1"/>
  <c r="AE55" i="1"/>
  <c r="AD55" i="1"/>
  <c r="AG89" i="1"/>
  <c r="Q89" i="15" s="1"/>
  <c r="AF89" i="1"/>
  <c r="P89" i="15" s="1"/>
  <c r="AD89" i="1"/>
  <c r="AE89" i="1"/>
  <c r="O89" i="15" s="1"/>
  <c r="AG73" i="1"/>
  <c r="Q73" i="15" s="1"/>
  <c r="AF73" i="1"/>
  <c r="P73" i="15" s="1"/>
  <c r="AD73" i="1"/>
  <c r="AE73" i="1"/>
  <c r="O73" i="15" s="1"/>
  <c r="AG51" i="1"/>
  <c r="AF51" i="1"/>
  <c r="AE51" i="1"/>
  <c r="AD51" i="1"/>
  <c r="AG79" i="1"/>
  <c r="Q79" i="15" s="1"/>
  <c r="AF79" i="1"/>
  <c r="P79" i="15" s="1"/>
  <c r="AE79" i="1"/>
  <c r="O79" i="15" s="1"/>
  <c r="AD79" i="1"/>
  <c r="AG65" i="1"/>
  <c r="Q65" i="15" s="1"/>
  <c r="AE65" i="1"/>
  <c r="O65" i="15" s="1"/>
  <c r="AF65" i="1"/>
  <c r="P65" i="15" s="1"/>
  <c r="AD65" i="1"/>
  <c r="AG68" i="1"/>
  <c r="Q68" i="15" s="1"/>
  <c r="AF68" i="1"/>
  <c r="P68" i="15" s="1"/>
  <c r="AD68" i="1"/>
  <c r="AE68" i="1"/>
  <c r="O68" i="15" s="1"/>
  <c r="AG40" i="1"/>
  <c r="AF40" i="1"/>
  <c r="AD40" i="1"/>
  <c r="AE40" i="1"/>
  <c r="AE48" i="1"/>
  <c r="AG48" i="1"/>
  <c r="AF48" i="1"/>
  <c r="AD48" i="1"/>
  <c r="AG39" i="1"/>
  <c r="AF39" i="1"/>
  <c r="AE39" i="1"/>
  <c r="AD39" i="1"/>
  <c r="AG28" i="1"/>
  <c r="AD28" i="1"/>
  <c r="AE28" i="1"/>
  <c r="AF28" i="1"/>
  <c r="AE32" i="1"/>
  <c r="AG32" i="1"/>
  <c r="AF32" i="1"/>
  <c r="AD32" i="1"/>
  <c r="AG29" i="1"/>
  <c r="AF29" i="1"/>
  <c r="AD29" i="1"/>
  <c r="AE29" i="1"/>
  <c r="BG177" i="1"/>
  <c r="BF177" i="1"/>
  <c r="BE177" i="1"/>
  <c r="BD177" i="1"/>
  <c r="BC177" i="1"/>
  <c r="BG185" i="1"/>
  <c r="BF185" i="1"/>
  <c r="BE185" i="1"/>
  <c r="BD185" i="1"/>
  <c r="BC185" i="1"/>
  <c r="BF170" i="1"/>
  <c r="BG170" i="1"/>
  <c r="BD170" i="1"/>
  <c r="BC170" i="1"/>
  <c r="BE170" i="1"/>
  <c r="BG174" i="1"/>
  <c r="BF174" i="1"/>
  <c r="BE174" i="1"/>
  <c r="BC174" i="1"/>
  <c r="BD174" i="1"/>
  <c r="BG161" i="1"/>
  <c r="BF161" i="1"/>
  <c r="BE161" i="1"/>
  <c r="BD161" i="1"/>
  <c r="BC161" i="1"/>
  <c r="BG150" i="1"/>
  <c r="BD150" i="1"/>
  <c r="BC150" i="1"/>
  <c r="BE150" i="1"/>
  <c r="BF150" i="1"/>
  <c r="BF186" i="1"/>
  <c r="BG186" i="1"/>
  <c r="BE186" i="1"/>
  <c r="BD186" i="1"/>
  <c r="BC186" i="1"/>
  <c r="BF140" i="1"/>
  <c r="BG140" i="1"/>
  <c r="BE140" i="1"/>
  <c r="BD140" i="1"/>
  <c r="BC140" i="1"/>
  <c r="BF138" i="1"/>
  <c r="BG138" i="1"/>
  <c r="BD138" i="1"/>
  <c r="BC138" i="1"/>
  <c r="BE138" i="1"/>
  <c r="BF104" i="1"/>
  <c r="BE104" i="1"/>
  <c r="BD104" i="1"/>
  <c r="BC104" i="1"/>
  <c r="BG104" i="1"/>
  <c r="BF88" i="1"/>
  <c r="BE88" i="1"/>
  <c r="BD88" i="1"/>
  <c r="BC88" i="1"/>
  <c r="BG88" i="1"/>
  <c r="BE160" i="1"/>
  <c r="BD160" i="1"/>
  <c r="BC160" i="1"/>
  <c r="BF160" i="1"/>
  <c r="BG160" i="1"/>
  <c r="BG173" i="1"/>
  <c r="BF173" i="1"/>
  <c r="BE173" i="1"/>
  <c r="BD173" i="1"/>
  <c r="BC173" i="1"/>
  <c r="BG167" i="1"/>
  <c r="BF167" i="1"/>
  <c r="BE167" i="1"/>
  <c r="BD167" i="1"/>
  <c r="BC167" i="1"/>
  <c r="BF152" i="1"/>
  <c r="BE152" i="1"/>
  <c r="BD152" i="1"/>
  <c r="BC152" i="1"/>
  <c r="BG152" i="1"/>
  <c r="BG130" i="1"/>
  <c r="BF130" i="1"/>
  <c r="BC130" i="1"/>
  <c r="BE130" i="1"/>
  <c r="BD130" i="1"/>
  <c r="BG83" i="1"/>
  <c r="BE83" i="1"/>
  <c r="BD83" i="1"/>
  <c r="BC83" i="1"/>
  <c r="BF83" i="1"/>
  <c r="BG37" i="1"/>
  <c r="BF37" i="1"/>
  <c r="BE37" i="1"/>
  <c r="BD37" i="1"/>
  <c r="BC37" i="1"/>
  <c r="BG142" i="1"/>
  <c r="BF142" i="1"/>
  <c r="BE142" i="1"/>
  <c r="BC142" i="1"/>
  <c r="BD142" i="1"/>
  <c r="BF132" i="1"/>
  <c r="BE132" i="1"/>
  <c r="BD132" i="1"/>
  <c r="BC132" i="1"/>
  <c r="BG132" i="1"/>
  <c r="BF84" i="1"/>
  <c r="BE84" i="1"/>
  <c r="BD84" i="1"/>
  <c r="BC84" i="1"/>
  <c r="BG84" i="1"/>
  <c r="BF136" i="1"/>
  <c r="BE136" i="1"/>
  <c r="BD136" i="1"/>
  <c r="BC136" i="1"/>
  <c r="BG136" i="1"/>
  <c r="BG129" i="1"/>
  <c r="BF129" i="1"/>
  <c r="BE129" i="1"/>
  <c r="BD129" i="1"/>
  <c r="BC129" i="1"/>
  <c r="BG121" i="1"/>
  <c r="BF121" i="1"/>
  <c r="BE121" i="1"/>
  <c r="BD121" i="1"/>
  <c r="BC121" i="1"/>
  <c r="BE112" i="1"/>
  <c r="BD112" i="1"/>
  <c r="BC112" i="1"/>
  <c r="AE112" i="15" s="1"/>
  <c r="BG112" i="1"/>
  <c r="BF112" i="1"/>
  <c r="BF106" i="1"/>
  <c r="BG106" i="1"/>
  <c r="BD106" i="1"/>
  <c r="BC106" i="1"/>
  <c r="BE106" i="1"/>
  <c r="BG71" i="1"/>
  <c r="BF71" i="1"/>
  <c r="BE71" i="1"/>
  <c r="BD71" i="1"/>
  <c r="BC71" i="1"/>
  <c r="BG98" i="1"/>
  <c r="BF98" i="1"/>
  <c r="BC98" i="1"/>
  <c r="BE98" i="1"/>
  <c r="BD98" i="1"/>
  <c r="BE80" i="1"/>
  <c r="BD80" i="1"/>
  <c r="BC80" i="1"/>
  <c r="BG80" i="1"/>
  <c r="BF80" i="1"/>
  <c r="BE36" i="1"/>
  <c r="BF36" i="1"/>
  <c r="BD36" i="1"/>
  <c r="BC36" i="1"/>
  <c r="BG36" i="1"/>
  <c r="BF92" i="1"/>
  <c r="BG92" i="1"/>
  <c r="BE92" i="1"/>
  <c r="BD92" i="1"/>
  <c r="BC92" i="1"/>
  <c r="BG74" i="1"/>
  <c r="BF74" i="1"/>
  <c r="BE74" i="1"/>
  <c r="BD74" i="1"/>
  <c r="BC74" i="1"/>
  <c r="BE68" i="1"/>
  <c r="BF68" i="1"/>
  <c r="BD68" i="1"/>
  <c r="BC68" i="1"/>
  <c r="BG68" i="1"/>
  <c r="BG69" i="1"/>
  <c r="BF69" i="1"/>
  <c r="BE69" i="1"/>
  <c r="BD69" i="1"/>
  <c r="BC69" i="1"/>
  <c r="BG55" i="1"/>
  <c r="BF55" i="1"/>
  <c r="BE55" i="1"/>
  <c r="BD55" i="1"/>
  <c r="BC55" i="1"/>
  <c r="BG47" i="1"/>
  <c r="BF47" i="1"/>
  <c r="BE47" i="1"/>
  <c r="BD47" i="1"/>
  <c r="BC47" i="1"/>
  <c r="BG20" i="1"/>
  <c r="BE20" i="1"/>
  <c r="BF20" i="1"/>
  <c r="BD20" i="1"/>
  <c r="BC20" i="1"/>
  <c r="BG30" i="1"/>
  <c r="BF30" i="1"/>
  <c r="BC30" i="1"/>
  <c r="BE30" i="1"/>
  <c r="BD30" i="1"/>
  <c r="BG57" i="1"/>
  <c r="BF57" i="1"/>
  <c r="BE57" i="1"/>
  <c r="BD57" i="1"/>
  <c r="BC57" i="1"/>
  <c r="BG43" i="1"/>
  <c r="BF43" i="1"/>
  <c r="BD43" i="1"/>
  <c r="BC43" i="1"/>
  <c r="BE43" i="1"/>
  <c r="AG43" i="15" s="1"/>
  <c r="BG33" i="1"/>
  <c r="BF33" i="1"/>
  <c r="BE33" i="1"/>
  <c r="BD33" i="1"/>
  <c r="BC33" i="1"/>
  <c r="BG35" i="1"/>
  <c r="BF35" i="1"/>
  <c r="BD35" i="1"/>
  <c r="BC35" i="1"/>
  <c r="BE35" i="1"/>
  <c r="AA179" i="1"/>
  <c r="Z179" i="1"/>
  <c r="Y179" i="1"/>
  <c r="X179" i="1"/>
  <c r="W179" i="1"/>
  <c r="AA167" i="1"/>
  <c r="Z167" i="1"/>
  <c r="Y167" i="1"/>
  <c r="X167" i="1"/>
  <c r="W167" i="1"/>
  <c r="X110" i="1"/>
  <c r="Z110" i="1"/>
  <c r="W110" i="1"/>
  <c r="Y110" i="1"/>
  <c r="AA110" i="1"/>
  <c r="AA127" i="1"/>
  <c r="Z127" i="1"/>
  <c r="Y127" i="1"/>
  <c r="X127" i="1"/>
  <c r="W127" i="1"/>
  <c r="W148" i="1"/>
  <c r="Z148" i="1"/>
  <c r="X148" i="1"/>
  <c r="Y148" i="1"/>
  <c r="AA148" i="1"/>
  <c r="Z153" i="1"/>
  <c r="W153" i="1"/>
  <c r="Y153" i="1"/>
  <c r="AA153" i="1"/>
  <c r="X153" i="1"/>
  <c r="AA107" i="1"/>
  <c r="Z107" i="1"/>
  <c r="Y107" i="1"/>
  <c r="X107" i="1"/>
  <c r="W107" i="1"/>
  <c r="W100" i="1"/>
  <c r="Z100" i="1"/>
  <c r="X100" i="1"/>
  <c r="AA100" i="1"/>
  <c r="Y100" i="1"/>
  <c r="AA155" i="1"/>
  <c r="Z155" i="1"/>
  <c r="Y155" i="1"/>
  <c r="X155" i="1"/>
  <c r="W155" i="1"/>
  <c r="AA145" i="1"/>
  <c r="Y145" i="1"/>
  <c r="W145" i="1"/>
  <c r="Z145" i="1"/>
  <c r="X145" i="1"/>
  <c r="AA87" i="1"/>
  <c r="Z87" i="1"/>
  <c r="Y87" i="1"/>
  <c r="X87" i="1"/>
  <c r="W87" i="1"/>
  <c r="AA161" i="1"/>
  <c r="Y161" i="1"/>
  <c r="W161" i="1"/>
  <c r="X161" i="1"/>
  <c r="Z161" i="1"/>
  <c r="X182" i="1"/>
  <c r="AA182" i="1"/>
  <c r="Y182" i="1"/>
  <c r="W182" i="1"/>
  <c r="Z182" i="1"/>
  <c r="AA171" i="1"/>
  <c r="Z171" i="1"/>
  <c r="Y171" i="1"/>
  <c r="X171" i="1"/>
  <c r="W171" i="1"/>
  <c r="Z152" i="1"/>
  <c r="W152" i="1"/>
  <c r="AA152" i="1"/>
  <c r="Y152" i="1"/>
  <c r="X152" i="1"/>
  <c r="W132" i="1"/>
  <c r="Z132" i="1"/>
  <c r="X132" i="1"/>
  <c r="Y132" i="1"/>
  <c r="AA132" i="1"/>
  <c r="AA119" i="1"/>
  <c r="Z119" i="1"/>
  <c r="Y119" i="1"/>
  <c r="X119" i="1"/>
  <c r="W119" i="1"/>
  <c r="AA97" i="1"/>
  <c r="Y97" i="1"/>
  <c r="W97" i="1"/>
  <c r="X97" i="1"/>
  <c r="Z97" i="1"/>
  <c r="Z162" i="1"/>
  <c r="X162" i="1"/>
  <c r="AA162" i="1"/>
  <c r="Y162" i="1"/>
  <c r="W162" i="1"/>
  <c r="AA149" i="1"/>
  <c r="Y149" i="1"/>
  <c r="W149" i="1"/>
  <c r="Z149" i="1"/>
  <c r="X149" i="1"/>
  <c r="AA135" i="1"/>
  <c r="Z135" i="1"/>
  <c r="Y135" i="1"/>
  <c r="X135" i="1"/>
  <c r="W135" i="1"/>
  <c r="Z114" i="1"/>
  <c r="X114" i="1"/>
  <c r="AA114" i="1"/>
  <c r="Y114" i="1"/>
  <c r="W114" i="1"/>
  <c r="X70" i="1"/>
  <c r="AA70" i="1"/>
  <c r="Y70" i="1"/>
  <c r="W70" i="1"/>
  <c r="Z70" i="1"/>
  <c r="AA117" i="1"/>
  <c r="Y117" i="1"/>
  <c r="W117" i="1"/>
  <c r="Z117" i="1"/>
  <c r="X117" i="1"/>
  <c r="X102" i="1"/>
  <c r="AA102" i="1"/>
  <c r="Y102" i="1"/>
  <c r="W102" i="1"/>
  <c r="Z102" i="1"/>
  <c r="Z72" i="1"/>
  <c r="W72" i="1"/>
  <c r="AA72" i="1"/>
  <c r="Y72" i="1"/>
  <c r="X72" i="1"/>
  <c r="X94" i="1"/>
  <c r="Z94" i="1"/>
  <c r="W94" i="1"/>
  <c r="Y94" i="1"/>
  <c r="AA94" i="1"/>
  <c r="AA49" i="1"/>
  <c r="Y49" i="1"/>
  <c r="X49" i="1"/>
  <c r="Z49" i="1"/>
  <c r="W49" i="1"/>
  <c r="AA90" i="1"/>
  <c r="Y90" i="1"/>
  <c r="X90" i="1"/>
  <c r="Z90" i="1"/>
  <c r="W90" i="1"/>
  <c r="AA79" i="1"/>
  <c r="Z79" i="1"/>
  <c r="Y79" i="1"/>
  <c r="X79" i="1"/>
  <c r="W79" i="1"/>
  <c r="AA54" i="1"/>
  <c r="Y54" i="1"/>
  <c r="X54" i="1"/>
  <c r="Z54" i="1"/>
  <c r="W54" i="1"/>
  <c r="AA71" i="1"/>
  <c r="Z71" i="1"/>
  <c r="Y71" i="1"/>
  <c r="X71" i="1"/>
  <c r="W71" i="1"/>
  <c r="AA53" i="1"/>
  <c r="Y53" i="1"/>
  <c r="Z53" i="1"/>
  <c r="X53" i="1"/>
  <c r="W53" i="1"/>
  <c r="Z61" i="1"/>
  <c r="X61" i="1"/>
  <c r="AA61" i="1"/>
  <c r="Y61" i="1"/>
  <c r="W61" i="1"/>
  <c r="AA39" i="1"/>
  <c r="Z39" i="1"/>
  <c r="Y39" i="1"/>
  <c r="X39" i="1"/>
  <c r="W39" i="1"/>
  <c r="Z46" i="1"/>
  <c r="X46" i="1"/>
  <c r="Y46" i="1"/>
  <c r="AA46" i="1"/>
  <c r="W46" i="1"/>
  <c r="Z50" i="1"/>
  <c r="X50" i="1"/>
  <c r="AA50" i="1"/>
  <c r="Y50" i="1"/>
  <c r="W50" i="1"/>
  <c r="AA31" i="1"/>
  <c r="Z31" i="1"/>
  <c r="Y31" i="1"/>
  <c r="X31" i="1"/>
  <c r="W31" i="1"/>
  <c r="AA37" i="1"/>
  <c r="Y37" i="1"/>
  <c r="Z37" i="1"/>
  <c r="X37" i="1"/>
  <c r="W37" i="1"/>
  <c r="Z29" i="1"/>
  <c r="X29" i="1"/>
  <c r="AA29" i="1"/>
  <c r="Y29" i="1"/>
  <c r="W29" i="1"/>
  <c r="Z20" i="1"/>
  <c r="X20" i="1"/>
  <c r="Y20" i="1"/>
  <c r="AA20" i="1"/>
  <c r="W20" i="1"/>
  <c r="AA26" i="1"/>
  <c r="Y26" i="1"/>
  <c r="Z26" i="1"/>
  <c r="X26" i="1"/>
  <c r="W26" i="1"/>
  <c r="BM174" i="1"/>
  <c r="BJ174" i="1"/>
  <c r="AJ174" i="15" s="1"/>
  <c r="BL174" i="1"/>
  <c r="BI174" i="1"/>
  <c r="BK174" i="1"/>
  <c r="BM151" i="1"/>
  <c r="BL151" i="1"/>
  <c r="BK151" i="1"/>
  <c r="BJ151" i="1"/>
  <c r="AJ151" i="15" s="1"/>
  <c r="BI151" i="1"/>
  <c r="BL143" i="1"/>
  <c r="BM143" i="1"/>
  <c r="BK143" i="1"/>
  <c r="BJ143" i="1"/>
  <c r="AJ143" i="15" s="1"/>
  <c r="BI143" i="1"/>
  <c r="BL107" i="1"/>
  <c r="BK107" i="1"/>
  <c r="BJ107" i="1"/>
  <c r="AJ107" i="15" s="1"/>
  <c r="BI107" i="1"/>
  <c r="BM107" i="1"/>
  <c r="BM153" i="1"/>
  <c r="BL153" i="1"/>
  <c r="BJ153" i="1"/>
  <c r="BI153" i="1"/>
  <c r="BK153" i="1"/>
  <c r="BM168" i="1"/>
  <c r="BL168" i="1"/>
  <c r="BK168" i="1"/>
  <c r="BI168" i="1"/>
  <c r="BJ168" i="1"/>
  <c r="AJ168" i="15" s="1"/>
  <c r="BL131" i="1"/>
  <c r="BM131" i="1"/>
  <c r="BK131" i="1"/>
  <c r="BJ131" i="1"/>
  <c r="AJ131" i="15" s="1"/>
  <c r="BI131" i="1"/>
  <c r="BM108" i="1"/>
  <c r="BL108" i="1"/>
  <c r="BK108" i="1"/>
  <c r="BI108" i="1"/>
  <c r="BJ108" i="1"/>
  <c r="AJ108" i="15" s="1"/>
  <c r="BM146" i="1"/>
  <c r="BK146" i="1"/>
  <c r="BI146" i="1"/>
  <c r="BL146" i="1"/>
  <c r="BJ146" i="1"/>
  <c r="BM185" i="1"/>
  <c r="BL185" i="1"/>
  <c r="BJ185" i="1"/>
  <c r="AJ185" i="15" s="1"/>
  <c r="BI185" i="1"/>
  <c r="BK185" i="1"/>
  <c r="BM162" i="1"/>
  <c r="BK162" i="1"/>
  <c r="BI162" i="1"/>
  <c r="BL162" i="1"/>
  <c r="BJ162" i="1"/>
  <c r="AJ162" i="15" s="1"/>
  <c r="BM135" i="1"/>
  <c r="BL135" i="1"/>
  <c r="BK135" i="1"/>
  <c r="BJ135" i="1"/>
  <c r="AJ135" i="15" s="1"/>
  <c r="BI135" i="1"/>
  <c r="BM103" i="1"/>
  <c r="BL103" i="1"/>
  <c r="BK103" i="1"/>
  <c r="BJ103" i="1"/>
  <c r="AJ103" i="15" s="1"/>
  <c r="BI103" i="1"/>
  <c r="BM156" i="1"/>
  <c r="BL156" i="1"/>
  <c r="BI156" i="1"/>
  <c r="BK156" i="1"/>
  <c r="BJ156" i="1"/>
  <c r="AJ156" i="15" s="1"/>
  <c r="BM175" i="1"/>
  <c r="BL175" i="1"/>
  <c r="BK175" i="1"/>
  <c r="BJ175" i="1"/>
  <c r="BI175" i="1"/>
  <c r="BL160" i="1"/>
  <c r="BJ160" i="1"/>
  <c r="AJ160" i="15" s="1"/>
  <c r="BK160" i="1"/>
  <c r="BI160" i="1"/>
  <c r="BM160" i="1"/>
  <c r="BL144" i="1"/>
  <c r="BM144" i="1"/>
  <c r="BJ144" i="1"/>
  <c r="AJ144" i="15" s="1"/>
  <c r="BK144" i="1"/>
  <c r="BI144" i="1"/>
  <c r="BM125" i="1"/>
  <c r="BL125" i="1"/>
  <c r="BK125" i="1"/>
  <c r="BI125" i="1"/>
  <c r="BJ125" i="1"/>
  <c r="AJ125" i="15" s="1"/>
  <c r="BM100" i="1"/>
  <c r="BL100" i="1"/>
  <c r="BJ100" i="1"/>
  <c r="AJ100" i="15" s="1"/>
  <c r="BI100" i="1"/>
  <c r="BK100" i="1"/>
  <c r="BM66" i="1"/>
  <c r="BK66" i="1"/>
  <c r="BI66" i="1"/>
  <c r="BL66" i="1"/>
  <c r="BJ66" i="1"/>
  <c r="AJ66" i="15" s="1"/>
  <c r="BL147" i="1"/>
  <c r="BM147" i="1"/>
  <c r="BK147" i="1"/>
  <c r="BJ147" i="1"/>
  <c r="AJ147" i="15" s="1"/>
  <c r="BI147" i="1"/>
  <c r="BM117" i="1"/>
  <c r="BL117" i="1"/>
  <c r="BJ117" i="1"/>
  <c r="AJ117" i="15" s="1"/>
  <c r="BK117" i="1"/>
  <c r="BI117" i="1"/>
  <c r="BL91" i="1"/>
  <c r="BK91" i="1"/>
  <c r="BJ91" i="1"/>
  <c r="AJ91" i="15" s="1"/>
  <c r="BI91" i="1"/>
  <c r="BM91" i="1"/>
  <c r="BL38" i="1"/>
  <c r="BM38" i="1"/>
  <c r="BI38" i="1"/>
  <c r="BK38" i="1"/>
  <c r="BJ38" i="1"/>
  <c r="BL115" i="1"/>
  <c r="BM115" i="1"/>
  <c r="BK115" i="1"/>
  <c r="BJ115" i="1"/>
  <c r="AJ115" i="15" s="1"/>
  <c r="BI115" i="1"/>
  <c r="BM97" i="1"/>
  <c r="BL97" i="1"/>
  <c r="BK97" i="1"/>
  <c r="BI97" i="1"/>
  <c r="BJ97" i="1"/>
  <c r="AJ97" i="15" s="1"/>
  <c r="BM77" i="1"/>
  <c r="BL77" i="1"/>
  <c r="BK77" i="1"/>
  <c r="BI77" i="1"/>
  <c r="BJ77" i="1"/>
  <c r="BM102" i="1"/>
  <c r="BI102" i="1"/>
  <c r="BL102" i="1"/>
  <c r="BK102" i="1"/>
  <c r="BJ102" i="1"/>
  <c r="BM68" i="1"/>
  <c r="BL68" i="1"/>
  <c r="BJ68" i="1"/>
  <c r="AJ68" i="15" s="1"/>
  <c r="BI68" i="1"/>
  <c r="BK68" i="1"/>
  <c r="BM85" i="1"/>
  <c r="BL85" i="1"/>
  <c r="BJ85" i="1"/>
  <c r="AJ85" i="15" s="1"/>
  <c r="BK85" i="1"/>
  <c r="BI85" i="1"/>
  <c r="BL80" i="1"/>
  <c r="BM80" i="1"/>
  <c r="BJ80" i="1"/>
  <c r="AJ80" i="15" s="1"/>
  <c r="BK80" i="1"/>
  <c r="BI80" i="1"/>
  <c r="BM54" i="1"/>
  <c r="BL54" i="1"/>
  <c r="BK54" i="1"/>
  <c r="BI54" i="1"/>
  <c r="BJ54" i="1"/>
  <c r="AJ54" i="15" s="1"/>
  <c r="BM65" i="1"/>
  <c r="BL65" i="1"/>
  <c r="BK65" i="1"/>
  <c r="BI65" i="1"/>
  <c r="BJ65" i="1"/>
  <c r="BM71" i="1"/>
  <c r="BL71" i="1"/>
  <c r="BK71" i="1"/>
  <c r="BJ71" i="1"/>
  <c r="AJ71" i="15" s="1"/>
  <c r="BI71" i="1"/>
  <c r="BM57" i="1"/>
  <c r="BL57" i="1"/>
  <c r="BJ57" i="1"/>
  <c r="AJ57" i="15" s="1"/>
  <c r="BI57" i="1"/>
  <c r="BK57" i="1"/>
  <c r="BM27" i="1"/>
  <c r="BL27" i="1"/>
  <c r="BK27" i="1"/>
  <c r="BJ27" i="1"/>
  <c r="BI27" i="1"/>
  <c r="BM34" i="1"/>
  <c r="BL34" i="1"/>
  <c r="BI34" i="1"/>
  <c r="BJ34" i="1"/>
  <c r="AJ34" i="15" s="1"/>
  <c r="BK34" i="1"/>
  <c r="BM52" i="1"/>
  <c r="BL52" i="1"/>
  <c r="BJ52" i="1"/>
  <c r="BK52" i="1"/>
  <c r="BI52" i="1"/>
  <c r="BM28" i="1"/>
  <c r="BL28" i="1"/>
  <c r="BK28" i="1"/>
  <c r="BI28" i="1"/>
  <c r="BJ28" i="1"/>
  <c r="BL31" i="1"/>
  <c r="BM31" i="1"/>
  <c r="BK31" i="1"/>
  <c r="BJ31" i="1"/>
  <c r="AJ31" i="15" s="1"/>
  <c r="BI31" i="1"/>
  <c r="BM30" i="1"/>
  <c r="BL30" i="1"/>
  <c r="BJ30" i="1"/>
  <c r="BK30" i="1"/>
  <c r="BI30" i="1"/>
  <c r="BM22" i="1"/>
  <c r="BL22" i="1"/>
  <c r="BI22" i="1"/>
  <c r="BJ22" i="1"/>
  <c r="BK22" i="1"/>
  <c r="AU176" i="1"/>
  <c r="AT176" i="1"/>
  <c r="AS176" i="1"/>
  <c r="AQ176" i="1"/>
  <c r="AR176" i="1"/>
  <c r="AU160" i="1"/>
  <c r="AT160" i="1"/>
  <c r="AS160" i="1"/>
  <c r="AQ160" i="1"/>
  <c r="AR160" i="1"/>
  <c r="AU144" i="1"/>
  <c r="AT144" i="1"/>
  <c r="AS144" i="1"/>
  <c r="AQ144" i="1"/>
  <c r="AR144" i="1"/>
  <c r="AU128" i="1"/>
  <c r="AT128" i="1"/>
  <c r="AS128" i="1"/>
  <c r="AQ128" i="1"/>
  <c r="AR128" i="1"/>
  <c r="W128" i="15" s="1"/>
  <c r="AU112" i="1"/>
  <c r="AT112" i="1"/>
  <c r="AS112" i="1"/>
  <c r="AQ112" i="1"/>
  <c r="AR112" i="1"/>
  <c r="W112" i="15" s="1"/>
  <c r="AU96" i="1"/>
  <c r="AT96" i="1"/>
  <c r="AS96" i="1"/>
  <c r="AQ96" i="1"/>
  <c r="AR96" i="1"/>
  <c r="AU80" i="1"/>
  <c r="AT80" i="1"/>
  <c r="AS80" i="1"/>
  <c r="AQ80" i="1"/>
  <c r="AR80" i="1"/>
  <c r="AU64" i="1"/>
  <c r="AT64" i="1"/>
  <c r="AS64" i="1"/>
  <c r="AQ64" i="1"/>
  <c r="AR64" i="1"/>
  <c r="AU32" i="1"/>
  <c r="AT32" i="1"/>
  <c r="AS32" i="1"/>
  <c r="AQ32" i="1"/>
  <c r="AR32" i="1"/>
  <c r="AU175" i="1"/>
  <c r="AT175" i="1"/>
  <c r="AS175" i="1"/>
  <c r="AQ175" i="1"/>
  <c r="AR175" i="1"/>
  <c r="AU143" i="1"/>
  <c r="AT143" i="1"/>
  <c r="AS143" i="1"/>
  <c r="AQ143" i="1"/>
  <c r="AR143" i="1"/>
  <c r="AU127" i="1"/>
  <c r="AT127" i="1"/>
  <c r="AS127" i="1"/>
  <c r="AR127" i="1"/>
  <c r="W127" i="15" s="1"/>
  <c r="AQ127" i="1"/>
  <c r="AU95" i="1"/>
  <c r="AT95" i="1"/>
  <c r="AS95" i="1"/>
  <c r="AR95" i="1"/>
  <c r="AQ95" i="1"/>
  <c r="AU63" i="1"/>
  <c r="AT63" i="1"/>
  <c r="AS63" i="1"/>
  <c r="AR63" i="1"/>
  <c r="AQ63" i="1"/>
  <c r="AU31" i="1"/>
  <c r="AT31" i="1"/>
  <c r="AS31" i="1"/>
  <c r="AR31" i="1"/>
  <c r="AQ31" i="1"/>
  <c r="AU158" i="1"/>
  <c r="AT158" i="1"/>
  <c r="AR158" i="1"/>
  <c r="AQ158" i="1"/>
  <c r="AS158" i="1"/>
  <c r="AU126" i="1"/>
  <c r="AT126" i="1"/>
  <c r="AR126" i="1"/>
  <c r="AQ126" i="1"/>
  <c r="AS126" i="1"/>
  <c r="AU110" i="1"/>
  <c r="AT110" i="1"/>
  <c r="AR110" i="1"/>
  <c r="AQ110" i="1"/>
  <c r="AS110" i="1"/>
  <c r="AU78" i="1"/>
  <c r="AT78" i="1"/>
  <c r="AR78" i="1"/>
  <c r="AQ78" i="1"/>
  <c r="AS78" i="1"/>
  <c r="AU46" i="1"/>
  <c r="AT46" i="1"/>
  <c r="AS46" i="1"/>
  <c r="AR46" i="1"/>
  <c r="AQ46" i="1"/>
  <c r="AU30" i="1"/>
  <c r="AT30" i="1"/>
  <c r="AS30" i="1"/>
  <c r="AR30" i="1"/>
  <c r="AQ30" i="1"/>
  <c r="AU173" i="1"/>
  <c r="AT173" i="1"/>
  <c r="AS173" i="1"/>
  <c r="AR173" i="1"/>
  <c r="AQ173" i="1"/>
  <c r="AU157" i="1"/>
  <c r="AT157" i="1"/>
  <c r="AS157" i="1"/>
  <c r="AR157" i="1"/>
  <c r="AQ157" i="1"/>
  <c r="AU125" i="1"/>
  <c r="AT125" i="1"/>
  <c r="AS125" i="1"/>
  <c r="AR125" i="1"/>
  <c r="W125" i="15" s="1"/>
  <c r="AQ125" i="1"/>
  <c r="AU109" i="1"/>
  <c r="AT109" i="1"/>
  <c r="AS109" i="1"/>
  <c r="AR109" i="1"/>
  <c r="AQ109" i="1"/>
  <c r="AU93" i="1"/>
  <c r="AT93" i="1"/>
  <c r="AS93" i="1"/>
  <c r="AR93" i="1"/>
  <c r="AQ93" i="1"/>
  <c r="AU61" i="1"/>
  <c r="AT61" i="1"/>
  <c r="AS61" i="1"/>
  <c r="AR61" i="1"/>
  <c r="AQ61" i="1"/>
  <c r="AU45" i="1"/>
  <c r="AT45" i="1"/>
  <c r="AS45" i="1"/>
  <c r="AR45" i="1"/>
  <c r="AQ45" i="1"/>
  <c r="AU29" i="1"/>
  <c r="AT29" i="1"/>
  <c r="AS29" i="1"/>
  <c r="AR29" i="1"/>
  <c r="AQ29" i="1"/>
  <c r="AX118" i="1"/>
  <c r="S118" i="15" s="1"/>
  <c r="BA118" i="1"/>
  <c r="AZ118" i="1"/>
  <c r="U118" i="15" s="1"/>
  <c r="AY118" i="1"/>
  <c r="T118" i="15" s="1"/>
  <c r="AY120" i="1"/>
  <c r="T120" i="15" s="1"/>
  <c r="AX120" i="1"/>
  <c r="S120" i="15" s="1"/>
  <c r="BA120" i="1"/>
  <c r="AZ120" i="1"/>
  <c r="U120" i="15" s="1"/>
  <c r="BA173" i="1"/>
  <c r="AZ173" i="1"/>
  <c r="U173" i="15" s="1"/>
  <c r="AY173" i="1"/>
  <c r="T173" i="15" s="1"/>
  <c r="AX173" i="1"/>
  <c r="S173" i="15" s="1"/>
  <c r="BA155" i="1"/>
  <c r="AZ155" i="1"/>
  <c r="U155" i="15" s="1"/>
  <c r="AX155" i="1"/>
  <c r="S155" i="15" s="1"/>
  <c r="AY155" i="1"/>
  <c r="T155" i="15" s="1"/>
  <c r="AY182" i="1"/>
  <c r="T182" i="15" s="1"/>
  <c r="AX182" i="1"/>
  <c r="S182" i="15" s="1"/>
  <c r="AZ182" i="1"/>
  <c r="U182" i="15" s="1"/>
  <c r="BA182" i="1"/>
  <c r="AZ165" i="1"/>
  <c r="U165" i="15" s="1"/>
  <c r="BA165" i="1"/>
  <c r="AX165" i="1"/>
  <c r="S165" i="15" s="1"/>
  <c r="AY165" i="1"/>
  <c r="T165" i="15" s="1"/>
  <c r="BA139" i="1"/>
  <c r="AZ139" i="1"/>
  <c r="U139" i="15" s="1"/>
  <c r="AX139" i="1"/>
  <c r="S139" i="15" s="1"/>
  <c r="AY139" i="1"/>
  <c r="T139" i="15" s="1"/>
  <c r="BA65" i="1"/>
  <c r="AZ65" i="1"/>
  <c r="U65" i="15" s="1"/>
  <c r="AX65" i="1"/>
  <c r="S65" i="15" s="1"/>
  <c r="AY65" i="1"/>
  <c r="T65" i="15" s="1"/>
  <c r="BA111" i="1"/>
  <c r="AZ111" i="1"/>
  <c r="U111" i="15" s="1"/>
  <c r="AY111" i="1"/>
  <c r="T111" i="15" s="1"/>
  <c r="AX111" i="1"/>
  <c r="S111" i="15" s="1"/>
  <c r="BA152" i="1"/>
  <c r="AY152" i="1"/>
  <c r="T152" i="15" s="1"/>
  <c r="AX152" i="1"/>
  <c r="S152" i="15" s="1"/>
  <c r="AZ152" i="1"/>
  <c r="U152" i="15" s="1"/>
  <c r="AZ144" i="1"/>
  <c r="U144" i="15" s="1"/>
  <c r="AY144" i="1"/>
  <c r="T144" i="15" s="1"/>
  <c r="AX144" i="1"/>
  <c r="S144" i="15" s="1"/>
  <c r="BA144" i="1"/>
  <c r="BA101" i="1"/>
  <c r="AZ101" i="1"/>
  <c r="U101" i="15" s="1"/>
  <c r="AY101" i="1"/>
  <c r="T101" i="15" s="1"/>
  <c r="AX101" i="1"/>
  <c r="S101" i="15" s="1"/>
  <c r="AY150" i="1"/>
  <c r="T150" i="15" s="1"/>
  <c r="AX150" i="1"/>
  <c r="S150" i="15" s="1"/>
  <c r="AZ150" i="1"/>
  <c r="U150" i="15" s="1"/>
  <c r="BA150" i="1"/>
  <c r="AZ176" i="1"/>
  <c r="U176" i="15" s="1"/>
  <c r="AY176" i="1"/>
  <c r="T176" i="15" s="1"/>
  <c r="AX176" i="1"/>
  <c r="S176" i="15" s="1"/>
  <c r="BA176" i="1"/>
  <c r="AZ160" i="1"/>
  <c r="U160" i="15" s="1"/>
  <c r="AY160" i="1"/>
  <c r="T160" i="15" s="1"/>
  <c r="AX160" i="1"/>
  <c r="S160" i="15" s="1"/>
  <c r="BA160" i="1"/>
  <c r="BA141" i="1"/>
  <c r="AZ141" i="1"/>
  <c r="U141" i="15" s="1"/>
  <c r="AY141" i="1"/>
  <c r="T141" i="15" s="1"/>
  <c r="AX141" i="1"/>
  <c r="S141" i="15" s="1"/>
  <c r="BA131" i="1"/>
  <c r="AZ131" i="1"/>
  <c r="U131" i="15" s="1"/>
  <c r="AY131" i="1"/>
  <c r="T131" i="15" s="1"/>
  <c r="AX131" i="1"/>
  <c r="S131" i="15" s="1"/>
  <c r="BA116" i="1"/>
  <c r="AX116" i="1"/>
  <c r="S116" i="15" s="1"/>
  <c r="AY116" i="1"/>
  <c r="T116" i="15" s="1"/>
  <c r="AZ116" i="1"/>
  <c r="U116" i="15" s="1"/>
  <c r="BA107" i="1"/>
  <c r="AZ107" i="1"/>
  <c r="U107" i="15" s="1"/>
  <c r="AY107" i="1"/>
  <c r="T107" i="15" s="1"/>
  <c r="AX107" i="1"/>
  <c r="S107" i="15" s="1"/>
  <c r="AX94" i="1"/>
  <c r="S94" i="15" s="1"/>
  <c r="AZ94" i="1"/>
  <c r="U94" i="15" s="1"/>
  <c r="BA94" i="1"/>
  <c r="AY94" i="1"/>
  <c r="T94" i="15" s="1"/>
  <c r="BA84" i="1"/>
  <c r="AX84" i="1"/>
  <c r="S84" i="15" s="1"/>
  <c r="AZ84" i="1"/>
  <c r="U84" i="15" s="1"/>
  <c r="AY84" i="1"/>
  <c r="T84" i="15" s="1"/>
  <c r="BA60" i="1"/>
  <c r="AX60" i="1"/>
  <c r="S60" i="15" s="1"/>
  <c r="AY60" i="1"/>
  <c r="T60" i="15" s="1"/>
  <c r="AZ60" i="1"/>
  <c r="U60" i="15" s="1"/>
  <c r="BA135" i="1"/>
  <c r="AZ135" i="1"/>
  <c r="U135" i="15" s="1"/>
  <c r="AY135" i="1"/>
  <c r="T135" i="15" s="1"/>
  <c r="AX135" i="1"/>
  <c r="S135" i="15" s="1"/>
  <c r="BA105" i="1"/>
  <c r="AY105" i="1"/>
  <c r="T105" i="15" s="1"/>
  <c r="AX105" i="1"/>
  <c r="S105" i="15" s="1"/>
  <c r="AZ105" i="1"/>
  <c r="U105" i="15" s="1"/>
  <c r="BA119" i="1"/>
  <c r="AZ119" i="1"/>
  <c r="U119" i="15" s="1"/>
  <c r="AY119" i="1"/>
  <c r="T119" i="15" s="1"/>
  <c r="AX119" i="1"/>
  <c r="S119" i="15" s="1"/>
  <c r="BA99" i="1"/>
  <c r="AZ99" i="1"/>
  <c r="U99" i="15" s="1"/>
  <c r="AY99" i="1"/>
  <c r="T99" i="15" s="1"/>
  <c r="AX99" i="1"/>
  <c r="S99" i="15" s="1"/>
  <c r="BA89" i="1"/>
  <c r="AX89" i="1"/>
  <c r="S89" i="15" s="1"/>
  <c r="AZ89" i="1"/>
  <c r="U89" i="15" s="1"/>
  <c r="AY89" i="1"/>
  <c r="T89" i="15" s="1"/>
  <c r="AZ32" i="1"/>
  <c r="U32" i="15" s="1"/>
  <c r="AX32" i="1"/>
  <c r="S32" i="15" s="1"/>
  <c r="BA32" i="1"/>
  <c r="AY32" i="1"/>
  <c r="T32" i="15" s="1"/>
  <c r="BA81" i="1"/>
  <c r="AZ81" i="1"/>
  <c r="U81" i="15" s="1"/>
  <c r="AY81" i="1"/>
  <c r="T81" i="15" s="1"/>
  <c r="AX81" i="1"/>
  <c r="S81" i="15" s="1"/>
  <c r="AY82" i="1"/>
  <c r="T82" i="15" s="1"/>
  <c r="AZ82" i="1"/>
  <c r="U82" i="15" s="1"/>
  <c r="AX82" i="1"/>
  <c r="S82" i="15" s="1"/>
  <c r="BA82" i="1"/>
  <c r="BA75" i="1"/>
  <c r="AZ75" i="1"/>
  <c r="U75" i="15" s="1"/>
  <c r="AY75" i="1"/>
  <c r="T75" i="15" s="1"/>
  <c r="AX75" i="1"/>
  <c r="S75" i="15" s="1"/>
  <c r="AZ58" i="1"/>
  <c r="U58" i="15" s="1"/>
  <c r="AY58" i="1"/>
  <c r="T58" i="15" s="1"/>
  <c r="AX58" i="1"/>
  <c r="S58" i="15" s="1"/>
  <c r="BA58" i="1"/>
  <c r="BA71" i="1"/>
  <c r="AZ71" i="1"/>
  <c r="U71" i="15" s="1"/>
  <c r="AY71" i="1"/>
  <c r="T71" i="15" s="1"/>
  <c r="AX71" i="1"/>
  <c r="S71" i="15" s="1"/>
  <c r="BA41" i="1"/>
  <c r="AZ41" i="1"/>
  <c r="U41" i="15" s="1"/>
  <c r="AY41" i="1"/>
  <c r="T41" i="15" s="1"/>
  <c r="AX41" i="1"/>
  <c r="S41" i="15" s="1"/>
  <c r="BA69" i="1"/>
  <c r="AZ69" i="1"/>
  <c r="U69" i="15" s="1"/>
  <c r="AY69" i="1"/>
  <c r="T69" i="15" s="1"/>
  <c r="AX69" i="1"/>
  <c r="S69" i="15" s="1"/>
  <c r="AY40" i="1"/>
  <c r="T40" i="15" s="1"/>
  <c r="AX40" i="1"/>
  <c r="S40" i="15" s="1"/>
  <c r="BA40" i="1"/>
  <c r="AZ40" i="1"/>
  <c r="U40" i="15" s="1"/>
  <c r="BA39" i="1"/>
  <c r="AZ39" i="1"/>
  <c r="U39" i="15" s="1"/>
  <c r="AY39" i="1"/>
  <c r="T39" i="15" s="1"/>
  <c r="AX39" i="1"/>
  <c r="S39" i="15" s="1"/>
  <c r="AX46" i="1"/>
  <c r="S46" i="15" s="1"/>
  <c r="BA46" i="1"/>
  <c r="AZ46" i="1"/>
  <c r="U46" i="15" s="1"/>
  <c r="AY46" i="1"/>
  <c r="T46" i="15" s="1"/>
  <c r="BA25" i="1"/>
  <c r="AY25" i="1"/>
  <c r="T25" i="15" s="1"/>
  <c r="AZ25" i="1"/>
  <c r="U25" i="15" s="1"/>
  <c r="AX25" i="1"/>
  <c r="S25" i="15" s="1"/>
  <c r="AX22" i="1"/>
  <c r="S22" i="15" s="1"/>
  <c r="BA22" i="1"/>
  <c r="AZ22" i="1"/>
  <c r="U22" i="15" s="1"/>
  <c r="AY22" i="1"/>
  <c r="T22" i="15" s="1"/>
  <c r="BA29" i="1"/>
  <c r="AY29" i="1"/>
  <c r="T29" i="15" s="1"/>
  <c r="AZ29" i="1"/>
  <c r="U29" i="15" s="1"/>
  <c r="AX29" i="1"/>
  <c r="S29" i="15" s="1"/>
  <c r="AY24" i="1"/>
  <c r="T24" i="15" s="1"/>
  <c r="AX24" i="1"/>
  <c r="S24" i="15" s="1"/>
  <c r="BA24" i="1"/>
  <c r="AZ24" i="1"/>
  <c r="U24" i="15" s="1"/>
  <c r="AF184" i="1"/>
  <c r="P184" i="15" s="1"/>
  <c r="AD184" i="1"/>
  <c r="AG184" i="1"/>
  <c r="Q184" i="15" s="1"/>
  <c r="AE184" i="1"/>
  <c r="O184" i="15" s="1"/>
  <c r="AF121" i="1"/>
  <c r="AD121" i="1"/>
  <c r="AG121" i="1"/>
  <c r="AE121" i="1"/>
  <c r="AF180" i="1"/>
  <c r="P180" i="15" s="1"/>
  <c r="AD180" i="1"/>
  <c r="AG180" i="1"/>
  <c r="Q180" i="15" s="1"/>
  <c r="AE180" i="1"/>
  <c r="O180" i="15" s="1"/>
  <c r="AG183" i="1"/>
  <c r="Q183" i="15" s="1"/>
  <c r="AF183" i="1"/>
  <c r="P183" i="15" s="1"/>
  <c r="AE183" i="1"/>
  <c r="O183" i="15" s="1"/>
  <c r="AD183" i="1"/>
  <c r="AG159" i="1"/>
  <c r="Q159" i="15" s="1"/>
  <c r="AF159" i="1"/>
  <c r="P159" i="15" s="1"/>
  <c r="AE159" i="1"/>
  <c r="O159" i="15" s="1"/>
  <c r="AD159" i="1"/>
  <c r="AF178" i="1"/>
  <c r="P178" i="15" s="1"/>
  <c r="AD178" i="1"/>
  <c r="AG178" i="1"/>
  <c r="Q178" i="15" s="1"/>
  <c r="AE178" i="1"/>
  <c r="O178" i="15" s="1"/>
  <c r="AG140" i="1"/>
  <c r="AE140" i="1"/>
  <c r="AF140" i="1"/>
  <c r="AD140" i="1"/>
  <c r="AG93" i="1"/>
  <c r="Q93" i="15" s="1"/>
  <c r="AF93" i="1"/>
  <c r="P93" i="15" s="1"/>
  <c r="AD93" i="1"/>
  <c r="AE93" i="1"/>
  <c r="O93" i="15" s="1"/>
  <c r="AG59" i="1"/>
  <c r="AF59" i="1"/>
  <c r="AE59" i="1"/>
  <c r="AD59" i="1"/>
  <c r="AG182" i="1"/>
  <c r="Q182" i="15" s="1"/>
  <c r="AE182" i="1"/>
  <c r="O182" i="15" s="1"/>
  <c r="AF182" i="1"/>
  <c r="P182" i="15" s="1"/>
  <c r="AD182" i="1"/>
  <c r="AE158" i="1"/>
  <c r="O158" i="15" s="1"/>
  <c r="AF158" i="1"/>
  <c r="P158" i="15" s="1"/>
  <c r="AD158" i="1"/>
  <c r="AG158" i="1"/>
  <c r="Q158" i="15" s="1"/>
  <c r="AE106" i="1"/>
  <c r="O106" i="15" s="1"/>
  <c r="AF106" i="1"/>
  <c r="P106" i="15" s="1"/>
  <c r="AD106" i="1"/>
  <c r="AG106" i="1"/>
  <c r="Q106" i="15" s="1"/>
  <c r="AG122" i="1"/>
  <c r="Q122" i="15" s="1"/>
  <c r="AE122" i="1"/>
  <c r="O122" i="15" s="1"/>
  <c r="AF122" i="1"/>
  <c r="P122" i="15" s="1"/>
  <c r="AD122" i="1"/>
  <c r="AF185" i="1"/>
  <c r="P185" i="15" s="1"/>
  <c r="AD185" i="1"/>
  <c r="AE185" i="1"/>
  <c r="O185" i="15" s="1"/>
  <c r="AG185" i="1"/>
  <c r="Q185" i="15" s="1"/>
  <c r="AF173" i="1"/>
  <c r="P173" i="15" s="1"/>
  <c r="AD173" i="1"/>
  <c r="AG173" i="1"/>
  <c r="Q173" i="15" s="1"/>
  <c r="AE173" i="1"/>
  <c r="O173" i="15" s="1"/>
  <c r="AG163" i="1"/>
  <c r="Q163" i="15" s="1"/>
  <c r="AF163" i="1"/>
  <c r="P163" i="15" s="1"/>
  <c r="AE163" i="1"/>
  <c r="O163" i="15" s="1"/>
  <c r="AD163" i="1"/>
  <c r="AG151" i="1"/>
  <c r="Q151" i="15" s="1"/>
  <c r="AF151" i="1"/>
  <c r="P151" i="15" s="1"/>
  <c r="AE151" i="1"/>
  <c r="O151" i="15" s="1"/>
  <c r="AD151" i="1"/>
  <c r="AG135" i="1"/>
  <c r="AF135" i="1"/>
  <c r="AE135" i="1"/>
  <c r="AD135" i="1"/>
  <c r="AG124" i="1"/>
  <c r="AE124" i="1"/>
  <c r="AD124" i="1"/>
  <c r="AF124" i="1"/>
  <c r="AG61" i="1"/>
  <c r="AF61" i="1"/>
  <c r="AD61" i="1"/>
  <c r="AE61" i="1"/>
  <c r="AG150" i="1"/>
  <c r="Q150" i="15" s="1"/>
  <c r="AE150" i="1"/>
  <c r="O150" i="15" s="1"/>
  <c r="AD150" i="1"/>
  <c r="AF150" i="1"/>
  <c r="P150" i="15" s="1"/>
  <c r="AF136" i="1"/>
  <c r="P136" i="15" s="1"/>
  <c r="AD136" i="1"/>
  <c r="AG136" i="1"/>
  <c r="Q136" i="15" s="1"/>
  <c r="AE136" i="1"/>
  <c r="O136" i="15" s="1"/>
  <c r="AD92" i="1"/>
  <c r="AE92" i="1"/>
  <c r="O92" i="15" s="1"/>
  <c r="AG92" i="1"/>
  <c r="Q92" i="15" s="1"/>
  <c r="AF92" i="1"/>
  <c r="P92" i="15" s="1"/>
  <c r="AG128" i="1"/>
  <c r="AE128" i="1"/>
  <c r="AF128" i="1"/>
  <c r="AD128" i="1"/>
  <c r="AE117" i="1"/>
  <c r="AG117" i="1"/>
  <c r="Q117" i="15" s="1"/>
  <c r="AF117" i="1"/>
  <c r="P117" i="15" s="1"/>
  <c r="AD117" i="1"/>
  <c r="AE110" i="1"/>
  <c r="AG110" i="1"/>
  <c r="AF110" i="1"/>
  <c r="AD110" i="1"/>
  <c r="N110" i="15" s="1"/>
  <c r="AG87" i="1"/>
  <c r="Q87" i="15" s="1"/>
  <c r="AF87" i="1"/>
  <c r="P87" i="15" s="1"/>
  <c r="AE87" i="1"/>
  <c r="O87" i="15" s="1"/>
  <c r="AD87" i="1"/>
  <c r="AG98" i="1"/>
  <c r="Q98" i="15" s="1"/>
  <c r="AF98" i="1"/>
  <c r="P98" i="15" s="1"/>
  <c r="AD98" i="1"/>
  <c r="AE98" i="1"/>
  <c r="O98" i="15" s="1"/>
  <c r="AG71" i="1"/>
  <c r="Q71" i="15" s="1"/>
  <c r="AF71" i="1"/>
  <c r="P71" i="15" s="1"/>
  <c r="AE71" i="1"/>
  <c r="O71" i="15" s="1"/>
  <c r="AD71" i="1"/>
  <c r="AE53" i="1"/>
  <c r="AG53" i="1"/>
  <c r="AF53" i="1"/>
  <c r="AD53" i="1"/>
  <c r="AG88" i="1"/>
  <c r="Q88" i="15" s="1"/>
  <c r="AF88" i="1"/>
  <c r="P88" i="15" s="1"/>
  <c r="AD88" i="1"/>
  <c r="AE88" i="1"/>
  <c r="O88" i="15" s="1"/>
  <c r="AE64" i="1"/>
  <c r="O64" i="15" s="1"/>
  <c r="AF64" i="1"/>
  <c r="P64" i="15" s="1"/>
  <c r="AD64" i="1"/>
  <c r="AG64" i="1"/>
  <c r="Q64" i="15" s="1"/>
  <c r="AG82" i="1"/>
  <c r="Q82" i="15" s="1"/>
  <c r="AF82" i="1"/>
  <c r="P82" i="15" s="1"/>
  <c r="AD82" i="1"/>
  <c r="AE82" i="1"/>
  <c r="O82" i="15" s="1"/>
  <c r="AG77" i="1"/>
  <c r="Q77" i="15" s="1"/>
  <c r="AF77" i="1"/>
  <c r="P77" i="15" s="1"/>
  <c r="AD77" i="1"/>
  <c r="AE77" i="1"/>
  <c r="O77" i="15" s="1"/>
  <c r="AG58" i="1"/>
  <c r="AE58" i="1"/>
  <c r="AF58" i="1"/>
  <c r="AD58" i="1"/>
  <c r="AG56" i="1"/>
  <c r="AF56" i="1"/>
  <c r="AD56" i="1"/>
  <c r="AE56" i="1"/>
  <c r="AG34" i="1"/>
  <c r="AF34" i="1"/>
  <c r="AD34" i="1"/>
  <c r="AE34" i="1"/>
  <c r="AG46" i="1"/>
  <c r="AF46" i="1"/>
  <c r="AD46" i="1"/>
  <c r="AE46" i="1"/>
  <c r="AG38" i="1"/>
  <c r="AE38" i="1"/>
  <c r="AD38" i="1"/>
  <c r="AF38" i="1"/>
  <c r="AF41" i="1"/>
  <c r="AD41" i="1"/>
  <c r="AG41" i="1"/>
  <c r="AE41" i="1"/>
  <c r="AG31" i="1"/>
  <c r="AF31" i="1"/>
  <c r="AE31" i="1"/>
  <c r="AD31" i="1"/>
  <c r="AG27" i="1"/>
  <c r="AF27" i="1"/>
  <c r="AE27" i="1"/>
  <c r="AD27" i="1"/>
  <c r="BG175" i="1"/>
  <c r="BF175" i="1"/>
  <c r="BE175" i="1"/>
  <c r="BD175" i="1"/>
  <c r="BC175" i="1"/>
  <c r="BF180" i="1"/>
  <c r="BE180" i="1"/>
  <c r="BD180" i="1"/>
  <c r="BC180" i="1"/>
  <c r="BG180" i="1"/>
  <c r="BF168" i="1"/>
  <c r="BE168" i="1"/>
  <c r="BD168" i="1"/>
  <c r="BC168" i="1"/>
  <c r="BG168" i="1"/>
  <c r="BG165" i="1"/>
  <c r="BF165" i="1"/>
  <c r="BE165" i="1"/>
  <c r="BD165" i="1"/>
  <c r="BC165" i="1"/>
  <c r="BG155" i="1"/>
  <c r="BE155" i="1"/>
  <c r="BD155" i="1"/>
  <c r="BC155" i="1"/>
  <c r="BF155" i="1"/>
  <c r="BG145" i="1"/>
  <c r="BF145" i="1"/>
  <c r="BE145" i="1"/>
  <c r="BD145" i="1"/>
  <c r="BC145" i="1"/>
  <c r="BG183" i="1"/>
  <c r="BF183" i="1"/>
  <c r="BE183" i="1"/>
  <c r="BD183" i="1"/>
  <c r="BC183" i="1"/>
  <c r="BG125" i="1"/>
  <c r="BF125" i="1"/>
  <c r="BE125" i="1"/>
  <c r="BD125" i="1"/>
  <c r="BC125" i="1"/>
  <c r="BG127" i="1"/>
  <c r="BF127" i="1"/>
  <c r="BE127" i="1"/>
  <c r="BD127" i="1"/>
  <c r="BC127" i="1"/>
  <c r="BG99" i="1"/>
  <c r="BE99" i="1"/>
  <c r="BD99" i="1"/>
  <c r="BC99" i="1"/>
  <c r="BF99" i="1"/>
  <c r="BG73" i="1"/>
  <c r="BF73" i="1"/>
  <c r="BE73" i="1"/>
  <c r="BD73" i="1"/>
  <c r="BC73" i="1"/>
  <c r="BG159" i="1"/>
  <c r="BF159" i="1"/>
  <c r="BE159" i="1"/>
  <c r="BD159" i="1"/>
  <c r="BC159" i="1"/>
  <c r="BF172" i="1"/>
  <c r="BG172" i="1"/>
  <c r="BE172" i="1"/>
  <c r="BD172" i="1"/>
  <c r="BC172" i="1"/>
  <c r="BG166" i="1"/>
  <c r="BD166" i="1"/>
  <c r="BF166" i="1"/>
  <c r="BE166" i="1"/>
  <c r="BC166" i="1"/>
  <c r="BG151" i="1"/>
  <c r="BF151" i="1"/>
  <c r="BE151" i="1"/>
  <c r="BD151" i="1"/>
  <c r="BC151" i="1"/>
  <c r="BG119" i="1"/>
  <c r="BF119" i="1"/>
  <c r="BE119" i="1"/>
  <c r="BD119" i="1"/>
  <c r="BC119" i="1"/>
  <c r="BG82" i="1"/>
  <c r="BF82" i="1"/>
  <c r="BE82" i="1"/>
  <c r="BD82" i="1"/>
  <c r="BC82" i="1"/>
  <c r="BG157" i="1"/>
  <c r="BF157" i="1"/>
  <c r="BE157" i="1"/>
  <c r="BD157" i="1"/>
  <c r="BC157" i="1"/>
  <c r="BG139" i="1"/>
  <c r="BE139" i="1"/>
  <c r="BD139" i="1"/>
  <c r="BC139" i="1"/>
  <c r="BF139" i="1"/>
  <c r="BE128" i="1"/>
  <c r="BD128" i="1"/>
  <c r="BC128" i="1"/>
  <c r="BG128" i="1"/>
  <c r="BF128" i="1"/>
  <c r="BD72" i="1"/>
  <c r="BC72" i="1"/>
  <c r="BG72" i="1"/>
  <c r="BF72" i="1"/>
  <c r="BE72" i="1"/>
  <c r="BG135" i="1"/>
  <c r="BF135" i="1"/>
  <c r="BE135" i="1"/>
  <c r="BD135" i="1"/>
  <c r="BC135" i="1"/>
  <c r="BG126" i="1"/>
  <c r="BF126" i="1"/>
  <c r="BE126" i="1"/>
  <c r="BC126" i="1"/>
  <c r="BD126" i="1"/>
  <c r="BF120" i="1"/>
  <c r="BE120" i="1"/>
  <c r="BD120" i="1"/>
  <c r="BC120" i="1"/>
  <c r="BG120" i="1"/>
  <c r="BG111" i="1"/>
  <c r="BF111" i="1"/>
  <c r="BE111" i="1"/>
  <c r="BD111" i="1"/>
  <c r="BC111" i="1"/>
  <c r="BG103" i="1"/>
  <c r="BF103" i="1"/>
  <c r="BE103" i="1"/>
  <c r="BD103" i="1"/>
  <c r="BC103" i="1"/>
  <c r="BG70" i="1"/>
  <c r="BF70" i="1"/>
  <c r="BE70" i="1"/>
  <c r="BD70" i="1"/>
  <c r="BC70" i="1"/>
  <c r="BG93" i="1"/>
  <c r="BF93" i="1"/>
  <c r="BE93" i="1"/>
  <c r="BD93" i="1"/>
  <c r="BC93" i="1"/>
  <c r="BE76" i="1"/>
  <c r="BG76" i="1"/>
  <c r="BD76" i="1"/>
  <c r="BC76" i="1"/>
  <c r="BF76" i="1"/>
  <c r="BG23" i="1"/>
  <c r="BF23" i="1"/>
  <c r="BE23" i="1"/>
  <c r="BD23" i="1"/>
  <c r="BC23" i="1"/>
  <c r="BG87" i="1"/>
  <c r="BF87" i="1"/>
  <c r="BE87" i="1"/>
  <c r="BD87" i="1"/>
  <c r="BC87" i="1"/>
  <c r="BG67" i="1"/>
  <c r="BF67" i="1"/>
  <c r="BD67" i="1"/>
  <c r="BC67" i="1"/>
  <c r="BE67" i="1"/>
  <c r="BG61" i="1"/>
  <c r="BF61" i="1"/>
  <c r="BE61" i="1"/>
  <c r="BD61" i="1"/>
  <c r="BC61" i="1"/>
  <c r="BE66" i="1"/>
  <c r="BG66" i="1"/>
  <c r="BF66" i="1"/>
  <c r="BC66" i="1"/>
  <c r="BD66" i="1"/>
  <c r="BE52" i="1"/>
  <c r="BF52" i="1"/>
  <c r="BD52" i="1"/>
  <c r="BC52" i="1"/>
  <c r="BG52" i="1"/>
  <c r="BE44" i="1"/>
  <c r="BG44" i="1"/>
  <c r="BD44" i="1"/>
  <c r="BC44" i="1"/>
  <c r="BF44" i="1"/>
  <c r="BG45" i="1"/>
  <c r="BF45" i="1"/>
  <c r="BE45" i="1"/>
  <c r="BD45" i="1"/>
  <c r="BC45" i="1"/>
  <c r="BG29" i="1"/>
  <c r="BF29" i="1"/>
  <c r="BE29" i="1"/>
  <c r="BD29" i="1"/>
  <c r="BC29" i="1"/>
  <c r="BG53" i="1"/>
  <c r="BF53" i="1"/>
  <c r="BE53" i="1"/>
  <c r="BD53" i="1"/>
  <c r="BC53" i="1"/>
  <c r="BG42" i="1"/>
  <c r="BF42" i="1"/>
  <c r="BE42" i="1"/>
  <c r="BD42" i="1"/>
  <c r="BC42" i="1"/>
  <c r="BE32" i="1"/>
  <c r="BD32" i="1"/>
  <c r="BC32" i="1"/>
  <c r="BF32" i="1"/>
  <c r="BG32" i="1"/>
  <c r="BE34" i="1"/>
  <c r="BG34" i="1"/>
  <c r="BF34" i="1"/>
  <c r="BC34" i="1"/>
  <c r="BD34" i="1"/>
  <c r="W172" i="1"/>
  <c r="AA172" i="1"/>
  <c r="Y172" i="1"/>
  <c r="X172" i="1"/>
  <c r="Z172" i="1"/>
  <c r="X166" i="1"/>
  <c r="AA166" i="1"/>
  <c r="Y166" i="1"/>
  <c r="W166" i="1"/>
  <c r="Z166" i="1"/>
  <c r="Z185" i="1"/>
  <c r="W185" i="1"/>
  <c r="AA185" i="1"/>
  <c r="X185" i="1"/>
  <c r="Y185" i="1"/>
  <c r="Z109" i="1"/>
  <c r="W109" i="1"/>
  <c r="AA109" i="1"/>
  <c r="Y109" i="1"/>
  <c r="X109" i="1"/>
  <c r="X174" i="1"/>
  <c r="Z174" i="1"/>
  <c r="W174" i="1"/>
  <c r="Y174" i="1"/>
  <c r="AA174" i="1"/>
  <c r="Z137" i="1"/>
  <c r="W137" i="1"/>
  <c r="Y137" i="1"/>
  <c r="X137" i="1"/>
  <c r="AA137" i="1"/>
  <c r="Z104" i="1"/>
  <c r="W104" i="1"/>
  <c r="AA104" i="1"/>
  <c r="Y104" i="1"/>
  <c r="X104" i="1"/>
  <c r="AA95" i="1"/>
  <c r="Z95" i="1"/>
  <c r="Y95" i="1"/>
  <c r="X95" i="1"/>
  <c r="W95" i="1"/>
  <c r="AA144" i="1"/>
  <c r="Y144" i="1"/>
  <c r="W144" i="1"/>
  <c r="Z144" i="1"/>
  <c r="X144" i="1"/>
  <c r="X142" i="1"/>
  <c r="Z142" i="1"/>
  <c r="W142" i="1"/>
  <c r="AA142" i="1"/>
  <c r="Y142" i="1"/>
  <c r="AA80" i="1"/>
  <c r="Y80" i="1"/>
  <c r="W80" i="1"/>
  <c r="Z80" i="1"/>
  <c r="X80" i="1"/>
  <c r="AA186" i="1"/>
  <c r="Y186" i="1"/>
  <c r="X186" i="1"/>
  <c r="Z186" i="1"/>
  <c r="W186" i="1"/>
  <c r="AA181" i="1"/>
  <c r="Y181" i="1"/>
  <c r="W181" i="1"/>
  <c r="Z181" i="1"/>
  <c r="X181" i="1"/>
  <c r="AA160" i="1"/>
  <c r="Y160" i="1"/>
  <c r="W160" i="1"/>
  <c r="Z160" i="1"/>
  <c r="X160" i="1"/>
  <c r="AA143" i="1"/>
  <c r="Z143" i="1"/>
  <c r="Y143" i="1"/>
  <c r="X143" i="1"/>
  <c r="W143" i="1"/>
  <c r="AA128" i="1"/>
  <c r="Y128" i="1"/>
  <c r="W128" i="1"/>
  <c r="Z128" i="1"/>
  <c r="X128" i="1"/>
  <c r="AA115" i="1"/>
  <c r="Z115" i="1"/>
  <c r="Y115" i="1"/>
  <c r="X115" i="1"/>
  <c r="W115" i="1"/>
  <c r="X86" i="1"/>
  <c r="AA86" i="1"/>
  <c r="Y86" i="1"/>
  <c r="W86" i="1"/>
  <c r="Z86" i="1"/>
  <c r="X158" i="1"/>
  <c r="Z158" i="1"/>
  <c r="W158" i="1"/>
  <c r="AA158" i="1"/>
  <c r="Y158" i="1"/>
  <c r="AA147" i="1"/>
  <c r="Z147" i="1"/>
  <c r="Y147" i="1"/>
  <c r="X147" i="1"/>
  <c r="W147" i="1"/>
  <c r="X126" i="1"/>
  <c r="Z126" i="1"/>
  <c r="W126" i="1"/>
  <c r="Y126" i="1"/>
  <c r="AA126" i="1"/>
  <c r="AA111" i="1"/>
  <c r="Z111" i="1"/>
  <c r="Y111" i="1"/>
  <c r="X111" i="1"/>
  <c r="W111" i="1"/>
  <c r="Z66" i="1"/>
  <c r="X66" i="1"/>
  <c r="AA66" i="1"/>
  <c r="Y66" i="1"/>
  <c r="W66" i="1"/>
  <c r="AA113" i="1"/>
  <c r="Y113" i="1"/>
  <c r="W113" i="1"/>
  <c r="X113" i="1"/>
  <c r="Z113" i="1"/>
  <c r="AA96" i="1"/>
  <c r="Y96" i="1"/>
  <c r="W96" i="1"/>
  <c r="Z96" i="1"/>
  <c r="X96" i="1"/>
  <c r="AA65" i="1"/>
  <c r="Y65" i="1"/>
  <c r="W65" i="1"/>
  <c r="X65" i="1"/>
  <c r="Z65" i="1"/>
  <c r="AA92" i="1"/>
  <c r="Y92" i="1"/>
  <c r="X92" i="1"/>
  <c r="W92" i="1"/>
  <c r="Z92" i="1"/>
  <c r="AA99" i="1"/>
  <c r="Z99" i="1"/>
  <c r="Y99" i="1"/>
  <c r="X99" i="1"/>
  <c r="W99" i="1"/>
  <c r="AA85" i="1"/>
  <c r="Y85" i="1"/>
  <c r="W85" i="1"/>
  <c r="Z85" i="1"/>
  <c r="X85" i="1"/>
  <c r="Z77" i="1"/>
  <c r="W77" i="1"/>
  <c r="AA77" i="1"/>
  <c r="Y77" i="1"/>
  <c r="X77" i="1"/>
  <c r="W84" i="1"/>
  <c r="Z84" i="1"/>
  <c r="X84" i="1"/>
  <c r="Y84" i="1"/>
  <c r="AA84" i="1"/>
  <c r="W68" i="1"/>
  <c r="Z68" i="1"/>
  <c r="X68" i="1"/>
  <c r="Y68" i="1"/>
  <c r="AA68" i="1"/>
  <c r="Z52" i="1"/>
  <c r="X52" i="1"/>
  <c r="Y52" i="1"/>
  <c r="AA52" i="1"/>
  <c r="W52" i="1"/>
  <c r="Z57" i="1"/>
  <c r="X57" i="1"/>
  <c r="AA57" i="1"/>
  <c r="Y57" i="1"/>
  <c r="W57" i="1"/>
  <c r="AA38" i="1"/>
  <c r="Y38" i="1"/>
  <c r="Z38" i="1"/>
  <c r="X38" i="1"/>
  <c r="W38" i="1"/>
  <c r="Z45" i="1"/>
  <c r="X45" i="1"/>
  <c r="AA45" i="1"/>
  <c r="Y45" i="1"/>
  <c r="W45" i="1"/>
  <c r="AA47" i="1"/>
  <c r="Z47" i="1"/>
  <c r="Y47" i="1"/>
  <c r="X47" i="1"/>
  <c r="W47" i="1"/>
  <c r="Z25" i="1"/>
  <c r="X25" i="1"/>
  <c r="Y25" i="1"/>
  <c r="AA25" i="1"/>
  <c r="W25" i="1"/>
  <c r="AA33" i="1"/>
  <c r="Y33" i="1"/>
  <c r="X33" i="1"/>
  <c r="Z33" i="1"/>
  <c r="W33" i="1"/>
  <c r="AA27" i="1"/>
  <c r="Z27" i="1"/>
  <c r="Y27" i="1"/>
  <c r="X27" i="1"/>
  <c r="W27" i="1"/>
  <c r="AA35" i="1"/>
  <c r="Z35" i="1"/>
  <c r="Y35" i="1"/>
  <c r="X35" i="1"/>
  <c r="W35" i="1"/>
  <c r="AA21" i="1"/>
  <c r="Y21" i="1"/>
  <c r="Z21" i="1"/>
  <c r="X21" i="1"/>
  <c r="W21" i="1"/>
  <c r="BM172" i="1"/>
  <c r="BL172" i="1"/>
  <c r="BK172" i="1"/>
  <c r="BI172" i="1"/>
  <c r="BJ172" i="1"/>
  <c r="AJ172" i="15" s="1"/>
  <c r="BM49" i="1"/>
  <c r="BL49" i="1"/>
  <c r="BI49" i="1"/>
  <c r="BK49" i="1"/>
  <c r="BJ49" i="1"/>
  <c r="AJ49" i="15" s="1"/>
  <c r="BM138" i="1"/>
  <c r="BL138" i="1"/>
  <c r="BJ138" i="1"/>
  <c r="AJ138" i="15" s="1"/>
  <c r="BK138" i="1"/>
  <c r="BI138" i="1"/>
  <c r="BM92" i="1"/>
  <c r="BL92" i="1"/>
  <c r="BI92" i="1"/>
  <c r="BK92" i="1"/>
  <c r="BJ92" i="1"/>
  <c r="AJ92" i="15" s="1"/>
  <c r="BM183" i="1"/>
  <c r="BL183" i="1"/>
  <c r="BK183" i="1"/>
  <c r="BJ183" i="1"/>
  <c r="BI183" i="1"/>
  <c r="BM166" i="1"/>
  <c r="BI166" i="1"/>
  <c r="BL166" i="1"/>
  <c r="BK166" i="1"/>
  <c r="BJ166" i="1"/>
  <c r="AJ166" i="15" s="1"/>
  <c r="BM124" i="1"/>
  <c r="BL124" i="1"/>
  <c r="BI124" i="1"/>
  <c r="BK124" i="1"/>
  <c r="BJ124" i="1"/>
  <c r="AJ124" i="15" s="1"/>
  <c r="BM69" i="1"/>
  <c r="BL69" i="1"/>
  <c r="BJ69" i="1"/>
  <c r="BK69" i="1"/>
  <c r="BI69" i="1"/>
  <c r="BM140" i="1"/>
  <c r="BL140" i="1"/>
  <c r="BK140" i="1"/>
  <c r="BI140" i="1"/>
  <c r="BJ140" i="1"/>
  <c r="AJ140" i="15" s="1"/>
  <c r="BM180" i="1"/>
  <c r="BL180" i="1"/>
  <c r="BJ180" i="1"/>
  <c r="AJ180" i="15" s="1"/>
  <c r="BK180" i="1"/>
  <c r="BI180" i="1"/>
  <c r="BM145" i="1"/>
  <c r="BL145" i="1"/>
  <c r="BI145" i="1"/>
  <c r="BK145" i="1"/>
  <c r="BJ145" i="1"/>
  <c r="AJ145" i="15" s="1"/>
  <c r="BL118" i="1"/>
  <c r="BK118" i="1"/>
  <c r="BM118" i="1"/>
  <c r="BI118" i="1"/>
  <c r="BJ118" i="1"/>
  <c r="BL95" i="1"/>
  <c r="BM95" i="1"/>
  <c r="BK95" i="1"/>
  <c r="BJ95" i="1"/>
  <c r="AJ95" i="15" s="1"/>
  <c r="BI95" i="1"/>
  <c r="BM186" i="1"/>
  <c r="BJ186" i="1"/>
  <c r="AJ186" i="15" s="1"/>
  <c r="BK186" i="1"/>
  <c r="BI186" i="1"/>
  <c r="BL186" i="1"/>
  <c r="BM173" i="1"/>
  <c r="BL173" i="1"/>
  <c r="BK173" i="1"/>
  <c r="BI173" i="1"/>
  <c r="BJ173" i="1"/>
  <c r="AJ173" i="15" s="1"/>
  <c r="BM157" i="1"/>
  <c r="BL157" i="1"/>
  <c r="BK157" i="1"/>
  <c r="BI157" i="1"/>
  <c r="BJ157" i="1"/>
  <c r="AJ157" i="15" s="1"/>
  <c r="BL139" i="1"/>
  <c r="BK139" i="1"/>
  <c r="BJ139" i="1"/>
  <c r="BI139" i="1"/>
  <c r="BM139" i="1"/>
  <c r="BL123" i="1"/>
  <c r="BK123" i="1"/>
  <c r="BJ123" i="1"/>
  <c r="AJ123" i="15" s="1"/>
  <c r="BI123" i="1"/>
  <c r="BM123" i="1"/>
  <c r="BM94" i="1"/>
  <c r="BJ94" i="1"/>
  <c r="BK94" i="1"/>
  <c r="BL94" i="1"/>
  <c r="BI94" i="1"/>
  <c r="BM161" i="1"/>
  <c r="BL161" i="1"/>
  <c r="BK161" i="1"/>
  <c r="BI161" i="1"/>
  <c r="BJ161" i="1"/>
  <c r="AJ161" i="15" s="1"/>
  <c r="BM141" i="1"/>
  <c r="BL141" i="1"/>
  <c r="BK141" i="1"/>
  <c r="BI141" i="1"/>
  <c r="BJ141" i="1"/>
  <c r="BL111" i="1"/>
  <c r="BM111" i="1"/>
  <c r="BK111" i="1"/>
  <c r="BJ111" i="1"/>
  <c r="AJ111" i="15" s="1"/>
  <c r="BI111" i="1"/>
  <c r="BM78" i="1"/>
  <c r="BJ78" i="1"/>
  <c r="AJ78" i="15" s="1"/>
  <c r="BL78" i="1"/>
  <c r="BI78" i="1"/>
  <c r="BK78" i="1"/>
  <c r="BM133" i="1"/>
  <c r="BL133" i="1"/>
  <c r="BJ133" i="1"/>
  <c r="AJ133" i="15" s="1"/>
  <c r="BK133" i="1"/>
  <c r="BI133" i="1"/>
  <c r="BM105" i="1"/>
  <c r="BL105" i="1"/>
  <c r="BJ105" i="1"/>
  <c r="AJ105" i="15" s="1"/>
  <c r="BK105" i="1"/>
  <c r="BI105" i="1"/>
  <c r="BL96" i="1"/>
  <c r="BJ96" i="1"/>
  <c r="AJ96" i="15" s="1"/>
  <c r="BK96" i="1"/>
  <c r="BI96" i="1"/>
  <c r="BM96" i="1"/>
  <c r="BL75" i="1"/>
  <c r="BK75" i="1"/>
  <c r="BJ75" i="1"/>
  <c r="AJ75" i="15" s="1"/>
  <c r="BI75" i="1"/>
  <c r="BM75" i="1"/>
  <c r="BM101" i="1"/>
  <c r="BL101" i="1"/>
  <c r="BJ101" i="1"/>
  <c r="AJ101" i="15" s="1"/>
  <c r="BK101" i="1"/>
  <c r="BI101" i="1"/>
  <c r="BL64" i="1"/>
  <c r="BJ64" i="1"/>
  <c r="AJ64" i="15" s="1"/>
  <c r="BK64" i="1"/>
  <c r="BI64" i="1"/>
  <c r="BM64" i="1"/>
  <c r="BL83" i="1"/>
  <c r="BM83" i="1"/>
  <c r="BK83" i="1"/>
  <c r="BJ83" i="1"/>
  <c r="AJ83" i="15" s="1"/>
  <c r="BI83" i="1"/>
  <c r="BL79" i="1"/>
  <c r="BM79" i="1"/>
  <c r="BK79" i="1"/>
  <c r="BJ79" i="1"/>
  <c r="AJ79" i="15" s="1"/>
  <c r="BI79" i="1"/>
  <c r="BM50" i="1"/>
  <c r="BK50" i="1"/>
  <c r="BI50" i="1"/>
  <c r="BL50" i="1"/>
  <c r="BJ50" i="1"/>
  <c r="AJ50" i="15" s="1"/>
  <c r="BL47" i="1"/>
  <c r="BM47" i="1"/>
  <c r="BK47" i="1"/>
  <c r="BJ47" i="1"/>
  <c r="AJ47" i="15" s="1"/>
  <c r="BI47" i="1"/>
  <c r="BL63" i="1"/>
  <c r="BM63" i="1"/>
  <c r="BK63" i="1"/>
  <c r="BJ63" i="1"/>
  <c r="AJ63" i="15" s="1"/>
  <c r="BI63" i="1"/>
  <c r="BM41" i="1"/>
  <c r="BL41" i="1"/>
  <c r="BK41" i="1"/>
  <c r="BJ41" i="1"/>
  <c r="BI41" i="1"/>
  <c r="BL51" i="1"/>
  <c r="BM51" i="1"/>
  <c r="BK51" i="1"/>
  <c r="BJ51" i="1"/>
  <c r="AJ51" i="15" s="1"/>
  <c r="BI51" i="1"/>
  <c r="BM21" i="1"/>
  <c r="BL21" i="1"/>
  <c r="BK21" i="1"/>
  <c r="BJ21" i="1"/>
  <c r="BI21" i="1"/>
  <c r="BL48" i="1"/>
  <c r="BJ48" i="1"/>
  <c r="AJ48" i="15" s="1"/>
  <c r="BM48" i="1"/>
  <c r="BK48" i="1"/>
  <c r="BI48" i="1"/>
  <c r="BM39" i="1"/>
  <c r="BL39" i="1"/>
  <c r="BK39" i="1"/>
  <c r="BJ39" i="1"/>
  <c r="AJ39" i="15" s="1"/>
  <c r="BI39" i="1"/>
  <c r="BI24" i="1"/>
  <c r="BM24" i="1"/>
  <c r="BK24" i="1"/>
  <c r="BJ24" i="1"/>
  <c r="BL24" i="1"/>
  <c r="BM29" i="1"/>
  <c r="BL29" i="1"/>
  <c r="BK29" i="1"/>
  <c r="BI29" i="1"/>
  <c r="BJ29" i="1"/>
  <c r="W78" i="1"/>
  <c r="AS172" i="1"/>
  <c r="AQ172" i="1"/>
  <c r="AR172" i="1"/>
  <c r="AU172" i="1"/>
  <c r="AT172" i="1"/>
  <c r="AS156" i="1"/>
  <c r="AU156" i="1"/>
  <c r="AQ156" i="1"/>
  <c r="AR156" i="1"/>
  <c r="AT156" i="1"/>
  <c r="AS140" i="1"/>
  <c r="AR140" i="1"/>
  <c r="W140" i="15" s="1"/>
  <c r="AQ140" i="1"/>
  <c r="AU140" i="1"/>
  <c r="AT140" i="1"/>
  <c r="AS124" i="1"/>
  <c r="AU124" i="1"/>
  <c r="AR124" i="1"/>
  <c r="W124" i="15" s="1"/>
  <c r="AT124" i="1"/>
  <c r="AQ124" i="1"/>
  <c r="AS108" i="1"/>
  <c r="AQ108" i="1"/>
  <c r="AR108" i="1"/>
  <c r="AU108" i="1"/>
  <c r="AT108" i="1"/>
  <c r="AS92" i="1"/>
  <c r="AU92" i="1"/>
  <c r="AQ92" i="1"/>
  <c r="AT92" i="1"/>
  <c r="AR92" i="1"/>
  <c r="AS76" i="1"/>
  <c r="AR76" i="1"/>
  <c r="AQ76" i="1"/>
  <c r="AU76" i="1"/>
  <c r="AT76" i="1"/>
  <c r="AU60" i="1"/>
  <c r="AS60" i="1"/>
  <c r="AR60" i="1"/>
  <c r="AT60" i="1"/>
  <c r="AQ60" i="1"/>
  <c r="AQ44" i="1"/>
  <c r="AR44" i="1"/>
  <c r="AU44" i="1"/>
  <c r="AS44" i="1"/>
  <c r="AT44" i="1"/>
  <c r="AR28" i="1"/>
  <c r="AU28" i="1"/>
  <c r="AS28" i="1"/>
  <c r="AQ28" i="1"/>
  <c r="AT28" i="1"/>
  <c r="AU171" i="1"/>
  <c r="AT171" i="1"/>
  <c r="AS171" i="1"/>
  <c r="AQ171" i="1"/>
  <c r="AR171" i="1"/>
  <c r="AU155" i="1"/>
  <c r="AT155" i="1"/>
  <c r="AS155" i="1"/>
  <c r="AQ155" i="1"/>
  <c r="AR155" i="1"/>
  <c r="AU139" i="1"/>
  <c r="AT139" i="1"/>
  <c r="AS139" i="1"/>
  <c r="AQ139" i="1"/>
  <c r="AR139" i="1"/>
  <c r="AU123" i="1"/>
  <c r="AT123" i="1"/>
  <c r="AS123" i="1"/>
  <c r="AQ123" i="1"/>
  <c r="AR123" i="1"/>
  <c r="AU107" i="1"/>
  <c r="AT107" i="1"/>
  <c r="AS107" i="1"/>
  <c r="AQ107" i="1"/>
  <c r="AR107" i="1"/>
  <c r="AU91" i="1"/>
  <c r="AT91" i="1"/>
  <c r="AS91" i="1"/>
  <c r="AQ91" i="1"/>
  <c r="AR91" i="1"/>
  <c r="AU75" i="1"/>
  <c r="AT75" i="1"/>
  <c r="AS75" i="1"/>
  <c r="AQ75" i="1"/>
  <c r="AR75" i="1"/>
  <c r="AU59" i="1"/>
  <c r="AT59" i="1"/>
  <c r="AS59" i="1"/>
  <c r="AQ59" i="1"/>
  <c r="AR59" i="1"/>
  <c r="AU43" i="1"/>
  <c r="AT43" i="1"/>
  <c r="AS43" i="1"/>
  <c r="AQ43" i="1"/>
  <c r="AR43" i="1"/>
  <c r="AU27" i="1"/>
  <c r="AT27" i="1"/>
  <c r="AS27" i="1"/>
  <c r="AQ27" i="1"/>
  <c r="AR27" i="1"/>
  <c r="AS186" i="1"/>
  <c r="AT186" i="1"/>
  <c r="AQ186" i="1"/>
  <c r="AU186" i="1"/>
  <c r="AR186" i="1"/>
  <c r="AS170" i="1"/>
  <c r="AT170" i="1"/>
  <c r="AR170" i="1"/>
  <c r="AU170" i="1"/>
  <c r="AQ170" i="1"/>
  <c r="AS154" i="1"/>
  <c r="AT154" i="1"/>
  <c r="AU154" i="1"/>
  <c r="AQ154" i="1"/>
  <c r="AR154" i="1"/>
  <c r="AS138" i="1"/>
  <c r="AT138" i="1"/>
  <c r="AU138" i="1"/>
  <c r="AR138" i="1"/>
  <c r="W138" i="15" s="1"/>
  <c r="AQ138" i="1"/>
  <c r="AS122" i="1"/>
  <c r="AT122" i="1"/>
  <c r="AQ122" i="1"/>
  <c r="AU122" i="1"/>
  <c r="AR122" i="1"/>
  <c r="AS106" i="1"/>
  <c r="AT106" i="1"/>
  <c r="AR106" i="1"/>
  <c r="AU106" i="1"/>
  <c r="AQ106" i="1"/>
  <c r="AS90" i="1"/>
  <c r="AT90" i="1"/>
  <c r="AU90" i="1"/>
  <c r="AQ90" i="1"/>
  <c r="AR90" i="1"/>
  <c r="AS74" i="1"/>
  <c r="AT74" i="1"/>
  <c r="AU74" i="1"/>
  <c r="AR74" i="1"/>
  <c r="AQ74" i="1"/>
  <c r="AT58" i="1"/>
  <c r="AQ58" i="1"/>
  <c r="AU58" i="1"/>
  <c r="AS58" i="1"/>
  <c r="AR58" i="1"/>
  <c r="AT42" i="1"/>
  <c r="AR42" i="1"/>
  <c r="AU42" i="1"/>
  <c r="AS42" i="1"/>
  <c r="AQ42" i="1"/>
  <c r="AT26" i="1"/>
  <c r="AR26" i="1"/>
  <c r="AU26" i="1"/>
  <c r="AS26" i="1"/>
  <c r="AQ26" i="1"/>
  <c r="AU185" i="1"/>
  <c r="AT185" i="1"/>
  <c r="AS185" i="1"/>
  <c r="AR185" i="1"/>
  <c r="AQ185" i="1"/>
  <c r="AU169" i="1"/>
  <c r="AT169" i="1"/>
  <c r="AS169" i="1"/>
  <c r="AR169" i="1"/>
  <c r="AQ169" i="1"/>
  <c r="AU153" i="1"/>
  <c r="AT153" i="1"/>
  <c r="AS153" i="1"/>
  <c r="AR153" i="1"/>
  <c r="AQ153" i="1"/>
  <c r="AU137" i="1"/>
  <c r="AT137" i="1"/>
  <c r="AS137" i="1"/>
  <c r="AR137" i="1"/>
  <c r="AQ137" i="1"/>
  <c r="AU121" i="1"/>
  <c r="AT121" i="1"/>
  <c r="AS121" i="1"/>
  <c r="AR121" i="1"/>
  <c r="W121" i="15" s="1"/>
  <c r="AQ121" i="1"/>
  <c r="AU105" i="1"/>
  <c r="AT105" i="1"/>
  <c r="AS105" i="1"/>
  <c r="AR105" i="1"/>
  <c r="AQ105" i="1"/>
  <c r="AU89" i="1"/>
  <c r="AT89" i="1"/>
  <c r="AS89" i="1"/>
  <c r="AR89" i="1"/>
  <c r="AQ89" i="1"/>
  <c r="AU73" i="1"/>
  <c r="AT73" i="1"/>
  <c r="AS73" i="1"/>
  <c r="AR73" i="1"/>
  <c r="AQ73" i="1"/>
  <c r="AU57" i="1"/>
  <c r="AT57" i="1"/>
  <c r="AS57" i="1"/>
  <c r="AR57" i="1"/>
  <c r="AQ57" i="1"/>
  <c r="AU41" i="1"/>
  <c r="AT41" i="1"/>
  <c r="AS41" i="1"/>
  <c r="AR41" i="1"/>
  <c r="AQ41" i="1"/>
  <c r="AU25" i="1"/>
  <c r="AT25" i="1"/>
  <c r="AS25" i="1"/>
  <c r="AR25" i="1"/>
  <c r="AQ25" i="1"/>
  <c r="R39" i="1"/>
  <c r="P25" i="1"/>
  <c r="P67" i="1"/>
  <c r="P129" i="1"/>
  <c r="T59" i="1"/>
  <c r="P69" i="1"/>
  <c r="R26" i="1"/>
  <c r="P135" i="1"/>
  <c r="R159" i="1"/>
  <c r="T71" i="1"/>
  <c r="P132" i="1"/>
  <c r="P68" i="1"/>
  <c r="R153" i="1"/>
  <c r="R24" i="1"/>
  <c r="T65" i="1"/>
  <c r="P150" i="1"/>
  <c r="P86" i="1"/>
  <c r="P21" i="1"/>
  <c r="R61" i="1"/>
  <c r="T101" i="1"/>
  <c r="R170" i="1"/>
  <c r="R106" i="1"/>
  <c r="R42" i="1"/>
  <c r="T146" i="1"/>
  <c r="T82" i="1"/>
  <c r="P20" i="1"/>
  <c r="R124" i="1"/>
  <c r="R60" i="1"/>
  <c r="T164" i="1"/>
  <c r="T100" i="1"/>
  <c r="T36" i="1"/>
  <c r="P73" i="1"/>
  <c r="P113" i="1"/>
  <c r="R75" i="1"/>
  <c r="R79" i="1"/>
  <c r="P64" i="1"/>
  <c r="T121" i="1"/>
  <c r="P82" i="1"/>
  <c r="T157" i="1"/>
  <c r="R102" i="1"/>
  <c r="T94" i="1"/>
  <c r="R104" i="1"/>
  <c r="T112" i="1"/>
  <c r="P107" i="1"/>
  <c r="P185" i="1"/>
  <c r="T171" i="1"/>
  <c r="P35" i="1"/>
  <c r="P97" i="1"/>
  <c r="P181" i="1"/>
  <c r="P53" i="1"/>
  <c r="T163" i="1"/>
  <c r="P151" i="1"/>
  <c r="P23" i="1"/>
  <c r="T103" i="1"/>
  <c r="P140" i="1"/>
  <c r="P76" i="1"/>
  <c r="R169" i="1"/>
  <c r="R41" i="1"/>
  <c r="T81" i="1"/>
  <c r="P142" i="1"/>
  <c r="P78" i="1"/>
  <c r="R173" i="1"/>
  <c r="R45" i="1"/>
  <c r="T85" i="1"/>
  <c r="R162" i="1"/>
  <c r="R98" i="1"/>
  <c r="R34" i="1"/>
  <c r="T138" i="1"/>
  <c r="T74" i="1"/>
  <c r="R180" i="1"/>
  <c r="R116" i="1"/>
  <c r="R52" i="1"/>
  <c r="T156" i="1"/>
  <c r="T92" i="1"/>
  <c r="T28" i="1"/>
  <c r="T175" i="1"/>
  <c r="P179" i="1"/>
  <c r="P177" i="1"/>
  <c r="P157" i="1"/>
  <c r="T179" i="1"/>
  <c r="P31" i="1"/>
  <c r="P176" i="1"/>
  <c r="P80" i="1"/>
  <c r="R81" i="1"/>
  <c r="T57" i="1"/>
  <c r="P98" i="1"/>
  <c r="R117" i="1"/>
  <c r="T61" i="1"/>
  <c r="R118" i="1"/>
  <c r="R21" i="1"/>
  <c r="T78" i="1"/>
  <c r="R136" i="1"/>
  <c r="R40" i="1"/>
  <c r="T96" i="1"/>
  <c r="P91" i="1"/>
  <c r="P169" i="1"/>
  <c r="T139" i="1"/>
  <c r="R55" i="1"/>
  <c r="R179" i="1"/>
  <c r="P141" i="1"/>
  <c r="R171" i="1"/>
  <c r="T83" i="1"/>
  <c r="P79" i="1"/>
  <c r="R47" i="1"/>
  <c r="P184" i="1"/>
  <c r="P120" i="1"/>
  <c r="P56" i="1"/>
  <c r="R129" i="1"/>
  <c r="T169" i="1"/>
  <c r="T41" i="1"/>
  <c r="P138" i="1"/>
  <c r="P74" i="1"/>
  <c r="R165" i="1"/>
  <c r="R37" i="1"/>
  <c r="T77" i="1"/>
  <c r="R158" i="1"/>
  <c r="R94" i="1"/>
  <c r="R30" i="1"/>
  <c r="T134" i="1"/>
  <c r="T70" i="1"/>
  <c r="R176" i="1"/>
  <c r="R112" i="1"/>
  <c r="R48" i="1"/>
  <c r="T88" i="1"/>
  <c r="T24" i="1"/>
  <c r="BP156" i="1"/>
  <c r="BP88" i="1"/>
  <c r="BP56" i="1"/>
  <c r="BP104" i="1"/>
  <c r="BP172" i="1"/>
  <c r="BP139" i="1"/>
  <c r="BP92" i="1"/>
  <c r="BT106" i="1"/>
  <c r="BP175" i="1"/>
  <c r="BP144" i="1"/>
  <c r="BP100" i="1"/>
  <c r="BT138" i="1"/>
  <c r="BP174" i="1"/>
  <c r="BP140" i="1"/>
  <c r="BP96" i="1"/>
  <c r="BT122" i="1"/>
  <c r="BP177" i="1"/>
  <c r="BP157" i="1"/>
  <c r="BP127" i="1"/>
  <c r="BP95" i="1"/>
  <c r="BP63" i="1"/>
  <c r="BP31" i="1"/>
  <c r="BT166" i="1"/>
  <c r="BT102" i="1"/>
  <c r="BT38" i="1"/>
  <c r="BP68" i="1"/>
  <c r="BP36" i="1"/>
  <c r="BT178" i="1"/>
  <c r="BT114" i="1"/>
  <c r="BT50" i="1"/>
  <c r="BP83" i="1"/>
  <c r="BP51" i="1"/>
  <c r="BR19" i="1"/>
  <c r="BT142" i="1"/>
  <c r="BT78" i="1"/>
  <c r="BP153" i="1"/>
  <c r="BP137" i="1"/>
  <c r="BP121" i="1"/>
  <c r="BP105" i="1"/>
  <c r="BP89" i="1"/>
  <c r="BP73" i="1"/>
  <c r="BP57" i="1"/>
  <c r="BP41" i="1"/>
  <c r="BP25" i="1"/>
  <c r="BR23" i="1"/>
  <c r="BT175" i="1"/>
  <c r="BT159" i="1"/>
  <c r="BT143" i="1"/>
  <c r="BT127" i="1"/>
  <c r="BT111" i="1"/>
  <c r="BT95" i="1"/>
  <c r="BT79" i="1"/>
  <c r="BT63" i="1"/>
  <c r="BT47" i="1"/>
  <c r="BT31" i="1"/>
  <c r="BR21" i="1"/>
  <c r="BT173" i="1"/>
  <c r="BT157" i="1"/>
  <c r="BT141" i="1"/>
  <c r="BT125" i="1"/>
  <c r="BT109" i="1"/>
  <c r="BT93" i="1"/>
  <c r="BT77" i="1"/>
  <c r="BT61" i="1"/>
  <c r="BT45" i="1"/>
  <c r="BT29" i="1"/>
  <c r="BP166" i="1"/>
  <c r="BP150" i="1"/>
  <c r="BP134" i="1"/>
  <c r="BP118" i="1"/>
  <c r="BP102" i="1"/>
  <c r="BP86" i="1"/>
  <c r="BP70" i="1"/>
  <c r="BP54" i="1"/>
  <c r="BP38" i="1"/>
  <c r="BP22" i="1"/>
  <c r="BR20" i="1"/>
  <c r="BT172" i="1"/>
  <c r="BT156" i="1"/>
  <c r="BT140" i="1"/>
  <c r="BT124" i="1"/>
  <c r="BT108" i="1"/>
  <c r="BT92" i="1"/>
  <c r="BT76" i="1"/>
  <c r="BT60" i="1"/>
  <c r="BT44" i="1"/>
  <c r="BT28" i="1"/>
  <c r="J175" i="1"/>
  <c r="H175" i="1"/>
  <c r="I175" i="1"/>
  <c r="K175" i="1"/>
  <c r="G175" i="1"/>
  <c r="J139" i="1"/>
  <c r="H139" i="1"/>
  <c r="K139" i="1"/>
  <c r="I139" i="1"/>
  <c r="G139" i="1"/>
  <c r="J103" i="1"/>
  <c r="H103" i="1"/>
  <c r="C103" i="15" s="1"/>
  <c r="I103" i="1"/>
  <c r="K103" i="1"/>
  <c r="G103" i="1"/>
  <c r="J67" i="1"/>
  <c r="H67" i="1"/>
  <c r="C67" i="15" s="1"/>
  <c r="I67" i="1"/>
  <c r="K67" i="1"/>
  <c r="G67" i="1"/>
  <c r="J31" i="1"/>
  <c r="H31" i="1"/>
  <c r="C31" i="15" s="1"/>
  <c r="K31" i="1"/>
  <c r="I31" i="1"/>
  <c r="G31" i="1"/>
  <c r="K174" i="1"/>
  <c r="I174" i="1"/>
  <c r="H174" i="1"/>
  <c r="C174" i="15" s="1"/>
  <c r="J174" i="1"/>
  <c r="G174" i="1"/>
  <c r="K158" i="1"/>
  <c r="I158" i="1"/>
  <c r="J158" i="1"/>
  <c r="H158" i="1"/>
  <c r="C158" i="15" s="1"/>
  <c r="G158" i="1"/>
  <c r="K142" i="1"/>
  <c r="I142" i="1"/>
  <c r="H142" i="1"/>
  <c r="C142" i="15" s="1"/>
  <c r="J142" i="1"/>
  <c r="G142" i="1"/>
  <c r="K126" i="1"/>
  <c r="I126" i="1"/>
  <c r="H126" i="1"/>
  <c r="J126" i="1"/>
  <c r="G126" i="1"/>
  <c r="K110" i="1"/>
  <c r="I110" i="1"/>
  <c r="J110" i="1"/>
  <c r="H110" i="1"/>
  <c r="G110" i="1"/>
  <c r="K94" i="1"/>
  <c r="I94" i="1"/>
  <c r="H94" i="1"/>
  <c r="J94" i="1"/>
  <c r="G94" i="1"/>
  <c r="K78" i="1"/>
  <c r="I78" i="1"/>
  <c r="J78" i="1"/>
  <c r="H78" i="1"/>
  <c r="C78" i="15" s="1"/>
  <c r="G78" i="1"/>
  <c r="K62" i="1"/>
  <c r="I62" i="1"/>
  <c r="H62" i="1"/>
  <c r="C62" i="15" s="1"/>
  <c r="G62" i="1"/>
  <c r="J62" i="1"/>
  <c r="K46" i="1"/>
  <c r="I46" i="1"/>
  <c r="J46" i="1"/>
  <c r="H46" i="1"/>
  <c r="C46" i="15" s="1"/>
  <c r="G46" i="1"/>
  <c r="K30" i="1"/>
  <c r="I30" i="1"/>
  <c r="G30" i="1"/>
  <c r="J30" i="1"/>
  <c r="H30" i="1"/>
  <c r="J151" i="1"/>
  <c r="H151" i="1"/>
  <c r="C151" i="15" s="1"/>
  <c r="K151" i="1"/>
  <c r="I151" i="1"/>
  <c r="G151" i="1"/>
  <c r="J83" i="1"/>
  <c r="H83" i="1"/>
  <c r="C83" i="15" s="1"/>
  <c r="I83" i="1"/>
  <c r="K83" i="1"/>
  <c r="G83" i="1"/>
  <c r="J185" i="1"/>
  <c r="H185" i="1"/>
  <c r="C185" i="15" s="1"/>
  <c r="K185" i="1"/>
  <c r="I185" i="1"/>
  <c r="G185" i="1"/>
  <c r="J141" i="1"/>
  <c r="H141" i="1"/>
  <c r="K141" i="1"/>
  <c r="I141" i="1"/>
  <c r="G141" i="1"/>
  <c r="I97" i="1"/>
  <c r="J97" i="1"/>
  <c r="H97" i="1"/>
  <c r="C97" i="15" s="1"/>
  <c r="K97" i="1"/>
  <c r="G97" i="1"/>
  <c r="J53" i="1"/>
  <c r="H53" i="1"/>
  <c r="K53" i="1"/>
  <c r="I53" i="1"/>
  <c r="G53" i="1"/>
  <c r="J183" i="1"/>
  <c r="H183" i="1"/>
  <c r="K183" i="1"/>
  <c r="I183" i="1"/>
  <c r="G183" i="1"/>
  <c r="J135" i="1"/>
  <c r="H135" i="1"/>
  <c r="C135" i="15" s="1"/>
  <c r="I135" i="1"/>
  <c r="K135" i="1"/>
  <c r="Z135" i="15" s="1"/>
  <c r="G135" i="1"/>
  <c r="J87" i="1"/>
  <c r="H87" i="1"/>
  <c r="C87" i="15" s="1"/>
  <c r="K87" i="1"/>
  <c r="I87" i="1"/>
  <c r="G87" i="1"/>
  <c r="J35" i="1"/>
  <c r="H35" i="1"/>
  <c r="C35" i="15" s="1"/>
  <c r="I35" i="1"/>
  <c r="K35" i="1"/>
  <c r="G35" i="1"/>
  <c r="J169" i="1"/>
  <c r="H169" i="1"/>
  <c r="C169" i="15" s="1"/>
  <c r="K169" i="1"/>
  <c r="I169" i="1"/>
  <c r="G169" i="1"/>
  <c r="I145" i="1"/>
  <c r="J145" i="1"/>
  <c r="H145" i="1"/>
  <c r="C145" i="15" s="1"/>
  <c r="K145" i="1"/>
  <c r="G145" i="1"/>
  <c r="I121" i="1"/>
  <c r="J121" i="1"/>
  <c r="H121" i="1"/>
  <c r="C121" i="15" s="1"/>
  <c r="K121" i="1"/>
  <c r="G121" i="1"/>
  <c r="I93" i="1"/>
  <c r="J93" i="1"/>
  <c r="H93" i="1"/>
  <c r="C93" i="15" s="1"/>
  <c r="K93" i="1"/>
  <c r="G93" i="1"/>
  <c r="I69" i="1"/>
  <c r="J69" i="1"/>
  <c r="H69" i="1"/>
  <c r="K69" i="1"/>
  <c r="G69" i="1"/>
  <c r="I41" i="1"/>
  <c r="J41" i="1"/>
  <c r="H41" i="1"/>
  <c r="K41" i="1"/>
  <c r="G41" i="1"/>
  <c r="J184" i="1"/>
  <c r="H184" i="1"/>
  <c r="C184" i="15" s="1"/>
  <c r="K184" i="1"/>
  <c r="I184" i="1"/>
  <c r="G184" i="1"/>
  <c r="J168" i="1"/>
  <c r="H168" i="1"/>
  <c r="C168" i="15" s="1"/>
  <c r="K168" i="1"/>
  <c r="I168" i="1"/>
  <c r="G168" i="1"/>
  <c r="H152" i="1"/>
  <c r="J152" i="1"/>
  <c r="K152" i="1"/>
  <c r="I152" i="1"/>
  <c r="H136" i="1"/>
  <c r="C136" i="15" s="1"/>
  <c r="J136" i="1"/>
  <c r="K136" i="1"/>
  <c r="I136" i="1"/>
  <c r="G136" i="1"/>
  <c r="J120" i="1"/>
  <c r="H120" i="1"/>
  <c r="C120" i="15" s="1"/>
  <c r="K120" i="1"/>
  <c r="I120" i="1"/>
  <c r="G120" i="1"/>
  <c r="H104" i="1"/>
  <c r="C104" i="15" s="1"/>
  <c r="J104" i="1"/>
  <c r="K104" i="1"/>
  <c r="I104" i="1"/>
  <c r="G104" i="1"/>
  <c r="J88" i="1"/>
  <c r="H88" i="1"/>
  <c r="C88" i="15" s="1"/>
  <c r="K88" i="1"/>
  <c r="I88" i="1"/>
  <c r="G88" i="1"/>
  <c r="H72" i="1"/>
  <c r="C72" i="15" s="1"/>
  <c r="J72" i="1"/>
  <c r="K72" i="1"/>
  <c r="I72" i="1"/>
  <c r="G72" i="1"/>
  <c r="H56" i="1"/>
  <c r="C56" i="15" s="1"/>
  <c r="J56" i="1"/>
  <c r="K56" i="1"/>
  <c r="I56" i="1"/>
  <c r="G56" i="1"/>
  <c r="H40" i="1"/>
  <c r="C40" i="15" s="1"/>
  <c r="J40" i="1"/>
  <c r="G40" i="1"/>
  <c r="K40" i="1"/>
  <c r="I40" i="1"/>
  <c r="J24" i="1"/>
  <c r="H24" i="1"/>
  <c r="C24" i="15" s="1"/>
  <c r="K24" i="1"/>
  <c r="I24" i="1"/>
  <c r="G24" i="1"/>
  <c r="AK143" i="1"/>
  <c r="AK167" i="1"/>
  <c r="AK39" i="1"/>
  <c r="AK63" i="1"/>
  <c r="AK119" i="1"/>
  <c r="AK185" i="1"/>
  <c r="AK153" i="1"/>
  <c r="AK121" i="1"/>
  <c r="AK89" i="1"/>
  <c r="AK57" i="1"/>
  <c r="AK25" i="1"/>
  <c r="AK157" i="1"/>
  <c r="AK125" i="1"/>
  <c r="AK93" i="1"/>
  <c r="AK61" i="1"/>
  <c r="AK29" i="1"/>
  <c r="AK171" i="1"/>
  <c r="AK139" i="1"/>
  <c r="AK107" i="1"/>
  <c r="AK75" i="1"/>
  <c r="AK43" i="1"/>
  <c r="AK180" i="1"/>
  <c r="AK164" i="1"/>
  <c r="AK148" i="1"/>
  <c r="AK132" i="1"/>
  <c r="AK116" i="1"/>
  <c r="AK100" i="1"/>
  <c r="AK84" i="1"/>
  <c r="AK68" i="1"/>
  <c r="AK52" i="1"/>
  <c r="AK36" i="1"/>
  <c r="AK20" i="1"/>
  <c r="AK174" i="1"/>
  <c r="AK158" i="1"/>
  <c r="AK142" i="1"/>
  <c r="AK126" i="1"/>
  <c r="AK110" i="1"/>
  <c r="AK94" i="1"/>
  <c r="AK78" i="1"/>
  <c r="AK62" i="1"/>
  <c r="AK46" i="1"/>
  <c r="AK30" i="1"/>
  <c r="AY172" i="1"/>
  <c r="T172" i="15" s="1"/>
  <c r="AX172" i="1"/>
  <c r="S172" i="15" s="1"/>
  <c r="AZ172" i="1"/>
  <c r="U172" i="15" s="1"/>
  <c r="BA172" i="1"/>
  <c r="AZ154" i="1"/>
  <c r="U154" i="15" s="1"/>
  <c r="BA154" i="1"/>
  <c r="AY154" i="1"/>
  <c r="T154" i="15" s="1"/>
  <c r="AX154" i="1"/>
  <c r="S154" i="15" s="1"/>
  <c r="BA67" i="1"/>
  <c r="AZ67" i="1"/>
  <c r="U67" i="15" s="1"/>
  <c r="AY67" i="1"/>
  <c r="T67" i="15" s="1"/>
  <c r="AX67" i="1"/>
  <c r="S67" i="15" s="1"/>
  <c r="BA51" i="1"/>
  <c r="AZ51" i="1"/>
  <c r="U51" i="15" s="1"/>
  <c r="AY51" i="1"/>
  <c r="T51" i="15" s="1"/>
  <c r="AX51" i="1"/>
  <c r="S51" i="15" s="1"/>
  <c r="BA159" i="1"/>
  <c r="AZ159" i="1"/>
  <c r="U159" i="15" s="1"/>
  <c r="AY159" i="1"/>
  <c r="T159" i="15" s="1"/>
  <c r="AX159" i="1"/>
  <c r="S159" i="15" s="1"/>
  <c r="BA115" i="1"/>
  <c r="AZ115" i="1"/>
  <c r="U115" i="15" s="1"/>
  <c r="AY115" i="1"/>
  <c r="T115" i="15" s="1"/>
  <c r="AX115" i="1"/>
  <c r="S115" i="15" s="1"/>
  <c r="AY156" i="1"/>
  <c r="T156" i="15" s="1"/>
  <c r="AX156" i="1"/>
  <c r="S156" i="15" s="1"/>
  <c r="AZ156" i="1"/>
  <c r="U156" i="15" s="1"/>
  <c r="BA156" i="1"/>
  <c r="BA117" i="1"/>
  <c r="AZ117" i="1"/>
  <c r="U117" i="15" s="1"/>
  <c r="AY117" i="1"/>
  <c r="T117" i="15" s="1"/>
  <c r="AX117" i="1"/>
  <c r="S117" i="15" s="1"/>
  <c r="BA97" i="1"/>
  <c r="AZ97" i="1"/>
  <c r="U97" i="15" s="1"/>
  <c r="AX97" i="1"/>
  <c r="S97" i="15" s="1"/>
  <c r="AY97" i="1"/>
  <c r="T97" i="15" s="1"/>
  <c r="BA73" i="1"/>
  <c r="AY73" i="1"/>
  <c r="T73" i="15" s="1"/>
  <c r="AX73" i="1"/>
  <c r="S73" i="15" s="1"/>
  <c r="AZ73" i="1"/>
  <c r="U73" i="15" s="1"/>
  <c r="BA59" i="1"/>
  <c r="AZ59" i="1"/>
  <c r="U59" i="15" s="1"/>
  <c r="AY59" i="1"/>
  <c r="T59" i="15" s="1"/>
  <c r="AX59" i="1"/>
  <c r="S59" i="15" s="1"/>
  <c r="BA43" i="1"/>
  <c r="AZ43" i="1"/>
  <c r="U43" i="15" s="1"/>
  <c r="AY43" i="1"/>
  <c r="T43" i="15" s="1"/>
  <c r="AX43" i="1"/>
  <c r="S43" i="15" s="1"/>
  <c r="BA21" i="1"/>
  <c r="AZ21" i="1"/>
  <c r="U21" i="15" s="1"/>
  <c r="AY21" i="1"/>
  <c r="T21" i="15" s="1"/>
  <c r="AX21" i="1"/>
  <c r="S21" i="15" s="1"/>
  <c r="AE174" i="1"/>
  <c r="O174" i="15" s="1"/>
  <c r="AF174" i="1"/>
  <c r="P174" i="15" s="1"/>
  <c r="AD174" i="1"/>
  <c r="AG174" i="1"/>
  <c r="Q174" i="15" s="1"/>
  <c r="AF168" i="1"/>
  <c r="P168" i="15" s="1"/>
  <c r="AD168" i="1"/>
  <c r="AG168" i="1"/>
  <c r="Q168" i="15" s="1"/>
  <c r="AE168" i="1"/>
  <c r="O168" i="15" s="1"/>
  <c r="AG50" i="1"/>
  <c r="AF50" i="1"/>
  <c r="AD50" i="1"/>
  <c r="AE50" i="1"/>
  <c r="AG52" i="1"/>
  <c r="AF52" i="1"/>
  <c r="AD52" i="1"/>
  <c r="AE52" i="1"/>
  <c r="AG172" i="1"/>
  <c r="Q172" i="15" s="1"/>
  <c r="AE172" i="1"/>
  <c r="O172" i="15" s="1"/>
  <c r="AD172" i="1"/>
  <c r="AF172" i="1"/>
  <c r="P172" i="15" s="1"/>
  <c r="AD134" i="1"/>
  <c r="AG134" i="1"/>
  <c r="AE134" i="1"/>
  <c r="AF134" i="1"/>
  <c r="AD54" i="1"/>
  <c r="AE54" i="1"/>
  <c r="AG54" i="1"/>
  <c r="AF54" i="1"/>
  <c r="AG67" i="1"/>
  <c r="Q67" i="15" s="1"/>
  <c r="AF67" i="1"/>
  <c r="P67" i="15" s="1"/>
  <c r="AE67" i="1"/>
  <c r="O67" i="15" s="1"/>
  <c r="AD67" i="1"/>
  <c r="AG103" i="1"/>
  <c r="Q103" i="15" s="1"/>
  <c r="AF103" i="1"/>
  <c r="P103" i="15" s="1"/>
  <c r="AE103" i="1"/>
  <c r="O103" i="15" s="1"/>
  <c r="AD103" i="1"/>
  <c r="AE69" i="1"/>
  <c r="O69" i="15" s="1"/>
  <c r="AG69" i="1"/>
  <c r="Q69" i="15" s="1"/>
  <c r="AF69" i="1"/>
  <c r="P69" i="15" s="1"/>
  <c r="AD69" i="1"/>
  <c r="AG81" i="1"/>
  <c r="Q81" i="15" s="1"/>
  <c r="AE81" i="1"/>
  <c r="O81" i="15" s="1"/>
  <c r="AD81" i="1"/>
  <c r="AF81" i="1"/>
  <c r="P81" i="15" s="1"/>
  <c r="AG37" i="1"/>
  <c r="AE37" i="1"/>
  <c r="AF37" i="1"/>
  <c r="AD37" i="1"/>
  <c r="AG35" i="1"/>
  <c r="AF35" i="1"/>
  <c r="AE35" i="1"/>
  <c r="AD35" i="1"/>
  <c r="AG22" i="1"/>
  <c r="AE22" i="1"/>
  <c r="AF22" i="1"/>
  <c r="AD22" i="1"/>
  <c r="BG147" i="1"/>
  <c r="BE147" i="1"/>
  <c r="BD147" i="1"/>
  <c r="BC147" i="1"/>
  <c r="BF147" i="1"/>
  <c r="BF156" i="1"/>
  <c r="BG156" i="1"/>
  <c r="BE156" i="1"/>
  <c r="BD156" i="1"/>
  <c r="BC156" i="1"/>
  <c r="BG94" i="1"/>
  <c r="BF94" i="1"/>
  <c r="BE94" i="1"/>
  <c r="BC94" i="1"/>
  <c r="BD94" i="1"/>
  <c r="BG158" i="1"/>
  <c r="BF158" i="1"/>
  <c r="BE158" i="1"/>
  <c r="BC158" i="1"/>
  <c r="BD158" i="1"/>
  <c r="BG75" i="1"/>
  <c r="BF75" i="1"/>
  <c r="BD75" i="1"/>
  <c r="BC75" i="1"/>
  <c r="BE75" i="1"/>
  <c r="BF116" i="1"/>
  <c r="BE116" i="1"/>
  <c r="BD116" i="1"/>
  <c r="BC116" i="1"/>
  <c r="BG116" i="1"/>
  <c r="BF124" i="1"/>
  <c r="BG124" i="1"/>
  <c r="BE124" i="1"/>
  <c r="BD124" i="1"/>
  <c r="BC124" i="1"/>
  <c r="BD56" i="1"/>
  <c r="BC56" i="1"/>
  <c r="BE56" i="1"/>
  <c r="BF56" i="1"/>
  <c r="BG56" i="1"/>
  <c r="BG101" i="1"/>
  <c r="BF101" i="1"/>
  <c r="BE101" i="1"/>
  <c r="BD101" i="1"/>
  <c r="BC101" i="1"/>
  <c r="BG59" i="1"/>
  <c r="BF59" i="1"/>
  <c r="BD59" i="1"/>
  <c r="BC59" i="1"/>
  <c r="BE59" i="1"/>
  <c r="BG51" i="1"/>
  <c r="BF51" i="1"/>
  <c r="BD51" i="1"/>
  <c r="BC51" i="1"/>
  <c r="BE51" i="1"/>
  <c r="BE48" i="1"/>
  <c r="BD48" i="1"/>
  <c r="BC48" i="1"/>
  <c r="BG48" i="1"/>
  <c r="BF48" i="1"/>
  <c r="BG21" i="1"/>
  <c r="BF21" i="1"/>
  <c r="BE21" i="1"/>
  <c r="BD21" i="1"/>
  <c r="BC21" i="1"/>
  <c r="Z168" i="1"/>
  <c r="W168" i="1"/>
  <c r="AA168" i="1"/>
  <c r="Y168" i="1"/>
  <c r="X168" i="1"/>
  <c r="AA131" i="1"/>
  <c r="Z131" i="1"/>
  <c r="Y131" i="1"/>
  <c r="X131" i="1"/>
  <c r="W131" i="1"/>
  <c r="AA138" i="1"/>
  <c r="Y138" i="1"/>
  <c r="X138" i="1"/>
  <c r="Z138" i="1"/>
  <c r="W138" i="1"/>
  <c r="Z184" i="1"/>
  <c r="W184" i="1"/>
  <c r="AA184" i="1"/>
  <c r="Y184" i="1"/>
  <c r="X184" i="1"/>
  <c r="W140" i="1"/>
  <c r="AA140" i="1"/>
  <c r="Y140" i="1"/>
  <c r="X140" i="1"/>
  <c r="Z140" i="1"/>
  <c r="AA74" i="1"/>
  <c r="Y74" i="1"/>
  <c r="X74" i="1"/>
  <c r="Z74" i="1"/>
  <c r="W74" i="1"/>
  <c r="Z105" i="1"/>
  <c r="W105" i="1"/>
  <c r="Y105" i="1"/>
  <c r="AA105" i="1"/>
  <c r="X105" i="1"/>
  <c r="AA64" i="1"/>
  <c r="Y64" i="1"/>
  <c r="W64" i="1"/>
  <c r="Z64" i="1"/>
  <c r="X64" i="1"/>
  <c r="X78" i="1"/>
  <c r="Z78" i="1"/>
  <c r="AA78" i="1"/>
  <c r="Y78" i="1"/>
  <c r="BL171" i="1"/>
  <c r="BK171" i="1"/>
  <c r="BJ171" i="1"/>
  <c r="BI171" i="1"/>
  <c r="BM171" i="1"/>
  <c r="BM164" i="1"/>
  <c r="BL164" i="1"/>
  <c r="BJ164" i="1"/>
  <c r="AJ164" i="15" s="1"/>
  <c r="BI164" i="1"/>
  <c r="BK164" i="1"/>
  <c r="BM120" i="1"/>
  <c r="BL120" i="1"/>
  <c r="BK120" i="1"/>
  <c r="BI120" i="1"/>
  <c r="BJ120" i="1"/>
  <c r="AJ120" i="15" s="1"/>
  <c r="BM142" i="1"/>
  <c r="BJ142" i="1"/>
  <c r="AJ142" i="15" s="1"/>
  <c r="BL142" i="1"/>
  <c r="BI142" i="1"/>
  <c r="BK142" i="1"/>
  <c r="BM181" i="1"/>
  <c r="BL181" i="1"/>
  <c r="BJ181" i="1"/>
  <c r="AJ181" i="15" s="1"/>
  <c r="BK181" i="1"/>
  <c r="BI181" i="1"/>
  <c r="BM129" i="1"/>
  <c r="BL129" i="1"/>
  <c r="BK129" i="1"/>
  <c r="BI129" i="1"/>
  <c r="BJ129" i="1"/>
  <c r="AJ129" i="15" s="1"/>
  <c r="BL150" i="1"/>
  <c r="BK150" i="1"/>
  <c r="BI150" i="1"/>
  <c r="BJ150" i="1"/>
  <c r="BM150" i="1"/>
  <c r="BM70" i="1"/>
  <c r="BI70" i="1"/>
  <c r="BL70" i="1"/>
  <c r="BK70" i="1"/>
  <c r="BJ70" i="1"/>
  <c r="AJ70" i="15" s="1"/>
  <c r="BM73" i="1"/>
  <c r="BL73" i="1"/>
  <c r="BJ73" i="1"/>
  <c r="BK73" i="1"/>
  <c r="BI73" i="1"/>
  <c r="BM82" i="1"/>
  <c r="BK82" i="1"/>
  <c r="BI82" i="1"/>
  <c r="BL82" i="1"/>
  <c r="BJ82" i="1"/>
  <c r="BM45" i="1"/>
  <c r="BL45" i="1"/>
  <c r="BK45" i="1"/>
  <c r="BI45" i="1"/>
  <c r="BJ45" i="1"/>
  <c r="AJ45" i="15" s="1"/>
  <c r="BM44" i="1"/>
  <c r="BL44" i="1"/>
  <c r="BK44" i="1"/>
  <c r="BI44" i="1"/>
  <c r="BJ44" i="1"/>
  <c r="AJ44" i="15" s="1"/>
  <c r="BM23" i="1"/>
  <c r="BL23" i="1"/>
  <c r="BK23" i="1"/>
  <c r="BJ23" i="1"/>
  <c r="BI23" i="1"/>
  <c r="AU184" i="1"/>
  <c r="AT184" i="1"/>
  <c r="AR184" i="1"/>
  <c r="AQ184" i="1"/>
  <c r="AS184" i="1"/>
  <c r="AU120" i="1"/>
  <c r="AT120" i="1"/>
  <c r="AR120" i="1"/>
  <c r="W120" i="15" s="1"/>
  <c r="AQ120" i="1"/>
  <c r="AS120" i="1"/>
  <c r="AU72" i="1"/>
  <c r="AT72" i="1"/>
  <c r="AR72" i="1"/>
  <c r="AQ72" i="1"/>
  <c r="AS72" i="1"/>
  <c r="AU183" i="1"/>
  <c r="AT183" i="1"/>
  <c r="AS183" i="1"/>
  <c r="AR183" i="1"/>
  <c r="AQ183" i="1"/>
  <c r="AU151" i="1"/>
  <c r="AT151" i="1"/>
  <c r="AS151" i="1"/>
  <c r="AQ151" i="1"/>
  <c r="AR151" i="1"/>
  <c r="AU87" i="1"/>
  <c r="AT87" i="1"/>
  <c r="AS87" i="1"/>
  <c r="AQ87" i="1"/>
  <c r="AR87" i="1"/>
  <c r="AU23" i="1"/>
  <c r="AT23" i="1"/>
  <c r="AS23" i="1"/>
  <c r="AR23" i="1"/>
  <c r="AQ23" i="1"/>
  <c r="AU150" i="1"/>
  <c r="AT150" i="1"/>
  <c r="AS150" i="1"/>
  <c r="AQ150" i="1"/>
  <c r="AR150" i="1"/>
  <c r="AU86" i="1"/>
  <c r="AT86" i="1"/>
  <c r="AS86" i="1"/>
  <c r="AQ86" i="1"/>
  <c r="AR86" i="1"/>
  <c r="AU22" i="1"/>
  <c r="AT22" i="1"/>
  <c r="AS22" i="1"/>
  <c r="AQ22" i="1"/>
  <c r="AR22" i="1"/>
  <c r="AU149" i="1"/>
  <c r="AT149" i="1"/>
  <c r="AS149" i="1"/>
  <c r="AR149" i="1"/>
  <c r="W149" i="15" s="1"/>
  <c r="AQ149" i="1"/>
  <c r="AU101" i="1"/>
  <c r="AT101" i="1"/>
  <c r="AS101" i="1"/>
  <c r="AR101" i="1"/>
  <c r="AQ101" i="1"/>
  <c r="AU37" i="1"/>
  <c r="AT37" i="1"/>
  <c r="AS37" i="1"/>
  <c r="AR37" i="1"/>
  <c r="AQ37" i="1"/>
  <c r="J131" i="1"/>
  <c r="H131" i="1"/>
  <c r="C131" i="15" s="1"/>
  <c r="K131" i="1"/>
  <c r="I131" i="1"/>
  <c r="G131" i="1"/>
  <c r="K170" i="1"/>
  <c r="I170" i="1"/>
  <c r="J170" i="1"/>
  <c r="H170" i="1"/>
  <c r="C170" i="15" s="1"/>
  <c r="G170" i="1"/>
  <c r="K122" i="1"/>
  <c r="I122" i="1"/>
  <c r="H122" i="1"/>
  <c r="C122" i="15" s="1"/>
  <c r="J122" i="1"/>
  <c r="G122" i="1"/>
  <c r="K90" i="1"/>
  <c r="I90" i="1"/>
  <c r="H90" i="1"/>
  <c r="J90" i="1"/>
  <c r="G90" i="1"/>
  <c r="K42" i="1"/>
  <c r="I42" i="1"/>
  <c r="H42" i="1"/>
  <c r="C42" i="15" s="1"/>
  <c r="G42" i="1"/>
  <c r="J42" i="1"/>
  <c r="J63" i="1"/>
  <c r="H63" i="1"/>
  <c r="C63" i="15" s="1"/>
  <c r="K63" i="1"/>
  <c r="I63" i="1"/>
  <c r="G63" i="1"/>
  <c r="I85" i="1"/>
  <c r="J85" i="1"/>
  <c r="H85" i="1"/>
  <c r="C85" i="15" s="1"/>
  <c r="K85" i="1"/>
  <c r="G85" i="1"/>
  <c r="J119" i="1"/>
  <c r="H119" i="1"/>
  <c r="C119" i="15" s="1"/>
  <c r="I119" i="1"/>
  <c r="K119" i="1"/>
  <c r="G119" i="1"/>
  <c r="I165" i="1"/>
  <c r="J165" i="1"/>
  <c r="H165" i="1"/>
  <c r="C165" i="15" s="1"/>
  <c r="K165" i="1"/>
  <c r="G165" i="1"/>
  <c r="J89" i="1"/>
  <c r="H89" i="1"/>
  <c r="C89" i="15" s="1"/>
  <c r="K89" i="1"/>
  <c r="I89" i="1"/>
  <c r="G89" i="1"/>
  <c r="I61" i="1"/>
  <c r="J61" i="1"/>
  <c r="H61" i="1"/>
  <c r="C61" i="15" s="1"/>
  <c r="K61" i="1"/>
  <c r="G61" i="1"/>
  <c r="H148" i="1"/>
  <c r="J148" i="1"/>
  <c r="K148" i="1"/>
  <c r="I148" i="1"/>
  <c r="G148" i="1"/>
  <c r="H100" i="1"/>
  <c r="C100" i="15" s="1"/>
  <c r="J100" i="1"/>
  <c r="K100" i="1"/>
  <c r="I100" i="1"/>
  <c r="G100" i="1"/>
  <c r="H68" i="1"/>
  <c r="C68" i="15" s="1"/>
  <c r="J68" i="1"/>
  <c r="K68" i="1"/>
  <c r="I68" i="1"/>
  <c r="G68" i="1"/>
  <c r="G20" i="1"/>
  <c r="H20" i="1"/>
  <c r="C20" i="15" s="1"/>
  <c r="J20" i="1"/>
  <c r="K20" i="1"/>
  <c r="I20" i="1"/>
  <c r="AK31" i="1"/>
  <c r="AK181" i="1"/>
  <c r="AK53" i="1"/>
  <c r="AK131" i="1"/>
  <c r="AK176" i="1"/>
  <c r="AK128" i="1"/>
  <c r="AK64" i="1"/>
  <c r="AK48" i="1"/>
  <c r="AK186" i="1"/>
  <c r="AK154" i="1"/>
  <c r="AK122" i="1"/>
  <c r="AK90" i="1"/>
  <c r="AK26" i="1"/>
  <c r="BA168" i="1"/>
  <c r="AY168" i="1"/>
  <c r="T168" i="15" s="1"/>
  <c r="AX168" i="1"/>
  <c r="S168" i="15" s="1"/>
  <c r="AZ168" i="1"/>
  <c r="U168" i="15" s="1"/>
  <c r="BA146" i="1"/>
  <c r="AZ146" i="1"/>
  <c r="U146" i="15" s="1"/>
  <c r="AY146" i="1"/>
  <c r="T146" i="15" s="1"/>
  <c r="AX146" i="1"/>
  <c r="S146" i="15" s="1"/>
  <c r="BA178" i="1"/>
  <c r="AZ178" i="1"/>
  <c r="U178" i="15" s="1"/>
  <c r="AY178" i="1"/>
  <c r="T178" i="15" s="1"/>
  <c r="AX178" i="1"/>
  <c r="S178" i="15" s="1"/>
  <c r="AZ161" i="1"/>
  <c r="U161" i="15" s="1"/>
  <c r="AY161" i="1"/>
  <c r="T161" i="15" s="1"/>
  <c r="AX161" i="1"/>
  <c r="S161" i="15" s="1"/>
  <c r="BA161" i="1"/>
  <c r="AZ153" i="1"/>
  <c r="U153" i="15" s="1"/>
  <c r="BA153" i="1"/>
  <c r="AY153" i="1"/>
  <c r="T153" i="15" s="1"/>
  <c r="AX153" i="1"/>
  <c r="S153" i="15" s="1"/>
  <c r="AY104" i="1"/>
  <c r="T104" i="15" s="1"/>
  <c r="AX104" i="1"/>
  <c r="S104" i="15" s="1"/>
  <c r="BA104" i="1"/>
  <c r="AZ104" i="1"/>
  <c r="U104" i="15" s="1"/>
  <c r="BA79" i="1"/>
  <c r="AZ79" i="1"/>
  <c r="U79" i="15" s="1"/>
  <c r="AY79" i="1"/>
  <c r="T79" i="15" s="1"/>
  <c r="AX79" i="1"/>
  <c r="S79" i="15" s="1"/>
  <c r="AY114" i="1"/>
  <c r="T114" i="15" s="1"/>
  <c r="AZ114" i="1"/>
  <c r="U114" i="15" s="1"/>
  <c r="AX114" i="1"/>
  <c r="S114" i="15" s="1"/>
  <c r="BA114" i="1"/>
  <c r="AZ90" i="1"/>
  <c r="U90" i="15" s="1"/>
  <c r="AY90" i="1"/>
  <c r="T90" i="15" s="1"/>
  <c r="AX90" i="1"/>
  <c r="S90" i="15" s="1"/>
  <c r="BA90" i="1"/>
  <c r="BA63" i="1"/>
  <c r="AZ63" i="1"/>
  <c r="U63" i="15" s="1"/>
  <c r="AY63" i="1"/>
  <c r="T63" i="15" s="1"/>
  <c r="AX63" i="1"/>
  <c r="S63" i="15" s="1"/>
  <c r="AZ26" i="1"/>
  <c r="U26" i="15" s="1"/>
  <c r="AY26" i="1"/>
  <c r="T26" i="15" s="1"/>
  <c r="AX26" i="1"/>
  <c r="S26" i="15" s="1"/>
  <c r="BA26" i="1"/>
  <c r="AY50" i="1"/>
  <c r="T50" i="15" s="1"/>
  <c r="AZ50" i="1"/>
  <c r="U50" i="15" s="1"/>
  <c r="AX50" i="1"/>
  <c r="S50" i="15" s="1"/>
  <c r="BA50" i="1"/>
  <c r="AX30" i="1"/>
  <c r="S30" i="15" s="1"/>
  <c r="BA30" i="1"/>
  <c r="AY30" i="1"/>
  <c r="T30" i="15" s="1"/>
  <c r="AZ30" i="1"/>
  <c r="U30" i="15" s="1"/>
  <c r="AG60" i="1"/>
  <c r="AE60" i="1"/>
  <c r="AD60" i="1"/>
  <c r="AF60" i="1"/>
  <c r="AG147" i="1"/>
  <c r="AF147" i="1"/>
  <c r="AE147" i="1"/>
  <c r="AD147" i="1"/>
  <c r="AF169" i="1"/>
  <c r="P169" i="15" s="1"/>
  <c r="AD169" i="1"/>
  <c r="AE169" i="1"/>
  <c r="O169" i="15" s="1"/>
  <c r="AG169" i="1"/>
  <c r="Q169" i="15" s="1"/>
  <c r="AF132" i="1"/>
  <c r="AD132" i="1"/>
  <c r="AE132" i="1"/>
  <c r="AG132" i="1"/>
  <c r="AG167" i="1"/>
  <c r="Q167" i="15" s="1"/>
  <c r="AF167" i="1"/>
  <c r="P167" i="15" s="1"/>
  <c r="AE167" i="1"/>
  <c r="O167" i="15" s="1"/>
  <c r="AD167" i="1"/>
  <c r="AG115" i="1"/>
  <c r="Q115" i="15" s="1"/>
  <c r="AF115" i="1"/>
  <c r="P115" i="15" s="1"/>
  <c r="AE115" i="1"/>
  <c r="O115" i="15" s="1"/>
  <c r="AD115" i="1"/>
  <c r="AG45" i="1"/>
  <c r="AF45" i="1"/>
  <c r="AD45" i="1"/>
  <c r="AE45" i="1"/>
  <c r="AG75" i="1"/>
  <c r="Q75" i="15" s="1"/>
  <c r="AF75" i="1"/>
  <c r="P75" i="15" s="1"/>
  <c r="AE75" i="1"/>
  <c r="O75" i="15" s="1"/>
  <c r="AD75" i="1"/>
  <c r="AE74" i="1"/>
  <c r="O74" i="15" s="1"/>
  <c r="AG74" i="1"/>
  <c r="Q74" i="15" s="1"/>
  <c r="AF74" i="1"/>
  <c r="P74" i="15" s="1"/>
  <c r="AD74" i="1"/>
  <c r="AD70" i="1"/>
  <c r="AE70" i="1"/>
  <c r="O70" i="15" s="1"/>
  <c r="AG70" i="1"/>
  <c r="Q70" i="15" s="1"/>
  <c r="AF70" i="1"/>
  <c r="P70" i="15" s="1"/>
  <c r="AG30" i="1"/>
  <c r="AF30" i="1"/>
  <c r="AD30" i="1"/>
  <c r="AE30" i="1"/>
  <c r="BG105" i="1"/>
  <c r="BF105" i="1"/>
  <c r="BE105" i="1"/>
  <c r="BD105" i="1"/>
  <c r="BC105" i="1"/>
  <c r="BG181" i="1"/>
  <c r="BF181" i="1"/>
  <c r="BE181" i="1"/>
  <c r="BD181" i="1"/>
  <c r="BC181" i="1"/>
  <c r="BF148" i="1"/>
  <c r="BE148" i="1"/>
  <c r="BD148" i="1"/>
  <c r="BC148" i="1"/>
  <c r="BG148" i="1"/>
  <c r="BG162" i="1"/>
  <c r="BF162" i="1"/>
  <c r="BC162" i="1"/>
  <c r="BE162" i="1"/>
  <c r="BD162" i="1"/>
  <c r="BE144" i="1"/>
  <c r="BD144" i="1"/>
  <c r="BC144" i="1"/>
  <c r="BG144" i="1"/>
  <c r="BF144" i="1"/>
  <c r="BG143" i="1"/>
  <c r="BF143" i="1"/>
  <c r="BE143" i="1"/>
  <c r="BD143" i="1"/>
  <c r="BC143" i="1"/>
  <c r="BG95" i="1"/>
  <c r="BF95" i="1"/>
  <c r="BE95" i="1"/>
  <c r="BD95" i="1"/>
  <c r="BC95" i="1"/>
  <c r="BF108" i="1"/>
  <c r="BG108" i="1"/>
  <c r="BE108" i="1"/>
  <c r="BD108" i="1"/>
  <c r="BC108" i="1"/>
  <c r="BG89" i="1"/>
  <c r="BF89" i="1"/>
  <c r="BE89" i="1"/>
  <c r="BD89" i="1"/>
  <c r="BC89" i="1"/>
  <c r="BG81" i="1"/>
  <c r="BF81" i="1"/>
  <c r="BE81" i="1"/>
  <c r="BD81" i="1"/>
  <c r="BC81" i="1"/>
  <c r="BE50" i="1"/>
  <c r="BG50" i="1"/>
  <c r="BF50" i="1"/>
  <c r="BC50" i="1"/>
  <c r="BD50" i="1"/>
  <c r="BG58" i="1"/>
  <c r="BF58" i="1"/>
  <c r="BE58" i="1"/>
  <c r="BD58" i="1"/>
  <c r="BC58" i="1"/>
  <c r="AA177" i="1"/>
  <c r="Y177" i="1"/>
  <c r="W177" i="1"/>
  <c r="X177" i="1"/>
  <c r="Z177" i="1"/>
  <c r="AA139" i="1"/>
  <c r="Z139" i="1"/>
  <c r="Y139" i="1"/>
  <c r="X139" i="1"/>
  <c r="W139" i="1"/>
  <c r="W124" i="1"/>
  <c r="AA124" i="1"/>
  <c r="Y124" i="1"/>
  <c r="X124" i="1"/>
  <c r="Z124" i="1"/>
  <c r="Z130" i="1"/>
  <c r="X130" i="1"/>
  <c r="AA130" i="1"/>
  <c r="Y130" i="1"/>
  <c r="W130" i="1"/>
  <c r="AA175" i="1"/>
  <c r="Z175" i="1"/>
  <c r="Y175" i="1"/>
  <c r="X175" i="1"/>
  <c r="W175" i="1"/>
  <c r="AA103" i="1"/>
  <c r="Z103" i="1"/>
  <c r="Y103" i="1"/>
  <c r="X103" i="1"/>
  <c r="W103" i="1"/>
  <c r="AA106" i="1"/>
  <c r="Y106" i="1"/>
  <c r="X106" i="1"/>
  <c r="Z106" i="1"/>
  <c r="W106" i="1"/>
  <c r="BM177" i="1"/>
  <c r="BL177" i="1"/>
  <c r="BI177" i="1"/>
  <c r="BK177" i="1"/>
  <c r="BJ177" i="1"/>
  <c r="AJ177" i="15" s="1"/>
  <c r="BL159" i="1"/>
  <c r="BM159" i="1"/>
  <c r="BK159" i="1"/>
  <c r="BJ159" i="1"/>
  <c r="BI159" i="1"/>
  <c r="BM154" i="1"/>
  <c r="BL154" i="1"/>
  <c r="BJ154" i="1"/>
  <c r="AJ154" i="15" s="1"/>
  <c r="BK154" i="1"/>
  <c r="BI154" i="1"/>
  <c r="BM119" i="1"/>
  <c r="BL119" i="1"/>
  <c r="BK119" i="1"/>
  <c r="BJ119" i="1"/>
  <c r="AJ119" i="15" s="1"/>
  <c r="BI119" i="1"/>
  <c r="BM158" i="1"/>
  <c r="BJ158" i="1"/>
  <c r="AJ158" i="15" s="1"/>
  <c r="BK158" i="1"/>
  <c r="BI158" i="1"/>
  <c r="BL158" i="1"/>
  <c r="BJ176" i="1"/>
  <c r="AJ176" i="15" s="1"/>
  <c r="BM176" i="1"/>
  <c r="BL176" i="1"/>
  <c r="BK176" i="1"/>
  <c r="BI176" i="1"/>
  <c r="BM132" i="1"/>
  <c r="BL132" i="1"/>
  <c r="BJ132" i="1"/>
  <c r="AJ132" i="15" s="1"/>
  <c r="BI132" i="1"/>
  <c r="BK132" i="1"/>
  <c r="BM116" i="1"/>
  <c r="BL116" i="1"/>
  <c r="BJ116" i="1"/>
  <c r="AJ116" i="15" s="1"/>
  <c r="BK116" i="1"/>
  <c r="BI116" i="1"/>
  <c r="BM152" i="1"/>
  <c r="BL152" i="1"/>
  <c r="BK152" i="1"/>
  <c r="BI152" i="1"/>
  <c r="BJ152" i="1"/>
  <c r="BL128" i="1"/>
  <c r="BJ128" i="1"/>
  <c r="AJ128" i="15" s="1"/>
  <c r="BK128" i="1"/>
  <c r="BI128" i="1"/>
  <c r="BM128" i="1"/>
  <c r="BM104" i="1"/>
  <c r="BL104" i="1"/>
  <c r="BK104" i="1"/>
  <c r="BI104" i="1"/>
  <c r="BJ104" i="1"/>
  <c r="AJ104" i="15" s="1"/>
  <c r="BM137" i="1"/>
  <c r="BL137" i="1"/>
  <c r="BJ137" i="1"/>
  <c r="AJ137" i="15" s="1"/>
  <c r="BK137" i="1"/>
  <c r="BI137" i="1"/>
  <c r="BM106" i="1"/>
  <c r="BL106" i="1"/>
  <c r="BJ106" i="1"/>
  <c r="BK106" i="1"/>
  <c r="BI106" i="1"/>
  <c r="BM76" i="1"/>
  <c r="BL76" i="1"/>
  <c r="BK76" i="1"/>
  <c r="BI76" i="1"/>
  <c r="BJ76" i="1"/>
  <c r="AJ76" i="15" s="1"/>
  <c r="BM179" i="1"/>
  <c r="BL179" i="1"/>
  <c r="BK179" i="1"/>
  <c r="BJ179" i="1"/>
  <c r="AJ179" i="15" s="1"/>
  <c r="BI179" i="1"/>
  <c r="BL163" i="1"/>
  <c r="BM163" i="1"/>
  <c r="BK163" i="1"/>
  <c r="BJ163" i="1"/>
  <c r="BI163" i="1"/>
  <c r="BM149" i="1"/>
  <c r="BL149" i="1"/>
  <c r="BJ149" i="1"/>
  <c r="AJ149" i="15" s="1"/>
  <c r="BK149" i="1"/>
  <c r="BI149" i="1"/>
  <c r="BM126" i="1"/>
  <c r="BJ126" i="1"/>
  <c r="BK126" i="1"/>
  <c r="BI126" i="1"/>
  <c r="BL126" i="1"/>
  <c r="BM113" i="1"/>
  <c r="BL113" i="1"/>
  <c r="BI113" i="1"/>
  <c r="BK113" i="1"/>
  <c r="BJ113" i="1"/>
  <c r="AJ113" i="15" s="1"/>
  <c r="BM74" i="1"/>
  <c r="BL74" i="1"/>
  <c r="BJ74" i="1"/>
  <c r="AJ74" i="15" s="1"/>
  <c r="BK74" i="1"/>
  <c r="BI74" i="1"/>
  <c r="BM148" i="1"/>
  <c r="BL148" i="1"/>
  <c r="BJ148" i="1"/>
  <c r="BK148" i="1"/>
  <c r="BI148" i="1"/>
  <c r="BM130" i="1"/>
  <c r="BK130" i="1"/>
  <c r="BI130" i="1"/>
  <c r="BL130" i="1"/>
  <c r="BJ130" i="1"/>
  <c r="BM109" i="1"/>
  <c r="BL109" i="1"/>
  <c r="BK109" i="1"/>
  <c r="BI109" i="1"/>
  <c r="BJ109" i="1"/>
  <c r="AJ109" i="15" s="1"/>
  <c r="BM61" i="1"/>
  <c r="BL61" i="1"/>
  <c r="BK61" i="1"/>
  <c r="BI61" i="1"/>
  <c r="BJ61" i="1"/>
  <c r="AJ61" i="15" s="1"/>
  <c r="BM122" i="1"/>
  <c r="BL122" i="1"/>
  <c r="BJ122" i="1"/>
  <c r="AJ122" i="15" s="1"/>
  <c r="BK122" i="1"/>
  <c r="BI122" i="1"/>
  <c r="BM98" i="1"/>
  <c r="BK98" i="1"/>
  <c r="BI98" i="1"/>
  <c r="BL98" i="1"/>
  <c r="BJ98" i="1"/>
  <c r="BM84" i="1"/>
  <c r="BL84" i="1"/>
  <c r="BJ84" i="1"/>
  <c r="AJ84" i="15" s="1"/>
  <c r="BK84" i="1"/>
  <c r="BI84" i="1"/>
  <c r="BL42" i="1"/>
  <c r="BM42" i="1"/>
  <c r="BJ42" i="1"/>
  <c r="AJ42" i="15" s="1"/>
  <c r="BI42" i="1"/>
  <c r="BK42" i="1"/>
  <c r="BM87" i="1"/>
  <c r="BL87" i="1"/>
  <c r="BK87" i="1"/>
  <c r="BJ87" i="1"/>
  <c r="AJ87" i="15" s="1"/>
  <c r="BI87" i="1"/>
  <c r="BM93" i="1"/>
  <c r="BL93" i="1"/>
  <c r="BK93" i="1"/>
  <c r="BI93" i="1"/>
  <c r="BJ93" i="1"/>
  <c r="AJ93" i="15" s="1"/>
  <c r="BM81" i="1"/>
  <c r="BL81" i="1"/>
  <c r="BI81" i="1"/>
  <c r="BK81" i="1"/>
  <c r="BJ81" i="1"/>
  <c r="AJ81" i="15" s="1"/>
  <c r="BM58" i="1"/>
  <c r="BL58" i="1"/>
  <c r="BJ58" i="1"/>
  <c r="AJ58" i="15" s="1"/>
  <c r="BK58" i="1"/>
  <c r="BI58" i="1"/>
  <c r="BL67" i="1"/>
  <c r="BM67" i="1"/>
  <c r="BK67" i="1"/>
  <c r="BJ67" i="1"/>
  <c r="AJ67" i="15" s="1"/>
  <c r="BI67" i="1"/>
  <c r="BM72" i="1"/>
  <c r="BL72" i="1"/>
  <c r="BK72" i="1"/>
  <c r="BI72" i="1"/>
  <c r="BJ72" i="1"/>
  <c r="AJ72" i="15" s="1"/>
  <c r="BL59" i="1"/>
  <c r="BK59" i="1"/>
  <c r="BJ59" i="1"/>
  <c r="BI59" i="1"/>
  <c r="BM59" i="1"/>
  <c r="BL32" i="1"/>
  <c r="BJ32" i="1"/>
  <c r="AJ32" i="15" s="1"/>
  <c r="BK32" i="1"/>
  <c r="BI32" i="1"/>
  <c r="BM32" i="1"/>
  <c r="BM40" i="1"/>
  <c r="BL40" i="1"/>
  <c r="BI40" i="1"/>
  <c r="BK40" i="1"/>
  <c r="BJ40" i="1"/>
  <c r="AJ40" i="15" s="1"/>
  <c r="BM53" i="1"/>
  <c r="BL53" i="1"/>
  <c r="BJ53" i="1"/>
  <c r="BK53" i="1"/>
  <c r="BI53" i="1"/>
  <c r="BM35" i="1"/>
  <c r="BK35" i="1"/>
  <c r="BJ35" i="1"/>
  <c r="AJ35" i="15" s="1"/>
  <c r="BI35" i="1"/>
  <c r="BL35" i="1"/>
  <c r="BM33" i="1"/>
  <c r="BL33" i="1"/>
  <c r="BK33" i="1"/>
  <c r="BI33" i="1"/>
  <c r="BJ33" i="1"/>
  <c r="AJ33" i="15" s="1"/>
  <c r="BL20" i="1"/>
  <c r="BM20" i="1"/>
  <c r="BK20" i="1"/>
  <c r="BJ20" i="1"/>
  <c r="BI20" i="1"/>
  <c r="BM25" i="1"/>
  <c r="BL25" i="1"/>
  <c r="BK25" i="1"/>
  <c r="BJ25" i="1"/>
  <c r="BI25" i="1"/>
  <c r="AS180" i="1"/>
  <c r="AR180" i="1"/>
  <c r="AT180" i="1"/>
  <c r="AU180" i="1"/>
  <c r="AQ180" i="1"/>
  <c r="AS164" i="1"/>
  <c r="AQ164" i="1"/>
  <c r="AT164" i="1"/>
  <c r="AR164" i="1"/>
  <c r="AU164" i="1"/>
  <c r="AS148" i="1"/>
  <c r="AR148" i="1"/>
  <c r="AT148" i="1"/>
  <c r="AQ148" i="1"/>
  <c r="AU148" i="1"/>
  <c r="AS132" i="1"/>
  <c r="AQ132" i="1"/>
  <c r="AT132" i="1"/>
  <c r="AR132" i="1"/>
  <c r="W132" i="15" s="1"/>
  <c r="AU132" i="1"/>
  <c r="AS116" i="1"/>
  <c r="AR116" i="1"/>
  <c r="AT116" i="1"/>
  <c r="AU116" i="1"/>
  <c r="AQ116" i="1"/>
  <c r="AS100" i="1"/>
  <c r="AQ100" i="1"/>
  <c r="AT100" i="1"/>
  <c r="AR100" i="1"/>
  <c r="AU100" i="1"/>
  <c r="AS84" i="1"/>
  <c r="AR84" i="1"/>
  <c r="AT84" i="1"/>
  <c r="AQ84" i="1"/>
  <c r="AU84" i="1"/>
  <c r="AS68" i="1"/>
  <c r="AQ68" i="1"/>
  <c r="AT68" i="1"/>
  <c r="AR68" i="1"/>
  <c r="AU68" i="1"/>
  <c r="AR52" i="1"/>
  <c r="AT52" i="1"/>
  <c r="AU52" i="1"/>
  <c r="AS52" i="1"/>
  <c r="AQ52" i="1"/>
  <c r="AQ36" i="1"/>
  <c r="AT36" i="1"/>
  <c r="AS36" i="1"/>
  <c r="AU36" i="1"/>
  <c r="AR36" i="1"/>
  <c r="AR20" i="1"/>
  <c r="AT20" i="1"/>
  <c r="AQ20" i="1"/>
  <c r="AS20" i="1"/>
  <c r="AU20" i="1"/>
  <c r="AU179" i="1"/>
  <c r="AT179" i="1"/>
  <c r="AR179" i="1"/>
  <c r="AQ179" i="1"/>
  <c r="AS179" i="1"/>
  <c r="AU163" i="1"/>
  <c r="AT163" i="1"/>
  <c r="AR163" i="1"/>
  <c r="AQ163" i="1"/>
  <c r="AS163" i="1"/>
  <c r="AU147" i="1"/>
  <c r="AT147" i="1"/>
  <c r="AR147" i="1"/>
  <c r="W147" i="15" s="1"/>
  <c r="AQ147" i="1"/>
  <c r="AS147" i="1"/>
  <c r="AU131" i="1"/>
  <c r="AT131" i="1"/>
  <c r="AR131" i="1"/>
  <c r="W131" i="15" s="1"/>
  <c r="AS131" i="1"/>
  <c r="AQ131" i="1"/>
  <c r="AU115" i="1"/>
  <c r="AT115" i="1"/>
  <c r="AR115" i="1"/>
  <c r="AQ115" i="1"/>
  <c r="AS115" i="1"/>
  <c r="AU99" i="1"/>
  <c r="AT99" i="1"/>
  <c r="AR99" i="1"/>
  <c r="AQ99" i="1"/>
  <c r="AS99" i="1"/>
  <c r="AU83" i="1"/>
  <c r="AT83" i="1"/>
  <c r="AR83" i="1"/>
  <c r="AQ83" i="1"/>
  <c r="AS83" i="1"/>
  <c r="AU67" i="1"/>
  <c r="AT67" i="1"/>
  <c r="AR67" i="1"/>
  <c r="AQ67" i="1"/>
  <c r="AS67" i="1"/>
  <c r="AU51" i="1"/>
  <c r="AT51" i="1"/>
  <c r="AS51" i="1"/>
  <c r="AR51" i="1"/>
  <c r="AQ51" i="1"/>
  <c r="AU35" i="1"/>
  <c r="AT35" i="1"/>
  <c r="AS35" i="1"/>
  <c r="AR35" i="1"/>
  <c r="AQ35" i="1"/>
  <c r="AU19" i="1"/>
  <c r="AT19" i="1"/>
  <c r="AS19" i="1"/>
  <c r="AQ19" i="1"/>
  <c r="AR19" i="1"/>
  <c r="AU178" i="1"/>
  <c r="AT178" i="1"/>
  <c r="AS178" i="1"/>
  <c r="AQ178" i="1"/>
  <c r="AR178" i="1"/>
  <c r="AU162" i="1"/>
  <c r="AS162" i="1"/>
  <c r="AR162" i="1"/>
  <c r="AT162" i="1"/>
  <c r="AQ162" i="1"/>
  <c r="AU146" i="1"/>
  <c r="AT146" i="1"/>
  <c r="AS146" i="1"/>
  <c r="AR146" i="1"/>
  <c r="AQ146" i="1"/>
  <c r="AU130" i="1"/>
  <c r="AS130" i="1"/>
  <c r="AQ130" i="1"/>
  <c r="AT130" i="1"/>
  <c r="AR130" i="1"/>
  <c r="AU114" i="1"/>
  <c r="AT114" i="1"/>
  <c r="AS114" i="1"/>
  <c r="AQ114" i="1"/>
  <c r="AR114" i="1"/>
  <c r="AU98" i="1"/>
  <c r="AS98" i="1"/>
  <c r="AR98" i="1"/>
  <c r="AT98" i="1"/>
  <c r="AQ98" i="1"/>
  <c r="AU82" i="1"/>
  <c r="AT82" i="1"/>
  <c r="AS82" i="1"/>
  <c r="AR82" i="1"/>
  <c r="AQ82" i="1"/>
  <c r="AU66" i="1"/>
  <c r="AS66" i="1"/>
  <c r="AQ66" i="1"/>
  <c r="AT66" i="1"/>
  <c r="AR66" i="1"/>
  <c r="AU50" i="1"/>
  <c r="AS50" i="1"/>
  <c r="AT50" i="1"/>
  <c r="AQ50" i="1"/>
  <c r="AR50" i="1"/>
  <c r="AU34" i="1"/>
  <c r="AS34" i="1"/>
  <c r="AR34" i="1"/>
  <c r="AT34" i="1"/>
  <c r="AQ34" i="1"/>
  <c r="AU177" i="1"/>
  <c r="AT177" i="1"/>
  <c r="AS177" i="1"/>
  <c r="AR177" i="1"/>
  <c r="AQ177" i="1"/>
  <c r="AU161" i="1"/>
  <c r="AT161" i="1"/>
  <c r="AS161" i="1"/>
  <c r="AR161" i="1"/>
  <c r="AQ161" i="1"/>
  <c r="AU145" i="1"/>
  <c r="AT145" i="1"/>
  <c r="AS145" i="1"/>
  <c r="AR145" i="1"/>
  <c r="W145" i="15" s="1"/>
  <c r="AQ145" i="1"/>
  <c r="AU129" i="1"/>
  <c r="AT129" i="1"/>
  <c r="AS129" i="1"/>
  <c r="AR129" i="1"/>
  <c r="AQ129" i="1"/>
  <c r="AU113" i="1"/>
  <c r="AT113" i="1"/>
  <c r="AS113" i="1"/>
  <c r="AR113" i="1"/>
  <c r="W113" i="15" s="1"/>
  <c r="AQ113" i="1"/>
  <c r="AU97" i="1"/>
  <c r="AT97" i="1"/>
  <c r="AS97" i="1"/>
  <c r="AR97" i="1"/>
  <c r="AQ97" i="1"/>
  <c r="AU81" i="1"/>
  <c r="AT81" i="1"/>
  <c r="AS81" i="1"/>
  <c r="AR81" i="1"/>
  <c r="AQ81" i="1"/>
  <c r="AU65" i="1"/>
  <c r="AT65" i="1"/>
  <c r="AS65" i="1"/>
  <c r="AR65" i="1"/>
  <c r="AQ65" i="1"/>
  <c r="AU49" i="1"/>
  <c r="AT49" i="1"/>
  <c r="AS49" i="1"/>
  <c r="AR49" i="1"/>
  <c r="AQ49" i="1"/>
  <c r="AU33" i="1"/>
  <c r="AT33" i="1"/>
  <c r="AS33" i="1"/>
  <c r="AR33" i="1"/>
  <c r="AQ33" i="1"/>
  <c r="BP176" i="1"/>
  <c r="BP183" i="1"/>
  <c r="BP159" i="1"/>
  <c r="BP116" i="1"/>
  <c r="BP32" i="1"/>
  <c r="BP186" i="1"/>
  <c r="BP161" i="1"/>
  <c r="BP123" i="1"/>
  <c r="BP48" i="1"/>
  <c r="BP184" i="1"/>
  <c r="BP160" i="1"/>
  <c r="BP120" i="1"/>
  <c r="BP40" i="1"/>
  <c r="BP185" i="1"/>
  <c r="BP168" i="1"/>
  <c r="BP143" i="1"/>
  <c r="BP111" i="1"/>
  <c r="BP79" i="1"/>
  <c r="BP47" i="1"/>
  <c r="BT134" i="1"/>
  <c r="BT70" i="1"/>
  <c r="BP84" i="1"/>
  <c r="BP52" i="1"/>
  <c r="BP20" i="1"/>
  <c r="BT146" i="1"/>
  <c r="BT82" i="1"/>
  <c r="BP99" i="1"/>
  <c r="BP67" i="1"/>
  <c r="BP35" i="1"/>
  <c r="BT174" i="1"/>
  <c r="BT110" i="1"/>
  <c r="BT46" i="1"/>
  <c r="BP145" i="1"/>
  <c r="BP129" i="1"/>
  <c r="BP113" i="1"/>
  <c r="BP97" i="1"/>
  <c r="BP81" i="1"/>
  <c r="BP65" i="1"/>
  <c r="BP49" i="1"/>
  <c r="BP33" i="1"/>
  <c r="BT183" i="1"/>
  <c r="BT167" i="1"/>
  <c r="BT151" i="1"/>
  <c r="BT135" i="1"/>
  <c r="BT119" i="1"/>
  <c r="BT103" i="1"/>
  <c r="BT87" i="1"/>
  <c r="BT71" i="1"/>
  <c r="BT55" i="1"/>
  <c r="BT39" i="1"/>
  <c r="BT23" i="1"/>
  <c r="BT181" i="1"/>
  <c r="BT165" i="1"/>
  <c r="BT149" i="1"/>
  <c r="BT133" i="1"/>
  <c r="BT117" i="1"/>
  <c r="BT101" i="1"/>
  <c r="BT85" i="1"/>
  <c r="BT69" i="1"/>
  <c r="BT53" i="1"/>
  <c r="BT37" i="1"/>
  <c r="BT21" i="1"/>
  <c r="BP158" i="1"/>
  <c r="BP142" i="1"/>
  <c r="BP126" i="1"/>
  <c r="BP110" i="1"/>
  <c r="BP94" i="1"/>
  <c r="BP78" i="1"/>
  <c r="BP62" i="1"/>
  <c r="BP46" i="1"/>
  <c r="BP30" i="1"/>
  <c r="BR28" i="1"/>
  <c r="BT180" i="1"/>
  <c r="BT164" i="1"/>
  <c r="BT148" i="1"/>
  <c r="BT132" i="1"/>
  <c r="BT116" i="1"/>
  <c r="BT100" i="1"/>
  <c r="BT84" i="1"/>
  <c r="BT68" i="1"/>
  <c r="BT52" i="1"/>
  <c r="BT36" i="1"/>
  <c r="J155" i="1"/>
  <c r="H155" i="1"/>
  <c r="C155" i="15" s="1"/>
  <c r="I155" i="1"/>
  <c r="K155" i="1"/>
  <c r="G155" i="1"/>
  <c r="J123" i="1"/>
  <c r="H123" i="1"/>
  <c r="C123" i="15" s="1"/>
  <c r="K123" i="1"/>
  <c r="I123" i="1"/>
  <c r="G123" i="1"/>
  <c r="J79" i="1"/>
  <c r="H79" i="1"/>
  <c r="C79" i="15" s="1"/>
  <c r="K79" i="1"/>
  <c r="I79" i="1"/>
  <c r="G79" i="1"/>
  <c r="J51" i="1"/>
  <c r="G51" i="1"/>
  <c r="H51" i="1"/>
  <c r="C51" i="15" s="1"/>
  <c r="I51" i="1"/>
  <c r="K51" i="1"/>
  <c r="K182" i="1"/>
  <c r="I182" i="1"/>
  <c r="J182" i="1"/>
  <c r="H182" i="1"/>
  <c r="C182" i="15" s="1"/>
  <c r="G182" i="1"/>
  <c r="K166" i="1"/>
  <c r="I166" i="1"/>
  <c r="H166" i="1"/>
  <c r="C166" i="15" s="1"/>
  <c r="J166" i="1"/>
  <c r="G166" i="1"/>
  <c r="K150" i="1"/>
  <c r="I150" i="1"/>
  <c r="J150" i="1"/>
  <c r="H150" i="1"/>
  <c r="G150" i="1"/>
  <c r="K134" i="1"/>
  <c r="I134" i="1"/>
  <c r="H134" i="1"/>
  <c r="J134" i="1"/>
  <c r="G134" i="1"/>
  <c r="K118" i="1"/>
  <c r="I118" i="1"/>
  <c r="J118" i="1"/>
  <c r="H118" i="1"/>
  <c r="G118" i="1"/>
  <c r="K102" i="1"/>
  <c r="I102" i="1"/>
  <c r="H102" i="1"/>
  <c r="J102" i="1"/>
  <c r="G102" i="1"/>
  <c r="K86" i="1"/>
  <c r="I86" i="1"/>
  <c r="J86" i="1"/>
  <c r="H86" i="1"/>
  <c r="G86" i="1"/>
  <c r="K70" i="1"/>
  <c r="I70" i="1"/>
  <c r="H70" i="1"/>
  <c r="C70" i="15" s="1"/>
  <c r="J70" i="1"/>
  <c r="G70" i="1"/>
  <c r="K54" i="1"/>
  <c r="I54" i="1"/>
  <c r="J54" i="1"/>
  <c r="H54" i="1"/>
  <c r="C54" i="15" s="1"/>
  <c r="G54" i="1"/>
  <c r="K38" i="1"/>
  <c r="I38" i="1"/>
  <c r="J38" i="1"/>
  <c r="H38" i="1"/>
  <c r="G38" i="1"/>
  <c r="K22" i="1"/>
  <c r="I22" i="1"/>
  <c r="H22" i="1"/>
  <c r="G22" i="1"/>
  <c r="J22" i="1"/>
  <c r="J115" i="1"/>
  <c r="H115" i="1"/>
  <c r="C115" i="15" s="1"/>
  <c r="K115" i="1"/>
  <c r="I115" i="1"/>
  <c r="G115" i="1"/>
  <c r="J47" i="1"/>
  <c r="H47" i="1"/>
  <c r="C47" i="15" s="1"/>
  <c r="K47" i="1"/>
  <c r="G47" i="1"/>
  <c r="I47" i="1"/>
  <c r="J161" i="1"/>
  <c r="H161" i="1"/>
  <c r="C161" i="15" s="1"/>
  <c r="K161" i="1"/>
  <c r="I161" i="1"/>
  <c r="G161" i="1"/>
  <c r="J117" i="1"/>
  <c r="H117" i="1"/>
  <c r="C117" i="15" s="1"/>
  <c r="K117" i="1"/>
  <c r="I117" i="1"/>
  <c r="G117" i="1"/>
  <c r="I77" i="1"/>
  <c r="J77" i="1"/>
  <c r="H77" i="1"/>
  <c r="K77" i="1"/>
  <c r="G77" i="1"/>
  <c r="I33" i="1"/>
  <c r="J33" i="1"/>
  <c r="H33" i="1"/>
  <c r="C33" i="15" s="1"/>
  <c r="K33" i="1"/>
  <c r="G33" i="1"/>
  <c r="J159" i="1"/>
  <c r="H159" i="1"/>
  <c r="K159" i="1"/>
  <c r="I159" i="1"/>
  <c r="G159" i="1"/>
  <c r="J107" i="1"/>
  <c r="H107" i="1"/>
  <c r="C107" i="15" s="1"/>
  <c r="K107" i="1"/>
  <c r="I107" i="1"/>
  <c r="G107" i="1"/>
  <c r="J55" i="1"/>
  <c r="H55" i="1"/>
  <c r="K55" i="1"/>
  <c r="I55" i="1"/>
  <c r="G55" i="1"/>
  <c r="I181" i="1"/>
  <c r="J181" i="1"/>
  <c r="H181" i="1"/>
  <c r="C181" i="15" s="1"/>
  <c r="K181" i="1"/>
  <c r="G181" i="1"/>
  <c r="I157" i="1"/>
  <c r="J157" i="1"/>
  <c r="H157" i="1"/>
  <c r="C157" i="15" s="1"/>
  <c r="K157" i="1"/>
  <c r="G157" i="1"/>
  <c r="J133" i="1"/>
  <c r="H133" i="1"/>
  <c r="C133" i="15" s="1"/>
  <c r="K133" i="1"/>
  <c r="I133" i="1"/>
  <c r="G133" i="1"/>
  <c r="J109" i="1"/>
  <c r="H109" i="1"/>
  <c r="C109" i="15" s="1"/>
  <c r="K109" i="1"/>
  <c r="I109" i="1"/>
  <c r="G109" i="1"/>
  <c r="J81" i="1"/>
  <c r="H81" i="1"/>
  <c r="C81" i="15" s="1"/>
  <c r="K81" i="1"/>
  <c r="I81" i="1"/>
  <c r="G81" i="1"/>
  <c r="I57" i="1"/>
  <c r="J57" i="1"/>
  <c r="H57" i="1"/>
  <c r="C57" i="15" s="1"/>
  <c r="K57" i="1"/>
  <c r="G57" i="1"/>
  <c r="J29" i="1"/>
  <c r="H29" i="1"/>
  <c r="K29" i="1"/>
  <c r="I29" i="1"/>
  <c r="G29" i="1"/>
  <c r="H176" i="1"/>
  <c r="C176" i="15" s="1"/>
  <c r="J176" i="1"/>
  <c r="K176" i="1"/>
  <c r="I176" i="1"/>
  <c r="G176" i="1"/>
  <c r="H160" i="1"/>
  <c r="C160" i="15" s="1"/>
  <c r="J160" i="1"/>
  <c r="K160" i="1"/>
  <c r="I160" i="1"/>
  <c r="G160" i="1"/>
  <c r="J144" i="1"/>
  <c r="H144" i="1"/>
  <c r="C144" i="15" s="1"/>
  <c r="K144" i="1"/>
  <c r="I144" i="1"/>
  <c r="G144" i="1"/>
  <c r="H128" i="1"/>
  <c r="C128" i="15" s="1"/>
  <c r="J128" i="1"/>
  <c r="K128" i="1"/>
  <c r="I128" i="1"/>
  <c r="G128" i="1"/>
  <c r="H112" i="1"/>
  <c r="C112" i="15" s="1"/>
  <c r="J112" i="1"/>
  <c r="K112" i="1"/>
  <c r="I112" i="1"/>
  <c r="G112" i="1"/>
  <c r="J96" i="1"/>
  <c r="H96" i="1"/>
  <c r="C96" i="15" s="1"/>
  <c r="K96" i="1"/>
  <c r="I96" i="1"/>
  <c r="G96" i="1"/>
  <c r="H80" i="1"/>
  <c r="C80" i="15" s="1"/>
  <c r="J80" i="1"/>
  <c r="K80" i="1"/>
  <c r="I80" i="1"/>
  <c r="G80" i="1"/>
  <c r="J64" i="1"/>
  <c r="H64" i="1"/>
  <c r="C64" i="15" s="1"/>
  <c r="K64" i="1"/>
  <c r="I64" i="1"/>
  <c r="G64" i="1"/>
  <c r="J48" i="1"/>
  <c r="H48" i="1"/>
  <c r="C48" i="15" s="1"/>
  <c r="K48" i="1"/>
  <c r="G48" i="1"/>
  <c r="I48" i="1"/>
  <c r="H32" i="1"/>
  <c r="J32" i="1"/>
  <c r="K32" i="1"/>
  <c r="I32" i="1"/>
  <c r="G32" i="1"/>
  <c r="D57" i="1"/>
  <c r="AK79" i="1"/>
  <c r="AK103" i="1"/>
  <c r="AK127" i="1"/>
  <c r="AK183" i="1"/>
  <c r="AK55" i="1"/>
  <c r="AK169" i="1"/>
  <c r="AK137" i="1"/>
  <c r="AK105" i="1"/>
  <c r="AK73" i="1"/>
  <c r="AK41" i="1"/>
  <c r="AK173" i="1"/>
  <c r="AK141" i="1"/>
  <c r="AK109" i="1"/>
  <c r="AK77" i="1"/>
  <c r="AK45" i="1"/>
  <c r="AK19" i="1"/>
  <c r="AK155" i="1"/>
  <c r="AK123" i="1"/>
  <c r="AK91" i="1"/>
  <c r="AK59" i="1"/>
  <c r="AK27" i="1"/>
  <c r="AK172" i="1"/>
  <c r="AK156" i="1"/>
  <c r="AK140" i="1"/>
  <c r="AK124" i="1"/>
  <c r="AK108" i="1"/>
  <c r="AK92" i="1"/>
  <c r="AK76" i="1"/>
  <c r="AK60" i="1"/>
  <c r="AK44" i="1"/>
  <c r="AK28" i="1"/>
  <c r="AK182" i="1"/>
  <c r="AK166" i="1"/>
  <c r="AK150" i="1"/>
  <c r="AK134" i="1"/>
  <c r="AK118" i="1"/>
  <c r="AK102" i="1"/>
  <c r="AK86" i="1"/>
  <c r="AK70" i="1"/>
  <c r="AK54" i="1"/>
  <c r="AK38" i="1"/>
  <c r="AK22" i="1"/>
  <c r="I19" i="1"/>
  <c r="K19" i="1"/>
  <c r="J19" i="1"/>
  <c r="H19" i="1"/>
  <c r="C19" i="15" s="1"/>
  <c r="G19" i="1"/>
  <c r="AD8" i="1"/>
  <c r="AK9" i="1"/>
  <c r="R9" i="15" s="1"/>
  <c r="AD10" i="1"/>
  <c r="AK10" i="1"/>
  <c r="R10" i="15" s="1"/>
  <c r="AK8" i="1"/>
  <c r="R8" i="15" s="1"/>
  <c r="AD9" i="1"/>
  <c r="AK11" i="1"/>
  <c r="R11" i="15" s="1"/>
  <c r="AD11" i="1"/>
  <c r="AK18" i="1"/>
  <c r="R18" i="15" s="1"/>
  <c r="AD18" i="1"/>
  <c r="AK14" i="1"/>
  <c r="R14" i="15" s="1"/>
  <c r="AD14" i="1"/>
  <c r="AK13" i="1"/>
  <c r="R13" i="15" s="1"/>
  <c r="AD13" i="1"/>
  <c r="AK17" i="1"/>
  <c r="R17" i="15" s="1"/>
  <c r="AD17" i="1"/>
  <c r="AK12" i="1"/>
  <c r="R12" i="15" s="1"/>
  <c r="AD12" i="1"/>
  <c r="AD16" i="1"/>
  <c r="AK16" i="1"/>
  <c r="R16" i="15" s="1"/>
  <c r="AK15" i="1"/>
  <c r="R15" i="15" s="1"/>
  <c r="AD15" i="1"/>
  <c r="BP16" i="1"/>
  <c r="BP15" i="1"/>
  <c r="BP18" i="1"/>
  <c r="BP17" i="1"/>
  <c r="AW7" i="1"/>
  <c r="AC7" i="1"/>
  <c r="BP12" i="1"/>
  <c r="BO7" i="1"/>
  <c r="BB7" i="1"/>
  <c r="BH7" i="1"/>
  <c r="AJ7" i="1"/>
  <c r="M7" i="1"/>
  <c r="V7" i="1"/>
  <c r="BP14" i="1"/>
  <c r="N134" i="15" l="1"/>
  <c r="R134" i="15"/>
  <c r="AE268" i="15"/>
  <c r="N258" i="15"/>
  <c r="F199" i="15"/>
  <c r="Q110" i="15"/>
  <c r="F235" i="15"/>
  <c r="AI239" i="15"/>
  <c r="F207" i="15"/>
  <c r="F325" i="15"/>
  <c r="U306" i="1"/>
  <c r="F315" i="15"/>
  <c r="F197" i="15"/>
  <c r="F333" i="15"/>
  <c r="F334" i="15"/>
  <c r="F309" i="15"/>
  <c r="F314" i="15"/>
  <c r="F307" i="15"/>
  <c r="F319" i="15"/>
  <c r="U313" i="1"/>
  <c r="F326" i="15"/>
  <c r="U308" i="1"/>
  <c r="F312" i="15"/>
  <c r="F317" i="15"/>
  <c r="F308" i="15"/>
  <c r="U316" i="1"/>
  <c r="F304" i="15"/>
  <c r="F318" i="15"/>
  <c r="U314" i="1"/>
  <c r="B321" i="15"/>
  <c r="D321" i="15"/>
  <c r="AI321" i="15"/>
  <c r="V321" i="15"/>
  <c r="B318" i="15"/>
  <c r="D318" i="15"/>
  <c r="AI318" i="15"/>
  <c r="V318" i="15"/>
  <c r="V308" i="15"/>
  <c r="B308" i="15"/>
  <c r="D308" i="15"/>
  <c r="AI308" i="15"/>
  <c r="B316" i="15"/>
  <c r="D316" i="15"/>
  <c r="V316" i="15"/>
  <c r="AI316" i="15"/>
  <c r="F310" i="15"/>
  <c r="U319" i="1"/>
  <c r="B320" i="15"/>
  <c r="D320" i="15"/>
  <c r="AI320" i="15"/>
  <c r="V320" i="15"/>
  <c r="D299" i="15"/>
  <c r="B299" i="15"/>
  <c r="AI299" i="15"/>
  <c r="V299" i="15"/>
  <c r="B303" i="15"/>
  <c r="D303" i="15"/>
  <c r="AI303" i="15"/>
  <c r="V303" i="15"/>
  <c r="B317" i="15"/>
  <c r="D317" i="15"/>
  <c r="AI317" i="15"/>
  <c r="V317" i="15"/>
  <c r="F299" i="15"/>
  <c r="D307" i="15"/>
  <c r="B307" i="15"/>
  <c r="AI307" i="15"/>
  <c r="V307" i="15"/>
  <c r="U304" i="1"/>
  <c r="B313" i="15"/>
  <c r="D313" i="15"/>
  <c r="V313" i="15"/>
  <c r="AI313" i="15"/>
  <c r="D309" i="15"/>
  <c r="B309" i="15"/>
  <c r="AI309" i="15"/>
  <c r="V309" i="15"/>
  <c r="U323" i="1"/>
  <c r="F300" i="15"/>
  <c r="U302" i="1"/>
  <c r="F328" i="15"/>
  <c r="B334" i="15"/>
  <c r="D334" i="15"/>
  <c r="V334" i="15"/>
  <c r="AI334" i="15"/>
  <c r="B310" i="15"/>
  <c r="D310" i="15"/>
  <c r="V310" i="15"/>
  <c r="AI310" i="15"/>
  <c r="B327" i="15"/>
  <c r="D327" i="15"/>
  <c r="V327" i="15"/>
  <c r="AI327" i="15"/>
  <c r="B312" i="15"/>
  <c r="D312" i="15"/>
  <c r="V312" i="15"/>
  <c r="AI312" i="15"/>
  <c r="B311" i="15"/>
  <c r="D311" i="15"/>
  <c r="V311" i="15"/>
  <c r="AI311" i="15"/>
  <c r="U318" i="1"/>
  <c r="B332" i="15"/>
  <c r="D332" i="15"/>
  <c r="AI332" i="15"/>
  <c r="V332" i="15"/>
  <c r="B300" i="15"/>
  <c r="D300" i="15"/>
  <c r="AI300" i="15"/>
  <c r="V300" i="15"/>
  <c r="F331" i="15"/>
  <c r="B304" i="15"/>
  <c r="D304" i="15"/>
  <c r="AI304" i="15"/>
  <c r="V304" i="15"/>
  <c r="F329" i="15"/>
  <c r="AI301" i="15"/>
  <c r="B301" i="15"/>
  <c r="D301" i="15"/>
  <c r="V301" i="15"/>
  <c r="F332" i="15"/>
  <c r="U300" i="1"/>
  <c r="U329" i="1"/>
  <c r="F330" i="15"/>
  <c r="D314" i="15"/>
  <c r="B314" i="15"/>
  <c r="AI314" i="15"/>
  <c r="V314" i="15"/>
  <c r="U305" i="1"/>
  <c r="B328" i="15"/>
  <c r="D328" i="15"/>
  <c r="V328" i="15"/>
  <c r="AI328" i="15"/>
  <c r="U325" i="1"/>
  <c r="B329" i="15"/>
  <c r="D329" i="15"/>
  <c r="V329" i="15"/>
  <c r="AI329" i="15"/>
  <c r="U324" i="1"/>
  <c r="B323" i="15"/>
  <c r="D323" i="15"/>
  <c r="V323" i="15"/>
  <c r="AI323" i="15"/>
  <c r="U307" i="1"/>
  <c r="U322" i="1"/>
  <c r="U330" i="1"/>
  <c r="F322" i="15"/>
  <c r="F306" i="15"/>
  <c r="B305" i="15"/>
  <c r="D305" i="15"/>
  <c r="V305" i="15"/>
  <c r="AI305" i="15"/>
  <c r="U310" i="1"/>
  <c r="B319" i="15"/>
  <c r="D319" i="15"/>
  <c r="V319" i="15"/>
  <c r="AI319" i="15"/>
  <c r="U327" i="1"/>
  <c r="U334" i="1"/>
  <c r="F301" i="15"/>
  <c r="U303" i="1"/>
  <c r="D322" i="15"/>
  <c r="B322" i="15"/>
  <c r="AI322" i="15"/>
  <c r="V322" i="15"/>
  <c r="B331" i="15"/>
  <c r="D331" i="15"/>
  <c r="AI331" i="15"/>
  <c r="V331" i="15"/>
  <c r="D325" i="15"/>
  <c r="B325" i="15"/>
  <c r="V325" i="15"/>
  <c r="AI325" i="15"/>
  <c r="B326" i="15"/>
  <c r="D326" i="15"/>
  <c r="V326" i="15"/>
  <c r="AI326" i="15"/>
  <c r="F321" i="15"/>
  <c r="U299" i="1"/>
  <c r="F311" i="15"/>
  <c r="U301" i="1"/>
  <c r="F324" i="15"/>
  <c r="B330" i="15"/>
  <c r="D330" i="15"/>
  <c r="V330" i="15"/>
  <c r="AI330" i="15"/>
  <c r="F316" i="15"/>
  <c r="B315" i="15"/>
  <c r="D315" i="15"/>
  <c r="V315" i="15"/>
  <c r="AI315" i="15"/>
  <c r="U315" i="1"/>
  <c r="F327" i="15"/>
  <c r="B302" i="15"/>
  <c r="D302" i="15"/>
  <c r="V302" i="15"/>
  <c r="AI302" i="15"/>
  <c r="U332" i="1"/>
  <c r="U311" i="1"/>
  <c r="F303" i="15"/>
  <c r="U321" i="1"/>
  <c r="U328" i="1"/>
  <c r="U333" i="1"/>
  <c r="U317" i="1"/>
  <c r="B324" i="15"/>
  <c r="D324" i="15"/>
  <c r="V324" i="15"/>
  <c r="AI324" i="15"/>
  <c r="F313" i="15"/>
  <c r="B306" i="15"/>
  <c r="D306" i="15"/>
  <c r="AI306" i="15"/>
  <c r="V306" i="15"/>
  <c r="U309" i="1"/>
  <c r="U320" i="1"/>
  <c r="U312" i="1"/>
  <c r="U331" i="1"/>
  <c r="B333" i="15"/>
  <c r="D333" i="15"/>
  <c r="V333" i="15"/>
  <c r="AI333" i="15"/>
  <c r="U326" i="1"/>
  <c r="F320" i="15"/>
  <c r="F282" i="15"/>
  <c r="R210" i="15"/>
  <c r="V217" i="15"/>
  <c r="AI217" i="15"/>
  <c r="V266" i="15"/>
  <c r="F240" i="15"/>
  <c r="N252" i="15"/>
  <c r="AE285" i="15"/>
  <c r="AE239" i="15"/>
  <c r="R203" i="15"/>
  <c r="AE205" i="15"/>
  <c r="F219" i="15"/>
  <c r="V245" i="15"/>
  <c r="V250" i="15"/>
  <c r="V270" i="15"/>
  <c r="V277" i="15"/>
  <c r="AI277" i="15"/>
  <c r="R240" i="15"/>
  <c r="N133" i="15"/>
  <c r="R77" i="15"/>
  <c r="N98" i="15"/>
  <c r="N268" i="15"/>
  <c r="AE298" i="15"/>
  <c r="AE192" i="15"/>
  <c r="AE226" i="15"/>
  <c r="R211" i="15"/>
  <c r="N266" i="15"/>
  <c r="N286" i="15"/>
  <c r="N278" i="15"/>
  <c r="R298" i="15"/>
  <c r="R24" i="15"/>
  <c r="AE265" i="15"/>
  <c r="R245" i="15"/>
  <c r="N265" i="15"/>
  <c r="R292" i="15"/>
  <c r="R248" i="15"/>
  <c r="R193" i="15"/>
  <c r="R201" i="15"/>
  <c r="AE235" i="15"/>
  <c r="AE194" i="15"/>
  <c r="R273" i="15"/>
  <c r="AE243" i="15"/>
  <c r="R263" i="15"/>
  <c r="R284" i="15"/>
  <c r="AE270" i="15"/>
  <c r="AE291" i="15"/>
  <c r="R287" i="15"/>
  <c r="N272" i="15"/>
  <c r="N281" i="15"/>
  <c r="AE263" i="15"/>
  <c r="R270" i="15"/>
  <c r="AE283" i="15"/>
  <c r="R246" i="15"/>
  <c r="AE256" i="15"/>
  <c r="N254" i="15"/>
  <c r="R247" i="15"/>
  <c r="AE278" i="15"/>
  <c r="R264" i="15"/>
  <c r="AE274" i="15"/>
  <c r="V228" i="15"/>
  <c r="F255" i="15"/>
  <c r="AI284" i="15"/>
  <c r="V284" i="15"/>
  <c r="F263" i="15"/>
  <c r="V272" i="15"/>
  <c r="V295" i="15"/>
  <c r="N275" i="15"/>
  <c r="N285" i="15"/>
  <c r="N276" i="15"/>
  <c r="N250" i="15"/>
  <c r="AE295" i="15"/>
  <c r="AE279" i="15"/>
  <c r="N274" i="15"/>
  <c r="N244" i="15"/>
  <c r="AE272" i="15"/>
  <c r="N271" i="15"/>
  <c r="AE234" i="15"/>
  <c r="AE225" i="15"/>
  <c r="R190" i="15"/>
  <c r="AE212" i="15"/>
  <c r="R217" i="15"/>
  <c r="R230" i="15"/>
  <c r="R195" i="15"/>
  <c r="R224" i="15"/>
  <c r="AE241" i="15"/>
  <c r="R291" i="15"/>
  <c r="AE286" i="15"/>
  <c r="R256" i="15"/>
  <c r="AE245" i="15"/>
  <c r="AE276" i="15"/>
  <c r="AE289" i="15"/>
  <c r="AE292" i="15"/>
  <c r="AE277" i="15"/>
  <c r="R249" i="15"/>
  <c r="AE252" i="15"/>
  <c r="N298" i="15"/>
  <c r="R265" i="15"/>
  <c r="AE250" i="15"/>
  <c r="AE255" i="15"/>
  <c r="AE293" i="15"/>
  <c r="N249" i="15"/>
  <c r="R232" i="15"/>
  <c r="AE227" i="15"/>
  <c r="AE219" i="15"/>
  <c r="R228" i="15"/>
  <c r="R280" i="15"/>
  <c r="N261" i="15"/>
  <c r="N295" i="15"/>
  <c r="R294" i="15"/>
  <c r="N277" i="15"/>
  <c r="AE257" i="15"/>
  <c r="N270" i="15"/>
  <c r="AE258" i="15"/>
  <c r="N267" i="15"/>
  <c r="R233" i="15"/>
  <c r="AE209" i="15"/>
  <c r="AE200" i="15"/>
  <c r="N253" i="15"/>
  <c r="AI291" i="15"/>
  <c r="V278" i="15"/>
  <c r="V274" i="15"/>
  <c r="AI247" i="15"/>
  <c r="AI293" i="15"/>
  <c r="AI195" i="15"/>
  <c r="AI207" i="15"/>
  <c r="AI214" i="15"/>
  <c r="V293" i="15"/>
  <c r="V247" i="15"/>
  <c r="AI278" i="15"/>
  <c r="AI263" i="15"/>
  <c r="AI274" i="15"/>
  <c r="F243" i="15"/>
  <c r="F276" i="15"/>
  <c r="AI210" i="15"/>
  <c r="V223" i="15"/>
  <c r="AI189" i="15"/>
  <c r="V235" i="15"/>
  <c r="V193" i="15"/>
  <c r="AI235" i="15"/>
  <c r="F206" i="15"/>
  <c r="F229" i="15"/>
  <c r="F259" i="15"/>
  <c r="V213" i="15"/>
  <c r="V230" i="15"/>
  <c r="V216" i="15"/>
  <c r="AI206" i="15"/>
  <c r="V233" i="15"/>
  <c r="V243" i="15"/>
  <c r="AI280" i="15"/>
  <c r="V279" i="15"/>
  <c r="AI267" i="15"/>
  <c r="V280" i="15"/>
  <c r="AI292" i="15"/>
  <c r="V267" i="15"/>
  <c r="AI296" i="15"/>
  <c r="AI243" i="15"/>
  <c r="AI246" i="15"/>
  <c r="V255" i="15"/>
  <c r="AI285" i="15"/>
  <c r="F270" i="15"/>
  <c r="F288" i="15"/>
  <c r="U279" i="1"/>
  <c r="U256" i="1"/>
  <c r="V249" i="15"/>
  <c r="AI279" i="15"/>
  <c r="V240" i="15"/>
  <c r="F232" i="15"/>
  <c r="V286" i="15"/>
  <c r="V273" i="15"/>
  <c r="AI287" i="15"/>
  <c r="V298" i="15"/>
  <c r="V261" i="15"/>
  <c r="AI298" i="15"/>
  <c r="AI226" i="15"/>
  <c r="AI199" i="15"/>
  <c r="F192" i="15"/>
  <c r="F239" i="15"/>
  <c r="F191" i="15"/>
  <c r="F228" i="15"/>
  <c r="F194" i="15"/>
  <c r="F230" i="15"/>
  <c r="V281" i="15"/>
  <c r="AI266" i="15"/>
  <c r="V287" i="15"/>
  <c r="AI262" i="15"/>
  <c r="U284" i="1"/>
  <c r="F257" i="15"/>
  <c r="V242" i="15"/>
  <c r="V197" i="15"/>
  <c r="V257" i="15"/>
  <c r="AI271" i="15"/>
  <c r="AI268" i="15"/>
  <c r="AI259" i="15"/>
  <c r="V296" i="15"/>
  <c r="AI265" i="15"/>
  <c r="V283" i="15"/>
  <c r="F295" i="15"/>
  <c r="F244" i="15"/>
  <c r="V236" i="15"/>
  <c r="AI225" i="15"/>
  <c r="V195" i="15"/>
  <c r="V259" i="15"/>
  <c r="V248" i="15"/>
  <c r="F287" i="15"/>
  <c r="AI231" i="15"/>
  <c r="V212" i="15"/>
  <c r="V205" i="15"/>
  <c r="F216" i="15"/>
  <c r="F204" i="15"/>
  <c r="AI244" i="15"/>
  <c r="V256" i="15"/>
  <c r="V264" i="15"/>
  <c r="AI256" i="15"/>
  <c r="AI264" i="15"/>
  <c r="U282" i="1"/>
  <c r="AI197" i="15"/>
  <c r="F187" i="15"/>
  <c r="F198" i="15"/>
  <c r="F231" i="15"/>
  <c r="V253" i="15"/>
  <c r="AI253" i="15"/>
  <c r="AI251" i="15"/>
  <c r="V258" i="15"/>
  <c r="AI276" i="15"/>
  <c r="AI224" i="15"/>
  <c r="AI260" i="15"/>
  <c r="AI252" i="15"/>
  <c r="F278" i="15"/>
  <c r="U287" i="1"/>
  <c r="F268" i="15"/>
  <c r="AI233" i="15"/>
  <c r="V188" i="15"/>
  <c r="V225" i="15"/>
  <c r="AI240" i="15"/>
  <c r="V189" i="15"/>
  <c r="V231" i="15"/>
  <c r="V194" i="15"/>
  <c r="F225" i="15"/>
  <c r="F201" i="15"/>
  <c r="F222" i="15"/>
  <c r="F214" i="15"/>
  <c r="F237" i="15"/>
  <c r="V251" i="15"/>
  <c r="V262" i="15"/>
  <c r="AI248" i="15"/>
  <c r="AI281" i="15"/>
  <c r="AI261" i="15"/>
  <c r="AI275" i="15"/>
  <c r="V294" i="15"/>
  <c r="V254" i="15"/>
  <c r="AI273" i="15"/>
  <c r="AI257" i="15"/>
  <c r="AI258" i="15"/>
  <c r="AI254" i="15"/>
  <c r="U249" i="1"/>
  <c r="U298" i="1"/>
  <c r="U294" i="1"/>
  <c r="F245" i="15"/>
  <c r="V241" i="15"/>
  <c r="AI191" i="15"/>
  <c r="AI232" i="15"/>
  <c r="V238" i="15"/>
  <c r="V191" i="15"/>
  <c r="V260" i="15"/>
  <c r="V288" i="15"/>
  <c r="AI288" i="15"/>
  <c r="B200" i="15"/>
  <c r="D200" i="15"/>
  <c r="D234" i="15"/>
  <c r="B234" i="15"/>
  <c r="B237" i="15"/>
  <c r="D237" i="15"/>
  <c r="D222" i="15"/>
  <c r="B222" i="15"/>
  <c r="B203" i="15"/>
  <c r="D203" i="15"/>
  <c r="D238" i="15"/>
  <c r="B238" i="15"/>
  <c r="B188" i="15"/>
  <c r="D188" i="15"/>
  <c r="B187" i="15"/>
  <c r="D187" i="15"/>
  <c r="B224" i="15"/>
  <c r="D224" i="15"/>
  <c r="F220" i="15"/>
  <c r="F188" i="15"/>
  <c r="B233" i="15"/>
  <c r="D233" i="15"/>
  <c r="F223" i="15"/>
  <c r="F242" i="15"/>
  <c r="B220" i="15"/>
  <c r="D220" i="15"/>
  <c r="F238" i="15"/>
  <c r="V226" i="15"/>
  <c r="AI205" i="15"/>
  <c r="AI238" i="15"/>
  <c r="AI211" i="15"/>
  <c r="AI208" i="15"/>
  <c r="AE216" i="15"/>
  <c r="V206" i="15"/>
  <c r="V229" i="15"/>
  <c r="AI221" i="15"/>
  <c r="J259" i="15"/>
  <c r="N259" i="15"/>
  <c r="R277" i="15"/>
  <c r="R253" i="15"/>
  <c r="R259" i="15"/>
  <c r="R268" i="15"/>
  <c r="R295" i="15"/>
  <c r="AE244" i="15"/>
  <c r="R278" i="15"/>
  <c r="R267" i="15"/>
  <c r="AE267" i="15"/>
  <c r="AE249" i="15"/>
  <c r="R286" i="15"/>
  <c r="AE296" i="15"/>
  <c r="AE294" i="15"/>
  <c r="N279" i="15"/>
  <c r="R266" i="15"/>
  <c r="AE262" i="15"/>
  <c r="AE288" i="15"/>
  <c r="J253" i="15"/>
  <c r="J281" i="15"/>
  <c r="B258" i="15"/>
  <c r="D258" i="15"/>
  <c r="J289" i="15"/>
  <c r="J284" i="15"/>
  <c r="F250" i="15"/>
  <c r="J291" i="15"/>
  <c r="B256" i="15"/>
  <c r="D256" i="15"/>
  <c r="U255" i="1"/>
  <c r="B254" i="15"/>
  <c r="D254" i="15"/>
  <c r="B244" i="15"/>
  <c r="D244" i="15"/>
  <c r="V244" i="15"/>
  <c r="J256" i="15"/>
  <c r="B276" i="15"/>
  <c r="D276" i="15"/>
  <c r="B251" i="15"/>
  <c r="D251" i="15"/>
  <c r="U253" i="1"/>
  <c r="B264" i="15"/>
  <c r="D264" i="15"/>
  <c r="F252" i="15"/>
  <c r="J261" i="15"/>
  <c r="D253" i="15"/>
  <c r="B253" i="15"/>
  <c r="F298" i="15"/>
  <c r="U273" i="1"/>
  <c r="D294" i="15"/>
  <c r="B294" i="15"/>
  <c r="J283" i="15"/>
  <c r="F277" i="15"/>
  <c r="J267" i="15"/>
  <c r="F279" i="15"/>
  <c r="D257" i="15"/>
  <c r="B257" i="15"/>
  <c r="U281" i="1"/>
  <c r="J254" i="15"/>
  <c r="J273" i="15"/>
  <c r="B271" i="15"/>
  <c r="D271" i="15"/>
  <c r="U272" i="1"/>
  <c r="B248" i="15"/>
  <c r="D248" i="15"/>
  <c r="J286" i="15"/>
  <c r="J264" i="15"/>
  <c r="J247" i="15"/>
  <c r="D275" i="15"/>
  <c r="B275" i="15"/>
  <c r="V275" i="15"/>
  <c r="J269" i="15"/>
  <c r="B211" i="15"/>
  <c r="D211" i="15"/>
  <c r="D190" i="15"/>
  <c r="B190" i="15"/>
  <c r="F203" i="15"/>
  <c r="B196" i="15"/>
  <c r="D196" i="15"/>
  <c r="B199" i="15"/>
  <c r="D199" i="15"/>
  <c r="F218" i="15"/>
  <c r="B216" i="15"/>
  <c r="D216" i="15"/>
  <c r="D206" i="15"/>
  <c r="B206" i="15"/>
  <c r="B213" i="15"/>
  <c r="D213" i="15"/>
  <c r="B236" i="15"/>
  <c r="D236" i="15"/>
  <c r="B239" i="15"/>
  <c r="D239" i="15"/>
  <c r="F215" i="15"/>
  <c r="B207" i="15"/>
  <c r="D207" i="15"/>
  <c r="F209" i="15"/>
  <c r="B195" i="15"/>
  <c r="D195" i="15"/>
  <c r="D214" i="15"/>
  <c r="B214" i="15"/>
  <c r="B204" i="15"/>
  <c r="D204" i="15"/>
  <c r="D230" i="15"/>
  <c r="B230" i="15"/>
  <c r="F202" i="15"/>
  <c r="F200" i="15"/>
  <c r="F190" i="15"/>
  <c r="AI228" i="15"/>
  <c r="V202" i="15"/>
  <c r="V207" i="15"/>
  <c r="R198" i="15"/>
  <c r="V209" i="15"/>
  <c r="V199" i="15"/>
  <c r="V192" i="15"/>
  <c r="AI198" i="15"/>
  <c r="V239" i="15"/>
  <c r="AI229" i="15"/>
  <c r="V211" i="15"/>
  <c r="V200" i="15"/>
  <c r="AE193" i="15"/>
  <c r="R215" i="15"/>
  <c r="AE282" i="15"/>
  <c r="AE290" i="15"/>
  <c r="AE248" i="15"/>
  <c r="R252" i="15"/>
  <c r="R254" i="15"/>
  <c r="J257" i="15"/>
  <c r="N257" i="15"/>
  <c r="N287" i="15"/>
  <c r="AE259" i="15"/>
  <c r="J296" i="15"/>
  <c r="N296" i="15"/>
  <c r="N280" i="15"/>
  <c r="N248" i="15"/>
  <c r="R279" i="15"/>
  <c r="R251" i="15"/>
  <c r="R272" i="15"/>
  <c r="R258" i="15"/>
  <c r="AE269" i="15"/>
  <c r="R255" i="15"/>
  <c r="R281" i="15"/>
  <c r="N243" i="15"/>
  <c r="U244" i="1"/>
  <c r="J272" i="15"/>
  <c r="B288" i="15"/>
  <c r="D288" i="15"/>
  <c r="B252" i="15"/>
  <c r="D252" i="15"/>
  <c r="V252" i="15"/>
  <c r="J250" i="15"/>
  <c r="J262" i="15"/>
  <c r="J278" i="15"/>
  <c r="J294" i="15"/>
  <c r="B260" i="15"/>
  <c r="D260" i="15"/>
  <c r="U243" i="1"/>
  <c r="U276" i="1"/>
  <c r="D282" i="15"/>
  <c r="B282" i="15"/>
  <c r="F260" i="15"/>
  <c r="U264" i="1"/>
  <c r="J287" i="15"/>
  <c r="J249" i="15"/>
  <c r="U267" i="1"/>
  <c r="B268" i="15"/>
  <c r="D268" i="15"/>
  <c r="U289" i="1"/>
  <c r="D285" i="15"/>
  <c r="B285" i="15"/>
  <c r="F281" i="15"/>
  <c r="J282" i="15"/>
  <c r="U269" i="1"/>
  <c r="U275" i="1"/>
  <c r="U286" i="1"/>
  <c r="D259" i="15"/>
  <c r="B259" i="15"/>
  <c r="U271" i="1"/>
  <c r="B246" i="15"/>
  <c r="D246" i="15"/>
  <c r="D255" i="15"/>
  <c r="B255" i="15"/>
  <c r="AI255" i="15"/>
  <c r="F261" i="15"/>
  <c r="B296" i="15"/>
  <c r="D296" i="15"/>
  <c r="U292" i="1"/>
  <c r="U246" i="1"/>
  <c r="J244" i="15"/>
  <c r="B280" i="15"/>
  <c r="D280" i="15"/>
  <c r="D243" i="15"/>
  <c r="B243" i="15"/>
  <c r="F258" i="15"/>
  <c r="J288" i="15"/>
  <c r="D265" i="15"/>
  <c r="B265" i="15"/>
  <c r="J295" i="15"/>
  <c r="F249" i="15"/>
  <c r="F280" i="15"/>
  <c r="F254" i="15"/>
  <c r="J270" i="15"/>
  <c r="B283" i="15"/>
  <c r="D283" i="15"/>
  <c r="F293" i="15"/>
  <c r="F294" i="15"/>
  <c r="F251" i="15"/>
  <c r="U248" i="1"/>
  <c r="F275" i="15"/>
  <c r="B186" i="15"/>
  <c r="D186" i="15"/>
  <c r="AI190" i="15"/>
  <c r="R223" i="15"/>
  <c r="V203" i="15"/>
  <c r="AI234" i="15"/>
  <c r="F189" i="15"/>
  <c r="B240" i="15"/>
  <c r="D240" i="15"/>
  <c r="B217" i="15"/>
  <c r="D217" i="15"/>
  <c r="F205" i="15"/>
  <c r="B189" i="15"/>
  <c r="D189" i="15"/>
  <c r="D194" i="15"/>
  <c r="B194" i="15"/>
  <c r="B193" i="15"/>
  <c r="D193" i="15"/>
  <c r="B223" i="15"/>
  <c r="D223" i="15"/>
  <c r="D210" i="15"/>
  <c r="B210" i="15"/>
  <c r="B229" i="15"/>
  <c r="D229" i="15"/>
  <c r="B227" i="15"/>
  <c r="D227" i="15"/>
  <c r="D226" i="15"/>
  <c r="B226" i="15"/>
  <c r="F213" i="15"/>
  <c r="F224" i="15"/>
  <c r="B235" i="15"/>
  <c r="D235" i="15"/>
  <c r="F217" i="15"/>
  <c r="B208" i="15"/>
  <c r="D208" i="15"/>
  <c r="D218" i="15"/>
  <c r="B218" i="15"/>
  <c r="B209" i="15"/>
  <c r="D209" i="15"/>
  <c r="V219" i="15"/>
  <c r="R237" i="15"/>
  <c r="AI215" i="15"/>
  <c r="AI230" i="15"/>
  <c r="V224" i="15"/>
  <c r="V215" i="15"/>
  <c r="V190" i="15"/>
  <c r="AI212" i="15"/>
  <c r="AI192" i="15"/>
  <c r="V187" i="15"/>
  <c r="V234" i="15"/>
  <c r="V210" i="15"/>
  <c r="N260" i="15"/>
  <c r="R260" i="15"/>
  <c r="R262" i="15"/>
  <c r="N273" i="15"/>
  <c r="J293" i="15"/>
  <c r="N293" i="15"/>
  <c r="N269" i="15"/>
  <c r="N284" i="15"/>
  <c r="N246" i="15"/>
  <c r="N245" i="15"/>
  <c r="N256" i="15"/>
  <c r="AE280" i="15"/>
  <c r="J292" i="15"/>
  <c r="N292" i="15"/>
  <c r="N247" i="15"/>
  <c r="N291" i="15"/>
  <c r="N290" i="15"/>
  <c r="D245" i="15"/>
  <c r="B245" i="15"/>
  <c r="D269" i="15"/>
  <c r="B269" i="15"/>
  <c r="U283" i="1"/>
  <c r="B292" i="15"/>
  <c r="D292" i="15"/>
  <c r="U247" i="1"/>
  <c r="D249" i="15"/>
  <c r="B249" i="15"/>
  <c r="AI249" i="15"/>
  <c r="F272" i="15"/>
  <c r="J252" i="15"/>
  <c r="J258" i="15"/>
  <c r="F253" i="15"/>
  <c r="J271" i="15"/>
  <c r="J274" i="15"/>
  <c r="U277" i="1"/>
  <c r="B290" i="15"/>
  <c r="D290" i="15"/>
  <c r="J265" i="15"/>
  <c r="U263" i="1"/>
  <c r="F265" i="15"/>
  <c r="J266" i="15"/>
  <c r="J275" i="15"/>
  <c r="F271" i="15"/>
  <c r="J279" i="15"/>
  <c r="J276" i="15"/>
  <c r="B267" i="15"/>
  <c r="D267" i="15"/>
  <c r="U259" i="1"/>
  <c r="U268" i="1"/>
  <c r="J246" i="15"/>
  <c r="B279" i="15"/>
  <c r="D279" i="15"/>
  <c r="F285" i="15"/>
  <c r="J290" i="15"/>
  <c r="B274" i="15"/>
  <c r="D274" i="15"/>
  <c r="J243" i="15"/>
  <c r="B278" i="15"/>
  <c r="D278" i="15"/>
  <c r="U266" i="1"/>
  <c r="B247" i="15"/>
  <c r="D247" i="15"/>
  <c r="U245" i="1"/>
  <c r="B263" i="15"/>
  <c r="D263" i="15"/>
  <c r="V263" i="15"/>
  <c r="U295" i="1"/>
  <c r="D293" i="15"/>
  <c r="B293" i="15"/>
  <c r="U251" i="1"/>
  <c r="F291" i="15"/>
  <c r="U296" i="1"/>
  <c r="U274" i="1"/>
  <c r="AI237" i="15"/>
  <c r="B231" i="15"/>
  <c r="D231" i="15"/>
  <c r="B228" i="15"/>
  <c r="D228" i="15"/>
  <c r="B191" i="15"/>
  <c r="D191" i="15"/>
  <c r="D202" i="15"/>
  <c r="B202" i="15"/>
  <c r="F195" i="15"/>
  <c r="B212" i="15"/>
  <c r="D212" i="15"/>
  <c r="F193" i="15"/>
  <c r="D198" i="15"/>
  <c r="B198" i="15"/>
  <c r="B232" i="15"/>
  <c r="D232" i="15"/>
  <c r="B192" i="15"/>
  <c r="D192" i="15"/>
  <c r="B241" i="15"/>
  <c r="D241" i="15"/>
  <c r="B221" i="15"/>
  <c r="D221" i="15"/>
  <c r="F210" i="15"/>
  <c r="B201" i="15"/>
  <c r="D201" i="15"/>
  <c r="B205" i="15"/>
  <c r="D205" i="15"/>
  <c r="F208" i="15"/>
  <c r="F236" i="15"/>
  <c r="B197" i="15"/>
  <c r="D197" i="15"/>
  <c r="B225" i="15"/>
  <c r="D225" i="15"/>
  <c r="B219" i="15"/>
  <c r="D219" i="15"/>
  <c r="F211" i="15"/>
  <c r="F212" i="15"/>
  <c r="B215" i="15"/>
  <c r="D215" i="15"/>
  <c r="B242" i="15"/>
  <c r="D242" i="15"/>
  <c r="F227" i="15"/>
  <c r="F234" i="15"/>
  <c r="AI227" i="15"/>
  <c r="AI223" i="15"/>
  <c r="AI200" i="15"/>
  <c r="V237" i="15"/>
  <c r="V201" i="15"/>
  <c r="AI216" i="15"/>
  <c r="AI209" i="15"/>
  <c r="AI218" i="15"/>
  <c r="AI194" i="15"/>
  <c r="N294" i="15"/>
  <c r="R274" i="15"/>
  <c r="R290" i="15"/>
  <c r="AE261" i="15"/>
  <c r="R285" i="15"/>
  <c r="R288" i="15"/>
  <c r="R243" i="15"/>
  <c r="AE247" i="15"/>
  <c r="R257" i="15"/>
  <c r="R276" i="15"/>
  <c r="AE271" i="15"/>
  <c r="R293" i="15"/>
  <c r="R250" i="15"/>
  <c r="AE275" i="15"/>
  <c r="AE251" i="15"/>
  <c r="AE246" i="15"/>
  <c r="R271" i="15"/>
  <c r="AE284" i="15"/>
  <c r="AE273" i="15"/>
  <c r="N288" i="15"/>
  <c r="R244" i="15"/>
  <c r="AE264" i="15"/>
  <c r="AE260" i="15"/>
  <c r="AI245" i="15"/>
  <c r="R275" i="15"/>
  <c r="R296" i="15"/>
  <c r="AE287" i="15"/>
  <c r="AE254" i="15"/>
  <c r="AE253" i="15"/>
  <c r="N262" i="15"/>
  <c r="N264" i="15"/>
  <c r="N255" i="15"/>
  <c r="N289" i="15"/>
  <c r="N283" i="15"/>
  <c r="N282" i="15"/>
  <c r="R282" i="15"/>
  <c r="AE266" i="15"/>
  <c r="N263" i="15"/>
  <c r="J251" i="15"/>
  <c r="J285" i="15"/>
  <c r="D261" i="15"/>
  <c r="B261" i="15"/>
  <c r="U260" i="1"/>
  <c r="D287" i="15"/>
  <c r="B287" i="15"/>
  <c r="F284" i="15"/>
  <c r="U250" i="1"/>
  <c r="J260" i="15"/>
  <c r="U288" i="1"/>
  <c r="D298" i="15"/>
  <c r="B298" i="15"/>
  <c r="J280" i="15"/>
  <c r="D266" i="15"/>
  <c r="B266" i="15"/>
  <c r="U270" i="1"/>
  <c r="D281" i="15"/>
  <c r="B281" i="15"/>
  <c r="J277" i="15"/>
  <c r="J298" i="15"/>
  <c r="F262" i="15"/>
  <c r="F289" i="15"/>
  <c r="D273" i="15"/>
  <c r="B273" i="15"/>
  <c r="D262" i="15"/>
  <c r="B262" i="15"/>
  <c r="F274" i="15"/>
  <c r="J268" i="15"/>
  <c r="B286" i="15"/>
  <c r="D286" i="15"/>
  <c r="U262" i="1"/>
  <c r="F266" i="15"/>
  <c r="F292" i="15"/>
  <c r="J245" i="15"/>
  <c r="D291" i="15"/>
  <c r="B291" i="15"/>
  <c r="U290" i="1"/>
  <c r="F256" i="15"/>
  <c r="U278" i="1"/>
  <c r="U291" i="1"/>
  <c r="U254" i="1"/>
  <c r="F296" i="15"/>
  <c r="U280" i="1"/>
  <c r="J255" i="15"/>
  <c r="B295" i="15"/>
  <c r="D295" i="15"/>
  <c r="U293" i="1"/>
  <c r="B272" i="15"/>
  <c r="D272" i="15"/>
  <c r="U261" i="1"/>
  <c r="B284" i="15"/>
  <c r="D284" i="15"/>
  <c r="F283" i="15"/>
  <c r="U257" i="1"/>
  <c r="U258" i="1"/>
  <c r="D289" i="15"/>
  <c r="B289" i="15"/>
  <c r="AI289" i="15"/>
  <c r="U285" i="1"/>
  <c r="U252" i="1"/>
  <c r="J248" i="15"/>
  <c r="D277" i="15"/>
  <c r="B277" i="15"/>
  <c r="D250" i="15"/>
  <c r="B250" i="15"/>
  <c r="AI250" i="15"/>
  <c r="F264" i="15"/>
  <c r="J263" i="15"/>
  <c r="B270" i="15"/>
  <c r="D270" i="15"/>
  <c r="AI270" i="15"/>
  <c r="R212" i="15"/>
  <c r="AE211" i="15"/>
  <c r="R197" i="15"/>
  <c r="R205" i="15"/>
  <c r="AE187" i="15"/>
  <c r="AE199" i="15"/>
  <c r="R242" i="15"/>
  <c r="AE207" i="15"/>
  <c r="AE208" i="15"/>
  <c r="R226" i="15"/>
  <c r="R220" i="15"/>
  <c r="R206" i="15"/>
  <c r="AE238" i="15"/>
  <c r="N65" i="15"/>
  <c r="AE222" i="15"/>
  <c r="AE203" i="15"/>
  <c r="AE195" i="15"/>
  <c r="R222" i="15"/>
  <c r="AE221" i="15"/>
  <c r="AE202" i="15"/>
  <c r="AE231" i="15"/>
  <c r="AE201" i="15"/>
  <c r="R229" i="15"/>
  <c r="R235" i="15"/>
  <c r="J199" i="15"/>
  <c r="N199" i="15"/>
  <c r="J188" i="15"/>
  <c r="N188" i="15"/>
  <c r="J192" i="15"/>
  <c r="N192" i="15"/>
  <c r="J213" i="15"/>
  <c r="N213" i="15"/>
  <c r="J227" i="15"/>
  <c r="N227" i="15"/>
  <c r="J197" i="15"/>
  <c r="N197" i="15"/>
  <c r="J214" i="15"/>
  <c r="N214" i="15"/>
  <c r="J194" i="15"/>
  <c r="N194" i="15"/>
  <c r="N119" i="15"/>
  <c r="J196" i="15"/>
  <c r="N196" i="15"/>
  <c r="AE198" i="15"/>
  <c r="R214" i="15"/>
  <c r="R192" i="15"/>
  <c r="R239" i="15"/>
  <c r="R189" i="15"/>
  <c r="J232" i="15"/>
  <c r="N232" i="15"/>
  <c r="AE197" i="15"/>
  <c r="R231" i="15"/>
  <c r="R208" i="15"/>
  <c r="J216" i="15"/>
  <c r="N216" i="15"/>
  <c r="R225" i="15"/>
  <c r="N223" i="15"/>
  <c r="J223" i="15"/>
  <c r="N141" i="15"/>
  <c r="N111" i="15"/>
  <c r="AE233" i="15"/>
  <c r="J219" i="15"/>
  <c r="N219" i="15"/>
  <c r="R236" i="15"/>
  <c r="AE217" i="15"/>
  <c r="AE228" i="15"/>
  <c r="J202" i="15"/>
  <c r="N202" i="15"/>
  <c r="AE220" i="15"/>
  <c r="AE191" i="15"/>
  <c r="AE237" i="15"/>
  <c r="AE230" i="15"/>
  <c r="J224" i="15"/>
  <c r="N224" i="15"/>
  <c r="J236" i="15"/>
  <c r="N236" i="15"/>
  <c r="J222" i="15"/>
  <c r="N222" i="15"/>
  <c r="J220" i="15"/>
  <c r="N220" i="15"/>
  <c r="AE188" i="15"/>
  <c r="J242" i="15"/>
  <c r="N242" i="15"/>
  <c r="J193" i="15"/>
  <c r="N193" i="15"/>
  <c r="J198" i="15"/>
  <c r="N198" i="15"/>
  <c r="J234" i="15"/>
  <c r="N234" i="15"/>
  <c r="J233" i="15"/>
  <c r="N233" i="15"/>
  <c r="J229" i="15"/>
  <c r="N229" i="15"/>
  <c r="R221" i="15"/>
  <c r="AE204" i="15"/>
  <c r="R218" i="15"/>
  <c r="R194" i="15"/>
  <c r="AE215" i="15"/>
  <c r="R209" i="15"/>
  <c r="J201" i="15"/>
  <c r="N201" i="15"/>
  <c r="J210" i="15"/>
  <c r="N210" i="15"/>
  <c r="J206" i="15"/>
  <c r="N206" i="15"/>
  <c r="J215" i="15"/>
  <c r="N215" i="15"/>
  <c r="J239" i="15"/>
  <c r="N239" i="15"/>
  <c r="N218" i="15"/>
  <c r="J218" i="15"/>
  <c r="AE206" i="15"/>
  <c r="R204" i="15"/>
  <c r="R200" i="15"/>
  <c r="R191" i="15"/>
  <c r="J189" i="15"/>
  <c r="N189" i="15"/>
  <c r="J203" i="15"/>
  <c r="N203" i="15"/>
  <c r="J187" i="15"/>
  <c r="N187" i="15"/>
  <c r="J195" i="15"/>
  <c r="N195" i="15"/>
  <c r="J221" i="15"/>
  <c r="N221" i="15"/>
  <c r="J200" i="15"/>
  <c r="N200" i="15"/>
  <c r="J238" i="15"/>
  <c r="N238" i="15"/>
  <c r="AE236" i="15"/>
  <c r="J212" i="15"/>
  <c r="N212" i="15"/>
  <c r="J231" i="15"/>
  <c r="N231" i="15"/>
  <c r="R241" i="15"/>
  <c r="AE190" i="15"/>
  <c r="AE240" i="15"/>
  <c r="R219" i="15"/>
  <c r="J240" i="15"/>
  <c r="N240" i="15"/>
  <c r="J217" i="15"/>
  <c r="N217" i="15"/>
  <c r="J209" i="15"/>
  <c r="N209" i="15"/>
  <c r="R64" i="15"/>
  <c r="AE56" i="15"/>
  <c r="N128" i="15"/>
  <c r="J191" i="15"/>
  <c r="N191" i="15"/>
  <c r="J226" i="15"/>
  <c r="N226" i="15"/>
  <c r="R234" i="15"/>
  <c r="J204" i="15"/>
  <c r="N204" i="15"/>
  <c r="J211" i="15"/>
  <c r="N211" i="15"/>
  <c r="J208" i="15"/>
  <c r="N208" i="15"/>
  <c r="R196" i="15"/>
  <c r="J205" i="15"/>
  <c r="N205" i="15"/>
  <c r="R199" i="15"/>
  <c r="R207" i="15"/>
  <c r="R227" i="15"/>
  <c r="J235" i="15"/>
  <c r="N235" i="15"/>
  <c r="AE213" i="15"/>
  <c r="AE232" i="15"/>
  <c r="R216" i="15"/>
  <c r="AE210" i="15"/>
  <c r="J225" i="15"/>
  <c r="N225" i="15"/>
  <c r="AE242" i="15"/>
  <c r="J228" i="15"/>
  <c r="N228" i="15"/>
  <c r="R238" i="15"/>
  <c r="J237" i="15"/>
  <c r="N237" i="15"/>
  <c r="J241" i="15"/>
  <c r="N241" i="15"/>
  <c r="J207" i="15"/>
  <c r="N207" i="15"/>
  <c r="AE223" i="15"/>
  <c r="R187" i="15"/>
  <c r="N230" i="15"/>
  <c r="J230" i="15"/>
  <c r="R202" i="15"/>
  <c r="AE224" i="15"/>
  <c r="R188" i="15"/>
  <c r="J190" i="15"/>
  <c r="N190" i="15"/>
  <c r="AE196" i="15"/>
  <c r="R105" i="15"/>
  <c r="AE66" i="15"/>
  <c r="N162" i="15"/>
  <c r="Z142" i="15"/>
  <c r="Z119" i="15"/>
  <c r="Z141" i="15"/>
  <c r="AH89" i="15"/>
  <c r="AH147" i="15"/>
  <c r="Y133" i="15"/>
  <c r="Y118" i="15"/>
  <c r="AH56" i="15"/>
  <c r="Y142" i="15"/>
  <c r="AG170" i="15"/>
  <c r="X117" i="15"/>
  <c r="AJ152" i="15"/>
  <c r="C152" i="15"/>
  <c r="U218" i="1"/>
  <c r="U213" i="1"/>
  <c r="U191" i="1"/>
  <c r="U237" i="1"/>
  <c r="U238" i="1"/>
  <c r="U207" i="1"/>
  <c r="U217" i="1"/>
  <c r="U201" i="1"/>
  <c r="U208" i="1"/>
  <c r="U232" i="1"/>
  <c r="U221" i="1"/>
  <c r="U203" i="1"/>
  <c r="U212" i="1"/>
  <c r="U197" i="1"/>
  <c r="U225" i="1"/>
  <c r="N140" i="15"/>
  <c r="U242" i="1"/>
  <c r="U233" i="1"/>
  <c r="U229" i="1"/>
  <c r="U198" i="1"/>
  <c r="U199" i="1"/>
  <c r="N124" i="15"/>
  <c r="N120" i="15"/>
  <c r="V142" i="15"/>
  <c r="V141" i="15"/>
  <c r="V118" i="15"/>
  <c r="U216" i="1"/>
  <c r="U196" i="1"/>
  <c r="U220" i="1"/>
  <c r="U190" i="1"/>
  <c r="U230" i="1"/>
  <c r="U226" i="1"/>
  <c r="U219" i="1"/>
  <c r="U234" i="1"/>
  <c r="U222" i="1"/>
  <c r="U189" i="1"/>
  <c r="U194" i="1"/>
  <c r="U192" i="1"/>
  <c r="U206" i="1"/>
  <c r="U215" i="1"/>
  <c r="U228" i="1"/>
  <c r="U223" i="1"/>
  <c r="U235" i="1"/>
  <c r="U205" i="1"/>
  <c r="U195" i="1"/>
  <c r="U187" i="1"/>
  <c r="U211" i="1"/>
  <c r="U202" i="1"/>
  <c r="U209" i="1"/>
  <c r="U214" i="1"/>
  <c r="N112" i="15"/>
  <c r="N138" i="15"/>
  <c r="N131" i="15"/>
  <c r="N126" i="15"/>
  <c r="N146" i="15"/>
  <c r="Z114" i="15"/>
  <c r="N142" i="15"/>
  <c r="Z138" i="15"/>
  <c r="V133" i="15"/>
  <c r="V119" i="15"/>
  <c r="V121" i="15"/>
  <c r="V124" i="15"/>
  <c r="V134" i="15"/>
  <c r="U241" i="1"/>
  <c r="U227" i="1"/>
  <c r="U204" i="1"/>
  <c r="U193" i="1"/>
  <c r="U231" i="1"/>
  <c r="U239" i="1"/>
  <c r="U224" i="1"/>
  <c r="U240" i="1"/>
  <c r="U236" i="1"/>
  <c r="U188" i="1"/>
  <c r="U200" i="1"/>
  <c r="U210" i="1"/>
  <c r="F63" i="15"/>
  <c r="Y126" i="15"/>
  <c r="Z134" i="15"/>
  <c r="N125" i="15"/>
  <c r="N113" i="15"/>
  <c r="N149" i="15"/>
  <c r="R34" i="15"/>
  <c r="V125" i="15"/>
  <c r="V145" i="15"/>
  <c r="V131" i="15"/>
  <c r="V117" i="15"/>
  <c r="V120" i="15"/>
  <c r="V139" i="15"/>
  <c r="V146" i="15"/>
  <c r="N132" i="15"/>
  <c r="N147" i="15"/>
  <c r="R43" i="15"/>
  <c r="R171" i="15"/>
  <c r="N121" i="15"/>
  <c r="N114" i="15"/>
  <c r="N148" i="15"/>
  <c r="V127" i="15"/>
  <c r="V132" i="15"/>
  <c r="AI34" i="15"/>
  <c r="V147" i="15"/>
  <c r="V149" i="15"/>
  <c r="V148" i="15"/>
  <c r="V126" i="15"/>
  <c r="N117" i="15"/>
  <c r="N135" i="15"/>
  <c r="N145" i="15"/>
  <c r="N118" i="15"/>
  <c r="N127" i="15"/>
  <c r="N139" i="15"/>
  <c r="V138" i="15"/>
  <c r="V135" i="15"/>
  <c r="V140" i="15"/>
  <c r="V128" i="15"/>
  <c r="F119" i="15"/>
  <c r="P134" i="15"/>
  <c r="O110" i="15"/>
  <c r="X134" i="15"/>
  <c r="X142" i="15"/>
  <c r="Z112" i="15"/>
  <c r="Z131" i="15"/>
  <c r="Z145" i="15"/>
  <c r="Z110" i="15"/>
  <c r="Z146" i="15"/>
  <c r="Z113" i="15"/>
  <c r="Z126" i="15"/>
  <c r="Z139" i="15"/>
  <c r="Z124" i="15"/>
  <c r="Z125" i="15"/>
  <c r="Z111" i="15"/>
  <c r="Z121" i="15"/>
  <c r="Z140" i="15"/>
  <c r="Z149" i="15"/>
  <c r="Z147" i="15"/>
  <c r="K7" i="1"/>
  <c r="Z120" i="15"/>
  <c r="Z132" i="15"/>
  <c r="Z127" i="15"/>
  <c r="Z128" i="15"/>
  <c r="Z133" i="15"/>
  <c r="Z117" i="15"/>
  <c r="Z118" i="15"/>
  <c r="Z148" i="15"/>
  <c r="Y128" i="15"/>
  <c r="Q147" i="15"/>
  <c r="Q128" i="15"/>
  <c r="Q135" i="15"/>
  <c r="Y147" i="15"/>
  <c r="Q127" i="15"/>
  <c r="Q139" i="15"/>
  <c r="Q113" i="15"/>
  <c r="Y132" i="15"/>
  <c r="Y113" i="15"/>
  <c r="Q132" i="15"/>
  <c r="Y119" i="15"/>
  <c r="Y135" i="15"/>
  <c r="Y141" i="15"/>
  <c r="Q141" i="15"/>
  <c r="Y112" i="15"/>
  <c r="Y121" i="15"/>
  <c r="Q119" i="15"/>
  <c r="Q138" i="15"/>
  <c r="Q131" i="15"/>
  <c r="Q126" i="15"/>
  <c r="Q118" i="15"/>
  <c r="Q146" i="15"/>
  <c r="Y149" i="15"/>
  <c r="Y146" i="15"/>
  <c r="Y111" i="15"/>
  <c r="Q142" i="15"/>
  <c r="Y148" i="15"/>
  <c r="Y120" i="15"/>
  <c r="Y145" i="15"/>
  <c r="Y110" i="15"/>
  <c r="Q120" i="15"/>
  <c r="J7" i="1"/>
  <c r="Y117" i="15"/>
  <c r="Y134" i="15"/>
  <c r="Q125" i="15"/>
  <c r="Q114" i="15"/>
  <c r="Q149" i="15"/>
  <c r="Y124" i="15"/>
  <c r="Y114" i="15"/>
  <c r="Y127" i="15"/>
  <c r="Y131" i="15"/>
  <c r="Q124" i="15"/>
  <c r="Q140" i="15"/>
  <c r="Q145" i="15"/>
  <c r="Q134" i="15"/>
  <c r="Y139" i="15"/>
  <c r="Q121" i="15"/>
  <c r="Q112" i="15"/>
  <c r="Y140" i="15"/>
  <c r="Y125" i="15"/>
  <c r="Y138" i="15"/>
  <c r="Q148" i="15"/>
  <c r="P147" i="15"/>
  <c r="X119" i="15"/>
  <c r="X135" i="15"/>
  <c r="X139" i="15"/>
  <c r="P135" i="15"/>
  <c r="P125" i="15"/>
  <c r="P141" i="15"/>
  <c r="P133" i="15"/>
  <c r="X125" i="15"/>
  <c r="X127" i="15"/>
  <c r="P127" i="15"/>
  <c r="P139" i="15"/>
  <c r="P149" i="15"/>
  <c r="X149" i="15"/>
  <c r="P148" i="15"/>
  <c r="X141" i="15"/>
  <c r="X126" i="15"/>
  <c r="P119" i="15"/>
  <c r="X124" i="15"/>
  <c r="X140" i="15"/>
  <c r="X131" i="15"/>
  <c r="X145" i="15"/>
  <c r="P124" i="15"/>
  <c r="P138" i="15"/>
  <c r="X132" i="15"/>
  <c r="P126" i="15"/>
  <c r="P146" i="15"/>
  <c r="X146" i="15"/>
  <c r="P142" i="15"/>
  <c r="X138" i="15"/>
  <c r="P132" i="15"/>
  <c r="X128" i="15"/>
  <c r="X133" i="15"/>
  <c r="X148" i="15"/>
  <c r="P128" i="15"/>
  <c r="P140" i="15"/>
  <c r="P131" i="15"/>
  <c r="P145" i="15"/>
  <c r="X147" i="15"/>
  <c r="O117" i="15"/>
  <c r="O125" i="15"/>
  <c r="O133" i="15"/>
  <c r="W126" i="15"/>
  <c r="W114" i="15"/>
  <c r="O132" i="15"/>
  <c r="O135" i="15"/>
  <c r="O114" i="15"/>
  <c r="O126" i="15"/>
  <c r="O127" i="15"/>
  <c r="O118" i="15"/>
  <c r="O149" i="15"/>
  <c r="W148" i="15"/>
  <c r="W134" i="15"/>
  <c r="O134" i="15"/>
  <c r="O121" i="15"/>
  <c r="O119" i="15"/>
  <c r="O131" i="15"/>
  <c r="O113" i="15"/>
  <c r="O148" i="15"/>
  <c r="O120" i="15"/>
  <c r="O147" i="15"/>
  <c r="O138" i="15"/>
  <c r="O146" i="15"/>
  <c r="O142" i="15"/>
  <c r="O139" i="15"/>
  <c r="W141" i="15"/>
  <c r="W118" i="15"/>
  <c r="W110" i="15"/>
  <c r="W139" i="15"/>
  <c r="W146" i="15"/>
  <c r="O128" i="15"/>
  <c r="O124" i="15"/>
  <c r="O140" i="15"/>
  <c r="O112" i="15"/>
  <c r="O145" i="15"/>
  <c r="O111" i="15"/>
  <c r="G7" i="1"/>
  <c r="D7" i="1"/>
  <c r="BR7" i="1"/>
  <c r="B86" i="15"/>
  <c r="X118" i="15"/>
  <c r="P110" i="15"/>
  <c r="P118" i="15"/>
  <c r="P113" i="15"/>
  <c r="P120" i="15"/>
  <c r="X120" i="15"/>
  <c r="X110" i="15"/>
  <c r="X111" i="15"/>
  <c r="X114" i="15"/>
  <c r="X121" i="15"/>
  <c r="P121" i="15"/>
  <c r="P114" i="15"/>
  <c r="X112" i="15"/>
  <c r="P112" i="15"/>
  <c r="X113" i="15"/>
  <c r="I7" i="1"/>
  <c r="E7" i="1"/>
  <c r="H7" i="1"/>
  <c r="W33" i="15"/>
  <c r="W34" i="15"/>
  <c r="W35" i="15"/>
  <c r="W37" i="15"/>
  <c r="W36" i="15"/>
  <c r="AI102" i="15"/>
  <c r="AI167" i="15"/>
  <c r="V159" i="15"/>
  <c r="B167" i="15"/>
  <c r="V98" i="15"/>
  <c r="AI53" i="15"/>
  <c r="B114" i="15"/>
  <c r="AI148" i="15"/>
  <c r="AI126" i="15"/>
  <c r="AI106" i="15"/>
  <c r="B148" i="15"/>
  <c r="B90" i="15"/>
  <c r="V55" i="15"/>
  <c r="AI134" i="15"/>
  <c r="AI114" i="15"/>
  <c r="V163" i="15"/>
  <c r="B178" i="15"/>
  <c r="AG127" i="15"/>
  <c r="N7" i="1"/>
  <c r="R182" i="15"/>
  <c r="AE127" i="15"/>
  <c r="F97" i="15"/>
  <c r="AH19" i="15"/>
  <c r="AH165" i="15"/>
  <c r="Q56" i="15"/>
  <c r="AH182" i="15"/>
  <c r="AH101" i="15"/>
  <c r="Q21" i="15"/>
  <c r="M49" i="15"/>
  <c r="AH121" i="15"/>
  <c r="AH95" i="15"/>
  <c r="AG75" i="15"/>
  <c r="P21" i="15"/>
  <c r="AG105" i="15"/>
  <c r="P56" i="15"/>
  <c r="AG19" i="15"/>
  <c r="P60" i="15"/>
  <c r="AG51" i="15"/>
  <c r="P38" i="15"/>
  <c r="O30" i="15"/>
  <c r="O45" i="15"/>
  <c r="O46" i="15"/>
  <c r="K102" i="15"/>
  <c r="N184" i="15"/>
  <c r="AE136" i="15"/>
  <c r="AE19" i="15"/>
  <c r="R70" i="15"/>
  <c r="R45" i="15"/>
  <c r="R127" i="15"/>
  <c r="AE165" i="15"/>
  <c r="R166" i="15"/>
  <c r="AE101" i="15"/>
  <c r="R108" i="15"/>
  <c r="R172" i="15"/>
  <c r="R48" i="15"/>
  <c r="N82" i="15"/>
  <c r="N106" i="15"/>
  <c r="AE88" i="15"/>
  <c r="R91" i="15"/>
  <c r="R137" i="15"/>
  <c r="N81" i="15"/>
  <c r="R119" i="15"/>
  <c r="AE125" i="15"/>
  <c r="N151" i="15"/>
  <c r="N163" i="15"/>
  <c r="N179" i="15"/>
  <c r="R150" i="15"/>
  <c r="AE144" i="15"/>
  <c r="R63" i="15"/>
  <c r="AE182" i="15"/>
  <c r="N170" i="15"/>
  <c r="F182" i="15"/>
  <c r="U70" i="1"/>
  <c r="F117" i="15"/>
  <c r="F93" i="15"/>
  <c r="B126" i="15"/>
  <c r="AI23" i="15"/>
  <c r="AI150" i="15"/>
  <c r="AI52" i="15"/>
  <c r="AI77" i="15"/>
  <c r="B163" i="15"/>
  <c r="AI178" i="15"/>
  <c r="F56" i="15"/>
  <c r="F121" i="15"/>
  <c r="AI22" i="15"/>
  <c r="F96" i="15"/>
  <c r="F33" i="15"/>
  <c r="F72" i="15"/>
  <c r="B141" i="15"/>
  <c r="B94" i="15"/>
  <c r="V25" i="15"/>
  <c r="AI141" i="15"/>
  <c r="AI139" i="15"/>
  <c r="AI65" i="15"/>
  <c r="V167" i="15"/>
  <c r="AI86" i="15"/>
  <c r="V36" i="15"/>
  <c r="AI130" i="15"/>
  <c r="F85" i="15"/>
  <c r="F169" i="15"/>
  <c r="B183" i="15"/>
  <c r="B110" i="15"/>
  <c r="B139" i="15"/>
  <c r="V59" i="15"/>
  <c r="AI94" i="15"/>
  <c r="AI118" i="15"/>
  <c r="B146" i="15"/>
  <c r="V94" i="15"/>
  <c r="W28" i="15"/>
  <c r="O38" i="15"/>
  <c r="C29" i="15"/>
  <c r="W29" i="15"/>
  <c r="C23" i="15"/>
  <c r="C28" i="15"/>
  <c r="W57" i="15"/>
  <c r="W123" i="15"/>
  <c r="W44" i="15"/>
  <c r="W46" i="15"/>
  <c r="W156" i="15"/>
  <c r="W71" i="15"/>
  <c r="W79" i="15"/>
  <c r="W181" i="15"/>
  <c r="W173" i="15"/>
  <c r="W165" i="15"/>
  <c r="W136" i="15"/>
  <c r="W116" i="15"/>
  <c r="W108" i="15"/>
  <c r="W100" i="15"/>
  <c r="W92" i="15"/>
  <c r="W84" i="15"/>
  <c r="W157" i="15"/>
  <c r="W122" i="15"/>
  <c r="W158" i="15"/>
  <c r="W31" i="15"/>
  <c r="W74" i="15"/>
  <c r="W177" i="15"/>
  <c r="W162" i="15"/>
  <c r="W105" i="15"/>
  <c r="W89" i="15"/>
  <c r="W45" i="15"/>
  <c r="W40" i="15"/>
  <c r="W42" i="15"/>
  <c r="W47" i="15"/>
  <c r="W68" i="15"/>
  <c r="W76" i="15"/>
  <c r="W179" i="15"/>
  <c r="W172" i="15"/>
  <c r="W164" i="15"/>
  <c r="W115" i="15"/>
  <c r="W107" i="15"/>
  <c r="W99" i="15"/>
  <c r="W91" i="15"/>
  <c r="W83" i="15"/>
  <c r="W155" i="15"/>
  <c r="W144" i="15"/>
  <c r="W50" i="15"/>
  <c r="W152" i="15"/>
  <c r="W78" i="15"/>
  <c r="W174" i="15"/>
  <c r="W137" i="15"/>
  <c r="W101" i="15"/>
  <c r="W85" i="15"/>
  <c r="W151" i="15"/>
  <c r="X7" i="1"/>
  <c r="C32" i="15"/>
  <c r="W32" i="15"/>
  <c r="C30" i="15"/>
  <c r="W30" i="15"/>
  <c r="W43" i="15"/>
  <c r="W49" i="15"/>
  <c r="W64" i="15"/>
  <c r="W61" i="15"/>
  <c r="W67" i="15"/>
  <c r="W75" i="15"/>
  <c r="W185" i="15"/>
  <c r="W180" i="15"/>
  <c r="W169" i="15"/>
  <c r="W161" i="15"/>
  <c r="W104" i="15"/>
  <c r="W96" i="15"/>
  <c r="W88" i="15"/>
  <c r="W80" i="15"/>
  <c r="W62" i="15"/>
  <c r="W66" i="15"/>
  <c r="W186" i="15"/>
  <c r="W170" i="15"/>
  <c r="W97" i="15"/>
  <c r="W63" i="15"/>
  <c r="W60" i="15"/>
  <c r="W58" i="15"/>
  <c r="W56" i="15"/>
  <c r="W51" i="15"/>
  <c r="W39" i="15"/>
  <c r="W72" i="15"/>
  <c r="W184" i="15"/>
  <c r="W176" i="15"/>
  <c r="W168" i="15"/>
  <c r="W160" i="15"/>
  <c r="W103" i="15"/>
  <c r="W95" i="15"/>
  <c r="W87" i="15"/>
  <c r="W143" i="15"/>
  <c r="W54" i="15"/>
  <c r="W48" i="15"/>
  <c r="W70" i="15"/>
  <c r="W182" i="15"/>
  <c r="W166" i="15"/>
  <c r="W129" i="15"/>
  <c r="W109" i="15"/>
  <c r="W93" i="15"/>
  <c r="W81" i="15"/>
  <c r="W154" i="15"/>
  <c r="C27" i="15"/>
  <c r="W27" i="15"/>
  <c r="C26" i="15"/>
  <c r="W26" i="15"/>
  <c r="B159" i="15"/>
  <c r="B102" i="15"/>
  <c r="V65" i="15"/>
  <c r="V130" i="15"/>
  <c r="AI25" i="15"/>
  <c r="AI59" i="15"/>
  <c r="AI159" i="15"/>
  <c r="V22" i="15"/>
  <c r="B175" i="15"/>
  <c r="V110" i="15"/>
  <c r="V175" i="15"/>
  <c r="AI175" i="15"/>
  <c r="AI146" i="15"/>
  <c r="V38" i="15"/>
  <c r="B73" i="15"/>
  <c r="B25" i="15"/>
  <c r="V102" i="15"/>
  <c r="B118" i="15"/>
  <c r="V86" i="15"/>
  <c r="V183" i="15"/>
  <c r="AI73" i="15"/>
  <c r="V73" i="15"/>
  <c r="AI183" i="15"/>
  <c r="AI38" i="15"/>
  <c r="AI36" i="15"/>
  <c r="AI110" i="15"/>
  <c r="B130" i="15"/>
  <c r="W41" i="15"/>
  <c r="AJ41" i="15"/>
  <c r="C55" i="15"/>
  <c r="W55" i="15"/>
  <c r="AJ55" i="15"/>
  <c r="C52" i="15"/>
  <c r="W52" i="15"/>
  <c r="AJ52" i="15"/>
  <c r="W77" i="15"/>
  <c r="AJ77" i="15"/>
  <c r="C171" i="15"/>
  <c r="W171" i="15"/>
  <c r="AJ171" i="15"/>
  <c r="AJ134" i="15"/>
  <c r="C114" i="15"/>
  <c r="AJ114" i="15"/>
  <c r="W98" i="15"/>
  <c r="AJ98" i="15"/>
  <c r="C90" i="15"/>
  <c r="W90" i="15"/>
  <c r="AJ90" i="15"/>
  <c r="C153" i="15"/>
  <c r="W153" i="15"/>
  <c r="AJ153" i="15"/>
  <c r="B134" i="15"/>
  <c r="V150" i="15"/>
  <c r="V23" i="15"/>
  <c r="AI82" i="15"/>
  <c r="AI171" i="15"/>
  <c r="V153" i="15"/>
  <c r="V90" i="15"/>
  <c r="V106" i="15"/>
  <c r="V171" i="15"/>
  <c r="AI69" i="15"/>
  <c r="B106" i="15"/>
  <c r="AI55" i="15"/>
  <c r="AI90" i="15"/>
  <c r="B171" i="15"/>
  <c r="B82" i="15"/>
  <c r="V77" i="15"/>
  <c r="W59" i="15"/>
  <c r="AJ59" i="15"/>
  <c r="AJ36" i="15"/>
  <c r="W38" i="15"/>
  <c r="AJ38" i="15"/>
  <c r="AJ141" i="15"/>
  <c r="W65" i="15"/>
  <c r="AJ65" i="15"/>
  <c r="W73" i="15"/>
  <c r="AJ73" i="15"/>
  <c r="W183" i="15"/>
  <c r="AJ183" i="15"/>
  <c r="W175" i="15"/>
  <c r="AJ175" i="15"/>
  <c r="W167" i="15"/>
  <c r="AJ167" i="15"/>
  <c r="W159" i="15"/>
  <c r="AJ159" i="15"/>
  <c r="W130" i="15"/>
  <c r="AJ130" i="15"/>
  <c r="AJ118" i="15"/>
  <c r="AJ110" i="15"/>
  <c r="W102" i="15"/>
  <c r="AJ102" i="15"/>
  <c r="W94" i="15"/>
  <c r="AJ94" i="15"/>
  <c r="W86" i="15"/>
  <c r="AJ86" i="15"/>
  <c r="AJ139" i="15"/>
  <c r="AJ146" i="15"/>
  <c r="AJ148" i="15"/>
  <c r="W53" i="15"/>
  <c r="AJ53" i="15"/>
  <c r="C69" i="15"/>
  <c r="W69" i="15"/>
  <c r="AJ69" i="15"/>
  <c r="C178" i="15"/>
  <c r="W178" i="15"/>
  <c r="AJ178" i="15"/>
  <c r="W163" i="15"/>
  <c r="AJ163" i="15"/>
  <c r="C126" i="15"/>
  <c r="AJ126" i="15"/>
  <c r="W106" i="15"/>
  <c r="AJ106" i="15"/>
  <c r="W82" i="15"/>
  <c r="AJ82" i="15"/>
  <c r="W150" i="15"/>
  <c r="AJ150" i="15"/>
  <c r="V114" i="15"/>
  <c r="V178" i="15"/>
  <c r="AI98" i="15"/>
  <c r="AI163" i="15"/>
  <c r="B150" i="15"/>
  <c r="V82" i="15"/>
  <c r="V52" i="15"/>
  <c r="V41" i="15"/>
  <c r="AI41" i="15"/>
  <c r="AI153" i="15"/>
  <c r="V69" i="15"/>
  <c r="B153" i="15"/>
  <c r="D98" i="15"/>
  <c r="V53" i="15"/>
  <c r="C41" i="15"/>
  <c r="C77" i="15"/>
  <c r="C22" i="15"/>
  <c r="C59" i="15"/>
  <c r="C25" i="15"/>
  <c r="C36" i="15"/>
  <c r="C38" i="15"/>
  <c r="C141" i="15"/>
  <c r="C65" i="15"/>
  <c r="C73" i="15"/>
  <c r="C183" i="15"/>
  <c r="C175" i="15"/>
  <c r="C167" i="15"/>
  <c r="C159" i="15"/>
  <c r="C130" i="15"/>
  <c r="C118" i="15"/>
  <c r="C110" i="15"/>
  <c r="C102" i="15"/>
  <c r="C94" i="15"/>
  <c r="C86" i="15"/>
  <c r="C139" i="15"/>
  <c r="C146" i="15"/>
  <c r="C148" i="15"/>
  <c r="C53" i="15"/>
  <c r="C163" i="15"/>
  <c r="C134" i="15"/>
  <c r="C106" i="15"/>
  <c r="C98" i="15"/>
  <c r="C82" i="15"/>
  <c r="C150" i="15"/>
  <c r="F19" i="15"/>
  <c r="AI149" i="15"/>
  <c r="AI124" i="15"/>
  <c r="V88" i="15"/>
  <c r="AI88" i="15"/>
  <c r="B138" i="15"/>
  <c r="B95" i="15"/>
  <c r="B156" i="15"/>
  <c r="B173" i="15"/>
  <c r="B116" i="15"/>
  <c r="V35" i="15"/>
  <c r="AI44" i="15"/>
  <c r="V169" i="15"/>
  <c r="V44" i="15"/>
  <c r="V80" i="15"/>
  <c r="D132" i="15"/>
  <c r="B177" i="15"/>
  <c r="B125" i="15"/>
  <c r="B119" i="15"/>
  <c r="B147" i="15"/>
  <c r="B93" i="15"/>
  <c r="B123" i="15"/>
  <c r="B92" i="15"/>
  <c r="B157" i="15"/>
  <c r="V84" i="15"/>
  <c r="AI116" i="15"/>
  <c r="B170" i="15"/>
  <c r="B133" i="15"/>
  <c r="B145" i="15"/>
  <c r="B184" i="15"/>
  <c r="B168" i="15"/>
  <c r="B131" i="15"/>
  <c r="B111" i="15"/>
  <c r="B143" i="15"/>
  <c r="B117" i="15"/>
  <c r="B101" i="15"/>
  <c r="B85" i="15"/>
  <c r="B142" i="15"/>
  <c r="B136" i="15"/>
  <c r="B100" i="15"/>
  <c r="B84" i="15"/>
  <c r="B122" i="15"/>
  <c r="B98" i="15"/>
  <c r="V79" i="15"/>
  <c r="AI136" i="15"/>
  <c r="B182" i="15"/>
  <c r="B166" i="15"/>
  <c r="B129" i="15"/>
  <c r="B179" i="15"/>
  <c r="B164" i="15"/>
  <c r="B127" i="15"/>
  <c r="B107" i="15"/>
  <c r="B91" i="15"/>
  <c r="B155" i="15"/>
  <c r="B113" i="15"/>
  <c r="B97" i="15"/>
  <c r="B154" i="15"/>
  <c r="B185" i="15"/>
  <c r="B169" i="15"/>
  <c r="B132" i="15"/>
  <c r="B112" i="15"/>
  <c r="B96" i="15"/>
  <c r="B120" i="15"/>
  <c r="B162" i="15"/>
  <c r="B176" i="15"/>
  <c r="B160" i="15"/>
  <c r="B103" i="15"/>
  <c r="B87" i="15"/>
  <c r="B109" i="15"/>
  <c r="B121" i="15"/>
  <c r="B181" i="15"/>
  <c r="B165" i="15"/>
  <c r="B128" i="15"/>
  <c r="B108" i="15"/>
  <c r="B158" i="15"/>
  <c r="V92" i="15"/>
  <c r="AI92" i="15"/>
  <c r="AI108" i="15"/>
  <c r="B144" i="15"/>
  <c r="B152" i="15"/>
  <c r="B174" i="15"/>
  <c r="B137" i="15"/>
  <c r="B172" i="15"/>
  <c r="B135" i="15"/>
  <c r="B115" i="15"/>
  <c r="B99" i="15"/>
  <c r="B83" i="15"/>
  <c r="B140" i="15"/>
  <c r="B105" i="15"/>
  <c r="B89" i="15"/>
  <c r="B151" i="15"/>
  <c r="B180" i="15"/>
  <c r="B161" i="15"/>
  <c r="B124" i="15"/>
  <c r="B104" i="15"/>
  <c r="B88" i="15"/>
  <c r="B149" i="15"/>
  <c r="R89" i="15"/>
  <c r="AI181" i="15"/>
  <c r="V26" i="15"/>
  <c r="AI26" i="15"/>
  <c r="AI158" i="15"/>
  <c r="U135" i="1"/>
  <c r="V108" i="15"/>
  <c r="V157" i="15"/>
  <c r="V158" i="15"/>
  <c r="V181" i="15"/>
  <c r="AI165" i="15"/>
  <c r="AI128" i="15"/>
  <c r="AI28" i="15"/>
  <c r="AI71" i="15"/>
  <c r="V165" i="15"/>
  <c r="V28" i="15"/>
  <c r="AI157" i="15"/>
  <c r="V71" i="15"/>
  <c r="V100" i="15"/>
  <c r="AI67" i="15"/>
  <c r="AI122" i="15"/>
  <c r="B67" i="15"/>
  <c r="V122" i="15"/>
  <c r="AI96" i="15"/>
  <c r="V112" i="15"/>
  <c r="AI100" i="15"/>
  <c r="AI169" i="15"/>
  <c r="V67" i="15"/>
  <c r="AI35" i="15"/>
  <c r="AI132" i="15"/>
  <c r="V46" i="15"/>
  <c r="AI46" i="15"/>
  <c r="V116" i="15"/>
  <c r="V180" i="15"/>
  <c r="AI84" i="15"/>
  <c r="AI61" i="15"/>
  <c r="AI79" i="15"/>
  <c r="V173" i="15"/>
  <c r="AI156" i="15"/>
  <c r="V136" i="15"/>
  <c r="AI104" i="15"/>
  <c r="V156" i="15"/>
  <c r="AI173" i="15"/>
  <c r="D173" i="15"/>
  <c r="U132" i="1"/>
  <c r="AI161" i="15"/>
  <c r="V104" i="15"/>
  <c r="V161" i="15"/>
  <c r="V61" i="15"/>
  <c r="AI30" i="15"/>
  <c r="AI185" i="15"/>
  <c r="B75" i="15"/>
  <c r="AI120" i="15"/>
  <c r="V185" i="15"/>
  <c r="V75" i="15"/>
  <c r="AI75" i="15"/>
  <c r="AI180" i="15"/>
  <c r="V30" i="15"/>
  <c r="V96" i="15"/>
  <c r="AI80" i="15"/>
  <c r="D180" i="15"/>
  <c r="AI112" i="15"/>
  <c r="AE89" i="15"/>
  <c r="U98" i="1"/>
  <c r="F109" i="15"/>
  <c r="F47" i="15"/>
  <c r="F115" i="15"/>
  <c r="F70" i="15"/>
  <c r="AG162" i="15"/>
  <c r="R53" i="15"/>
  <c r="R174" i="15"/>
  <c r="U101" i="1"/>
  <c r="AE155" i="15"/>
  <c r="Q55" i="15"/>
  <c r="N97" i="15"/>
  <c r="N175" i="15"/>
  <c r="N96" i="15"/>
  <c r="AE62" i="15"/>
  <c r="AG184" i="15"/>
  <c r="D171" i="15"/>
  <c r="U137" i="1"/>
  <c r="R173" i="15"/>
  <c r="F32" i="15"/>
  <c r="AG56" i="15"/>
  <c r="AH75" i="15"/>
  <c r="AE94" i="15"/>
  <c r="AE156" i="15"/>
  <c r="R93" i="15"/>
  <c r="R167" i="15"/>
  <c r="AE99" i="15"/>
  <c r="AG36" i="15"/>
  <c r="AG121" i="15"/>
  <c r="AE37" i="15"/>
  <c r="AE170" i="15"/>
  <c r="Q48" i="15"/>
  <c r="Q24" i="15"/>
  <c r="R111" i="15"/>
  <c r="R54" i="15"/>
  <c r="R118" i="15"/>
  <c r="R141" i="15"/>
  <c r="F57" i="15"/>
  <c r="AH144" i="15"/>
  <c r="R31" i="15"/>
  <c r="F42" i="15"/>
  <c r="O54" i="15"/>
  <c r="R142" i="15"/>
  <c r="F83" i="15"/>
  <c r="U30" i="1"/>
  <c r="AH99" i="15"/>
  <c r="AG165" i="15"/>
  <c r="Q53" i="15"/>
  <c r="N136" i="15"/>
  <c r="N178" i="15"/>
  <c r="AG136" i="15"/>
  <c r="AH88" i="15"/>
  <c r="P39" i="15"/>
  <c r="Q40" i="15"/>
  <c r="R159" i="15"/>
  <c r="N72" i="15"/>
  <c r="Q47" i="15"/>
  <c r="F156" i="15"/>
  <c r="D114" i="15"/>
  <c r="U115" i="1"/>
  <c r="U108" i="1"/>
  <c r="R44" i="15"/>
  <c r="R123" i="15"/>
  <c r="R41" i="15"/>
  <c r="R169" i="15"/>
  <c r="U154" i="1"/>
  <c r="U77" i="1"/>
  <c r="R28" i="15"/>
  <c r="F81" i="15"/>
  <c r="F54" i="15"/>
  <c r="AE58" i="15"/>
  <c r="AH108" i="15"/>
  <c r="AG143" i="15"/>
  <c r="AG148" i="15"/>
  <c r="AG181" i="15"/>
  <c r="O60" i="15"/>
  <c r="AG151" i="15"/>
  <c r="N99" i="15"/>
  <c r="AG182" i="15"/>
  <c r="Q62" i="15"/>
  <c r="R71" i="15"/>
  <c r="AG60" i="15"/>
  <c r="R79" i="15"/>
  <c r="F48" i="15"/>
  <c r="F107" i="15"/>
  <c r="AE162" i="15"/>
  <c r="U161" i="1"/>
  <c r="AH124" i="15"/>
  <c r="R61" i="15"/>
  <c r="U176" i="1"/>
  <c r="Q38" i="15"/>
  <c r="O56" i="15"/>
  <c r="AE55" i="15"/>
  <c r="AH37" i="15"/>
  <c r="AH170" i="15"/>
  <c r="P48" i="15"/>
  <c r="P24" i="15"/>
  <c r="L44" i="15"/>
  <c r="AE184" i="15"/>
  <c r="U54" i="1"/>
  <c r="U57" i="1"/>
  <c r="U119" i="1"/>
  <c r="U150" i="1"/>
  <c r="U125" i="1"/>
  <c r="U183" i="1"/>
  <c r="U63" i="1"/>
  <c r="R90" i="15"/>
  <c r="AE51" i="15"/>
  <c r="AG59" i="15"/>
  <c r="AG158" i="15"/>
  <c r="N67" i="15"/>
  <c r="N172" i="15"/>
  <c r="N174" i="15"/>
  <c r="R94" i="15"/>
  <c r="R158" i="15"/>
  <c r="R52" i="15"/>
  <c r="R116" i="15"/>
  <c r="R180" i="15"/>
  <c r="F87" i="15"/>
  <c r="U94" i="1"/>
  <c r="AH42" i="15"/>
  <c r="AE61" i="15"/>
  <c r="AG87" i="15"/>
  <c r="AH76" i="15"/>
  <c r="AG76" i="15"/>
  <c r="AH93" i="15"/>
  <c r="AG70" i="15"/>
  <c r="AG126" i="15"/>
  <c r="AG72" i="15"/>
  <c r="AE82" i="15"/>
  <c r="AE172" i="15"/>
  <c r="AG73" i="15"/>
  <c r="AG183" i="15"/>
  <c r="AH155" i="15"/>
  <c r="Q27" i="15"/>
  <c r="Q41" i="15"/>
  <c r="N64" i="15"/>
  <c r="N87" i="15"/>
  <c r="AG35" i="15"/>
  <c r="AG20" i="15"/>
  <c r="AG47" i="15"/>
  <c r="AE69" i="15"/>
  <c r="AG74" i="15"/>
  <c r="AE98" i="15"/>
  <c r="AG106" i="15"/>
  <c r="AE142" i="15"/>
  <c r="AG83" i="15"/>
  <c r="AE130" i="15"/>
  <c r="AE152" i="15"/>
  <c r="AE167" i="15"/>
  <c r="AH173" i="15"/>
  <c r="AH104" i="15"/>
  <c r="AG140" i="15"/>
  <c r="AH150" i="15"/>
  <c r="AG174" i="15"/>
  <c r="AE185" i="15"/>
  <c r="P29" i="15"/>
  <c r="P32" i="15"/>
  <c r="P55" i="15"/>
  <c r="AE24" i="15"/>
  <c r="AG96" i="15"/>
  <c r="AH41" i="15"/>
  <c r="AG85" i="15"/>
  <c r="AG107" i="15"/>
  <c r="AG77" i="15"/>
  <c r="F58" i="15"/>
  <c r="R104" i="15"/>
  <c r="R69" i="15"/>
  <c r="F108" i="15"/>
  <c r="F43" i="15"/>
  <c r="F39" i="15"/>
  <c r="AG169" i="15"/>
  <c r="AE90" i="15"/>
  <c r="F113" i="15"/>
  <c r="AG178" i="15"/>
  <c r="U102" i="1"/>
  <c r="U26" i="1"/>
  <c r="U19" i="1"/>
  <c r="U58" i="1"/>
  <c r="U131" i="1"/>
  <c r="U124" i="1"/>
  <c r="U52" i="1"/>
  <c r="U45" i="1"/>
  <c r="U61" i="1"/>
  <c r="U109" i="1"/>
  <c r="P30" i="15"/>
  <c r="R154" i="15"/>
  <c r="R128" i="15"/>
  <c r="R181" i="15"/>
  <c r="AH51" i="15"/>
  <c r="AG156" i="15"/>
  <c r="AE147" i="15"/>
  <c r="R157" i="15"/>
  <c r="F24" i="15"/>
  <c r="U36" i="1"/>
  <c r="AG52" i="15"/>
  <c r="AH135" i="15"/>
  <c r="AG175" i="15"/>
  <c r="AG88" i="15"/>
  <c r="O39" i="15"/>
  <c r="P40" i="15"/>
  <c r="AF26" i="15"/>
  <c r="U24" i="1"/>
  <c r="D36" i="15"/>
  <c r="B36" i="15"/>
  <c r="U104" i="1"/>
  <c r="U173" i="1"/>
  <c r="U180" i="1"/>
  <c r="U27" i="1"/>
  <c r="U49" i="1"/>
  <c r="U71" i="1"/>
  <c r="U100" i="1"/>
  <c r="U21" i="1"/>
  <c r="D59" i="15"/>
  <c r="B59" i="15"/>
  <c r="R92" i="15"/>
  <c r="R156" i="15"/>
  <c r="F160" i="15"/>
  <c r="F51" i="15"/>
  <c r="F155" i="15"/>
  <c r="AG81" i="15"/>
  <c r="AE108" i="15"/>
  <c r="Q45" i="15"/>
  <c r="F20" i="15"/>
  <c r="AH21" i="15"/>
  <c r="AE48" i="15"/>
  <c r="AH156" i="15"/>
  <c r="U181" i="1"/>
  <c r="U41" i="1"/>
  <c r="U83" i="1"/>
  <c r="U140" i="1"/>
  <c r="AE45" i="15"/>
  <c r="AH159" i="15"/>
  <c r="AE180" i="15"/>
  <c r="Q46" i="15"/>
  <c r="AH106" i="15"/>
  <c r="AH136" i="15"/>
  <c r="AE160" i="15"/>
  <c r="AH177" i="15"/>
  <c r="P28" i="15"/>
  <c r="Q39" i="15"/>
  <c r="N129" i="15"/>
  <c r="N130" i="15"/>
  <c r="N107" i="15"/>
  <c r="R160" i="15"/>
  <c r="AH22" i="15"/>
  <c r="AG115" i="15"/>
  <c r="F179" i="15"/>
  <c r="AG163" i="15"/>
  <c r="N78" i="15"/>
  <c r="F186" i="15"/>
  <c r="N95" i="15"/>
  <c r="U105" i="1"/>
  <c r="D25" i="15"/>
  <c r="U25" i="1"/>
  <c r="U78" i="1"/>
  <c r="U111" i="1"/>
  <c r="U113" i="1"/>
  <c r="U90" i="1"/>
  <c r="U145" i="1"/>
  <c r="U169" i="1"/>
  <c r="U91" i="1"/>
  <c r="U160" i="1"/>
  <c r="U172" i="1"/>
  <c r="U44" i="1"/>
  <c r="U55" i="1"/>
  <c r="U48" i="1"/>
  <c r="U89" i="1"/>
  <c r="U107" i="1"/>
  <c r="U139" i="1"/>
  <c r="U166" i="1"/>
  <c r="U39" i="1"/>
  <c r="U158" i="1"/>
  <c r="U170" i="1"/>
  <c r="R22" i="15"/>
  <c r="R103" i="15"/>
  <c r="F112" i="15"/>
  <c r="F176" i="15"/>
  <c r="AG89" i="15"/>
  <c r="AH143" i="15"/>
  <c r="AH148" i="15"/>
  <c r="AH181" i="15"/>
  <c r="N115" i="15"/>
  <c r="F68" i="15"/>
  <c r="F89" i="15"/>
  <c r="F170" i="15"/>
  <c r="AE59" i="15"/>
  <c r="AG124" i="15"/>
  <c r="P54" i="15"/>
  <c r="N168" i="15"/>
  <c r="R110" i="15"/>
  <c r="F40" i="15"/>
  <c r="F135" i="15"/>
  <c r="D158" i="15"/>
  <c r="U68" i="1"/>
  <c r="U110" i="1"/>
  <c r="U112" i="1"/>
  <c r="U37" i="1"/>
  <c r="AG147" i="15"/>
  <c r="R30" i="15"/>
  <c r="R139" i="15"/>
  <c r="R57" i="15"/>
  <c r="R185" i="15"/>
  <c r="F151" i="15"/>
  <c r="F62" i="15"/>
  <c r="F142" i="15"/>
  <c r="AE34" i="15"/>
  <c r="AG32" i="15"/>
  <c r="AE111" i="15"/>
  <c r="AH172" i="15"/>
  <c r="AH125" i="15"/>
  <c r="AE175" i="15"/>
  <c r="P31" i="15"/>
  <c r="P59" i="15"/>
  <c r="AG84" i="15"/>
  <c r="AH26" i="15"/>
  <c r="AH131" i="15"/>
  <c r="R85" i="15"/>
  <c r="AG65" i="15"/>
  <c r="AH91" i="15"/>
  <c r="AG154" i="15"/>
  <c r="R40" i="15"/>
  <c r="R168" i="15"/>
  <c r="F99" i="15"/>
  <c r="AE63" i="15"/>
  <c r="N186" i="15"/>
  <c r="R117" i="15"/>
  <c r="AH114" i="15"/>
  <c r="U164" i="1"/>
  <c r="U130" i="1"/>
  <c r="U46" i="1"/>
  <c r="U86" i="1"/>
  <c r="U22" i="1"/>
  <c r="U168" i="1"/>
  <c r="U66" i="1"/>
  <c r="R38" i="15"/>
  <c r="R102" i="15"/>
  <c r="R60" i="15"/>
  <c r="R124" i="15"/>
  <c r="R109" i="15"/>
  <c r="R55" i="15"/>
  <c r="F64" i="15"/>
  <c r="F29" i="15"/>
  <c r="F133" i="15"/>
  <c r="AE50" i="15"/>
  <c r="AE143" i="15"/>
  <c r="AH105" i="15"/>
  <c r="N74" i="15"/>
  <c r="N169" i="15"/>
  <c r="F131" i="15"/>
  <c r="AH48" i="15"/>
  <c r="AE75" i="15"/>
  <c r="AH94" i="15"/>
  <c r="Q35" i="15"/>
  <c r="N69" i="15"/>
  <c r="Q54" i="15"/>
  <c r="P52" i="15"/>
  <c r="R62" i="15"/>
  <c r="R84" i="15"/>
  <c r="R148" i="15"/>
  <c r="R75" i="15"/>
  <c r="R29" i="15"/>
  <c r="R121" i="15"/>
  <c r="F185" i="15"/>
  <c r="U80" i="1"/>
  <c r="AE53" i="15"/>
  <c r="AH29" i="15"/>
  <c r="U167" i="1"/>
  <c r="U162" i="1"/>
  <c r="U177" i="1"/>
  <c r="U157" i="1"/>
  <c r="U165" i="1"/>
  <c r="U186" i="1"/>
  <c r="U148" i="1"/>
  <c r="U20" i="1"/>
  <c r="U31" i="1"/>
  <c r="U74" i="1"/>
  <c r="U97" i="1"/>
  <c r="U93" i="1"/>
  <c r="U134" i="1"/>
  <c r="U151" i="1"/>
  <c r="U144" i="1"/>
  <c r="U152" i="1"/>
  <c r="U184" i="1"/>
  <c r="U35" i="1"/>
  <c r="U23" i="1"/>
  <c r="U73" i="1"/>
  <c r="U96" i="1"/>
  <c r="U88" i="1"/>
  <c r="U120" i="1"/>
  <c r="U147" i="1"/>
  <c r="U143" i="1"/>
  <c r="U146" i="1"/>
  <c r="U118" i="1"/>
  <c r="AG61" i="15"/>
  <c r="AH23" i="15"/>
  <c r="AG111" i="15"/>
  <c r="AE120" i="15"/>
  <c r="AG99" i="15"/>
  <c r="AH145" i="15"/>
  <c r="AH168" i="15"/>
  <c r="N88" i="15"/>
  <c r="P53" i="15"/>
  <c r="N71" i="15"/>
  <c r="P61" i="15"/>
  <c r="N122" i="15"/>
  <c r="N159" i="15"/>
  <c r="AE30" i="15"/>
  <c r="AH71" i="15"/>
  <c r="AE121" i="15"/>
  <c r="AH142" i="15"/>
  <c r="AE83" i="15"/>
  <c r="AG167" i="15"/>
  <c r="AH140" i="15"/>
  <c r="N152" i="15"/>
  <c r="N66" i="15"/>
  <c r="U38" i="1"/>
  <c r="U43" i="1"/>
  <c r="U42" i="1"/>
  <c r="U62" i="1"/>
  <c r="U103" i="1"/>
  <c r="U138" i="1"/>
  <c r="U163" i="1"/>
  <c r="U123" i="1"/>
  <c r="U156" i="1"/>
  <c r="U149" i="1"/>
  <c r="U33" i="1"/>
  <c r="U50" i="1"/>
  <c r="U67" i="1"/>
  <c r="U92" i="1"/>
  <c r="U81" i="1"/>
  <c r="U85" i="1"/>
  <c r="U121" i="1"/>
  <c r="U106" i="1"/>
  <c r="U128" i="1"/>
  <c r="U178" i="1"/>
  <c r="U174" i="1"/>
  <c r="U32" i="1"/>
  <c r="U47" i="1"/>
  <c r="U59" i="1"/>
  <c r="U87" i="1"/>
  <c r="U79" i="1"/>
  <c r="U136" i="1"/>
  <c r="U114" i="1"/>
  <c r="U64" i="1"/>
  <c r="U122" i="1"/>
  <c r="U171" i="1"/>
  <c r="U133" i="1"/>
  <c r="AH52" i="15"/>
  <c r="AH66" i="15"/>
  <c r="AG103" i="15"/>
  <c r="AG139" i="15"/>
  <c r="AG157" i="15"/>
  <c r="AH151" i="15"/>
  <c r="AH183" i="15"/>
  <c r="AG145" i="15"/>
  <c r="P58" i="15"/>
  <c r="AH43" i="15"/>
  <c r="AG57" i="15"/>
  <c r="AG55" i="15"/>
  <c r="AH80" i="15"/>
  <c r="AH112" i="15"/>
  <c r="AH174" i="15"/>
  <c r="N165" i="15"/>
  <c r="AE86" i="15"/>
  <c r="F146" i="15"/>
  <c r="F75" i="15"/>
  <c r="AE60" i="15"/>
  <c r="AH169" i="15"/>
  <c r="AG134" i="15"/>
  <c r="U28" i="1"/>
  <c r="U53" i="1"/>
  <c r="U72" i="1"/>
  <c r="U95" i="1"/>
  <c r="U84" i="1"/>
  <c r="U116" i="1"/>
  <c r="U142" i="1"/>
  <c r="U127" i="1"/>
  <c r="U141" i="1"/>
  <c r="U117" i="1"/>
  <c r="U182" i="1"/>
  <c r="U34" i="1"/>
  <c r="U56" i="1"/>
  <c r="U76" i="1"/>
  <c r="U69" i="1"/>
  <c r="U129" i="1"/>
  <c r="U82" i="1"/>
  <c r="U185" i="1"/>
  <c r="U40" i="1"/>
  <c r="U155" i="1"/>
  <c r="U99" i="1"/>
  <c r="U29" i="1"/>
  <c r="U51" i="1"/>
  <c r="U75" i="1"/>
  <c r="U60" i="1"/>
  <c r="U126" i="1"/>
  <c r="U153" i="1"/>
  <c r="U179" i="1"/>
  <c r="U159" i="1"/>
  <c r="U175" i="1"/>
  <c r="U65" i="1"/>
  <c r="AM64" i="15"/>
  <c r="Z64" i="15"/>
  <c r="AC80" i="15"/>
  <c r="AK80" i="15"/>
  <c r="X80" i="15"/>
  <c r="AD96" i="15"/>
  <c r="AL96" i="15"/>
  <c r="Y96" i="15"/>
  <c r="AM128" i="15"/>
  <c r="AC144" i="15"/>
  <c r="AK144" i="15"/>
  <c r="X144" i="15"/>
  <c r="AD81" i="15"/>
  <c r="AL81" i="15"/>
  <c r="Y81" i="15"/>
  <c r="F181" i="15"/>
  <c r="D181" i="15"/>
  <c r="AK181" i="15"/>
  <c r="AC181" i="15"/>
  <c r="X181" i="15"/>
  <c r="AM107" i="15"/>
  <c r="Z107" i="15"/>
  <c r="AC33" i="15"/>
  <c r="X33" i="15"/>
  <c r="AK33" i="15"/>
  <c r="AM117" i="15"/>
  <c r="AC47" i="15"/>
  <c r="AK47" i="15"/>
  <c r="X47" i="15"/>
  <c r="AJ22" i="15"/>
  <c r="W22" i="15"/>
  <c r="AM54" i="15"/>
  <c r="Z54" i="15"/>
  <c r="AL86" i="15"/>
  <c r="AD86" i="15"/>
  <c r="Y86" i="15"/>
  <c r="AD102" i="15"/>
  <c r="AL102" i="15"/>
  <c r="Y102" i="15"/>
  <c r="AC134" i="15"/>
  <c r="AK134" i="15"/>
  <c r="AL150" i="15"/>
  <c r="AD150" i="15"/>
  <c r="Y150" i="15"/>
  <c r="AD166" i="15"/>
  <c r="AL166" i="15"/>
  <c r="Y166" i="15"/>
  <c r="AM182" i="15"/>
  <c r="Z182" i="15"/>
  <c r="Z79" i="15"/>
  <c r="AM79" i="15"/>
  <c r="AC123" i="15"/>
  <c r="AK123" i="15"/>
  <c r="X123" i="15"/>
  <c r="AD155" i="15"/>
  <c r="AL155" i="15"/>
  <c r="Y155" i="15"/>
  <c r="N70" i="15"/>
  <c r="AC20" i="15"/>
  <c r="AK20" i="15"/>
  <c r="X20" i="15"/>
  <c r="Z100" i="15"/>
  <c r="AM100" i="15"/>
  <c r="AK148" i="15"/>
  <c r="AC148" i="15"/>
  <c r="AM119" i="15"/>
  <c r="F122" i="15"/>
  <c r="D122" i="15"/>
  <c r="AK170" i="15"/>
  <c r="AC170" i="15"/>
  <c r="X170" i="15"/>
  <c r="AM24" i="15"/>
  <c r="Z24" i="15"/>
  <c r="AM40" i="15"/>
  <c r="Z40" i="15"/>
  <c r="AM88" i="15"/>
  <c r="Z88" i="15"/>
  <c r="AK104" i="15"/>
  <c r="AC104" i="15"/>
  <c r="X104" i="15"/>
  <c r="AL120" i="15"/>
  <c r="AD120" i="15"/>
  <c r="AM152" i="15"/>
  <c r="Z152" i="15"/>
  <c r="AK168" i="15"/>
  <c r="AC168" i="15"/>
  <c r="X168" i="15"/>
  <c r="AL184" i="15"/>
  <c r="Y184" i="15"/>
  <c r="AD184" i="15"/>
  <c r="AM93" i="15"/>
  <c r="Z93" i="15"/>
  <c r="AC121" i="15"/>
  <c r="AK121" i="15"/>
  <c r="AM183" i="15"/>
  <c r="Z183" i="15"/>
  <c r="AC53" i="15"/>
  <c r="AK53" i="15"/>
  <c r="X53" i="15"/>
  <c r="AD46" i="15"/>
  <c r="AL46" i="15"/>
  <c r="Y46" i="15"/>
  <c r="AM78" i="15"/>
  <c r="Z78" i="15"/>
  <c r="AD110" i="15"/>
  <c r="AL110" i="15"/>
  <c r="AL126" i="15"/>
  <c r="AD126" i="15"/>
  <c r="AM142" i="15"/>
  <c r="AC31" i="15"/>
  <c r="AK31" i="15"/>
  <c r="X31" i="15"/>
  <c r="AD67" i="15"/>
  <c r="AL67" i="15"/>
  <c r="Y67" i="15"/>
  <c r="AM139" i="15"/>
  <c r="R126" i="15"/>
  <c r="R20" i="15"/>
  <c r="AD24" i="15"/>
  <c r="AL24" i="15"/>
  <c r="Y24" i="15"/>
  <c r="AD40" i="15"/>
  <c r="AL40" i="15"/>
  <c r="Y40" i="15"/>
  <c r="AM56" i="15"/>
  <c r="Z56" i="15"/>
  <c r="AK72" i="15"/>
  <c r="X72" i="15"/>
  <c r="AC72" i="15"/>
  <c r="F88" i="15"/>
  <c r="D88" i="15"/>
  <c r="AD88" i="15"/>
  <c r="AL88" i="15"/>
  <c r="Y88" i="15"/>
  <c r="AL104" i="15"/>
  <c r="AD104" i="15"/>
  <c r="Y104" i="15"/>
  <c r="AM120" i="15"/>
  <c r="AK136" i="15"/>
  <c r="AC136" i="15"/>
  <c r="X136" i="15"/>
  <c r="F152" i="15"/>
  <c r="AM184" i="15"/>
  <c r="Z184" i="15"/>
  <c r="AM41" i="15"/>
  <c r="Z41" i="15"/>
  <c r="F69" i="15"/>
  <c r="D69" i="15"/>
  <c r="B69" i="15"/>
  <c r="AC69" i="15"/>
  <c r="AK69" i="15"/>
  <c r="X69" i="15"/>
  <c r="AD93" i="15"/>
  <c r="AL93" i="15"/>
  <c r="Y93" i="15"/>
  <c r="AM145" i="15"/>
  <c r="AD169" i="15"/>
  <c r="Y169" i="15"/>
  <c r="AL169" i="15"/>
  <c r="Z87" i="15"/>
  <c r="AM87" i="15"/>
  <c r="AM135" i="15"/>
  <c r="F183" i="15"/>
  <c r="D183" i="15"/>
  <c r="AD183" i="15"/>
  <c r="Y183" i="15"/>
  <c r="AL183" i="15"/>
  <c r="AK141" i="15"/>
  <c r="AC141" i="15"/>
  <c r="AD185" i="15"/>
  <c r="AL185" i="15"/>
  <c r="Y185" i="15"/>
  <c r="AM151" i="15"/>
  <c r="Z151" i="15"/>
  <c r="AD30" i="15"/>
  <c r="AL30" i="15"/>
  <c r="Y30" i="15"/>
  <c r="F46" i="15"/>
  <c r="D46" i="15"/>
  <c r="B46" i="15"/>
  <c r="AM46" i="15"/>
  <c r="Z46" i="15"/>
  <c r="AC62" i="15"/>
  <c r="X62" i="15"/>
  <c r="AK62" i="15"/>
  <c r="AL78" i="15"/>
  <c r="AD78" i="15"/>
  <c r="Y78" i="15"/>
  <c r="AD94" i="15"/>
  <c r="AL94" i="15"/>
  <c r="Y94" i="15"/>
  <c r="F110" i="15"/>
  <c r="D110" i="15"/>
  <c r="AM110" i="15"/>
  <c r="AC126" i="15"/>
  <c r="AK126" i="15"/>
  <c r="F174" i="15"/>
  <c r="AM174" i="15"/>
  <c r="Z174" i="15"/>
  <c r="AC67" i="15"/>
  <c r="AK67" i="15"/>
  <c r="X67" i="15"/>
  <c r="AM103" i="15"/>
  <c r="Z103" i="15"/>
  <c r="F139" i="15"/>
  <c r="D139" i="15"/>
  <c r="AD139" i="15"/>
  <c r="AL139" i="15"/>
  <c r="AE32" i="15"/>
  <c r="AG45" i="15"/>
  <c r="AE44" i="15"/>
  <c r="AE67" i="15"/>
  <c r="AE87" i="15"/>
  <c r="AE70" i="15"/>
  <c r="AH103" i="15"/>
  <c r="AH139" i="15"/>
  <c r="AH157" i="15"/>
  <c r="AG82" i="15"/>
  <c r="AE151" i="15"/>
  <c r="AG172" i="15"/>
  <c r="AE73" i="15"/>
  <c r="AE183" i="15"/>
  <c r="AG180" i="15"/>
  <c r="Q34" i="15"/>
  <c r="AH57" i="15"/>
  <c r="AE47" i="15"/>
  <c r="AH55" i="15"/>
  <c r="AE68" i="15"/>
  <c r="AH129" i="15"/>
  <c r="AG152" i="15"/>
  <c r="AG160" i="15"/>
  <c r="AE138" i="15"/>
  <c r="AE140" i="15"/>
  <c r="AE150" i="15"/>
  <c r="AG185" i="15"/>
  <c r="Q29" i="15"/>
  <c r="N79" i="15"/>
  <c r="Q51" i="15"/>
  <c r="N89" i="15"/>
  <c r="N156" i="15"/>
  <c r="N161" i="15"/>
  <c r="N143" i="15"/>
  <c r="U7" i="15"/>
  <c r="D108" i="15"/>
  <c r="AG53" i="15"/>
  <c r="AH67" i="15"/>
  <c r="AG120" i="15"/>
  <c r="AG166" i="15"/>
  <c r="N93" i="15"/>
  <c r="AL19" i="15"/>
  <c r="AD19" i="15"/>
  <c r="Y19" i="15"/>
  <c r="R27" i="15"/>
  <c r="R155" i="15"/>
  <c r="R73" i="15"/>
  <c r="AM32" i="15"/>
  <c r="Z32" i="15"/>
  <c r="AL64" i="15"/>
  <c r="AD64" i="15"/>
  <c r="Y64" i="15"/>
  <c r="AD80" i="15"/>
  <c r="AL80" i="15"/>
  <c r="Y80" i="15"/>
  <c r="AM96" i="15"/>
  <c r="Z96" i="15"/>
  <c r="AC112" i="15"/>
  <c r="AK112" i="15"/>
  <c r="F128" i="15"/>
  <c r="D128" i="15"/>
  <c r="AM160" i="15"/>
  <c r="Z160" i="15"/>
  <c r="AK176" i="15"/>
  <c r="AC176" i="15"/>
  <c r="X176" i="15"/>
  <c r="AD29" i="15"/>
  <c r="AL29" i="15"/>
  <c r="Y29" i="15"/>
  <c r="AD57" i="15"/>
  <c r="AL57" i="15"/>
  <c r="Y57" i="15"/>
  <c r="AM81" i="15"/>
  <c r="Z81" i="15"/>
  <c r="AK109" i="15"/>
  <c r="AC109" i="15"/>
  <c r="X109" i="15"/>
  <c r="AD133" i="15"/>
  <c r="AL133" i="15"/>
  <c r="AD157" i="15"/>
  <c r="AL157" i="15"/>
  <c r="Y157" i="15"/>
  <c r="AC55" i="15"/>
  <c r="AK55" i="15"/>
  <c r="X55" i="15"/>
  <c r="AL107" i="15"/>
  <c r="AD107" i="15"/>
  <c r="Y107" i="15"/>
  <c r="AM77" i="15"/>
  <c r="Z77" i="15"/>
  <c r="AD117" i="15"/>
  <c r="AL117" i="15"/>
  <c r="Z47" i="15"/>
  <c r="AM47" i="15"/>
  <c r="AC115" i="15"/>
  <c r="X115" i="15"/>
  <c r="AK115" i="15"/>
  <c r="AL22" i="15"/>
  <c r="Y22" i="15"/>
  <c r="AD22" i="15"/>
  <c r="AM22" i="15"/>
  <c r="Z22" i="15"/>
  <c r="AC38" i="15"/>
  <c r="AK38" i="15"/>
  <c r="X38" i="15"/>
  <c r="AD54" i="15"/>
  <c r="AL54" i="15"/>
  <c r="Y54" i="15"/>
  <c r="AL70" i="15"/>
  <c r="AD70" i="15"/>
  <c r="Y70" i="15"/>
  <c r="F86" i="15"/>
  <c r="D86" i="15"/>
  <c r="AM86" i="15"/>
  <c r="Z86" i="15"/>
  <c r="AC102" i="15"/>
  <c r="AK102" i="15"/>
  <c r="X102" i="15"/>
  <c r="AD118" i="15"/>
  <c r="AL118" i="15"/>
  <c r="AL134" i="15"/>
  <c r="AD134" i="15"/>
  <c r="F150" i="15"/>
  <c r="D150" i="15"/>
  <c r="AM150" i="15"/>
  <c r="Z150" i="15"/>
  <c r="AC166" i="15"/>
  <c r="AK166" i="15"/>
  <c r="X166" i="15"/>
  <c r="AD182" i="15"/>
  <c r="AL182" i="15"/>
  <c r="Y182" i="15"/>
  <c r="AC51" i="15"/>
  <c r="X51" i="15"/>
  <c r="AK51" i="15"/>
  <c r="F79" i="15"/>
  <c r="B79" i="15"/>
  <c r="AD79" i="15"/>
  <c r="AL79" i="15"/>
  <c r="Y79" i="15"/>
  <c r="AC155" i="15"/>
  <c r="AK155" i="15"/>
  <c r="X155" i="15"/>
  <c r="AG58" i="15"/>
  <c r="AE81" i="15"/>
  <c r="AG108" i="15"/>
  <c r="AE148" i="15"/>
  <c r="AE181" i="15"/>
  <c r="N167" i="15"/>
  <c r="AD20" i="15"/>
  <c r="Y20" i="15"/>
  <c r="AL20" i="15"/>
  <c r="AC68" i="15"/>
  <c r="AK68" i="15"/>
  <c r="X68" i="15"/>
  <c r="F100" i="15"/>
  <c r="D100" i="15"/>
  <c r="AD148" i="15"/>
  <c r="AL148" i="15"/>
  <c r="AC89" i="15"/>
  <c r="AK89" i="15"/>
  <c r="X89" i="15"/>
  <c r="F165" i="15"/>
  <c r="D165" i="15"/>
  <c r="AC165" i="15"/>
  <c r="AK165" i="15"/>
  <c r="X165" i="15"/>
  <c r="AC63" i="15"/>
  <c r="AK63" i="15"/>
  <c r="X63" i="15"/>
  <c r="AD42" i="15"/>
  <c r="AL42" i="15"/>
  <c r="Y42" i="15"/>
  <c r="AM42" i="15"/>
  <c r="Z42" i="15"/>
  <c r="AC90" i="15"/>
  <c r="AK90" i="15"/>
  <c r="X90" i="15"/>
  <c r="AD131" i="15"/>
  <c r="AL131" i="15"/>
  <c r="AG48" i="15"/>
  <c r="P41" i="15"/>
  <c r="N180" i="15"/>
  <c r="AG69" i="15"/>
  <c r="AE74" i="15"/>
  <c r="AE84" i="15"/>
  <c r="AH132" i="15"/>
  <c r="AG37" i="15"/>
  <c r="BP7" i="1"/>
  <c r="Z19" i="15"/>
  <c r="AM19" i="15"/>
  <c r="R76" i="15"/>
  <c r="R140" i="15"/>
  <c r="R59" i="15"/>
  <c r="R19" i="15"/>
  <c r="R183" i="15"/>
  <c r="AI57" i="15"/>
  <c r="V57" i="15"/>
  <c r="B57" i="15"/>
  <c r="D57" i="15"/>
  <c r="AD32" i="15"/>
  <c r="AL32" i="15"/>
  <c r="Y32" i="15"/>
  <c r="AM48" i="15"/>
  <c r="Z48" i="15"/>
  <c r="AC64" i="15"/>
  <c r="AK64" i="15"/>
  <c r="X64" i="15"/>
  <c r="F80" i="15"/>
  <c r="D80" i="15"/>
  <c r="AM112" i="15"/>
  <c r="AC128" i="15"/>
  <c r="AK128" i="15"/>
  <c r="F144" i="15"/>
  <c r="AD144" i="15"/>
  <c r="AL144" i="15"/>
  <c r="Y144" i="15"/>
  <c r="AD160" i="15"/>
  <c r="AL160" i="15"/>
  <c r="Y160" i="15"/>
  <c r="AM176" i="15"/>
  <c r="Z176" i="15"/>
  <c r="AK29" i="15"/>
  <c r="AC29" i="15"/>
  <c r="X29" i="15"/>
  <c r="AC57" i="15"/>
  <c r="AK57" i="15"/>
  <c r="X57" i="15"/>
  <c r="AM109" i="15"/>
  <c r="Z109" i="15"/>
  <c r="AC133" i="15"/>
  <c r="AK133" i="15"/>
  <c r="F157" i="15"/>
  <c r="D157" i="15"/>
  <c r="AK157" i="15"/>
  <c r="X157" i="15"/>
  <c r="AC157" i="15"/>
  <c r="AD181" i="15"/>
  <c r="AL181" i="15"/>
  <c r="Y181" i="15"/>
  <c r="Z55" i="15"/>
  <c r="AM55" i="15"/>
  <c r="AC107" i="15"/>
  <c r="X107" i="15"/>
  <c r="AK107" i="15"/>
  <c r="F159" i="15"/>
  <c r="D159" i="15"/>
  <c r="AD159" i="15"/>
  <c r="Y159" i="15"/>
  <c r="AL159" i="15"/>
  <c r="AD33" i="15"/>
  <c r="Y33" i="15"/>
  <c r="AL33" i="15"/>
  <c r="AC117" i="15"/>
  <c r="AK117" i="15"/>
  <c r="F161" i="15"/>
  <c r="D161" i="15"/>
  <c r="AD161" i="15"/>
  <c r="Y161" i="15"/>
  <c r="AL161" i="15"/>
  <c r="Z115" i="15"/>
  <c r="AM115" i="15"/>
  <c r="F22" i="15"/>
  <c r="D22" i="15"/>
  <c r="B22" i="15"/>
  <c r="F38" i="15"/>
  <c r="D38" i="15"/>
  <c r="B38" i="15"/>
  <c r="AM38" i="15"/>
  <c r="Z38" i="15"/>
  <c r="AC54" i="15"/>
  <c r="X54" i="15"/>
  <c r="AK54" i="15"/>
  <c r="F102" i="15"/>
  <c r="D102" i="15"/>
  <c r="AM102" i="15"/>
  <c r="Z102" i="15"/>
  <c r="AC118" i="15"/>
  <c r="AK118" i="15"/>
  <c r="F166" i="15"/>
  <c r="AM166" i="15"/>
  <c r="Z166" i="15"/>
  <c r="AC182" i="15"/>
  <c r="X182" i="15"/>
  <c r="AK182" i="15"/>
  <c r="AC79" i="15"/>
  <c r="AK79" i="15"/>
  <c r="X79" i="15"/>
  <c r="F123" i="15"/>
  <c r="AD123" i="15"/>
  <c r="AL123" i="15"/>
  <c r="Y123" i="15"/>
  <c r="AH58" i="15"/>
  <c r="AH50" i="15"/>
  <c r="AG95" i="15"/>
  <c r="AG144" i="15"/>
  <c r="AH162" i="15"/>
  <c r="AE105" i="15"/>
  <c r="Q30" i="15"/>
  <c r="N75" i="15"/>
  <c r="P45" i="15"/>
  <c r="R26" i="15"/>
  <c r="R186" i="15"/>
  <c r="R176" i="15"/>
  <c r="AJ20" i="15"/>
  <c r="W20" i="15"/>
  <c r="Z68" i="15"/>
  <c r="AM68" i="15"/>
  <c r="AK100" i="15"/>
  <c r="AC100" i="15"/>
  <c r="X100" i="15"/>
  <c r="F148" i="15"/>
  <c r="D148" i="15"/>
  <c r="AD61" i="15"/>
  <c r="AL61" i="15"/>
  <c r="Y61" i="15"/>
  <c r="AM89" i="15"/>
  <c r="Z89" i="15"/>
  <c r="AM165" i="15"/>
  <c r="Z165" i="15"/>
  <c r="AD119" i="15"/>
  <c r="AL119" i="15"/>
  <c r="AD85" i="15"/>
  <c r="AL85" i="15"/>
  <c r="Y85" i="15"/>
  <c r="AM63" i="15"/>
  <c r="Z63" i="15"/>
  <c r="F90" i="15"/>
  <c r="D90" i="15"/>
  <c r="Z90" i="15"/>
  <c r="AM90" i="15"/>
  <c r="AC122" i="15"/>
  <c r="AK122" i="15"/>
  <c r="X122" i="15"/>
  <c r="AD170" i="15"/>
  <c r="AL170" i="15"/>
  <c r="Y170" i="15"/>
  <c r="AC131" i="15"/>
  <c r="AK131" i="15"/>
  <c r="AG21" i="15"/>
  <c r="AH59" i="15"/>
  <c r="AG101" i="15"/>
  <c r="AE124" i="15"/>
  <c r="AG116" i="15"/>
  <c r="AE158" i="15"/>
  <c r="P22" i="15"/>
  <c r="Q37" i="15"/>
  <c r="N103" i="15"/>
  <c r="Q52" i="15"/>
  <c r="P50" i="15"/>
  <c r="R78" i="15"/>
  <c r="R36" i="15"/>
  <c r="R100" i="15"/>
  <c r="R164" i="15"/>
  <c r="R107" i="15"/>
  <c r="R25" i="15"/>
  <c r="R153" i="15"/>
  <c r="R39" i="15"/>
  <c r="AK24" i="15"/>
  <c r="AC24" i="15"/>
  <c r="X24" i="15"/>
  <c r="AC40" i="15"/>
  <c r="AK40" i="15"/>
  <c r="X40" i="15"/>
  <c r="AL56" i="15"/>
  <c r="Y56" i="15"/>
  <c r="AD56" i="15"/>
  <c r="Z72" i="15"/>
  <c r="AM72" i="15"/>
  <c r="AK88" i="15"/>
  <c r="AC88" i="15"/>
  <c r="X88" i="15"/>
  <c r="F104" i="15"/>
  <c r="D104" i="15"/>
  <c r="AM136" i="15"/>
  <c r="Z136" i="15"/>
  <c r="AK152" i="15"/>
  <c r="AC152" i="15"/>
  <c r="X152" i="15"/>
  <c r="F168" i="15"/>
  <c r="AD168" i="15"/>
  <c r="AL168" i="15"/>
  <c r="Y168" i="15"/>
  <c r="AM69" i="15"/>
  <c r="Z69" i="15"/>
  <c r="AK93" i="15"/>
  <c r="X93" i="15"/>
  <c r="AC93" i="15"/>
  <c r="AD121" i="15"/>
  <c r="AL121" i="15"/>
  <c r="AC169" i="15"/>
  <c r="X169" i="15"/>
  <c r="AK169" i="15"/>
  <c r="F35" i="15"/>
  <c r="B35" i="15"/>
  <c r="D35" i="15"/>
  <c r="AL35" i="15"/>
  <c r="AD35" i="15"/>
  <c r="Y35" i="15"/>
  <c r="AC135" i="15"/>
  <c r="AK135" i="15"/>
  <c r="AC183" i="15"/>
  <c r="AK183" i="15"/>
  <c r="X183" i="15"/>
  <c r="F53" i="15"/>
  <c r="B53" i="15"/>
  <c r="D53" i="15"/>
  <c r="AD53" i="15"/>
  <c r="AL53" i="15"/>
  <c r="Y53" i="15"/>
  <c r="AD97" i="15"/>
  <c r="Y97" i="15"/>
  <c r="AL97" i="15"/>
  <c r="AM141" i="15"/>
  <c r="AK185" i="15"/>
  <c r="X185" i="15"/>
  <c r="AC185" i="15"/>
  <c r="AD83" i="15"/>
  <c r="AL83" i="15"/>
  <c r="Y83" i="15"/>
  <c r="F30" i="15"/>
  <c r="D30" i="15"/>
  <c r="B30" i="15"/>
  <c r="AL62" i="15"/>
  <c r="AD62" i="15"/>
  <c r="Y62" i="15"/>
  <c r="Z62" i="15"/>
  <c r="AM62" i="15"/>
  <c r="AK78" i="15"/>
  <c r="X78" i="15"/>
  <c r="AC78" i="15"/>
  <c r="F126" i="15"/>
  <c r="D126" i="15"/>
  <c r="AM126" i="15"/>
  <c r="AC142" i="15"/>
  <c r="AK142" i="15"/>
  <c r="AD158" i="15"/>
  <c r="AL158" i="15"/>
  <c r="Y158" i="15"/>
  <c r="AD174" i="15"/>
  <c r="AL174" i="15"/>
  <c r="Y174" i="15"/>
  <c r="F31" i="15"/>
  <c r="AD31" i="15"/>
  <c r="Y31" i="15"/>
  <c r="AL31" i="15"/>
  <c r="AC103" i="15"/>
  <c r="AK103" i="15"/>
  <c r="X103" i="15"/>
  <c r="AC139" i="15"/>
  <c r="AK139" i="15"/>
  <c r="F175" i="15"/>
  <c r="D175" i="15"/>
  <c r="AD175" i="15"/>
  <c r="AL175" i="15"/>
  <c r="Y175" i="15"/>
  <c r="AG34" i="15"/>
  <c r="AG42" i="15"/>
  <c r="AE29" i="15"/>
  <c r="AH45" i="15"/>
  <c r="AE52" i="15"/>
  <c r="AG66" i="15"/>
  <c r="AH61" i="15"/>
  <c r="AE23" i="15"/>
  <c r="AG93" i="15"/>
  <c r="AE103" i="15"/>
  <c r="AH111" i="15"/>
  <c r="AE126" i="15"/>
  <c r="AE135" i="15"/>
  <c r="AE72" i="15"/>
  <c r="AE128" i="15"/>
  <c r="AE139" i="15"/>
  <c r="AE157" i="15"/>
  <c r="AH82" i="15"/>
  <c r="AG119" i="15"/>
  <c r="AE166" i="15"/>
  <c r="AG159" i="15"/>
  <c r="AH127" i="15"/>
  <c r="AG125" i="15"/>
  <c r="AE145" i="15"/>
  <c r="AG155" i="15"/>
  <c r="AE168" i="15"/>
  <c r="AH180" i="15"/>
  <c r="AH175" i="15"/>
  <c r="P27" i="15"/>
  <c r="P46" i="15"/>
  <c r="Q58" i="15"/>
  <c r="N77" i="15"/>
  <c r="N92" i="15"/>
  <c r="N150" i="15"/>
  <c r="Q61" i="15"/>
  <c r="N173" i="15"/>
  <c r="N185" i="15"/>
  <c r="O59" i="15"/>
  <c r="N183" i="15"/>
  <c r="AH35" i="15"/>
  <c r="AG33" i="15"/>
  <c r="AE43" i="15"/>
  <c r="AE57" i="15"/>
  <c r="AH30" i="15"/>
  <c r="AH20" i="15"/>
  <c r="AH69" i="15"/>
  <c r="AE92" i="15"/>
  <c r="AH92" i="15"/>
  <c r="AH36" i="15"/>
  <c r="AE80" i="15"/>
  <c r="AG98" i="15"/>
  <c r="AE71" i="15"/>
  <c r="AE129" i="15"/>
  <c r="AE132" i="15"/>
  <c r="AG130" i="15"/>
  <c r="AH152" i="15"/>
  <c r="AH167" i="15"/>
  <c r="AG173" i="15"/>
  <c r="AH160" i="15"/>
  <c r="AG104" i="15"/>
  <c r="AE186" i="15"/>
  <c r="AH186" i="15"/>
  <c r="AG161" i="15"/>
  <c r="AE174" i="15"/>
  <c r="AH185" i="15"/>
  <c r="AG177" i="15"/>
  <c r="Q28" i="15"/>
  <c r="O40" i="15"/>
  <c r="O55" i="15"/>
  <c r="N104" i="15"/>
  <c r="N76" i="15"/>
  <c r="AG25" i="15"/>
  <c r="AG24" i="15"/>
  <c r="AG46" i="15"/>
  <c r="AG41" i="15"/>
  <c r="AE117" i="15"/>
  <c r="AG131" i="15"/>
  <c r="AG133" i="15"/>
  <c r="AE153" i="15"/>
  <c r="AE109" i="15"/>
  <c r="P23" i="15"/>
  <c r="N63" i="15"/>
  <c r="D79" i="15"/>
  <c r="D169" i="15"/>
  <c r="B80" i="15"/>
  <c r="AD77" i="15"/>
  <c r="AL77" i="15"/>
  <c r="Y77" i="15"/>
  <c r="AC161" i="15"/>
  <c r="X161" i="15"/>
  <c r="AK161" i="15"/>
  <c r="AD47" i="15"/>
  <c r="AL47" i="15"/>
  <c r="Y47" i="15"/>
  <c r="AC70" i="15"/>
  <c r="AK70" i="15"/>
  <c r="X70" i="15"/>
  <c r="F118" i="15"/>
  <c r="D118" i="15"/>
  <c r="AM118" i="15"/>
  <c r="R131" i="15"/>
  <c r="AD68" i="15"/>
  <c r="AL68" i="15"/>
  <c r="Y68" i="15"/>
  <c r="F61" i="15"/>
  <c r="B61" i="15"/>
  <c r="D61" i="15"/>
  <c r="AC61" i="15"/>
  <c r="AK61" i="15"/>
  <c r="X61" i="15"/>
  <c r="AC85" i="15"/>
  <c r="AK85" i="15"/>
  <c r="X85" i="15"/>
  <c r="AD90" i="15"/>
  <c r="AL90" i="15"/>
  <c r="Y90" i="15"/>
  <c r="AM122" i="15"/>
  <c r="Z122" i="15"/>
  <c r="AM131" i="15"/>
  <c r="AH116" i="15"/>
  <c r="AH33" i="15"/>
  <c r="AH68" i="15"/>
  <c r="AH161" i="15"/>
  <c r="AG79" i="15"/>
  <c r="AH133" i="15"/>
  <c r="AH176" i="15"/>
  <c r="AG176" i="15"/>
  <c r="Q23" i="15"/>
  <c r="P49" i="15"/>
  <c r="AD52" i="15"/>
  <c r="Y52" i="15"/>
  <c r="AL52" i="15"/>
  <c r="AM132" i="15"/>
  <c r="AK180" i="15"/>
  <c r="AC180" i="15"/>
  <c r="X180" i="15"/>
  <c r="F137" i="15"/>
  <c r="AC137" i="15"/>
  <c r="X137" i="15"/>
  <c r="AK137" i="15"/>
  <c r="AM45" i="15"/>
  <c r="Z45" i="15"/>
  <c r="AC173" i="15"/>
  <c r="AK173" i="15"/>
  <c r="X173" i="15"/>
  <c r="Z58" i="15"/>
  <c r="AM58" i="15"/>
  <c r="AC106" i="15"/>
  <c r="AK106" i="15"/>
  <c r="X106" i="15"/>
  <c r="AM59" i="15"/>
  <c r="Z59" i="15"/>
  <c r="F163" i="15"/>
  <c r="D163" i="15"/>
  <c r="AL163" i="15"/>
  <c r="AD163" i="15"/>
  <c r="Y163" i="15"/>
  <c r="AE27" i="15"/>
  <c r="AH86" i="15"/>
  <c r="AH154" i="15"/>
  <c r="AH146" i="15"/>
  <c r="AE164" i="15"/>
  <c r="AE113" i="15"/>
  <c r="Q26" i="15"/>
  <c r="N91" i="15"/>
  <c r="Q19" i="15"/>
  <c r="R82" i="15"/>
  <c r="R146" i="15"/>
  <c r="R115" i="15"/>
  <c r="R33" i="15"/>
  <c r="R161" i="15"/>
  <c r="AM28" i="15"/>
  <c r="Z28" i="15"/>
  <c r="AK44" i="15"/>
  <c r="AC44" i="15"/>
  <c r="X44" i="15"/>
  <c r="F44" i="15"/>
  <c r="D44" i="15"/>
  <c r="B44" i="15"/>
  <c r="AD60" i="15"/>
  <c r="Y60" i="15"/>
  <c r="AL60" i="15"/>
  <c r="Z76" i="15"/>
  <c r="AM76" i="15"/>
  <c r="AC92" i="15"/>
  <c r="AK92" i="15"/>
  <c r="X92" i="15"/>
  <c r="AD108" i="15"/>
  <c r="Y108" i="15"/>
  <c r="AL108" i="15"/>
  <c r="AD124" i="15"/>
  <c r="AL124" i="15"/>
  <c r="AM140" i="15"/>
  <c r="AC156" i="15"/>
  <c r="AK156" i="15"/>
  <c r="X156" i="15"/>
  <c r="F172" i="15"/>
  <c r="AD21" i="15"/>
  <c r="AL21" i="15"/>
  <c r="Y21" i="15"/>
  <c r="AC73" i="15"/>
  <c r="X73" i="15"/>
  <c r="AK73" i="15"/>
  <c r="F101" i="15"/>
  <c r="AD101" i="15"/>
  <c r="AL101" i="15"/>
  <c r="Y101" i="15"/>
  <c r="Z177" i="15"/>
  <c r="AM177" i="15"/>
  <c r="AL43" i="15"/>
  <c r="AD43" i="15"/>
  <c r="Y43" i="15"/>
  <c r="AC143" i="15"/>
  <c r="AK143" i="15"/>
  <c r="X143" i="15"/>
  <c r="AM25" i="15"/>
  <c r="Z25" i="15"/>
  <c r="F65" i="15"/>
  <c r="D65" i="15"/>
  <c r="B65" i="15"/>
  <c r="AD65" i="15"/>
  <c r="Y65" i="15"/>
  <c r="AL65" i="15"/>
  <c r="AD105" i="15"/>
  <c r="Y105" i="15"/>
  <c r="AL105" i="15"/>
  <c r="AM149" i="15"/>
  <c r="AC27" i="15"/>
  <c r="AK27" i="15"/>
  <c r="X27" i="15"/>
  <c r="AL99" i="15"/>
  <c r="AD99" i="15"/>
  <c r="Y99" i="15"/>
  <c r="AL50" i="15"/>
  <c r="AD50" i="15"/>
  <c r="Y50" i="15"/>
  <c r="F66" i="15"/>
  <c r="AM66" i="15"/>
  <c r="Z66" i="15"/>
  <c r="AC82" i="15"/>
  <c r="AK82" i="15"/>
  <c r="X82" i="15"/>
  <c r="AL98" i="15"/>
  <c r="AD98" i="15"/>
  <c r="Y98" i="15"/>
  <c r="AL114" i="15"/>
  <c r="AD114" i="15"/>
  <c r="F130" i="15"/>
  <c r="D130" i="15"/>
  <c r="Z130" i="15"/>
  <c r="AM130" i="15"/>
  <c r="AK146" i="15"/>
  <c r="AC146" i="15"/>
  <c r="AL162" i="15"/>
  <c r="AD162" i="15"/>
  <c r="Y162" i="15"/>
  <c r="AL178" i="15"/>
  <c r="AD178" i="15"/>
  <c r="Y178" i="15"/>
  <c r="AD39" i="15"/>
  <c r="AL39" i="15"/>
  <c r="Y39" i="15"/>
  <c r="AC111" i="15"/>
  <c r="AK111" i="15"/>
  <c r="AM147" i="15"/>
  <c r="AD179" i="15"/>
  <c r="AL179" i="15"/>
  <c r="Y179" i="15"/>
  <c r="AG39" i="15"/>
  <c r="AH78" i="15"/>
  <c r="AE149" i="15"/>
  <c r="P20" i="15"/>
  <c r="P57" i="15"/>
  <c r="N84" i="15"/>
  <c r="R106" i="15"/>
  <c r="R80" i="15"/>
  <c r="R177" i="15"/>
  <c r="AK36" i="15"/>
  <c r="AC36" i="15"/>
  <c r="X36" i="15"/>
  <c r="F84" i="15"/>
  <c r="D84" i="15"/>
  <c r="AD116" i="15"/>
  <c r="Y116" i="15"/>
  <c r="AL116" i="15"/>
  <c r="AM164" i="15"/>
  <c r="Z164" i="15"/>
  <c r="AM37" i="15"/>
  <c r="Z37" i="15"/>
  <c r="AC113" i="15"/>
  <c r="AK113" i="15"/>
  <c r="AJ23" i="15"/>
  <c r="W23" i="15"/>
  <c r="AC167" i="15"/>
  <c r="AK167" i="15"/>
  <c r="X167" i="15"/>
  <c r="AM129" i="15"/>
  <c r="Z129" i="15"/>
  <c r="F127" i="15"/>
  <c r="AD127" i="15"/>
  <c r="AL127" i="15"/>
  <c r="F26" i="15"/>
  <c r="D26" i="15"/>
  <c r="B26" i="15"/>
  <c r="AM186" i="15"/>
  <c r="Z186" i="15"/>
  <c r="AG40" i="15"/>
  <c r="AH38" i="15"/>
  <c r="AG49" i="15"/>
  <c r="AG137" i="15"/>
  <c r="AH171" i="15"/>
  <c r="Q25" i="15"/>
  <c r="Q44" i="15"/>
  <c r="AI138" i="15"/>
  <c r="D138" i="15"/>
  <c r="AI48" i="15"/>
  <c r="V48" i="15"/>
  <c r="B48" i="15"/>
  <c r="D48" i="15"/>
  <c r="AI31" i="15"/>
  <c r="V31" i="15"/>
  <c r="D31" i="15"/>
  <c r="B31" i="15"/>
  <c r="AI66" i="15"/>
  <c r="D66" i="15"/>
  <c r="V66" i="15"/>
  <c r="B66" i="15"/>
  <c r="AI186" i="15"/>
  <c r="V186" i="15"/>
  <c r="AI170" i="15"/>
  <c r="V170" i="15"/>
  <c r="D170" i="15"/>
  <c r="AI133" i="15"/>
  <c r="D133" i="15"/>
  <c r="AI145" i="15"/>
  <c r="D145" i="15"/>
  <c r="AI58" i="15"/>
  <c r="V58" i="15"/>
  <c r="D58" i="15"/>
  <c r="B58" i="15"/>
  <c r="AI42" i="15"/>
  <c r="V42" i="15"/>
  <c r="D42" i="15"/>
  <c r="B42" i="15"/>
  <c r="V184" i="15"/>
  <c r="AI184" i="15"/>
  <c r="D184" i="15"/>
  <c r="V168" i="15"/>
  <c r="AI168" i="15"/>
  <c r="D168" i="15"/>
  <c r="AI131" i="15"/>
  <c r="D131" i="15"/>
  <c r="AI111" i="15"/>
  <c r="V111" i="15"/>
  <c r="D111" i="15"/>
  <c r="AI95" i="15"/>
  <c r="V95" i="15"/>
  <c r="D95" i="15"/>
  <c r="AI143" i="15"/>
  <c r="V143" i="15"/>
  <c r="D143" i="15"/>
  <c r="AI117" i="15"/>
  <c r="D117" i="15"/>
  <c r="AI101" i="15"/>
  <c r="V101" i="15"/>
  <c r="D101" i="15"/>
  <c r="AI85" i="15"/>
  <c r="V85" i="15"/>
  <c r="D85" i="15"/>
  <c r="AI142" i="15"/>
  <c r="D142" i="15"/>
  <c r="AI19" i="15"/>
  <c r="V19" i="15"/>
  <c r="D19" i="15"/>
  <c r="B19" i="15"/>
  <c r="V33" i="15"/>
  <c r="AI33" i="15"/>
  <c r="B33" i="15"/>
  <c r="D33" i="15"/>
  <c r="D185" i="15"/>
  <c r="D96" i="15"/>
  <c r="AC19" i="15"/>
  <c r="X19" i="15"/>
  <c r="AK19" i="15"/>
  <c r="AD112" i="15"/>
  <c r="AL112" i="15"/>
  <c r="AD176" i="15"/>
  <c r="AL176" i="15"/>
  <c r="Y176" i="15"/>
  <c r="AM29" i="15"/>
  <c r="Z29" i="15"/>
  <c r="AM57" i="15"/>
  <c r="Z57" i="15"/>
  <c r="AM133" i="15"/>
  <c r="AM157" i="15"/>
  <c r="Z157" i="15"/>
  <c r="AC159" i="15"/>
  <c r="AK159" i="15"/>
  <c r="X159" i="15"/>
  <c r="AD72" i="15"/>
  <c r="AL72" i="15"/>
  <c r="Y72" i="15"/>
  <c r="F120" i="15"/>
  <c r="D120" i="15"/>
  <c r="AD136" i="15"/>
  <c r="AL136" i="15"/>
  <c r="Y136" i="15"/>
  <c r="F184" i="15"/>
  <c r="AD41" i="15"/>
  <c r="Y41" i="15"/>
  <c r="AL41" i="15"/>
  <c r="AD145" i="15"/>
  <c r="AL145" i="15"/>
  <c r="AM169" i="15"/>
  <c r="Z169" i="15"/>
  <c r="AM35" i="15"/>
  <c r="Z35" i="15"/>
  <c r="AD87" i="15"/>
  <c r="AL87" i="15"/>
  <c r="Y87" i="15"/>
  <c r="AC97" i="15"/>
  <c r="X97" i="15"/>
  <c r="AK97" i="15"/>
  <c r="AM185" i="15"/>
  <c r="Z185" i="15"/>
  <c r="Z83" i="15"/>
  <c r="AM83" i="15"/>
  <c r="AD151" i="15"/>
  <c r="AL151" i="15"/>
  <c r="Y151" i="15"/>
  <c r="AC30" i="15"/>
  <c r="X30" i="15"/>
  <c r="AK30" i="15"/>
  <c r="AC94" i="15"/>
  <c r="X94" i="15"/>
  <c r="AK94" i="15"/>
  <c r="AC158" i="15"/>
  <c r="X158" i="15"/>
  <c r="AK158" i="15"/>
  <c r="F67" i="15"/>
  <c r="D67" i="15"/>
  <c r="Z175" i="15"/>
  <c r="AM175" i="15"/>
  <c r="AH119" i="15"/>
  <c r="N137" i="15"/>
  <c r="N166" i="15"/>
  <c r="AH25" i="15"/>
  <c r="AJ19" i="15"/>
  <c r="W19" i="15"/>
  <c r="R86" i="15"/>
  <c r="AC32" i="15"/>
  <c r="AK32" i="15"/>
  <c r="X32" i="15"/>
  <c r="AC48" i="15"/>
  <c r="AK48" i="15"/>
  <c r="X48" i="15"/>
  <c r="AD48" i="15"/>
  <c r="AL48" i="15"/>
  <c r="Y48" i="15"/>
  <c r="AM80" i="15"/>
  <c r="Z80" i="15"/>
  <c r="AC96" i="15"/>
  <c r="AK96" i="15"/>
  <c r="X96" i="15"/>
  <c r="AL128" i="15"/>
  <c r="AD128" i="15"/>
  <c r="AM144" i="15"/>
  <c r="Z144" i="15"/>
  <c r="AK160" i="15"/>
  <c r="X160" i="15"/>
  <c r="AC160" i="15"/>
  <c r="AJ29" i="15"/>
  <c r="AC81" i="15"/>
  <c r="X81" i="15"/>
  <c r="AK81" i="15"/>
  <c r="AD109" i="15"/>
  <c r="AL109" i="15"/>
  <c r="Y109" i="15"/>
  <c r="AM181" i="15"/>
  <c r="Z181" i="15"/>
  <c r="F55" i="15"/>
  <c r="B55" i="15"/>
  <c r="D55" i="15"/>
  <c r="AD55" i="15"/>
  <c r="Y55" i="15"/>
  <c r="AL55" i="15"/>
  <c r="Z159" i="15"/>
  <c r="AM159" i="15"/>
  <c r="AM33" i="15"/>
  <c r="Z33" i="15"/>
  <c r="F77" i="15"/>
  <c r="D77" i="15"/>
  <c r="B77" i="15"/>
  <c r="AC77" i="15"/>
  <c r="AK77" i="15"/>
  <c r="X77" i="15"/>
  <c r="AM161" i="15"/>
  <c r="Z161" i="15"/>
  <c r="AD115" i="15"/>
  <c r="AL115" i="15"/>
  <c r="Y115" i="15"/>
  <c r="X22" i="15"/>
  <c r="AC22" i="15"/>
  <c r="AK22" i="15"/>
  <c r="AD38" i="15"/>
  <c r="AL38" i="15"/>
  <c r="Y38" i="15"/>
  <c r="AM70" i="15"/>
  <c r="Z70" i="15"/>
  <c r="AC86" i="15"/>
  <c r="X86" i="15"/>
  <c r="AK86" i="15"/>
  <c r="F134" i="15"/>
  <c r="D134" i="15"/>
  <c r="AM134" i="15"/>
  <c r="AC150" i="15"/>
  <c r="X150" i="15"/>
  <c r="AK150" i="15"/>
  <c r="Z51" i="15"/>
  <c r="AM51" i="15"/>
  <c r="AD51" i="15"/>
  <c r="AL51" i="15"/>
  <c r="Y51" i="15"/>
  <c r="AM123" i="15"/>
  <c r="Z123" i="15"/>
  <c r="AM155" i="15"/>
  <c r="Z155" i="15"/>
  <c r="AG50" i="15"/>
  <c r="AH81" i="15"/>
  <c r="AE95" i="15"/>
  <c r="Q60" i="15"/>
  <c r="R122" i="15"/>
  <c r="AM20" i="15"/>
  <c r="Z20" i="15"/>
  <c r="AD100" i="15"/>
  <c r="AL100" i="15"/>
  <c r="Y100" i="15"/>
  <c r="AM148" i="15"/>
  <c r="AM61" i="15"/>
  <c r="Z61" i="15"/>
  <c r="AD89" i="15"/>
  <c r="AL89" i="15"/>
  <c r="Y89" i="15"/>
  <c r="AD165" i="15"/>
  <c r="AL165" i="15"/>
  <c r="Y165" i="15"/>
  <c r="AC119" i="15"/>
  <c r="AK119" i="15"/>
  <c r="AM85" i="15"/>
  <c r="Z85" i="15"/>
  <c r="AD63" i="15"/>
  <c r="AL63" i="15"/>
  <c r="Y63" i="15"/>
  <c r="AC42" i="15"/>
  <c r="AK42" i="15"/>
  <c r="X42" i="15"/>
  <c r="AD122" i="15"/>
  <c r="AL122" i="15"/>
  <c r="Y122" i="15"/>
  <c r="AM170" i="15"/>
  <c r="Z170" i="15"/>
  <c r="AE21" i="15"/>
  <c r="AE116" i="15"/>
  <c r="AH158" i="15"/>
  <c r="AG94" i="15"/>
  <c r="Q22" i="15"/>
  <c r="P35" i="15"/>
  <c r="P37" i="15"/>
  <c r="Q50" i="15"/>
  <c r="R46" i="15"/>
  <c r="R68" i="15"/>
  <c r="R132" i="15"/>
  <c r="R125" i="15"/>
  <c r="R143" i="15"/>
  <c r="AJ24" i="15"/>
  <c r="W24" i="15"/>
  <c r="AC56" i="15"/>
  <c r="AK56" i="15"/>
  <c r="X56" i="15"/>
  <c r="Z104" i="15"/>
  <c r="AM104" i="15"/>
  <c r="AK120" i="15"/>
  <c r="AC120" i="15"/>
  <c r="F136" i="15"/>
  <c r="D136" i="15"/>
  <c r="AD152" i="15"/>
  <c r="AL152" i="15"/>
  <c r="Y152" i="15"/>
  <c r="AM168" i="15"/>
  <c r="Z168" i="15"/>
  <c r="AK184" i="15"/>
  <c r="AC184" i="15"/>
  <c r="X184" i="15"/>
  <c r="F41" i="15"/>
  <c r="B41" i="15"/>
  <c r="D41" i="15"/>
  <c r="AC41" i="15"/>
  <c r="X41" i="15"/>
  <c r="AK41" i="15"/>
  <c r="AD69" i="15"/>
  <c r="AL69" i="15"/>
  <c r="Y69" i="15"/>
  <c r="AM121" i="15"/>
  <c r="F145" i="15"/>
  <c r="AC145" i="15"/>
  <c r="AK145" i="15"/>
  <c r="AC35" i="15"/>
  <c r="AK35" i="15"/>
  <c r="X35" i="15"/>
  <c r="AC87" i="15"/>
  <c r="AK87" i="15"/>
  <c r="X87" i="15"/>
  <c r="AL135" i="15"/>
  <c r="AD135" i="15"/>
  <c r="AM53" i="15"/>
  <c r="Z53" i="15"/>
  <c r="AM97" i="15"/>
  <c r="Z97" i="15"/>
  <c r="F141" i="15"/>
  <c r="D141" i="15"/>
  <c r="AD141" i="15"/>
  <c r="AL141" i="15"/>
  <c r="AC83" i="15"/>
  <c r="X83" i="15"/>
  <c r="AK83" i="15"/>
  <c r="AC151" i="15"/>
  <c r="AK151" i="15"/>
  <c r="X151" i="15"/>
  <c r="AJ30" i="15"/>
  <c r="Z30" i="15"/>
  <c r="AM30" i="15"/>
  <c r="AC46" i="15"/>
  <c r="AK46" i="15"/>
  <c r="X46" i="15"/>
  <c r="F94" i="15"/>
  <c r="D94" i="15"/>
  <c r="AM94" i="15"/>
  <c r="Z94" i="15"/>
  <c r="AC110" i="15"/>
  <c r="AK110" i="15"/>
  <c r="AL142" i="15"/>
  <c r="AD142" i="15"/>
  <c r="F158" i="15"/>
  <c r="AM158" i="15"/>
  <c r="Z158" i="15"/>
  <c r="AK174" i="15"/>
  <c r="X174" i="15"/>
  <c r="AC174" i="15"/>
  <c r="AM31" i="15"/>
  <c r="Z31" i="15"/>
  <c r="AM67" i="15"/>
  <c r="Z67" i="15"/>
  <c r="F103" i="15"/>
  <c r="AD103" i="15"/>
  <c r="AL103" i="15"/>
  <c r="Y103" i="15"/>
  <c r="AC175" i="15"/>
  <c r="AK175" i="15"/>
  <c r="X175" i="15"/>
  <c r="AH34" i="15"/>
  <c r="AH32" i="15"/>
  <c r="AE42" i="15"/>
  <c r="AH53" i="15"/>
  <c r="AG29" i="15"/>
  <c r="AH44" i="15"/>
  <c r="AG44" i="15"/>
  <c r="AG67" i="15"/>
  <c r="AH87" i="15"/>
  <c r="AG23" i="15"/>
  <c r="AE76" i="15"/>
  <c r="AE93" i="15"/>
  <c r="AH70" i="15"/>
  <c r="AH120" i="15"/>
  <c r="AH126" i="15"/>
  <c r="AG135" i="15"/>
  <c r="AH72" i="15"/>
  <c r="AH128" i="15"/>
  <c r="AG128" i="15"/>
  <c r="AE119" i="15"/>
  <c r="AH166" i="15"/>
  <c r="AE159" i="15"/>
  <c r="AH73" i="15"/>
  <c r="AG168" i="15"/>
  <c r="Q31" i="15"/>
  <c r="P34" i="15"/>
  <c r="N158" i="15"/>
  <c r="N182" i="15"/>
  <c r="Q59" i="15"/>
  <c r="AE35" i="15"/>
  <c r="AE33" i="15"/>
  <c r="AG30" i="15"/>
  <c r="AE20" i="15"/>
  <c r="AH47" i="15"/>
  <c r="AG68" i="15"/>
  <c r="AH74" i="15"/>
  <c r="AG92" i="15"/>
  <c r="AE36" i="15"/>
  <c r="AG80" i="15"/>
  <c r="AH98" i="15"/>
  <c r="AG71" i="15"/>
  <c r="AE106" i="15"/>
  <c r="AG112" i="15"/>
  <c r="AG129" i="15"/>
  <c r="AH84" i="15"/>
  <c r="AG132" i="15"/>
  <c r="AG142" i="15"/>
  <c r="AH83" i="15"/>
  <c r="AH130" i="15"/>
  <c r="AE173" i="15"/>
  <c r="AE104" i="15"/>
  <c r="AG138" i="15"/>
  <c r="AH138" i="15"/>
  <c r="AG186" i="15"/>
  <c r="AG150" i="15"/>
  <c r="AE161" i="15"/>
  <c r="AE177" i="15"/>
  <c r="Q32" i="15"/>
  <c r="N68" i="15"/>
  <c r="P51" i="15"/>
  <c r="N73" i="15"/>
  <c r="N108" i="15"/>
  <c r="N153" i="15"/>
  <c r="N94" i="15"/>
  <c r="AE25" i="15"/>
  <c r="AE26" i="15"/>
  <c r="AH96" i="15"/>
  <c r="AE41" i="15"/>
  <c r="AH79" i="15"/>
  <c r="AG117" i="15"/>
  <c r="AE131" i="15"/>
  <c r="AE133" i="15"/>
  <c r="AH85" i="15"/>
  <c r="AG153" i="15"/>
  <c r="AH107" i="15"/>
  <c r="AH77" i="15"/>
  <c r="AG109" i="15"/>
  <c r="Q49" i="15"/>
  <c r="N80" i="15"/>
  <c r="N102" i="15"/>
  <c r="N155" i="15"/>
  <c r="R58" i="15"/>
  <c r="R67" i="15"/>
  <c r="R149" i="15"/>
  <c r="F52" i="15"/>
  <c r="B52" i="15"/>
  <c r="D52" i="15"/>
  <c r="Z180" i="15"/>
  <c r="AM180" i="15"/>
  <c r="AM137" i="15"/>
  <c r="Z137" i="15"/>
  <c r="F71" i="15"/>
  <c r="B71" i="15"/>
  <c r="D71" i="15"/>
  <c r="AD71" i="15"/>
  <c r="AL71" i="15"/>
  <c r="Y71" i="15"/>
  <c r="AM173" i="15"/>
  <c r="Z173" i="15"/>
  <c r="AD58" i="15"/>
  <c r="AL58" i="15"/>
  <c r="Y58" i="15"/>
  <c r="F106" i="15"/>
  <c r="D106" i="15"/>
  <c r="AM106" i="15"/>
  <c r="Z106" i="15"/>
  <c r="AC154" i="15"/>
  <c r="AK154" i="15"/>
  <c r="X154" i="15"/>
  <c r="AC59" i="15"/>
  <c r="AK59" i="15"/>
  <c r="X59" i="15"/>
  <c r="AM163" i="15"/>
  <c r="Z163" i="15"/>
  <c r="T7" i="15"/>
  <c r="D112" i="15"/>
  <c r="AE22" i="15"/>
  <c r="AH28" i="15"/>
  <c r="AG28" i="15"/>
  <c r="AH65" i="15"/>
  <c r="AE91" i="15"/>
  <c r="AE102" i="15"/>
  <c r="AH118" i="15"/>
  <c r="AE154" i="15"/>
  <c r="AE146" i="15"/>
  <c r="AH115" i="15"/>
  <c r="AG179" i="15"/>
  <c r="AG141" i="15"/>
  <c r="R98" i="15"/>
  <c r="R162" i="15"/>
  <c r="R56" i="15"/>
  <c r="R120" i="15"/>
  <c r="R184" i="15"/>
  <c r="R147" i="15"/>
  <c r="R101" i="15"/>
  <c r="R65" i="15"/>
  <c r="R23" i="15"/>
  <c r="R47" i="15"/>
  <c r="F28" i="15"/>
  <c r="Z44" i="15"/>
  <c r="AM44" i="15"/>
  <c r="F60" i="15"/>
  <c r="AM92" i="15"/>
  <c r="Z92" i="15"/>
  <c r="AC108" i="15"/>
  <c r="AK108" i="15"/>
  <c r="X108" i="15"/>
  <c r="F124" i="15"/>
  <c r="AD140" i="15"/>
  <c r="AL140" i="15"/>
  <c r="Z156" i="15"/>
  <c r="AM156" i="15"/>
  <c r="AC172" i="15"/>
  <c r="AK172" i="15"/>
  <c r="X172" i="15"/>
  <c r="AC21" i="15"/>
  <c r="AK21" i="15"/>
  <c r="X21" i="15"/>
  <c r="F21" i="15"/>
  <c r="AD49" i="15"/>
  <c r="AL49" i="15"/>
  <c r="Y49" i="15"/>
  <c r="AM73" i="15"/>
  <c r="Z73" i="15"/>
  <c r="AC101" i="15"/>
  <c r="AK101" i="15"/>
  <c r="X101" i="15"/>
  <c r="F125" i="15"/>
  <c r="AD125" i="15"/>
  <c r="AL125" i="15"/>
  <c r="AD153" i="15"/>
  <c r="AL153" i="15"/>
  <c r="Y153" i="15"/>
  <c r="AM43" i="15"/>
  <c r="Z43" i="15"/>
  <c r="F95" i="15"/>
  <c r="AD95" i="15"/>
  <c r="AL95" i="15"/>
  <c r="Y95" i="15"/>
  <c r="AJ25" i="15"/>
  <c r="W25" i="15"/>
  <c r="X65" i="15"/>
  <c r="AC65" i="15"/>
  <c r="AK65" i="15"/>
  <c r="F105" i="15"/>
  <c r="AC105" i="15"/>
  <c r="X105" i="15"/>
  <c r="AK105" i="15"/>
  <c r="AM27" i="15"/>
  <c r="Z27" i="15"/>
  <c r="AC99" i="15"/>
  <c r="AK99" i="15"/>
  <c r="X99" i="15"/>
  <c r="F171" i="15"/>
  <c r="AL171" i="15"/>
  <c r="AD171" i="15"/>
  <c r="Y171" i="15"/>
  <c r="AC34" i="15"/>
  <c r="AK34" i="15"/>
  <c r="X34" i="15"/>
  <c r="F82" i="15"/>
  <c r="AM82" i="15"/>
  <c r="Z82" i="15"/>
  <c r="AK98" i="15"/>
  <c r="X98" i="15"/>
  <c r="AC98" i="15"/>
  <c r="AM146" i="15"/>
  <c r="AC162" i="15"/>
  <c r="AK162" i="15"/>
  <c r="X162" i="15"/>
  <c r="AC39" i="15"/>
  <c r="AK39" i="15"/>
  <c r="X39" i="15"/>
  <c r="AD75" i="15"/>
  <c r="AL75" i="15"/>
  <c r="Y75" i="15"/>
  <c r="AC147" i="15"/>
  <c r="AK147" i="15"/>
  <c r="AM179" i="15"/>
  <c r="Z179" i="15"/>
  <c r="AH39" i="15"/>
  <c r="AG31" i="15"/>
  <c r="AG100" i="15"/>
  <c r="AG122" i="15"/>
  <c r="AH64" i="15"/>
  <c r="AG64" i="15"/>
  <c r="AH163" i="15"/>
  <c r="P42" i="15"/>
  <c r="R138" i="15"/>
  <c r="R144" i="15"/>
  <c r="R49" i="15"/>
  <c r="R87" i="15"/>
  <c r="AM36" i="15"/>
  <c r="Z36" i="15"/>
  <c r="AC84" i="15"/>
  <c r="AK84" i="15"/>
  <c r="X84" i="15"/>
  <c r="F116" i="15"/>
  <c r="AD164" i="15"/>
  <c r="AL164" i="15"/>
  <c r="Y164" i="15"/>
  <c r="AM113" i="15"/>
  <c r="F23" i="15"/>
  <c r="AD23" i="15"/>
  <c r="AL23" i="15"/>
  <c r="Y23" i="15"/>
  <c r="AM127" i="15"/>
  <c r="AD26" i="15"/>
  <c r="AL26" i="15"/>
  <c r="Y26" i="15"/>
  <c r="AM26" i="15"/>
  <c r="Z26" i="15"/>
  <c r="AC74" i="15"/>
  <c r="AK74" i="15"/>
  <c r="X74" i="15"/>
  <c r="AD138" i="15"/>
  <c r="AL138" i="15"/>
  <c r="AD91" i="15"/>
  <c r="AL91" i="15"/>
  <c r="Y91" i="15"/>
  <c r="AH40" i="15"/>
  <c r="AE38" i="15"/>
  <c r="AH49" i="15"/>
  <c r="AG54" i="15"/>
  <c r="AE110" i="15"/>
  <c r="AH137" i="15"/>
  <c r="AG97" i="15"/>
  <c r="AE171" i="15"/>
  <c r="AG123" i="15"/>
  <c r="AE178" i="15"/>
  <c r="P44" i="15"/>
  <c r="P36" i="15"/>
  <c r="N181" i="15"/>
  <c r="AI54" i="15"/>
  <c r="V54" i="15"/>
  <c r="D54" i="15"/>
  <c r="B54" i="15"/>
  <c r="AI32" i="15"/>
  <c r="V32" i="15"/>
  <c r="B32" i="15"/>
  <c r="D32" i="15"/>
  <c r="AI21" i="15"/>
  <c r="V21" i="15"/>
  <c r="B21" i="15"/>
  <c r="D21" i="15"/>
  <c r="AI70" i="15"/>
  <c r="V70" i="15"/>
  <c r="D70" i="15"/>
  <c r="B70" i="15"/>
  <c r="AI182" i="15"/>
  <c r="V182" i="15"/>
  <c r="D182" i="15"/>
  <c r="AI166" i="15"/>
  <c r="V166" i="15"/>
  <c r="D166" i="15"/>
  <c r="V129" i="15"/>
  <c r="AI129" i="15"/>
  <c r="D129" i="15"/>
  <c r="V60" i="15"/>
  <c r="AI60" i="15"/>
  <c r="D60" i="15"/>
  <c r="B60" i="15"/>
  <c r="V40" i="15"/>
  <c r="AI40" i="15"/>
  <c r="B40" i="15"/>
  <c r="D40" i="15"/>
  <c r="AI51" i="15"/>
  <c r="V51" i="15"/>
  <c r="D51" i="15"/>
  <c r="B51" i="15"/>
  <c r="AI68" i="15"/>
  <c r="V68" i="15"/>
  <c r="B68" i="15"/>
  <c r="D68" i="15"/>
  <c r="AI179" i="15"/>
  <c r="V179" i="15"/>
  <c r="D179" i="15"/>
  <c r="AI164" i="15"/>
  <c r="V164" i="15"/>
  <c r="D164" i="15"/>
  <c r="AI127" i="15"/>
  <c r="D127" i="15"/>
  <c r="AI107" i="15"/>
  <c r="V107" i="15"/>
  <c r="D107" i="15"/>
  <c r="AI91" i="15"/>
  <c r="V91" i="15"/>
  <c r="D91" i="15"/>
  <c r="AI155" i="15"/>
  <c r="V155" i="15"/>
  <c r="D155" i="15"/>
  <c r="AI113" i="15"/>
  <c r="V113" i="15"/>
  <c r="D113" i="15"/>
  <c r="V97" i="15"/>
  <c r="D97" i="15"/>
  <c r="AI97" i="15"/>
  <c r="AI81" i="15"/>
  <c r="V81" i="15"/>
  <c r="B81" i="15"/>
  <c r="D81" i="15"/>
  <c r="AI154" i="15"/>
  <c r="V154" i="15"/>
  <c r="D154" i="15"/>
  <c r="AI43" i="15"/>
  <c r="V43" i="15"/>
  <c r="D43" i="15"/>
  <c r="B43" i="15"/>
  <c r="AI64" i="15"/>
  <c r="V64" i="15"/>
  <c r="D64" i="15"/>
  <c r="B64" i="15"/>
  <c r="B28" i="15"/>
  <c r="D156" i="15"/>
  <c r="D75" i="15"/>
  <c r="D116" i="15"/>
  <c r="D23" i="15"/>
  <c r="D82" i="15"/>
  <c r="AH24" i="15"/>
  <c r="AE96" i="15"/>
  <c r="AE79" i="15"/>
  <c r="AH117" i="15"/>
  <c r="AE85" i="15"/>
  <c r="AH153" i="15"/>
  <c r="AE107" i="15"/>
  <c r="AE77" i="15"/>
  <c r="AH109" i="15"/>
  <c r="AE176" i="15"/>
  <c r="N100" i="15"/>
  <c r="N176" i="15"/>
  <c r="N157" i="15"/>
  <c r="R96" i="15"/>
  <c r="R99" i="15"/>
  <c r="R81" i="15"/>
  <c r="AK52" i="15"/>
  <c r="AC52" i="15"/>
  <c r="X52" i="15"/>
  <c r="F132" i="15"/>
  <c r="AD132" i="15"/>
  <c r="AL132" i="15"/>
  <c r="AC71" i="15"/>
  <c r="AK71" i="15"/>
  <c r="X71" i="15"/>
  <c r="F45" i="15"/>
  <c r="AD45" i="15"/>
  <c r="AL45" i="15"/>
  <c r="Y45" i="15"/>
  <c r="AD106" i="15"/>
  <c r="AL106" i="15"/>
  <c r="Y106" i="15"/>
  <c r="F154" i="15"/>
  <c r="AM154" i="15"/>
  <c r="Z154" i="15"/>
  <c r="AC163" i="15"/>
  <c r="AK163" i="15"/>
  <c r="X163" i="15"/>
  <c r="AH27" i="15"/>
  <c r="AE28" i="15"/>
  <c r="AE65" i="15"/>
  <c r="AH102" i="15"/>
  <c r="AG118" i="15"/>
  <c r="AH62" i="15"/>
  <c r="AH184" i="15"/>
  <c r="AG164" i="15"/>
  <c r="AG113" i="15"/>
  <c r="AE115" i="15"/>
  <c r="AH179" i="15"/>
  <c r="AH141" i="15"/>
  <c r="P26" i="15"/>
  <c r="P33" i="15"/>
  <c r="P62" i="15"/>
  <c r="P47" i="15"/>
  <c r="N85" i="15"/>
  <c r="N177" i="15"/>
  <c r="R50" i="15"/>
  <c r="R114" i="15"/>
  <c r="R178" i="15"/>
  <c r="R72" i="15"/>
  <c r="R51" i="15"/>
  <c r="R179" i="15"/>
  <c r="R133" i="15"/>
  <c r="R97" i="15"/>
  <c r="R151" i="15"/>
  <c r="R175" i="15"/>
  <c r="Y28" i="15"/>
  <c r="AL28" i="15"/>
  <c r="AD28" i="15"/>
  <c r="AD44" i="15"/>
  <c r="Y44" i="15"/>
  <c r="AL44" i="15"/>
  <c r="AK60" i="15"/>
  <c r="AC60" i="15"/>
  <c r="X60" i="15"/>
  <c r="F76" i="15"/>
  <c r="AD76" i="15"/>
  <c r="Y76" i="15"/>
  <c r="AL76" i="15"/>
  <c r="AD92" i="15"/>
  <c r="Y92" i="15"/>
  <c r="AL92" i="15"/>
  <c r="AM108" i="15"/>
  <c r="Z108" i="15"/>
  <c r="AC124" i="15"/>
  <c r="AK124" i="15"/>
  <c r="F140" i="15"/>
  <c r="AM172" i="15"/>
  <c r="Z172" i="15"/>
  <c r="AM21" i="15"/>
  <c r="Z21" i="15"/>
  <c r="F49" i="15"/>
  <c r="AC49" i="15"/>
  <c r="X49" i="15"/>
  <c r="AK49" i="15"/>
  <c r="AM101" i="15"/>
  <c r="Z101" i="15"/>
  <c r="AK125" i="15"/>
  <c r="AC125" i="15"/>
  <c r="F153" i="15"/>
  <c r="AC153" i="15"/>
  <c r="AK153" i="15"/>
  <c r="X153" i="15"/>
  <c r="AD177" i="15"/>
  <c r="AL177" i="15"/>
  <c r="Y177" i="15"/>
  <c r="AC43" i="15"/>
  <c r="X43" i="15"/>
  <c r="AK43" i="15"/>
  <c r="AM95" i="15"/>
  <c r="Z95" i="15"/>
  <c r="F143" i="15"/>
  <c r="AD143" i="15"/>
  <c r="AL143" i="15"/>
  <c r="Y143" i="15"/>
  <c r="AD25" i="15"/>
  <c r="AL25" i="15"/>
  <c r="Y25" i="15"/>
  <c r="AM65" i="15"/>
  <c r="Z65" i="15"/>
  <c r="AM105" i="15"/>
  <c r="Z105" i="15"/>
  <c r="F149" i="15"/>
  <c r="AD149" i="15"/>
  <c r="AL149" i="15"/>
  <c r="AJ27" i="15"/>
  <c r="AM99" i="15"/>
  <c r="Z99" i="15"/>
  <c r="AC171" i="15"/>
  <c r="X171" i="15"/>
  <c r="AK171" i="15"/>
  <c r="F34" i="15"/>
  <c r="AM34" i="15"/>
  <c r="Z34" i="15"/>
  <c r="AK50" i="15"/>
  <c r="X50" i="15"/>
  <c r="AC50" i="15"/>
  <c r="AD66" i="15"/>
  <c r="AL66" i="15"/>
  <c r="Y66" i="15"/>
  <c r="AD82" i="15"/>
  <c r="AL82" i="15"/>
  <c r="Y82" i="15"/>
  <c r="F98" i="15"/>
  <c r="AM98" i="15"/>
  <c r="Z98" i="15"/>
  <c r="AK114" i="15"/>
  <c r="AC114" i="15"/>
  <c r="AD130" i="15"/>
  <c r="AL130" i="15"/>
  <c r="Y130" i="15"/>
  <c r="AD146" i="15"/>
  <c r="AL146" i="15"/>
  <c r="F162" i="15"/>
  <c r="AM162" i="15"/>
  <c r="Z162" i="15"/>
  <c r="AK178" i="15"/>
  <c r="X178" i="15"/>
  <c r="AC178" i="15"/>
  <c r="AM39" i="15"/>
  <c r="Z39" i="15"/>
  <c r="AM75" i="15"/>
  <c r="Z75" i="15"/>
  <c r="F111" i="15"/>
  <c r="AD111" i="15"/>
  <c r="AL111" i="15"/>
  <c r="AC179" i="15"/>
  <c r="X179" i="15"/>
  <c r="AK179" i="15"/>
  <c r="AE39" i="15"/>
  <c r="AH31" i="15"/>
  <c r="AG63" i="15"/>
  <c r="AE78" i="15"/>
  <c r="AH100" i="15"/>
  <c r="AE169" i="15"/>
  <c r="AG149" i="15"/>
  <c r="AE163" i="15"/>
  <c r="Q20" i="15"/>
  <c r="P43" i="15"/>
  <c r="Q57" i="15"/>
  <c r="N164" i="15"/>
  <c r="R42" i="15"/>
  <c r="R170" i="15"/>
  <c r="R35" i="15"/>
  <c r="R113" i="15"/>
  <c r="R135" i="15"/>
  <c r="AM84" i="15"/>
  <c r="Z84" i="15"/>
  <c r="AK116" i="15"/>
  <c r="AC116" i="15"/>
  <c r="X116" i="15"/>
  <c r="F164" i="15"/>
  <c r="AD37" i="15"/>
  <c r="AL37" i="15"/>
  <c r="Y37" i="15"/>
  <c r="AC23" i="15"/>
  <c r="AK23" i="15"/>
  <c r="X23" i="15"/>
  <c r="F167" i="15"/>
  <c r="AD167" i="15"/>
  <c r="AL167" i="15"/>
  <c r="Y167" i="15"/>
  <c r="AD129" i="15"/>
  <c r="Y129" i="15"/>
  <c r="AL129" i="15"/>
  <c r="AC127" i="15"/>
  <c r="AK127" i="15"/>
  <c r="AJ26" i="15"/>
  <c r="F74" i="15"/>
  <c r="AM74" i="15"/>
  <c r="Z74" i="15"/>
  <c r="AC138" i="15"/>
  <c r="AK138" i="15"/>
  <c r="AD186" i="15"/>
  <c r="AL186" i="15"/>
  <c r="Y186" i="15"/>
  <c r="AM91" i="15"/>
  <c r="Z91" i="15"/>
  <c r="AE49" i="15"/>
  <c r="AH54" i="15"/>
  <c r="AG110" i="15"/>
  <c r="AE134" i="15"/>
  <c r="AE137" i="15"/>
  <c r="AH97" i="15"/>
  <c r="AG114" i="15"/>
  <c r="AH123" i="15"/>
  <c r="AH178" i="15"/>
  <c r="P25" i="15"/>
  <c r="N105" i="15"/>
  <c r="BT7" i="1"/>
  <c r="AI62" i="15"/>
  <c r="V62" i="15"/>
  <c r="D62" i="15"/>
  <c r="B62" i="15"/>
  <c r="AI37" i="15"/>
  <c r="V37" i="15"/>
  <c r="B37" i="15"/>
  <c r="D37" i="15"/>
  <c r="AI50" i="15"/>
  <c r="D50" i="15"/>
  <c r="B50" i="15"/>
  <c r="V50" i="15"/>
  <c r="AI20" i="15"/>
  <c r="V20" i="15"/>
  <c r="D20" i="15"/>
  <c r="B20" i="15"/>
  <c r="AI74" i="15"/>
  <c r="V74" i="15"/>
  <c r="D74" i="15"/>
  <c r="B74" i="15"/>
  <c r="AI177" i="15"/>
  <c r="V177" i="15"/>
  <c r="D177" i="15"/>
  <c r="AI162" i="15"/>
  <c r="D162" i="15"/>
  <c r="V162" i="15"/>
  <c r="AI125" i="15"/>
  <c r="D125" i="15"/>
  <c r="AI63" i="15"/>
  <c r="V63" i="15"/>
  <c r="B63" i="15"/>
  <c r="D63" i="15"/>
  <c r="AI45" i="15"/>
  <c r="B45" i="15"/>
  <c r="V45" i="15"/>
  <c r="D45" i="15"/>
  <c r="V24" i="15"/>
  <c r="AI24" i="15"/>
  <c r="B24" i="15"/>
  <c r="D24" i="15"/>
  <c r="AI47" i="15"/>
  <c r="V47" i="15"/>
  <c r="B47" i="15"/>
  <c r="D47" i="15"/>
  <c r="V72" i="15"/>
  <c r="AI72" i="15"/>
  <c r="D72" i="15"/>
  <c r="B72" i="15"/>
  <c r="AI176" i="15"/>
  <c r="V176" i="15"/>
  <c r="D176" i="15"/>
  <c r="AI160" i="15"/>
  <c r="V160" i="15"/>
  <c r="D160" i="15"/>
  <c r="AI119" i="15"/>
  <c r="D119" i="15"/>
  <c r="AI103" i="15"/>
  <c r="V103" i="15"/>
  <c r="D103" i="15"/>
  <c r="AI87" i="15"/>
  <c r="V87" i="15"/>
  <c r="D87" i="15"/>
  <c r="AI147" i="15"/>
  <c r="D147" i="15"/>
  <c r="AI109" i="15"/>
  <c r="D109" i="15"/>
  <c r="V109" i="15"/>
  <c r="AI93" i="15"/>
  <c r="V93" i="15"/>
  <c r="D93" i="15"/>
  <c r="AI121" i="15"/>
  <c r="D121" i="15"/>
  <c r="AI123" i="15"/>
  <c r="V123" i="15"/>
  <c r="D123" i="15"/>
  <c r="D28" i="15"/>
  <c r="D124" i="15"/>
  <c r="D146" i="15"/>
  <c r="R112" i="15"/>
  <c r="R21" i="15"/>
  <c r="AM52" i="15"/>
  <c r="Z52" i="15"/>
  <c r="AK132" i="15"/>
  <c r="AC132" i="15"/>
  <c r="F180" i="15"/>
  <c r="AD180" i="15"/>
  <c r="Y180" i="15"/>
  <c r="AL180" i="15"/>
  <c r="AD137" i="15"/>
  <c r="Y137" i="15"/>
  <c r="AL137" i="15"/>
  <c r="AM71" i="15"/>
  <c r="Z71" i="15"/>
  <c r="AC45" i="15"/>
  <c r="AK45" i="15"/>
  <c r="X45" i="15"/>
  <c r="F173" i="15"/>
  <c r="AD173" i="15"/>
  <c r="AL173" i="15"/>
  <c r="Y173" i="15"/>
  <c r="AC58" i="15"/>
  <c r="AK58" i="15"/>
  <c r="X58" i="15"/>
  <c r="AD154" i="15"/>
  <c r="AL154" i="15"/>
  <c r="Y154" i="15"/>
  <c r="F59" i="15"/>
  <c r="AD59" i="15"/>
  <c r="AL59" i="15"/>
  <c r="Y59" i="15"/>
  <c r="AG27" i="15"/>
  <c r="AG22" i="15"/>
  <c r="AG86" i="15"/>
  <c r="AG91" i="15"/>
  <c r="AG102" i="15"/>
  <c r="AE118" i="15"/>
  <c r="AG62" i="15"/>
  <c r="AG146" i="15"/>
  <c r="AH164" i="15"/>
  <c r="AH113" i="15"/>
  <c r="AE179" i="15"/>
  <c r="AE141" i="15"/>
  <c r="Q33" i="15"/>
  <c r="O62" i="15"/>
  <c r="N116" i="15"/>
  <c r="N154" i="15"/>
  <c r="N171" i="15"/>
  <c r="P19" i="15"/>
  <c r="R66" i="15"/>
  <c r="R130" i="15"/>
  <c r="R88" i="15"/>
  <c r="R152" i="15"/>
  <c r="R83" i="15"/>
  <c r="R37" i="15"/>
  <c r="R165" i="15"/>
  <c r="R129" i="15"/>
  <c r="R95" i="15"/>
  <c r="AC28" i="15"/>
  <c r="AK28" i="15"/>
  <c r="X28" i="15"/>
  <c r="AJ28" i="15"/>
  <c r="AM60" i="15"/>
  <c r="Z60" i="15"/>
  <c r="AC76" i="15"/>
  <c r="AK76" i="15"/>
  <c r="X76" i="15"/>
  <c r="F92" i="15"/>
  <c r="AM124" i="15"/>
  <c r="AC140" i="15"/>
  <c r="AK140" i="15"/>
  <c r="Y156" i="15"/>
  <c r="AD156" i="15"/>
  <c r="AL156" i="15"/>
  <c r="AD172" i="15"/>
  <c r="Y172" i="15"/>
  <c r="AL172" i="15"/>
  <c r="AJ21" i="15"/>
  <c r="W21" i="15"/>
  <c r="AM49" i="15"/>
  <c r="Z49" i="15"/>
  <c r="F73" i="15"/>
  <c r="AD73" i="15"/>
  <c r="Y73" i="15"/>
  <c r="AL73" i="15"/>
  <c r="AM125" i="15"/>
  <c r="AM153" i="15"/>
  <c r="Z153" i="15"/>
  <c r="F177" i="15"/>
  <c r="AC177" i="15"/>
  <c r="X177" i="15"/>
  <c r="AK177" i="15"/>
  <c r="AC95" i="15"/>
  <c r="AK95" i="15"/>
  <c r="X95" i="15"/>
  <c r="Z143" i="15"/>
  <c r="AM143" i="15"/>
  <c r="F25" i="15"/>
  <c r="AC25" i="15"/>
  <c r="AK25" i="15"/>
  <c r="X25" i="15"/>
  <c r="AC149" i="15"/>
  <c r="AK149" i="15"/>
  <c r="F27" i="15"/>
  <c r="AD27" i="15"/>
  <c r="AL27" i="15"/>
  <c r="Y27" i="15"/>
  <c r="AM171" i="15"/>
  <c r="Z171" i="15"/>
  <c r="AL34" i="15"/>
  <c r="AD34" i="15"/>
  <c r="Y34" i="15"/>
  <c r="F50" i="15"/>
  <c r="AM50" i="15"/>
  <c r="Z50" i="15"/>
  <c r="AC66" i="15"/>
  <c r="AK66" i="15"/>
  <c r="X66" i="15"/>
  <c r="F114" i="15"/>
  <c r="AM114" i="15"/>
  <c r="AK130" i="15"/>
  <c r="AC130" i="15"/>
  <c r="X130" i="15"/>
  <c r="F178" i="15"/>
  <c r="AM178" i="15"/>
  <c r="Z178" i="15"/>
  <c r="AC75" i="15"/>
  <c r="AK75" i="15"/>
  <c r="X75" i="15"/>
  <c r="AM111" i="15"/>
  <c r="F147" i="15"/>
  <c r="AL147" i="15"/>
  <c r="AD147" i="15"/>
  <c r="AE31" i="15"/>
  <c r="AH63" i="15"/>
  <c r="AG78" i="15"/>
  <c r="AE100" i="15"/>
  <c r="AE122" i="15"/>
  <c r="AH122" i="15"/>
  <c r="AE64" i="15"/>
  <c r="AG90" i="15"/>
  <c r="AH90" i="15"/>
  <c r="AH149" i="15"/>
  <c r="Q42" i="15"/>
  <c r="Q43" i="15"/>
  <c r="N123" i="15"/>
  <c r="N90" i="15"/>
  <c r="N109" i="15"/>
  <c r="R74" i="15"/>
  <c r="R32" i="15"/>
  <c r="R163" i="15"/>
  <c r="R145" i="15"/>
  <c r="F36" i="15"/>
  <c r="AD36" i="15"/>
  <c r="AL36" i="15"/>
  <c r="Y36" i="15"/>
  <c r="AD84" i="15"/>
  <c r="Y84" i="15"/>
  <c r="AL84" i="15"/>
  <c r="AM116" i="15"/>
  <c r="Z116" i="15"/>
  <c r="AK164" i="15"/>
  <c r="X164" i="15"/>
  <c r="AC164" i="15"/>
  <c r="AC37" i="15"/>
  <c r="AK37" i="15"/>
  <c r="X37" i="15"/>
  <c r="F37" i="15"/>
  <c r="AD113" i="15"/>
  <c r="AL113" i="15"/>
  <c r="Z23" i="15"/>
  <c r="AM23" i="15"/>
  <c r="Z167" i="15"/>
  <c r="AM167" i="15"/>
  <c r="F129" i="15"/>
  <c r="AC129" i="15"/>
  <c r="X129" i="15"/>
  <c r="AK129" i="15"/>
  <c r="AC26" i="15"/>
  <c r="AK26" i="15"/>
  <c r="X26" i="15"/>
  <c r="AD74" i="15"/>
  <c r="AL74" i="15"/>
  <c r="Y74" i="15"/>
  <c r="F138" i="15"/>
  <c r="AM138" i="15"/>
  <c r="AC186" i="15"/>
  <c r="AK186" i="15"/>
  <c r="X186" i="15"/>
  <c r="AC91" i="15"/>
  <c r="AK91" i="15"/>
  <c r="X91" i="15"/>
  <c r="AE40" i="15"/>
  <c r="AG38" i="15"/>
  <c r="AE54" i="15"/>
  <c r="AH110" i="15"/>
  <c r="AH134" i="15"/>
  <c r="AE97" i="15"/>
  <c r="AG171" i="15"/>
  <c r="AE114" i="15"/>
  <c r="AE123" i="15"/>
  <c r="Q36" i="15"/>
  <c r="N86" i="15"/>
  <c r="N160" i="15"/>
  <c r="AI27" i="15"/>
  <c r="V27" i="15"/>
  <c r="D27" i="15"/>
  <c r="B27" i="15"/>
  <c r="AI144" i="15"/>
  <c r="V144" i="15"/>
  <c r="D144" i="15"/>
  <c r="D34" i="15"/>
  <c r="V34" i="15"/>
  <c r="B34" i="15"/>
  <c r="V152" i="15"/>
  <c r="AI152" i="15"/>
  <c r="D152" i="15"/>
  <c r="AI78" i="15"/>
  <c r="V78" i="15"/>
  <c r="D78" i="15"/>
  <c r="B78" i="15"/>
  <c r="AI174" i="15"/>
  <c r="V174" i="15"/>
  <c r="D174" i="15"/>
  <c r="AI137" i="15"/>
  <c r="V137" i="15"/>
  <c r="D137" i="15"/>
  <c r="AI29" i="15"/>
  <c r="B29" i="15"/>
  <c r="V29" i="15"/>
  <c r="D29" i="15"/>
  <c r="V56" i="15"/>
  <c r="AI56" i="15"/>
  <c r="B56" i="15"/>
  <c r="D56" i="15"/>
  <c r="AI39" i="15"/>
  <c r="V39" i="15"/>
  <c r="D39" i="15"/>
  <c r="B39" i="15"/>
  <c r="V76" i="15"/>
  <c r="AI76" i="15"/>
  <c r="B76" i="15"/>
  <c r="D76" i="15"/>
  <c r="V172" i="15"/>
  <c r="AI172" i="15"/>
  <c r="D172" i="15"/>
  <c r="AI135" i="15"/>
  <c r="D135" i="15"/>
  <c r="AI115" i="15"/>
  <c r="V115" i="15"/>
  <c r="D115" i="15"/>
  <c r="V99" i="15"/>
  <c r="AI99" i="15"/>
  <c r="D99" i="15"/>
  <c r="AI83" i="15"/>
  <c r="V83" i="15"/>
  <c r="D83" i="15"/>
  <c r="AI140" i="15"/>
  <c r="D140" i="15"/>
  <c r="AI105" i="15"/>
  <c r="V105" i="15"/>
  <c r="D105" i="15"/>
  <c r="AI89" i="15"/>
  <c r="V89" i="15"/>
  <c r="D89" i="15"/>
  <c r="AI151" i="15"/>
  <c r="V151" i="15"/>
  <c r="D151" i="15"/>
  <c r="AI49" i="15"/>
  <c r="V49" i="15"/>
  <c r="B49" i="15"/>
  <c r="D49" i="15"/>
  <c r="D92" i="15"/>
  <c r="D149" i="15"/>
  <c r="B23" i="15"/>
  <c r="D73" i="15"/>
  <c r="D178" i="15"/>
  <c r="D167" i="15"/>
  <c r="D153" i="15"/>
  <c r="S7" i="15"/>
  <c r="O24" i="15"/>
  <c r="O37" i="15"/>
  <c r="O27" i="15"/>
  <c r="O34" i="15"/>
  <c r="O29" i="15"/>
  <c r="O32" i="15"/>
  <c r="O49" i="15"/>
  <c r="O19" i="15"/>
  <c r="O20" i="15"/>
  <c r="O42" i="15"/>
  <c r="O44" i="15"/>
  <c r="O36" i="15"/>
  <c r="O23" i="15"/>
  <c r="O41" i="15"/>
  <c r="O61" i="15"/>
  <c r="O22" i="15"/>
  <c r="O35" i="15"/>
  <c r="O52" i="15"/>
  <c r="O53" i="15"/>
  <c r="O51" i="15"/>
  <c r="O33" i="15"/>
  <c r="O25" i="15"/>
  <c r="O58" i="15"/>
  <c r="O31" i="15"/>
  <c r="O26" i="15"/>
  <c r="O50" i="15"/>
  <c r="O28" i="15"/>
  <c r="O48" i="15"/>
  <c r="O21" i="15"/>
  <c r="O47" i="15"/>
  <c r="O43" i="15"/>
  <c r="O57" i="15"/>
  <c r="N11" i="15"/>
  <c r="J11" i="15"/>
  <c r="J70" i="15"/>
  <c r="J37" i="15"/>
  <c r="N37" i="15"/>
  <c r="J67" i="15"/>
  <c r="N54" i="15"/>
  <c r="J54" i="15"/>
  <c r="J172" i="15"/>
  <c r="J174" i="15"/>
  <c r="J34" i="15"/>
  <c r="N34" i="15"/>
  <c r="N58" i="15"/>
  <c r="J58" i="15"/>
  <c r="J82" i="15"/>
  <c r="J64" i="15"/>
  <c r="J87" i="15"/>
  <c r="J106" i="15"/>
  <c r="J93" i="15"/>
  <c r="J140" i="15"/>
  <c r="J99" i="15"/>
  <c r="J129" i="15"/>
  <c r="J137" i="15"/>
  <c r="J130" i="15"/>
  <c r="J166" i="15"/>
  <c r="J107" i="15"/>
  <c r="J141" i="15"/>
  <c r="J133" i="15"/>
  <c r="J47" i="15"/>
  <c r="N47" i="15"/>
  <c r="J146" i="15"/>
  <c r="N42" i="15"/>
  <c r="J42" i="15"/>
  <c r="N43" i="15"/>
  <c r="J43" i="15"/>
  <c r="J84" i="15"/>
  <c r="J186" i="15"/>
  <c r="N36" i="15"/>
  <c r="J36" i="15"/>
  <c r="J95" i="15"/>
  <c r="J148" i="15"/>
  <c r="N12" i="15"/>
  <c r="J12" i="15"/>
  <c r="N13" i="15"/>
  <c r="J13" i="15"/>
  <c r="J10" i="15"/>
  <c r="N10" i="15"/>
  <c r="J30" i="15"/>
  <c r="N30" i="15"/>
  <c r="J115" i="15"/>
  <c r="J132" i="15"/>
  <c r="J147" i="15"/>
  <c r="J134" i="15"/>
  <c r="N52" i="15"/>
  <c r="J52" i="15"/>
  <c r="J168" i="15"/>
  <c r="N27" i="15"/>
  <c r="J27" i="15"/>
  <c r="N41" i="15"/>
  <c r="J41" i="15"/>
  <c r="J38" i="15"/>
  <c r="N38" i="15"/>
  <c r="N56" i="15"/>
  <c r="J56" i="15"/>
  <c r="J53" i="15"/>
  <c r="N53" i="15"/>
  <c r="J98" i="15"/>
  <c r="J110" i="15"/>
  <c r="N61" i="15"/>
  <c r="J61" i="15"/>
  <c r="J124" i="15"/>
  <c r="J135" i="15"/>
  <c r="J158" i="15"/>
  <c r="J182" i="15"/>
  <c r="J184" i="15"/>
  <c r="J39" i="15"/>
  <c r="N39" i="15"/>
  <c r="N40" i="15"/>
  <c r="J40" i="15"/>
  <c r="J68" i="15"/>
  <c r="J65" i="15"/>
  <c r="J73" i="15"/>
  <c r="J97" i="15"/>
  <c r="J108" i="15"/>
  <c r="J153" i="15"/>
  <c r="J175" i="15"/>
  <c r="J165" i="15"/>
  <c r="J125" i="15"/>
  <c r="J94" i="15"/>
  <c r="J96" i="15"/>
  <c r="J23" i="15"/>
  <c r="N23" i="15"/>
  <c r="J80" i="15"/>
  <c r="J102" i="15"/>
  <c r="J155" i="15"/>
  <c r="J101" i="15"/>
  <c r="J162" i="15"/>
  <c r="J26" i="15"/>
  <c r="N26" i="15"/>
  <c r="N33" i="15"/>
  <c r="J33" i="15"/>
  <c r="N62" i="15"/>
  <c r="J62" i="15"/>
  <c r="J126" i="15"/>
  <c r="J144" i="15"/>
  <c r="N19" i="15"/>
  <c r="J19" i="15"/>
  <c r="N25" i="15"/>
  <c r="J25" i="15"/>
  <c r="J127" i="15"/>
  <c r="J181" i="15"/>
  <c r="J120" i="15"/>
  <c r="J15" i="15"/>
  <c r="N15" i="15"/>
  <c r="J14" i="15"/>
  <c r="N14" i="15"/>
  <c r="J18" i="15"/>
  <c r="N18" i="15"/>
  <c r="N9" i="15"/>
  <c r="J9" i="15"/>
  <c r="J74" i="15"/>
  <c r="N45" i="15"/>
  <c r="J45" i="15"/>
  <c r="J167" i="15"/>
  <c r="J169" i="15"/>
  <c r="J22" i="15"/>
  <c r="N22" i="15"/>
  <c r="J81" i="15"/>
  <c r="J69" i="15"/>
  <c r="N50" i="15"/>
  <c r="J50" i="15"/>
  <c r="J31" i="15"/>
  <c r="N31" i="15"/>
  <c r="N46" i="15"/>
  <c r="J46" i="15"/>
  <c r="J88" i="15"/>
  <c r="J71" i="15"/>
  <c r="J117" i="15"/>
  <c r="J151" i="15"/>
  <c r="J122" i="15"/>
  <c r="N59" i="15"/>
  <c r="J59" i="15"/>
  <c r="J159" i="15"/>
  <c r="J180" i="15"/>
  <c r="N28" i="15"/>
  <c r="J28" i="15"/>
  <c r="N48" i="15"/>
  <c r="J48" i="15"/>
  <c r="J79" i="15"/>
  <c r="J89" i="15"/>
  <c r="J55" i="15"/>
  <c r="N55" i="15"/>
  <c r="J112" i="15"/>
  <c r="J152" i="15"/>
  <c r="J138" i="15"/>
  <c r="J156" i="15"/>
  <c r="J179" i="15"/>
  <c r="J161" i="15"/>
  <c r="N24" i="15"/>
  <c r="J24" i="15"/>
  <c r="J143" i="15"/>
  <c r="J21" i="15"/>
  <c r="N21" i="15"/>
  <c r="J66" i="15"/>
  <c r="J100" i="15"/>
  <c r="J114" i="15"/>
  <c r="J113" i="15"/>
  <c r="J145" i="15"/>
  <c r="J176" i="15"/>
  <c r="J157" i="15"/>
  <c r="J85" i="15"/>
  <c r="J177" i="15"/>
  <c r="J170" i="15"/>
  <c r="J164" i="15"/>
  <c r="J142" i="15"/>
  <c r="J105" i="15"/>
  <c r="J139" i="15"/>
  <c r="N16" i="15"/>
  <c r="J16" i="15"/>
  <c r="N17" i="15"/>
  <c r="J17" i="15"/>
  <c r="N8" i="15"/>
  <c r="J8" i="15"/>
  <c r="J75" i="15"/>
  <c r="N60" i="15"/>
  <c r="J60" i="15"/>
  <c r="J35" i="15"/>
  <c r="N35" i="15"/>
  <c r="J103" i="15"/>
  <c r="J78" i="15"/>
  <c r="F78" i="15"/>
  <c r="J77" i="15"/>
  <c r="J128" i="15"/>
  <c r="J92" i="15"/>
  <c r="J136" i="15"/>
  <c r="J150" i="15"/>
  <c r="J163" i="15"/>
  <c r="J173" i="15"/>
  <c r="J185" i="15"/>
  <c r="J178" i="15"/>
  <c r="J183" i="15"/>
  <c r="J121" i="15"/>
  <c r="N29" i="15"/>
  <c r="J29" i="15"/>
  <c r="N32" i="15"/>
  <c r="J32" i="15"/>
  <c r="N51" i="15"/>
  <c r="J51" i="15"/>
  <c r="J83" i="15"/>
  <c r="J119" i="15"/>
  <c r="J104" i="15"/>
  <c r="J131" i="15"/>
  <c r="J76" i="15"/>
  <c r="N49" i="15"/>
  <c r="J49" i="15"/>
  <c r="J63" i="15"/>
  <c r="J111" i="15"/>
  <c r="J149" i="15"/>
  <c r="J91" i="15"/>
  <c r="F91" i="15"/>
  <c r="J72" i="15"/>
  <c r="J116" i="15"/>
  <c r="J118" i="15"/>
  <c r="J154" i="15"/>
  <c r="J171" i="15"/>
  <c r="N20" i="15"/>
  <c r="J20" i="15"/>
  <c r="J57" i="15"/>
  <c r="N57" i="15"/>
  <c r="J123" i="15"/>
  <c r="J90" i="15"/>
  <c r="J109" i="15"/>
  <c r="N44" i="15"/>
  <c r="J44" i="15"/>
  <c r="J86" i="15"/>
  <c r="J160" i="15"/>
  <c r="AT7" i="1"/>
  <c r="P7" i="1"/>
  <c r="K123" i="15"/>
  <c r="R7" i="1"/>
  <c r="T7" i="1"/>
  <c r="AF70" i="15"/>
  <c r="K149" i="15"/>
  <c r="AF51" i="15"/>
  <c r="AF59" i="15"/>
  <c r="AF47" i="15"/>
  <c r="AF99" i="15"/>
  <c r="K161" i="15"/>
  <c r="AF161" i="15"/>
  <c r="AF76" i="15"/>
  <c r="AF116" i="15"/>
  <c r="AF73" i="15"/>
  <c r="K58" i="15"/>
  <c r="AF145" i="15"/>
  <c r="M107" i="15"/>
  <c r="AF62" i="15"/>
  <c r="AF184" i="15"/>
  <c r="AF40" i="15"/>
  <c r="AF23" i="15"/>
  <c r="AF92" i="15"/>
  <c r="AF69" i="15"/>
  <c r="W7" i="1"/>
  <c r="AF139" i="15"/>
  <c r="M74" i="15"/>
  <c r="M125" i="15"/>
  <c r="AF114" i="15"/>
  <c r="AF123" i="15"/>
  <c r="AF29" i="15"/>
  <c r="AF165" i="15"/>
  <c r="M45" i="15"/>
  <c r="K138" i="15"/>
  <c r="L78" i="15"/>
  <c r="L131" i="15"/>
  <c r="K21" i="15"/>
  <c r="M129" i="15"/>
  <c r="AF166" i="15"/>
  <c r="AF183" i="15"/>
  <c r="AF180" i="15"/>
  <c r="AF67" i="15"/>
  <c r="AF94" i="15"/>
  <c r="AF19" i="15"/>
  <c r="BI7" i="1"/>
  <c r="L91" i="15"/>
  <c r="K63" i="15"/>
  <c r="K32" i="15"/>
  <c r="L180" i="15"/>
  <c r="K129" i="15"/>
  <c r="AF48" i="15"/>
  <c r="AF49" i="15"/>
  <c r="AF110" i="15"/>
  <c r="AF137" i="15"/>
  <c r="AF157" i="15"/>
  <c r="AF82" i="15"/>
  <c r="AF127" i="15"/>
  <c r="L68" i="15"/>
  <c r="M186" i="15"/>
  <c r="L167" i="15"/>
  <c r="K64" i="15"/>
  <c r="K111" i="15"/>
  <c r="L80" i="15"/>
  <c r="L109" i="15"/>
  <c r="M101" i="15"/>
  <c r="M176" i="15"/>
  <c r="M23" i="15"/>
  <c r="M78" i="15"/>
  <c r="L157" i="15"/>
  <c r="AF124" i="15"/>
  <c r="AF164" i="15"/>
  <c r="AF115" i="15"/>
  <c r="AF141" i="15"/>
  <c r="M65" i="15"/>
  <c r="M115" i="15"/>
  <c r="AF34" i="15"/>
  <c r="AF103" i="15"/>
  <c r="AF120" i="15"/>
  <c r="AF128" i="15"/>
  <c r="AF119" i="15"/>
  <c r="AF172" i="15"/>
  <c r="AF159" i="15"/>
  <c r="AF21" i="15"/>
  <c r="AF75" i="15"/>
  <c r="M142" i="15"/>
  <c r="M63" i="15"/>
  <c r="M143" i="15"/>
  <c r="M145" i="15"/>
  <c r="L179" i="15"/>
  <c r="AF55" i="15"/>
  <c r="AF68" i="15"/>
  <c r="AF106" i="15"/>
  <c r="AF37" i="15"/>
  <c r="AF170" i="15"/>
  <c r="M169" i="15"/>
  <c r="K45" i="15"/>
  <c r="M162" i="15"/>
  <c r="AF30" i="15"/>
  <c r="M34" i="15"/>
  <c r="AF22" i="15"/>
  <c r="AF38" i="15"/>
  <c r="AF28" i="15"/>
  <c r="AF146" i="15"/>
  <c r="AF156" i="15"/>
  <c r="AF147" i="15"/>
  <c r="L168" i="15"/>
  <c r="AF102" i="15"/>
  <c r="AF42" i="15"/>
  <c r="AF135" i="15"/>
  <c r="AF58" i="15"/>
  <c r="AF81" i="15"/>
  <c r="AF60" i="15"/>
  <c r="AF153" i="15"/>
  <c r="AF169" i="15"/>
  <c r="AF182" i="15"/>
  <c r="AF107" i="15"/>
  <c r="AF44" i="15"/>
  <c r="AF186" i="15"/>
  <c r="K42" i="15"/>
  <c r="AF96" i="15"/>
  <c r="AF64" i="15"/>
  <c r="AF136" i="15"/>
  <c r="AF132" i="15"/>
  <c r="AF104" i="15"/>
  <c r="AF140" i="15"/>
  <c r="L60" i="15"/>
  <c r="AF168" i="15"/>
  <c r="AB46" i="15"/>
  <c r="AB141" i="15"/>
  <c r="H145" i="15"/>
  <c r="AB175" i="15"/>
  <c r="AB177" i="15"/>
  <c r="G40" i="15"/>
  <c r="AB40" i="15"/>
  <c r="G133" i="15"/>
  <c r="AB133" i="15"/>
  <c r="AB148" i="15"/>
  <c r="AB112" i="15"/>
  <c r="I184" i="15"/>
  <c r="I136" i="15"/>
  <c r="I166" i="15"/>
  <c r="H172" i="15"/>
  <c r="I182" i="15"/>
  <c r="AB47" i="15"/>
  <c r="AB22" i="15"/>
  <c r="H56" i="15"/>
  <c r="AB137" i="15"/>
  <c r="H103" i="15"/>
  <c r="AB155" i="15"/>
  <c r="AB86" i="15"/>
  <c r="AB186" i="15"/>
  <c r="AB78" i="15"/>
  <c r="AB25" i="15"/>
  <c r="AB38" i="15"/>
  <c r="I164" i="15"/>
  <c r="AB165" i="15"/>
  <c r="AB97" i="15"/>
  <c r="AF41" i="15"/>
  <c r="AF100" i="15"/>
  <c r="AF143" i="15"/>
  <c r="AF163" i="15"/>
  <c r="AB45" i="15"/>
  <c r="I74" i="15"/>
  <c r="AB55" i="15"/>
  <c r="I94" i="15"/>
  <c r="AB106" i="15"/>
  <c r="AB130" i="15"/>
  <c r="G156" i="15"/>
  <c r="AB156" i="15"/>
  <c r="H184" i="15"/>
  <c r="AB81" i="15"/>
  <c r="I172" i="15"/>
  <c r="AB176" i="15"/>
  <c r="AB31" i="15"/>
  <c r="I29" i="15"/>
  <c r="AB51" i="15"/>
  <c r="H67" i="15"/>
  <c r="G74" i="15"/>
  <c r="AB74" i="15"/>
  <c r="I55" i="15"/>
  <c r="G27" i="15"/>
  <c r="AB27" i="15"/>
  <c r="AB101" i="15"/>
  <c r="AB76" i="15"/>
  <c r="AB144" i="15"/>
  <c r="G184" i="15"/>
  <c r="AB184" i="15"/>
  <c r="AB125" i="15"/>
  <c r="AB168" i="15"/>
  <c r="G166" i="15"/>
  <c r="AB166" i="15"/>
  <c r="G172" i="15"/>
  <c r="AB172" i="15"/>
  <c r="AF66" i="15"/>
  <c r="AF72" i="15"/>
  <c r="G71" i="15"/>
  <c r="AB71" i="15"/>
  <c r="AB57" i="15"/>
  <c r="AB119" i="15"/>
  <c r="G153" i="15"/>
  <c r="AB153" i="15"/>
  <c r="AB127" i="15"/>
  <c r="I145" i="15"/>
  <c r="AB37" i="15"/>
  <c r="AB24" i="15"/>
  <c r="G60" i="15"/>
  <c r="AB60" i="15"/>
  <c r="AB80" i="15"/>
  <c r="AB149" i="15"/>
  <c r="AB183" i="15"/>
  <c r="AB100" i="15"/>
  <c r="I150" i="15"/>
  <c r="AB152" i="15"/>
  <c r="AB113" i="15"/>
  <c r="AB163" i="15"/>
  <c r="K23" i="15"/>
  <c r="AF91" i="15"/>
  <c r="AF134" i="15"/>
  <c r="AF113" i="15"/>
  <c r="K68" i="15"/>
  <c r="AF87" i="15"/>
  <c r="H28" i="15"/>
  <c r="AB35" i="15"/>
  <c r="AB36" i="15"/>
  <c r="I59" i="15"/>
  <c r="AB59" i="15"/>
  <c r="AB92" i="15"/>
  <c r="AB19" i="15"/>
  <c r="AB20" i="15"/>
  <c r="AB26" i="15"/>
  <c r="G29" i="15"/>
  <c r="AB29" i="15"/>
  <c r="G65" i="15"/>
  <c r="AB65" i="15"/>
  <c r="H133" i="15"/>
  <c r="G70" i="15"/>
  <c r="AB70" i="15"/>
  <c r="AB131" i="15"/>
  <c r="H144" i="15"/>
  <c r="I125" i="15"/>
  <c r="H136" i="15"/>
  <c r="G105" i="15"/>
  <c r="AB105" i="15"/>
  <c r="AB182" i="15"/>
  <c r="AF86" i="15"/>
  <c r="AF118" i="15"/>
  <c r="AF171" i="15"/>
  <c r="L185" i="15"/>
  <c r="AF125" i="15"/>
  <c r="AB23" i="15"/>
  <c r="AB75" i="15"/>
  <c r="AB88" i="15"/>
  <c r="AB157" i="15"/>
  <c r="H93" i="15"/>
  <c r="AB49" i="15"/>
  <c r="AB67" i="15"/>
  <c r="G84" i="15"/>
  <c r="AB84" i="15"/>
  <c r="AB87" i="15"/>
  <c r="AB94" i="15"/>
  <c r="AB117" i="15"/>
  <c r="AB169" i="15"/>
  <c r="AB136" i="15"/>
  <c r="G142" i="15"/>
  <c r="AB142" i="15"/>
  <c r="I176" i="15"/>
  <c r="H182" i="15"/>
  <c r="M36" i="15"/>
  <c r="L63" i="15"/>
  <c r="L121" i="15"/>
  <c r="M154" i="15"/>
  <c r="AF27" i="15"/>
  <c r="AF65" i="15"/>
  <c r="AF101" i="15"/>
  <c r="AF54" i="15"/>
  <c r="AF154" i="15"/>
  <c r="AF158" i="15"/>
  <c r="AF178" i="15"/>
  <c r="L27" i="15"/>
  <c r="K99" i="15"/>
  <c r="AF45" i="15"/>
  <c r="AF52" i="15"/>
  <c r="AF61" i="15"/>
  <c r="AF111" i="15"/>
  <c r="AF126" i="15"/>
  <c r="AF151" i="15"/>
  <c r="AF155" i="15"/>
  <c r="AF175" i="15"/>
  <c r="AB34" i="15"/>
  <c r="H54" i="15"/>
  <c r="I53" i="15"/>
  <c r="AB73" i="15"/>
  <c r="AB90" i="15"/>
  <c r="AB108" i="15"/>
  <c r="AB91" i="15"/>
  <c r="I175" i="15"/>
  <c r="AB93" i="15"/>
  <c r="AB143" i="15"/>
  <c r="I167" i="15"/>
  <c r="G151" i="15"/>
  <c r="AB151" i="15"/>
  <c r="AB96" i="15"/>
  <c r="AB79" i="15"/>
  <c r="AB126" i="15"/>
  <c r="AB180" i="15"/>
  <c r="L137" i="15"/>
  <c r="K166" i="15"/>
  <c r="AF32" i="15"/>
  <c r="AF53" i="15"/>
  <c r="AB43" i="15"/>
  <c r="I103" i="15"/>
  <c r="AB123" i="15"/>
  <c r="AB134" i="15"/>
  <c r="AB159" i="15"/>
  <c r="AB139" i="15"/>
  <c r="L49" i="15"/>
  <c r="L155" i="15"/>
  <c r="K179" i="15"/>
  <c r="AF43" i="15"/>
  <c r="AF20" i="15"/>
  <c r="AF74" i="15"/>
  <c r="AF36" i="15"/>
  <c r="AF71" i="15"/>
  <c r="AF129" i="15"/>
  <c r="AF142" i="15"/>
  <c r="AF152" i="15"/>
  <c r="AF167" i="15"/>
  <c r="AF88" i="15"/>
  <c r="G30" i="15"/>
  <c r="AB30" i="15"/>
  <c r="G48" i="15"/>
  <c r="AB48" i="15"/>
  <c r="H82" i="15"/>
  <c r="AB102" i="15"/>
  <c r="I42" i="15"/>
  <c r="AB150" i="15"/>
  <c r="AL7" i="1"/>
  <c r="K27" i="15"/>
  <c r="AB41" i="15"/>
  <c r="I46" i="15"/>
  <c r="G53" i="15"/>
  <c r="AB53" i="15"/>
  <c r="AB68" i="15"/>
  <c r="H73" i="15"/>
  <c r="AB109" i="15"/>
  <c r="I119" i="15"/>
  <c r="G145" i="15"/>
  <c r="AB145" i="15"/>
  <c r="AB83" i="15"/>
  <c r="AB179" i="15"/>
  <c r="AB173" i="15"/>
  <c r="G103" i="15"/>
  <c r="AB103" i="15"/>
  <c r="AB146" i="15"/>
  <c r="AB89" i="15"/>
  <c r="AB178" i="15"/>
  <c r="AB161" i="15"/>
  <c r="I100" i="15"/>
  <c r="AB98" i="15"/>
  <c r="AB185" i="15"/>
  <c r="K39" i="15"/>
  <c r="K107" i="15"/>
  <c r="AF35" i="15"/>
  <c r="AF33" i="15"/>
  <c r="AF57" i="15"/>
  <c r="AF80" i="15"/>
  <c r="AF121" i="15"/>
  <c r="AF84" i="15"/>
  <c r="AF83" i="15"/>
  <c r="AF173" i="15"/>
  <c r="AF138" i="15"/>
  <c r="K29" i="15"/>
  <c r="AB44" i="15"/>
  <c r="AB39" i="15"/>
  <c r="G62" i="15"/>
  <c r="AB62" i="15"/>
  <c r="AB64" i="15"/>
  <c r="AB82" i="15"/>
  <c r="AB85" i="15"/>
  <c r="AB66" i="15"/>
  <c r="AB121" i="15"/>
  <c r="G42" i="15"/>
  <c r="AB42" i="15"/>
  <c r="G116" i="15"/>
  <c r="AB116" i="15"/>
  <c r="AB124" i="15"/>
  <c r="H124" i="15"/>
  <c r="AB107" i="15"/>
  <c r="AB129" i="15"/>
  <c r="AB164" i="15"/>
  <c r="AB111" i="15"/>
  <c r="AB162" i="15"/>
  <c r="AF25" i="15"/>
  <c r="AF46" i="15"/>
  <c r="AF131" i="15"/>
  <c r="AF85" i="15"/>
  <c r="AF162" i="15"/>
  <c r="AF109" i="15"/>
  <c r="AF181" i="15"/>
  <c r="AF105" i="15"/>
  <c r="K30" i="15"/>
  <c r="AB32" i="15"/>
  <c r="AB54" i="15"/>
  <c r="I90" i="15"/>
  <c r="G50" i="15"/>
  <c r="AB50" i="15"/>
  <c r="G135" i="15"/>
  <c r="AB135" i="15"/>
  <c r="AB77" i="15"/>
  <c r="H175" i="15"/>
  <c r="G167" i="15"/>
  <c r="AB167" i="15"/>
  <c r="G114" i="15"/>
  <c r="AB114" i="15"/>
  <c r="AF56" i="15"/>
  <c r="AF97" i="15"/>
  <c r="AF179" i="15"/>
  <c r="L65" i="15"/>
  <c r="K143" i="15"/>
  <c r="AF93" i="15"/>
  <c r="AB33" i="15"/>
  <c r="H71" i="15"/>
  <c r="AB132" i="15"/>
  <c r="I28" i="15"/>
  <c r="G28" i="15"/>
  <c r="AB28" i="15"/>
  <c r="AB58" i="15"/>
  <c r="G72" i="15"/>
  <c r="AB72" i="15"/>
  <c r="AB99" i="15"/>
  <c r="G56" i="15"/>
  <c r="AB56" i="15"/>
  <c r="G118" i="15"/>
  <c r="AB118" i="15"/>
  <c r="AB115" i="15"/>
  <c r="H123" i="15"/>
  <c r="AB128" i="15"/>
  <c r="I178" i="15"/>
  <c r="AB120" i="15"/>
  <c r="AB158" i="15"/>
  <c r="H161" i="15"/>
  <c r="AB160" i="15"/>
  <c r="AB154" i="15"/>
  <c r="M39" i="15"/>
  <c r="M70" i="15"/>
  <c r="L97" i="15"/>
  <c r="AF98" i="15"/>
  <c r="AF112" i="15"/>
  <c r="AF130" i="15"/>
  <c r="AF160" i="15"/>
  <c r="AF150" i="15"/>
  <c r="AF174" i="15"/>
  <c r="AF185" i="15"/>
  <c r="AF177" i="15"/>
  <c r="K28" i="15"/>
  <c r="H30" i="15"/>
  <c r="H62" i="15"/>
  <c r="AB52" i="15"/>
  <c r="AB61" i="15"/>
  <c r="I82" i="15"/>
  <c r="AB95" i="15"/>
  <c r="AB104" i="15"/>
  <c r="AB147" i="15"/>
  <c r="AB69" i="15"/>
  <c r="AB138" i="15"/>
  <c r="AB110" i="15"/>
  <c r="AB63" i="15"/>
  <c r="AB122" i="15"/>
  <c r="AK7" i="1"/>
  <c r="AB171" i="15"/>
  <c r="AB170" i="15"/>
  <c r="L169" i="15"/>
  <c r="AF39" i="15"/>
  <c r="AF31" i="15"/>
  <c r="AF63" i="15"/>
  <c r="AF117" i="15"/>
  <c r="AF95" i="15"/>
  <c r="AF148" i="15"/>
  <c r="AF149" i="15"/>
  <c r="AB21" i="15"/>
  <c r="AO7" i="1"/>
  <c r="AM7" i="1"/>
  <c r="AB181" i="15"/>
  <c r="AB140" i="15"/>
  <c r="AB174" i="15"/>
  <c r="AF24" i="15"/>
  <c r="AF50" i="15"/>
  <c r="AF78" i="15"/>
  <c r="AF89" i="15"/>
  <c r="AF79" i="15"/>
  <c r="AF108" i="15"/>
  <c r="AF122" i="15"/>
  <c r="AF133" i="15"/>
  <c r="AF144" i="15"/>
  <c r="AF90" i="15"/>
  <c r="AF77" i="15"/>
  <c r="AF176" i="15"/>
  <c r="I67" i="15"/>
  <c r="I27" i="15"/>
  <c r="M51" i="15"/>
  <c r="M170" i="15"/>
  <c r="I71" i="15"/>
  <c r="I50" i="15"/>
  <c r="I93" i="15"/>
  <c r="I79" i="15"/>
  <c r="I56" i="15"/>
  <c r="I118" i="15"/>
  <c r="I89" i="15"/>
  <c r="M94" i="15"/>
  <c r="M102" i="15"/>
  <c r="M97" i="15"/>
  <c r="M119" i="15"/>
  <c r="I116" i="15"/>
  <c r="I26" i="15"/>
  <c r="I117" i="15"/>
  <c r="I156" i="15"/>
  <c r="I169" i="15"/>
  <c r="M112" i="15"/>
  <c r="M38" i="15"/>
  <c r="M57" i="15"/>
  <c r="M113" i="15"/>
  <c r="I43" i="15"/>
  <c r="I161" i="15"/>
  <c r="M149" i="15"/>
  <c r="H29" i="15"/>
  <c r="H45" i="15"/>
  <c r="H76" i="15"/>
  <c r="L184" i="15"/>
  <c r="L165" i="15"/>
  <c r="L104" i="15"/>
  <c r="H153" i="15"/>
  <c r="L113" i="15"/>
  <c r="H139" i="15"/>
  <c r="L20" i="15"/>
  <c r="L101" i="15"/>
  <c r="G176" i="15"/>
  <c r="K34" i="15"/>
  <c r="K133" i="15"/>
  <c r="K154" i="15"/>
  <c r="K140" i="15"/>
  <c r="K66" i="15"/>
  <c r="K158" i="15"/>
  <c r="K185" i="15"/>
  <c r="G54" i="15"/>
  <c r="K147" i="15"/>
  <c r="K132" i="15"/>
  <c r="G101" i="15"/>
  <c r="G76" i="15"/>
  <c r="G144" i="15"/>
  <c r="K78" i="15"/>
  <c r="K109" i="15"/>
  <c r="G120" i="15"/>
  <c r="K20" i="15"/>
  <c r="I31" i="15"/>
  <c r="I133" i="15"/>
  <c r="I142" i="15"/>
  <c r="M41" i="15"/>
  <c r="M58" i="15"/>
  <c r="M69" i="15"/>
  <c r="M108" i="15"/>
  <c r="M105" i="15"/>
  <c r="M121" i="15"/>
  <c r="M184" i="15"/>
  <c r="M21" i="15"/>
  <c r="M172" i="15"/>
  <c r="I33" i="15"/>
  <c r="I88" i="15"/>
  <c r="I77" i="15"/>
  <c r="M144" i="15"/>
  <c r="M166" i="15"/>
  <c r="I36" i="15"/>
  <c r="I22" i="15"/>
  <c r="I80" i="15"/>
  <c r="I86" i="15"/>
  <c r="I160" i="15"/>
  <c r="M90" i="15"/>
  <c r="M182" i="15"/>
  <c r="M100" i="15"/>
  <c r="M153" i="15"/>
  <c r="M148" i="15"/>
  <c r="I39" i="15"/>
  <c r="I107" i="15"/>
  <c r="I111" i="15"/>
  <c r="M60" i="15"/>
  <c r="M81" i="15"/>
  <c r="M59" i="15"/>
  <c r="M82" i="15"/>
  <c r="M122" i="15"/>
  <c r="M136" i="15"/>
  <c r="M163" i="15"/>
  <c r="M124" i="15"/>
  <c r="M19" i="15"/>
  <c r="I49" i="15"/>
  <c r="I84" i="15"/>
  <c r="M157" i="15"/>
  <c r="M134" i="15"/>
  <c r="M180" i="15"/>
  <c r="M131" i="15"/>
  <c r="M165" i="15"/>
  <c r="M99" i="15"/>
  <c r="M185" i="15"/>
  <c r="I109" i="15"/>
  <c r="M147" i="15"/>
  <c r="M137" i="15"/>
  <c r="I183" i="15"/>
  <c r="M79" i="15"/>
  <c r="M167" i="15"/>
  <c r="I30" i="15"/>
  <c r="I48" i="15"/>
  <c r="I101" i="15"/>
  <c r="I148" i="15"/>
  <c r="I70" i="15"/>
  <c r="I168" i="15"/>
  <c r="I113" i="15"/>
  <c r="M98" i="15"/>
  <c r="M67" i="15"/>
  <c r="M35" i="15"/>
  <c r="M27" i="15"/>
  <c r="M66" i="15"/>
  <c r="M158" i="15"/>
  <c r="M95" i="15"/>
  <c r="M174" i="15"/>
  <c r="I54" i="15"/>
  <c r="I75" i="15"/>
  <c r="I141" i="15"/>
  <c r="I127" i="15"/>
  <c r="I132" i="15"/>
  <c r="I173" i="15"/>
  <c r="I114" i="15"/>
  <c r="M181" i="15"/>
  <c r="I115" i="15"/>
  <c r="I146" i="15"/>
  <c r="I155" i="15"/>
  <c r="I186" i="15"/>
  <c r="M53" i="15"/>
  <c r="M135" i="15"/>
  <c r="M152" i="15"/>
  <c r="M110" i="15"/>
  <c r="I38" i="15"/>
  <c r="I62" i="15"/>
  <c r="I64" i="15"/>
  <c r="I85" i="15"/>
  <c r="I63" i="15"/>
  <c r="I140" i="15"/>
  <c r="M40" i="15"/>
  <c r="M56" i="15"/>
  <c r="M76" i="15"/>
  <c r="M118" i="15"/>
  <c r="M159" i="15"/>
  <c r="M164" i="15"/>
  <c r="M139" i="15"/>
  <c r="I51" i="15"/>
  <c r="I20" i="15"/>
  <c r="I106" i="15"/>
  <c r="I112" i="15"/>
  <c r="M91" i="15"/>
  <c r="M75" i="15"/>
  <c r="M88" i="15"/>
  <c r="M68" i="15"/>
  <c r="I179" i="15"/>
  <c r="M109" i="15"/>
  <c r="I37" i="15"/>
  <c r="I123" i="15"/>
  <c r="I149" i="15"/>
  <c r="M43" i="15"/>
  <c r="M47" i="15"/>
  <c r="I158" i="15"/>
  <c r="M46" i="15"/>
  <c r="M61" i="15"/>
  <c r="M72" i="15"/>
  <c r="I121" i="15"/>
  <c r="I147" i="15"/>
  <c r="M62" i="15"/>
  <c r="M151" i="15"/>
  <c r="M130" i="15"/>
  <c r="M177" i="15"/>
  <c r="I45" i="15"/>
  <c r="I65" i="15"/>
  <c r="I87" i="15"/>
  <c r="I76" i="15"/>
  <c r="I131" i="15"/>
  <c r="I144" i="15"/>
  <c r="I81" i="15"/>
  <c r="I105" i="15"/>
  <c r="M24" i="15"/>
  <c r="M44" i="15"/>
  <c r="M64" i="15"/>
  <c r="M133" i="15"/>
  <c r="M146" i="15"/>
  <c r="M140" i="15"/>
  <c r="M168" i="15"/>
  <c r="M33" i="15"/>
  <c r="M77" i="15"/>
  <c r="M126" i="15"/>
  <c r="I41" i="15"/>
  <c r="I108" i="15"/>
  <c r="I91" i="15"/>
  <c r="I143" i="15"/>
  <c r="I151" i="15"/>
  <c r="I177" i="15"/>
  <c r="M85" i="15"/>
  <c r="M80" i="15"/>
  <c r="I24" i="15"/>
  <c r="I128" i="15"/>
  <c r="I159" i="15"/>
  <c r="I120" i="15"/>
  <c r="I139" i="15"/>
  <c r="I185" i="15"/>
  <c r="M20" i="15"/>
  <c r="M29" i="15"/>
  <c r="M37" i="15"/>
  <c r="M54" i="15"/>
  <c r="M114" i="15"/>
  <c r="M132" i="15"/>
  <c r="M155" i="15"/>
  <c r="M127" i="15"/>
  <c r="M179" i="15"/>
  <c r="I25" i="15"/>
  <c r="I52" i="15"/>
  <c r="I95" i="15"/>
  <c r="I66" i="15"/>
  <c r="I104" i="15"/>
  <c r="I124" i="15"/>
  <c r="I69" i="15"/>
  <c r="I110" i="15"/>
  <c r="I152" i="15"/>
  <c r="I122" i="15"/>
  <c r="I165" i="15"/>
  <c r="I97" i="15"/>
  <c r="I171" i="15"/>
  <c r="I162" i="15"/>
  <c r="M28" i="15"/>
  <c r="M22" i="15"/>
  <c r="M42" i="15"/>
  <c r="M55" i="15"/>
  <c r="M106" i="15"/>
  <c r="M141" i="15"/>
  <c r="M123" i="15"/>
  <c r="M178" i="15"/>
  <c r="I34" i="15"/>
  <c r="I58" i="15"/>
  <c r="I99" i="15"/>
  <c r="I137" i="15"/>
  <c r="I134" i="15"/>
  <c r="M50" i="15"/>
  <c r="M71" i="15"/>
  <c r="M87" i="15"/>
  <c r="I21" i="15"/>
  <c r="I61" i="15"/>
  <c r="I181" i="15"/>
  <c r="I170" i="15"/>
  <c r="M93" i="15"/>
  <c r="M89" i="15"/>
  <c r="M73" i="15"/>
  <c r="M103" i="15"/>
  <c r="M175" i="15"/>
  <c r="M120" i="15"/>
  <c r="M150" i="15"/>
  <c r="M116" i="15"/>
  <c r="I40" i="15"/>
  <c r="I130" i="15"/>
  <c r="I163" i="15"/>
  <c r="M32" i="15"/>
  <c r="M83" i="15"/>
  <c r="M138" i="15"/>
  <c r="M173" i="15"/>
  <c r="M25" i="15"/>
  <c r="M96" i="15"/>
  <c r="M160" i="15"/>
  <c r="M104" i="15"/>
  <c r="I23" i="15"/>
  <c r="I32" i="15"/>
  <c r="I57" i="15"/>
  <c r="I68" i="15"/>
  <c r="I73" i="15"/>
  <c r="I135" i="15"/>
  <c r="I153" i="15"/>
  <c r="I157" i="15"/>
  <c r="I83" i="15"/>
  <c r="I96" i="15"/>
  <c r="I126" i="15"/>
  <c r="I180" i="15"/>
  <c r="M52" i="15"/>
  <c r="M84" i="15"/>
  <c r="M92" i="15"/>
  <c r="M111" i="15"/>
  <c r="M86" i="15"/>
  <c r="M128" i="15"/>
  <c r="I35" i="15"/>
  <c r="I47" i="15"/>
  <c r="I60" i="15"/>
  <c r="I72" i="15"/>
  <c r="I92" i="15"/>
  <c r="I78" i="15"/>
  <c r="I98" i="15"/>
  <c r="I154" i="15"/>
  <c r="M26" i="15"/>
  <c r="M31" i="15"/>
  <c r="M117" i="15"/>
  <c r="M171" i="15"/>
  <c r="M161" i="15"/>
  <c r="I44" i="15"/>
  <c r="I102" i="15"/>
  <c r="I129" i="15"/>
  <c r="I138" i="15"/>
  <c r="I174" i="15"/>
  <c r="M30" i="15"/>
  <c r="M48" i="15"/>
  <c r="M156" i="15"/>
  <c r="M183" i="15"/>
  <c r="H176" i="15"/>
  <c r="L34" i="15"/>
  <c r="L154" i="15"/>
  <c r="L88" i="15"/>
  <c r="L66" i="15"/>
  <c r="H127" i="15"/>
  <c r="H60" i="15"/>
  <c r="H89" i="15"/>
  <c r="L161" i="15"/>
  <c r="H74" i="15"/>
  <c r="L77" i="15"/>
  <c r="H109" i="15"/>
  <c r="H51" i="15"/>
  <c r="H49" i="15"/>
  <c r="H27" i="15"/>
  <c r="H117" i="15"/>
  <c r="H70" i="15"/>
  <c r="H131" i="15"/>
  <c r="H125" i="15"/>
  <c r="H105" i="15"/>
  <c r="H163" i="15"/>
  <c r="L24" i="15"/>
  <c r="L98" i="15"/>
  <c r="L146" i="15"/>
  <c r="L138" i="15"/>
  <c r="L173" i="15"/>
  <c r="L129" i="15"/>
  <c r="L47" i="15"/>
  <c r="L126" i="15"/>
  <c r="L143" i="15"/>
  <c r="L186" i="15"/>
  <c r="L95" i="15"/>
  <c r="L172" i="15"/>
  <c r="H157" i="15"/>
  <c r="H114" i="15"/>
  <c r="H151" i="15"/>
  <c r="H177" i="15"/>
  <c r="H79" i="15"/>
  <c r="L84" i="15"/>
  <c r="L111" i="15"/>
  <c r="L181" i="15"/>
  <c r="L166" i="15"/>
  <c r="H72" i="15"/>
  <c r="H115" i="15"/>
  <c r="H155" i="15"/>
  <c r="H134" i="15"/>
  <c r="H52" i="15"/>
  <c r="H66" i="15"/>
  <c r="H42" i="15"/>
  <c r="H150" i="15"/>
  <c r="H97" i="15"/>
  <c r="H170" i="15"/>
  <c r="L28" i="15"/>
  <c r="L30" i="15"/>
  <c r="L62" i="15"/>
  <c r="L55" i="15"/>
  <c r="L141" i="15"/>
  <c r="L73" i="15"/>
  <c r="L178" i="15"/>
  <c r="H31" i="15"/>
  <c r="H156" i="15"/>
  <c r="L69" i="15"/>
  <c r="L133" i="15"/>
  <c r="L74" i="15"/>
  <c r="L140" i="15"/>
  <c r="L75" i="15"/>
  <c r="L142" i="15"/>
  <c r="L132" i="15"/>
  <c r="H149" i="15"/>
  <c r="H100" i="15"/>
  <c r="L152" i="15"/>
  <c r="L153" i="15"/>
  <c r="H75" i="15"/>
  <c r="H57" i="15"/>
  <c r="L92" i="15"/>
  <c r="H128" i="15"/>
  <c r="H85" i="15"/>
  <c r="H162" i="15"/>
  <c r="L118" i="15"/>
  <c r="L175" i="15"/>
  <c r="L159" i="15"/>
  <c r="L19" i="15"/>
  <c r="H26" i="15"/>
  <c r="H148" i="15"/>
  <c r="H112" i="15"/>
  <c r="H142" i="15"/>
  <c r="L67" i="15"/>
  <c r="L108" i="15"/>
  <c r="L134" i="15"/>
  <c r="H23" i="15"/>
  <c r="H41" i="15"/>
  <c r="L52" i="15"/>
  <c r="L147" i="15"/>
  <c r="H37" i="15"/>
  <c r="H22" i="15"/>
  <c r="H99" i="15"/>
  <c r="H183" i="15"/>
  <c r="L117" i="15"/>
  <c r="L135" i="15"/>
  <c r="L87" i="15"/>
  <c r="L110" i="15"/>
  <c r="H39" i="15"/>
  <c r="H61" i="15"/>
  <c r="H152" i="15"/>
  <c r="L40" i="15"/>
  <c r="L93" i="15"/>
  <c r="L82" i="15"/>
  <c r="L130" i="15"/>
  <c r="L150" i="15"/>
  <c r="L116" i="15"/>
  <c r="H94" i="15"/>
  <c r="L41" i="15"/>
  <c r="L105" i="15"/>
  <c r="L176" i="15"/>
  <c r="L99" i="15"/>
  <c r="H90" i="15"/>
  <c r="H132" i="15"/>
  <c r="H59" i="15"/>
  <c r="L39" i="15"/>
  <c r="L70" i="15"/>
  <c r="L114" i="15"/>
  <c r="L149" i="15"/>
  <c r="L100" i="15"/>
  <c r="H48" i="15"/>
  <c r="H122" i="15"/>
  <c r="H165" i="15"/>
  <c r="L120" i="15"/>
  <c r="H166" i="15"/>
  <c r="L51" i="15"/>
  <c r="L35" i="15"/>
  <c r="L160" i="15"/>
  <c r="H88" i="15"/>
  <c r="H36" i="15"/>
  <c r="H154" i="15"/>
  <c r="L50" i="15"/>
  <c r="L53" i="15"/>
  <c r="L119" i="15"/>
  <c r="H147" i="15"/>
  <c r="H63" i="15"/>
  <c r="L43" i="15"/>
  <c r="L81" i="15"/>
  <c r="L164" i="15"/>
  <c r="H87" i="15"/>
  <c r="H106" i="15"/>
  <c r="H130" i="15"/>
  <c r="H168" i="15"/>
  <c r="L23" i="15"/>
  <c r="L58" i="15"/>
  <c r="L32" i="15"/>
  <c r="L83" i="15"/>
  <c r="L64" i="15"/>
  <c r="L112" i="15"/>
  <c r="L33" i="15"/>
  <c r="L25" i="15"/>
  <c r="L38" i="15"/>
  <c r="L57" i="15"/>
  <c r="L96" i="15"/>
  <c r="H33" i="15"/>
  <c r="H32" i="15"/>
  <c r="H68" i="15"/>
  <c r="H135" i="15"/>
  <c r="H119" i="15"/>
  <c r="H83" i="15"/>
  <c r="H180" i="15"/>
  <c r="L45" i="15"/>
  <c r="L85" i="15"/>
  <c r="L86" i="15"/>
  <c r="L128" i="15"/>
  <c r="L144" i="15"/>
  <c r="H35" i="15"/>
  <c r="H47" i="15"/>
  <c r="H43" i="15"/>
  <c r="H80" i="15"/>
  <c r="H92" i="15"/>
  <c r="H118" i="15"/>
  <c r="H137" i="15"/>
  <c r="H86" i="15"/>
  <c r="H120" i="15"/>
  <c r="H158" i="15"/>
  <c r="H78" i="15"/>
  <c r="H160" i="15"/>
  <c r="H98" i="15"/>
  <c r="H185" i="15"/>
  <c r="L26" i="15"/>
  <c r="L29" i="15"/>
  <c r="L37" i="15"/>
  <c r="L54" i="15"/>
  <c r="L90" i="15"/>
  <c r="L94" i="15"/>
  <c r="L102" i="15"/>
  <c r="L162" i="15"/>
  <c r="L171" i="15"/>
  <c r="L107" i="15"/>
  <c r="L148" i="15"/>
  <c r="H44" i="15"/>
  <c r="H102" i="15"/>
  <c r="H121" i="15"/>
  <c r="H116" i="15"/>
  <c r="H69" i="15"/>
  <c r="H107" i="15"/>
  <c r="H138" i="15"/>
  <c r="H164" i="15"/>
  <c r="H171" i="15"/>
  <c r="H174" i="15"/>
  <c r="H111" i="15"/>
  <c r="L22" i="15"/>
  <c r="L48" i="15"/>
  <c r="L76" i="15"/>
  <c r="L59" i="15"/>
  <c r="L122" i="15"/>
  <c r="L136" i="15"/>
  <c r="L183" i="15"/>
  <c r="L139" i="15"/>
  <c r="H24" i="15"/>
  <c r="H129" i="15"/>
  <c r="H181" i="15"/>
  <c r="L106" i="15"/>
  <c r="L36" i="15"/>
  <c r="L21" i="15"/>
  <c r="L158" i="15"/>
  <c r="L174" i="15"/>
  <c r="H141" i="15"/>
  <c r="H77" i="15"/>
  <c r="H179" i="15"/>
  <c r="H126" i="15"/>
  <c r="H146" i="15"/>
  <c r="H178" i="15"/>
  <c r="H186" i="15"/>
  <c r="L46" i="15"/>
  <c r="L71" i="15"/>
  <c r="H104" i="15"/>
  <c r="L123" i="15"/>
  <c r="H21" i="15"/>
  <c r="H19" i="15"/>
  <c r="H40" i="15"/>
  <c r="H20" i="15"/>
  <c r="H55" i="15"/>
  <c r="H65" i="15"/>
  <c r="H84" i="15"/>
  <c r="H101" i="15"/>
  <c r="H169" i="15"/>
  <c r="H81" i="15"/>
  <c r="H113" i="15"/>
  <c r="L125" i="15"/>
  <c r="L170" i="15"/>
  <c r="L115" i="15"/>
  <c r="H34" i="15"/>
  <c r="H46" i="15"/>
  <c r="H53" i="15"/>
  <c r="H50" i="15"/>
  <c r="H108" i="15"/>
  <c r="H91" i="15"/>
  <c r="H173" i="15"/>
  <c r="H143" i="15"/>
  <c r="H167" i="15"/>
  <c r="H96" i="15"/>
  <c r="H58" i="15"/>
  <c r="H159" i="15"/>
  <c r="L31" i="15"/>
  <c r="L61" i="15"/>
  <c r="L79" i="15"/>
  <c r="L72" i="15"/>
  <c r="L182" i="15"/>
  <c r="L145" i="15"/>
  <c r="L127" i="15"/>
  <c r="H25" i="15"/>
  <c r="H38" i="15"/>
  <c r="H64" i="15"/>
  <c r="H95" i="15"/>
  <c r="H110" i="15"/>
  <c r="H140" i="15"/>
  <c r="L56" i="15"/>
  <c r="L42" i="15"/>
  <c r="L89" i="15"/>
  <c r="L151" i="15"/>
  <c r="L103" i="15"/>
  <c r="L156" i="15"/>
  <c r="L163" i="15"/>
  <c r="L124" i="15"/>
  <c r="L177" i="15"/>
  <c r="K108" i="15"/>
  <c r="G161" i="15"/>
  <c r="K169" i="15"/>
  <c r="G31" i="15"/>
  <c r="G51" i="15"/>
  <c r="G113" i="15"/>
  <c r="G163" i="15"/>
  <c r="K98" i="15"/>
  <c r="K74" i="15"/>
  <c r="K184" i="15"/>
  <c r="K75" i="15"/>
  <c r="K104" i="15"/>
  <c r="G157" i="15"/>
  <c r="K86" i="15"/>
  <c r="G115" i="15"/>
  <c r="K79" i="15"/>
  <c r="K72" i="15"/>
  <c r="K100" i="15"/>
  <c r="G150" i="15"/>
  <c r="K59" i="15"/>
  <c r="G49" i="15"/>
  <c r="G87" i="15"/>
  <c r="G94" i="15"/>
  <c r="G136" i="15"/>
  <c r="K44" i="15"/>
  <c r="K121" i="15"/>
  <c r="K180" i="15"/>
  <c r="K96" i="15"/>
  <c r="K142" i="15"/>
  <c r="G119" i="15"/>
  <c r="G141" i="15"/>
  <c r="G177" i="15"/>
  <c r="K84" i="15"/>
  <c r="G22" i="15"/>
  <c r="G155" i="15"/>
  <c r="K152" i="15"/>
  <c r="G124" i="15"/>
  <c r="G168" i="15"/>
  <c r="K126" i="15"/>
  <c r="K160" i="15"/>
  <c r="K46" i="15"/>
  <c r="K61" i="15"/>
  <c r="K171" i="15"/>
  <c r="G102" i="15"/>
  <c r="G181" i="15"/>
  <c r="K56" i="15"/>
  <c r="K106" i="15"/>
  <c r="K24" i="15"/>
  <c r="G73" i="15"/>
  <c r="G123" i="15"/>
  <c r="G139" i="15"/>
  <c r="K49" i="15"/>
  <c r="K119" i="15"/>
  <c r="K19" i="15"/>
  <c r="G45" i="15"/>
  <c r="G55" i="15"/>
  <c r="G106" i="15"/>
  <c r="G130" i="15"/>
  <c r="G148" i="15"/>
  <c r="G112" i="15"/>
  <c r="G81" i="15"/>
  <c r="K83" i="15"/>
  <c r="K67" i="15"/>
  <c r="K146" i="15"/>
  <c r="K125" i="15"/>
  <c r="K33" i="15"/>
  <c r="K25" i="15"/>
  <c r="K77" i="15"/>
  <c r="K174" i="15"/>
  <c r="G32" i="15"/>
  <c r="G41" i="15"/>
  <c r="G109" i="15"/>
  <c r="G179" i="15"/>
  <c r="G173" i="15"/>
  <c r="G35" i="15"/>
  <c r="G36" i="15"/>
  <c r="G59" i="15"/>
  <c r="G92" i="15"/>
  <c r="G89" i="15"/>
  <c r="G178" i="15"/>
  <c r="G98" i="15"/>
  <c r="K26" i="15"/>
  <c r="K50" i="15"/>
  <c r="K90" i="15"/>
  <c r="K117" i="15"/>
  <c r="K114" i="15"/>
  <c r="K135" i="15"/>
  <c r="K182" i="15"/>
  <c r="K145" i="15"/>
  <c r="K167" i="15"/>
  <c r="G52" i="15"/>
  <c r="G61" i="15"/>
  <c r="G95" i="15"/>
  <c r="G104" i="15"/>
  <c r="G69" i="15"/>
  <c r="G138" i="15"/>
  <c r="G110" i="15"/>
  <c r="G122" i="15"/>
  <c r="G171" i="15"/>
  <c r="G170" i="15"/>
  <c r="K43" i="15"/>
  <c r="K93" i="15"/>
  <c r="K103" i="15"/>
  <c r="K156" i="15"/>
  <c r="G21" i="15"/>
  <c r="G146" i="15"/>
  <c r="K53" i="15"/>
  <c r="G147" i="15"/>
  <c r="G63" i="15"/>
  <c r="K82" i="15"/>
  <c r="G19" i="15"/>
  <c r="K88" i="15"/>
  <c r="G23" i="15"/>
  <c r="G33" i="15"/>
  <c r="G75" i="15"/>
  <c r="G88" i="15"/>
  <c r="G132" i="15"/>
  <c r="K92" i="15"/>
  <c r="G58" i="15"/>
  <c r="G99" i="15"/>
  <c r="G128" i="15"/>
  <c r="G158" i="15"/>
  <c r="G160" i="15"/>
  <c r="G154" i="15"/>
  <c r="K127" i="15"/>
  <c r="G140" i="15"/>
  <c r="G174" i="15"/>
  <c r="K48" i="15"/>
  <c r="K118" i="15"/>
  <c r="K175" i="15"/>
  <c r="K183" i="15"/>
  <c r="K159" i="15"/>
  <c r="K164" i="15"/>
  <c r="G20" i="15"/>
  <c r="G26" i="15"/>
  <c r="G131" i="15"/>
  <c r="G182" i="15"/>
  <c r="K51" i="15"/>
  <c r="K105" i="15"/>
  <c r="K157" i="15"/>
  <c r="K176" i="15"/>
  <c r="K134" i="15"/>
  <c r="K57" i="15"/>
  <c r="K65" i="15"/>
  <c r="K115" i="15"/>
  <c r="K186" i="15"/>
  <c r="G34" i="15"/>
  <c r="G90" i="15"/>
  <c r="G108" i="15"/>
  <c r="G91" i="15"/>
  <c r="G93" i="15"/>
  <c r="G143" i="15"/>
  <c r="G96" i="15"/>
  <c r="G79" i="15"/>
  <c r="G126" i="15"/>
  <c r="G180" i="15"/>
  <c r="K52" i="15"/>
  <c r="K113" i="15"/>
  <c r="K80" i="15"/>
  <c r="K137" i="15"/>
  <c r="G43" i="15"/>
  <c r="G134" i="15"/>
  <c r="G159" i="15"/>
  <c r="K31" i="15"/>
  <c r="K54" i="15"/>
  <c r="K94" i="15"/>
  <c r="K70" i="15"/>
  <c r="K162" i="15"/>
  <c r="K87" i="15"/>
  <c r="K155" i="15"/>
  <c r="K110" i="15"/>
  <c r="G25" i="15"/>
  <c r="G38" i="15"/>
  <c r="G152" i="15"/>
  <c r="G165" i="15"/>
  <c r="G97" i="15"/>
  <c r="K22" i="15"/>
  <c r="K141" i="15"/>
  <c r="K151" i="15"/>
  <c r="K136" i="15"/>
  <c r="K163" i="15"/>
  <c r="K150" i="15"/>
  <c r="K124" i="15"/>
  <c r="K177" i="15"/>
  <c r="G68" i="15"/>
  <c r="G77" i="15"/>
  <c r="G83" i="15"/>
  <c r="K128" i="15"/>
  <c r="G185" i="15"/>
  <c r="K37" i="15"/>
  <c r="K40" i="15"/>
  <c r="G125" i="15"/>
  <c r="K35" i="15"/>
  <c r="K172" i="15"/>
  <c r="G67" i="15"/>
  <c r="G117" i="15"/>
  <c r="G169" i="15"/>
  <c r="K36" i="15"/>
  <c r="K41" i="15"/>
  <c r="K69" i="15"/>
  <c r="K91" i="15"/>
  <c r="K112" i="15"/>
  <c r="K131" i="15"/>
  <c r="K173" i="15"/>
  <c r="K165" i="15"/>
  <c r="K168" i="15"/>
  <c r="K170" i="15"/>
  <c r="K47" i="15"/>
  <c r="K38" i="15"/>
  <c r="K95" i="15"/>
  <c r="G46" i="15"/>
  <c r="G57" i="15"/>
  <c r="G127" i="15"/>
  <c r="G175" i="15"/>
  <c r="K85" i="15"/>
  <c r="K181" i="15"/>
  <c r="K144" i="15"/>
  <c r="G37" i="15"/>
  <c r="G24" i="15"/>
  <c r="G47" i="15"/>
  <c r="G80" i="15"/>
  <c r="G137" i="15"/>
  <c r="G149" i="15"/>
  <c r="G86" i="15"/>
  <c r="G186" i="15"/>
  <c r="G183" i="15"/>
  <c r="G78" i="15"/>
  <c r="G100" i="15"/>
  <c r="K71" i="15"/>
  <c r="K97" i="15"/>
  <c r="K153" i="15"/>
  <c r="K148" i="15"/>
  <c r="G44" i="15"/>
  <c r="G39" i="15"/>
  <c r="G64" i="15"/>
  <c r="G82" i="15"/>
  <c r="G85" i="15"/>
  <c r="G66" i="15"/>
  <c r="G121" i="15"/>
  <c r="G107" i="15"/>
  <c r="G129" i="15"/>
  <c r="G164" i="15"/>
  <c r="G111" i="15"/>
  <c r="G162" i="15"/>
  <c r="K62" i="15"/>
  <c r="K55" i="15"/>
  <c r="K76" i="15"/>
  <c r="K60" i="15"/>
  <c r="K81" i="15"/>
  <c r="K101" i="15"/>
  <c r="K122" i="15"/>
  <c r="K89" i="15"/>
  <c r="K73" i="15"/>
  <c r="K120" i="15"/>
  <c r="K130" i="15"/>
  <c r="K178" i="15"/>
  <c r="K139" i="15"/>
  <c r="K116" i="15"/>
  <c r="I19" i="15"/>
  <c r="BD7" i="1"/>
  <c r="BG7" i="1"/>
  <c r="BM7" i="1"/>
  <c r="AU7" i="1"/>
  <c r="BA7" i="1"/>
  <c r="AA7" i="1"/>
  <c r="AD7" i="1"/>
  <c r="AQ7" i="1"/>
  <c r="BC7" i="1"/>
  <c r="AR7" i="1"/>
  <c r="BJ7" i="1"/>
  <c r="AX7" i="1"/>
  <c r="AE7" i="1"/>
  <c r="BF7" i="1"/>
  <c r="Z7" i="1"/>
  <c r="BL7" i="1"/>
  <c r="AZ7" i="1"/>
  <c r="AG7" i="1"/>
  <c r="AF7" i="1"/>
  <c r="BE7" i="1"/>
  <c r="AY7" i="1"/>
  <c r="Y7" i="1"/>
  <c r="BK7" i="1"/>
  <c r="AS7" i="1"/>
  <c r="G7" i="15" l="1"/>
  <c r="C7" i="15"/>
  <c r="D7" i="15"/>
  <c r="AN7" i="15"/>
  <c r="P7" i="15"/>
  <c r="U7" i="1"/>
  <c r="AA7" i="15" s="1"/>
  <c r="R7" i="15"/>
  <c r="Z7" i="15"/>
  <c r="B7" i="15"/>
  <c r="W7" i="15"/>
  <c r="AM7" i="15"/>
  <c r="AJ7" i="15"/>
  <c r="X7" i="15"/>
  <c r="V7" i="15"/>
  <c r="AL7" i="15"/>
  <c r="Q7" i="15"/>
  <c r="AI7" i="15"/>
  <c r="Y7" i="15"/>
  <c r="AK7" i="15"/>
  <c r="F7" i="15"/>
  <c r="K7" i="15"/>
  <c r="H7" i="15"/>
  <c r="M7" i="15"/>
  <c r="AC7" i="15"/>
  <c r="L7" i="15"/>
  <c r="AB7" i="15"/>
  <c r="AF7" i="15"/>
  <c r="AG7" i="15"/>
  <c r="AD7" i="15"/>
  <c r="N7" i="15"/>
  <c r="I7" i="15"/>
  <c r="AH7" i="15"/>
  <c r="AE7" i="15"/>
  <c r="J7" i="15"/>
  <c r="O7" i="15"/>
  <c r="E7" i="15" l="1"/>
</calcChain>
</file>

<file path=xl/comments1.xml><?xml version="1.0" encoding="utf-8"?>
<comments xmlns="http://schemas.openxmlformats.org/spreadsheetml/2006/main">
  <authors>
    <author>Balboni, Elettra</author>
    <author>sit.sanit.am</author>
    <author>Romain Verchere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This can be entered every evening counting how much barrels arrived at the STS
</t>
        </r>
      </text>
    </comment>
    <comment ref="AJ2" authorId="1" shapeId="0">
      <text>
        <r>
          <rPr>
            <b/>
            <sz val="9"/>
            <color indexed="81"/>
            <rFont val="Tahoma"/>
            <charset val="1"/>
          </rPr>
          <t>sit.sanit.am:</t>
        </r>
        <r>
          <rPr>
            <sz val="9"/>
            <color indexed="81"/>
            <rFont val="Tahoma"/>
            <charset val="1"/>
          </rPr>
          <t xml:space="preserve">
Currently the same as STS outlet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outlet UBT 1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upper bottom tank 2</t>
        </r>
      </text>
    </comment>
    <comment ref="G14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started functioning in parallel (UBT 1 and 2)
after cleaning</t>
        </r>
      </text>
    </comment>
    <comment ref="N14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started workin in parallel (UBT 1 and 2) aftr cleaning</t>
        </r>
      </text>
    </comment>
    <comment ref="Y15" authorId="2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9400 strange
</t>
        </r>
      </text>
    </comment>
    <comment ref="Z15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this value should be lower than the UBT but the sample was taken at two different time of the day
</t>
        </r>
      </text>
    </comment>
    <comment ref="K20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today P was done by operators… I think it is a bit high</t>
        </r>
      </text>
    </comment>
    <comment ref="BJ20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this sample was taken from the pit not from the outlet</t>
        </r>
      </text>
    </comment>
    <comment ref="BK20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this sample was taken from the pit not from the outlet</t>
        </r>
      </text>
    </comment>
    <comment ref="BL20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this sample was taken from the pit not from the outlet</t>
        </r>
      </text>
    </comment>
    <comment ref="BP69" authorId="1" shapeId="0">
      <text>
        <r>
          <rPr>
            <b/>
            <sz val="9"/>
            <color indexed="81"/>
            <rFont val="Tahoma"/>
            <family val="2"/>
          </rPr>
          <t>sit.sanit.am:</t>
        </r>
        <r>
          <rPr>
            <sz val="9"/>
            <color indexed="81"/>
            <rFont val="Tahoma"/>
            <family val="2"/>
          </rPr>
          <t xml:space="preserve">
23 days drying time</t>
        </r>
      </text>
    </comment>
    <comment ref="AK108" authorId="1" shapeId="0">
      <text>
        <r>
          <rPr>
            <b/>
            <sz val="9"/>
            <color indexed="81"/>
            <rFont val="Tahoma"/>
            <charset val="1"/>
          </rPr>
          <t>sit.sanit.am:</t>
        </r>
        <r>
          <rPr>
            <sz val="9"/>
            <color indexed="81"/>
            <rFont val="Tahoma"/>
            <charset val="1"/>
          </rPr>
          <t xml:space="preserve">
No more use of the gravel filter</t>
        </r>
      </text>
    </comment>
    <comment ref="AX108" authorId="1" shapeId="0">
      <text>
        <r>
          <rPr>
            <b/>
            <sz val="9"/>
            <color indexed="81"/>
            <rFont val="Tahoma"/>
            <charset val="1"/>
          </rPr>
          <t>sit.sanit.am:</t>
        </r>
        <r>
          <rPr>
            <sz val="9"/>
            <color indexed="81"/>
            <rFont val="Tahoma"/>
            <charset val="1"/>
          </rPr>
          <t xml:space="preserve">
No more filters available</t>
        </r>
      </text>
    </comment>
  </commentList>
</comments>
</file>

<file path=xl/comments2.xml><?xml version="1.0" encoding="utf-8"?>
<comments xmlns="http://schemas.openxmlformats.org/spreadsheetml/2006/main">
  <authors>
    <author>sit.sanit.am</author>
  </authors>
  <commentList>
    <comment ref="R2" authorId="0" shapeId="0">
      <text>
        <r>
          <rPr>
            <b/>
            <sz val="9"/>
            <color indexed="81"/>
            <rFont val="Tahoma"/>
            <charset val="1"/>
          </rPr>
          <t>sit.sanit.am:</t>
        </r>
        <r>
          <rPr>
            <sz val="9"/>
            <color indexed="81"/>
            <rFont val="Tahoma"/>
            <charset val="1"/>
          </rPr>
          <t xml:space="preserve">
Not used anymore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>sit.sanit.am:</t>
        </r>
        <r>
          <rPr>
            <sz val="9"/>
            <color indexed="81"/>
            <rFont val="Tahoma"/>
            <family val="2"/>
          </rPr>
          <t xml:space="preserve">
I don't understand what this represents</t>
        </r>
      </text>
    </comment>
    <comment ref="AA6" authorId="0" shapeId="0">
      <text>
        <r>
          <rPr>
            <b/>
            <sz val="9"/>
            <color indexed="81"/>
            <rFont val="Tahoma"/>
            <family val="2"/>
          </rPr>
          <t>sit.sanit.am:</t>
        </r>
        <r>
          <rPr>
            <sz val="9"/>
            <color indexed="81"/>
            <rFont val="Tahoma"/>
            <family val="2"/>
          </rPr>
          <t xml:space="preserve">
After a drying cycle</t>
        </r>
      </text>
    </comment>
    <comment ref="N150" authorId="0" shapeId="0">
      <text>
        <r>
          <rPr>
            <b/>
            <sz val="9"/>
            <color indexed="81"/>
            <rFont val="Tahoma"/>
            <charset val="1"/>
          </rPr>
          <t>sit.sanit.am:</t>
        </r>
        <r>
          <rPr>
            <sz val="9"/>
            <color indexed="81"/>
            <rFont val="Tahoma"/>
            <charset val="1"/>
          </rPr>
          <t xml:space="preserve">
Modify the formula as long as the filters are not available</t>
        </r>
      </text>
    </comment>
  </commentList>
</comments>
</file>

<file path=xl/comments3.xml><?xml version="1.0" encoding="utf-8"?>
<comments xmlns="http://schemas.openxmlformats.org/spreadsheetml/2006/main">
  <authors>
    <author>Balboni, Elettra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2 filters
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outlet upper bottom tank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outlet anaerobic buffer reactor</t>
        </r>
      </text>
    </comment>
  </commentList>
</comments>
</file>

<file path=xl/comments4.xml><?xml version="1.0" encoding="utf-8"?>
<comments xmlns="http://schemas.openxmlformats.org/spreadsheetml/2006/main">
  <authors>
    <author>Romain Verchere</author>
  </authors>
  <commentList>
    <comment ref="C31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</t>
        </r>
      </text>
    </comment>
    <comment ref="C33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
</t>
        </r>
      </text>
    </comment>
  </commentList>
</comments>
</file>

<file path=xl/comments5.xml><?xml version="1.0" encoding="utf-8"?>
<comments xmlns="http://schemas.openxmlformats.org/spreadsheetml/2006/main">
  <authors>
    <author>Romain Verchere</author>
  </authors>
  <commentList>
    <comment ref="C31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
</t>
        </r>
      </text>
    </comment>
  </commentList>
</comments>
</file>

<file path=xl/comments6.xml><?xml version="1.0" encoding="utf-8"?>
<comments xmlns="http://schemas.openxmlformats.org/spreadsheetml/2006/main">
  <authors>
    <author>Romain Verchere</author>
  </authors>
  <commentList>
    <comment ref="C31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Romain Verchere:</t>
        </r>
        <r>
          <rPr>
            <sz val="9"/>
            <color indexed="81"/>
            <rFont val="Tahoma"/>
            <family val="2"/>
          </rPr>
          <t xml:space="preserve">
4/12</t>
        </r>
      </text>
    </comment>
  </commentList>
</comments>
</file>

<file path=xl/comments7.xml><?xml version="1.0" encoding="utf-8"?>
<comments xmlns="http://schemas.openxmlformats.org/spreadsheetml/2006/main">
  <authors>
    <author>Balboni, Elettra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outlet upper bottom tank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outlet anaerobic buffer reactor</t>
        </r>
      </text>
    </comment>
  </commentList>
</comments>
</file>

<file path=xl/comments8.xml><?xml version="1.0" encoding="utf-8"?>
<comments xmlns="http://schemas.openxmlformats.org/spreadsheetml/2006/main">
  <authors>
    <author>Balboni, Elettra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Balboni, Elettra:</t>
        </r>
        <r>
          <rPr>
            <sz val="9"/>
            <color indexed="81"/>
            <rFont val="Tahoma"/>
            <family val="2"/>
          </rPr>
          <t xml:space="preserve">
2 filters
</t>
        </r>
      </text>
    </comment>
  </commentList>
</comments>
</file>

<file path=xl/sharedStrings.xml><?xml version="1.0" encoding="utf-8"?>
<sst xmlns="http://schemas.openxmlformats.org/spreadsheetml/2006/main" count="4792" uniqueCount="243">
  <si>
    <t>TSS (mg/l)</t>
  </si>
  <si>
    <t>COD (mg/l)</t>
  </si>
  <si>
    <t>NH4 (mg/l)</t>
  </si>
  <si>
    <t>NO3 (mg/l)</t>
  </si>
  <si>
    <t>P (mg/l)</t>
  </si>
  <si>
    <t>coupelles</t>
  </si>
  <si>
    <t>empty (g)</t>
  </si>
  <si>
    <t>full (g)</t>
  </si>
  <si>
    <t>dry (g)</t>
  </si>
  <si>
    <t>SS%</t>
  </si>
  <si>
    <t>sudge after 3 months storage</t>
  </si>
  <si>
    <t>solid outlet</t>
  </si>
  <si>
    <t>Inlet</t>
  </si>
  <si>
    <t>liquid outlet</t>
  </si>
  <si>
    <t>filtration</t>
  </si>
  <si>
    <t>ml sample</t>
  </si>
  <si>
    <t>mg/l</t>
  </si>
  <si>
    <t>inlet</t>
  </si>
  <si>
    <t>liquid outlet UBT I</t>
  </si>
  <si>
    <t>outlet STS</t>
  </si>
  <si>
    <t>g empty</t>
  </si>
  <si>
    <t>sample</t>
  </si>
  <si>
    <t>ml</t>
  </si>
  <si>
    <t>MES (mg/l)</t>
  </si>
  <si>
    <t>s.1</t>
  </si>
  <si>
    <t>s.2</t>
  </si>
  <si>
    <t>s.3</t>
  </si>
  <si>
    <t>s.4/1</t>
  </si>
  <si>
    <t>s.4/2</t>
  </si>
  <si>
    <t>with sample</t>
  </si>
  <si>
    <t>inlet UBT (1)</t>
  </si>
  <si>
    <t>inlet UBT (2)</t>
  </si>
  <si>
    <t>outlet ABR I</t>
  </si>
  <si>
    <t>outlet ABR II</t>
  </si>
  <si>
    <t>outlet ABR III</t>
  </si>
  <si>
    <t>TS (g/l)</t>
  </si>
  <si>
    <t>before (g)</t>
  </si>
  <si>
    <t>after (g)</t>
  </si>
  <si>
    <t>outlet UBT1 liquid</t>
  </si>
  <si>
    <t>with sample (g)</t>
  </si>
  <si>
    <t>Drying beds (3 weeks in the bed)</t>
  </si>
  <si>
    <t>UFC/100 ml</t>
  </si>
  <si>
    <t>liquid</t>
  </si>
  <si>
    <t>solid</t>
  </si>
  <si>
    <t>Data</t>
  </si>
  <si>
    <t>Name</t>
  </si>
  <si>
    <t>outlet STS 1</t>
  </si>
  <si>
    <t>outlet STS 2</t>
  </si>
  <si>
    <t>outlet STS 3</t>
  </si>
  <si>
    <t xml:space="preserve"> outlet STS 1</t>
  </si>
  <si>
    <t>outlet sts 3</t>
  </si>
  <si>
    <t>after oven</t>
  </si>
  <si>
    <t>g/l</t>
  </si>
  <si>
    <t>m3/day</t>
  </si>
  <si>
    <t>dilution</t>
  </si>
  <si>
    <t>read</t>
  </si>
  <si>
    <t>mgCOD/l</t>
  </si>
  <si>
    <t>outlet ABR</t>
  </si>
  <si>
    <t>inlet maturation pond</t>
  </si>
  <si>
    <t>inlet FLOW</t>
  </si>
  <si>
    <t>mg P /l</t>
  </si>
  <si>
    <t>mg NO3 /l</t>
  </si>
  <si>
    <t>mg NH4/l</t>
  </si>
  <si>
    <t>Inlet maturation pond</t>
  </si>
  <si>
    <t>outlet sts I</t>
  </si>
  <si>
    <t>outlet sts III</t>
  </si>
  <si>
    <t>outlet sts II</t>
  </si>
  <si>
    <t>name</t>
  </si>
  <si>
    <t>Date</t>
  </si>
  <si>
    <t>date</t>
  </si>
  <si>
    <t>NITRATE</t>
  </si>
  <si>
    <t>AMMONIA</t>
  </si>
  <si>
    <t>COD</t>
  </si>
  <si>
    <t>TSS by FILTRATION</t>
  </si>
  <si>
    <t>SOLIDS by EVAPORATION</t>
  </si>
  <si>
    <t>Code</t>
  </si>
  <si>
    <t>HBT inlet</t>
  </si>
  <si>
    <t>HBT outlet liquid</t>
  </si>
  <si>
    <t>HBT outlet solid</t>
  </si>
  <si>
    <t>A</t>
  </si>
  <si>
    <t>H</t>
  </si>
  <si>
    <t>B</t>
  </si>
  <si>
    <t>liquid outlet HBT I</t>
  </si>
  <si>
    <t>F</t>
  </si>
  <si>
    <t>E</t>
  </si>
  <si>
    <t>C</t>
  </si>
  <si>
    <t>D</t>
  </si>
  <si>
    <t>G</t>
  </si>
  <si>
    <t>I</t>
  </si>
  <si>
    <t>Solids</t>
  </si>
  <si>
    <t>TSS</t>
  </si>
  <si>
    <t>NH4</t>
  </si>
  <si>
    <t>NO3</t>
  </si>
  <si>
    <t>P</t>
  </si>
  <si>
    <t xml:space="preserve">STS outlet </t>
  </si>
  <si>
    <t>STS outlet FILTERED</t>
  </si>
  <si>
    <t>Outlet ABR</t>
  </si>
  <si>
    <t>Inlet wetland II</t>
  </si>
  <si>
    <t>Outlet wetland II</t>
  </si>
  <si>
    <t>Sludge</t>
  </si>
  <si>
    <t>Operator</t>
  </si>
  <si>
    <t>Elettra</t>
  </si>
  <si>
    <t>Sludge2</t>
  </si>
  <si>
    <t>Sludge3</t>
  </si>
  <si>
    <t>Sludge1</t>
  </si>
  <si>
    <t>HBT outlet liquid1</t>
  </si>
  <si>
    <t>HBT outlet liquid2</t>
  </si>
  <si>
    <t>HBT Outlet</t>
  </si>
  <si>
    <t>Inlet Secondary Wetland</t>
  </si>
  <si>
    <t>Outlet Secondary Wetland</t>
  </si>
  <si>
    <t xml:space="preserve">TS </t>
  </si>
  <si>
    <t>CODsol (mg/l)</t>
  </si>
  <si>
    <t>NH4sol (mg/l)</t>
  </si>
  <si>
    <t>NO3sol (mg/l)</t>
  </si>
  <si>
    <t>Psol (mg/l)</t>
  </si>
  <si>
    <t>Average</t>
  </si>
  <si>
    <t>Aye Mang/Marine</t>
  </si>
  <si>
    <t>Mang Shwe/Marine</t>
  </si>
  <si>
    <t>Elettra/Mang Shwe/Aye Mang</t>
  </si>
  <si>
    <t>Aye Mang</t>
  </si>
  <si>
    <t>Water loss</t>
  </si>
  <si>
    <t>Marine</t>
  </si>
  <si>
    <t>Marine - beginning desludging</t>
  </si>
  <si>
    <t>Marine - end desludging</t>
  </si>
  <si>
    <t>HBT outlet solid1</t>
  </si>
  <si>
    <t>HBT outlet solid2</t>
  </si>
  <si>
    <t>outlet II wetland 1</t>
  </si>
  <si>
    <t>outlet II wetland 2</t>
  </si>
  <si>
    <t>outlet II wetland 3</t>
  </si>
  <si>
    <t>Inlet HBT - Jar test 0ml</t>
  </si>
  <si>
    <t>Inlet HBT - Jar test 25ml</t>
  </si>
  <si>
    <t>Inlet HBT - Jar test mixed</t>
  </si>
  <si>
    <t>Test with alumin sulphate -Mang Shwe/Marine</t>
  </si>
  <si>
    <t>Test with alumin sulphate - Mang Shwe/Marine</t>
  </si>
  <si>
    <t>high</t>
  </si>
  <si>
    <t>Mang Shwe/Marine - one sample only</t>
  </si>
  <si>
    <t>Marine - from 15th tractor opening</t>
  </si>
  <si>
    <t>Marine - bed number 4</t>
  </si>
  <si>
    <t>HBT outlet solid 15 tractors</t>
  </si>
  <si>
    <t>Mang Shwe</t>
  </si>
  <si>
    <t>HBT outlet solid 30 tractors</t>
  </si>
  <si>
    <t>Mang Shwe + Marine</t>
  </si>
  <si>
    <t>STS outlet I</t>
  </si>
  <si>
    <t>STS outlet III</t>
  </si>
  <si>
    <t>STS outlet II</t>
  </si>
  <si>
    <t>Outlet wetland II 1</t>
  </si>
  <si>
    <t>Outlet wetland II 2</t>
  </si>
  <si>
    <t>Outlet wetland II 3</t>
  </si>
  <si>
    <t>Mang Shwe/Marine - taken from maturation pond outlet</t>
  </si>
  <si>
    <t>Inlet maturation pond I</t>
  </si>
  <si>
    <t>Inlet maturation pond II</t>
  </si>
  <si>
    <t>Inlet maturation pond III</t>
  </si>
  <si>
    <t>Outlet maturation pond I</t>
  </si>
  <si>
    <t>Outlet maturation pond II</t>
  </si>
  <si>
    <t>Outlet maturation pond III</t>
  </si>
  <si>
    <t>Inlet wetland II 1</t>
  </si>
  <si>
    <t>Inlet wetland II 2</t>
  </si>
  <si>
    <t>Inlet wetland II 3</t>
  </si>
  <si>
    <t>Mang Shwe + Marine - opening 3" instead of 5</t>
  </si>
  <si>
    <t>Outlet maturation pond</t>
  </si>
  <si>
    <t>HBT outlet solid 45 tractors</t>
  </si>
  <si>
    <t>Mang Shwe + Marine - bed 6</t>
  </si>
  <si>
    <t>Aye Maung</t>
  </si>
  <si>
    <t>Aye Maung - bed 4</t>
  </si>
  <si>
    <t>Maung Shwe</t>
  </si>
  <si>
    <t>Maung Shwe - bed 3</t>
  </si>
  <si>
    <t>Maung Shwe - bed 1</t>
  </si>
  <si>
    <t>Maung Shwe - bed 6</t>
  </si>
  <si>
    <t>Outlet ABR 1</t>
  </si>
  <si>
    <t>Outlet ABR 2</t>
  </si>
  <si>
    <t>Outlet ABR 3</t>
  </si>
  <si>
    <t>Inlet maturation pond 1</t>
  </si>
  <si>
    <t>Inlet maturation pond 2</t>
  </si>
  <si>
    <t>Inlet maturation pond 3</t>
  </si>
  <si>
    <t>Outlet maturation pond 1</t>
  </si>
  <si>
    <t>Outlet maturation pond 2</t>
  </si>
  <si>
    <t>Outlet maturation pond 3</t>
  </si>
  <si>
    <t>J</t>
  </si>
  <si>
    <t>K</t>
  </si>
  <si>
    <t>L</t>
  </si>
  <si>
    <t>M</t>
  </si>
  <si>
    <t>HBT</t>
  </si>
  <si>
    <t>ABR</t>
  </si>
  <si>
    <t>Constructed wetlands</t>
  </si>
  <si>
    <t>Maturation ponds</t>
  </si>
  <si>
    <t>Drying beds</t>
  </si>
  <si>
    <t>Secondary Wetland</t>
  </si>
  <si>
    <t>Drying bed sludge</t>
  </si>
  <si>
    <t>Incineration sludge</t>
  </si>
  <si>
    <t>ABR sludge</t>
  </si>
  <si>
    <t>N</t>
  </si>
  <si>
    <t>O</t>
  </si>
  <si>
    <t>TS - morning (g/l)</t>
  </si>
  <si>
    <t>TS - 15 tractors (g/l)</t>
  </si>
  <si>
    <t>TS - 30 tractors (g/l)</t>
  </si>
  <si>
    <t>TS - 45 tractors (g/l)</t>
  </si>
  <si>
    <t>TS increase</t>
  </si>
  <si>
    <t>TS</t>
  </si>
  <si>
    <t>Gravel filter</t>
  </si>
  <si>
    <t>TS - mean (g/L)</t>
  </si>
  <si>
    <t>Solid</t>
  </si>
  <si>
    <t>Sludge storage</t>
  </si>
  <si>
    <t>Liquid</t>
  </si>
  <si>
    <t>STS liquid line</t>
  </si>
  <si>
    <t>STS outlet 1</t>
  </si>
  <si>
    <t>STS outlet 2</t>
  </si>
  <si>
    <t>STS outlet 3</t>
  </si>
  <si>
    <t>Maung Shwe - bed 4</t>
  </si>
  <si>
    <t>Biogas DP25</t>
  </si>
  <si>
    <t>Biogas BDP38</t>
  </si>
  <si>
    <t>Maung Sgwe</t>
  </si>
  <si>
    <t>Maung Shwe - 1 month</t>
  </si>
  <si>
    <t>Maung Shwe - bed 1 - rain</t>
  </si>
  <si>
    <t>Maung Shwe - same blank since the beginning</t>
  </si>
  <si>
    <t>Maung Shwe - new blank every new box</t>
  </si>
  <si>
    <t>Maung Shwe - bed 2 - rain</t>
  </si>
  <si>
    <t>Maung Shwe - bed 6 - rain</t>
  </si>
  <si>
    <t>Maung Shwe - new dumping station opening</t>
  </si>
  <si>
    <t>Maung Shwe - from barrels</t>
  </si>
  <si>
    <t>Maung Shwe - from barrels - change operator (no mixing in barrel)</t>
  </si>
  <si>
    <t>STS solid line</t>
  </si>
  <si>
    <t>Maung Shwe - bed 5</t>
  </si>
  <si>
    <t>Maung Shwe - bed 2</t>
  </si>
  <si>
    <t>Maung Shwe-bed 5</t>
  </si>
  <si>
    <t>Maung Shwe-bed 6</t>
  </si>
  <si>
    <t>Maung Shwe-bed 2</t>
  </si>
  <si>
    <t>Maung Shwe-bed 4</t>
  </si>
  <si>
    <t>Maung Shwe-bed 3</t>
  </si>
  <si>
    <t>No Tube</t>
  </si>
  <si>
    <t>STS outlet  1</t>
  </si>
  <si>
    <t xml:space="preserve">STS outlet 2 </t>
  </si>
  <si>
    <t xml:space="preserve">STS outlet 1 </t>
  </si>
  <si>
    <t>STS outlet  2</t>
  </si>
  <si>
    <t>Maung Shwe-bed 1</t>
  </si>
  <si>
    <t xml:space="preserve">Inlet maturation pond </t>
  </si>
  <si>
    <t>Maung Shwe  bed 3</t>
  </si>
  <si>
    <t>Maung Shwe- bed 2</t>
  </si>
  <si>
    <t>Maung Shwe bed 3</t>
  </si>
  <si>
    <t>Maung Shwe bed 1</t>
  </si>
  <si>
    <t>Maung Shwe bed 5</t>
  </si>
  <si>
    <t>Maung Shwe bed 2</t>
  </si>
  <si>
    <t>Maung Shwe bed-4</t>
  </si>
  <si>
    <t>Maung Shwe bed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</si>
</sst>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000000000000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C7A6C"/>
        <bgColor indexed="64"/>
      </patternFill>
    </fill>
    <fill>
      <patternFill patternType="solid">
        <fgColor rgb="FFF8FB6B"/>
        <bgColor indexed="64"/>
      </patternFill>
    </fill>
    <fill>
      <patternFill patternType="solid">
        <fgColor rgb="FF9BFB6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6">
    <xf numFmtId="0" fontId="0" fillId="0" borderId="0" xfId="0"/>
    <xf numFmtId="14" fontId="0" fillId="0" borderId="0" xfId="0" applyNumberFormat="1"/>
    <xf numFmtId="0" fontId="0" fillId="0" borderId="1" xfId="0" applyBorder="1"/>
    <xf numFmtId="14" fontId="0" fillId="3" borderId="1" xfId="0" applyNumberFormat="1" applyFill="1" applyBorder="1"/>
    <xf numFmtId="0" fontId="0" fillId="3" borderId="1" xfId="0" applyFill="1" applyBorder="1"/>
    <xf numFmtId="1" fontId="0" fillId="0" borderId="0" xfId="0" applyNumberFormat="1"/>
    <xf numFmtId="0" fontId="0" fillId="0" borderId="1" xfId="0" applyBorder="1" applyAlignment="1">
      <alignment wrapText="1"/>
    </xf>
    <xf numFmtId="9" fontId="0" fillId="0" borderId="1" xfId="1" applyFont="1" applyBorder="1"/>
    <xf numFmtId="0" fontId="0" fillId="0" borderId="1" xfId="0" applyFill="1" applyBorder="1"/>
    <xf numFmtId="10" fontId="0" fillId="0" borderId="1" xfId="1" applyNumberFormat="1" applyFont="1" applyBorder="1"/>
    <xf numFmtId="2" fontId="0" fillId="0" borderId="1" xfId="0" applyNumberFormat="1" applyBorder="1"/>
    <xf numFmtId="15" fontId="0" fillId="0" borderId="0" xfId="0" applyNumberFormat="1"/>
    <xf numFmtId="0" fontId="0" fillId="4" borderId="0" xfId="0" applyFill="1"/>
    <xf numFmtId="1" fontId="0" fillId="4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/>
    <xf numFmtId="164" fontId="0" fillId="5" borderId="1" xfId="0" applyNumberFormat="1" applyFill="1" applyBorder="1"/>
    <xf numFmtId="2" fontId="0" fillId="5" borderId="1" xfId="0" applyNumberFormat="1" applyFill="1" applyBorder="1"/>
    <xf numFmtId="0" fontId="0" fillId="6" borderId="1" xfId="0" applyFill="1" applyBorder="1"/>
    <xf numFmtId="2" fontId="0" fillId="6" borderId="1" xfId="0" applyNumberFormat="1" applyFill="1" applyBorder="1"/>
    <xf numFmtId="0" fontId="0" fillId="0" borderId="5" xfId="0" applyBorder="1"/>
    <xf numFmtId="0" fontId="0" fillId="4" borderId="1" xfId="0" applyFill="1" applyBorder="1"/>
    <xf numFmtId="14" fontId="0" fillId="0" borderId="1" xfId="0" applyNumberFormat="1" applyBorder="1"/>
    <xf numFmtId="0" fontId="0" fillId="7" borderId="1" xfId="0" applyFill="1" applyBorder="1"/>
    <xf numFmtId="1" fontId="0" fillId="7" borderId="1" xfId="0" applyNumberFormat="1" applyFill="1" applyBorder="1"/>
    <xf numFmtId="1" fontId="0" fillId="0" borderId="1" xfId="0" applyNumberFormat="1" applyFill="1" applyBorder="1"/>
    <xf numFmtId="2" fontId="0" fillId="7" borderId="3" xfId="0" applyNumberFormat="1" applyFill="1" applyBorder="1"/>
    <xf numFmtId="2" fontId="0" fillId="7" borderId="1" xfId="0" applyNumberFormat="1" applyFill="1" applyBorder="1"/>
    <xf numFmtId="164" fontId="0" fillId="0" borderId="1" xfId="0" applyNumberFormat="1" applyBorder="1"/>
    <xf numFmtId="2" fontId="0" fillId="7" borderId="2" xfId="0" applyNumberFormat="1" applyFill="1" applyBorder="1"/>
    <xf numFmtId="1" fontId="0" fillId="0" borderId="1" xfId="0" applyNumberFormat="1" applyBorder="1"/>
    <xf numFmtId="0" fontId="0" fillId="10" borderId="1" xfId="0" applyFill="1" applyBorder="1"/>
    <xf numFmtId="0" fontId="0" fillId="10" borderId="2" xfId="0" applyFill="1" applyBorder="1"/>
    <xf numFmtId="0" fontId="0" fillId="11" borderId="1" xfId="0" applyFill="1" applyBorder="1"/>
    <xf numFmtId="0" fontId="0" fillId="5" borderId="1" xfId="0" applyFill="1" applyBorder="1"/>
    <xf numFmtId="0" fontId="0" fillId="12" borderId="1" xfId="0" applyFill="1" applyBorder="1"/>
    <xf numFmtId="0" fontId="2" fillId="0" borderId="0" xfId="0" applyFont="1"/>
    <xf numFmtId="0" fontId="0" fillId="13" borderId="1" xfId="0" applyFill="1" applyBorder="1"/>
    <xf numFmtId="0" fontId="0" fillId="15" borderId="1" xfId="0" applyFill="1" applyBorder="1"/>
    <xf numFmtId="164" fontId="0" fillId="0" borderId="5" xfId="0" applyNumberFormat="1" applyBorder="1"/>
    <xf numFmtId="2" fontId="0" fillId="4" borderId="1" xfId="0" applyNumberFormat="1" applyFill="1" applyBorder="1"/>
    <xf numFmtId="164" fontId="0" fillId="7" borderId="1" xfId="0" applyNumberFormat="1" applyFill="1" applyBorder="1"/>
    <xf numFmtId="2" fontId="0" fillId="9" borderId="1" xfId="0" applyNumberFormat="1" applyFill="1" applyBorder="1"/>
    <xf numFmtId="0" fontId="0" fillId="0" borderId="0" xfId="0" applyBorder="1"/>
    <xf numFmtId="0" fontId="0" fillId="17" borderId="2" xfId="0" applyFill="1" applyBorder="1" applyAlignment="1">
      <alignment wrapText="1"/>
    </xf>
    <xf numFmtId="49" fontId="0" fillId="0" borderId="0" xfId="0" applyNumberFormat="1"/>
    <xf numFmtId="49" fontId="0" fillId="10" borderId="2" xfId="0" applyNumberFormat="1" applyFill="1" applyBorder="1"/>
    <xf numFmtId="49" fontId="0" fillId="0" borderId="1" xfId="0" applyNumberFormat="1" applyBorder="1"/>
    <xf numFmtId="0" fontId="0" fillId="7" borderId="0" xfId="0" applyFill="1"/>
    <xf numFmtId="2" fontId="0" fillId="7" borderId="0" xfId="0" applyNumberFormat="1" applyFill="1"/>
    <xf numFmtId="0" fontId="0" fillId="10" borderId="27" xfId="0" applyFill="1" applyBorder="1"/>
    <xf numFmtId="0" fontId="2" fillId="0" borderId="1" xfId="0" applyFont="1" applyBorder="1"/>
    <xf numFmtId="2" fontId="2" fillId="0" borderId="1" xfId="0" applyNumberFormat="1" applyFont="1" applyBorder="1"/>
    <xf numFmtId="2" fontId="2" fillId="7" borderId="1" xfId="0" applyNumberFormat="1" applyFont="1" applyFill="1" applyBorder="1"/>
    <xf numFmtId="14" fontId="0" fillId="15" borderId="1" xfId="0" applyNumberFormat="1" applyFill="1" applyBorder="1"/>
    <xf numFmtId="0" fontId="2" fillId="15" borderId="1" xfId="0" applyFont="1" applyFill="1" applyBorder="1"/>
    <xf numFmtId="0" fontId="0" fillId="15" borderId="1" xfId="0" applyFont="1" applyFill="1" applyBorder="1"/>
    <xf numFmtId="0" fontId="0" fillId="4" borderId="2" xfId="0" applyFill="1" applyBorder="1"/>
    <xf numFmtId="49" fontId="0" fillId="4" borderId="2" xfId="0" applyNumberFormat="1" applyFill="1" applyBorder="1"/>
    <xf numFmtId="0" fontId="0" fillId="0" borderId="0" xfId="0" applyFill="1"/>
    <xf numFmtId="0" fontId="0" fillId="0" borderId="0" xfId="0" applyFill="1" applyBorder="1"/>
    <xf numFmtId="0" fontId="0" fillId="15" borderId="6" xfId="0" applyFill="1" applyBorder="1"/>
    <xf numFmtId="0" fontId="0" fillId="15" borderId="6" xfId="0" applyFill="1" applyBorder="1" applyAlignment="1">
      <alignment horizontal="center"/>
    </xf>
    <xf numFmtId="164" fontId="0" fillId="3" borderId="1" xfId="0" applyNumberFormat="1" applyFill="1" applyBorder="1"/>
    <xf numFmtId="1" fontId="0" fillId="3" borderId="1" xfId="0" applyNumberFormat="1" applyFill="1" applyBorder="1"/>
    <xf numFmtId="164" fontId="0" fillId="3" borderId="5" xfId="0" applyNumberFormat="1" applyFill="1" applyBorder="1"/>
    <xf numFmtId="164" fontId="0" fillId="7" borderId="5" xfId="0" applyNumberFormat="1" applyFill="1" applyBorder="1"/>
    <xf numFmtId="164" fontId="0" fillId="0" borderId="6" xfId="0" applyNumberFormat="1" applyBorder="1"/>
    <xf numFmtId="164" fontId="0" fillId="3" borderId="6" xfId="0" applyNumberFormat="1" applyFill="1" applyBorder="1"/>
    <xf numFmtId="164" fontId="0" fillId="7" borderId="6" xfId="0" applyNumberFormat="1" applyFill="1" applyBorder="1"/>
    <xf numFmtId="0" fontId="0" fillId="8" borderId="19" xfId="0" applyFont="1" applyFill="1" applyBorder="1" applyAlignment="1">
      <alignment horizontal="left" vertical="center" wrapText="1"/>
    </xf>
    <xf numFmtId="0" fontId="0" fillId="14" borderId="28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15" borderId="24" xfId="0" applyFont="1" applyFill="1" applyBorder="1" applyAlignment="1">
      <alignment horizontal="left" vertical="center"/>
    </xf>
    <xf numFmtId="0" fontId="0" fillId="15" borderId="4" xfId="0" applyFont="1" applyFill="1" applyBorder="1" applyAlignment="1">
      <alignment horizontal="left" vertical="center"/>
    </xf>
    <xf numFmtId="0" fontId="0" fillId="16" borderId="13" xfId="0" applyFont="1" applyFill="1" applyBorder="1" applyAlignment="1">
      <alignment horizontal="left" vertical="center"/>
    </xf>
    <xf numFmtId="0" fontId="0" fillId="3" borderId="13" xfId="0" applyFont="1" applyFill="1" applyBorder="1" applyAlignment="1">
      <alignment horizontal="left" vertical="center"/>
    </xf>
    <xf numFmtId="0" fontId="0" fillId="13" borderId="4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8" borderId="6" xfId="0" applyFont="1" applyFill="1" applyBorder="1" applyAlignment="1">
      <alignment horizontal="left" vertical="center" wrapText="1"/>
    </xf>
    <xf numFmtId="0" fontId="0" fillId="14" borderId="6" xfId="0" applyFont="1" applyFill="1" applyBorder="1" applyAlignment="1">
      <alignment horizontal="left" vertical="center" wrapText="1"/>
    </xf>
    <xf numFmtId="0" fontId="0" fillId="14" borderId="5" xfId="0" applyFont="1" applyFill="1" applyBorder="1" applyAlignment="1">
      <alignment horizontal="left" vertical="center"/>
    </xf>
    <xf numFmtId="0" fontId="0" fillId="15" borderId="1" xfId="0" applyFont="1" applyFill="1" applyBorder="1" applyAlignment="1">
      <alignment horizontal="left" vertical="center"/>
    </xf>
    <xf numFmtId="0" fontId="0" fillId="13" borderId="5" xfId="0" applyFont="1" applyFill="1" applyBorder="1" applyAlignment="1">
      <alignment horizontal="left" vertical="center"/>
    </xf>
    <xf numFmtId="0" fontId="0" fillId="13" borderId="1" xfId="0" applyFont="1" applyFill="1" applyBorder="1" applyAlignment="1">
      <alignment horizontal="left" vertical="center"/>
    </xf>
    <xf numFmtId="0" fontId="0" fillId="13" borderId="6" xfId="0" applyFont="1" applyFill="1" applyBorder="1" applyAlignment="1">
      <alignment horizontal="left" vertical="center"/>
    </xf>
    <xf numFmtId="14" fontId="2" fillId="15" borderId="1" xfId="0" applyNumberFormat="1" applyFont="1" applyFill="1" applyBorder="1"/>
    <xf numFmtId="0" fontId="0" fillId="0" borderId="0" xfId="0" applyFill="1" applyAlignment="1">
      <alignment horizontal="left"/>
    </xf>
    <xf numFmtId="1" fontId="0" fillId="7" borderId="35" xfId="0" applyNumberFormat="1" applyFill="1" applyBorder="1"/>
    <xf numFmtId="1" fontId="0" fillId="3" borderId="35" xfId="0" applyNumberFormat="1" applyFill="1" applyBorder="1"/>
    <xf numFmtId="9" fontId="0" fillId="0" borderId="6" xfId="1" applyFont="1" applyBorder="1"/>
    <xf numFmtId="1" fontId="0" fillId="0" borderId="33" xfId="0" applyNumberFormat="1" applyBorder="1"/>
    <xf numFmtId="1" fontId="0" fillId="0" borderId="35" xfId="0" applyNumberFormat="1" applyBorder="1"/>
    <xf numFmtId="164" fontId="0" fillId="0" borderId="28" xfId="0" applyNumberFormat="1" applyBorder="1"/>
    <xf numFmtId="0" fontId="0" fillId="15" borderId="19" xfId="0" applyFill="1" applyBorder="1"/>
    <xf numFmtId="2" fontId="0" fillId="0" borderId="13" xfId="0" applyNumberFormat="1" applyBorder="1"/>
    <xf numFmtId="164" fontId="0" fillId="0" borderId="13" xfId="0" applyNumberFormat="1" applyBorder="1"/>
    <xf numFmtId="164" fontId="0" fillId="0" borderId="19" xfId="0" applyNumberFormat="1" applyBorder="1"/>
    <xf numFmtId="0" fontId="0" fillId="0" borderId="13" xfId="0" applyBorder="1"/>
    <xf numFmtId="2" fontId="0" fillId="7" borderId="12" xfId="0" applyNumberFormat="1" applyFill="1" applyBorder="1"/>
    <xf numFmtId="1" fontId="0" fillId="0" borderId="13" xfId="0" applyNumberFormat="1" applyBorder="1"/>
    <xf numFmtId="2" fontId="0" fillId="7" borderId="14" xfId="0" applyNumberFormat="1" applyFill="1" applyBorder="1"/>
    <xf numFmtId="164" fontId="2" fillId="0" borderId="15" xfId="0" applyNumberFormat="1" applyFont="1" applyBorder="1"/>
    <xf numFmtId="164" fontId="2" fillId="0" borderId="16" xfId="0" applyNumberFormat="1" applyFont="1" applyBorder="1"/>
    <xf numFmtId="164" fontId="2" fillId="0" borderId="30" xfId="0" applyNumberFormat="1" applyFont="1" applyBorder="1"/>
    <xf numFmtId="1" fontId="0" fillId="7" borderId="44" xfId="0" applyNumberFormat="1" applyFill="1" applyBorder="1"/>
    <xf numFmtId="1" fontId="2" fillId="0" borderId="32" xfId="0" applyNumberFormat="1" applyFont="1" applyBorder="1"/>
    <xf numFmtId="1" fontId="2" fillId="0" borderId="34" xfId="0" applyNumberFormat="1" applyFont="1" applyBorder="1"/>
    <xf numFmtId="9" fontId="2" fillId="0" borderId="16" xfId="1" applyFont="1" applyBorder="1"/>
    <xf numFmtId="9" fontId="2" fillId="0" borderId="30" xfId="1" applyFont="1" applyBorder="1"/>
    <xf numFmtId="1" fontId="2" fillId="0" borderId="16" xfId="0" applyNumberFormat="1" applyFont="1" applyBorder="1"/>
    <xf numFmtId="164" fontId="0" fillId="0" borderId="0" xfId="0" applyNumberFormat="1"/>
    <xf numFmtId="9" fontId="0" fillId="0" borderId="0" xfId="1" applyFont="1"/>
    <xf numFmtId="1" fontId="2" fillId="15" borderId="30" xfId="0" applyNumberFormat="1" applyFont="1" applyFill="1" applyBorder="1"/>
    <xf numFmtId="0" fontId="0" fillId="3" borderId="6" xfId="0" applyFill="1" applyBorder="1"/>
    <xf numFmtId="1" fontId="0" fillId="3" borderId="6" xfId="0" applyNumberFormat="1" applyFill="1" applyBorder="1"/>
    <xf numFmtId="14" fontId="0" fillId="3" borderId="3" xfId="0" applyNumberFormat="1" applyFill="1" applyBorder="1"/>
    <xf numFmtId="0" fontId="5" fillId="15" borderId="1" xfId="0" applyFont="1" applyFill="1" applyBorder="1"/>
    <xf numFmtId="10" fontId="0" fillId="0" borderId="0" xfId="0" applyNumberFormat="1"/>
    <xf numFmtId="10" fontId="0" fillId="0" borderId="0" xfId="1" applyNumberFormat="1" applyFont="1"/>
    <xf numFmtId="165" fontId="0" fillId="0" borderId="0" xfId="0" applyNumberFormat="1"/>
    <xf numFmtId="0" fontId="0" fillId="0" borderId="1" xfId="0" applyFont="1" applyBorder="1"/>
    <xf numFmtId="2" fontId="0" fillId="7" borderId="1" xfId="0" applyNumberFormat="1" applyFont="1" applyFill="1" applyBorder="1"/>
    <xf numFmtId="2" fontId="0" fillId="0" borderId="0" xfId="0" applyNumberFormat="1"/>
    <xf numFmtId="9" fontId="2" fillId="0" borderId="34" xfId="1" applyFont="1" applyBorder="1"/>
    <xf numFmtId="0" fontId="0" fillId="0" borderId="1" xfId="0" applyBorder="1" applyAlignment="1">
      <alignment horizontal="center"/>
    </xf>
    <xf numFmtId="0" fontId="0" fillId="15" borderId="14" xfId="0" applyFont="1" applyFill="1" applyBorder="1" applyAlignment="1">
      <alignment horizontal="left" vertical="center"/>
    </xf>
    <xf numFmtId="0" fontId="0" fillId="15" borderId="3" xfId="0" applyFont="1" applyFill="1" applyBorder="1" applyAlignment="1">
      <alignment horizontal="left" vertical="center"/>
    </xf>
    <xf numFmtId="164" fontId="0" fillId="0" borderId="14" xfId="0" applyNumberFormat="1" applyBorder="1"/>
    <xf numFmtId="164" fontId="0" fillId="0" borderId="3" xfId="0" applyNumberFormat="1" applyBorder="1"/>
    <xf numFmtId="164" fontId="0" fillId="3" borderId="3" xfId="0" applyNumberFormat="1" applyFill="1" applyBorder="1"/>
    <xf numFmtId="164" fontId="0" fillId="7" borderId="3" xfId="0" applyNumberFormat="1" applyFill="1" applyBorder="1"/>
    <xf numFmtId="1" fontId="2" fillId="0" borderId="43" xfId="0" applyNumberFormat="1" applyFont="1" applyBorder="1"/>
    <xf numFmtId="1" fontId="0" fillId="0" borderId="3" xfId="0" applyNumberFormat="1" applyBorder="1"/>
    <xf numFmtId="9" fontId="2" fillId="7" borderId="1" xfId="1" applyFont="1" applyFill="1" applyBorder="1"/>
    <xf numFmtId="9" fontId="2" fillId="0" borderId="18" xfId="1" applyFont="1" applyBorder="1"/>
    <xf numFmtId="9" fontId="0" fillId="0" borderId="3" xfId="1" applyFont="1" applyBorder="1"/>
    <xf numFmtId="0" fontId="0" fillId="17" borderId="13" xfId="0" applyFont="1" applyFill="1" applyBorder="1" applyAlignment="1">
      <alignment horizontal="left" vertical="center" wrapText="1"/>
    </xf>
    <xf numFmtId="0" fontId="0" fillId="17" borderId="1" xfId="0" applyFont="1" applyFill="1" applyBorder="1" applyAlignment="1">
      <alignment horizontal="left" vertical="center" wrapText="1"/>
    </xf>
    <xf numFmtId="0" fontId="0" fillId="9" borderId="13" xfId="0" applyFont="1" applyFill="1" applyBorder="1" applyAlignment="1">
      <alignment horizontal="left" vertical="center"/>
    </xf>
    <xf numFmtId="0" fontId="0" fillId="9" borderId="1" xfId="0" applyFont="1" applyFill="1" applyBorder="1" applyAlignment="1">
      <alignment horizontal="left" vertical="center"/>
    </xf>
    <xf numFmtId="0" fontId="0" fillId="4" borderId="28" xfId="0" applyFont="1" applyFill="1" applyBorder="1" applyAlignment="1">
      <alignment horizontal="left" vertical="center"/>
    </xf>
    <xf numFmtId="0" fontId="0" fillId="4" borderId="13" xfId="0" applyFont="1" applyFill="1" applyBorder="1" applyAlignment="1">
      <alignment horizontal="left" vertical="center"/>
    </xf>
    <xf numFmtId="0" fontId="0" fillId="4" borderId="19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 vertical="center"/>
    </xf>
    <xf numFmtId="0" fontId="0" fillId="20" borderId="1" xfId="0" applyFont="1" applyFill="1" applyBorder="1" applyAlignment="1">
      <alignment horizontal="left" vertical="center"/>
    </xf>
    <xf numFmtId="0" fontId="0" fillId="20" borderId="6" xfId="0" applyFont="1" applyFill="1" applyBorder="1" applyAlignment="1">
      <alignment horizontal="left" vertical="center"/>
    </xf>
    <xf numFmtId="0" fontId="0" fillId="9" borderId="12" xfId="0" applyFont="1" applyFill="1" applyBorder="1" applyAlignment="1">
      <alignment horizontal="left" vertical="center"/>
    </xf>
    <xf numFmtId="0" fontId="0" fillId="9" borderId="2" xfId="0" applyFont="1" applyFill="1" applyBorder="1" applyAlignment="1">
      <alignment horizontal="left" vertical="center"/>
    </xf>
    <xf numFmtId="0" fontId="0" fillId="19" borderId="14" xfId="0" applyFont="1" applyFill="1" applyBorder="1" applyAlignment="1">
      <alignment horizontal="left" vertical="center"/>
    </xf>
    <xf numFmtId="0" fontId="0" fillId="19" borderId="13" xfId="0" applyFont="1" applyFill="1" applyBorder="1" applyAlignment="1">
      <alignment horizontal="left" vertical="center"/>
    </xf>
    <xf numFmtId="0" fontId="0" fillId="19" borderId="3" xfId="0" applyFont="1" applyFill="1" applyBorder="1" applyAlignment="1">
      <alignment horizontal="left" vertical="center"/>
    </xf>
    <xf numFmtId="0" fontId="0" fillId="19" borderId="1" xfId="0" applyFont="1" applyFill="1" applyBorder="1" applyAlignment="1">
      <alignment horizontal="left" vertical="center"/>
    </xf>
    <xf numFmtId="0" fontId="0" fillId="18" borderId="1" xfId="0" applyFont="1" applyFill="1" applyBorder="1" applyAlignment="1">
      <alignment horizontal="left" vertical="center"/>
    </xf>
    <xf numFmtId="0" fontId="0" fillId="13" borderId="13" xfId="0" applyFont="1" applyFill="1" applyBorder="1" applyAlignment="1">
      <alignment horizontal="left" vertical="center"/>
    </xf>
    <xf numFmtId="0" fontId="0" fillId="15" borderId="12" xfId="0" applyFont="1" applyFill="1" applyBorder="1" applyAlignment="1">
      <alignment horizontal="left" vertical="center"/>
    </xf>
    <xf numFmtId="0" fontId="0" fillId="15" borderId="13" xfId="0" applyFont="1" applyFill="1" applyBorder="1" applyAlignment="1">
      <alignment horizontal="left" vertical="center"/>
    </xf>
    <xf numFmtId="0" fontId="0" fillId="15" borderId="2" xfId="0" applyFont="1" applyFill="1" applyBorder="1" applyAlignment="1">
      <alignment horizontal="left" vertical="center"/>
    </xf>
    <xf numFmtId="0" fontId="0" fillId="16" borderId="14" xfId="0" applyFont="1" applyFill="1" applyBorder="1" applyAlignment="1">
      <alignment horizontal="left" vertical="center"/>
    </xf>
    <xf numFmtId="0" fontId="0" fillId="17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 wrapText="1"/>
    </xf>
    <xf numFmtId="0" fontId="0" fillId="9" borderId="1" xfId="0" applyFont="1" applyFill="1" applyBorder="1" applyAlignment="1">
      <alignment horizontal="left" vertical="center" wrapText="1"/>
    </xf>
    <xf numFmtId="0" fontId="0" fillId="20" borderId="1" xfId="0" applyFont="1" applyFill="1" applyBorder="1" applyAlignment="1">
      <alignment horizontal="left" vertical="center" wrapText="1"/>
    </xf>
    <xf numFmtId="0" fontId="0" fillId="19" borderId="1" xfId="0" applyFont="1" applyFill="1" applyBorder="1" applyAlignment="1">
      <alignment horizontal="left" vertical="center" wrapText="1"/>
    </xf>
    <xf numFmtId="0" fontId="0" fillId="18" borderId="1" xfId="0" applyFont="1" applyFill="1" applyBorder="1" applyAlignment="1">
      <alignment horizontal="left" vertical="center" wrapText="1"/>
    </xf>
    <xf numFmtId="0" fontId="0" fillId="15" borderId="1" xfId="0" applyFont="1" applyFill="1" applyBorder="1" applyAlignment="1">
      <alignment horizontal="left" vertical="center" wrapText="1"/>
    </xf>
    <xf numFmtId="0" fontId="0" fillId="13" borderId="1" xfId="0" applyFont="1" applyFill="1" applyBorder="1" applyAlignment="1">
      <alignment horizontal="left" vertical="center" wrapText="1"/>
    </xf>
    <xf numFmtId="0" fontId="0" fillId="12" borderId="6" xfId="0" applyFont="1" applyFill="1" applyBorder="1" applyAlignment="1">
      <alignment horizontal="left" vertical="center" wrapText="1"/>
    </xf>
    <xf numFmtId="1" fontId="0" fillId="0" borderId="6" xfId="0" applyNumberFormat="1" applyBorder="1"/>
    <xf numFmtId="0" fontId="0" fillId="17" borderId="2" xfId="0" applyFont="1" applyFill="1" applyBorder="1" applyAlignment="1">
      <alignment horizontal="left" vertical="center" wrapText="1"/>
    </xf>
    <xf numFmtId="2" fontId="0" fillId="8" borderId="5" xfId="0" applyNumberFormat="1" applyFont="1" applyFill="1" applyBorder="1" applyAlignment="1">
      <alignment horizontal="left" vertical="center"/>
    </xf>
    <xf numFmtId="2" fontId="0" fillId="7" borderId="5" xfId="0" applyNumberFormat="1" applyFill="1" applyBorder="1"/>
    <xf numFmtId="0" fontId="0" fillId="4" borderId="5" xfId="0" applyFont="1" applyFill="1" applyBorder="1" applyAlignment="1">
      <alignment horizontal="left" vertical="center"/>
    </xf>
    <xf numFmtId="0" fontId="0" fillId="9" borderId="3" xfId="0" applyFont="1" applyFill="1" applyBorder="1" applyAlignment="1">
      <alignment horizontal="left" vertical="center"/>
    </xf>
    <xf numFmtId="0" fontId="0" fillId="19" borderId="2" xfId="0" applyFont="1" applyFill="1" applyBorder="1" applyAlignment="1">
      <alignment horizontal="left" vertical="center"/>
    </xf>
    <xf numFmtId="164" fontId="0" fillId="0" borderId="2" xfId="0" applyNumberFormat="1" applyBorder="1"/>
    <xf numFmtId="164" fontId="0" fillId="3" borderId="2" xfId="0" applyNumberFormat="1" applyFill="1" applyBorder="1"/>
    <xf numFmtId="0" fontId="0" fillId="20" borderId="5" xfId="0" applyFont="1" applyFill="1" applyBorder="1" applyAlignment="1">
      <alignment horizontal="left" vertical="center"/>
    </xf>
    <xf numFmtId="0" fontId="0" fillId="18" borderId="5" xfId="0" applyFont="1" applyFill="1" applyBorder="1" applyAlignment="1">
      <alignment horizontal="left" vertical="center"/>
    </xf>
    <xf numFmtId="0" fontId="0" fillId="18" borderId="6" xfId="0" applyFont="1" applyFill="1" applyBorder="1" applyAlignment="1">
      <alignment horizontal="left" vertical="center"/>
    </xf>
    <xf numFmtId="0" fontId="0" fillId="16" borderId="2" xfId="0" applyFont="1" applyFill="1" applyBorder="1" applyAlignment="1">
      <alignment horizontal="left" vertical="center"/>
    </xf>
    <xf numFmtId="14" fontId="0" fillId="3" borderId="2" xfId="0" applyNumberFormat="1" applyFill="1" applyBorder="1"/>
    <xf numFmtId="0" fontId="0" fillId="12" borderId="2" xfId="0" applyFont="1" applyFill="1" applyBorder="1" applyAlignment="1">
      <alignment horizontal="left" vertical="center"/>
    </xf>
    <xf numFmtId="1" fontId="0" fillId="3" borderId="2" xfId="0" applyNumberFormat="1" applyFill="1" applyBorder="1"/>
    <xf numFmtId="1" fontId="0" fillId="0" borderId="5" xfId="0" applyNumberFormat="1" applyBorder="1"/>
    <xf numFmtId="1" fontId="0" fillId="3" borderId="5" xfId="0" applyNumberFormat="1" applyFill="1" applyBorder="1"/>
    <xf numFmtId="0" fontId="0" fillId="16" borderId="6" xfId="0" applyFont="1" applyFill="1" applyBorder="1" applyAlignment="1">
      <alignment horizontal="left" vertical="center" wrapText="1"/>
    </xf>
    <xf numFmtId="14" fontId="0" fillId="3" borderId="5" xfId="0" applyNumberFormat="1" applyFill="1" applyBorder="1"/>
    <xf numFmtId="1" fontId="0" fillId="7" borderId="6" xfId="0" applyNumberFormat="1" applyFill="1" applyBorder="1"/>
    <xf numFmtId="2" fontId="0" fillId="3" borderId="5" xfId="0" applyNumberFormat="1" applyFill="1" applyBorder="1"/>
    <xf numFmtId="2" fontId="0" fillId="7" borderId="51" xfId="0" applyNumberFormat="1" applyFill="1" applyBorder="1"/>
    <xf numFmtId="14" fontId="0" fillId="0" borderId="51" xfId="0" applyNumberFormat="1" applyFill="1" applyBorder="1"/>
    <xf numFmtId="0" fontId="0" fillId="17" borderId="6" xfId="0" applyFont="1" applyFill="1" applyBorder="1" applyAlignment="1">
      <alignment horizontal="left" vertical="center"/>
    </xf>
    <xf numFmtId="0" fontId="0" fillId="21" borderId="39" xfId="0" applyFill="1" applyBorder="1" applyAlignment="1">
      <alignment horizontal="center" vertical="center" wrapText="1"/>
    </xf>
    <xf numFmtId="0" fontId="0" fillId="21" borderId="40" xfId="0" applyFill="1" applyBorder="1" applyAlignment="1">
      <alignment horizontal="center" vertical="center" wrapText="1"/>
    </xf>
    <xf numFmtId="0" fontId="0" fillId="21" borderId="38" xfId="0" applyFill="1" applyBorder="1" applyAlignment="1">
      <alignment horizontal="center" vertical="center" wrapText="1"/>
    </xf>
    <xf numFmtId="0" fontId="0" fillId="21" borderId="36" xfId="0" applyFill="1" applyBorder="1" applyAlignment="1">
      <alignment horizontal="center" vertical="center" wrapText="1"/>
    </xf>
    <xf numFmtId="0" fontId="0" fillId="21" borderId="59" xfId="0" applyFill="1" applyBorder="1" applyAlignment="1">
      <alignment horizontal="center" vertical="center" wrapText="1"/>
    </xf>
    <xf numFmtId="2" fontId="0" fillId="7" borderId="28" xfId="0" applyNumberFormat="1" applyFill="1" applyBorder="1"/>
    <xf numFmtId="164" fontId="0" fillId="0" borderId="12" xfId="0" applyNumberFormat="1" applyBorder="1"/>
    <xf numFmtId="2" fontId="0" fillId="7" borderId="55" xfId="0" applyNumberFormat="1" applyFill="1" applyBorder="1"/>
    <xf numFmtId="1" fontId="0" fillId="0" borderId="19" xfId="0" applyNumberFormat="1" applyBorder="1"/>
    <xf numFmtId="1" fontId="0" fillId="0" borderId="28" xfId="0" applyNumberFormat="1" applyBorder="1"/>
    <xf numFmtId="2" fontId="2" fillId="7" borderId="15" xfId="0" applyNumberFormat="1" applyFont="1" applyFill="1" applyBorder="1"/>
    <xf numFmtId="0" fontId="0" fillId="0" borderId="59" xfId="0" applyFill="1" applyBorder="1" applyAlignment="1">
      <alignment horizontal="center" vertical="center" wrapText="1"/>
    </xf>
    <xf numFmtId="2" fontId="0" fillId="21" borderId="38" xfId="0" applyNumberFormat="1" applyFill="1" applyBorder="1" applyAlignment="1">
      <alignment horizontal="center" vertical="center" wrapText="1"/>
    </xf>
    <xf numFmtId="0" fontId="0" fillId="21" borderId="37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3" borderId="51" xfId="0" applyNumberFormat="1" applyFill="1" applyBorder="1"/>
    <xf numFmtId="0" fontId="0" fillId="3" borderId="5" xfId="0" applyFill="1" applyBorder="1"/>
    <xf numFmtId="1" fontId="2" fillId="0" borderId="30" xfId="0" applyNumberFormat="1" applyFont="1" applyBorder="1"/>
    <xf numFmtId="1" fontId="2" fillId="0" borderId="15" xfId="0" applyNumberFormat="1" applyFont="1" applyBorder="1"/>
    <xf numFmtId="1" fontId="2" fillId="7" borderId="34" xfId="0" applyNumberFormat="1" applyFont="1" applyFill="1" applyBorder="1"/>
    <xf numFmtId="2" fontId="0" fillId="8" borderId="28" xfId="0" applyNumberFormat="1" applyFont="1" applyFill="1" applyBorder="1" applyAlignment="1">
      <alignment horizontal="left" vertical="center"/>
    </xf>
    <xf numFmtId="0" fontId="0" fillId="17" borderId="12" xfId="0" applyFont="1" applyFill="1" applyBorder="1" applyAlignment="1">
      <alignment horizontal="left" vertical="center" wrapText="1"/>
    </xf>
    <xf numFmtId="0" fontId="0" fillId="17" borderId="13" xfId="0" applyFont="1" applyFill="1" applyBorder="1" applyAlignment="1">
      <alignment horizontal="left" vertical="center"/>
    </xf>
    <xf numFmtId="0" fontId="0" fillId="17" borderId="13" xfId="0" applyFill="1" applyBorder="1" applyAlignment="1">
      <alignment vertical="center"/>
    </xf>
    <xf numFmtId="0" fontId="0" fillId="17" borderId="19" xfId="0" applyFont="1" applyFill="1" applyBorder="1" applyAlignment="1">
      <alignment horizontal="left" vertical="center"/>
    </xf>
    <xf numFmtId="0" fontId="0" fillId="9" borderId="14" xfId="0" applyFont="1" applyFill="1" applyBorder="1" applyAlignment="1">
      <alignment horizontal="left" vertical="center"/>
    </xf>
    <xf numFmtId="0" fontId="0" fillId="20" borderId="28" xfId="0" applyFont="1" applyFill="1" applyBorder="1" applyAlignment="1">
      <alignment horizontal="left" vertical="center"/>
    </xf>
    <xf numFmtId="0" fontId="0" fillId="20" borderId="13" xfId="0" applyFont="1" applyFill="1" applyBorder="1" applyAlignment="1">
      <alignment horizontal="left" vertical="center"/>
    </xf>
    <xf numFmtId="0" fontId="0" fillId="20" borderId="19" xfId="0" applyFont="1" applyFill="1" applyBorder="1" applyAlignment="1">
      <alignment horizontal="left" vertical="center"/>
    </xf>
    <xf numFmtId="0" fontId="0" fillId="19" borderId="12" xfId="0" applyFont="1" applyFill="1" applyBorder="1" applyAlignment="1">
      <alignment horizontal="left" vertical="center"/>
    </xf>
    <xf numFmtId="0" fontId="0" fillId="18" borderId="28" xfId="0" applyFont="1" applyFill="1" applyBorder="1" applyAlignment="1">
      <alignment horizontal="left" vertical="center"/>
    </xf>
    <xf numFmtId="0" fontId="0" fillId="18" borderId="13" xfId="0" applyFont="1" applyFill="1" applyBorder="1" applyAlignment="1">
      <alignment horizontal="left" vertical="center"/>
    </xf>
    <xf numFmtId="0" fontId="0" fillId="18" borderId="19" xfId="0" applyFont="1" applyFill="1" applyBorder="1" applyAlignment="1">
      <alignment horizontal="left" vertical="center"/>
    </xf>
    <xf numFmtId="0" fontId="0" fillId="13" borderId="28" xfId="0" applyFont="1" applyFill="1" applyBorder="1" applyAlignment="1">
      <alignment horizontal="left" vertical="center"/>
    </xf>
    <xf numFmtId="0" fontId="0" fillId="13" borderId="19" xfId="0" applyFont="1" applyFill="1" applyBorder="1" applyAlignment="1">
      <alignment horizontal="left" vertical="center"/>
    </xf>
    <xf numFmtId="0" fontId="0" fillId="16" borderId="12" xfId="0" applyFont="1" applyFill="1" applyBorder="1" applyAlignment="1">
      <alignment horizontal="left" vertical="center"/>
    </xf>
    <xf numFmtId="0" fontId="0" fillId="16" borderId="19" xfId="0" applyFill="1" applyBorder="1" applyAlignment="1">
      <alignment vertical="center"/>
    </xf>
    <xf numFmtId="0" fontId="0" fillId="14" borderId="19" xfId="0" applyFill="1" applyBorder="1" applyAlignment="1">
      <alignment vertical="center"/>
    </xf>
    <xf numFmtId="0" fontId="0" fillId="12" borderId="12" xfId="0" applyFont="1" applyFill="1" applyBorder="1" applyAlignment="1">
      <alignment horizontal="left" vertical="center"/>
    </xf>
    <xf numFmtId="0" fontId="0" fillId="12" borderId="19" xfId="0" applyFill="1" applyBorder="1" applyAlignment="1">
      <alignment vertical="center"/>
    </xf>
    <xf numFmtId="0" fontId="0" fillId="17" borderId="47" xfId="0" applyFill="1" applyBorder="1" applyAlignment="1">
      <alignment horizontal="center" wrapText="1"/>
    </xf>
    <xf numFmtId="0" fontId="0" fillId="0" borderId="59" xfId="0" applyFont="1" applyFill="1" applyBorder="1" applyAlignment="1">
      <alignment horizontal="left" vertical="center"/>
    </xf>
    <xf numFmtId="0" fontId="2" fillId="15" borderId="18" xfId="0" applyFont="1" applyFill="1" applyBorder="1"/>
    <xf numFmtId="0" fontId="0" fillId="15" borderId="44" xfId="0" applyFill="1" applyBorder="1"/>
    <xf numFmtId="0" fontId="0" fillId="15" borderId="35" xfId="0" applyFill="1" applyBorder="1"/>
    <xf numFmtId="0" fontId="0" fillId="3" borderId="35" xfId="0" applyFill="1" applyBorder="1"/>
    <xf numFmtId="0" fontId="0" fillId="15" borderId="35" xfId="0" applyFill="1" applyBorder="1" applyAlignment="1">
      <alignment horizontal="center"/>
    </xf>
    <xf numFmtId="14" fontId="2" fillId="0" borderId="32" xfId="0" applyNumberFormat="1" applyFont="1" applyFill="1" applyBorder="1" applyAlignment="1">
      <alignment horizontal="left"/>
    </xf>
    <xf numFmtId="14" fontId="0" fillId="0" borderId="42" xfId="0" applyNumberFormat="1" applyFill="1" applyBorder="1" applyAlignment="1">
      <alignment horizontal="left"/>
    </xf>
    <xf numFmtId="14" fontId="0" fillId="0" borderId="33" xfId="0" applyNumberForma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0" borderId="55" xfId="0" applyFont="1" applyFill="1" applyBorder="1" applyAlignment="1">
      <alignment horizontal="left" vertical="center"/>
    </xf>
    <xf numFmtId="0" fontId="0" fillId="0" borderId="62" xfId="0" applyFill="1" applyBorder="1" applyAlignment="1">
      <alignment horizontal="left"/>
    </xf>
    <xf numFmtId="0" fontId="0" fillId="21" borderId="58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4" borderId="38" xfId="0" applyFont="1" applyFill="1" applyBorder="1" applyAlignment="1">
      <alignment horizontal="left" vertical="center"/>
    </xf>
    <xf numFmtId="0" fontId="0" fillId="6" borderId="36" xfId="0" applyFont="1" applyFill="1" applyBorder="1" applyAlignment="1">
      <alignment horizontal="left" vertical="center"/>
    </xf>
    <xf numFmtId="0" fontId="0" fillId="15" borderId="38" xfId="0" applyFont="1" applyFill="1" applyBorder="1" applyAlignment="1">
      <alignment horizontal="left" vertical="center"/>
    </xf>
    <xf numFmtId="0" fontId="0" fillId="15" borderId="36" xfId="0" applyFont="1" applyFill="1" applyBorder="1" applyAlignment="1">
      <alignment horizontal="left" vertical="center"/>
    </xf>
    <xf numFmtId="0" fontId="0" fillId="16" borderId="36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left" vertical="center"/>
    </xf>
    <xf numFmtId="0" fontId="0" fillId="13" borderId="36" xfId="0" applyFont="1" applyFill="1" applyBorder="1" applyAlignment="1">
      <alignment horizontal="left" vertical="center"/>
    </xf>
    <xf numFmtId="14" fontId="2" fillId="0" borderId="17" xfId="0" applyNumberFormat="1" applyFont="1" applyFill="1" applyBorder="1"/>
    <xf numFmtId="9" fontId="5" fillId="0" borderId="1" xfId="1" applyFont="1" applyBorder="1"/>
    <xf numFmtId="9" fontId="0" fillId="0" borderId="5" xfId="1" applyFont="1" applyBorder="1"/>
    <xf numFmtId="0" fontId="0" fillId="6" borderId="12" xfId="0" applyFont="1" applyFill="1" applyBorder="1" applyAlignment="1">
      <alignment horizontal="left" vertical="center"/>
    </xf>
    <xf numFmtId="0" fontId="0" fillId="6" borderId="40" xfId="0" applyFont="1" applyFill="1" applyBorder="1" applyAlignment="1">
      <alignment horizontal="left" vertical="center"/>
    </xf>
    <xf numFmtId="9" fontId="0" fillId="0" borderId="2" xfId="1" applyFont="1" applyBorder="1"/>
    <xf numFmtId="0" fontId="0" fillId="14" borderId="42" xfId="0" applyFont="1" applyFill="1" applyBorder="1" applyAlignment="1">
      <alignment horizontal="left" vertical="center"/>
    </xf>
    <xf numFmtId="0" fontId="0" fillId="14" borderId="41" xfId="0" applyFont="1" applyFill="1" applyBorder="1" applyAlignment="1">
      <alignment horizontal="left" vertical="center"/>
    </xf>
    <xf numFmtId="9" fontId="5" fillId="0" borderId="6" xfId="1" applyFont="1" applyBorder="1"/>
    <xf numFmtId="0" fontId="0" fillId="16" borderId="40" xfId="0" applyFont="1" applyFill="1" applyBorder="1" applyAlignment="1">
      <alignment horizontal="left" vertical="center"/>
    </xf>
    <xf numFmtId="0" fontId="0" fillId="16" borderId="28" xfId="0" applyFont="1" applyFill="1" applyBorder="1" applyAlignment="1">
      <alignment horizontal="left" vertical="center"/>
    </xf>
    <xf numFmtId="0" fontId="0" fillId="16" borderId="19" xfId="0" applyFont="1" applyFill="1" applyBorder="1" applyAlignment="1">
      <alignment horizontal="left" vertical="center"/>
    </xf>
    <xf numFmtId="0" fontId="0" fillId="16" borderId="38" xfId="0" applyFont="1" applyFill="1" applyBorder="1" applyAlignment="1">
      <alignment horizontal="left" vertical="center"/>
    </xf>
    <xf numFmtId="0" fontId="0" fillId="16" borderId="39" xfId="0" applyFont="1" applyFill="1" applyBorder="1" applyAlignment="1">
      <alignment horizontal="left" vertical="center"/>
    </xf>
    <xf numFmtId="0" fontId="0" fillId="16" borderId="37" xfId="0" applyFont="1" applyFill="1" applyBorder="1" applyAlignment="1">
      <alignment horizontal="left" vertical="center"/>
    </xf>
    <xf numFmtId="0" fontId="0" fillId="13" borderId="7" xfId="0" applyFont="1" applyFill="1" applyBorder="1" applyAlignment="1">
      <alignment horizontal="left" vertical="center"/>
    </xf>
    <xf numFmtId="0" fontId="0" fillId="13" borderId="40" xfId="0" applyFont="1" applyFill="1" applyBorder="1" applyAlignment="1">
      <alignment horizontal="left" vertical="center"/>
    </xf>
    <xf numFmtId="0" fontId="0" fillId="3" borderId="19" xfId="0" applyFont="1" applyFill="1" applyBorder="1" applyAlignment="1">
      <alignment horizontal="left" vertical="center"/>
    </xf>
    <xf numFmtId="0" fontId="0" fillId="3" borderId="39" xfId="0" applyFont="1" applyFill="1" applyBorder="1" applyAlignment="1">
      <alignment horizontal="left" vertical="center"/>
    </xf>
    <xf numFmtId="0" fontId="0" fillId="6" borderId="45" xfId="0" applyFont="1" applyFill="1" applyBorder="1" applyAlignment="1">
      <alignment horizontal="left" vertical="center"/>
    </xf>
    <xf numFmtId="0" fontId="0" fillId="6" borderId="63" xfId="0" applyFont="1" applyFill="1" applyBorder="1" applyAlignment="1">
      <alignment horizontal="left" vertical="center"/>
    </xf>
    <xf numFmtId="1" fontId="0" fillId="3" borderId="61" xfId="0" applyNumberFormat="1" applyFill="1" applyBorder="1"/>
    <xf numFmtId="0" fontId="0" fillId="2" borderId="49" xfId="0" applyFill="1" applyBorder="1" applyAlignment="1">
      <alignment horizontal="center" vertical="center" wrapText="1"/>
    </xf>
    <xf numFmtId="0" fontId="0" fillId="2" borderId="53" xfId="0" applyFill="1" applyBorder="1" applyAlignment="1">
      <alignment horizontal="center" vertical="center" wrapText="1"/>
    </xf>
    <xf numFmtId="0" fontId="0" fillId="2" borderId="64" xfId="0" applyFill="1" applyBorder="1" applyAlignment="1">
      <alignment horizontal="center" vertical="center" wrapText="1"/>
    </xf>
    <xf numFmtId="0" fontId="0" fillId="2" borderId="54" xfId="0" applyFill="1" applyBorder="1" applyAlignment="1">
      <alignment horizontal="center" vertical="center" wrapText="1"/>
    </xf>
    <xf numFmtId="0" fontId="0" fillId="2" borderId="5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9" fontId="0" fillId="0" borderId="28" xfId="1" applyFont="1" applyBorder="1"/>
    <xf numFmtId="9" fontId="5" fillId="0" borderId="13" xfId="1" applyFont="1" applyBorder="1"/>
    <xf numFmtId="9" fontId="5" fillId="0" borderId="19" xfId="1" applyFont="1" applyBorder="1"/>
    <xf numFmtId="9" fontId="0" fillId="0" borderId="12" xfId="1" applyFont="1" applyBorder="1"/>
    <xf numFmtId="9" fontId="0" fillId="0" borderId="13" xfId="1" applyFont="1" applyBorder="1"/>
    <xf numFmtId="9" fontId="0" fillId="0" borderId="14" xfId="1" applyFont="1" applyBorder="1"/>
    <xf numFmtId="9" fontId="0" fillId="0" borderId="19" xfId="1" applyFont="1" applyBorder="1"/>
    <xf numFmtId="9" fontId="2" fillId="0" borderId="15" xfId="1" applyFont="1" applyBorder="1"/>
    <xf numFmtId="9" fontId="2" fillId="0" borderId="43" xfId="1" applyFont="1" applyBorder="1"/>
    <xf numFmtId="9" fontId="0" fillId="3" borderId="5" xfId="1" applyFont="1" applyFill="1" applyBorder="1"/>
    <xf numFmtId="9" fontId="5" fillId="3" borderId="1" xfId="1" applyFont="1" applyFill="1" applyBorder="1"/>
    <xf numFmtId="9" fontId="5" fillId="3" borderId="6" xfId="1" applyFont="1" applyFill="1" applyBorder="1"/>
    <xf numFmtId="9" fontId="0" fillId="3" borderId="2" xfId="1" applyFont="1" applyFill="1" applyBorder="1"/>
    <xf numFmtId="9" fontId="0" fillId="3" borderId="1" xfId="1" applyFont="1" applyFill="1" applyBorder="1"/>
    <xf numFmtId="9" fontId="0" fillId="3" borderId="6" xfId="1" applyFont="1" applyFill="1" applyBorder="1"/>
    <xf numFmtId="9" fontId="0" fillId="3" borderId="3" xfId="1" applyFont="1" applyFill="1" applyBorder="1"/>
    <xf numFmtId="0" fontId="0" fillId="0" borderId="8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48" xfId="0" applyFont="1" applyFill="1" applyBorder="1" applyAlignment="1">
      <alignment horizontal="left" vertical="center"/>
    </xf>
    <xf numFmtId="14" fontId="0" fillId="0" borderId="55" xfId="0" applyNumberFormat="1" applyFill="1" applyBorder="1"/>
    <xf numFmtId="14" fontId="0" fillId="0" borderId="52" xfId="0" applyNumberFormat="1" applyFill="1" applyBorder="1"/>
    <xf numFmtId="9" fontId="0" fillId="3" borderId="20" xfId="1" applyFont="1" applyFill="1" applyBorder="1"/>
    <xf numFmtId="9" fontId="5" fillId="3" borderId="21" xfId="1" applyFont="1" applyFill="1" applyBorder="1"/>
    <xf numFmtId="9" fontId="5" fillId="3" borderId="22" xfId="1" applyFont="1" applyFill="1" applyBorder="1"/>
    <xf numFmtId="9" fontId="0" fillId="3" borderId="31" xfId="1" applyFont="1" applyFill="1" applyBorder="1"/>
    <xf numFmtId="9" fontId="0" fillId="3" borderId="21" xfId="1" applyFont="1" applyFill="1" applyBorder="1"/>
    <xf numFmtId="9" fontId="0" fillId="3" borderId="22" xfId="1" applyFont="1" applyFill="1" applyBorder="1"/>
    <xf numFmtId="9" fontId="0" fillId="3" borderId="47" xfId="1" applyFont="1" applyFill="1" applyBorder="1"/>
    <xf numFmtId="0" fontId="0" fillId="8" borderId="14" xfId="0" applyFont="1" applyFill="1" applyBorder="1" applyAlignment="1">
      <alignment horizontal="left" vertical="center" wrapText="1"/>
    </xf>
    <xf numFmtId="0" fontId="0" fillId="8" borderId="3" xfId="0" applyFont="1" applyFill="1" applyBorder="1" applyAlignment="1">
      <alignment horizontal="left" vertical="center" wrapText="1"/>
    </xf>
    <xf numFmtId="164" fontId="0" fillId="0" borderId="4" xfId="0" applyNumberFormat="1" applyBorder="1"/>
    <xf numFmtId="0" fontId="0" fillId="17" borderId="35" xfId="0" applyFont="1" applyFill="1" applyBorder="1" applyAlignment="1">
      <alignment horizontal="left" vertical="center" wrapText="1"/>
    </xf>
    <xf numFmtId="0" fontId="0" fillId="23" borderId="65" xfId="0" applyFont="1" applyFill="1" applyBorder="1" applyAlignment="1">
      <alignment horizontal="left" vertical="center" wrapText="1"/>
    </xf>
    <xf numFmtId="0" fontId="0" fillId="23" borderId="6" xfId="0" applyFont="1" applyFill="1" applyBorder="1" applyAlignment="1">
      <alignment horizontal="left" vertical="center" wrapText="1"/>
    </xf>
    <xf numFmtId="0" fontId="0" fillId="21" borderId="22" xfId="0" applyFill="1" applyBorder="1" applyAlignment="1">
      <alignment horizontal="center" vertical="center" wrapText="1"/>
    </xf>
    <xf numFmtId="0" fontId="0" fillId="21" borderId="31" xfId="0" applyFill="1" applyBorder="1" applyAlignment="1">
      <alignment horizontal="center" vertical="center" wrapText="1"/>
    </xf>
    <xf numFmtId="164" fontId="0" fillId="0" borderId="7" xfId="0" applyNumberFormat="1" applyBorder="1"/>
    <xf numFmtId="164" fontId="0" fillId="7" borderId="2" xfId="0" applyNumberFormat="1" applyFill="1" applyBorder="1"/>
    <xf numFmtId="2" fontId="0" fillId="7" borderId="7" xfId="0" applyNumberFormat="1" applyFill="1" applyBorder="1"/>
    <xf numFmtId="2" fontId="0" fillId="0" borderId="65" xfId="0" applyNumberFormat="1" applyBorder="1"/>
    <xf numFmtId="14" fontId="0" fillId="3" borderId="6" xfId="0" applyNumberFormat="1" applyFill="1" applyBorder="1"/>
    <xf numFmtId="2" fontId="0" fillId="0" borderId="6" xfId="0" applyNumberFormat="1" applyBorder="1"/>
    <xf numFmtId="0" fontId="0" fillId="14" borderId="55" xfId="0" applyFont="1" applyFill="1" applyBorder="1" applyAlignment="1">
      <alignment horizontal="left" vertical="center" wrapText="1"/>
    </xf>
    <xf numFmtId="0" fontId="0" fillId="14" borderId="65" xfId="0" applyFont="1" applyFill="1" applyBorder="1" applyAlignment="1">
      <alignment horizontal="left" vertical="center" wrapText="1"/>
    </xf>
    <xf numFmtId="0" fontId="0" fillId="14" borderId="59" xfId="0" applyFont="1" applyFill="1" applyBorder="1" applyAlignment="1">
      <alignment horizontal="left" vertical="center" wrapText="1"/>
    </xf>
    <xf numFmtId="0" fontId="0" fillId="14" borderId="22" xfId="0" applyFont="1" applyFill="1" applyBorder="1" applyAlignment="1">
      <alignment horizontal="left" vertical="center" wrapText="1"/>
    </xf>
    <xf numFmtId="0" fontId="0" fillId="17" borderId="15" xfId="0" applyFill="1" applyBorder="1" applyAlignment="1">
      <alignment horizontal="center" vertical="center" wrapText="1"/>
    </xf>
    <xf numFmtId="9" fontId="2" fillId="0" borderId="17" xfId="1" applyFont="1" applyBorder="1"/>
    <xf numFmtId="2" fontId="0" fillId="0" borderId="1" xfId="0" applyNumberFormat="1" applyFill="1" applyBorder="1"/>
    <xf numFmtId="2" fontId="2" fillId="0" borderId="43" xfId="0" applyNumberFormat="1" applyFont="1" applyBorder="1"/>
    <xf numFmtId="9" fontId="0" fillId="17" borderId="5" xfId="1" applyFont="1" applyFill="1" applyBorder="1"/>
    <xf numFmtId="9" fontId="0" fillId="17" borderId="2" xfId="1" applyFont="1" applyFill="1" applyBorder="1"/>
    <xf numFmtId="9" fontId="0" fillId="3" borderId="36" xfId="1" applyFont="1" applyFill="1" applyBorder="1"/>
    <xf numFmtId="164" fontId="0" fillId="0" borderId="1" xfId="0" applyNumberFormat="1" applyFill="1" applyBorder="1"/>
    <xf numFmtId="14" fontId="0" fillId="0" borderId="6" xfId="0" applyNumberFormat="1" applyFill="1" applyBorder="1"/>
    <xf numFmtId="164" fontId="0" fillId="0" borderId="2" xfId="0" applyNumberFormat="1" applyFill="1" applyBorder="1"/>
    <xf numFmtId="14" fontId="0" fillId="0" borderId="1" xfId="0" applyNumberFormat="1" applyFill="1" applyBorder="1"/>
    <xf numFmtId="164" fontId="0" fillId="0" borderId="5" xfId="0" applyNumberFormat="1" applyFill="1" applyBorder="1"/>
    <xf numFmtId="2" fontId="0" fillId="0" borderId="5" xfId="0" applyNumberFormat="1" applyFill="1" applyBorder="1"/>
    <xf numFmtId="14" fontId="0" fillId="0" borderId="2" xfId="0" applyNumberFormat="1" applyFill="1" applyBorder="1"/>
    <xf numFmtId="14" fontId="0" fillId="0" borderId="3" xfId="0" applyNumberFormat="1" applyFill="1" applyBorder="1"/>
    <xf numFmtId="164" fontId="0" fillId="0" borderId="6" xfId="0" applyNumberFormat="1" applyFill="1" applyBorder="1"/>
    <xf numFmtId="14" fontId="0" fillId="0" borderId="5" xfId="0" applyNumberFormat="1" applyFill="1" applyBorder="1"/>
    <xf numFmtId="164" fontId="0" fillId="0" borderId="3" xfId="0" applyNumberFormat="1" applyFill="1" applyBorder="1"/>
    <xf numFmtId="0" fontId="0" fillId="0" borderId="5" xfId="0" applyFill="1" applyBorder="1"/>
    <xf numFmtId="1" fontId="0" fillId="0" borderId="6" xfId="0" applyNumberFormat="1" applyFill="1" applyBorder="1"/>
    <xf numFmtId="1" fontId="0" fillId="0" borderId="5" xfId="0" applyNumberFormat="1" applyFill="1" applyBorder="1"/>
    <xf numFmtId="1" fontId="0" fillId="0" borderId="2" xfId="0" applyNumberFormat="1" applyFill="1" applyBorder="1"/>
    <xf numFmtId="3" fontId="0" fillId="15" borderId="1" xfId="0" applyNumberFormat="1" applyFill="1" applyBorder="1"/>
    <xf numFmtId="2" fontId="0" fillId="0" borderId="0" xfId="0" applyNumberFormat="1" applyBorder="1"/>
    <xf numFmtId="10" fontId="0" fillId="0" borderId="0" xfId="1" applyNumberFormat="1" applyFont="1" applyBorder="1"/>
    <xf numFmtId="14" fontId="0" fillId="0" borderId="0" xfId="0" applyNumberFormat="1" applyFill="1" applyBorder="1"/>
    <xf numFmtId="14" fontId="0" fillId="0" borderId="41" xfId="0" applyNumberFormat="1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9" fontId="0" fillId="0" borderId="20" xfId="1" applyFont="1" applyFill="1" applyBorder="1"/>
    <xf numFmtId="9" fontId="5" fillId="0" borderId="1" xfId="1" applyFont="1" applyFill="1" applyBorder="1"/>
    <xf numFmtId="9" fontId="5" fillId="0" borderId="21" xfId="1" applyFont="1" applyFill="1" applyBorder="1"/>
    <xf numFmtId="9" fontId="5" fillId="0" borderId="22" xfId="1" applyFont="1" applyFill="1" applyBorder="1"/>
    <xf numFmtId="9" fontId="0" fillId="0" borderId="31" xfId="1" applyFont="1" applyFill="1" applyBorder="1"/>
    <xf numFmtId="9" fontId="0" fillId="0" borderId="21" xfId="1" applyFont="1" applyFill="1" applyBorder="1"/>
    <xf numFmtId="9" fontId="0" fillId="0" borderId="22" xfId="1" applyFont="1" applyFill="1" applyBorder="1"/>
    <xf numFmtId="9" fontId="0" fillId="0" borderId="1" xfId="1" applyFont="1" applyFill="1" applyBorder="1"/>
    <xf numFmtId="9" fontId="0" fillId="0" borderId="47" xfId="1" applyFont="1" applyFill="1" applyBorder="1"/>
    <xf numFmtId="9" fontId="0" fillId="0" borderId="36" xfId="1" applyFont="1" applyFill="1" applyBorder="1"/>
    <xf numFmtId="1" fontId="0" fillId="0" borderId="61" xfId="0" applyNumberFormat="1" applyFill="1" applyBorder="1"/>
    <xf numFmtId="0" fontId="0" fillId="0" borderId="35" xfId="0" applyFill="1" applyBorder="1"/>
    <xf numFmtId="14" fontId="0" fillId="7" borderId="6" xfId="0" applyNumberFormat="1" applyFill="1" applyBorder="1"/>
    <xf numFmtId="14" fontId="0" fillId="7" borderId="2" xfId="0" applyNumberFormat="1" applyFill="1" applyBorder="1"/>
    <xf numFmtId="14" fontId="0" fillId="7" borderId="1" xfId="0" applyNumberFormat="1" applyFill="1" applyBorder="1"/>
    <xf numFmtId="14" fontId="0" fillId="7" borderId="3" xfId="0" applyNumberFormat="1" applyFill="1" applyBorder="1"/>
    <xf numFmtId="14" fontId="0" fillId="7" borderId="5" xfId="0" applyNumberFormat="1" applyFill="1" applyBorder="1"/>
    <xf numFmtId="14" fontId="0" fillId="7" borderId="51" xfId="0" applyNumberFormat="1" applyFill="1" applyBorder="1"/>
    <xf numFmtId="0" fontId="0" fillId="7" borderId="5" xfId="0" applyFill="1" applyBorder="1"/>
    <xf numFmtId="1" fontId="0" fillId="7" borderId="5" xfId="0" applyNumberFormat="1" applyFill="1" applyBorder="1"/>
    <xf numFmtId="1" fontId="0" fillId="7" borderId="2" xfId="0" applyNumberFormat="1" applyFill="1" applyBorder="1"/>
    <xf numFmtId="9" fontId="0" fillId="7" borderId="20" xfId="1" applyFont="1" applyFill="1" applyBorder="1"/>
    <xf numFmtId="9" fontId="5" fillId="7" borderId="1" xfId="1" applyFont="1" applyFill="1" applyBorder="1"/>
    <xf numFmtId="9" fontId="5" fillId="7" borderId="21" xfId="1" applyFont="1" applyFill="1" applyBorder="1"/>
    <xf numFmtId="9" fontId="5" fillId="7" borderId="22" xfId="1" applyFont="1" applyFill="1" applyBorder="1"/>
    <xf numFmtId="9" fontId="0" fillId="7" borderId="31" xfId="1" applyFont="1" applyFill="1" applyBorder="1"/>
    <xf numFmtId="9" fontId="0" fillId="7" borderId="21" xfId="1" applyFont="1" applyFill="1" applyBorder="1"/>
    <xf numFmtId="9" fontId="0" fillId="7" borderId="22" xfId="1" applyFont="1" applyFill="1" applyBorder="1"/>
    <xf numFmtId="9" fontId="0" fillId="7" borderId="1" xfId="1" applyFont="1" applyFill="1" applyBorder="1"/>
    <xf numFmtId="9" fontId="0" fillId="7" borderId="47" xfId="1" applyFont="1" applyFill="1" applyBorder="1"/>
    <xf numFmtId="9" fontId="0" fillId="7" borderId="36" xfId="1" applyFont="1" applyFill="1" applyBorder="1"/>
    <xf numFmtId="1" fontId="0" fillId="7" borderId="61" xfId="0" applyNumberFormat="1" applyFill="1" applyBorder="1"/>
    <xf numFmtId="9" fontId="0" fillId="24" borderId="20" xfId="1" applyFont="1" applyFill="1" applyBorder="1"/>
    <xf numFmtId="9" fontId="5" fillId="24" borderId="1" xfId="1" applyFont="1" applyFill="1" applyBorder="1"/>
    <xf numFmtId="9" fontId="5" fillId="24" borderId="21" xfId="1" applyFont="1" applyFill="1" applyBorder="1"/>
    <xf numFmtId="9" fontId="5" fillId="24" borderId="22" xfId="1" applyFont="1" applyFill="1" applyBorder="1"/>
    <xf numFmtId="9" fontId="0" fillId="24" borderId="31" xfId="1" applyFont="1" applyFill="1" applyBorder="1"/>
    <xf numFmtId="9" fontId="0" fillId="24" borderId="21" xfId="1" applyFont="1" applyFill="1" applyBorder="1"/>
    <xf numFmtId="9" fontId="0" fillId="24" borderId="22" xfId="1" applyFont="1" applyFill="1" applyBorder="1"/>
    <xf numFmtId="9" fontId="0" fillId="24" borderId="1" xfId="1" applyFont="1" applyFill="1" applyBorder="1"/>
    <xf numFmtId="9" fontId="0" fillId="24" borderId="47" xfId="1" applyFont="1" applyFill="1" applyBorder="1"/>
    <xf numFmtId="9" fontId="0" fillId="24" borderId="36" xfId="1" applyFont="1" applyFill="1" applyBorder="1"/>
    <xf numFmtId="1" fontId="0" fillId="24" borderId="61" xfId="0" applyNumberFormat="1" applyFill="1" applyBorder="1"/>
    <xf numFmtId="0" fontId="0" fillId="15" borderId="27" xfId="0" applyFill="1" applyBorder="1"/>
    <xf numFmtId="0" fontId="0" fillId="7" borderId="35" xfId="0" applyFill="1" applyBorder="1"/>
    <xf numFmtId="0" fontId="0" fillId="7" borderId="6" xfId="0" applyFill="1" applyBorder="1"/>
    <xf numFmtId="0" fontId="0" fillId="25" borderId="35" xfId="0" applyFill="1" applyBorder="1"/>
    <xf numFmtId="2" fontId="0" fillId="25" borderId="5" xfId="0" applyNumberFormat="1" applyFill="1" applyBorder="1"/>
    <xf numFmtId="164" fontId="0" fillId="25" borderId="1" xfId="0" applyNumberFormat="1" applyFill="1" applyBorder="1"/>
    <xf numFmtId="14" fontId="0" fillId="25" borderId="6" xfId="0" applyNumberFormat="1" applyFill="1" applyBorder="1"/>
    <xf numFmtId="14" fontId="0" fillId="25" borderId="2" xfId="0" applyNumberFormat="1" applyFill="1" applyBorder="1"/>
    <xf numFmtId="164" fontId="0" fillId="25" borderId="2" xfId="0" applyNumberFormat="1" applyFill="1" applyBorder="1"/>
    <xf numFmtId="14" fontId="0" fillId="25" borderId="1" xfId="0" applyNumberFormat="1" applyFill="1" applyBorder="1"/>
    <xf numFmtId="14" fontId="0" fillId="25" borderId="3" xfId="0" applyNumberFormat="1" applyFill="1" applyBorder="1"/>
    <xf numFmtId="164" fontId="0" fillId="25" borderId="5" xfId="0" applyNumberFormat="1" applyFill="1" applyBorder="1"/>
    <xf numFmtId="164" fontId="0" fillId="25" borderId="6" xfId="0" applyNumberFormat="1" applyFill="1" applyBorder="1"/>
    <xf numFmtId="14" fontId="0" fillId="25" borderId="5" xfId="0" applyNumberFormat="1" applyFill="1" applyBorder="1"/>
    <xf numFmtId="0" fontId="0" fillId="25" borderId="1" xfId="0" applyFill="1" applyBorder="1"/>
    <xf numFmtId="164" fontId="0" fillId="25" borderId="3" xfId="0" applyNumberFormat="1" applyFill="1" applyBorder="1"/>
    <xf numFmtId="0" fontId="0" fillId="25" borderId="6" xfId="0" applyFill="1" applyBorder="1"/>
    <xf numFmtId="14" fontId="0" fillId="25" borderId="51" xfId="0" applyNumberFormat="1" applyFill="1" applyBorder="1"/>
    <xf numFmtId="0" fontId="0" fillId="25" borderId="5" xfId="0" applyFill="1" applyBorder="1"/>
    <xf numFmtId="1" fontId="0" fillId="25" borderId="1" xfId="0" applyNumberFormat="1" applyFill="1" applyBorder="1"/>
    <xf numFmtId="1" fontId="0" fillId="25" borderId="6" xfId="0" applyNumberFormat="1" applyFill="1" applyBorder="1"/>
    <xf numFmtId="1" fontId="0" fillId="25" borderId="5" xfId="0" applyNumberFormat="1" applyFill="1" applyBorder="1"/>
    <xf numFmtId="1" fontId="0" fillId="25" borderId="2" xfId="0" applyNumberFormat="1" applyFill="1" applyBorder="1"/>
    <xf numFmtId="0" fontId="2" fillId="12" borderId="9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2" fillId="12" borderId="26" xfId="0" applyFont="1" applyFill="1" applyBorder="1" applyAlignment="1">
      <alignment horizontal="center" vertical="center"/>
    </xf>
    <xf numFmtId="0" fontId="2" fillId="12" borderId="23" xfId="0" applyFont="1" applyFill="1" applyBorder="1" applyAlignment="1">
      <alignment horizontal="center" vertical="center"/>
    </xf>
    <xf numFmtId="0" fontId="2" fillId="19" borderId="8" xfId="0" applyFont="1" applyFill="1" applyBorder="1" applyAlignment="1">
      <alignment horizontal="center" vertical="center"/>
    </xf>
    <xf numFmtId="0" fontId="2" fillId="19" borderId="9" xfId="0" applyFont="1" applyFill="1" applyBorder="1" applyAlignment="1">
      <alignment horizontal="center" vertical="center"/>
    </xf>
    <xf numFmtId="0" fontId="2" fillId="19" borderId="10" xfId="0" applyFont="1" applyFill="1" applyBorder="1" applyAlignment="1">
      <alignment horizontal="center" vertical="center"/>
    </xf>
    <xf numFmtId="0" fontId="2" fillId="19" borderId="25" xfId="0" applyFont="1" applyFill="1" applyBorder="1" applyAlignment="1">
      <alignment horizontal="center" vertical="center"/>
    </xf>
    <xf numFmtId="0" fontId="2" fillId="19" borderId="26" xfId="0" applyFont="1" applyFill="1" applyBorder="1" applyAlignment="1">
      <alignment horizontal="center" vertical="center"/>
    </xf>
    <xf numFmtId="0" fontId="2" fillId="19" borderId="23" xfId="0" applyFont="1" applyFill="1" applyBorder="1" applyAlignment="1">
      <alignment horizontal="center" vertical="center"/>
    </xf>
    <xf numFmtId="0" fontId="2" fillId="15" borderId="8" xfId="0" applyFont="1" applyFill="1" applyBorder="1" applyAlignment="1">
      <alignment horizontal="center" vertical="center"/>
    </xf>
    <xf numFmtId="0" fontId="2" fillId="15" borderId="9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/>
    </xf>
    <xf numFmtId="0" fontId="2" fillId="15" borderId="25" xfId="0" applyFont="1" applyFill="1" applyBorder="1" applyAlignment="1">
      <alignment horizontal="center" vertical="center"/>
    </xf>
    <xf numFmtId="0" fontId="2" fillId="15" borderId="26" xfId="0" applyFont="1" applyFill="1" applyBorder="1" applyAlignment="1">
      <alignment horizontal="center" vertical="center"/>
    </xf>
    <xf numFmtId="0" fontId="2" fillId="15" borderId="23" xfId="0" applyFont="1" applyFill="1" applyBorder="1" applyAlignment="1">
      <alignment horizontal="center" vertical="center"/>
    </xf>
    <xf numFmtId="0" fontId="2" fillId="13" borderId="8" xfId="0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2" fillId="13" borderId="25" xfId="0" applyFont="1" applyFill="1" applyBorder="1" applyAlignment="1">
      <alignment horizontal="center" vertical="center"/>
    </xf>
    <xf numFmtId="0" fontId="2" fillId="13" borderId="26" xfId="0" applyFont="1" applyFill="1" applyBorder="1" applyAlignment="1">
      <alignment horizontal="center" vertical="center"/>
    </xf>
    <xf numFmtId="0" fontId="2" fillId="13" borderId="23" xfId="0" applyFont="1" applyFill="1" applyBorder="1" applyAlignment="1">
      <alignment horizontal="center" vertical="center"/>
    </xf>
    <xf numFmtId="0" fontId="2" fillId="16" borderId="8" xfId="0" applyFont="1" applyFill="1" applyBorder="1" applyAlignment="1">
      <alignment horizontal="center" vertical="center"/>
    </xf>
    <xf numFmtId="0" fontId="2" fillId="16" borderId="10" xfId="0" applyFont="1" applyFill="1" applyBorder="1" applyAlignment="1">
      <alignment horizontal="center" vertical="center"/>
    </xf>
    <xf numFmtId="0" fontId="2" fillId="16" borderId="25" xfId="0" applyFont="1" applyFill="1" applyBorder="1" applyAlignment="1">
      <alignment horizontal="center" vertical="center"/>
    </xf>
    <xf numFmtId="0" fontId="2" fillId="16" borderId="23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/>
    </xf>
    <xf numFmtId="0" fontId="2" fillId="14" borderId="25" xfId="0" applyFont="1" applyFill="1" applyBorder="1" applyAlignment="1">
      <alignment horizontal="center" vertical="center"/>
    </xf>
    <xf numFmtId="0" fontId="2" fillId="14" borderId="23" xfId="0" applyFont="1" applyFill="1" applyBorder="1" applyAlignment="1">
      <alignment horizontal="center" vertical="center"/>
    </xf>
    <xf numFmtId="0" fontId="2" fillId="22" borderId="57" xfId="0" applyFont="1" applyFill="1" applyBorder="1" applyAlignment="1">
      <alignment horizontal="center" vertical="center" wrapText="1"/>
    </xf>
    <xf numFmtId="0" fontId="2" fillId="22" borderId="58" xfId="0" applyFont="1" applyFill="1" applyBorder="1" applyAlignment="1">
      <alignment horizontal="center" vertical="center" wrapText="1"/>
    </xf>
    <xf numFmtId="0" fontId="2" fillId="18" borderId="8" xfId="0" applyFont="1" applyFill="1" applyBorder="1" applyAlignment="1">
      <alignment horizontal="center" vertical="center"/>
    </xf>
    <xf numFmtId="0" fontId="2" fillId="18" borderId="9" xfId="0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2" fillId="18" borderId="25" xfId="0" applyFont="1" applyFill="1" applyBorder="1" applyAlignment="1">
      <alignment horizontal="center" vertical="center"/>
    </xf>
    <xf numFmtId="0" fontId="2" fillId="18" borderId="26" xfId="0" applyFont="1" applyFill="1" applyBorder="1" applyAlignment="1">
      <alignment horizontal="center" vertical="center"/>
    </xf>
    <xf numFmtId="0" fontId="2" fillId="18" borderId="23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0" fontId="2" fillId="9" borderId="26" xfId="0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0" fontId="2" fillId="20" borderId="8" xfId="0" applyFont="1" applyFill="1" applyBorder="1" applyAlignment="1">
      <alignment horizontal="center" vertical="center"/>
    </xf>
    <xf numFmtId="0" fontId="2" fillId="20" borderId="9" xfId="0" applyFont="1" applyFill="1" applyBorder="1" applyAlignment="1">
      <alignment horizontal="center" vertical="center"/>
    </xf>
    <xf numFmtId="0" fontId="2" fillId="20" borderId="10" xfId="0" applyFont="1" applyFill="1" applyBorder="1" applyAlignment="1">
      <alignment horizontal="center" vertical="center"/>
    </xf>
    <xf numFmtId="0" fontId="2" fillId="20" borderId="25" xfId="0" applyFont="1" applyFill="1" applyBorder="1" applyAlignment="1">
      <alignment horizontal="center" vertical="center"/>
    </xf>
    <xf numFmtId="0" fontId="2" fillId="20" borderId="26" xfId="0" applyFont="1" applyFill="1" applyBorder="1" applyAlignment="1">
      <alignment horizontal="center" vertical="center"/>
    </xf>
    <xf numFmtId="0" fontId="2" fillId="20" borderId="23" xfId="0" applyFont="1" applyFill="1" applyBorder="1" applyAlignment="1">
      <alignment horizontal="center" vertical="center"/>
    </xf>
    <xf numFmtId="0" fontId="2" fillId="17" borderId="46" xfId="0" applyFont="1" applyFill="1" applyBorder="1" applyAlignment="1">
      <alignment horizontal="center" wrapText="1"/>
    </xf>
    <xf numFmtId="0" fontId="2" fillId="17" borderId="45" xfId="0" applyFont="1" applyFill="1" applyBorder="1" applyAlignment="1">
      <alignment horizontal="center" wrapText="1"/>
    </xf>
    <xf numFmtId="0" fontId="0" fillId="17" borderId="52" xfId="0" applyFill="1" applyBorder="1" applyAlignment="1">
      <alignment horizontal="center"/>
    </xf>
    <xf numFmtId="0" fontId="0" fillId="17" borderId="60" xfId="0" applyFill="1" applyBorder="1" applyAlignment="1">
      <alignment horizontal="center"/>
    </xf>
    <xf numFmtId="0" fontId="0" fillId="17" borderId="61" xfId="0" applyFill="1" applyBorder="1" applyAlignment="1">
      <alignment horizontal="center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2" fillId="8" borderId="25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23" xfId="0" applyFont="1" applyFill="1" applyBorder="1" applyAlignment="1">
      <alignment horizontal="center" vertical="center" wrapText="1"/>
    </xf>
    <xf numFmtId="0" fontId="0" fillId="17" borderId="52" xfId="0" applyFill="1" applyBorder="1" applyAlignment="1">
      <alignment horizontal="center" wrapText="1"/>
    </xf>
    <xf numFmtId="0" fontId="0" fillId="17" borderId="60" xfId="0" applyFill="1" applyBorder="1" applyAlignment="1">
      <alignment horizontal="center" wrapText="1"/>
    </xf>
    <xf numFmtId="0" fontId="0" fillId="17" borderId="31" xfId="0" applyFill="1" applyBorder="1" applyAlignment="1">
      <alignment horizontal="center" wrapText="1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0" fillId="8" borderId="52" xfId="0" applyFill="1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2" fillId="17" borderId="9" xfId="0" applyFont="1" applyFill="1" applyBorder="1" applyAlignment="1">
      <alignment horizontal="center" vertical="center"/>
    </xf>
    <xf numFmtId="0" fontId="2" fillId="17" borderId="2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16" borderId="9" xfId="0" applyFont="1" applyFill="1" applyBorder="1" applyAlignment="1">
      <alignment horizontal="center" vertical="center"/>
    </xf>
    <xf numFmtId="0" fontId="2" fillId="16" borderId="26" xfId="0" applyFont="1" applyFill="1" applyBorder="1" applyAlignment="1">
      <alignment horizontal="center" vertical="center"/>
    </xf>
    <xf numFmtId="0" fontId="2" fillId="14" borderId="9" xfId="0" applyFont="1" applyFill="1" applyBorder="1" applyAlignment="1">
      <alignment horizontal="center" vertical="center"/>
    </xf>
    <xf numFmtId="0" fontId="2" fillId="14" borderId="26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0" fillId="8" borderId="52" xfId="0" applyFill="1" applyBorder="1" applyAlignment="1">
      <alignment horizontal="center" vertical="center" wrapText="1"/>
    </xf>
    <xf numFmtId="0" fontId="0" fillId="8" borderId="61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8FB6B"/>
      <color rgb="FFCC66FF"/>
      <color rgb="FF9BFB6B"/>
      <color rgb="FFFC7A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Solids contents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'STS Analysis'!$C$2</c:f>
              <c:strCache>
                <c:ptCount val="1"/>
                <c:pt idx="0">
                  <c:v>HBT inlet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Analysis'!$D$8:$D$101</c:f>
              <c:numCache>
                <c:formatCode>0.0</c:formatCode>
                <c:ptCount val="94"/>
                <c:pt idx="0">
                  <c:v>7.1000000000000068</c:v>
                </c:pt>
                <c:pt idx="1">
                  <c:v>0.67666666666666608</c:v>
                </c:pt>
                <c:pt idx="11">
                  <c:v>19.184329979146483</c:v>
                </c:pt>
                <c:pt idx="12">
                  <c:v>11.768521521567925</c:v>
                </c:pt>
                <c:pt idx="13">
                  <c:v>5.107606691845084</c:v>
                </c:pt>
                <c:pt idx="14">
                  <c:v>10.518377474131109</c:v>
                </c:pt>
                <c:pt idx="15">
                  <c:v>8.4425934495347317</c:v>
                </c:pt>
                <c:pt idx="16">
                  <c:v>0</c:v>
                </c:pt>
                <c:pt idx="17">
                  <c:v>0</c:v>
                </c:pt>
                <c:pt idx="18">
                  <c:v>4.4040253614986122</c:v>
                </c:pt>
                <c:pt idx="19">
                  <c:v>0</c:v>
                </c:pt>
                <c:pt idx="20">
                  <c:v>4.560621728516197</c:v>
                </c:pt>
                <c:pt idx="21">
                  <c:v>0</c:v>
                </c:pt>
                <c:pt idx="22">
                  <c:v>18.01074031846014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11.164468880202724</c:v>
                </c:pt>
                <c:pt idx="28">
                  <c:v>0</c:v>
                </c:pt>
                <c:pt idx="29">
                  <c:v>13.455224736464586</c:v>
                </c:pt>
                <c:pt idx="30">
                  <c:v>0</c:v>
                </c:pt>
                <c:pt idx="31">
                  <c:v>0</c:v>
                </c:pt>
                <c:pt idx="32">
                  <c:v>11.454076145407587</c:v>
                </c:pt>
                <c:pt idx="33">
                  <c:v>0</c:v>
                </c:pt>
                <c:pt idx="34">
                  <c:v>3.3374622349256833</c:v>
                </c:pt>
                <c:pt idx="35">
                  <c:v>12.641673167781351</c:v>
                </c:pt>
                <c:pt idx="36">
                  <c:v>4.2322075428962833</c:v>
                </c:pt>
                <c:pt idx="37">
                  <c:v>0</c:v>
                </c:pt>
                <c:pt idx="38">
                  <c:v>0</c:v>
                </c:pt>
                <c:pt idx="39">
                  <c:v>16.428843702621549</c:v>
                </c:pt>
                <c:pt idx="40">
                  <c:v>20.449146258951934</c:v>
                </c:pt>
                <c:pt idx="41">
                  <c:v>11.300686012432013</c:v>
                </c:pt>
                <c:pt idx="42">
                  <c:v>0</c:v>
                </c:pt>
                <c:pt idx="43">
                  <c:v>14.950166112956847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13.616663432304787</c:v>
                </c:pt>
                <c:pt idx="55">
                  <c:v>10.618519917288648</c:v>
                </c:pt>
                <c:pt idx="56">
                  <c:v>0</c:v>
                </c:pt>
                <c:pt idx="57">
                  <c:v>16.106207754684547</c:v>
                </c:pt>
                <c:pt idx="58">
                  <c:v>0</c:v>
                </c:pt>
                <c:pt idx="59">
                  <c:v>0</c:v>
                </c:pt>
                <c:pt idx="60">
                  <c:v>13.729977116704756</c:v>
                </c:pt>
                <c:pt idx="61">
                  <c:v>0</c:v>
                </c:pt>
                <c:pt idx="62">
                  <c:v>10.46729264414529</c:v>
                </c:pt>
                <c:pt idx="63">
                  <c:v>0</c:v>
                </c:pt>
                <c:pt idx="64">
                  <c:v>8.9878658101356343</c:v>
                </c:pt>
                <c:pt idx="65">
                  <c:v>0</c:v>
                </c:pt>
                <c:pt idx="66">
                  <c:v>0</c:v>
                </c:pt>
                <c:pt idx="67">
                  <c:v>22.471910112359545</c:v>
                </c:pt>
                <c:pt idx="68">
                  <c:v>0</c:v>
                </c:pt>
                <c:pt idx="69">
                  <c:v>0</c:v>
                </c:pt>
                <c:pt idx="70">
                  <c:v>9.8905573208333859</c:v>
                </c:pt>
                <c:pt idx="71">
                  <c:v>5.9999399460059815</c:v>
                </c:pt>
                <c:pt idx="72">
                  <c:v>0</c:v>
                </c:pt>
                <c:pt idx="73">
                  <c:v>0</c:v>
                </c:pt>
                <c:pt idx="74">
                  <c:v>6.9930069930069267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13.995907559696287</c:v>
                </c:pt>
                <c:pt idx="79">
                  <c:v>0</c:v>
                </c:pt>
                <c:pt idx="80">
                  <c:v>0</c:v>
                </c:pt>
                <c:pt idx="81">
                  <c:v>22.33184096941099</c:v>
                </c:pt>
                <c:pt idx="82">
                  <c:v>0</c:v>
                </c:pt>
                <c:pt idx="83">
                  <c:v>6.5757681414738238</c:v>
                </c:pt>
                <c:pt idx="84">
                  <c:v>0</c:v>
                </c:pt>
                <c:pt idx="85">
                  <c:v>8.8552521977255303</c:v>
                </c:pt>
                <c:pt idx="86">
                  <c:v>0</c:v>
                </c:pt>
                <c:pt idx="87">
                  <c:v>0</c:v>
                </c:pt>
                <c:pt idx="88">
                  <c:v>7.4283414412207245</c:v>
                </c:pt>
                <c:pt idx="89">
                  <c:v>0</c:v>
                </c:pt>
                <c:pt idx="90">
                  <c:v>12.243253207280791</c:v>
                </c:pt>
                <c:pt idx="91">
                  <c:v>0</c:v>
                </c:pt>
                <c:pt idx="92">
                  <c:v>15.875756740109214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E-408E-A348-4322F716B404}"/>
            </c:ext>
          </c:extLst>
        </c:ser>
        <c:ser>
          <c:idx val="1"/>
          <c:order val="1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Analysis'!$G$8:$G$101</c:f>
              <c:numCache>
                <c:formatCode>0.0</c:formatCode>
                <c:ptCount val="94"/>
                <c:pt idx="0">
                  <c:v>2.3966666666666656</c:v>
                </c:pt>
                <c:pt idx="1">
                  <c:v>0.4411111111111119</c:v>
                </c:pt>
                <c:pt idx="5">
                  <c:v>5.2693399943501094</c:v>
                </c:pt>
                <c:pt idx="6">
                  <c:v>9.3188267493887942</c:v>
                </c:pt>
                <c:pt idx="7">
                  <c:v>2.4751228787113275</c:v>
                </c:pt>
                <c:pt idx="8">
                  <c:v>4.2146304101167633</c:v>
                </c:pt>
                <c:pt idx="11">
                  <c:v>3.440833855003453</c:v>
                </c:pt>
                <c:pt idx="12">
                  <c:v>3.5661964756603068</c:v>
                </c:pt>
                <c:pt idx="13">
                  <c:v>4.9668230476141026</c:v>
                </c:pt>
                <c:pt idx="14">
                  <c:v>6.8332346777160842</c:v>
                </c:pt>
                <c:pt idx="15">
                  <c:v>6.3058217684252025</c:v>
                </c:pt>
                <c:pt idx="16">
                  <c:v>0</c:v>
                </c:pt>
                <c:pt idx="17">
                  <c:v>0</c:v>
                </c:pt>
                <c:pt idx="18">
                  <c:v>6.9494799600531172</c:v>
                </c:pt>
                <c:pt idx="19">
                  <c:v>0</c:v>
                </c:pt>
                <c:pt idx="20">
                  <c:v>2.9641069972095382</c:v>
                </c:pt>
                <c:pt idx="21">
                  <c:v>0</c:v>
                </c:pt>
                <c:pt idx="22">
                  <c:v>3.0114840553994626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3.8651603550591624</c:v>
                </c:pt>
                <c:pt idx="28">
                  <c:v>0</c:v>
                </c:pt>
                <c:pt idx="29">
                  <c:v>2.0719166497530401</c:v>
                </c:pt>
                <c:pt idx="30">
                  <c:v>0</c:v>
                </c:pt>
                <c:pt idx="31">
                  <c:v>0</c:v>
                </c:pt>
                <c:pt idx="32">
                  <c:v>7.5404407662053279</c:v>
                </c:pt>
                <c:pt idx="33">
                  <c:v>0</c:v>
                </c:pt>
                <c:pt idx="34">
                  <c:v>5.6941486664638168</c:v>
                </c:pt>
                <c:pt idx="35">
                  <c:v>13.465057408057051</c:v>
                </c:pt>
                <c:pt idx="36">
                  <c:v>4.9050846473071381</c:v>
                </c:pt>
                <c:pt idx="37">
                  <c:v>0</c:v>
                </c:pt>
                <c:pt idx="38">
                  <c:v>0</c:v>
                </c:pt>
                <c:pt idx="39">
                  <c:v>4.1763502920691407</c:v>
                </c:pt>
                <c:pt idx="40">
                  <c:v>4.3021510755377737</c:v>
                </c:pt>
                <c:pt idx="41">
                  <c:v>5.4776083197045278</c:v>
                </c:pt>
                <c:pt idx="42">
                  <c:v>0</c:v>
                </c:pt>
                <c:pt idx="43">
                  <c:v>3.7664783427495827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10.958236669304002</c:v>
                </c:pt>
                <c:pt idx="55">
                  <c:v>8.2310518787525861</c:v>
                </c:pt>
                <c:pt idx="56">
                  <c:v>0</c:v>
                </c:pt>
                <c:pt idx="57">
                  <c:v>9.1821558214574015</c:v>
                </c:pt>
                <c:pt idx="58">
                  <c:v>0</c:v>
                </c:pt>
                <c:pt idx="59">
                  <c:v>0</c:v>
                </c:pt>
                <c:pt idx="60">
                  <c:v>6.2500000000000151</c:v>
                </c:pt>
                <c:pt idx="61">
                  <c:v>0</c:v>
                </c:pt>
                <c:pt idx="62">
                  <c:v>4.9174840496211463</c:v>
                </c:pt>
                <c:pt idx="63">
                  <c:v>0</c:v>
                </c:pt>
                <c:pt idx="64">
                  <c:v>6.6087534810257509</c:v>
                </c:pt>
                <c:pt idx="65">
                  <c:v>0</c:v>
                </c:pt>
                <c:pt idx="66">
                  <c:v>0</c:v>
                </c:pt>
                <c:pt idx="67">
                  <c:v>4.773269689737452</c:v>
                </c:pt>
                <c:pt idx="68">
                  <c:v>0</c:v>
                </c:pt>
                <c:pt idx="69">
                  <c:v>0</c:v>
                </c:pt>
                <c:pt idx="70">
                  <c:v>9.0520229026670886</c:v>
                </c:pt>
                <c:pt idx="71">
                  <c:v>4.0443718730206371</c:v>
                </c:pt>
                <c:pt idx="72">
                  <c:v>0</c:v>
                </c:pt>
                <c:pt idx="73">
                  <c:v>0</c:v>
                </c:pt>
                <c:pt idx="74">
                  <c:v>2.0703933747412306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7.3595242593247292</c:v>
                </c:pt>
                <c:pt idx="79">
                  <c:v>0</c:v>
                </c:pt>
                <c:pt idx="80">
                  <c:v>0</c:v>
                </c:pt>
                <c:pt idx="81">
                  <c:v>6.7947405716084575</c:v>
                </c:pt>
                <c:pt idx="82">
                  <c:v>0</c:v>
                </c:pt>
                <c:pt idx="83">
                  <c:v>8.0697788725079835</c:v>
                </c:pt>
                <c:pt idx="84">
                  <c:v>0</c:v>
                </c:pt>
                <c:pt idx="85">
                  <c:v>5.0064699497723568</c:v>
                </c:pt>
                <c:pt idx="86">
                  <c:v>0</c:v>
                </c:pt>
                <c:pt idx="87">
                  <c:v>0</c:v>
                </c:pt>
                <c:pt idx="88">
                  <c:v>5.4227810229377553</c:v>
                </c:pt>
                <c:pt idx="89">
                  <c:v>0</c:v>
                </c:pt>
                <c:pt idx="90">
                  <c:v>10.223527069434745</c:v>
                </c:pt>
                <c:pt idx="91">
                  <c:v>0</c:v>
                </c:pt>
                <c:pt idx="92">
                  <c:v>11.522111506588875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E-408E-A348-4322F716B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31680"/>
        <c:axId val="131833216"/>
      </c:scatterChart>
      <c:scatterChart>
        <c:scatterStyle val="lineMarker"/>
        <c:varyColors val="0"/>
        <c:ser>
          <c:idx val="2"/>
          <c:order val="2"/>
          <c:tx>
            <c:strRef>
              <c:f>'STS Analysis'!$AP$2</c:f>
              <c:strCache>
                <c:ptCount val="1"/>
                <c:pt idx="0">
                  <c:v>STS outlet 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Analysis'!$AQ$8:$AQ$101</c:f>
              <c:numCache>
                <c:formatCode>0</c:formatCode>
                <c:ptCount val="94"/>
                <c:pt idx="0">
                  <c:v>332</c:v>
                </c:pt>
                <c:pt idx="1">
                  <c:v>390.00000000000028</c:v>
                </c:pt>
                <c:pt idx="6">
                  <c:v>401.13333333333338</c:v>
                </c:pt>
                <c:pt idx="8">
                  <c:v>457.777777777778</c:v>
                </c:pt>
                <c:pt idx="11">
                  <c:v>374.44444444444389</c:v>
                </c:pt>
                <c:pt idx="12">
                  <c:v>404.44444444444309</c:v>
                </c:pt>
                <c:pt idx="13">
                  <c:v>388.88888888888681</c:v>
                </c:pt>
                <c:pt idx="14">
                  <c:v>366.66666666666578</c:v>
                </c:pt>
                <c:pt idx="15">
                  <c:v>373.33333333333292</c:v>
                </c:pt>
                <c:pt idx="16">
                  <c:v>0</c:v>
                </c:pt>
                <c:pt idx="17">
                  <c:v>0</c:v>
                </c:pt>
                <c:pt idx="18">
                  <c:v>435.55555555555685</c:v>
                </c:pt>
                <c:pt idx="19">
                  <c:v>0</c:v>
                </c:pt>
                <c:pt idx="20">
                  <c:v>374.4444444444452</c:v>
                </c:pt>
                <c:pt idx="21">
                  <c:v>0</c:v>
                </c:pt>
                <c:pt idx="22">
                  <c:v>493.33333333333456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388.88888888889045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191.11111111111225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790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478.88888888888795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369.99999999999994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414.44444444444446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517.77777777777862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367.777777777778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2E-408E-A348-4322F716B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45504"/>
        <c:axId val="131843584"/>
      </c:scatterChart>
      <c:valAx>
        <c:axId val="131831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1833216"/>
        <c:crosses val="autoZero"/>
        <c:crossBetween val="midCat"/>
      </c:valAx>
      <c:valAx>
        <c:axId val="131833216"/>
        <c:scaling>
          <c:orientation val="minMax"/>
          <c:max val="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TS (g/l)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1831680"/>
        <c:crosses val="autoZero"/>
        <c:crossBetween val="midCat"/>
      </c:valAx>
      <c:valAx>
        <c:axId val="131843584"/>
        <c:scaling>
          <c:orientation val="minMax"/>
          <c:max val="5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TSS outlet (mg/l)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1845504"/>
        <c:crosses val="max"/>
        <c:crossBetween val="midCat"/>
      </c:valAx>
      <c:valAx>
        <c:axId val="131845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1843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 contents water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Analysis'!$H$8:$H$101</c:f>
              <c:numCache>
                <c:formatCode>0</c:formatCode>
                <c:ptCount val="94"/>
                <c:pt idx="7">
                  <c:v>2310</c:v>
                </c:pt>
                <c:pt idx="8">
                  <c:v>2610</c:v>
                </c:pt>
                <c:pt idx="11">
                  <c:v>4500</c:v>
                </c:pt>
                <c:pt idx="12">
                  <c:v>3840</c:v>
                </c:pt>
                <c:pt idx="13">
                  <c:v>6000</c:v>
                </c:pt>
                <c:pt idx="14">
                  <c:v>6000</c:v>
                </c:pt>
                <c:pt idx="15">
                  <c:v>0</c:v>
                </c:pt>
                <c:pt idx="16" formatCode="m/d/yyyy">
                  <c:v>0</c:v>
                </c:pt>
                <c:pt idx="17" formatCode="m/d/yyyy">
                  <c:v>0</c:v>
                </c:pt>
                <c:pt idx="18">
                  <c:v>3150</c:v>
                </c:pt>
                <c:pt idx="19">
                  <c:v>0</c:v>
                </c:pt>
                <c:pt idx="20">
                  <c:v>2850</c:v>
                </c:pt>
                <c:pt idx="21">
                  <c:v>0</c:v>
                </c:pt>
                <c:pt idx="22">
                  <c:v>2500</c:v>
                </c:pt>
                <c:pt idx="23" formatCode="m/d/yyyy">
                  <c:v>0</c:v>
                </c:pt>
                <c:pt idx="24" formatCode="m/d/yyyy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3900</c:v>
                </c:pt>
                <c:pt idx="29">
                  <c:v>0</c:v>
                </c:pt>
                <c:pt idx="30" formatCode="m/d/yyyy">
                  <c:v>0</c:v>
                </c:pt>
                <c:pt idx="31" formatCode="m/d/yyyy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 formatCode="m/d/yyyy">
                  <c:v>0</c:v>
                </c:pt>
                <c:pt idx="38" formatCode="m/d/yyyy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m/d/yyyy">
                  <c:v>0</c:v>
                </c:pt>
                <c:pt idx="45" formatCode="m/d/yyyy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m/d/yyyy">
                  <c:v>0</c:v>
                </c:pt>
                <c:pt idx="52" formatCode="m/d/yyyy">
                  <c:v>0</c:v>
                </c:pt>
                <c:pt idx="53">
                  <c:v>5400</c:v>
                </c:pt>
                <c:pt idx="54">
                  <c:v>0</c:v>
                </c:pt>
                <c:pt idx="55">
                  <c:v>5100</c:v>
                </c:pt>
                <c:pt idx="56">
                  <c:v>0</c:v>
                </c:pt>
                <c:pt idx="57">
                  <c:v>0</c:v>
                </c:pt>
                <c:pt idx="58" formatCode="m/d/yyyy">
                  <c:v>0</c:v>
                </c:pt>
                <c:pt idx="59" formatCode="m/d/yyyy">
                  <c:v>0</c:v>
                </c:pt>
                <c:pt idx="60">
                  <c:v>4000</c:v>
                </c:pt>
                <c:pt idx="61">
                  <c:v>0</c:v>
                </c:pt>
                <c:pt idx="62">
                  <c:v>4300</c:v>
                </c:pt>
                <c:pt idx="63">
                  <c:v>0</c:v>
                </c:pt>
                <c:pt idx="64">
                  <c:v>0</c:v>
                </c:pt>
                <c:pt idx="65" formatCode="m/d/yyyy">
                  <c:v>0</c:v>
                </c:pt>
                <c:pt idx="66" formatCode="m/d/yyyy">
                  <c:v>0</c:v>
                </c:pt>
                <c:pt idx="67">
                  <c:v>0</c:v>
                </c:pt>
                <c:pt idx="68">
                  <c:v>5100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 formatCode="m/d/yyyy">
                  <c:v>0</c:v>
                </c:pt>
                <c:pt idx="73" formatCode="m/d/yyyy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5500</c:v>
                </c:pt>
                <c:pt idx="78">
                  <c:v>0</c:v>
                </c:pt>
                <c:pt idx="79" formatCode="m/d/yyyy">
                  <c:v>0</c:v>
                </c:pt>
                <c:pt idx="80" formatCode="m/d/yyyy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4050</c:v>
                </c:pt>
                <c:pt idx="84">
                  <c:v>0</c:v>
                </c:pt>
                <c:pt idx="85">
                  <c:v>0</c:v>
                </c:pt>
                <c:pt idx="86" formatCode="m/d/yyyy">
                  <c:v>0</c:v>
                </c:pt>
                <c:pt idx="87" formatCode="m/d/yyyy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9200</c:v>
                </c:pt>
                <c:pt idx="92">
                  <c:v>0</c:v>
                </c:pt>
                <c:pt idx="93" formatCode="m/d/yyyy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17-48B5-A256-6E115DEFDDF8}"/>
            </c:ext>
          </c:extLst>
        </c:ser>
        <c:ser>
          <c:idx val="0"/>
          <c:order val="1"/>
          <c:tx>
            <c:strRef>
              <c:f>'STS Analysis'!$V$2</c:f>
              <c:strCache>
                <c:ptCount val="1"/>
                <c:pt idx="0">
                  <c:v>Outlet ABR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Analysis'!$X$8:$X$101</c:f>
              <c:numCache>
                <c:formatCode>General</c:formatCode>
                <c:ptCount val="94"/>
                <c:pt idx="7">
                  <c:v>2640</c:v>
                </c:pt>
                <c:pt idx="8">
                  <c:v>2430</c:v>
                </c:pt>
                <c:pt idx="11">
                  <c:v>2880</c:v>
                </c:pt>
                <c:pt idx="12">
                  <c:v>4080</c:v>
                </c:pt>
                <c:pt idx="13">
                  <c:v>2670</c:v>
                </c:pt>
                <c:pt idx="14">
                  <c:v>2790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2340</c:v>
                </c:pt>
                <c:pt idx="19">
                  <c:v>0</c:v>
                </c:pt>
                <c:pt idx="20">
                  <c:v>2220</c:v>
                </c:pt>
                <c:pt idx="21">
                  <c:v>0</c:v>
                </c:pt>
                <c:pt idx="22">
                  <c:v>2280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5880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3180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14400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17-48B5-A256-6E115DEFDDF8}"/>
            </c:ext>
          </c:extLst>
        </c:ser>
        <c:ser>
          <c:idx val="2"/>
          <c:order val="2"/>
          <c:tx>
            <c:strRef>
              <c:f>'STS Analysis'!$AC$2</c:f>
              <c:strCache>
                <c:ptCount val="1"/>
                <c:pt idx="0">
                  <c:v>Inlet maturation pond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Analysis'!$AE$8:$AE$101</c:f>
              <c:numCache>
                <c:formatCode>General</c:formatCode>
                <c:ptCount val="94"/>
                <c:pt idx="7">
                  <c:v>2000</c:v>
                </c:pt>
                <c:pt idx="8">
                  <c:v>1260</c:v>
                </c:pt>
                <c:pt idx="11">
                  <c:v>2160</c:v>
                </c:pt>
                <c:pt idx="12">
                  <c:v>2040</c:v>
                </c:pt>
                <c:pt idx="13">
                  <c:v>1590</c:v>
                </c:pt>
                <c:pt idx="14">
                  <c:v>1884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2490</c:v>
                </c:pt>
                <c:pt idx="19">
                  <c:v>0</c:v>
                </c:pt>
                <c:pt idx="20">
                  <c:v>2280</c:v>
                </c:pt>
                <c:pt idx="21">
                  <c:v>0</c:v>
                </c:pt>
                <c:pt idx="22">
                  <c:v>2070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4500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2790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5280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17-48B5-A256-6E115DEFDDF8}"/>
            </c:ext>
          </c:extLst>
        </c:ser>
        <c:ser>
          <c:idx val="3"/>
          <c:order val="3"/>
          <c:tx>
            <c:strRef>
              <c:f>'STS Analysis'!$AP$2</c:f>
              <c:strCache>
                <c:ptCount val="1"/>
                <c:pt idx="0">
                  <c:v>STS outlet 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Analysis'!$AR$8:$AR$101</c:f>
              <c:numCache>
                <c:formatCode>0</c:formatCode>
                <c:ptCount val="94"/>
                <c:pt idx="4">
                  <c:v>1060</c:v>
                </c:pt>
                <c:pt idx="6">
                  <c:v>1240</c:v>
                </c:pt>
                <c:pt idx="8">
                  <c:v>1360</c:v>
                </c:pt>
                <c:pt idx="11">
                  <c:v>1400</c:v>
                </c:pt>
                <c:pt idx="12">
                  <c:v>1640</c:v>
                </c:pt>
                <c:pt idx="13">
                  <c:v>1520</c:v>
                </c:pt>
                <c:pt idx="14">
                  <c:v>1400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1880</c:v>
                </c:pt>
                <c:pt idx="21">
                  <c:v>0</c:v>
                </c:pt>
                <c:pt idx="22">
                  <c:v>1560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1660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2130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17-48B5-A256-6E115DEF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58720"/>
        <c:axId val="131764608"/>
      </c:scatterChart>
      <c:valAx>
        <c:axId val="1317587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1764608"/>
        <c:crosses val="autoZero"/>
        <c:crossBetween val="midCat"/>
      </c:valAx>
      <c:valAx>
        <c:axId val="131764608"/>
        <c:scaling>
          <c:orientation val="minMax"/>
          <c:max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1758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COD contents sludge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Analysis'!$H$8:$H$101</c:f>
              <c:numCache>
                <c:formatCode>0</c:formatCode>
                <c:ptCount val="94"/>
                <c:pt idx="7">
                  <c:v>2310</c:v>
                </c:pt>
                <c:pt idx="8">
                  <c:v>2610</c:v>
                </c:pt>
                <c:pt idx="11">
                  <c:v>4500</c:v>
                </c:pt>
                <c:pt idx="12">
                  <c:v>3840</c:v>
                </c:pt>
                <c:pt idx="13">
                  <c:v>6000</c:v>
                </c:pt>
                <c:pt idx="14">
                  <c:v>6000</c:v>
                </c:pt>
                <c:pt idx="15">
                  <c:v>0</c:v>
                </c:pt>
                <c:pt idx="16" formatCode="m/d/yyyy">
                  <c:v>0</c:v>
                </c:pt>
                <c:pt idx="17" formatCode="m/d/yyyy">
                  <c:v>0</c:v>
                </c:pt>
                <c:pt idx="18">
                  <c:v>3150</c:v>
                </c:pt>
                <c:pt idx="19">
                  <c:v>0</c:v>
                </c:pt>
                <c:pt idx="20">
                  <c:v>2850</c:v>
                </c:pt>
                <c:pt idx="21">
                  <c:v>0</c:v>
                </c:pt>
                <c:pt idx="22">
                  <c:v>2500</c:v>
                </c:pt>
                <c:pt idx="23" formatCode="m/d/yyyy">
                  <c:v>0</c:v>
                </c:pt>
                <c:pt idx="24" formatCode="m/d/yyyy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3900</c:v>
                </c:pt>
                <c:pt idx="29">
                  <c:v>0</c:v>
                </c:pt>
                <c:pt idx="30" formatCode="m/d/yyyy">
                  <c:v>0</c:v>
                </c:pt>
                <c:pt idx="31" formatCode="m/d/yyyy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 formatCode="m/d/yyyy">
                  <c:v>0</c:v>
                </c:pt>
                <c:pt idx="38" formatCode="m/d/yyyy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m/d/yyyy">
                  <c:v>0</c:v>
                </c:pt>
                <c:pt idx="45" formatCode="m/d/yyyy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m/d/yyyy">
                  <c:v>0</c:v>
                </c:pt>
                <c:pt idx="52" formatCode="m/d/yyyy">
                  <c:v>0</c:v>
                </c:pt>
                <c:pt idx="53">
                  <c:v>5400</c:v>
                </c:pt>
                <c:pt idx="54">
                  <c:v>0</c:v>
                </c:pt>
                <c:pt idx="55">
                  <c:v>5100</c:v>
                </c:pt>
                <c:pt idx="56">
                  <c:v>0</c:v>
                </c:pt>
                <c:pt idx="57">
                  <c:v>0</c:v>
                </c:pt>
                <c:pt idx="58" formatCode="m/d/yyyy">
                  <c:v>0</c:v>
                </c:pt>
                <c:pt idx="59" formatCode="m/d/yyyy">
                  <c:v>0</c:v>
                </c:pt>
                <c:pt idx="60">
                  <c:v>4000</c:v>
                </c:pt>
                <c:pt idx="61">
                  <c:v>0</c:v>
                </c:pt>
                <c:pt idx="62">
                  <c:v>4300</c:v>
                </c:pt>
                <c:pt idx="63">
                  <c:v>0</c:v>
                </c:pt>
                <c:pt idx="64">
                  <c:v>0</c:v>
                </c:pt>
                <c:pt idx="65" formatCode="m/d/yyyy">
                  <c:v>0</c:v>
                </c:pt>
                <c:pt idx="66" formatCode="m/d/yyyy">
                  <c:v>0</c:v>
                </c:pt>
                <c:pt idx="67">
                  <c:v>0</c:v>
                </c:pt>
                <c:pt idx="68">
                  <c:v>5100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 formatCode="m/d/yyyy">
                  <c:v>0</c:v>
                </c:pt>
                <c:pt idx="73" formatCode="m/d/yyyy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5500</c:v>
                </c:pt>
                <c:pt idx="78">
                  <c:v>0</c:v>
                </c:pt>
                <c:pt idx="79" formatCode="m/d/yyyy">
                  <c:v>0</c:v>
                </c:pt>
                <c:pt idx="80" formatCode="m/d/yyyy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4050</c:v>
                </c:pt>
                <c:pt idx="84">
                  <c:v>0</c:v>
                </c:pt>
                <c:pt idx="85">
                  <c:v>0</c:v>
                </c:pt>
                <c:pt idx="86" formatCode="m/d/yyyy">
                  <c:v>0</c:v>
                </c:pt>
                <c:pt idx="87" formatCode="m/d/yyyy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9200</c:v>
                </c:pt>
                <c:pt idx="92">
                  <c:v>0</c:v>
                </c:pt>
                <c:pt idx="93" formatCode="m/d/yyyy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A2-43C6-8E75-0C3C7410A47B}"/>
            </c:ext>
          </c:extLst>
        </c:ser>
        <c:ser>
          <c:idx val="2"/>
          <c:order val="1"/>
          <c:tx>
            <c:strRef>
              <c:f>'STS Analysis'!$BB$2</c:f>
              <c:strCache>
                <c:ptCount val="1"/>
                <c:pt idx="0">
                  <c:v>Inlet Secondary Wetland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Analysis'!$BD$8:$BD$101</c:f>
              <c:numCache>
                <c:formatCode>0</c:formatCode>
                <c:ptCount val="94"/>
                <c:pt idx="11">
                  <c:v>0</c:v>
                </c:pt>
                <c:pt idx="12">
                  <c:v>640</c:v>
                </c:pt>
                <c:pt idx="13">
                  <c:v>0</c:v>
                </c:pt>
                <c:pt idx="14">
                  <c:v>410</c:v>
                </c:pt>
                <c:pt idx="15">
                  <c:v>520</c:v>
                </c:pt>
                <c:pt idx="16">
                  <c:v>0</c:v>
                </c:pt>
                <c:pt idx="17">
                  <c:v>0</c:v>
                </c:pt>
                <c:pt idx="18">
                  <c:v>1900</c:v>
                </c:pt>
                <c:pt idx="19">
                  <c:v>0</c:v>
                </c:pt>
                <c:pt idx="20">
                  <c:v>860</c:v>
                </c:pt>
                <c:pt idx="21">
                  <c:v>0</c:v>
                </c:pt>
                <c:pt idx="22">
                  <c:v>1040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1140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1280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1200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A2-43C6-8E75-0C3C7410A47B}"/>
            </c:ext>
          </c:extLst>
        </c:ser>
        <c:ser>
          <c:idx val="3"/>
          <c:order val="2"/>
          <c:tx>
            <c:strRef>
              <c:f>'STS Analysis'!$BH$2</c:f>
              <c:strCache>
                <c:ptCount val="1"/>
                <c:pt idx="0">
                  <c:v>Outlet Secondary Wetland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Analysis'!$BJ$8:$BJ$101</c:f>
              <c:numCache>
                <c:formatCode>0</c:formatCode>
                <c:ptCount val="94"/>
                <c:pt idx="11">
                  <c:v>0</c:v>
                </c:pt>
                <c:pt idx="12">
                  <c:v>400</c:v>
                </c:pt>
                <c:pt idx="13">
                  <c:v>0</c:v>
                </c:pt>
                <c:pt idx="14">
                  <c:v>510</c:v>
                </c:pt>
                <c:pt idx="15">
                  <c:v>350</c:v>
                </c:pt>
                <c:pt idx="16">
                  <c:v>0</c:v>
                </c:pt>
                <c:pt idx="17">
                  <c:v>0</c:v>
                </c:pt>
                <c:pt idx="18">
                  <c:v>1500</c:v>
                </c:pt>
                <c:pt idx="19">
                  <c:v>0</c:v>
                </c:pt>
                <c:pt idx="20">
                  <c:v>1060</c:v>
                </c:pt>
                <c:pt idx="21">
                  <c:v>0</c:v>
                </c:pt>
                <c:pt idx="22">
                  <c:v>950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1260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980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1280</c:v>
                </c:pt>
                <c:pt idx="54">
                  <c:v>0</c:v>
                </c:pt>
                <c:pt idx="55">
                  <c:v>1200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1040</c:v>
                </c:pt>
                <c:pt idx="61">
                  <c:v>0</c:v>
                </c:pt>
                <c:pt idx="62">
                  <c:v>1260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1260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1440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A2-43C6-8E75-0C3C7410A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63872"/>
        <c:axId val="132865408"/>
      </c:scatterChart>
      <c:valAx>
        <c:axId val="132863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2865408"/>
        <c:crosses val="autoZero"/>
        <c:crossBetween val="midCat"/>
      </c:valAx>
      <c:valAx>
        <c:axId val="132865408"/>
        <c:scaling>
          <c:orientation val="minMax"/>
          <c:max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2863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NH4 contents water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Analysis'!$I$8:$I$101</c:f>
              <c:numCache>
                <c:formatCode>0</c:formatCode>
                <c:ptCount val="94"/>
                <c:pt idx="7">
                  <c:v>1100</c:v>
                </c:pt>
                <c:pt idx="8">
                  <c:v>1040</c:v>
                </c:pt>
                <c:pt idx="11">
                  <c:v>1240</c:v>
                </c:pt>
                <c:pt idx="12">
                  <c:v>860</c:v>
                </c:pt>
                <c:pt idx="13">
                  <c:v>1090</c:v>
                </c:pt>
                <c:pt idx="14">
                  <c:v>1040</c:v>
                </c:pt>
                <c:pt idx="15">
                  <c:v>0</c:v>
                </c:pt>
                <c:pt idx="16" formatCode="m/d/yyyy">
                  <c:v>0</c:v>
                </c:pt>
                <c:pt idx="17" formatCode="m/d/yyyy">
                  <c:v>0</c:v>
                </c:pt>
                <c:pt idx="18">
                  <c:v>670</c:v>
                </c:pt>
                <c:pt idx="19">
                  <c:v>0</c:v>
                </c:pt>
                <c:pt idx="20">
                  <c:v>720</c:v>
                </c:pt>
                <c:pt idx="21">
                  <c:v>0</c:v>
                </c:pt>
                <c:pt idx="22">
                  <c:v>910</c:v>
                </c:pt>
                <c:pt idx="23" formatCode="m/d/yyyy">
                  <c:v>0</c:v>
                </c:pt>
                <c:pt idx="24" formatCode="m/d/yyyy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950</c:v>
                </c:pt>
                <c:pt idx="29">
                  <c:v>0</c:v>
                </c:pt>
                <c:pt idx="30" formatCode="m/d/yyyy">
                  <c:v>0</c:v>
                </c:pt>
                <c:pt idx="31" formatCode="m/d/yyyy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1540</c:v>
                </c:pt>
                <c:pt idx="36">
                  <c:v>0</c:v>
                </c:pt>
                <c:pt idx="37" formatCode="m/d/yyyy">
                  <c:v>0</c:v>
                </c:pt>
                <c:pt idx="38" formatCode="m/d/yyyy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m/d/yyyy">
                  <c:v>0</c:v>
                </c:pt>
                <c:pt idx="45" formatCode="m/d/yyyy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m/d/yyyy">
                  <c:v>0</c:v>
                </c:pt>
                <c:pt idx="52" formatCode="m/d/yyyy">
                  <c:v>0</c:v>
                </c:pt>
                <c:pt idx="53">
                  <c:v>960</c:v>
                </c:pt>
                <c:pt idx="54">
                  <c:v>0</c:v>
                </c:pt>
                <c:pt idx="55">
                  <c:v>970</c:v>
                </c:pt>
                <c:pt idx="56">
                  <c:v>0</c:v>
                </c:pt>
                <c:pt idx="57">
                  <c:v>0</c:v>
                </c:pt>
                <c:pt idx="58" formatCode="m/d/yyyy">
                  <c:v>0</c:v>
                </c:pt>
                <c:pt idx="59" formatCode="m/d/yyyy">
                  <c:v>0</c:v>
                </c:pt>
                <c:pt idx="60">
                  <c:v>950</c:v>
                </c:pt>
                <c:pt idx="61">
                  <c:v>0</c:v>
                </c:pt>
                <c:pt idx="62">
                  <c:v>970</c:v>
                </c:pt>
                <c:pt idx="63">
                  <c:v>0</c:v>
                </c:pt>
                <c:pt idx="64">
                  <c:v>0</c:v>
                </c:pt>
                <c:pt idx="65" formatCode="m/d/yyyy">
                  <c:v>0</c:v>
                </c:pt>
                <c:pt idx="66" formatCode="m/d/yyyy">
                  <c:v>0</c:v>
                </c:pt>
                <c:pt idx="67">
                  <c:v>0</c:v>
                </c:pt>
                <c:pt idx="68">
                  <c:v>1060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 formatCode="m/d/yyyy">
                  <c:v>0</c:v>
                </c:pt>
                <c:pt idx="73" formatCode="m/d/yyyy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1200</c:v>
                </c:pt>
                <c:pt idx="78">
                  <c:v>0</c:v>
                </c:pt>
                <c:pt idx="79" formatCode="m/d/yyyy">
                  <c:v>0</c:v>
                </c:pt>
                <c:pt idx="80" formatCode="m/d/yyyy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1020</c:v>
                </c:pt>
                <c:pt idx="84">
                  <c:v>0</c:v>
                </c:pt>
                <c:pt idx="85">
                  <c:v>0</c:v>
                </c:pt>
                <c:pt idx="86" formatCode="m/d/yyyy">
                  <c:v>0</c:v>
                </c:pt>
                <c:pt idx="87" formatCode="m/d/yyyy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780</c:v>
                </c:pt>
                <c:pt idx="92">
                  <c:v>0</c:v>
                </c:pt>
                <c:pt idx="93" formatCode="m/d/yyyy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A1-421B-B7DE-5B8F85A5F823}"/>
            </c:ext>
          </c:extLst>
        </c:ser>
        <c:ser>
          <c:idx val="0"/>
          <c:order val="1"/>
          <c:tx>
            <c:strRef>
              <c:f>'STS Analysis'!$V$2</c:f>
              <c:strCache>
                <c:ptCount val="1"/>
                <c:pt idx="0">
                  <c:v>Outlet ABR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Analysis'!$Y$8:$Y$101</c:f>
              <c:numCache>
                <c:formatCode>General</c:formatCode>
                <c:ptCount val="94"/>
                <c:pt idx="0">
                  <c:v>920</c:v>
                </c:pt>
                <c:pt idx="8">
                  <c:v>1060</c:v>
                </c:pt>
                <c:pt idx="11">
                  <c:v>1150</c:v>
                </c:pt>
                <c:pt idx="12">
                  <c:v>1000</c:v>
                </c:pt>
                <c:pt idx="13">
                  <c:v>920</c:v>
                </c:pt>
                <c:pt idx="14">
                  <c:v>1060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950</c:v>
                </c:pt>
                <c:pt idx="19">
                  <c:v>0</c:v>
                </c:pt>
                <c:pt idx="20">
                  <c:v>860</c:v>
                </c:pt>
                <c:pt idx="21">
                  <c:v>0</c:v>
                </c:pt>
                <c:pt idx="22">
                  <c:v>770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970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960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1200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A1-421B-B7DE-5B8F85A5F823}"/>
            </c:ext>
          </c:extLst>
        </c:ser>
        <c:ser>
          <c:idx val="2"/>
          <c:order val="2"/>
          <c:tx>
            <c:strRef>
              <c:f>'STS Analysis'!$AC$2</c:f>
              <c:strCache>
                <c:ptCount val="1"/>
                <c:pt idx="0">
                  <c:v>Inlet maturation pond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Analysis'!$AF$8:$AF$101</c:f>
              <c:numCache>
                <c:formatCode>General</c:formatCode>
                <c:ptCount val="94"/>
                <c:pt idx="0">
                  <c:v>335</c:v>
                </c:pt>
                <c:pt idx="7">
                  <c:v>970</c:v>
                </c:pt>
                <c:pt idx="11">
                  <c:v>920</c:v>
                </c:pt>
                <c:pt idx="12">
                  <c:v>860</c:v>
                </c:pt>
                <c:pt idx="13">
                  <c:v>890</c:v>
                </c:pt>
                <c:pt idx="14">
                  <c:v>960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820</c:v>
                </c:pt>
                <c:pt idx="19">
                  <c:v>0</c:v>
                </c:pt>
                <c:pt idx="20">
                  <c:v>620</c:v>
                </c:pt>
                <c:pt idx="21">
                  <c:v>0</c:v>
                </c:pt>
                <c:pt idx="22">
                  <c:v>800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870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930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990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A1-421B-B7DE-5B8F85A5F823}"/>
            </c:ext>
          </c:extLst>
        </c:ser>
        <c:ser>
          <c:idx val="3"/>
          <c:order val="3"/>
          <c:tx>
            <c:strRef>
              <c:f>'STS Analysis'!$AP$2</c:f>
              <c:strCache>
                <c:ptCount val="1"/>
                <c:pt idx="0">
                  <c:v>STS outlet 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Analysis'!$AS$8:$AS$101</c:f>
              <c:numCache>
                <c:formatCode>0</c:formatCode>
                <c:ptCount val="94"/>
                <c:pt idx="0">
                  <c:v>330</c:v>
                </c:pt>
                <c:pt idx="6">
                  <c:v>330</c:v>
                </c:pt>
                <c:pt idx="8">
                  <c:v>430</c:v>
                </c:pt>
                <c:pt idx="11">
                  <c:v>385</c:v>
                </c:pt>
                <c:pt idx="12">
                  <c:v>380</c:v>
                </c:pt>
                <c:pt idx="13">
                  <c:v>385</c:v>
                </c:pt>
                <c:pt idx="14">
                  <c:v>355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A1-421B-B7DE-5B8F85A5F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87200"/>
        <c:axId val="132793088"/>
      </c:scatterChart>
      <c:valAx>
        <c:axId val="1327872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2793088"/>
        <c:crosses val="autoZero"/>
        <c:crossBetween val="midCat"/>
      </c:valAx>
      <c:valAx>
        <c:axId val="132793088"/>
        <c:scaling>
          <c:orientation val="minMax"/>
          <c:max val="1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2787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NH4 contents sludge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Analysis'!$I$8:$I$101</c:f>
              <c:numCache>
                <c:formatCode>0</c:formatCode>
                <c:ptCount val="94"/>
                <c:pt idx="7">
                  <c:v>1100</c:v>
                </c:pt>
                <c:pt idx="8">
                  <c:v>1040</c:v>
                </c:pt>
                <c:pt idx="11">
                  <c:v>1240</c:v>
                </c:pt>
                <c:pt idx="12">
                  <c:v>860</c:v>
                </c:pt>
                <c:pt idx="13">
                  <c:v>1090</c:v>
                </c:pt>
                <c:pt idx="14">
                  <c:v>1040</c:v>
                </c:pt>
                <c:pt idx="15">
                  <c:v>0</c:v>
                </c:pt>
                <c:pt idx="16" formatCode="m/d/yyyy">
                  <c:v>0</c:v>
                </c:pt>
                <c:pt idx="17" formatCode="m/d/yyyy">
                  <c:v>0</c:v>
                </c:pt>
                <c:pt idx="18">
                  <c:v>670</c:v>
                </c:pt>
                <c:pt idx="19">
                  <c:v>0</c:v>
                </c:pt>
                <c:pt idx="20">
                  <c:v>720</c:v>
                </c:pt>
                <c:pt idx="21">
                  <c:v>0</c:v>
                </c:pt>
                <c:pt idx="22">
                  <c:v>910</c:v>
                </c:pt>
                <c:pt idx="23" formatCode="m/d/yyyy">
                  <c:v>0</c:v>
                </c:pt>
                <c:pt idx="24" formatCode="m/d/yyyy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950</c:v>
                </c:pt>
                <c:pt idx="29">
                  <c:v>0</c:v>
                </c:pt>
                <c:pt idx="30" formatCode="m/d/yyyy">
                  <c:v>0</c:v>
                </c:pt>
                <c:pt idx="31" formatCode="m/d/yyyy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1540</c:v>
                </c:pt>
                <c:pt idx="36">
                  <c:v>0</c:v>
                </c:pt>
                <c:pt idx="37" formatCode="m/d/yyyy">
                  <c:v>0</c:v>
                </c:pt>
                <c:pt idx="38" formatCode="m/d/yyyy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 formatCode="m/d/yyyy">
                  <c:v>0</c:v>
                </c:pt>
                <c:pt idx="45" formatCode="m/d/yyyy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m/d/yyyy">
                  <c:v>0</c:v>
                </c:pt>
                <c:pt idx="52" formatCode="m/d/yyyy">
                  <c:v>0</c:v>
                </c:pt>
                <c:pt idx="53">
                  <c:v>960</c:v>
                </c:pt>
                <c:pt idx="54">
                  <c:v>0</c:v>
                </c:pt>
                <c:pt idx="55">
                  <c:v>970</c:v>
                </c:pt>
                <c:pt idx="56">
                  <c:v>0</c:v>
                </c:pt>
                <c:pt idx="57">
                  <c:v>0</c:v>
                </c:pt>
                <c:pt idx="58" formatCode="m/d/yyyy">
                  <c:v>0</c:v>
                </c:pt>
                <c:pt idx="59" formatCode="m/d/yyyy">
                  <c:v>0</c:v>
                </c:pt>
                <c:pt idx="60">
                  <c:v>950</c:v>
                </c:pt>
                <c:pt idx="61">
                  <c:v>0</c:v>
                </c:pt>
                <c:pt idx="62">
                  <c:v>970</c:v>
                </c:pt>
                <c:pt idx="63">
                  <c:v>0</c:v>
                </c:pt>
                <c:pt idx="64">
                  <c:v>0</c:v>
                </c:pt>
                <c:pt idx="65" formatCode="m/d/yyyy">
                  <c:v>0</c:v>
                </c:pt>
                <c:pt idx="66" formatCode="m/d/yyyy">
                  <c:v>0</c:v>
                </c:pt>
                <c:pt idx="67">
                  <c:v>0</c:v>
                </c:pt>
                <c:pt idx="68">
                  <c:v>1060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 formatCode="m/d/yyyy">
                  <c:v>0</c:v>
                </c:pt>
                <c:pt idx="73" formatCode="m/d/yyyy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1200</c:v>
                </c:pt>
                <c:pt idx="78">
                  <c:v>0</c:v>
                </c:pt>
                <c:pt idx="79" formatCode="m/d/yyyy">
                  <c:v>0</c:v>
                </c:pt>
                <c:pt idx="80" formatCode="m/d/yyyy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1020</c:v>
                </c:pt>
                <c:pt idx="84">
                  <c:v>0</c:v>
                </c:pt>
                <c:pt idx="85">
                  <c:v>0</c:v>
                </c:pt>
                <c:pt idx="86" formatCode="m/d/yyyy">
                  <c:v>0</c:v>
                </c:pt>
                <c:pt idx="87" formatCode="m/d/yyyy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780</c:v>
                </c:pt>
                <c:pt idx="92">
                  <c:v>0</c:v>
                </c:pt>
                <c:pt idx="93" formatCode="m/d/yyyy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1B-49FB-9DF2-F7F31F3D156C}"/>
            </c:ext>
          </c:extLst>
        </c:ser>
        <c:ser>
          <c:idx val="2"/>
          <c:order val="1"/>
          <c:tx>
            <c:strRef>
              <c:f>'STS Analysis'!$BB$2</c:f>
              <c:strCache>
                <c:ptCount val="1"/>
                <c:pt idx="0">
                  <c:v>Inlet Secondary Wetland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Analysis'!$BE$8:$BE$101</c:f>
              <c:numCache>
                <c:formatCode>0</c:formatCode>
                <c:ptCount val="94"/>
                <c:pt idx="11">
                  <c:v>0</c:v>
                </c:pt>
                <c:pt idx="12">
                  <c:v>332</c:v>
                </c:pt>
                <c:pt idx="13">
                  <c:v>0</c:v>
                </c:pt>
                <c:pt idx="14">
                  <c:v>320</c:v>
                </c:pt>
                <c:pt idx="15">
                  <c:v>365</c:v>
                </c:pt>
                <c:pt idx="16">
                  <c:v>0</c:v>
                </c:pt>
                <c:pt idx="17">
                  <c:v>0</c:v>
                </c:pt>
                <c:pt idx="18">
                  <c:v>410</c:v>
                </c:pt>
                <c:pt idx="19">
                  <c:v>0</c:v>
                </c:pt>
                <c:pt idx="20">
                  <c:v>380</c:v>
                </c:pt>
                <c:pt idx="21">
                  <c:v>0</c:v>
                </c:pt>
                <c:pt idx="22">
                  <c:v>510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760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820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1B-49FB-9DF2-F7F31F3D156C}"/>
            </c:ext>
          </c:extLst>
        </c:ser>
        <c:ser>
          <c:idx val="3"/>
          <c:order val="2"/>
          <c:tx>
            <c:strRef>
              <c:f>'STS Analysis'!$BH$2</c:f>
              <c:strCache>
                <c:ptCount val="1"/>
                <c:pt idx="0">
                  <c:v>Outlet Secondary Wetland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Analysis'!$BK$8:$BK$101</c:f>
              <c:numCache>
                <c:formatCode>0</c:formatCode>
                <c:ptCount val="94"/>
                <c:pt idx="11">
                  <c:v>0</c:v>
                </c:pt>
                <c:pt idx="12">
                  <c:v>192</c:v>
                </c:pt>
                <c:pt idx="13">
                  <c:v>0</c:v>
                </c:pt>
                <c:pt idx="14">
                  <c:v>184</c:v>
                </c:pt>
                <c:pt idx="15">
                  <c:v>348</c:v>
                </c:pt>
                <c:pt idx="16">
                  <c:v>0</c:v>
                </c:pt>
                <c:pt idx="17">
                  <c:v>0</c:v>
                </c:pt>
                <c:pt idx="18">
                  <c:v>252</c:v>
                </c:pt>
                <c:pt idx="19">
                  <c:v>0</c:v>
                </c:pt>
                <c:pt idx="20">
                  <c:v>232</c:v>
                </c:pt>
                <c:pt idx="21">
                  <c:v>0</c:v>
                </c:pt>
                <c:pt idx="22">
                  <c:v>475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545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252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550</c:v>
                </c:pt>
                <c:pt idx="54">
                  <c:v>0</c:v>
                </c:pt>
                <c:pt idx="55">
                  <c:v>515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325</c:v>
                </c:pt>
                <c:pt idx="61">
                  <c:v>0</c:v>
                </c:pt>
                <c:pt idx="62">
                  <c:v>450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400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490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1B-49FB-9DF2-F7F31F3D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14560"/>
        <c:axId val="132516096"/>
      </c:scatterChart>
      <c:valAx>
        <c:axId val="1325145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2516096"/>
        <c:crosses val="autoZero"/>
        <c:crossBetween val="midCat"/>
      </c:valAx>
      <c:valAx>
        <c:axId val="132516096"/>
        <c:scaling>
          <c:orientation val="minMax"/>
          <c:max val="1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2514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N03 contents water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Analysis'!$J$8:$J$101</c:f>
              <c:numCache>
                <c:formatCode>0.0</c:formatCode>
                <c:ptCount val="94"/>
                <c:pt idx="7">
                  <c:v>6.7</c:v>
                </c:pt>
                <c:pt idx="8">
                  <c:v>15</c:v>
                </c:pt>
                <c:pt idx="11">
                  <c:v>27</c:v>
                </c:pt>
                <c:pt idx="12">
                  <c:v>13.6</c:v>
                </c:pt>
                <c:pt idx="13">
                  <c:v>32</c:v>
                </c:pt>
                <c:pt idx="14">
                  <c:v>38.4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22.5</c:v>
                </c:pt>
                <c:pt idx="19">
                  <c:v>0</c:v>
                </c:pt>
                <c:pt idx="20">
                  <c:v>9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11.8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770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17</c:v>
                </c:pt>
                <c:pt idx="54">
                  <c:v>0</c:v>
                </c:pt>
                <c:pt idx="55">
                  <c:v>40.200000000000003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24.299999999999997</c:v>
                </c:pt>
                <c:pt idx="61">
                  <c:v>0</c:v>
                </c:pt>
                <c:pt idx="62">
                  <c:v>19.200000000000003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38.099999999999994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39.900000000000006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24.599999999999998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99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A7-4F74-938A-EFC1D5950BE0}"/>
            </c:ext>
          </c:extLst>
        </c:ser>
        <c:ser>
          <c:idx val="0"/>
          <c:order val="1"/>
          <c:tx>
            <c:strRef>
              <c:f>'STS Analysis'!$V$2</c:f>
              <c:strCache>
                <c:ptCount val="1"/>
                <c:pt idx="0">
                  <c:v>Outlet ABR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Analysis'!$Z$8:$Z$101</c:f>
              <c:numCache>
                <c:formatCode>0.0</c:formatCode>
                <c:ptCount val="94"/>
                <c:pt idx="0">
                  <c:v>22.6</c:v>
                </c:pt>
                <c:pt idx="4">
                  <c:v>13.8</c:v>
                </c:pt>
                <c:pt idx="7">
                  <c:v>9.5</c:v>
                </c:pt>
                <c:pt idx="8">
                  <c:v>12</c:v>
                </c:pt>
                <c:pt idx="11">
                  <c:v>13.5</c:v>
                </c:pt>
                <c:pt idx="12">
                  <c:v>0</c:v>
                </c:pt>
                <c:pt idx="13">
                  <c:v>8.8000000000000007</c:v>
                </c:pt>
                <c:pt idx="14">
                  <c:v>10.4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8.9</c:v>
                </c:pt>
                <c:pt idx="19">
                  <c:v>0</c:v>
                </c:pt>
                <c:pt idx="20">
                  <c:v>8.1999999999999993</c:v>
                </c:pt>
                <c:pt idx="21">
                  <c:v>0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61.5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16.100000000000001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A7-4F74-938A-EFC1D5950BE0}"/>
            </c:ext>
          </c:extLst>
        </c:ser>
        <c:ser>
          <c:idx val="2"/>
          <c:order val="2"/>
          <c:tx>
            <c:strRef>
              <c:f>'STS Analysis'!$AC$2</c:f>
              <c:strCache>
                <c:ptCount val="1"/>
                <c:pt idx="0">
                  <c:v>Inlet maturation pond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Analysis'!$AG$8:$AG$101</c:f>
              <c:numCache>
                <c:formatCode>0.0</c:formatCode>
                <c:ptCount val="94"/>
                <c:pt idx="7">
                  <c:v>32</c:v>
                </c:pt>
                <c:pt idx="11">
                  <c:v>9.6999999999999993</c:v>
                </c:pt>
                <c:pt idx="12">
                  <c:v>5.2</c:v>
                </c:pt>
                <c:pt idx="13">
                  <c:v>4.2</c:v>
                </c:pt>
                <c:pt idx="14">
                  <c:v>5.8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12.5</c:v>
                </c:pt>
                <c:pt idx="19">
                  <c:v>0</c:v>
                </c:pt>
                <c:pt idx="20">
                  <c:v>5.6</c:v>
                </c:pt>
                <c:pt idx="21">
                  <c:v>0</c:v>
                </c:pt>
                <c:pt idx="22">
                  <c:v>6.7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11.1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43.2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A7-4F74-938A-EFC1D5950BE0}"/>
            </c:ext>
          </c:extLst>
        </c:ser>
        <c:ser>
          <c:idx val="3"/>
          <c:order val="3"/>
          <c:tx>
            <c:strRef>
              <c:f>'STS Analysis'!$AP$2</c:f>
              <c:strCache>
                <c:ptCount val="1"/>
                <c:pt idx="0">
                  <c:v>STS outlet 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Analysis'!$AT$8:$AT$101</c:f>
              <c:numCache>
                <c:formatCode>0.0</c:formatCode>
                <c:ptCount val="94"/>
                <c:pt idx="4">
                  <c:v>3.7</c:v>
                </c:pt>
                <c:pt idx="6">
                  <c:v>3.7</c:v>
                </c:pt>
                <c:pt idx="8">
                  <c:v>4.5999999999999996</c:v>
                </c:pt>
                <c:pt idx="11">
                  <c:v>4.5999999999999996</c:v>
                </c:pt>
                <c:pt idx="12">
                  <c:v>4.5</c:v>
                </c:pt>
                <c:pt idx="13">
                  <c:v>2</c:v>
                </c:pt>
                <c:pt idx="14">
                  <c:v>4.0999999999999996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A7-4F74-938A-EFC1D5950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68960"/>
        <c:axId val="132570496"/>
      </c:scatterChart>
      <c:valAx>
        <c:axId val="1325689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2570496"/>
        <c:crosses val="autoZero"/>
        <c:crossBetween val="midCat"/>
      </c:valAx>
      <c:valAx>
        <c:axId val="132570496"/>
        <c:scaling>
          <c:orientation val="minMax"/>
          <c:max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2568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NO3 contents sludge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Analysis'!$J$8:$J$101</c:f>
              <c:numCache>
                <c:formatCode>0.0</c:formatCode>
                <c:ptCount val="94"/>
                <c:pt idx="7">
                  <c:v>6.7</c:v>
                </c:pt>
                <c:pt idx="8">
                  <c:v>15</c:v>
                </c:pt>
                <c:pt idx="11">
                  <c:v>27</c:v>
                </c:pt>
                <c:pt idx="12">
                  <c:v>13.6</c:v>
                </c:pt>
                <c:pt idx="13">
                  <c:v>32</c:v>
                </c:pt>
                <c:pt idx="14">
                  <c:v>38.4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22.5</c:v>
                </c:pt>
                <c:pt idx="19">
                  <c:v>0</c:v>
                </c:pt>
                <c:pt idx="20">
                  <c:v>9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11.8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770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17</c:v>
                </c:pt>
                <c:pt idx="54">
                  <c:v>0</c:v>
                </c:pt>
                <c:pt idx="55">
                  <c:v>40.200000000000003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24.299999999999997</c:v>
                </c:pt>
                <c:pt idx="61">
                  <c:v>0</c:v>
                </c:pt>
                <c:pt idx="62">
                  <c:v>19.200000000000003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38.099999999999994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39.900000000000006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24.599999999999998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99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71-45E1-9BBF-DF123382C128}"/>
            </c:ext>
          </c:extLst>
        </c:ser>
        <c:ser>
          <c:idx val="2"/>
          <c:order val="1"/>
          <c:tx>
            <c:strRef>
              <c:f>'STS Analysis'!$BB$2</c:f>
              <c:strCache>
                <c:ptCount val="1"/>
                <c:pt idx="0">
                  <c:v>Inlet Secondary Wetland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Analysis'!$BF$8:$BF$101</c:f>
              <c:numCache>
                <c:formatCode>0</c:formatCode>
                <c:ptCount val="94"/>
                <c:pt idx="11">
                  <c:v>0</c:v>
                </c:pt>
                <c:pt idx="12">
                  <c:v>182</c:v>
                </c:pt>
                <c:pt idx="13">
                  <c:v>0</c:v>
                </c:pt>
                <c:pt idx="14">
                  <c:v>650</c:v>
                </c:pt>
                <c:pt idx="15">
                  <c:v>392</c:v>
                </c:pt>
                <c:pt idx="16">
                  <c:v>0</c:v>
                </c:pt>
                <c:pt idx="17">
                  <c:v>0</c:v>
                </c:pt>
                <c:pt idx="18">
                  <c:v>182</c:v>
                </c:pt>
                <c:pt idx="19">
                  <c:v>0</c:v>
                </c:pt>
                <c:pt idx="20">
                  <c:v>52</c:v>
                </c:pt>
                <c:pt idx="21">
                  <c:v>0</c:v>
                </c:pt>
                <c:pt idx="22">
                  <c:v>76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71-45E1-9BBF-DF123382C128}"/>
            </c:ext>
          </c:extLst>
        </c:ser>
        <c:ser>
          <c:idx val="3"/>
          <c:order val="2"/>
          <c:tx>
            <c:strRef>
              <c:f>'STS Analysis'!$BH$2</c:f>
              <c:strCache>
                <c:ptCount val="1"/>
                <c:pt idx="0">
                  <c:v>Outlet Secondary Wetland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Analysis'!$BL$8:$BL$101</c:f>
              <c:numCache>
                <c:formatCode>0</c:formatCode>
                <c:ptCount val="94"/>
                <c:pt idx="11">
                  <c:v>0</c:v>
                </c:pt>
                <c:pt idx="12">
                  <c:v>190</c:v>
                </c:pt>
                <c:pt idx="13">
                  <c:v>0</c:v>
                </c:pt>
                <c:pt idx="14">
                  <c:v>560</c:v>
                </c:pt>
                <c:pt idx="15">
                  <c:v>384</c:v>
                </c:pt>
                <c:pt idx="16">
                  <c:v>0</c:v>
                </c:pt>
                <c:pt idx="17">
                  <c:v>0</c:v>
                </c:pt>
                <c:pt idx="18">
                  <c:v>182</c:v>
                </c:pt>
                <c:pt idx="19">
                  <c:v>0</c:v>
                </c:pt>
                <c:pt idx="20">
                  <c:v>64</c:v>
                </c:pt>
                <c:pt idx="21">
                  <c:v>0</c:v>
                </c:pt>
                <c:pt idx="22">
                  <c:v>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7.2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630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</c:v>
                </c:pt>
                <c:pt idx="54">
                  <c:v>0</c:v>
                </c:pt>
                <c:pt idx="55">
                  <c:v>56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</c:v>
                </c:pt>
                <c:pt idx="61">
                  <c:v>0</c:v>
                </c:pt>
                <c:pt idx="62">
                  <c:v>16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71-45E1-9BBF-DF123382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02880"/>
        <c:axId val="132612864"/>
      </c:scatterChart>
      <c:valAx>
        <c:axId val="132602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2612864"/>
        <c:crosses val="autoZero"/>
        <c:crossBetween val="midCat"/>
      </c:valAx>
      <c:valAx>
        <c:axId val="132612864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2602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 contents water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Analysis'!$K$8:$K$101</c:f>
              <c:numCache>
                <c:formatCode>0.0</c:formatCode>
                <c:ptCount val="94"/>
                <c:pt idx="0">
                  <c:v>34</c:v>
                </c:pt>
                <c:pt idx="7">
                  <c:v>36.299999999999997</c:v>
                </c:pt>
                <c:pt idx="8">
                  <c:v>31.799999999999997</c:v>
                </c:pt>
                <c:pt idx="11">
                  <c:v>37.5</c:v>
                </c:pt>
                <c:pt idx="12">
                  <c:v>78.300000000000011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21.450000000000003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27</c:v>
                </c:pt>
                <c:pt idx="61">
                  <c:v>0</c:v>
                </c:pt>
                <c:pt idx="62">
                  <c:v>33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23.4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67-4FDE-9246-206C0DF96C73}"/>
            </c:ext>
          </c:extLst>
        </c:ser>
        <c:ser>
          <c:idx val="0"/>
          <c:order val="1"/>
          <c:tx>
            <c:strRef>
              <c:f>'STS Analysis'!$V$2</c:f>
              <c:strCache>
                <c:ptCount val="1"/>
                <c:pt idx="0">
                  <c:v>Outlet ABR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Analysis'!$AA$8:$AA$101</c:f>
              <c:numCache>
                <c:formatCode>0.0</c:formatCode>
                <c:ptCount val="94"/>
                <c:pt idx="0">
                  <c:v>24.3</c:v>
                </c:pt>
                <c:pt idx="7">
                  <c:v>24</c:v>
                </c:pt>
                <c:pt idx="8">
                  <c:v>30</c:v>
                </c:pt>
                <c:pt idx="11">
                  <c:v>30</c:v>
                </c:pt>
                <c:pt idx="12">
                  <c:v>100.80000000000001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67-4FDE-9246-206C0DF96C73}"/>
            </c:ext>
          </c:extLst>
        </c:ser>
        <c:ser>
          <c:idx val="2"/>
          <c:order val="2"/>
          <c:tx>
            <c:strRef>
              <c:f>'STS Analysis'!$AC$2</c:f>
              <c:strCache>
                <c:ptCount val="1"/>
                <c:pt idx="0">
                  <c:v>Inlet maturation pond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Analysis'!$AI$8:$AI$101</c:f>
              <c:numCache>
                <c:formatCode>General</c:formatCode>
                <c:ptCount val="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67-4FDE-9246-206C0DF96C73}"/>
            </c:ext>
          </c:extLst>
        </c:ser>
        <c:ser>
          <c:idx val="3"/>
          <c:order val="3"/>
          <c:tx>
            <c:strRef>
              <c:f>'STS Analysis'!$AP$2</c:f>
              <c:strCache>
                <c:ptCount val="1"/>
                <c:pt idx="0">
                  <c:v>STS outlet 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Analysis'!$AU$8:$AU$101</c:f>
              <c:numCache>
                <c:formatCode>0.0</c:formatCode>
                <c:ptCount val="94"/>
                <c:pt idx="0">
                  <c:v>20</c:v>
                </c:pt>
                <c:pt idx="6">
                  <c:v>16.5</c:v>
                </c:pt>
                <c:pt idx="8">
                  <c:v>18</c:v>
                </c:pt>
                <c:pt idx="11">
                  <c:v>13.649999999999999</c:v>
                </c:pt>
                <c:pt idx="12">
                  <c:v>127.19999999999999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67-4FDE-9246-206C0DF9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94112"/>
        <c:axId val="133195648"/>
      </c:scatterChart>
      <c:valAx>
        <c:axId val="1331941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3195648"/>
        <c:crosses val="autoZero"/>
        <c:crossBetween val="midCat"/>
      </c:valAx>
      <c:valAx>
        <c:axId val="13319564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3194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 contents sludge line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90529308836395"/>
          <c:y val="0.16717345671481171"/>
          <c:w val="0.51524606299212594"/>
          <c:h val="0.58232335082071829"/>
        </c:manualLayout>
      </c:layout>
      <c:scatterChart>
        <c:scatterStyle val="lineMarker"/>
        <c:varyColors val="0"/>
        <c:ser>
          <c:idx val="1"/>
          <c:order val="0"/>
          <c:tx>
            <c:strRef>
              <c:f>'STS Analysis'!$F$2</c:f>
              <c:strCache>
                <c:ptCount val="1"/>
                <c:pt idx="0">
                  <c:v>HBT Outlet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Analysis'!$K$8:$K$101</c:f>
              <c:numCache>
                <c:formatCode>0.0</c:formatCode>
                <c:ptCount val="94"/>
                <c:pt idx="0">
                  <c:v>34</c:v>
                </c:pt>
                <c:pt idx="7">
                  <c:v>36.299999999999997</c:v>
                </c:pt>
                <c:pt idx="8">
                  <c:v>31.799999999999997</c:v>
                </c:pt>
                <c:pt idx="11">
                  <c:v>37.5</c:v>
                </c:pt>
                <c:pt idx="12">
                  <c:v>78.300000000000011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21.450000000000003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27</c:v>
                </c:pt>
                <c:pt idx="61">
                  <c:v>0</c:v>
                </c:pt>
                <c:pt idx="62">
                  <c:v>33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23.4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2-4F40-BB9B-57FBFCDD14BC}"/>
            </c:ext>
          </c:extLst>
        </c:ser>
        <c:ser>
          <c:idx val="2"/>
          <c:order val="1"/>
          <c:tx>
            <c:strRef>
              <c:f>'STS Analysis'!$BB$2</c:f>
              <c:strCache>
                <c:ptCount val="1"/>
                <c:pt idx="0">
                  <c:v>Inlet Secondary Wetland</c:v>
                </c:pt>
              </c:strCache>
            </c:strRef>
          </c:tx>
          <c:spPr>
            <a:ln w="19050">
              <a:noFill/>
            </a:ln>
          </c:spP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Analysis'!$BG$8:$BG$101</c:f>
              <c:numCache>
                <c:formatCode>0.0</c:formatCode>
                <c:ptCount val="94"/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2-4F40-BB9B-57FBFCDD14BC}"/>
            </c:ext>
          </c:extLst>
        </c:ser>
        <c:ser>
          <c:idx val="3"/>
          <c:order val="2"/>
          <c:tx>
            <c:strRef>
              <c:f>'STS Analysis'!$BH$2</c:f>
              <c:strCache>
                <c:ptCount val="1"/>
                <c:pt idx="0">
                  <c:v>Outlet Secondary Wetland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</c:marker>
          <c:xVal>
            <c:numRef>
              <c:f>'STS Analysis'!$A$8:$A$101</c:f>
              <c:numCache>
                <c:formatCode>m/d/yyyy</c:formatCode>
                <c:ptCount val="94"/>
                <c:pt idx="0">
                  <c:v>43419</c:v>
                </c:pt>
                <c:pt idx="1">
                  <c:v>43420</c:v>
                </c:pt>
                <c:pt idx="2">
                  <c:v>43421</c:v>
                </c:pt>
                <c:pt idx="3">
                  <c:v>43422</c:v>
                </c:pt>
                <c:pt idx="4">
                  <c:v>43423</c:v>
                </c:pt>
                <c:pt idx="5">
                  <c:v>43424</c:v>
                </c:pt>
                <c:pt idx="6">
                  <c:v>43425</c:v>
                </c:pt>
                <c:pt idx="7">
                  <c:v>43426</c:v>
                </c:pt>
                <c:pt idx="8">
                  <c:v>43427</c:v>
                </c:pt>
                <c:pt idx="9">
                  <c:v>43428</c:v>
                </c:pt>
                <c:pt idx="10">
                  <c:v>43429</c:v>
                </c:pt>
                <c:pt idx="11">
                  <c:v>43430</c:v>
                </c:pt>
                <c:pt idx="12">
                  <c:v>43431</c:v>
                </c:pt>
                <c:pt idx="13">
                  <c:v>43432</c:v>
                </c:pt>
                <c:pt idx="14">
                  <c:v>43433</c:v>
                </c:pt>
                <c:pt idx="15">
                  <c:v>43434</c:v>
                </c:pt>
                <c:pt idx="16">
                  <c:v>43435</c:v>
                </c:pt>
                <c:pt idx="17">
                  <c:v>43436</c:v>
                </c:pt>
                <c:pt idx="18">
                  <c:v>43437</c:v>
                </c:pt>
                <c:pt idx="19">
                  <c:v>43438</c:v>
                </c:pt>
                <c:pt idx="20">
                  <c:v>43439</c:v>
                </c:pt>
                <c:pt idx="21">
                  <c:v>43440</c:v>
                </c:pt>
                <c:pt idx="22">
                  <c:v>43441</c:v>
                </c:pt>
                <c:pt idx="23">
                  <c:v>43442</c:v>
                </c:pt>
                <c:pt idx="24">
                  <c:v>43443</c:v>
                </c:pt>
                <c:pt idx="25">
                  <c:v>43444</c:v>
                </c:pt>
                <c:pt idx="26">
                  <c:v>43445</c:v>
                </c:pt>
                <c:pt idx="27">
                  <c:v>43446</c:v>
                </c:pt>
                <c:pt idx="28">
                  <c:v>43447</c:v>
                </c:pt>
                <c:pt idx="29">
                  <c:v>43448</c:v>
                </c:pt>
                <c:pt idx="30">
                  <c:v>43449</c:v>
                </c:pt>
                <c:pt idx="31">
                  <c:v>43450</c:v>
                </c:pt>
                <c:pt idx="32">
                  <c:v>43451</c:v>
                </c:pt>
                <c:pt idx="33">
                  <c:v>43452</c:v>
                </c:pt>
                <c:pt idx="34">
                  <c:v>43453</c:v>
                </c:pt>
                <c:pt idx="35">
                  <c:v>43454</c:v>
                </c:pt>
                <c:pt idx="36">
                  <c:v>43455</c:v>
                </c:pt>
                <c:pt idx="37">
                  <c:v>43456</c:v>
                </c:pt>
                <c:pt idx="38">
                  <c:v>43457</c:v>
                </c:pt>
                <c:pt idx="39">
                  <c:v>43458</c:v>
                </c:pt>
                <c:pt idx="40">
                  <c:v>43459</c:v>
                </c:pt>
                <c:pt idx="41">
                  <c:v>43460</c:v>
                </c:pt>
                <c:pt idx="42">
                  <c:v>43461</c:v>
                </c:pt>
                <c:pt idx="43">
                  <c:v>43462</c:v>
                </c:pt>
                <c:pt idx="44">
                  <c:v>43463</c:v>
                </c:pt>
                <c:pt idx="45">
                  <c:v>43464</c:v>
                </c:pt>
                <c:pt idx="46">
                  <c:v>43465</c:v>
                </c:pt>
                <c:pt idx="47">
                  <c:v>43466</c:v>
                </c:pt>
                <c:pt idx="48">
                  <c:v>43467</c:v>
                </c:pt>
                <c:pt idx="49">
                  <c:v>43468</c:v>
                </c:pt>
                <c:pt idx="50">
                  <c:v>43469</c:v>
                </c:pt>
                <c:pt idx="51">
                  <c:v>43470</c:v>
                </c:pt>
                <c:pt idx="52">
                  <c:v>43471</c:v>
                </c:pt>
                <c:pt idx="53">
                  <c:v>43472</c:v>
                </c:pt>
                <c:pt idx="54">
                  <c:v>43473</c:v>
                </c:pt>
                <c:pt idx="55">
                  <c:v>43474</c:v>
                </c:pt>
                <c:pt idx="56">
                  <c:v>43475</c:v>
                </c:pt>
                <c:pt idx="57">
                  <c:v>43476</c:v>
                </c:pt>
                <c:pt idx="58">
                  <c:v>43477</c:v>
                </c:pt>
                <c:pt idx="59">
                  <c:v>43478</c:v>
                </c:pt>
                <c:pt idx="60">
                  <c:v>43479</c:v>
                </c:pt>
                <c:pt idx="61">
                  <c:v>43480</c:v>
                </c:pt>
                <c:pt idx="62">
                  <c:v>43481</c:v>
                </c:pt>
                <c:pt idx="63">
                  <c:v>43482</c:v>
                </c:pt>
                <c:pt idx="64">
                  <c:v>43483</c:v>
                </c:pt>
                <c:pt idx="65">
                  <c:v>43484</c:v>
                </c:pt>
                <c:pt idx="66">
                  <c:v>43485</c:v>
                </c:pt>
                <c:pt idx="67">
                  <c:v>43486</c:v>
                </c:pt>
                <c:pt idx="68">
                  <c:v>43487</c:v>
                </c:pt>
                <c:pt idx="69">
                  <c:v>43488</c:v>
                </c:pt>
                <c:pt idx="70">
                  <c:v>43489</c:v>
                </c:pt>
                <c:pt idx="71">
                  <c:v>43490</c:v>
                </c:pt>
                <c:pt idx="72">
                  <c:v>43491</c:v>
                </c:pt>
                <c:pt idx="73">
                  <c:v>43492</c:v>
                </c:pt>
                <c:pt idx="74">
                  <c:v>43493</c:v>
                </c:pt>
                <c:pt idx="75">
                  <c:v>43494</c:v>
                </c:pt>
                <c:pt idx="76">
                  <c:v>43495</c:v>
                </c:pt>
                <c:pt idx="77">
                  <c:v>43496</c:v>
                </c:pt>
                <c:pt idx="78">
                  <c:v>43497</c:v>
                </c:pt>
                <c:pt idx="79">
                  <c:v>43498</c:v>
                </c:pt>
                <c:pt idx="80">
                  <c:v>43499</c:v>
                </c:pt>
                <c:pt idx="81">
                  <c:v>43500</c:v>
                </c:pt>
                <c:pt idx="82">
                  <c:v>43501</c:v>
                </c:pt>
                <c:pt idx="83">
                  <c:v>43502</c:v>
                </c:pt>
                <c:pt idx="84">
                  <c:v>43503</c:v>
                </c:pt>
                <c:pt idx="85">
                  <c:v>43504</c:v>
                </c:pt>
                <c:pt idx="86">
                  <c:v>43505</c:v>
                </c:pt>
                <c:pt idx="87">
                  <c:v>43506</c:v>
                </c:pt>
                <c:pt idx="88">
                  <c:v>43507</c:v>
                </c:pt>
                <c:pt idx="89">
                  <c:v>43508</c:v>
                </c:pt>
                <c:pt idx="90">
                  <c:v>43509</c:v>
                </c:pt>
                <c:pt idx="91">
                  <c:v>43510</c:v>
                </c:pt>
                <c:pt idx="92">
                  <c:v>43511</c:v>
                </c:pt>
                <c:pt idx="93">
                  <c:v>43512</c:v>
                </c:pt>
              </c:numCache>
            </c:numRef>
          </c:xVal>
          <c:yVal>
            <c:numRef>
              <c:f>'STS Analysis'!$BM$8:$BM$101</c:f>
              <c:numCache>
                <c:formatCode>0.0</c:formatCode>
                <c:ptCount val="94"/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11.5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6.7</c:v>
                </c:pt>
                <c:pt idx="61">
                  <c:v>0</c:v>
                </c:pt>
                <c:pt idx="62">
                  <c:v>3.6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5.0999999999999996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2-4F40-BB9B-57FBFCD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37760"/>
        <c:axId val="133243648"/>
      </c:scatterChart>
      <c:valAx>
        <c:axId val="13323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3243648"/>
        <c:crosses val="autoZero"/>
        <c:crossBetween val="midCat"/>
      </c:valAx>
      <c:valAx>
        <c:axId val="13324364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(mg/l)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33237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</xdr:colOff>
      <xdr:row>0</xdr:row>
      <xdr:rowOff>78105</xdr:rowOff>
    </xdr:from>
    <xdr:to>
      <xdr:col>7</xdr:col>
      <xdr:colOff>375285</xdr:colOff>
      <xdr:row>17</xdr:row>
      <xdr:rowOff>165735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18</xdr:row>
      <xdr:rowOff>40005</xdr:rowOff>
    </xdr:from>
    <xdr:to>
      <xdr:col>7</xdr:col>
      <xdr:colOff>381000</xdr:colOff>
      <xdr:row>35</xdr:row>
      <xdr:rowOff>127635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533400</xdr:colOff>
      <xdr:row>18</xdr:row>
      <xdr:rowOff>38100</xdr:rowOff>
    </xdr:from>
    <xdr:to>
      <xdr:col>15</xdr:col>
      <xdr:colOff>228600</xdr:colOff>
      <xdr:row>35</xdr:row>
      <xdr:rowOff>125730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36</xdr:row>
      <xdr:rowOff>19050</xdr:rowOff>
    </xdr:from>
    <xdr:to>
      <xdr:col>7</xdr:col>
      <xdr:colOff>457200</xdr:colOff>
      <xdr:row>53</xdr:row>
      <xdr:rowOff>106680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542925</xdr:colOff>
      <xdr:row>36</xdr:row>
      <xdr:rowOff>9525</xdr:rowOff>
    </xdr:from>
    <xdr:to>
      <xdr:col>15</xdr:col>
      <xdr:colOff>238125</xdr:colOff>
      <xdr:row>53</xdr:row>
      <xdr:rowOff>97155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161925</xdr:colOff>
      <xdr:row>54</xdr:row>
      <xdr:rowOff>57150</xdr:rowOff>
    </xdr:from>
    <xdr:to>
      <xdr:col>7</xdr:col>
      <xdr:colOff>466725</xdr:colOff>
      <xdr:row>71</xdr:row>
      <xdr:rowOff>144780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523875</xdr:colOff>
      <xdr:row>54</xdr:row>
      <xdr:rowOff>76200</xdr:rowOff>
    </xdr:from>
    <xdr:to>
      <xdr:col>15</xdr:col>
      <xdr:colOff>219075</xdr:colOff>
      <xdr:row>71</xdr:row>
      <xdr:rowOff>163830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142875</xdr:colOff>
      <xdr:row>72</xdr:row>
      <xdr:rowOff>28575</xdr:rowOff>
    </xdr:from>
    <xdr:to>
      <xdr:col>7</xdr:col>
      <xdr:colOff>447675</xdr:colOff>
      <xdr:row>89</xdr:row>
      <xdr:rowOff>116205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514350</xdr:colOff>
      <xdr:row>72</xdr:row>
      <xdr:rowOff>76200</xdr:rowOff>
    </xdr:from>
    <xdr:to>
      <xdr:col>15</xdr:col>
      <xdr:colOff>209550</xdr:colOff>
      <xdr:row>89</xdr:row>
      <xdr:rowOff>163830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I17"/>
  <sheetViews>
    <sheetView workbookViewId="0">
      <selection activeCell="E16" sqref="E16"/>
    </sheetView>
  </sheetViews>
  <sheetFormatPr defaultColWidth="11.453125" defaultRowHeight="14.5" x14ac:dyDescent="0.35"/>
  <cols>
    <col min="1" max="1" width="33.7265625" customWidth="1"/>
    <col min="2" max="2" width="3.7265625" customWidth="1"/>
    <col min="3" max="3" width="11.54296875" style="44"/>
    <col min="4" max="4" width="18.1796875" customWidth="1"/>
    <col min="5" max="5" width="14.7265625" customWidth="1"/>
    <col min="6" max="6" width="16.54296875" customWidth="1"/>
    <col min="7" max="7" width="17.81640625" customWidth="1"/>
    <col min="8" max="8" width="21.453125" customWidth="1"/>
    <col min="9" max="9" width="22.54296875" customWidth="1"/>
  </cols>
  <sheetData>
    <row r="1" spans="1:9" x14ac:dyDescent="0.35">
      <c r="D1" s="60"/>
    </row>
    <row r="2" spans="1:9" x14ac:dyDescent="0.35">
      <c r="A2" s="8" t="s">
        <v>76</v>
      </c>
      <c r="B2" s="8" t="s">
        <v>79</v>
      </c>
      <c r="C2" s="61"/>
      <c r="D2" s="8" t="s">
        <v>89</v>
      </c>
      <c r="E2" s="8" t="s">
        <v>90</v>
      </c>
      <c r="F2" s="8" t="s">
        <v>72</v>
      </c>
      <c r="G2" s="8" t="s">
        <v>91</v>
      </c>
      <c r="H2" s="8" t="s">
        <v>92</v>
      </c>
      <c r="I2" s="8" t="s">
        <v>93</v>
      </c>
    </row>
    <row r="3" spans="1:9" x14ac:dyDescent="0.35">
      <c r="A3" s="8" t="s">
        <v>77</v>
      </c>
      <c r="B3" s="8" t="s">
        <v>81</v>
      </c>
      <c r="C3" s="61"/>
      <c r="D3" s="8" t="s">
        <v>76</v>
      </c>
      <c r="E3" s="8" t="s">
        <v>63</v>
      </c>
      <c r="F3" s="8" t="s">
        <v>76</v>
      </c>
      <c r="G3" s="8" t="s">
        <v>77</v>
      </c>
      <c r="H3" s="8" t="s">
        <v>77</v>
      </c>
      <c r="I3" s="8" t="s">
        <v>77</v>
      </c>
    </row>
    <row r="4" spans="1:9" x14ac:dyDescent="0.35">
      <c r="A4" s="8" t="s">
        <v>96</v>
      </c>
      <c r="B4" s="8" t="s">
        <v>85</v>
      </c>
      <c r="C4" s="61"/>
      <c r="D4" s="8" t="s">
        <v>78</v>
      </c>
      <c r="E4" s="8" t="s">
        <v>159</v>
      </c>
      <c r="F4" s="8" t="s">
        <v>77</v>
      </c>
      <c r="G4" s="8" t="s">
        <v>96</v>
      </c>
      <c r="H4" s="8" t="s">
        <v>96</v>
      </c>
      <c r="I4" s="8" t="s">
        <v>96</v>
      </c>
    </row>
    <row r="5" spans="1:9" x14ac:dyDescent="0.35">
      <c r="A5" s="8" t="s">
        <v>63</v>
      </c>
      <c r="B5" s="8" t="s">
        <v>86</v>
      </c>
      <c r="C5" s="61"/>
      <c r="D5" s="8" t="s">
        <v>138</v>
      </c>
      <c r="E5" s="8" t="s">
        <v>94</v>
      </c>
      <c r="F5" s="8" t="s">
        <v>96</v>
      </c>
      <c r="G5" s="8" t="s">
        <v>63</v>
      </c>
      <c r="H5" s="8" t="s">
        <v>63</v>
      </c>
      <c r="I5" s="8" t="s">
        <v>63</v>
      </c>
    </row>
    <row r="6" spans="1:9" x14ac:dyDescent="0.35">
      <c r="A6" s="8" t="s">
        <v>159</v>
      </c>
      <c r="B6" s="8" t="s">
        <v>84</v>
      </c>
      <c r="C6" s="61"/>
      <c r="D6" s="8" t="s">
        <v>140</v>
      </c>
      <c r="E6" s="8" t="s">
        <v>97</v>
      </c>
      <c r="F6" s="8" t="s">
        <v>63</v>
      </c>
      <c r="G6" s="8" t="s">
        <v>159</v>
      </c>
      <c r="H6" s="8" t="s">
        <v>159</v>
      </c>
      <c r="I6" s="8" t="s">
        <v>159</v>
      </c>
    </row>
    <row r="7" spans="1:9" x14ac:dyDescent="0.35">
      <c r="A7" s="8" t="s">
        <v>94</v>
      </c>
      <c r="B7" s="8" t="s">
        <v>83</v>
      </c>
      <c r="C7" s="61"/>
      <c r="D7" s="8" t="s">
        <v>160</v>
      </c>
      <c r="E7" s="8" t="s">
        <v>98</v>
      </c>
      <c r="F7" s="8" t="s">
        <v>159</v>
      </c>
      <c r="G7" s="8" t="s">
        <v>94</v>
      </c>
      <c r="H7" s="8" t="s">
        <v>94</v>
      </c>
      <c r="I7" s="8" t="s">
        <v>94</v>
      </c>
    </row>
    <row r="8" spans="1:9" x14ac:dyDescent="0.35">
      <c r="A8" s="8" t="s">
        <v>95</v>
      </c>
      <c r="B8" s="8" t="s">
        <v>87</v>
      </c>
      <c r="C8" s="61"/>
      <c r="D8" s="8" t="s">
        <v>77</v>
      </c>
      <c r="E8" s="60"/>
      <c r="F8" s="8" t="s">
        <v>94</v>
      </c>
      <c r="G8" s="8" t="s">
        <v>95</v>
      </c>
      <c r="H8" s="8" t="s">
        <v>95</v>
      </c>
      <c r="I8" s="8" t="s">
        <v>95</v>
      </c>
    </row>
    <row r="9" spans="1:9" x14ac:dyDescent="0.35">
      <c r="A9" s="8" t="s">
        <v>97</v>
      </c>
      <c r="B9" s="8" t="s">
        <v>80</v>
      </c>
      <c r="C9" s="61"/>
      <c r="D9" s="8" t="s">
        <v>96</v>
      </c>
      <c r="E9" s="60"/>
      <c r="F9" s="8" t="s">
        <v>95</v>
      </c>
      <c r="G9" s="8" t="s">
        <v>97</v>
      </c>
      <c r="H9" s="8" t="s">
        <v>97</v>
      </c>
      <c r="I9" s="8" t="s">
        <v>97</v>
      </c>
    </row>
    <row r="10" spans="1:9" x14ac:dyDescent="0.35">
      <c r="A10" s="8" t="s">
        <v>98</v>
      </c>
      <c r="B10" s="8" t="s">
        <v>88</v>
      </c>
      <c r="C10" s="61"/>
      <c r="D10" s="8" t="s">
        <v>187</v>
      </c>
      <c r="E10" s="60"/>
      <c r="F10" s="8" t="s">
        <v>97</v>
      </c>
      <c r="G10" s="8" t="s">
        <v>98</v>
      </c>
      <c r="H10" s="8" t="s">
        <v>98</v>
      </c>
      <c r="I10" s="8" t="s">
        <v>98</v>
      </c>
    </row>
    <row r="11" spans="1:9" x14ac:dyDescent="0.35">
      <c r="A11" s="8" t="s">
        <v>78</v>
      </c>
      <c r="B11" s="8" t="s">
        <v>177</v>
      </c>
      <c r="C11" s="61"/>
      <c r="D11" s="8" t="s">
        <v>188</v>
      </c>
      <c r="E11" s="60"/>
      <c r="F11" s="8" t="s">
        <v>98</v>
      </c>
      <c r="G11" s="60"/>
      <c r="H11" s="60"/>
      <c r="I11" s="60"/>
    </row>
    <row r="12" spans="1:9" x14ac:dyDescent="0.35">
      <c r="A12" s="8" t="s">
        <v>138</v>
      </c>
      <c r="B12" s="8" t="s">
        <v>178</v>
      </c>
      <c r="C12" s="61"/>
      <c r="D12" s="8" t="s">
        <v>189</v>
      </c>
      <c r="E12" s="60"/>
      <c r="F12" s="60"/>
      <c r="G12" s="60"/>
      <c r="H12" s="60"/>
      <c r="I12" s="60"/>
    </row>
    <row r="13" spans="1:9" x14ac:dyDescent="0.35">
      <c r="A13" s="8" t="s">
        <v>140</v>
      </c>
      <c r="B13" s="8" t="s">
        <v>179</v>
      </c>
      <c r="C13" s="61"/>
      <c r="D13" s="60"/>
      <c r="E13" s="60"/>
      <c r="F13" s="60"/>
      <c r="G13" s="60"/>
      <c r="H13" s="60"/>
      <c r="I13" s="60"/>
    </row>
    <row r="14" spans="1:9" x14ac:dyDescent="0.35">
      <c r="A14" s="8" t="s">
        <v>160</v>
      </c>
      <c r="B14" s="8" t="s">
        <v>180</v>
      </c>
      <c r="C14" s="61"/>
      <c r="D14" s="60"/>
      <c r="E14" s="60"/>
      <c r="F14" s="60"/>
      <c r="G14" s="60"/>
      <c r="H14" s="60"/>
      <c r="I14" s="60"/>
    </row>
    <row r="15" spans="1:9" x14ac:dyDescent="0.35">
      <c r="A15" s="8" t="s">
        <v>187</v>
      </c>
      <c r="B15" s="8" t="s">
        <v>190</v>
      </c>
      <c r="C15" s="61"/>
      <c r="D15" s="60"/>
      <c r="E15" s="60"/>
      <c r="F15" s="60"/>
      <c r="G15" s="60"/>
      <c r="H15" s="60"/>
      <c r="I15" s="60"/>
    </row>
    <row r="16" spans="1:9" x14ac:dyDescent="0.35">
      <c r="A16" s="8" t="s">
        <v>188</v>
      </c>
      <c r="B16" s="8" t="s">
        <v>191</v>
      </c>
      <c r="C16" s="61"/>
      <c r="D16" s="60"/>
      <c r="E16" s="60"/>
      <c r="F16" s="60"/>
      <c r="G16" s="60"/>
      <c r="H16" s="60"/>
      <c r="I16" s="60"/>
    </row>
    <row r="17" spans="1:2" x14ac:dyDescent="0.35">
      <c r="A17" s="2" t="s">
        <v>189</v>
      </c>
      <c r="B17" s="8" t="s">
        <v>93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"/>
  <sheetViews>
    <sheetView topLeftCell="A7" zoomScale="80" zoomScaleNormal="80" workbookViewId="0">
      <selection activeCell="C38" sqref="C38"/>
    </sheetView>
  </sheetViews>
  <sheetFormatPr defaultColWidth="8.81640625" defaultRowHeight="14.5" x14ac:dyDescent="0.3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/>
  <dimension ref="A3:G32"/>
  <sheetViews>
    <sheetView workbookViewId="0">
      <selection activeCell="B4" sqref="B4:H21"/>
    </sheetView>
  </sheetViews>
  <sheetFormatPr defaultColWidth="8.81640625" defaultRowHeight="14.5" x14ac:dyDescent="0.35"/>
  <cols>
    <col min="1" max="1" width="13" customWidth="1"/>
    <col min="2" max="2" width="22.81640625" customWidth="1"/>
    <col min="3" max="3" width="16.54296875" customWidth="1"/>
    <col min="4" max="4" width="14.54296875" customWidth="1"/>
    <col min="5" max="5" width="15" customWidth="1"/>
    <col min="7" max="7" width="8" customWidth="1"/>
  </cols>
  <sheetData>
    <row r="3" spans="1:7" x14ac:dyDescent="0.35">
      <c r="C3" t="s">
        <v>6</v>
      </c>
      <c r="D3" s="14" t="s">
        <v>39</v>
      </c>
      <c r="E3" t="s">
        <v>22</v>
      </c>
      <c r="F3" t="s">
        <v>35</v>
      </c>
      <c r="G3" s="15"/>
    </row>
    <row r="4" spans="1:7" x14ac:dyDescent="0.35">
      <c r="A4" s="11">
        <v>43420</v>
      </c>
      <c r="B4" s="2" t="s">
        <v>38</v>
      </c>
      <c r="C4" s="2">
        <v>0.58760000000000001</v>
      </c>
      <c r="D4" s="2">
        <v>0.61250000000000004</v>
      </c>
      <c r="E4" s="2">
        <v>30</v>
      </c>
      <c r="F4" s="10">
        <f t="shared" ref="F4:F9" si="0">(D4-C4)/E4*1000</f>
        <v>0.83000000000000107</v>
      </c>
      <c r="G4" s="16"/>
    </row>
    <row r="5" spans="1:7" x14ac:dyDescent="0.35">
      <c r="A5" s="11">
        <v>43420</v>
      </c>
      <c r="B5" s="2" t="s">
        <v>30</v>
      </c>
      <c r="C5" s="2">
        <v>0.60440000000000005</v>
      </c>
      <c r="D5" s="2">
        <v>0.62790000000000001</v>
      </c>
      <c r="E5" s="2">
        <v>30</v>
      </c>
      <c r="F5" s="10">
        <f t="shared" si="0"/>
        <v>0.78333333333333222</v>
      </c>
      <c r="G5" s="515"/>
    </row>
    <row r="6" spans="1:7" x14ac:dyDescent="0.35">
      <c r="A6" s="11">
        <v>43420</v>
      </c>
      <c r="B6" s="2" t="s">
        <v>31</v>
      </c>
      <c r="C6" s="2">
        <v>0.61399999999999999</v>
      </c>
      <c r="D6" s="2">
        <v>0.63109999999999999</v>
      </c>
      <c r="E6" s="2">
        <v>30</v>
      </c>
      <c r="F6" s="10">
        <f t="shared" si="0"/>
        <v>0.57000000000000006</v>
      </c>
      <c r="G6" s="515"/>
    </row>
    <row r="7" spans="1:7" x14ac:dyDescent="0.35">
      <c r="A7" s="11">
        <v>43420</v>
      </c>
      <c r="B7" s="2" t="s">
        <v>32</v>
      </c>
      <c r="C7" s="2">
        <v>0.61439999999999995</v>
      </c>
      <c r="D7" s="2">
        <v>0.62670000000000003</v>
      </c>
      <c r="E7" s="2">
        <v>30</v>
      </c>
      <c r="F7" s="10">
        <f t="shared" si="0"/>
        <v>0.41000000000000297</v>
      </c>
      <c r="G7" s="2"/>
    </row>
    <row r="8" spans="1:7" x14ac:dyDescent="0.35">
      <c r="A8" s="11">
        <v>43420</v>
      </c>
      <c r="B8" s="2" t="s">
        <v>33</v>
      </c>
      <c r="C8" s="2">
        <v>0.60840000000000005</v>
      </c>
      <c r="D8" s="2">
        <v>0.62290000000000001</v>
      </c>
      <c r="E8" s="2">
        <v>30</v>
      </c>
      <c r="F8" s="10">
        <f t="shared" si="0"/>
        <v>0.48333333333333195</v>
      </c>
      <c r="G8" s="2"/>
    </row>
    <row r="9" spans="1:7" x14ac:dyDescent="0.35">
      <c r="A9" s="11">
        <v>43420</v>
      </c>
      <c r="B9" s="2" t="s">
        <v>34</v>
      </c>
      <c r="C9" s="2">
        <v>0.58650000000000002</v>
      </c>
      <c r="D9" s="2">
        <v>0.59940000000000004</v>
      </c>
      <c r="E9" s="2">
        <v>30</v>
      </c>
      <c r="F9" s="10">
        <f t="shared" si="0"/>
        <v>0.43000000000000077</v>
      </c>
      <c r="G9" s="2"/>
    </row>
    <row r="14" spans="1:7" x14ac:dyDescent="0.35">
      <c r="B14" s="1">
        <v>43424</v>
      </c>
    </row>
    <row r="15" spans="1:7" x14ac:dyDescent="0.35">
      <c r="B15" t="s">
        <v>5</v>
      </c>
    </row>
    <row r="16" spans="1:7" x14ac:dyDescent="0.35">
      <c r="B16" s="2"/>
      <c r="C16" s="2" t="s">
        <v>6</v>
      </c>
      <c r="D16" s="2" t="s">
        <v>7</v>
      </c>
      <c r="E16" s="2" t="s">
        <v>8</v>
      </c>
      <c r="F16" s="2" t="s">
        <v>9</v>
      </c>
      <c r="G16" s="2" t="s">
        <v>35</v>
      </c>
    </row>
    <row r="17" spans="2:7" ht="29" x14ac:dyDescent="0.35">
      <c r="B17" s="6" t="s">
        <v>40</v>
      </c>
      <c r="C17" s="2">
        <v>2.2271999999999998</v>
      </c>
      <c r="D17" s="2">
        <v>42.217599999999997</v>
      </c>
      <c r="E17" s="2">
        <v>11.1761</v>
      </c>
      <c r="F17" s="7">
        <f>1-(D17-E17)/(D17-C17)</f>
        <v>0.22377620628950934</v>
      </c>
      <c r="G17" s="10">
        <f>(E17-C17)/(D17-C17)*1000</f>
        <v>223.7762062895095</v>
      </c>
    </row>
    <row r="18" spans="2:7" ht="29" x14ac:dyDescent="0.35">
      <c r="B18" s="6" t="s">
        <v>10</v>
      </c>
      <c r="C18" s="2">
        <v>2.2315</v>
      </c>
      <c r="D18" s="2">
        <v>10.9338</v>
      </c>
      <c r="E18" s="2">
        <v>8.6898999999999997</v>
      </c>
      <c r="F18" s="7">
        <f>1-(D18-E18)/(D18-C18)</f>
        <v>0.74214862737437226</v>
      </c>
      <c r="G18" s="10">
        <f>(E18-C18)/(D18-C18)*1000</f>
        <v>742.14862737437227</v>
      </c>
    </row>
    <row r="19" spans="2:7" x14ac:dyDescent="0.35">
      <c r="B19" s="2" t="s">
        <v>11</v>
      </c>
      <c r="C19" s="2">
        <v>25.891100000000002</v>
      </c>
      <c r="D19" s="2">
        <v>72.647999999999996</v>
      </c>
      <c r="E19" s="2">
        <v>28.564399999999999</v>
      </c>
      <c r="F19" s="7">
        <f>1-(D19-E19)/(D19-C19)</f>
        <v>5.7174449118739701E-2</v>
      </c>
      <c r="G19" s="10">
        <f>(E19-C19)/(D19-C19)*1000</f>
        <v>57.174449118739645</v>
      </c>
    </row>
    <row r="20" spans="2:7" x14ac:dyDescent="0.35">
      <c r="B20" s="8" t="s">
        <v>12</v>
      </c>
      <c r="C20" s="8">
        <v>25.8079</v>
      </c>
      <c r="D20" s="8">
        <v>49.897599999999997</v>
      </c>
      <c r="E20" s="8">
        <v>26.029900000000001</v>
      </c>
      <c r="F20" s="9">
        <f>1-(D20-E20)/(D20-C20)</f>
        <v>9.2155568562498624E-3</v>
      </c>
      <c r="G20" s="20">
        <f>(E20-C20)/(D20-C20)*1000</f>
        <v>9.2155568562498225</v>
      </c>
    </row>
    <row r="21" spans="2:7" x14ac:dyDescent="0.35">
      <c r="B21" s="8" t="s">
        <v>13</v>
      </c>
      <c r="C21" s="8">
        <v>25.419799999999999</v>
      </c>
      <c r="D21" s="8">
        <v>59.048299999999998</v>
      </c>
      <c r="E21" s="8">
        <v>25.597000000000001</v>
      </c>
      <c r="F21" s="9">
        <f>1-(D21-E21)/(D21-C21)</f>
        <v>5.2693399943501973E-3</v>
      </c>
      <c r="G21" s="18">
        <f>(E21-C21)/(D21-C21)*1000</f>
        <v>5.2693399943501094</v>
      </c>
    </row>
    <row r="23" spans="2:7" x14ac:dyDescent="0.35">
      <c r="B23" t="s">
        <v>14</v>
      </c>
    </row>
    <row r="24" spans="2:7" x14ac:dyDescent="0.35">
      <c r="B24" s="2"/>
      <c r="C24" s="2" t="s">
        <v>36</v>
      </c>
      <c r="D24" s="2" t="s">
        <v>37</v>
      </c>
      <c r="E24" s="2" t="s">
        <v>15</v>
      </c>
      <c r="F24" s="2" t="s">
        <v>16</v>
      </c>
    </row>
    <row r="25" spans="2:7" x14ac:dyDescent="0.35">
      <c r="B25" s="2" t="s">
        <v>17</v>
      </c>
      <c r="C25" s="2">
        <v>0.80659999999999998</v>
      </c>
      <c r="D25" s="2">
        <v>0.87760000000000005</v>
      </c>
      <c r="E25" s="2">
        <v>10</v>
      </c>
      <c r="F25" s="19">
        <f>(D25-C25)/E25*1000</f>
        <v>7.1000000000000068</v>
      </c>
    </row>
    <row r="26" spans="2:7" x14ac:dyDescent="0.35">
      <c r="B26" s="2" t="s">
        <v>18</v>
      </c>
      <c r="C26" s="2">
        <v>0.80210000000000004</v>
      </c>
      <c r="D26" s="2">
        <v>0.874</v>
      </c>
      <c r="E26" s="2">
        <v>30</v>
      </c>
      <c r="F26" s="17">
        <f>(D26-C26)/E26*1000</f>
        <v>2.3966666666666656</v>
      </c>
    </row>
    <row r="28" spans="2:7" x14ac:dyDescent="0.35">
      <c r="B28" s="1">
        <v>43425</v>
      </c>
    </row>
    <row r="29" spans="2:7" x14ac:dyDescent="0.35">
      <c r="B29" s="2"/>
      <c r="C29" s="2" t="s">
        <v>6</v>
      </c>
      <c r="D29" s="2" t="s">
        <v>7</v>
      </c>
      <c r="E29" s="2" t="s">
        <v>8</v>
      </c>
      <c r="F29" s="2" t="s">
        <v>9</v>
      </c>
      <c r="G29" s="2" t="s">
        <v>35</v>
      </c>
    </row>
    <row r="30" spans="2:7" x14ac:dyDescent="0.35">
      <c r="B30" s="8" t="s">
        <v>12</v>
      </c>
      <c r="C30" s="2">
        <v>25.887799999999999</v>
      </c>
      <c r="D30" s="2">
        <v>57.35</v>
      </c>
      <c r="E30" s="2">
        <v>26.18</v>
      </c>
      <c r="F30" s="9">
        <f>1-(D30-E30)/(D30-C30)</f>
        <v>9.2873352785247665E-3</v>
      </c>
      <c r="G30" s="10">
        <f>(E30-C30)/(D30-C30)*1000</f>
        <v>9.2873352785247398</v>
      </c>
    </row>
    <row r="31" spans="2:7" x14ac:dyDescent="0.35">
      <c r="B31" s="8" t="s">
        <v>13</v>
      </c>
      <c r="C31" s="8">
        <v>25.8049</v>
      </c>
      <c r="D31" s="8">
        <v>65.520200000000003</v>
      </c>
      <c r="E31" s="8">
        <v>26.175000000000001</v>
      </c>
      <c r="F31" s="9">
        <f>1-(D31-E31)/(D31-C31)</f>
        <v>9.3188267493886645E-3</v>
      </c>
      <c r="G31" s="10">
        <f>(E31-C31)/(D31-C31)*1000</f>
        <v>9.3188267493887942</v>
      </c>
    </row>
    <row r="32" spans="2:7" x14ac:dyDescent="0.35">
      <c r="B32" s="2" t="s">
        <v>11</v>
      </c>
      <c r="C32" s="8">
        <v>25.412500000000001</v>
      </c>
      <c r="D32" s="8">
        <v>62.664999999999999</v>
      </c>
      <c r="E32" s="8">
        <v>25.793399999999998</v>
      </c>
      <c r="F32" s="9">
        <f>1-(D32-E32)/(D32-C32)</f>
        <v>1.0224817126367247E-2</v>
      </c>
      <c r="G32" s="10">
        <f>(E32-C32)/(D32-C32)*1000</f>
        <v>10.224817126367276</v>
      </c>
    </row>
  </sheetData>
  <mergeCells count="1">
    <mergeCell ref="G5:G6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/>
  <dimension ref="B5:G19"/>
  <sheetViews>
    <sheetView topLeftCell="A7" workbookViewId="0">
      <selection activeCell="B4" sqref="B4:H21"/>
    </sheetView>
  </sheetViews>
  <sheetFormatPr defaultColWidth="8.81640625" defaultRowHeight="14.5" x14ac:dyDescent="0.35"/>
  <cols>
    <col min="2" max="2" width="15.453125" customWidth="1"/>
  </cols>
  <sheetData>
    <row r="5" spans="2:7" x14ac:dyDescent="0.35">
      <c r="B5" s="11">
        <v>43419</v>
      </c>
    </row>
    <row r="6" spans="2:7" x14ac:dyDescent="0.35">
      <c r="B6" s="12" t="s">
        <v>19</v>
      </c>
    </row>
    <row r="7" spans="2:7" x14ac:dyDescent="0.35">
      <c r="C7" t="s">
        <v>20</v>
      </c>
      <c r="D7" t="s">
        <v>21</v>
      </c>
      <c r="E7" t="s">
        <v>22</v>
      </c>
      <c r="G7" s="12" t="s">
        <v>23</v>
      </c>
    </row>
    <row r="8" spans="2:7" x14ac:dyDescent="0.35">
      <c r="B8" t="s">
        <v>24</v>
      </c>
      <c r="C8">
        <v>0.58830000000000005</v>
      </c>
      <c r="D8">
        <v>0.59350000000000003</v>
      </c>
      <c r="E8">
        <v>50</v>
      </c>
      <c r="F8">
        <f>(D8-C8)/E8*1000000</f>
        <v>103.99999999999966</v>
      </c>
      <c r="G8" s="12">
        <f>F8</f>
        <v>103.99999999999966</v>
      </c>
    </row>
    <row r="9" spans="2:7" x14ac:dyDescent="0.35">
      <c r="B9" t="s">
        <v>25</v>
      </c>
      <c r="C9">
        <v>0.59409999999999996</v>
      </c>
      <c r="D9">
        <v>0.60560000000000003</v>
      </c>
      <c r="E9">
        <v>30</v>
      </c>
      <c r="F9" s="5">
        <f>(D9-C9)/E9*1000000</f>
        <v>383.33333333333553</v>
      </c>
      <c r="G9" s="13">
        <f>F9</f>
        <v>383.33333333333553</v>
      </c>
    </row>
    <row r="10" spans="2:7" x14ac:dyDescent="0.35">
      <c r="B10" t="s">
        <v>26</v>
      </c>
      <c r="C10">
        <v>0.60170000000000001</v>
      </c>
      <c r="D10">
        <v>0.61109999999999998</v>
      </c>
      <c r="E10">
        <v>50</v>
      </c>
      <c r="F10" s="5">
        <f>(D10-C10)/E10*1000000</f>
        <v>187.99999999999929</v>
      </c>
      <c r="G10" s="12">
        <f>F10</f>
        <v>187.99999999999929</v>
      </c>
    </row>
    <row r="11" spans="2:7" x14ac:dyDescent="0.35">
      <c r="B11" t="s">
        <v>27</v>
      </c>
      <c r="C11">
        <v>0.59899999999999998</v>
      </c>
      <c r="D11">
        <v>0.61099999999999999</v>
      </c>
      <c r="E11">
        <v>50</v>
      </c>
      <c r="F11" s="5">
        <f>(D11-C11)/E11*1000000</f>
        <v>240.00000000000023</v>
      </c>
      <c r="G11" s="13">
        <f>F11+F12</f>
        <v>331.60000000000082</v>
      </c>
    </row>
    <row r="12" spans="2:7" x14ac:dyDescent="0.35">
      <c r="B12" t="s">
        <v>28</v>
      </c>
      <c r="C12">
        <v>0.60309999999999997</v>
      </c>
      <c r="D12">
        <v>0.60768</v>
      </c>
      <c r="E12">
        <v>50</v>
      </c>
      <c r="F12" s="5">
        <f>(D12-C12)/E12*1000000</f>
        <v>91.600000000000577</v>
      </c>
      <c r="G12" s="13">
        <f>F12</f>
        <v>91.600000000000577</v>
      </c>
    </row>
    <row r="14" spans="2:7" x14ac:dyDescent="0.35">
      <c r="B14" s="11">
        <v>43420</v>
      </c>
    </row>
    <row r="15" spans="2:7" ht="29" x14ac:dyDescent="0.35">
      <c r="B15" s="12" t="s">
        <v>19</v>
      </c>
      <c r="C15" t="s">
        <v>20</v>
      </c>
      <c r="D15" s="14" t="s">
        <v>29</v>
      </c>
      <c r="E15" t="s">
        <v>22</v>
      </c>
      <c r="F15" s="12" t="s">
        <v>23</v>
      </c>
    </row>
    <row r="16" spans="2:7" x14ac:dyDescent="0.35">
      <c r="B16">
        <v>1</v>
      </c>
      <c r="C16">
        <v>0.60570000000000002</v>
      </c>
      <c r="D16">
        <v>0.6169</v>
      </c>
      <c r="E16">
        <v>30</v>
      </c>
      <c r="F16" s="13">
        <f>(D16-C16)/E16*1000000</f>
        <v>373.33333333333292</v>
      </c>
    </row>
    <row r="17" spans="2:6" x14ac:dyDescent="0.35">
      <c r="B17">
        <v>2</v>
      </c>
      <c r="C17">
        <v>0.60399999999999998</v>
      </c>
      <c r="D17">
        <v>0.61329999999999996</v>
      </c>
      <c r="E17">
        <v>30</v>
      </c>
      <c r="F17" s="13">
        <f>(D17-C17)/E17*1000000</f>
        <v>309.9999999999992</v>
      </c>
    </row>
    <row r="18" spans="2:6" x14ac:dyDescent="0.35">
      <c r="B18">
        <v>3</v>
      </c>
      <c r="C18">
        <v>0.60529999999999995</v>
      </c>
      <c r="D18">
        <v>0.61990000000000001</v>
      </c>
      <c r="E18">
        <v>30</v>
      </c>
      <c r="F18" s="13">
        <f>(D18-C18)/E18*1000000</f>
        <v>486.66666666666856</v>
      </c>
    </row>
    <row r="19" spans="2:6" x14ac:dyDescent="0.35">
      <c r="F19" s="5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BV438"/>
  <sheetViews>
    <sheetView tabSelected="1" topLeftCell="A2" zoomScale="85" zoomScaleNormal="85" workbookViewId="0">
      <pane xSplit="1" ySplit="6" topLeftCell="B413" activePane="bottomRight" state="frozen"/>
      <selection activeCell="A2" sqref="A2"/>
      <selection pane="topRight" activeCell="B2" sqref="B2"/>
      <selection pane="bottomLeft" activeCell="A8" sqref="A8"/>
      <selection pane="bottomRight" activeCell="BP333" sqref="BP333"/>
    </sheetView>
  </sheetViews>
  <sheetFormatPr defaultColWidth="8.81640625" defaultRowHeight="14.5" x14ac:dyDescent="0.35"/>
  <cols>
    <col min="1" max="1" width="12" style="88" customWidth="1"/>
    <col min="2" max="2" width="8.1796875" customWidth="1"/>
    <col min="3" max="3" width="7.26953125" style="50" hidden="1" customWidth="1"/>
    <col min="4" max="4" width="9" bestFit="1" customWidth="1"/>
    <col min="5" max="5" width="11.54296875" customWidth="1"/>
    <col min="6" max="6" width="7.1796875" style="49" hidden="1" customWidth="1"/>
    <col min="7" max="7" width="8.1796875" customWidth="1"/>
    <col min="8" max="8" width="11.54296875" customWidth="1"/>
    <col min="9" max="9" width="13.81640625" customWidth="1"/>
    <col min="10" max="12" width="8.1796875" customWidth="1"/>
    <col min="13" max="13" width="8" style="60" hidden="1" customWidth="1"/>
    <col min="14" max="14" width="8.1796875" customWidth="1"/>
    <col min="15" max="15" width="8.1796875" hidden="1" customWidth="1"/>
    <col min="16" max="16" width="8.1796875" customWidth="1"/>
    <col min="17" max="17" width="8.1796875" hidden="1" customWidth="1"/>
    <col min="18" max="18" width="8.1796875" customWidth="1"/>
    <col min="19" max="19" width="8.1796875" hidden="1" customWidth="1"/>
    <col min="20" max="21" width="8.1796875" customWidth="1"/>
    <col min="22" max="22" width="8.1796875" style="60" hidden="1" customWidth="1"/>
    <col min="23" max="28" width="8.1796875" customWidth="1"/>
    <col min="29" max="29" width="8.1796875" style="60" hidden="1" customWidth="1"/>
    <col min="30" max="35" width="8.1796875" customWidth="1"/>
    <col min="36" max="36" width="8.1796875" style="60" hidden="1" customWidth="1"/>
    <col min="37" max="41" width="8.1796875" customWidth="1"/>
    <col min="42" max="42" width="8.1796875" hidden="1" customWidth="1"/>
    <col min="43" max="48" width="8.1796875" customWidth="1"/>
    <col min="49" max="49" width="8.1796875" style="60" hidden="1" customWidth="1"/>
    <col min="50" max="53" width="8.1796875" customWidth="1"/>
    <col min="54" max="54" width="8.1796875" style="60" hidden="1" customWidth="1"/>
    <col min="55" max="59" width="8.1796875" customWidth="1"/>
    <col min="60" max="60" width="8.1796875" style="60" hidden="1" customWidth="1"/>
    <col min="61" max="66" width="8.1796875" customWidth="1"/>
    <col min="67" max="67" width="8.1796875" style="60" hidden="1" customWidth="1"/>
    <col min="68" max="68" width="17.1796875" customWidth="1"/>
    <col min="69" max="69" width="8.1796875" hidden="1" customWidth="1"/>
    <col min="70" max="70" width="18.453125" customWidth="1"/>
    <col min="71" max="71" width="8.1796875" hidden="1" customWidth="1"/>
    <col min="72" max="72" width="12.1796875" customWidth="1"/>
  </cols>
  <sheetData>
    <row r="1" spans="1:72" ht="6.75" hidden="1" customHeight="1" thickBot="1" x14ac:dyDescent="0.4"/>
    <row r="2" spans="1:72" ht="15.75" customHeight="1" x14ac:dyDescent="0.35">
      <c r="A2" s="245"/>
      <c r="B2" s="456" t="s">
        <v>59</v>
      </c>
      <c r="C2" s="481" t="str">
        <f>+D4</f>
        <v>HBT inlet</v>
      </c>
      <c r="D2" s="482"/>
      <c r="E2" s="483"/>
      <c r="F2" s="476" t="s">
        <v>107</v>
      </c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7"/>
      <c r="V2" s="490" t="str">
        <f>W4</f>
        <v>Outlet ABR</v>
      </c>
      <c r="W2" s="491"/>
      <c r="X2" s="491"/>
      <c r="Y2" s="491"/>
      <c r="Z2" s="491"/>
      <c r="AA2" s="491"/>
      <c r="AB2" s="492"/>
      <c r="AC2" s="464" t="str">
        <f>AD4</f>
        <v>Inlet maturation pond</v>
      </c>
      <c r="AD2" s="465"/>
      <c r="AE2" s="465"/>
      <c r="AF2" s="465"/>
      <c r="AG2" s="465"/>
      <c r="AH2" s="465"/>
      <c r="AI2" s="466"/>
      <c r="AJ2" s="470" t="str">
        <f>AK4</f>
        <v>Outlet maturation pond</v>
      </c>
      <c r="AK2" s="471"/>
      <c r="AL2" s="471"/>
      <c r="AM2" s="471"/>
      <c r="AN2" s="471"/>
      <c r="AO2" s="472"/>
      <c r="AP2" s="430" t="str">
        <f>AQ4</f>
        <v xml:space="preserve">STS outlet </v>
      </c>
      <c r="AQ2" s="431"/>
      <c r="AR2" s="431"/>
      <c r="AS2" s="431"/>
      <c r="AT2" s="431"/>
      <c r="AU2" s="431"/>
      <c r="AV2" s="432"/>
      <c r="AW2" s="458" t="str">
        <f>AX4</f>
        <v>STS outlet FILTERED</v>
      </c>
      <c r="AX2" s="459"/>
      <c r="AY2" s="459"/>
      <c r="AZ2" s="459"/>
      <c r="BA2" s="460"/>
      <c r="BB2" s="436" t="s">
        <v>108</v>
      </c>
      <c r="BC2" s="437"/>
      <c r="BD2" s="437"/>
      <c r="BE2" s="437"/>
      <c r="BF2" s="437"/>
      <c r="BG2" s="438"/>
      <c r="BH2" s="442" t="s">
        <v>109</v>
      </c>
      <c r="BI2" s="443"/>
      <c r="BJ2" s="443"/>
      <c r="BK2" s="443"/>
      <c r="BL2" s="443"/>
      <c r="BM2" s="443"/>
      <c r="BN2" s="444"/>
      <c r="BO2" s="448" t="s">
        <v>187</v>
      </c>
      <c r="BP2" s="449"/>
      <c r="BQ2" s="452" t="s">
        <v>188</v>
      </c>
      <c r="BR2" s="453"/>
      <c r="BS2" s="426" t="s">
        <v>189</v>
      </c>
      <c r="BT2" s="427"/>
    </row>
    <row r="3" spans="1:72" ht="15" thickBot="1" x14ac:dyDescent="0.4">
      <c r="A3" s="247"/>
      <c r="B3" s="457"/>
      <c r="C3" s="484"/>
      <c r="D3" s="485"/>
      <c r="E3" s="486"/>
      <c r="F3" s="487" t="s">
        <v>42</v>
      </c>
      <c r="G3" s="488"/>
      <c r="H3" s="488"/>
      <c r="I3" s="488"/>
      <c r="J3" s="488"/>
      <c r="K3" s="488"/>
      <c r="L3" s="489"/>
      <c r="M3" s="235"/>
      <c r="N3" s="478" t="s">
        <v>43</v>
      </c>
      <c r="O3" s="479"/>
      <c r="P3" s="479"/>
      <c r="Q3" s="479"/>
      <c r="R3" s="479"/>
      <c r="S3" s="479"/>
      <c r="T3" s="479"/>
      <c r="U3" s="480"/>
      <c r="V3" s="493"/>
      <c r="W3" s="494"/>
      <c r="X3" s="494"/>
      <c r="Y3" s="494"/>
      <c r="Z3" s="494"/>
      <c r="AA3" s="494"/>
      <c r="AB3" s="495"/>
      <c r="AC3" s="467"/>
      <c r="AD3" s="468"/>
      <c r="AE3" s="468"/>
      <c r="AF3" s="468"/>
      <c r="AG3" s="468"/>
      <c r="AH3" s="468"/>
      <c r="AI3" s="469"/>
      <c r="AJ3" s="473"/>
      <c r="AK3" s="474"/>
      <c r="AL3" s="474"/>
      <c r="AM3" s="474"/>
      <c r="AN3" s="474"/>
      <c r="AO3" s="475"/>
      <c r="AP3" s="433"/>
      <c r="AQ3" s="434"/>
      <c r="AR3" s="434"/>
      <c r="AS3" s="434"/>
      <c r="AT3" s="434"/>
      <c r="AU3" s="434"/>
      <c r="AV3" s="435"/>
      <c r="AW3" s="461"/>
      <c r="AX3" s="462"/>
      <c r="AY3" s="462"/>
      <c r="AZ3" s="462"/>
      <c r="BA3" s="463"/>
      <c r="BB3" s="439"/>
      <c r="BC3" s="440"/>
      <c r="BD3" s="440"/>
      <c r="BE3" s="440"/>
      <c r="BF3" s="440"/>
      <c r="BG3" s="441"/>
      <c r="BH3" s="445"/>
      <c r="BI3" s="446"/>
      <c r="BJ3" s="446"/>
      <c r="BK3" s="446"/>
      <c r="BL3" s="446"/>
      <c r="BM3" s="446"/>
      <c r="BN3" s="447"/>
      <c r="BO3" s="450"/>
      <c r="BP3" s="451"/>
      <c r="BQ3" s="454"/>
      <c r="BR3" s="455"/>
      <c r="BS3" s="428"/>
      <c r="BT3" s="429"/>
    </row>
    <row r="4" spans="1:72" s="79" customFormat="1" ht="28.9" hidden="1" customHeight="1" x14ac:dyDescent="0.35">
      <c r="A4" s="246"/>
      <c r="B4" s="71"/>
      <c r="C4" s="215"/>
      <c r="D4" s="314" t="s">
        <v>76</v>
      </c>
      <c r="E4" s="318"/>
      <c r="F4" s="216"/>
      <c r="G4" s="138" t="s">
        <v>77</v>
      </c>
      <c r="H4" s="138"/>
      <c r="I4" s="138"/>
      <c r="J4" s="138"/>
      <c r="K4" s="138"/>
      <c r="L4" s="151"/>
      <c r="M4" s="138"/>
      <c r="N4" s="217" t="s">
        <v>78</v>
      </c>
      <c r="O4" s="217"/>
      <c r="P4" s="218" t="s">
        <v>138</v>
      </c>
      <c r="Q4" s="217"/>
      <c r="R4" s="218" t="s">
        <v>140</v>
      </c>
      <c r="S4" s="217"/>
      <c r="T4" s="218" t="s">
        <v>160</v>
      </c>
      <c r="U4" s="219"/>
      <c r="V4" s="142"/>
      <c r="W4" s="143" t="s">
        <v>96</v>
      </c>
      <c r="X4" s="143"/>
      <c r="Y4" s="143"/>
      <c r="Z4" s="143"/>
      <c r="AA4" s="144"/>
      <c r="AB4" s="151"/>
      <c r="AC4" s="149"/>
      <c r="AD4" s="140" t="s">
        <v>63</v>
      </c>
      <c r="AE4" s="140"/>
      <c r="AF4" s="140"/>
      <c r="AG4" s="140"/>
      <c r="AH4" s="220"/>
      <c r="AI4" s="151"/>
      <c r="AJ4" s="221"/>
      <c r="AK4" s="222" t="s">
        <v>159</v>
      </c>
      <c r="AL4" s="222"/>
      <c r="AM4" s="222"/>
      <c r="AN4" s="222"/>
      <c r="AO4" s="223"/>
      <c r="AP4" s="224"/>
      <c r="AQ4" s="152" t="s">
        <v>94</v>
      </c>
      <c r="AR4" s="152"/>
      <c r="AS4" s="152"/>
      <c r="AT4" s="152"/>
      <c r="AU4" s="152"/>
      <c r="AV4" s="151"/>
      <c r="AW4" s="225"/>
      <c r="AX4" s="226" t="s">
        <v>95</v>
      </c>
      <c r="AY4" s="226"/>
      <c r="AZ4" s="226"/>
      <c r="BA4" s="227"/>
      <c r="BB4" s="157"/>
      <c r="BC4" s="158" t="s">
        <v>97</v>
      </c>
      <c r="BD4" s="158"/>
      <c r="BE4" s="158"/>
      <c r="BF4" s="158"/>
      <c r="BG4" s="127"/>
      <c r="BH4" s="228"/>
      <c r="BI4" s="156" t="s">
        <v>98</v>
      </c>
      <c r="BJ4" s="156"/>
      <c r="BK4" s="156"/>
      <c r="BL4" s="156"/>
      <c r="BM4" s="156"/>
      <c r="BN4" s="229"/>
      <c r="BO4" s="230"/>
      <c r="BP4" s="231" t="s">
        <v>187</v>
      </c>
      <c r="BQ4" s="72"/>
      <c r="BR4" s="232" t="s">
        <v>188</v>
      </c>
      <c r="BS4" s="233"/>
      <c r="BT4" s="234" t="s">
        <v>189</v>
      </c>
    </row>
    <row r="5" spans="1:72" s="79" customFormat="1" ht="14.5" hidden="1" customHeight="1" x14ac:dyDescent="0.35">
      <c r="A5" s="236"/>
      <c r="B5" s="80"/>
      <c r="C5" s="172"/>
      <c r="D5" s="315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A</v>
      </c>
      <c r="E5" s="319"/>
      <c r="F5" s="317"/>
      <c r="G5" s="171" t="str">
        <f>IF(G4=List!$A$2,List!$B$2,IF(G4=List!$A$3,List!$B$3,IF(G4=List!$A$4,List!$B$4,IF(G4=List!$A$5,List!$B$5,IF(G4=List!$A$6,List!$B$6,IF(G4=List!$A$7,List!$B$7,IF(G4=List!$A$8,List!$B$8,IF(G4=List!$A$9,List!$B$9,IF(G4=List!$A$10,List!$B$10,IF(G4=List!$A$11,List!$B$11,IF(G4=List!$A$12,List!$B$12,IF(G4=List!$A$13,List!$B$13,IF(G4=List!$A$14,List!$B$14,IF(G4=List!$A$15,List!$B$15,IF(G4=List!$A$16,List!$B$16,IF(G4=List!$A$17,List!$B$17,0))))))))))))))))</f>
        <v>B</v>
      </c>
      <c r="H5" s="139"/>
      <c r="I5" s="139"/>
      <c r="J5" s="139"/>
      <c r="K5" s="139"/>
      <c r="L5" s="153"/>
      <c r="M5" s="139"/>
      <c r="N5" s="139" t="str">
        <f>IF(N4=List!$A$2,List!$B$2,IF(N4=List!$A$3,List!$B$3,IF(N4=List!$A$4,List!$B$4,IF(N4=List!$A$5,List!$B$5,IF(N4=List!$A$6,List!$B$6,IF(N4=List!$A$7,List!$B$7,IF(N4=List!$A$8,List!$B$8,IF(N4=List!$A$9,List!$B$9,IF(N4=List!$A$10,List!$B$10,IF(N4=List!$A$11,List!$B$11,IF(N4=List!$A$12,List!$B$12,IF(N4=List!$A$13,List!$B$13,IF(N4=List!$A$14,List!$B$14,IF(N4=List!$A$15,List!$B$15,IF(N4=List!$A$16,List!$B$16,IF(N4=List!$A$17,List!$B$17,0))))))))))))))))</f>
        <v>J</v>
      </c>
      <c r="O5" s="161"/>
      <c r="P5" s="139" t="str">
        <f>IF(P4=List!$A$2,List!$B$2,IF(P4=List!$A$3,List!$B$3,IF(P4=List!$A$4,List!$B$4,IF(P4=List!$A$5,List!$B$5,IF(P4=List!$A$6,List!$B$6,IF(P4=List!$A$7,List!$B$7,IF(P4=List!$A$8,List!$B$8,IF(P4=List!$A$9,List!$B$9,IF(P4=List!$A$10,List!$B$10,IF(P4=List!$A$11,List!$B$11,IF(P4=List!$A$12,List!$B$12,IF(P4=List!$A$13,List!$B$13,IF(P4=List!$A$14,List!$B$14,IF(P4=List!$A$15,List!$B$15,IF(P4=List!$A$16,List!$B$16,IF(P4=List!$A$17,List!$B$17,0))))))))))))))))</f>
        <v>K</v>
      </c>
      <c r="Q5" s="161"/>
      <c r="R5" s="139" t="str">
        <f>IF(R4=List!$A$2,List!$B$2,IF(R4=List!$A$3,List!$B$3,IF(R4=List!$A$4,List!$B$4,IF(R4=List!$A$5,List!$B$5,IF(R4=List!$A$6,List!$B$6,IF(R4=List!$A$7,List!$B$7,IF(R4=List!$A$8,List!$B$8,IF(R4=List!$A$9,List!$B$9,IF(R4=List!$A$10,List!$B$10,IF(R4=List!$A$11,List!$B$11,IF(R4=List!$A$12,List!$B$12,IF(R4=List!$A$13,List!$B$13,IF(R4=List!$A$14,List!$B$14,IF(R4=List!$A$15,List!$B$15,IF(R4=List!$A$16,List!$B$16,IF(R4=List!$A$17,List!$B$17,0))))))))))))))))</f>
        <v>L</v>
      </c>
      <c r="S5" s="161"/>
      <c r="T5" s="139" t="str">
        <f>IF(T4=List!$A$2,List!$B$2,IF(T4=List!$A$3,List!$B$3,IF(T4=List!$A$4,List!$B$4,IF(T4=List!$A$5,List!$B$5,IF(T4=List!$A$6,List!$B$6,IF(T4=List!$A$7,List!$B$7,IF(T4=List!$A$8,List!$B$8,IF(T4=List!$A$9,List!$B$9,IF(T4=List!$A$10,List!$B$10,IF(T4=List!$A$11,List!$B$11,IF(T4=List!$A$12,List!$B$12,IF(T4=List!$A$13,List!$B$13,IF(T4=List!$A$14,List!$B$14,IF(T4=List!$A$15,List!$B$15,IF(T4=List!$A$16,List!$B$16,IF(T4=List!$A$17,List!$B$17,0))))))))))))))))</f>
        <v>M</v>
      </c>
      <c r="U5" s="194"/>
      <c r="V5" s="174"/>
      <c r="W5" s="162" t="str">
        <f>IF(W4=List!$A$2,List!$B$2,IF(W4=List!$A$3,List!$B$3,IF(W4=List!$A$4,List!$B$4,IF(W4=List!$A$5,List!$B$5,IF(W4=List!$A$6,List!$B$6,IF(W4=List!$A$7,List!$B$7,IF(W4=List!$A$8,List!$B$8,IF(W4=List!$A$9,List!$B$9,IF(W4=List!$A$10,List!$B$10,IF(W4=List!$A$11,List!$B$11,IF(W4=List!$A$12,List!$B$12,IF(W4=List!$A$13,List!$B$13,IF(W4=List!$A$14,List!$B$14,IF(W4=List!$A$15,List!$B$15,IF(W4=List!$A$16,List!$B$16,IF(W4=List!$A$17,List!$B$17,0))))))))))))))))</f>
        <v>C</v>
      </c>
      <c r="X5" s="145"/>
      <c r="Y5" s="145"/>
      <c r="Z5" s="145"/>
      <c r="AA5" s="146"/>
      <c r="AB5" s="153"/>
      <c r="AC5" s="150"/>
      <c r="AD5" s="163" t="str">
        <f>IF(AD4=List!$A$2,List!$B$2,IF(AD4=List!$A$3,List!$B$3,IF(AD4=List!$A$4,List!$B$4,IF(AD4=List!$A$5,List!$B$5,IF(AD4=List!$A$6,List!$B$6,IF(AD4=List!$A$7,List!$B$7,IF(AD4=List!$A$8,List!$B$8,IF(AD4=List!$A$9,List!$B$9,IF(AD4=List!$A$10,List!$B$10,IF(AD4=List!$A$11,List!$B$11,IF(AD4=List!$A$12,List!$B$12,IF(AD4=List!$A$13,List!$B$13,IF(AD4=List!$A$14,List!$B$14,IF(AD4=List!$A$15,List!$B$15,IF(AD4=List!$A$16,List!$B$16,IF(AD4=List!$A$17,List!$B$17,0))))))))))))))))</f>
        <v>D</v>
      </c>
      <c r="AE5" s="141"/>
      <c r="AF5" s="141"/>
      <c r="AG5" s="141"/>
      <c r="AH5" s="175"/>
      <c r="AI5" s="153"/>
      <c r="AJ5" s="179"/>
      <c r="AK5" s="164" t="str">
        <f>IF(AK4=List!$A$2,List!$B$2,IF(AK4=List!$A$3,List!$B$3,IF(AK4=List!$A$4,List!$B$4,IF(AK4=List!$A$5,List!$B$5,IF(AK4=List!$A$6,List!$B$6,IF(AK4=List!$A$7,List!$B$7,IF(AK4=List!$A$8,List!$B$8,IF(AK4=List!$A$9,List!$B$9,IF(AK4=List!$A$10,List!$B$10,IF(AK4=List!$A$11,List!$B$11,IF(AK4=List!$A$12,List!$B$12,IF(AK4=List!$A$13,List!$B$13,IF(AK4=List!$A$14,List!$B$14,IF(AK4=List!$A$15,List!$B$15,IF(AK4=List!$A$16,List!$B$16,IF(AK4=List!$A$17,List!$B$17,0))))))))))))))))</f>
        <v>E</v>
      </c>
      <c r="AL5" s="147"/>
      <c r="AM5" s="147"/>
      <c r="AN5" s="147"/>
      <c r="AO5" s="148"/>
      <c r="AP5" s="176"/>
      <c r="AQ5" s="165" t="str">
        <f>IF(AQ4=List!$A$2,List!$B$2,IF(AQ4=List!$A$3,List!$B$3,IF(AQ4=List!$A$4,List!$B$4,IF(AQ4=List!$A$5,List!$B$5,IF(AQ4=List!$A$6,List!$B$6,IF(AQ4=List!$A$7,List!$B$7,IF(AQ4=List!$A$8,List!$B$8,IF(AQ4=List!$A$9,List!$B$9,IF(AQ4=List!$A$10,List!$B$10,IF(AQ4=List!$A$11,List!$B$11,IF(AQ4=List!$A$12,List!$B$12,IF(AQ4=List!$A$13,List!$B$13,IF(AQ4=List!$A$14,List!$B$14,IF(AQ4=List!$A$15,List!$B$15,IF(AQ4=List!$A$16,List!$B$16,IF(AQ4=List!$A$17,List!$B$17,0))))))))))))))))</f>
        <v>F</v>
      </c>
      <c r="AR5" s="154"/>
      <c r="AS5" s="154"/>
      <c r="AT5" s="154"/>
      <c r="AU5" s="154"/>
      <c r="AV5" s="153"/>
      <c r="AW5" s="180"/>
      <c r="AX5" s="166" t="str">
        <f>IF(AX4=List!$A$2,List!$B$2,IF(AX4=List!$A$3,List!$B$3,IF(AX4=List!$A$4,List!$B$4,IF(AX4=List!$A$5,List!$B$5,IF(AX4=List!$A$6,List!$B$6,IF(AX4=List!$A$7,List!$B$7,IF(AX4=List!$A$8,List!$B$8,IF(AX4=List!$A$9,List!$B$9,IF(AX4=List!$A$10,List!$B$10,IF(AX4=List!$A$11,List!$B$11,IF(AX4=List!$A$12,List!$B$12,IF(AX4=List!$A$13,List!$B$13,IF(AX4=List!$A$14,List!$B$14,IF(AX4=List!$A$15,List!$B$15,IF(AX4=List!$A$16,List!$B$16,IF(AX4=List!$A$17,List!$B$17,0))))))))))))))))</f>
        <v>G</v>
      </c>
      <c r="AY5" s="155"/>
      <c r="AZ5" s="155"/>
      <c r="BA5" s="181"/>
      <c r="BB5" s="159"/>
      <c r="BC5" s="167" t="str">
        <f>IF(BC4=List!$A$2,List!$B$2,IF(BC4=List!$A$3,List!$B$3,IF(BC4=List!$A$4,List!$B$4,IF(BC4=List!$A$5,List!$B$5,IF(BC4=List!$A$6,List!$B$6,IF(BC4=List!$A$7,List!$B$7,IF(BC4=List!$A$8,List!$B$8,IF(BC4=List!$A$9,List!$B$9,IF(BC4=List!$A$10,List!$B$10,IF(BC4=List!$A$11,List!$B$11,IF(BC4=List!$A$12,List!$B$12,IF(BC4=List!$A$13,List!$B$13,IF(BC4=List!$A$14,List!$B$14,IF(BC4=List!$A$15,List!$B$15,IF(BC4=List!$A$16,List!$B$16,IF(BC4=List!$A$17,List!$B$17,0))))))))))))))))</f>
        <v>H</v>
      </c>
      <c r="BD5" s="83"/>
      <c r="BE5" s="83"/>
      <c r="BF5" s="83"/>
      <c r="BG5" s="128"/>
      <c r="BH5" s="84"/>
      <c r="BI5" s="168" t="str">
        <f>IF(BI4=List!$A$2,List!$B$2,IF(BI4=List!$A$3,List!$B$3,IF(BI4=List!$A$4,List!$B$4,IF(BI4=List!$A$5,List!$B$5,IF(BI4=List!$A$6,List!$B$6,IF(BI4=List!$A$7,List!$B$7,IF(BI4=List!$A$8,List!$B$8,IF(BI4=List!$A$9,List!$B$9,IF(BI4=List!$A$10,List!$B$10,IF(BI4=List!$A$11,List!$B$11,IF(BI4=List!$A$12,List!$B$12,IF(BI4=List!$A$13,List!$B$13,IF(BI4=List!$A$14,List!$B$14,IF(BI4=List!$A$15,List!$B$15,IF(BI4=List!$A$16,List!$B$16,IF(BI4=List!$A$17,List!$B$17,0))))))))))))))))</f>
        <v>I</v>
      </c>
      <c r="BJ5" s="85"/>
      <c r="BK5" s="85"/>
      <c r="BL5" s="85"/>
      <c r="BM5" s="85"/>
      <c r="BN5" s="86"/>
      <c r="BO5" s="182"/>
      <c r="BP5" s="188" t="str">
        <f>IF(BP4=List!$A$2,List!$B$2,IF(BP4=List!$A$3,List!$B$3,IF(BP4=List!$A$4,List!$B$4,IF(BP4=List!$A$5,List!$B$5,IF(BP4=List!$A$6,List!$B$6,IF(BP4=List!$A$7,List!$B$7,IF(BP4=List!$A$8,List!$B$8,IF(BP4=List!$A$9,List!$B$9,IF(BP4=List!$A$10,List!$B$10,IF(BP4=List!$A$11,List!$B$11,IF(BP4=List!$A$12,List!$B$12,IF(BP4=List!$A$13,List!$B$13,IF(BP4=List!$A$14,List!$B$14,IF(BP4=List!$A$15,List!$B$15,IF(BP4=List!$A$16,List!$B$16,IF(BP4=List!$A$17,List!$B$17,0))))))))))))))))</f>
        <v>N</v>
      </c>
      <c r="BQ5" s="82"/>
      <c r="BR5" s="81" t="str">
        <f>IF(BR4=List!$A$2,List!$B$2,IF(BR4=List!$A$3,List!$B$3,IF(BR4=List!$A$4,List!$B$4,IF(BR4=List!$A$5,List!$B$5,IF(BR4=List!$A$6,List!$B$6,IF(BR4=List!$A$7,List!$B$7,IF(BR4=List!$A$8,List!$B$8,IF(BR4=List!$A$9,List!$B$9,IF(BR4=List!$A$10,List!$B$10,IF(BR4=List!$A$11,List!$B$11,IF(BR4=List!$A$12,List!$B$12,IF(BR4=List!$A$13,List!$B$13,IF(BR4=List!$A$14,List!$B$14,IF(BR4=List!$A$15,List!$B$15,IF(BR4=List!$A$16,List!$B$16,IF(BR4=List!$A$17,List!$B$17,0))))))))))))))))</f>
        <v>O</v>
      </c>
      <c r="BS5" s="184"/>
      <c r="BT5" s="169" t="str">
        <f>IF(BT4=List!$A$2,List!$B$2,IF(BT4=List!$A$3,List!$B$3,IF(BT4=List!$A$4,List!$B$4,IF(BT4=List!$A$5,List!$B$5,IF(BT4=List!$A$6,List!$B$6,IF(BT4=List!$A$7,List!$B$7,IF(BT4=List!$A$8,List!$B$8,IF(BT4=List!$A$9,List!$B$9,IF(BT4=List!$A$10,List!$B$10,IF(BT4=List!$A$11,List!$B$11,IF(BT4=List!$A$12,List!$B$12,IF(BT4=List!$A$13,List!$B$13,IF(BT4=List!$A$14,List!$B$14,IF(BT4=List!$A$15,List!$B$15,IF(BT4=List!$A$16,List!$B$16,IF(BT4=List!$A$17,List!$B$17,0))))))))))))))))</f>
        <v>P</v>
      </c>
    </row>
    <row r="6" spans="1:72" s="209" customFormat="1" ht="44" thickBot="1" x14ac:dyDescent="0.4">
      <c r="A6" s="249"/>
      <c r="B6" s="248" t="s">
        <v>53</v>
      </c>
      <c r="C6" s="207"/>
      <c r="D6" s="208" t="s">
        <v>35</v>
      </c>
      <c r="E6" s="320" t="s">
        <v>1</v>
      </c>
      <c r="F6" s="197"/>
      <c r="G6" s="321" t="s">
        <v>35</v>
      </c>
      <c r="H6" s="198" t="s">
        <v>1</v>
      </c>
      <c r="I6" s="198" t="s">
        <v>2</v>
      </c>
      <c r="J6" s="198" t="s">
        <v>3</v>
      </c>
      <c r="K6" s="198" t="s">
        <v>4</v>
      </c>
      <c r="L6" s="320" t="s">
        <v>41</v>
      </c>
      <c r="M6" s="208"/>
      <c r="N6" s="197" t="s">
        <v>192</v>
      </c>
      <c r="O6" s="198"/>
      <c r="P6" s="198" t="s">
        <v>193</v>
      </c>
      <c r="Q6" s="198"/>
      <c r="R6" s="198" t="s">
        <v>194</v>
      </c>
      <c r="S6" s="198"/>
      <c r="T6" s="198" t="s">
        <v>195</v>
      </c>
      <c r="U6" s="195" t="s">
        <v>199</v>
      </c>
      <c r="V6" s="197"/>
      <c r="W6" s="198" t="s">
        <v>35</v>
      </c>
      <c r="X6" s="198" t="s">
        <v>1</v>
      </c>
      <c r="Y6" s="198" t="s">
        <v>2</v>
      </c>
      <c r="Z6" s="198" t="s">
        <v>3</v>
      </c>
      <c r="AA6" s="208" t="s">
        <v>4</v>
      </c>
      <c r="AB6" s="320" t="s">
        <v>41</v>
      </c>
      <c r="AC6" s="196"/>
      <c r="AD6" s="198" t="s">
        <v>0</v>
      </c>
      <c r="AE6" s="198" t="s">
        <v>1</v>
      </c>
      <c r="AF6" s="198" t="s">
        <v>2</v>
      </c>
      <c r="AG6" s="198" t="s">
        <v>3</v>
      </c>
      <c r="AH6" s="208" t="s">
        <v>4</v>
      </c>
      <c r="AI6" s="320" t="s">
        <v>41</v>
      </c>
      <c r="AJ6" s="197"/>
      <c r="AK6" s="198" t="s">
        <v>0</v>
      </c>
      <c r="AL6" s="198" t="s">
        <v>1</v>
      </c>
      <c r="AM6" s="198" t="s">
        <v>2</v>
      </c>
      <c r="AN6" s="198" t="s">
        <v>3</v>
      </c>
      <c r="AO6" s="195" t="s">
        <v>4</v>
      </c>
      <c r="AP6" s="196"/>
      <c r="AQ6" s="198" t="s">
        <v>0</v>
      </c>
      <c r="AR6" s="198" t="s">
        <v>1</v>
      </c>
      <c r="AS6" s="198" t="s">
        <v>2</v>
      </c>
      <c r="AT6" s="198" t="s">
        <v>3</v>
      </c>
      <c r="AU6" s="198" t="s">
        <v>4</v>
      </c>
      <c r="AV6" s="208" t="s">
        <v>41</v>
      </c>
      <c r="AW6" s="199"/>
      <c r="AX6" s="197" t="s">
        <v>111</v>
      </c>
      <c r="AY6" s="198" t="s">
        <v>112</v>
      </c>
      <c r="AZ6" s="198" t="s">
        <v>113</v>
      </c>
      <c r="BA6" s="195" t="s">
        <v>114</v>
      </c>
      <c r="BB6" s="196"/>
      <c r="BC6" s="198" t="s">
        <v>0</v>
      </c>
      <c r="BD6" s="198" t="s">
        <v>1</v>
      </c>
      <c r="BE6" s="198" t="s">
        <v>2</v>
      </c>
      <c r="BF6" s="198" t="s">
        <v>3</v>
      </c>
      <c r="BG6" s="195" t="s">
        <v>4</v>
      </c>
      <c r="BH6" s="197"/>
      <c r="BI6" s="198" t="s">
        <v>0</v>
      </c>
      <c r="BJ6" s="198" t="s">
        <v>1</v>
      </c>
      <c r="BK6" s="198" t="s">
        <v>2</v>
      </c>
      <c r="BL6" s="198" t="s">
        <v>3</v>
      </c>
      <c r="BM6" s="198" t="s">
        <v>4</v>
      </c>
      <c r="BN6" s="195" t="s">
        <v>41</v>
      </c>
      <c r="BO6" s="196"/>
      <c r="BP6" s="195" t="s">
        <v>35</v>
      </c>
      <c r="BQ6" s="197"/>
      <c r="BR6" s="195" t="s">
        <v>35</v>
      </c>
      <c r="BS6" s="196"/>
      <c r="BT6" s="195" t="s">
        <v>35</v>
      </c>
    </row>
    <row r="7" spans="1:72" s="37" customFormat="1" ht="15" thickBot="1" x14ac:dyDescent="0.4">
      <c r="A7" s="242" t="s">
        <v>115</v>
      </c>
      <c r="B7" s="237" t="str">
        <f>IFERROR(AVERAGE(B12:B186),"")</f>
        <v/>
      </c>
      <c r="C7" s="205"/>
      <c r="D7" s="133">
        <f>IFERROR(AVERAGE(D12:D186),"")</f>
        <v>14.720054098337638</v>
      </c>
      <c r="E7" s="133">
        <f t="shared" ref="E7:K7" si="0">IFERROR(AVERAGE(E12:E186),"")</f>
        <v>16734.090909090908</v>
      </c>
      <c r="F7" s="335" t="str">
        <f t="shared" si="0"/>
        <v/>
      </c>
      <c r="G7" s="213">
        <f t="shared" si="0"/>
        <v>8.7766684712938581</v>
      </c>
      <c r="H7" s="133">
        <f t="shared" si="0"/>
        <v>6617</v>
      </c>
      <c r="I7" s="133">
        <f t="shared" si="0"/>
        <v>1354.75</v>
      </c>
      <c r="J7" s="133">
        <f t="shared" si="0"/>
        <v>71.070000000000007</v>
      </c>
      <c r="K7" s="133">
        <f t="shared" si="0"/>
        <v>37.11785714285714</v>
      </c>
      <c r="L7" s="212">
        <f>IFERROR(AVERAGE(L8:L186),"")</f>
        <v>6676000</v>
      </c>
      <c r="M7" s="133" t="str">
        <f t="shared" ref="M7:BH7" si="1">IFERROR(AVERAGE(M12:M186),"")</f>
        <v/>
      </c>
      <c r="N7" s="213">
        <f>IFERROR(AVERAGE(N12:N186),"")</f>
        <v>54.779676982270409</v>
      </c>
      <c r="O7" s="111"/>
      <c r="P7" s="111">
        <f t="shared" si="1"/>
        <v>60.864121257363792</v>
      </c>
      <c r="Q7" s="111"/>
      <c r="R7" s="111">
        <f t="shared" si="1"/>
        <v>59.144158391644403</v>
      </c>
      <c r="S7" s="111"/>
      <c r="T7" s="111">
        <f>IFERROR(AVERAGE(T12:T186),"")</f>
        <v>43.209876543209873</v>
      </c>
      <c r="U7" s="111">
        <f>IFERROR(AVERAGE(U12:U186),"")</f>
        <v>57.583271155935613</v>
      </c>
      <c r="V7" s="133" t="str">
        <f t="shared" si="1"/>
        <v/>
      </c>
      <c r="W7" s="103">
        <f>IFERROR(AVERAGE(W12:W186),"")</f>
        <v>2.2428437309054479</v>
      </c>
      <c r="X7" s="111">
        <f t="shared" si="1"/>
        <v>4395.2941176470586</v>
      </c>
      <c r="Y7" s="111">
        <f t="shared" si="1"/>
        <v>1033.75</v>
      </c>
      <c r="Z7" s="111">
        <f t="shared" si="1"/>
        <v>23.982352941176472</v>
      </c>
      <c r="AA7" s="133">
        <f t="shared" si="1"/>
        <v>46.2</v>
      </c>
      <c r="AB7" s="212">
        <f>IFERROR(AVERAGE(AB8:AB186),"")</f>
        <v>433500</v>
      </c>
      <c r="AC7" s="108" t="str">
        <f t="shared" si="1"/>
        <v/>
      </c>
      <c r="AD7" s="111">
        <f t="shared" si="1"/>
        <v>367.22222222222115</v>
      </c>
      <c r="AE7" s="111">
        <f t="shared" si="1"/>
        <v>2550.8235294117649</v>
      </c>
      <c r="AF7" s="111">
        <f t="shared" si="1"/>
        <v>899.375</v>
      </c>
      <c r="AG7" s="111">
        <f t="shared" si="1"/>
        <v>12.75</v>
      </c>
      <c r="AH7" s="111">
        <f>IFERROR(AVERAGE(AH12:AH186),"")</f>
        <v>76.949999999999989</v>
      </c>
      <c r="AI7" s="212">
        <f>IFERROR(AVERAGE(AI8:AI186),"")</f>
        <v>75583.333333333328</v>
      </c>
      <c r="AJ7" s="133" t="str">
        <f t="shared" si="1"/>
        <v/>
      </c>
      <c r="AK7" s="213">
        <f>IFERROR(AVERAGE(AK12:AK186),"")</f>
        <v>740.51851851851916</v>
      </c>
      <c r="AL7" s="111">
        <f>IFERROR(AVERAGE(AL12:AL186),"")</f>
        <v>1716.6666666666667</v>
      </c>
      <c r="AM7" s="111">
        <f>IFERROR(AVERAGE(AM12:AM186),"")</f>
        <v>560</v>
      </c>
      <c r="AN7" s="111">
        <f>IFERROR(AVERAGE(AN12:AN186),"")</f>
        <v>11.78</v>
      </c>
      <c r="AO7" s="111" t="str">
        <f>IFERROR(AVERAGE(AO12:AO186),"")</f>
        <v/>
      </c>
      <c r="AP7" s="133"/>
      <c r="AQ7" s="213">
        <f t="shared" si="1"/>
        <v>414.05666666666656</v>
      </c>
      <c r="AR7" s="111">
        <f t="shared" si="1"/>
        <v>1870.952380952381</v>
      </c>
      <c r="AS7" s="111">
        <f t="shared" si="1"/>
        <v>430.55624999999998</v>
      </c>
      <c r="AT7" s="111">
        <f>IFERROR(AVERAGE(AT12:AT186),"")</f>
        <v>6.3588235294117652</v>
      </c>
      <c r="AU7" s="111">
        <f t="shared" si="1"/>
        <v>31.521428571428569</v>
      </c>
      <c r="AV7" s="212">
        <f>IFERROR(AVERAGE(AV8:AV186),"")</f>
        <v>4031.818181818182</v>
      </c>
      <c r="AW7" s="108" t="str">
        <f t="shared" si="1"/>
        <v/>
      </c>
      <c r="AX7" s="111">
        <f t="shared" si="1"/>
        <v>1162.7142857142858</v>
      </c>
      <c r="AY7" s="111">
        <f t="shared" si="1"/>
        <v>377.14285714285717</v>
      </c>
      <c r="AZ7" s="104">
        <f t="shared" si="1"/>
        <v>5.1285714285714272</v>
      </c>
      <c r="BA7" s="105">
        <f t="shared" si="1"/>
        <v>5.9580000000000002</v>
      </c>
      <c r="BB7" s="108" t="str">
        <f t="shared" si="1"/>
        <v/>
      </c>
      <c r="BC7" s="111">
        <f t="shared" si="1"/>
        <v>60.977777777777384</v>
      </c>
      <c r="BD7" s="111">
        <f t="shared" si="1"/>
        <v>1486.4285714285713</v>
      </c>
      <c r="BE7" s="111">
        <f t="shared" si="1"/>
        <v>526.07142857142856</v>
      </c>
      <c r="BF7" s="111">
        <f t="shared" si="1"/>
        <v>139.34285714285716</v>
      </c>
      <c r="BG7" s="212" t="str">
        <f t="shared" si="1"/>
        <v/>
      </c>
      <c r="BH7" s="108" t="str">
        <f t="shared" si="1"/>
        <v/>
      </c>
      <c r="BI7" s="111">
        <f>IFERROR(AVERAGE(BI12:BI186),"")</f>
        <v>644.58024691358014</v>
      </c>
      <c r="BJ7" s="111">
        <f t="shared" ref="BJ7:BO7" si="2">IFERROR(AVERAGE(BJ12:BJ186),"")</f>
        <v>1247.5</v>
      </c>
      <c r="BK7" s="111">
        <f t="shared" si="2"/>
        <v>450.125</v>
      </c>
      <c r="BL7" s="111">
        <f t="shared" si="2"/>
        <v>126.67083333333333</v>
      </c>
      <c r="BM7" s="104">
        <f t="shared" si="2"/>
        <v>4.0924999999999994</v>
      </c>
      <c r="BN7" s="114">
        <f t="shared" si="2"/>
        <v>6866.666666666667</v>
      </c>
      <c r="BO7" s="214" t="str">
        <f t="shared" si="2"/>
        <v/>
      </c>
      <c r="BP7" s="111">
        <f>IFERROR(AVERAGE(BP12:BP186),"")</f>
        <v>257.86708729154032</v>
      </c>
      <c r="BQ7" s="133" t="str">
        <f>IFERROR(AVERAGE(BQ12:BQ186),"")</f>
        <v/>
      </c>
      <c r="BR7" s="107">
        <f>IFERROR(AVERAGE(BR12:BR186),"")</f>
        <v>634.83271177522602</v>
      </c>
      <c r="BS7" s="108" t="str">
        <f>IFERROR(AVERAGE(BS12:BS186),"")</f>
        <v/>
      </c>
      <c r="BT7" s="212">
        <f>IFERROR(AVERAGE(BT12:BT186),"")</f>
        <v>54.379606240374869</v>
      </c>
    </row>
    <row r="8" spans="1:72" x14ac:dyDescent="0.35">
      <c r="A8" s="243">
        <v>43419</v>
      </c>
      <c r="B8" s="238"/>
      <c r="C8" s="200"/>
      <c r="D8" s="316">
        <f>'Calculation TSS'!I4</f>
        <v>7.1000000000000068</v>
      </c>
      <c r="E8" s="325"/>
      <c r="F8" s="324"/>
      <c r="G8" s="322">
        <f>'Calculation TSS'!I5</f>
        <v>2.3966666666666656</v>
      </c>
      <c r="H8" s="96"/>
      <c r="I8" s="96"/>
      <c r="J8" s="97"/>
      <c r="K8" s="97">
        <v>34</v>
      </c>
      <c r="L8" s="95"/>
      <c r="M8" s="102"/>
      <c r="N8" s="94"/>
      <c r="O8" s="97"/>
      <c r="P8" s="97"/>
      <c r="Q8" s="97"/>
      <c r="R8" s="97"/>
      <c r="S8" s="97"/>
      <c r="T8" s="97"/>
      <c r="U8" s="98"/>
      <c r="V8" s="200"/>
      <c r="W8" s="97"/>
      <c r="X8" s="99"/>
      <c r="Y8" s="99">
        <v>920</v>
      </c>
      <c r="Z8" s="97">
        <f>11.3*2</f>
        <v>22.6</v>
      </c>
      <c r="AA8" s="316">
        <v>24.3</v>
      </c>
      <c r="AB8" s="238"/>
      <c r="AC8" s="100"/>
      <c r="AD8" s="99" t="str">
        <f>+IFERROR(VLOOKUP($AC8,'Calculation TSS'!$B$4:$J$150,7,FALSE),"")</f>
        <v/>
      </c>
      <c r="AE8" s="99"/>
      <c r="AF8" s="99">
        <v>335</v>
      </c>
      <c r="AG8" s="97"/>
      <c r="AH8" s="98">
        <v>24</v>
      </c>
      <c r="AI8" s="95"/>
      <c r="AJ8" s="200"/>
      <c r="AK8" s="99" t="str">
        <f>+IFERROR(VLOOKUP($AC8,'Calculation TSS'!$B$4:$J$150,7,FALSE),"")</f>
        <v/>
      </c>
      <c r="AL8" s="99"/>
      <c r="AM8" s="99">
        <v>335</v>
      </c>
      <c r="AN8" s="97"/>
      <c r="AO8" s="98">
        <v>24</v>
      </c>
      <c r="AP8" s="201"/>
      <c r="AQ8" s="101">
        <v>332</v>
      </c>
      <c r="AR8" s="101"/>
      <c r="AS8" s="101">
        <v>330</v>
      </c>
      <c r="AT8" s="97"/>
      <c r="AU8" s="97">
        <v>20</v>
      </c>
      <c r="AV8" s="95">
        <v>6000</v>
      </c>
      <c r="AW8" s="200"/>
      <c r="AX8" s="101"/>
      <c r="AY8" s="101"/>
      <c r="AZ8" s="97"/>
      <c r="BA8" s="98"/>
      <c r="BB8" s="100"/>
      <c r="BC8" s="97"/>
      <c r="BD8" s="101"/>
      <c r="BE8" s="101"/>
      <c r="BF8" s="101"/>
      <c r="BG8" s="129"/>
      <c r="BH8" s="202"/>
      <c r="BI8" s="94"/>
      <c r="BJ8" s="101"/>
      <c r="BK8" s="101"/>
      <c r="BL8" s="101"/>
      <c r="BM8" s="97"/>
      <c r="BN8" s="95"/>
      <c r="BO8" s="100"/>
      <c r="BP8" s="203"/>
      <c r="BQ8" s="204"/>
      <c r="BR8" s="203"/>
      <c r="BS8" s="203"/>
      <c r="BT8" s="203"/>
    </row>
    <row r="9" spans="1:72" x14ac:dyDescent="0.35">
      <c r="A9" s="244">
        <v>43420</v>
      </c>
      <c r="B9" s="239"/>
      <c r="C9" s="173"/>
      <c r="D9" s="29">
        <f>AVERAGE('Calculation TSS'!I15:I16)</f>
        <v>0.67666666666666608</v>
      </c>
      <c r="E9" s="190"/>
      <c r="F9" s="30"/>
      <c r="G9" s="177">
        <f>AVERAGE('Calculation TSS'!I17:I19)</f>
        <v>0.4411111111111119</v>
      </c>
      <c r="H9" s="25"/>
      <c r="I9" s="26"/>
      <c r="J9" s="29"/>
      <c r="K9" s="29"/>
      <c r="L9" s="62"/>
      <c r="M9" s="27"/>
      <c r="N9" s="40"/>
      <c r="O9" s="29"/>
      <c r="P9" s="29"/>
      <c r="Q9" s="29"/>
      <c r="R9" s="9"/>
      <c r="S9" s="29"/>
      <c r="T9" s="29"/>
      <c r="U9" s="68"/>
      <c r="V9" s="173"/>
      <c r="W9" s="29"/>
      <c r="X9" s="24"/>
      <c r="Y9" s="8"/>
      <c r="Z9" s="29"/>
      <c r="AA9" s="29"/>
      <c r="AB9" s="239"/>
      <c r="AC9" s="30"/>
      <c r="AD9" s="2" t="str">
        <f>+IFERROR(VLOOKUP($AC9,'Calculation TSS'!$B$4:$J$150,7,FALSE),"")</f>
        <v/>
      </c>
      <c r="AE9" s="24"/>
      <c r="AF9" s="24"/>
      <c r="AG9" s="29"/>
      <c r="AH9" s="130"/>
      <c r="AI9" s="62"/>
      <c r="AJ9" s="192"/>
      <c r="AK9" s="21" t="str">
        <f>+IFERROR(VLOOKUP($AC9,'Calculation TSS'!$B$4:$J$150,7,FALSE),"")</f>
        <v/>
      </c>
      <c r="AL9" s="24"/>
      <c r="AM9" s="24"/>
      <c r="AN9" s="29"/>
      <c r="AO9" s="68"/>
      <c r="AP9" s="177"/>
      <c r="AQ9" s="25">
        <f>AVERAGE('Calculation TSS'!I11:I13)*1000</f>
        <v>390.00000000000028</v>
      </c>
      <c r="AR9" s="25"/>
      <c r="AS9" s="25"/>
      <c r="AT9" s="29"/>
      <c r="AU9" s="29"/>
      <c r="AV9" s="62"/>
      <c r="AW9" s="173"/>
      <c r="AX9" s="25"/>
      <c r="AY9" s="25"/>
      <c r="AZ9" s="29"/>
      <c r="BA9" s="68"/>
      <c r="BB9" s="30"/>
      <c r="BC9" s="29"/>
      <c r="BD9" s="25"/>
      <c r="BE9" s="25"/>
      <c r="BF9" s="25"/>
      <c r="BG9" s="130"/>
      <c r="BH9" s="192"/>
      <c r="BI9" s="40"/>
      <c r="BJ9" s="25"/>
      <c r="BK9" s="25"/>
      <c r="BL9" s="25"/>
      <c r="BM9" s="29"/>
      <c r="BN9" s="62"/>
      <c r="BO9" s="30"/>
      <c r="BP9" s="170"/>
      <c r="BQ9" s="186"/>
      <c r="BR9" s="203"/>
      <c r="BS9" s="203"/>
      <c r="BT9" s="203"/>
    </row>
    <row r="10" spans="1:72" x14ac:dyDescent="0.35">
      <c r="A10" s="244">
        <v>43421</v>
      </c>
      <c r="B10" s="240"/>
      <c r="C10" s="191"/>
      <c r="D10" s="64"/>
      <c r="E10" s="326"/>
      <c r="F10" s="183"/>
      <c r="G10" s="178"/>
      <c r="H10" s="3"/>
      <c r="I10" s="3"/>
      <c r="J10" s="64"/>
      <c r="K10" s="64"/>
      <c r="L10" s="115"/>
      <c r="M10" s="117"/>
      <c r="N10" s="66"/>
      <c r="O10" s="64"/>
      <c r="P10" s="64"/>
      <c r="Q10" s="64"/>
      <c r="R10" s="64"/>
      <c r="S10" s="64"/>
      <c r="T10" s="64"/>
      <c r="U10" s="69"/>
      <c r="V10" s="189"/>
      <c r="W10" s="64"/>
      <c r="X10" s="4"/>
      <c r="Y10" s="4"/>
      <c r="Z10" s="64"/>
      <c r="AA10" s="64"/>
      <c r="AB10" s="240"/>
      <c r="AC10" s="183"/>
      <c r="AD10" s="4" t="str">
        <f>+IFERROR(VLOOKUP($AC10,'Calculation TSS'!$B$4:$J$150,7,FALSE),"")</f>
        <v/>
      </c>
      <c r="AE10" s="4"/>
      <c r="AF10" s="4"/>
      <c r="AG10" s="64"/>
      <c r="AH10" s="131"/>
      <c r="AI10" s="115"/>
      <c r="AJ10" s="210"/>
      <c r="AK10" s="211" t="str">
        <f>+IFERROR(VLOOKUP($AC10,'Calculation TSS'!$B$4:$J$150,7,FALSE),"")</f>
        <v/>
      </c>
      <c r="AL10" s="4"/>
      <c r="AM10" s="4"/>
      <c r="AN10" s="64"/>
      <c r="AO10" s="69"/>
      <c r="AP10" s="178"/>
      <c r="AQ10" s="65"/>
      <c r="AR10" s="65"/>
      <c r="AS10" s="65"/>
      <c r="AT10" s="64"/>
      <c r="AU10" s="64"/>
      <c r="AV10" s="115"/>
      <c r="AW10" s="189"/>
      <c r="AX10" s="65"/>
      <c r="AY10" s="65"/>
      <c r="AZ10" s="64"/>
      <c r="BA10" s="69"/>
      <c r="BB10" s="183"/>
      <c r="BC10" s="64"/>
      <c r="BD10" s="65"/>
      <c r="BE10" s="65"/>
      <c r="BF10" s="65"/>
      <c r="BG10" s="131"/>
      <c r="BH10" s="210"/>
      <c r="BI10" s="66"/>
      <c r="BJ10" s="65"/>
      <c r="BK10" s="65"/>
      <c r="BL10" s="65"/>
      <c r="BM10" s="64"/>
      <c r="BN10" s="115"/>
      <c r="BO10" s="183"/>
      <c r="BP10" s="116"/>
      <c r="BQ10" s="187"/>
      <c r="BR10" s="116"/>
      <c r="BS10" s="185"/>
      <c r="BT10" s="116"/>
    </row>
    <row r="11" spans="1:72" x14ac:dyDescent="0.35">
      <c r="A11" s="244">
        <v>43422</v>
      </c>
      <c r="B11" s="240"/>
      <c r="C11" s="191"/>
      <c r="D11" s="64"/>
      <c r="E11" s="326"/>
      <c r="F11" s="183"/>
      <c r="G11" s="178"/>
      <c r="H11" s="3"/>
      <c r="I11" s="3"/>
      <c r="J11" s="64"/>
      <c r="K11" s="64"/>
      <c r="L11" s="115"/>
      <c r="M11" s="117"/>
      <c r="N11" s="66"/>
      <c r="O11" s="64"/>
      <c r="P11" s="64"/>
      <c r="Q11" s="64"/>
      <c r="R11" s="64"/>
      <c r="S11" s="64"/>
      <c r="T11" s="64"/>
      <c r="U11" s="69"/>
      <c r="V11" s="189"/>
      <c r="W11" s="64"/>
      <c r="X11" s="4"/>
      <c r="Y11" s="4"/>
      <c r="Z11" s="64"/>
      <c r="AA11" s="64"/>
      <c r="AB11" s="240"/>
      <c r="AC11" s="183"/>
      <c r="AD11" s="4" t="str">
        <f>+IFERROR(VLOOKUP($AC11,'Calculation TSS'!$B$4:$J$150,7,FALSE),"")</f>
        <v/>
      </c>
      <c r="AE11" s="4"/>
      <c r="AF11" s="4"/>
      <c r="AG11" s="64"/>
      <c r="AH11" s="131"/>
      <c r="AI11" s="115"/>
      <c r="AJ11" s="210"/>
      <c r="AK11" s="211" t="str">
        <f>+IFERROR(VLOOKUP($AC11,'Calculation TSS'!$B$4:$J$150,7,FALSE),"")</f>
        <v/>
      </c>
      <c r="AL11" s="4"/>
      <c r="AM11" s="4"/>
      <c r="AN11" s="64"/>
      <c r="AO11" s="69"/>
      <c r="AP11" s="178"/>
      <c r="AQ11" s="65"/>
      <c r="AR11" s="65"/>
      <c r="AS11" s="65"/>
      <c r="AT11" s="64"/>
      <c r="AU11" s="64"/>
      <c r="AV11" s="115"/>
      <c r="AW11" s="189"/>
      <c r="AX11" s="65"/>
      <c r="AY11" s="65"/>
      <c r="AZ11" s="64"/>
      <c r="BA11" s="69"/>
      <c r="BB11" s="183"/>
      <c r="BC11" s="64"/>
      <c r="BD11" s="65"/>
      <c r="BE11" s="65"/>
      <c r="BF11" s="65"/>
      <c r="BG11" s="131"/>
      <c r="BH11" s="210"/>
      <c r="BI11" s="66"/>
      <c r="BJ11" s="65"/>
      <c r="BK11" s="65"/>
      <c r="BL11" s="65"/>
      <c r="BM11" s="64"/>
      <c r="BN11" s="115"/>
      <c r="BO11" s="183"/>
      <c r="BP11" s="116"/>
      <c r="BQ11" s="187"/>
      <c r="BR11" s="116"/>
      <c r="BS11" s="185"/>
      <c r="BT11" s="116"/>
    </row>
    <row r="12" spans="1:72" x14ac:dyDescent="0.35">
      <c r="A12" s="244">
        <v>43423</v>
      </c>
      <c r="B12" s="241"/>
      <c r="C12" s="173" t="str">
        <f t="shared" ref="C12:C18" si="3">+CONCATENATE($A12,$D$5)</f>
        <v>43423A</v>
      </c>
      <c r="D12" s="42"/>
      <c r="E12" s="327"/>
      <c r="F12" s="30" t="str">
        <f t="shared" ref="F12:F43" si="4">+CONCATENATE($A12,$G$5)</f>
        <v>43423B</v>
      </c>
      <c r="G12" s="323"/>
      <c r="H12" s="10"/>
      <c r="I12" s="10"/>
      <c r="J12" s="42"/>
      <c r="K12" s="42"/>
      <c r="L12" s="63"/>
      <c r="M12" s="27" t="str">
        <f t="shared" ref="M12:M43" si="5">+CONCATENATE($A12,$N$5)</f>
        <v>43423J</v>
      </c>
      <c r="N12" s="67"/>
      <c r="O12" s="28" t="str">
        <f t="shared" ref="O12:O43" si="6">+CONCATENATE($A12,$P$5)</f>
        <v>43423K</v>
      </c>
      <c r="P12" s="42"/>
      <c r="Q12" s="28" t="str">
        <f t="shared" ref="Q12:Q43" si="7">+CONCATENATE($A12,$R$5)</f>
        <v>43423L</v>
      </c>
      <c r="R12" s="42"/>
      <c r="S12" s="28" t="str">
        <f t="shared" ref="S12:S43" si="8">+CONCATENATE($A12,$T$5)</f>
        <v>43423M</v>
      </c>
      <c r="T12" s="42"/>
      <c r="U12" s="70"/>
      <c r="V12" s="173" t="str">
        <f t="shared" ref="V12:V43" si="9">+CONCATENATE($A12,$W$5)</f>
        <v>43423C</v>
      </c>
      <c r="W12" s="42">
        <f>AVERAGE('RAW data SS%'!F7:F9)</f>
        <v>0.4411111111111119</v>
      </c>
      <c r="X12" s="2"/>
      <c r="Y12" s="126"/>
      <c r="Z12" s="42">
        <v>13.8</v>
      </c>
      <c r="AA12" s="42"/>
      <c r="AB12" s="241"/>
      <c r="AC12" s="30" t="str">
        <f t="shared" ref="AC12:AC43" si="10">+CONCATENATE($A12,$AD$5)</f>
        <v>43423D</v>
      </c>
      <c r="AD12" s="2" t="str">
        <f>+IFERROR(VLOOKUP($AC12,'Calculation TSS'!$B$4:$J$150,7,FALSE),"")</f>
        <v/>
      </c>
      <c r="AE12" s="126"/>
      <c r="AF12" s="126"/>
      <c r="AG12" s="42"/>
      <c r="AH12" s="132"/>
      <c r="AI12" s="63"/>
      <c r="AJ12" s="192" t="str">
        <f t="shared" ref="AJ12:AJ43" si="11">+CONCATENATE($A12,$AK$5)</f>
        <v>43423E</v>
      </c>
      <c r="AK12" s="21" t="str">
        <f>+IFERROR(VLOOKUP($AC12,'Calculation TSS'!$B$4:$J$150,7,FALSE),"")</f>
        <v/>
      </c>
      <c r="AL12" s="126"/>
      <c r="AM12" s="126"/>
      <c r="AN12" s="42"/>
      <c r="AO12" s="70"/>
      <c r="AP12" s="30" t="str">
        <f t="shared" ref="AP12:AP43" si="12">+CONCATENATE($A12,$AQ$5)</f>
        <v>43423F</v>
      </c>
      <c r="AQ12" s="31"/>
      <c r="AR12" s="31">
        <v>1060</v>
      </c>
      <c r="AS12" s="31"/>
      <c r="AT12" s="42">
        <v>3.7</v>
      </c>
      <c r="AU12" s="42"/>
      <c r="AV12" s="63"/>
      <c r="AW12" s="173" t="str">
        <f t="shared" ref="AW12:AW43" si="13">+CONCATENATE($A12,$AX$5)</f>
        <v>43423G</v>
      </c>
      <c r="AX12" s="31"/>
      <c r="AY12" s="31"/>
      <c r="AZ12" s="42"/>
      <c r="BA12" s="70"/>
      <c r="BB12" s="30" t="str">
        <f t="shared" ref="BB12:BB43" si="14">+CONCATENATE($A12,$BC$5)</f>
        <v>43423H</v>
      </c>
      <c r="BC12" s="42"/>
      <c r="BD12" s="31"/>
      <c r="BE12" s="31"/>
      <c r="BF12" s="31"/>
      <c r="BG12" s="132"/>
      <c r="BH12" s="192" t="str">
        <f t="shared" ref="BH12:BH43" si="15">+CONCATENATE($A12,$BI$5)</f>
        <v>43423I</v>
      </c>
      <c r="BI12" s="67"/>
      <c r="BJ12" s="31"/>
      <c r="BK12" s="31"/>
      <c r="BL12" s="31"/>
      <c r="BM12" s="42"/>
      <c r="BN12" s="63"/>
      <c r="BO12" s="30" t="str">
        <f t="shared" ref="BO12:BO43" si="16">+CONCATENATE($A12,$BP$5)</f>
        <v>43423N</v>
      </c>
      <c r="BP12" s="190" t="str">
        <f>IFERROR(+VLOOKUP($BO12,'Calculation Solids'!$B$4:$I$149,7,FALSE),"")</f>
        <v/>
      </c>
      <c r="BQ12" s="173" t="str">
        <f t="shared" ref="BQ12:BQ43" si="17">+CONCATENATE($A12,$BR$5)</f>
        <v>43423O</v>
      </c>
      <c r="BR12" s="203"/>
      <c r="BS12" s="203" t="str">
        <f t="shared" ref="BS12:BS43" si="18">+CONCATENATE($A12,$BT$5)</f>
        <v>43423P</v>
      </c>
      <c r="BT12" s="203"/>
    </row>
    <row r="13" spans="1:72" x14ac:dyDescent="0.35">
      <c r="A13" s="244">
        <v>43424</v>
      </c>
      <c r="B13" s="241"/>
      <c r="C13" s="173" t="str">
        <f t="shared" si="3"/>
        <v>43424A</v>
      </c>
      <c r="D13" s="29"/>
      <c r="E13" s="327"/>
      <c r="F13" s="30" t="str">
        <f t="shared" si="4"/>
        <v>43424B</v>
      </c>
      <c r="G13" s="177">
        <f>'Calculation Solids'!H8</f>
        <v>5.2693399943501094</v>
      </c>
      <c r="H13" s="10"/>
      <c r="I13" s="10"/>
      <c r="J13" s="29"/>
      <c r="K13" s="29"/>
      <c r="L13" s="63"/>
      <c r="M13" s="27" t="str">
        <f t="shared" si="5"/>
        <v>43424J</v>
      </c>
      <c r="N13" s="40">
        <f>'Calculation Solids'!H6</f>
        <v>57.174449118739645</v>
      </c>
      <c r="O13" s="28" t="str">
        <f t="shared" si="6"/>
        <v>43424K</v>
      </c>
      <c r="P13" s="29"/>
      <c r="Q13" s="28" t="str">
        <f t="shared" si="7"/>
        <v>43424L</v>
      </c>
      <c r="R13" s="29"/>
      <c r="S13" s="28" t="str">
        <f t="shared" si="8"/>
        <v>43424M</v>
      </c>
      <c r="T13" s="29"/>
      <c r="U13" s="68"/>
      <c r="V13" s="173" t="str">
        <f t="shared" si="9"/>
        <v>43424C</v>
      </c>
      <c r="W13" s="29"/>
      <c r="X13" s="126"/>
      <c r="Y13" s="126"/>
      <c r="Z13" s="29"/>
      <c r="AA13" s="29"/>
      <c r="AB13" s="241"/>
      <c r="AC13" s="30" t="str">
        <f t="shared" si="10"/>
        <v>43424D</v>
      </c>
      <c r="AD13" s="2" t="str">
        <f>+IFERROR(VLOOKUP($AC13,'Calculation TSS'!$B$4:$J$150,7,FALSE),"")</f>
        <v/>
      </c>
      <c r="AE13" s="126"/>
      <c r="AF13" s="126"/>
      <c r="AG13" s="29"/>
      <c r="AH13" s="130"/>
      <c r="AI13" s="63"/>
      <c r="AJ13" s="192" t="str">
        <f t="shared" si="11"/>
        <v>43424E</v>
      </c>
      <c r="AK13" s="21" t="str">
        <f>+IFERROR(VLOOKUP($AC13,'Calculation TSS'!$B$4:$J$150,7,FALSE),"")</f>
        <v/>
      </c>
      <c r="AL13" s="126"/>
      <c r="AM13" s="126"/>
      <c r="AN13" s="29"/>
      <c r="AO13" s="68"/>
      <c r="AP13" s="30" t="str">
        <f t="shared" si="12"/>
        <v>43424F</v>
      </c>
      <c r="AQ13" s="31"/>
      <c r="AR13" s="31"/>
      <c r="AS13" s="31"/>
      <c r="AT13" s="29"/>
      <c r="AU13" s="29"/>
      <c r="AV13" s="63"/>
      <c r="AW13" s="173" t="str">
        <f t="shared" si="13"/>
        <v>43424G</v>
      </c>
      <c r="AX13" s="31"/>
      <c r="AY13" s="31"/>
      <c r="AZ13" s="29"/>
      <c r="BA13" s="68"/>
      <c r="BB13" s="30" t="str">
        <f t="shared" si="14"/>
        <v>43424H</v>
      </c>
      <c r="BC13" s="29"/>
      <c r="BD13" s="31"/>
      <c r="BE13" s="31"/>
      <c r="BF13" s="31"/>
      <c r="BG13" s="130"/>
      <c r="BH13" s="192" t="str">
        <f t="shared" si="15"/>
        <v>43424I</v>
      </c>
      <c r="BI13" s="40"/>
      <c r="BJ13" s="31"/>
      <c r="BK13" s="31"/>
      <c r="BL13" s="31"/>
      <c r="BM13" s="29"/>
      <c r="BN13" s="63"/>
      <c r="BO13" s="30" t="str">
        <f t="shared" si="16"/>
        <v>43424N</v>
      </c>
      <c r="BP13" s="170">
        <f>IFERROR(+VLOOKUP($BO13,'Calculation Solids'!$B$4:$I$149,7,FALSE),"")</f>
        <v>223.7762062895095</v>
      </c>
      <c r="BQ13" s="173" t="str">
        <f t="shared" si="17"/>
        <v>43424O</v>
      </c>
      <c r="BR13" s="203"/>
      <c r="BS13" s="203" t="str">
        <f t="shared" si="18"/>
        <v>43424P</v>
      </c>
      <c r="BT13" s="203"/>
    </row>
    <row r="14" spans="1:72" x14ac:dyDescent="0.35">
      <c r="A14" s="244">
        <v>43425</v>
      </c>
      <c r="B14" s="239"/>
      <c r="C14" s="173" t="str">
        <f t="shared" si="3"/>
        <v>43425A</v>
      </c>
      <c r="D14" s="29"/>
      <c r="E14" s="327"/>
      <c r="F14" s="30" t="str">
        <f t="shared" si="4"/>
        <v>43425B</v>
      </c>
      <c r="G14" s="177">
        <f>'Calculation Solids'!H10</f>
        <v>9.3188267493887942</v>
      </c>
      <c r="H14" s="10"/>
      <c r="I14" s="10"/>
      <c r="J14" s="29"/>
      <c r="K14" s="29"/>
      <c r="L14" s="62"/>
      <c r="M14" s="27" t="str">
        <f t="shared" si="5"/>
        <v>43425J</v>
      </c>
      <c r="N14" s="40">
        <f>'Calculation Solids'!H11</f>
        <v>10.224817126367276</v>
      </c>
      <c r="O14" s="28" t="str">
        <f t="shared" si="6"/>
        <v>43425K</v>
      </c>
      <c r="P14" s="29"/>
      <c r="Q14" s="28" t="str">
        <f t="shared" si="7"/>
        <v>43425L</v>
      </c>
      <c r="R14" s="29"/>
      <c r="S14" s="28" t="str">
        <f t="shared" si="8"/>
        <v>43425M</v>
      </c>
      <c r="T14" s="29"/>
      <c r="U14" s="68"/>
      <c r="V14" s="173" t="str">
        <f t="shared" si="9"/>
        <v>43425C</v>
      </c>
      <c r="W14" s="29"/>
      <c r="X14" s="2"/>
      <c r="Y14" s="2"/>
      <c r="Z14" s="29"/>
      <c r="AA14" s="29"/>
      <c r="AB14" s="239"/>
      <c r="AC14" s="30" t="str">
        <f t="shared" si="10"/>
        <v>43425D</v>
      </c>
      <c r="AD14" s="2" t="str">
        <f>+IFERROR(VLOOKUP($AC14,'Calculation TSS'!$B$4:$J$150,7,FALSE),"")</f>
        <v/>
      </c>
      <c r="AE14" s="2"/>
      <c r="AF14" s="2"/>
      <c r="AG14" s="29"/>
      <c r="AH14" s="130"/>
      <c r="AI14" s="62"/>
      <c r="AJ14" s="192" t="str">
        <f t="shared" si="11"/>
        <v>43425E</v>
      </c>
      <c r="AK14" s="21" t="str">
        <f>+IFERROR(VLOOKUP($AC14,'Calculation TSS'!$B$4:$J$150,7,FALSE),"")</f>
        <v/>
      </c>
      <c r="AL14" s="2"/>
      <c r="AM14" s="2"/>
      <c r="AN14" s="29"/>
      <c r="AO14" s="68"/>
      <c r="AP14" s="30" t="str">
        <f t="shared" si="12"/>
        <v>43425F</v>
      </c>
      <c r="AQ14" s="31">
        <f>AVERAGE(396.7,396.7,410)</f>
        <v>401.13333333333338</v>
      </c>
      <c r="AR14" s="31">
        <v>1240</v>
      </c>
      <c r="AS14" s="31">
        <v>330</v>
      </c>
      <c r="AT14" s="29">
        <v>3.7</v>
      </c>
      <c r="AU14" s="29">
        <v>16.5</v>
      </c>
      <c r="AV14" s="62"/>
      <c r="AW14" s="173" t="str">
        <f t="shared" si="13"/>
        <v>43425G</v>
      </c>
      <c r="AX14" s="31"/>
      <c r="AY14" s="31"/>
      <c r="AZ14" s="29"/>
      <c r="BA14" s="68"/>
      <c r="BB14" s="30" t="str">
        <f t="shared" si="14"/>
        <v>43425H</v>
      </c>
      <c r="BC14" s="29"/>
      <c r="BD14" s="31"/>
      <c r="BE14" s="31"/>
      <c r="BF14" s="31"/>
      <c r="BG14" s="130"/>
      <c r="BH14" s="192" t="str">
        <f t="shared" si="15"/>
        <v>43425I</v>
      </c>
      <c r="BI14" s="40"/>
      <c r="BJ14" s="31"/>
      <c r="BK14" s="31"/>
      <c r="BL14" s="31"/>
      <c r="BM14" s="29"/>
      <c r="BN14" s="62"/>
      <c r="BO14" s="30" t="str">
        <f t="shared" si="16"/>
        <v>43425N</v>
      </c>
      <c r="BP14" s="170">
        <f>IFERROR(+VLOOKUP($BO14,'Calculation Solids'!$B$4:$I$149,7,FALSE),"")</f>
        <v>284.05667575799197</v>
      </c>
      <c r="BQ14" s="173" t="str">
        <f t="shared" si="17"/>
        <v>43425O</v>
      </c>
      <c r="BR14" s="203"/>
      <c r="BS14" s="203" t="str">
        <f t="shared" si="18"/>
        <v>43425P</v>
      </c>
      <c r="BT14" s="203"/>
    </row>
    <row r="15" spans="1:72" x14ac:dyDescent="0.35">
      <c r="A15" s="244">
        <v>43426</v>
      </c>
      <c r="B15" s="239"/>
      <c r="C15" s="173" t="str">
        <f t="shared" si="3"/>
        <v>43426A</v>
      </c>
      <c r="D15" s="29"/>
      <c r="E15" s="190"/>
      <c r="F15" s="30" t="str">
        <f t="shared" si="4"/>
        <v>43426B</v>
      </c>
      <c r="G15" s="177">
        <f>'Calculation Solids'!H17</f>
        <v>2.4751228787113275</v>
      </c>
      <c r="H15" s="25">
        <f>770*3</f>
        <v>2310</v>
      </c>
      <c r="I15" s="26">
        <v>1100</v>
      </c>
      <c r="J15" s="29">
        <v>6.7</v>
      </c>
      <c r="K15" s="29">
        <f>12.1*3</f>
        <v>36.299999999999997</v>
      </c>
      <c r="L15" s="62"/>
      <c r="M15" s="27" t="str">
        <f t="shared" si="5"/>
        <v>43426J</v>
      </c>
      <c r="N15" s="40">
        <f>'Calculation Solids'!H19</f>
        <v>52.377522193694851</v>
      </c>
      <c r="O15" s="28" t="str">
        <f t="shared" si="6"/>
        <v>43426K</v>
      </c>
      <c r="P15" s="29"/>
      <c r="Q15" s="28" t="str">
        <f t="shared" si="7"/>
        <v>43426L</v>
      </c>
      <c r="R15" s="29"/>
      <c r="S15" s="28" t="str">
        <f t="shared" si="8"/>
        <v>43426M</v>
      </c>
      <c r="T15" s="29"/>
      <c r="U15" s="68"/>
      <c r="V15" s="173" t="str">
        <f t="shared" si="9"/>
        <v>43426C</v>
      </c>
      <c r="W15" s="29"/>
      <c r="X15" s="24">
        <f>880*3</f>
        <v>2640</v>
      </c>
      <c r="Y15" s="8"/>
      <c r="Z15" s="29">
        <v>9.5</v>
      </c>
      <c r="AA15" s="29">
        <f>8*3</f>
        <v>24</v>
      </c>
      <c r="AB15" s="239"/>
      <c r="AC15" s="30" t="str">
        <f t="shared" si="10"/>
        <v>43426D</v>
      </c>
      <c r="AD15" s="2" t="str">
        <f>+IFERROR(VLOOKUP($AC15,'Calculation TSS'!$B$4:$J$150,7,FALSE),"")</f>
        <v/>
      </c>
      <c r="AE15" s="24">
        <v>2000</v>
      </c>
      <c r="AF15" s="24">
        <f>48.5*20</f>
        <v>970</v>
      </c>
      <c r="AG15" s="29">
        <v>32</v>
      </c>
      <c r="AH15" s="130"/>
      <c r="AI15" s="62"/>
      <c r="AJ15" s="192" t="str">
        <f t="shared" si="11"/>
        <v>43426E</v>
      </c>
      <c r="AK15" s="21" t="str">
        <f>+IFERROR(VLOOKUP($AC15,'Calculation TSS'!$B$4:$J$150,7,FALSE),"")</f>
        <v/>
      </c>
      <c r="AL15" s="24">
        <v>2000</v>
      </c>
      <c r="AM15" s="24">
        <f>48.5*20</f>
        <v>970</v>
      </c>
      <c r="AN15" s="29">
        <v>32</v>
      </c>
      <c r="AO15" s="68"/>
      <c r="AP15" s="30" t="str">
        <f t="shared" si="12"/>
        <v>43426F</v>
      </c>
      <c r="AQ15" s="25"/>
      <c r="AR15" s="25"/>
      <c r="AS15" s="25"/>
      <c r="AT15" s="29"/>
      <c r="AU15" s="29"/>
      <c r="AV15" s="62"/>
      <c r="AW15" s="173" t="str">
        <f t="shared" si="13"/>
        <v>43426G</v>
      </c>
      <c r="AX15" s="25"/>
      <c r="AY15" s="25"/>
      <c r="AZ15" s="29"/>
      <c r="BA15" s="68"/>
      <c r="BB15" s="30" t="str">
        <f t="shared" si="14"/>
        <v>43426H</v>
      </c>
      <c r="BC15" s="29"/>
      <c r="BD15" s="25"/>
      <c r="BE15" s="25"/>
      <c r="BF15" s="25"/>
      <c r="BG15" s="130"/>
      <c r="BH15" s="192" t="str">
        <f t="shared" si="15"/>
        <v>43426I</v>
      </c>
      <c r="BI15" s="40"/>
      <c r="BJ15" s="25"/>
      <c r="BK15" s="25"/>
      <c r="BL15" s="25"/>
      <c r="BM15" s="29"/>
      <c r="BN15" s="62"/>
      <c r="BO15" s="30" t="str">
        <f t="shared" si="16"/>
        <v>43426N</v>
      </c>
      <c r="BP15" s="170" t="str">
        <f>IFERROR(+VLOOKUP($BO15,'Calculation Solids'!$B$4:$I$149,7,FALSE),"")</f>
        <v/>
      </c>
      <c r="BQ15" s="173" t="str">
        <f t="shared" si="17"/>
        <v>43426O</v>
      </c>
      <c r="BR15" s="203"/>
      <c r="BS15" s="203" t="str">
        <f t="shared" si="18"/>
        <v>43426P</v>
      </c>
      <c r="BT15" s="203"/>
    </row>
    <row r="16" spans="1:72" x14ac:dyDescent="0.35">
      <c r="A16" s="244">
        <v>43427</v>
      </c>
      <c r="B16" s="239"/>
      <c r="C16" s="173" t="str">
        <f t="shared" si="3"/>
        <v>43427A</v>
      </c>
      <c r="D16" s="29"/>
      <c r="E16" s="190"/>
      <c r="F16" s="30" t="str">
        <f t="shared" si="4"/>
        <v>43427B</v>
      </c>
      <c r="G16" s="177">
        <f>'Calculation Solids'!H22</f>
        <v>4.2146304101167633</v>
      </c>
      <c r="H16" s="25">
        <f>'Calculation COD'!$H$4</f>
        <v>2610</v>
      </c>
      <c r="I16" s="31">
        <f>'Calculation NH4'!$H$4</f>
        <v>1040</v>
      </c>
      <c r="J16" s="29">
        <f>'Calculation NO3'!H4</f>
        <v>15</v>
      </c>
      <c r="K16" s="29">
        <f>'Calculation P'!H4</f>
        <v>31.799999999999997</v>
      </c>
      <c r="L16" s="62"/>
      <c r="M16" s="27" t="str">
        <f t="shared" si="5"/>
        <v>43427J</v>
      </c>
      <c r="N16" s="40">
        <f>'Calculation Solids'!H21</f>
        <v>53.397486830876119</v>
      </c>
      <c r="O16" s="28" t="str">
        <f t="shared" si="6"/>
        <v>43427K</v>
      </c>
      <c r="P16" s="29"/>
      <c r="Q16" s="28" t="str">
        <f t="shared" si="7"/>
        <v>43427L</v>
      </c>
      <c r="R16" s="29"/>
      <c r="S16" s="28" t="str">
        <f t="shared" si="8"/>
        <v>43427M</v>
      </c>
      <c r="T16" s="29"/>
      <c r="U16" s="68"/>
      <c r="V16" s="173" t="str">
        <f t="shared" si="9"/>
        <v>43427C</v>
      </c>
      <c r="W16" s="29"/>
      <c r="X16" s="24">
        <f>'Calculation COD'!H5</f>
        <v>2430</v>
      </c>
      <c r="Y16" s="2">
        <f>'Calculation NH4'!H5</f>
        <v>1060</v>
      </c>
      <c r="Z16" s="29">
        <f>'Calculation NO3'!H5</f>
        <v>12</v>
      </c>
      <c r="AA16" s="29">
        <f>'Calculation P'!H5</f>
        <v>30</v>
      </c>
      <c r="AB16" s="239"/>
      <c r="AC16" s="30" t="str">
        <f t="shared" si="10"/>
        <v>43427D</v>
      </c>
      <c r="AD16" s="2" t="str">
        <f>+IFERROR(VLOOKUP($AC16,'Calculation TSS'!$B$4:$J$150,7,FALSE),"")</f>
        <v/>
      </c>
      <c r="AE16" s="24">
        <f>'Calculation COD'!H7</f>
        <v>1260</v>
      </c>
      <c r="AF16" s="2"/>
      <c r="AG16" s="29"/>
      <c r="AH16" s="130"/>
      <c r="AI16" s="62"/>
      <c r="AJ16" s="192" t="str">
        <f t="shared" si="11"/>
        <v>43427E</v>
      </c>
      <c r="AK16" s="21" t="str">
        <f>+IFERROR(VLOOKUP($AC16,'Calculation TSS'!$B$4:$J$150,7,FALSE),"")</f>
        <v/>
      </c>
      <c r="AL16" s="24">
        <f>'Calculation COD'!N7</f>
        <v>0</v>
      </c>
      <c r="AM16" s="2"/>
      <c r="AN16" s="29"/>
      <c r="AO16" s="68"/>
      <c r="AP16" s="30" t="str">
        <f t="shared" si="12"/>
        <v>43427F</v>
      </c>
      <c r="AQ16" s="25">
        <f>AVERAGE('Calculation TSS'!H21:H23)</f>
        <v>457.777777777778</v>
      </c>
      <c r="AR16" s="25">
        <f>'Calculation COD'!H6</f>
        <v>1360</v>
      </c>
      <c r="AS16" s="25">
        <f>'Calculation NH4'!H6</f>
        <v>430</v>
      </c>
      <c r="AT16" s="29">
        <f>'Calculation NO3'!H6</f>
        <v>4.5999999999999996</v>
      </c>
      <c r="AU16" s="29">
        <f>'Calculation P'!$H$6</f>
        <v>18</v>
      </c>
      <c r="AV16" s="62"/>
      <c r="AW16" s="173" t="str">
        <f t="shared" si="13"/>
        <v>43427G</v>
      </c>
      <c r="AX16" s="25"/>
      <c r="AY16" s="25"/>
      <c r="AZ16" s="29"/>
      <c r="BA16" s="68"/>
      <c r="BB16" s="30" t="str">
        <f t="shared" si="14"/>
        <v>43427H</v>
      </c>
      <c r="BC16" s="29"/>
      <c r="BD16" s="25"/>
      <c r="BE16" s="25"/>
      <c r="BF16" s="25"/>
      <c r="BG16" s="130"/>
      <c r="BH16" s="192" t="str">
        <f t="shared" si="15"/>
        <v>43427I</v>
      </c>
      <c r="BI16" s="40"/>
      <c r="BJ16" s="25"/>
      <c r="BK16" s="25"/>
      <c r="BL16" s="25"/>
      <c r="BM16" s="29"/>
      <c r="BN16" s="62"/>
      <c r="BO16" s="30" t="str">
        <f t="shared" si="16"/>
        <v>43427N</v>
      </c>
      <c r="BP16" s="170" t="str">
        <f>IFERROR(+VLOOKUP($BO16,'Calculation Solids'!$B$4:$I$149,7,FALSE),"")</f>
        <v/>
      </c>
      <c r="BQ16" s="173" t="str">
        <f t="shared" si="17"/>
        <v>43427O</v>
      </c>
      <c r="BR16" s="203"/>
      <c r="BS16" s="203" t="str">
        <f t="shared" si="18"/>
        <v>43427P</v>
      </c>
      <c r="BT16" s="203"/>
    </row>
    <row r="17" spans="1:72" x14ac:dyDescent="0.35">
      <c r="A17" s="244">
        <v>43428</v>
      </c>
      <c r="B17" s="240"/>
      <c r="C17" s="191" t="str">
        <f t="shared" si="3"/>
        <v>43428A</v>
      </c>
      <c r="D17" s="64"/>
      <c r="E17" s="326"/>
      <c r="F17" s="183" t="str">
        <f t="shared" si="4"/>
        <v>43428B</v>
      </c>
      <c r="G17" s="178"/>
      <c r="H17" s="3"/>
      <c r="I17" s="3"/>
      <c r="J17" s="64"/>
      <c r="K17" s="64"/>
      <c r="L17" s="115"/>
      <c r="M17" s="117" t="str">
        <f t="shared" si="5"/>
        <v>43428J</v>
      </c>
      <c r="N17" s="66"/>
      <c r="O17" s="64" t="str">
        <f t="shared" si="6"/>
        <v>43428K</v>
      </c>
      <c r="P17" s="64"/>
      <c r="Q17" s="64" t="str">
        <f t="shared" si="7"/>
        <v>43428L</v>
      </c>
      <c r="R17" s="64"/>
      <c r="S17" s="64" t="str">
        <f t="shared" si="8"/>
        <v>43428M</v>
      </c>
      <c r="T17" s="64"/>
      <c r="U17" s="69"/>
      <c r="V17" s="189" t="str">
        <f t="shared" si="9"/>
        <v>43428C</v>
      </c>
      <c r="W17" s="64"/>
      <c r="X17" s="4"/>
      <c r="Y17" s="4"/>
      <c r="Z17" s="64"/>
      <c r="AA17" s="64"/>
      <c r="AB17" s="240"/>
      <c r="AC17" s="183" t="str">
        <f t="shared" si="10"/>
        <v>43428D</v>
      </c>
      <c r="AD17" s="4" t="str">
        <f>+IFERROR(VLOOKUP($AC17,'Calculation TSS'!$B$4:$J$150,7,FALSE),"")</f>
        <v/>
      </c>
      <c r="AE17" s="4"/>
      <c r="AF17" s="4"/>
      <c r="AG17" s="64"/>
      <c r="AH17" s="131"/>
      <c r="AI17" s="115"/>
      <c r="AJ17" s="210" t="str">
        <f t="shared" si="11"/>
        <v>43428E</v>
      </c>
      <c r="AK17" s="211" t="str">
        <f>+IFERROR(VLOOKUP($AC17,'Calculation TSS'!$B$4:$J$150,7,FALSE),"")</f>
        <v/>
      </c>
      <c r="AL17" s="4"/>
      <c r="AM17" s="4"/>
      <c r="AN17" s="64"/>
      <c r="AO17" s="69"/>
      <c r="AP17" s="178" t="str">
        <f t="shared" si="12"/>
        <v>43428F</v>
      </c>
      <c r="AQ17" s="65"/>
      <c r="AR17" s="65"/>
      <c r="AS17" s="65"/>
      <c r="AT17" s="64"/>
      <c r="AU17" s="64"/>
      <c r="AV17" s="115"/>
      <c r="AW17" s="189" t="str">
        <f t="shared" si="13"/>
        <v>43428G</v>
      </c>
      <c r="AX17" s="65"/>
      <c r="AY17" s="65"/>
      <c r="AZ17" s="64"/>
      <c r="BA17" s="69"/>
      <c r="BB17" s="183" t="str">
        <f t="shared" si="14"/>
        <v>43428H</v>
      </c>
      <c r="BC17" s="64"/>
      <c r="BD17" s="65"/>
      <c r="BE17" s="65"/>
      <c r="BF17" s="65"/>
      <c r="BG17" s="131"/>
      <c r="BH17" s="210" t="str">
        <f t="shared" si="15"/>
        <v>43428I</v>
      </c>
      <c r="BI17" s="66"/>
      <c r="BJ17" s="65"/>
      <c r="BK17" s="65"/>
      <c r="BL17" s="65"/>
      <c r="BM17" s="64"/>
      <c r="BN17" s="115"/>
      <c r="BO17" s="183" t="str">
        <f t="shared" si="16"/>
        <v>43428N</v>
      </c>
      <c r="BP17" s="116" t="str">
        <f>IFERROR(+VLOOKUP($BO17,'Calculation Solids'!$B$4:$I$149,7,FALSE),"")</f>
        <v/>
      </c>
      <c r="BQ17" s="187" t="str">
        <f t="shared" si="17"/>
        <v>43428O</v>
      </c>
      <c r="BR17" s="116"/>
      <c r="BS17" s="185" t="str">
        <f t="shared" si="18"/>
        <v>43428P</v>
      </c>
      <c r="BT17" s="116"/>
    </row>
    <row r="18" spans="1:72" x14ac:dyDescent="0.35">
      <c r="A18" s="244">
        <v>43429</v>
      </c>
      <c r="B18" s="240"/>
      <c r="C18" s="191" t="str">
        <f t="shared" si="3"/>
        <v>43429A</v>
      </c>
      <c r="D18" s="64"/>
      <c r="E18" s="326"/>
      <c r="F18" s="183" t="str">
        <f t="shared" si="4"/>
        <v>43429B</v>
      </c>
      <c r="G18" s="178"/>
      <c r="H18" s="3"/>
      <c r="I18" s="3"/>
      <c r="J18" s="64"/>
      <c r="K18" s="64"/>
      <c r="L18" s="115"/>
      <c r="M18" s="117" t="str">
        <f t="shared" si="5"/>
        <v>43429J</v>
      </c>
      <c r="N18" s="66"/>
      <c r="O18" s="64" t="str">
        <f t="shared" si="6"/>
        <v>43429K</v>
      </c>
      <c r="P18" s="64"/>
      <c r="Q18" s="64" t="str">
        <f t="shared" si="7"/>
        <v>43429L</v>
      </c>
      <c r="R18" s="64"/>
      <c r="S18" s="64" t="str">
        <f t="shared" si="8"/>
        <v>43429M</v>
      </c>
      <c r="T18" s="64"/>
      <c r="U18" s="69"/>
      <c r="V18" s="189" t="str">
        <f t="shared" si="9"/>
        <v>43429C</v>
      </c>
      <c r="W18" s="64"/>
      <c r="X18" s="4"/>
      <c r="Y18" s="4"/>
      <c r="Z18" s="64"/>
      <c r="AA18" s="64"/>
      <c r="AB18" s="240"/>
      <c r="AC18" s="183" t="str">
        <f t="shared" si="10"/>
        <v>43429D</v>
      </c>
      <c r="AD18" s="4" t="str">
        <f>+IFERROR(VLOOKUP($AC18,'Calculation TSS'!$B$4:$J$150,7,FALSE),"")</f>
        <v/>
      </c>
      <c r="AE18" s="4"/>
      <c r="AF18" s="4"/>
      <c r="AG18" s="64"/>
      <c r="AH18" s="131"/>
      <c r="AI18" s="115"/>
      <c r="AJ18" s="210" t="str">
        <f t="shared" si="11"/>
        <v>43429E</v>
      </c>
      <c r="AK18" s="211" t="str">
        <f>+IFERROR(VLOOKUP($AC18,'Calculation TSS'!$B$4:$J$150,7,FALSE),"")</f>
        <v/>
      </c>
      <c r="AL18" s="4"/>
      <c r="AM18" s="4"/>
      <c r="AN18" s="64"/>
      <c r="AO18" s="69"/>
      <c r="AP18" s="178" t="str">
        <f t="shared" si="12"/>
        <v>43429F</v>
      </c>
      <c r="AQ18" s="65"/>
      <c r="AR18" s="65"/>
      <c r="AS18" s="65"/>
      <c r="AT18" s="64"/>
      <c r="AU18" s="64"/>
      <c r="AV18" s="115"/>
      <c r="AW18" s="189" t="str">
        <f t="shared" si="13"/>
        <v>43429G</v>
      </c>
      <c r="AX18" s="65"/>
      <c r="AY18" s="65"/>
      <c r="AZ18" s="64"/>
      <c r="BA18" s="69"/>
      <c r="BB18" s="183" t="str">
        <f t="shared" si="14"/>
        <v>43429H</v>
      </c>
      <c r="BC18" s="64"/>
      <c r="BD18" s="65"/>
      <c r="BE18" s="65"/>
      <c r="BF18" s="65"/>
      <c r="BG18" s="131"/>
      <c r="BH18" s="210" t="str">
        <f t="shared" si="15"/>
        <v>43429I</v>
      </c>
      <c r="BI18" s="66"/>
      <c r="BJ18" s="65"/>
      <c r="BK18" s="65"/>
      <c r="BL18" s="65"/>
      <c r="BM18" s="64"/>
      <c r="BN18" s="115"/>
      <c r="BO18" s="183" t="str">
        <f t="shared" si="16"/>
        <v>43429N</v>
      </c>
      <c r="BP18" s="116" t="str">
        <f>IFERROR(+VLOOKUP($BO18,'Calculation Solids'!$B$4:$I$149,7,FALSE),"")</f>
        <v/>
      </c>
      <c r="BQ18" s="187" t="str">
        <f t="shared" si="17"/>
        <v>43429O</v>
      </c>
      <c r="BR18" s="116"/>
      <c r="BS18" s="185" t="str">
        <f t="shared" si="18"/>
        <v>43429P</v>
      </c>
      <c r="BT18" s="116"/>
    </row>
    <row r="19" spans="1:72" x14ac:dyDescent="0.35">
      <c r="A19" s="244">
        <v>43430</v>
      </c>
      <c r="B19" s="239"/>
      <c r="C19" s="173" t="str">
        <f>+CONCATENATE($A19,$D$5)</f>
        <v>43430A</v>
      </c>
      <c r="D19" s="29">
        <f>IFERROR(+VLOOKUP(C19,'Calculation Solids'!$B$4:$I$1141,7,FALSE),"")</f>
        <v>19.184329979146483</v>
      </c>
      <c r="E19" s="190" t="str">
        <f>+IFERROR(VLOOKUP($C19,'Calculation COD'!$B$4:$J$1055,7,FALSE),"")</f>
        <v/>
      </c>
      <c r="F19" s="30" t="str">
        <f t="shared" si="4"/>
        <v>43430B</v>
      </c>
      <c r="G19" s="177">
        <f>IFERROR(+VLOOKUP($F19,'Calculation Solids'!$B$4:$I$1141,7,FALSE),"")</f>
        <v>3.440833855003453</v>
      </c>
      <c r="H19" s="25">
        <f>+IFERROR(VLOOKUP($F19,'Calculation COD'!$B$4:$J$1055,7,FALSE),"")</f>
        <v>4500</v>
      </c>
      <c r="I19" s="26">
        <f>+IFERROR(VLOOKUP($F19,'Calculation NH4'!$B$4:$J$1041,7,FALSE),"")</f>
        <v>1240</v>
      </c>
      <c r="J19" s="29">
        <f>+IFERROR(VLOOKUP($F19,'Calculation NO3'!$B$4:$J$1044,7,FALSE),"")</f>
        <v>27</v>
      </c>
      <c r="K19" s="29">
        <f>+IFERROR(VLOOKUP($F19,'Calculation P'!$B$4:$J$1000,7,FALSE),"")</f>
        <v>37.5</v>
      </c>
      <c r="L19" s="62"/>
      <c r="M19" s="27" t="str">
        <f t="shared" si="5"/>
        <v>43430J</v>
      </c>
      <c r="N19" s="40">
        <f>+IFERROR(VLOOKUP($M19,'Calculation Solids'!$B$4:$J$1141,7,FALSE),"")</f>
        <v>51.780455937128252</v>
      </c>
      <c r="O19" s="28" t="str">
        <f t="shared" si="6"/>
        <v>43430K</v>
      </c>
      <c r="P19" s="29" t="str">
        <f>+IFERROR(VLOOKUP($O19,'Calculation Solids'!$B$4:$J$1141,7,FALSE),"")</f>
        <v/>
      </c>
      <c r="Q19" s="28" t="str">
        <f t="shared" si="7"/>
        <v>43430L</v>
      </c>
      <c r="R19" s="29" t="str">
        <f>+IFERROR(VLOOKUP($Q19,'Calculation Solids'!$B$4:$J$1141,7,FALSE),"")</f>
        <v/>
      </c>
      <c r="S19" s="28" t="str">
        <f t="shared" si="8"/>
        <v>43430M</v>
      </c>
      <c r="T19" s="29" t="str">
        <f>+IFERROR(VLOOKUP($S19,'Calculation Solids'!$B$4:$J$1141,7,FALSE),"")</f>
        <v/>
      </c>
      <c r="U19" s="68">
        <f>IFERROR(AVERAGE(N19,P19,R19,T19),"")</f>
        <v>51.780455937128252</v>
      </c>
      <c r="V19" s="173" t="str">
        <f t="shared" si="9"/>
        <v>43430C</v>
      </c>
      <c r="W19" s="29" t="str">
        <f>+IFERROR(VLOOKUP($V19,'Calculation Solids'!$B$4:$J$1141,7,FALSE),"")</f>
        <v/>
      </c>
      <c r="X19" s="24">
        <f>+IFERROR(VLOOKUP($V19,'Calculation COD'!$B$4:$J$1055,7,FALSE),"")</f>
        <v>2880</v>
      </c>
      <c r="Y19" s="8">
        <f>+IFERROR(VLOOKUP($V19,'Calculation NH4'!$B$4:$J$1041,7,FALSE),"")</f>
        <v>1150</v>
      </c>
      <c r="Z19" s="29">
        <f>+IFERROR(VLOOKUP($V19,'Calculation NO3'!$B$4:$J$1044,7,FALSE),"")</f>
        <v>13.5</v>
      </c>
      <c r="AA19" s="29">
        <f>+IFERROR(VLOOKUP($V19,'Calculation P'!$B$4:$J$1000,7,FALSE),"")</f>
        <v>30</v>
      </c>
      <c r="AB19" s="239"/>
      <c r="AC19" s="30" t="str">
        <f t="shared" si="10"/>
        <v>43430D</v>
      </c>
      <c r="AD19" s="2" t="str">
        <f>+IFERROR(VLOOKUP($AC19,'Calculation TSS'!$B$4:$J$1000,7,FALSE),"")</f>
        <v/>
      </c>
      <c r="AE19" s="24">
        <f>+IFERROR(VLOOKUP($AC19,'Calculation COD'!$B$4:$J$1055,7,FALSE),"")</f>
        <v>2160</v>
      </c>
      <c r="AF19" s="24">
        <f>+IFERROR(VLOOKUP($AC19,'Calculation NH4'!$B$4:$J$1041,7,FALSE),"")</f>
        <v>920</v>
      </c>
      <c r="AG19" s="29">
        <f>+IFERROR(VLOOKUP($AC19,'Calculation NO3'!$B$4:$J$1044,7,FALSE),"")</f>
        <v>9.6999999999999993</v>
      </c>
      <c r="AH19" s="130">
        <f>+IFERROR(VLOOKUP($AC19,'Calculation P'!$B$4:$J$1000,7,FALSE),"")</f>
        <v>18</v>
      </c>
      <c r="AI19" s="62"/>
      <c r="AJ19" s="192" t="str">
        <f t="shared" si="11"/>
        <v>43430E</v>
      </c>
      <c r="AK19" s="21" t="str">
        <f>+IFERROR(VLOOKUP($AJ19,'Calculation TSS'!$B$4:$J$1000,7,FALSE),"")</f>
        <v/>
      </c>
      <c r="AL19" s="24" t="str">
        <f>+IFERROR(VLOOKUP($AJ19,'Calculation COD'!$B$4:$J$1055,7,FALSE),"")</f>
        <v/>
      </c>
      <c r="AM19" s="24" t="str">
        <f>+IFERROR(VLOOKUP($AJ19,'Calculation NH4'!$B$4:$J$1041,7,FALSE),"")</f>
        <v/>
      </c>
      <c r="AN19" s="29" t="str">
        <f>+IFERROR(VLOOKUP($AJ19,'Calculation NO3'!$B$4:$J$1044,7,FALSE),"")</f>
        <v/>
      </c>
      <c r="AO19" s="68" t="str">
        <f>+IFERROR(VLOOKUP($AJ19,'Calculation P'!$B$4:$J$1000,7,FALSE),"")</f>
        <v/>
      </c>
      <c r="AP19" s="30" t="str">
        <f t="shared" si="12"/>
        <v>43430F</v>
      </c>
      <c r="AQ19" s="25">
        <f>+IFERROR(VLOOKUP($AP19,'Calculation TSS'!$B$4:$J$1000,7,FALSE),"")</f>
        <v>374.44444444444389</v>
      </c>
      <c r="AR19" s="25">
        <f>+IFERROR(VLOOKUP($AP19,'Calculation COD'!$B$4:$J$1055,7,FALSE),"")</f>
        <v>1400</v>
      </c>
      <c r="AS19" s="25">
        <f>+IFERROR(VLOOKUP($AP19,'Calculation NH4'!$B$4:$J$1041,7,FALSE),"")</f>
        <v>385</v>
      </c>
      <c r="AT19" s="29">
        <f>+IFERROR(VLOOKUP($AP19,'Calculation NO3'!$B$4:$J$1044,7,FALSE),"")</f>
        <v>4.5999999999999996</v>
      </c>
      <c r="AU19" s="29">
        <f>+IFERROR(VLOOKUP($AP19,'Calculation P'!$B$4:$J$1000,7,FALSE),"")</f>
        <v>13.649999999999999</v>
      </c>
      <c r="AV19" s="62"/>
      <c r="AW19" s="173" t="str">
        <f t="shared" si="13"/>
        <v>43430G</v>
      </c>
      <c r="AX19" s="25" t="str">
        <f>+IFERROR(VLOOKUP($AW19,'Calculation COD'!$B$4:$J$1055,7,FALSE),"")</f>
        <v/>
      </c>
      <c r="AY19" s="25" t="str">
        <f>+IFERROR(VLOOKUP($AW19,'Calculation NH4'!$B$4:$J$1041,7,FALSE),"")</f>
        <v/>
      </c>
      <c r="AZ19" s="29" t="str">
        <f>+IFERROR(VLOOKUP($AW19,'Calculation NO3'!$B$4:$J$1044,7,FALSE),"")</f>
        <v/>
      </c>
      <c r="BA19" s="68" t="str">
        <f>+IFERROR(VLOOKUP($AW19,'Calculation P'!$B$4:$J$1000,7,FALSE),"")</f>
        <v/>
      </c>
      <c r="BB19" s="30" t="str">
        <f t="shared" si="14"/>
        <v>43430H</v>
      </c>
      <c r="BC19" s="29" t="str">
        <f>+IFERROR(VLOOKUP($BB19,'Calculation TSS'!$B$4:$J$1000,7,FALSE),"")</f>
        <v/>
      </c>
      <c r="BD19" s="25" t="str">
        <f>+IFERROR(VLOOKUP($BB19,'Calculation COD'!$B$4:$J$1055,7,FALSE),"")</f>
        <v/>
      </c>
      <c r="BE19" s="25" t="str">
        <f>+IFERROR(VLOOKUP($BB19,'Calculation NH4'!$B$4:$J$1041,7,FALSE),"")</f>
        <v/>
      </c>
      <c r="BF19" s="25" t="str">
        <f>+IFERROR(VLOOKUP($BB19,'Calculation NO3'!$B$4:$J$1044,7,FALSE),"")</f>
        <v/>
      </c>
      <c r="BG19" s="130" t="str">
        <f>+IFERROR(VLOOKUP($BB19,'Calculation P'!$B$4:$J$1000,7,FALSE),"")</f>
        <v/>
      </c>
      <c r="BH19" s="192" t="str">
        <f t="shared" si="15"/>
        <v>43430I</v>
      </c>
      <c r="BI19" s="40" t="str">
        <f>+IFERROR(VLOOKUP($BH19,'Calculation TSS'!$B$4:$J$1000,7,FALSE),"")</f>
        <v/>
      </c>
      <c r="BJ19" s="25" t="str">
        <f>+IFERROR(VLOOKUP($BH19,'Calculation COD'!$B$4:$J$1055,7,FALSE),"")</f>
        <v/>
      </c>
      <c r="BK19" s="25" t="str">
        <f>+IFERROR(VLOOKUP($BH19,'Calculation NH4'!$B$4:$J$1041,7,FALSE),"")</f>
        <v/>
      </c>
      <c r="BL19" s="25" t="str">
        <f>+IFERROR(VLOOKUP($BH19,'Calculation NO3'!$B$4:$J$1044,7,FALSE),"")</f>
        <v/>
      </c>
      <c r="BM19" s="29" t="str">
        <f>+IFERROR(VLOOKUP($BH19,'Calculation P'!$B$4:$J$1000,7,FALSE),"")</f>
        <v/>
      </c>
      <c r="BN19" s="62"/>
      <c r="BO19" s="30" t="str">
        <f t="shared" si="16"/>
        <v>43430N</v>
      </c>
      <c r="BP19" s="134" t="str">
        <f>IFERROR(+VLOOKUP($BO19,'Calculation Solids'!$B$4:$I$1141,7,FALSE),"")</f>
        <v/>
      </c>
      <c r="BQ19" s="192" t="str">
        <f t="shared" si="17"/>
        <v>43430O</v>
      </c>
      <c r="BR19" s="92" t="str">
        <f>IFERROR(+VLOOKUP($BQ19,'Calculation Solids'!$B$4:$I$1141,7,FALSE),"")</f>
        <v/>
      </c>
      <c r="BS19" s="30" t="str">
        <f t="shared" si="18"/>
        <v>43430P</v>
      </c>
      <c r="BT19" s="170" t="str">
        <f>IFERROR(+VLOOKUP($BS19,'Calculation Solids'!$B$4:$I$1141,7,FALSE),"")</f>
        <v/>
      </c>
    </row>
    <row r="20" spans="1:72" x14ac:dyDescent="0.35">
      <c r="A20" s="244">
        <v>43431</v>
      </c>
      <c r="B20" s="239"/>
      <c r="C20" s="173" t="str">
        <f t="shared" ref="C20:C83" si="19">+CONCATENATE($A20,$D$5)</f>
        <v>43431A</v>
      </c>
      <c r="D20" s="29">
        <f>IFERROR(+VLOOKUP(C20,'Calculation Solids'!$B$4:$I$1141,7,FALSE),"")</f>
        <v>11.768521521567925</v>
      </c>
      <c r="E20" s="190" t="str">
        <f>+IFERROR(VLOOKUP($C20,'Calculation COD'!$B$4:$J$1055,7,FALSE),"")</f>
        <v/>
      </c>
      <c r="F20" s="30" t="str">
        <f t="shared" si="4"/>
        <v>43431B</v>
      </c>
      <c r="G20" s="177">
        <f>IFERROR(+VLOOKUP($F20,'Calculation Solids'!$B$4:$I$1141,7,FALSE),"")</f>
        <v>3.5661964756603068</v>
      </c>
      <c r="H20" s="25">
        <f>+IFERROR(VLOOKUP($F20,'Calculation COD'!$B$4:$J$1055,7,FALSE),"")</f>
        <v>3840</v>
      </c>
      <c r="I20" s="26">
        <f>+IFERROR(VLOOKUP($F20,'Calculation NH4'!$B$4:$J$1041,7,FALSE),"")</f>
        <v>860</v>
      </c>
      <c r="J20" s="29">
        <f>+IFERROR(VLOOKUP($F20,'Calculation NO3'!$B$4:$J$1044,7,FALSE),"")</f>
        <v>13.6</v>
      </c>
      <c r="K20" s="29">
        <f>+IFERROR(VLOOKUP($F20,'Calculation P'!$B$4:$J$1000,7,FALSE),"")</f>
        <v>78.300000000000011</v>
      </c>
      <c r="L20" s="62"/>
      <c r="M20" s="27" t="str">
        <f t="shared" si="5"/>
        <v>43431J</v>
      </c>
      <c r="N20" s="40">
        <f>+IFERROR(VLOOKUP($M20,'Calculation Solids'!$B$4:$J$1141,7,FALSE),"")</f>
        <v>51.126183593300972</v>
      </c>
      <c r="O20" s="28" t="str">
        <f t="shared" si="6"/>
        <v>43431K</v>
      </c>
      <c r="P20" s="29" t="str">
        <f>+IFERROR(VLOOKUP($O20,'Calculation Solids'!$B$4:$J$1141,7,FALSE),"")</f>
        <v/>
      </c>
      <c r="Q20" s="28" t="str">
        <f t="shared" si="7"/>
        <v>43431L</v>
      </c>
      <c r="R20" s="29" t="str">
        <f>+IFERROR(VLOOKUP($Q20,'Calculation Solids'!$B$4:$J$1141,7,FALSE),"")</f>
        <v/>
      </c>
      <c r="S20" s="28" t="str">
        <f t="shared" si="8"/>
        <v>43431M</v>
      </c>
      <c r="T20" s="29" t="str">
        <f>+IFERROR(VLOOKUP($S20,'Calculation Solids'!$B$4:$J$1141,7,FALSE),"")</f>
        <v/>
      </c>
      <c r="U20" s="68">
        <f t="shared" ref="U20:U83" si="20">IFERROR(AVERAGE(N20,P20,R20,T20),"")</f>
        <v>51.126183593300972</v>
      </c>
      <c r="V20" s="173" t="str">
        <f t="shared" si="9"/>
        <v>43431C</v>
      </c>
      <c r="W20" s="29" t="str">
        <f>+IFERROR(VLOOKUP($V20,'Calculation Solids'!$B$4:$J$1141,7,FALSE),"")</f>
        <v/>
      </c>
      <c r="X20" s="24">
        <f>+IFERROR(VLOOKUP($V20,'Calculation COD'!$B$4:$J$1055,7,FALSE),"")</f>
        <v>4080</v>
      </c>
      <c r="Y20" s="8">
        <f>+IFERROR(VLOOKUP($V20,'Calculation NH4'!$B$4:$J$1041,7,FALSE),"")</f>
        <v>1000</v>
      </c>
      <c r="Z20" s="29" t="str">
        <f>+IFERROR(VLOOKUP($V20,'Calculation NO3'!$B$4:$J$1044,7,FALSE),"")</f>
        <v/>
      </c>
      <c r="AA20" s="29">
        <f>+IFERROR(VLOOKUP($V20,'Calculation P'!$B$4:$J$1000,7,FALSE),"")</f>
        <v>100.80000000000001</v>
      </c>
      <c r="AB20" s="239"/>
      <c r="AC20" s="30" t="str">
        <f t="shared" si="10"/>
        <v>43431D</v>
      </c>
      <c r="AD20" s="2" t="str">
        <f>+IFERROR(VLOOKUP($AC20,'Calculation TSS'!$B$4:$J$1000,7,FALSE),"")</f>
        <v/>
      </c>
      <c r="AE20" s="24">
        <f>+IFERROR(VLOOKUP($AC20,'Calculation COD'!$B$4:$J$1055,7,FALSE),"")</f>
        <v>2040</v>
      </c>
      <c r="AF20" s="24">
        <f>+IFERROR(VLOOKUP($AC20,'Calculation NH4'!$B$4:$J$1041,7,FALSE),"")</f>
        <v>860</v>
      </c>
      <c r="AG20" s="29">
        <f>+IFERROR(VLOOKUP($AC20,'Calculation NO3'!$B$4:$J$1044,7,FALSE),"")</f>
        <v>5.2</v>
      </c>
      <c r="AH20" s="130">
        <f>+IFERROR(VLOOKUP($AC20,'Calculation P'!$B$4:$J$1000,7,FALSE),"")</f>
        <v>135.89999999999998</v>
      </c>
      <c r="AI20" s="62"/>
      <c r="AJ20" s="192" t="str">
        <f t="shared" si="11"/>
        <v>43431E</v>
      </c>
      <c r="AK20" s="21" t="str">
        <f>+IFERROR(VLOOKUP($AJ20,'Calculation TSS'!$B$4:$J$1000,7,FALSE),"")</f>
        <v/>
      </c>
      <c r="AL20" s="24" t="str">
        <f>+IFERROR(VLOOKUP($AJ20,'Calculation COD'!$B$4:$J$1055,7,FALSE),"")</f>
        <v/>
      </c>
      <c r="AM20" s="24" t="str">
        <f>+IFERROR(VLOOKUP($AJ20,'Calculation NH4'!$B$4:$J$1041,7,FALSE),"")</f>
        <v/>
      </c>
      <c r="AN20" s="29" t="str">
        <f>+IFERROR(VLOOKUP($AJ20,'Calculation NO3'!$B$4:$J$1044,7,FALSE),"")</f>
        <v/>
      </c>
      <c r="AO20" s="68" t="str">
        <f>+IFERROR(VLOOKUP($AJ20,'Calculation P'!$B$4:$J$1000,7,FALSE),"")</f>
        <v/>
      </c>
      <c r="AP20" s="30" t="str">
        <f t="shared" si="12"/>
        <v>43431F</v>
      </c>
      <c r="AQ20" s="25">
        <f>+IFERROR(VLOOKUP($AP20,'Calculation TSS'!$B$4:$J$1000,7,FALSE),"")</f>
        <v>404.44444444444309</v>
      </c>
      <c r="AR20" s="25">
        <f>+IFERROR(VLOOKUP($AP20,'Calculation COD'!$B$4:$J$1055,7,FALSE),"")</f>
        <v>1640</v>
      </c>
      <c r="AS20" s="25">
        <f>+IFERROR(VLOOKUP($AP20,'Calculation NH4'!$B$4:$J$1041,7,FALSE),"")</f>
        <v>380</v>
      </c>
      <c r="AT20" s="29">
        <f>+IFERROR(VLOOKUP($AP20,'Calculation NO3'!$B$4:$J$1044,7,FALSE),"")</f>
        <v>4.5</v>
      </c>
      <c r="AU20" s="29">
        <f>+IFERROR(VLOOKUP($AP20,'Calculation P'!$B$4:$J$1000,7,FALSE),"")</f>
        <v>127.19999999999999</v>
      </c>
      <c r="AV20" s="62"/>
      <c r="AW20" s="173" t="str">
        <f t="shared" si="13"/>
        <v>43431G</v>
      </c>
      <c r="AX20" s="25" t="str">
        <f>+IFERROR(VLOOKUP($AW20,'Calculation COD'!$B$4:$J$1055,7,FALSE),"")</f>
        <v/>
      </c>
      <c r="AY20" s="25" t="str">
        <f>+IFERROR(VLOOKUP($AW20,'Calculation NH4'!$B$4:$J$1041,7,FALSE),"")</f>
        <v/>
      </c>
      <c r="AZ20" s="29" t="str">
        <f>+IFERROR(VLOOKUP($AW20,'Calculation NO3'!$B$4:$J$1044,7,FALSE),"")</f>
        <v/>
      </c>
      <c r="BA20" s="68" t="str">
        <f>+IFERROR(VLOOKUP($AW20,'Calculation P'!$B$4:$J$1000,7,FALSE),"")</f>
        <v/>
      </c>
      <c r="BB20" s="30" t="str">
        <f t="shared" si="14"/>
        <v>43431H</v>
      </c>
      <c r="BC20" s="29" t="str">
        <f>+IFERROR(VLOOKUP($BB20,'Calculation TSS'!$B$4:$J$1000,7,FALSE),"")</f>
        <v/>
      </c>
      <c r="BD20" s="25">
        <f>+IFERROR(VLOOKUP($BB20,'Calculation COD'!$B$4:$J$1055,7,FALSE),"")</f>
        <v>640</v>
      </c>
      <c r="BE20" s="25">
        <f>+IFERROR(VLOOKUP($BB20,'Calculation NH4'!$B$4:$J$1041,7,FALSE),"")</f>
        <v>332</v>
      </c>
      <c r="BF20" s="25">
        <f>+IFERROR(VLOOKUP($BB20,'Calculation NO3'!$B$4:$J$1044,7,FALSE),"")</f>
        <v>182</v>
      </c>
      <c r="BG20" s="130" t="str">
        <f>+IFERROR(VLOOKUP($BB20,'Calculation P'!$B$4:$J$1000,7,FALSE),"")</f>
        <v/>
      </c>
      <c r="BH20" s="192" t="str">
        <f t="shared" si="15"/>
        <v>43431I</v>
      </c>
      <c r="BI20" s="40" t="str">
        <f>+IFERROR(VLOOKUP($BH20,'Calculation TSS'!$B$4:$J$1000,7,FALSE),"")</f>
        <v/>
      </c>
      <c r="BJ20" s="25">
        <f>+IFERROR(VLOOKUP($BH20,'Calculation COD'!$B$4:$J$1055,7,FALSE),"")</f>
        <v>400</v>
      </c>
      <c r="BK20" s="25">
        <f>+IFERROR(VLOOKUP($BH20,'Calculation NH4'!$B$4:$J$1041,7,FALSE),"")</f>
        <v>192</v>
      </c>
      <c r="BL20" s="25">
        <f>+IFERROR(VLOOKUP($BH20,'Calculation NO3'!$B$4:$J$1044,7,FALSE),"")</f>
        <v>190</v>
      </c>
      <c r="BM20" s="29" t="str">
        <f>+IFERROR(VLOOKUP($BH20,'Calculation P'!$B$4:$J$1000,7,FALSE),"")</f>
        <v/>
      </c>
      <c r="BN20" s="62"/>
      <c r="BO20" s="30" t="str">
        <f t="shared" si="16"/>
        <v>43431N</v>
      </c>
      <c r="BP20" s="134" t="str">
        <f>IFERROR(+VLOOKUP($BO20,'Calculation Solids'!$B$4:$I$1141,7,FALSE),"")</f>
        <v/>
      </c>
      <c r="BQ20" s="192" t="str">
        <f t="shared" si="17"/>
        <v>43431O</v>
      </c>
      <c r="BR20" s="92" t="str">
        <f>IFERROR(+VLOOKUP($BQ20,'Calculation Solids'!$B$4:$I$1141,7,FALSE),"")</f>
        <v/>
      </c>
      <c r="BS20" s="30" t="str">
        <f t="shared" si="18"/>
        <v>43431P</v>
      </c>
      <c r="BT20" s="170" t="str">
        <f>IFERROR(+VLOOKUP($BS20,'Calculation Solids'!$B$4:$I$1141,7,FALSE),"")</f>
        <v/>
      </c>
    </row>
    <row r="21" spans="1:72" x14ac:dyDescent="0.35">
      <c r="A21" s="244">
        <v>43432</v>
      </c>
      <c r="B21" s="239"/>
      <c r="C21" s="173" t="str">
        <f t="shared" si="19"/>
        <v>43432A</v>
      </c>
      <c r="D21" s="29">
        <f>IFERROR(+VLOOKUP(C21,'Calculation Solids'!$B$4:$I$1141,7,FALSE),"")</f>
        <v>5.107606691845084</v>
      </c>
      <c r="E21" s="190" t="str">
        <f>+IFERROR(VLOOKUP($C21,'Calculation COD'!$B$4:$J$1055,7,FALSE),"")</f>
        <v/>
      </c>
      <c r="F21" s="30" t="str">
        <f t="shared" si="4"/>
        <v>43432B</v>
      </c>
      <c r="G21" s="177">
        <f>IFERROR(+VLOOKUP($F21,'Calculation Solids'!$B$4:$I$1141,7,FALSE),"")</f>
        <v>4.9668230476141026</v>
      </c>
      <c r="H21" s="25">
        <f>+IFERROR(VLOOKUP($F21,'Calculation COD'!$B$4:$J$1055,7,FALSE),"")</f>
        <v>6000</v>
      </c>
      <c r="I21" s="26">
        <f>+IFERROR(VLOOKUP($F21,'Calculation NH4'!$B$4:$J$1041,7,FALSE),"")</f>
        <v>1090</v>
      </c>
      <c r="J21" s="29">
        <f>+IFERROR(VLOOKUP($F21,'Calculation NO3'!$B$4:$J$1044,7,FALSE),"")</f>
        <v>32</v>
      </c>
      <c r="K21" s="29" t="str">
        <f>+IFERROR(VLOOKUP($F21,'Calculation P'!$B$4:$J$1000,7,FALSE),"")</f>
        <v/>
      </c>
      <c r="L21" s="62"/>
      <c r="M21" s="27" t="str">
        <f t="shared" si="5"/>
        <v>43432J</v>
      </c>
      <c r="N21" s="40">
        <f>+IFERROR(VLOOKUP($M21,'Calculation Solids'!$B$4:$J$1141,7,FALSE),"")</f>
        <v>49.436414565826311</v>
      </c>
      <c r="O21" s="28" t="str">
        <f t="shared" si="6"/>
        <v>43432K</v>
      </c>
      <c r="P21" s="29" t="str">
        <f>+IFERROR(VLOOKUP($O21,'Calculation Solids'!$B$4:$J$1141,7,FALSE),"")</f>
        <v/>
      </c>
      <c r="Q21" s="28" t="str">
        <f t="shared" si="7"/>
        <v>43432L</v>
      </c>
      <c r="R21" s="29" t="str">
        <f>+IFERROR(VLOOKUP($Q21,'Calculation Solids'!$B$4:$J$1141,7,FALSE),"")</f>
        <v/>
      </c>
      <c r="S21" s="28" t="str">
        <f t="shared" si="8"/>
        <v>43432M</v>
      </c>
      <c r="T21" s="29" t="str">
        <f>+IFERROR(VLOOKUP($S21,'Calculation Solids'!$B$4:$J$1141,7,FALSE),"")</f>
        <v/>
      </c>
      <c r="U21" s="68">
        <f t="shared" si="20"/>
        <v>49.436414565826311</v>
      </c>
      <c r="V21" s="173" t="str">
        <f t="shared" si="9"/>
        <v>43432C</v>
      </c>
      <c r="W21" s="29" t="str">
        <f>+IFERROR(VLOOKUP($V21,'Calculation Solids'!$B$4:$J$1141,7,FALSE),"")</f>
        <v/>
      </c>
      <c r="X21" s="24">
        <f>+IFERROR(VLOOKUP($V21,'Calculation COD'!$B$4:$J$1055,7,FALSE),"")</f>
        <v>2670</v>
      </c>
      <c r="Y21" s="8">
        <f>+IFERROR(VLOOKUP($V21,'Calculation NH4'!$B$4:$J$1041,7,FALSE),"")</f>
        <v>920</v>
      </c>
      <c r="Z21" s="29">
        <f>+IFERROR(VLOOKUP($V21,'Calculation NO3'!$B$4:$J$1044,7,FALSE),"")</f>
        <v>8.8000000000000007</v>
      </c>
      <c r="AA21" s="29" t="str">
        <f>+IFERROR(VLOOKUP($V21,'Calculation P'!$B$4:$J$1000,7,FALSE),"")</f>
        <v/>
      </c>
      <c r="AB21" s="239"/>
      <c r="AC21" s="30" t="str">
        <f t="shared" si="10"/>
        <v>43432D</v>
      </c>
      <c r="AD21" s="2" t="str">
        <f>+IFERROR(VLOOKUP($AC21,'Calculation TSS'!$B$4:$J$1000,7,FALSE),"")</f>
        <v/>
      </c>
      <c r="AE21" s="24">
        <f>+IFERROR(VLOOKUP($AC21,'Calculation COD'!$B$4:$J$1055,7,FALSE),"")</f>
        <v>1590</v>
      </c>
      <c r="AF21" s="24">
        <f>+IFERROR(VLOOKUP($AC21,'Calculation NH4'!$B$4:$J$1041,7,FALSE),"")</f>
        <v>890</v>
      </c>
      <c r="AG21" s="29">
        <f>+IFERROR(VLOOKUP($AC21,'Calculation NO3'!$B$4:$J$1044,7,FALSE),"")</f>
        <v>4.2</v>
      </c>
      <c r="AH21" s="130" t="str">
        <f>+IFERROR(VLOOKUP($AC21,'Calculation P'!$B$4:$J$1000,7,FALSE),"")</f>
        <v/>
      </c>
      <c r="AI21" s="62"/>
      <c r="AJ21" s="192" t="str">
        <f t="shared" si="11"/>
        <v>43432E</v>
      </c>
      <c r="AK21" s="21" t="str">
        <f>+IFERROR(VLOOKUP($AJ21,'Calculation TSS'!$B$4:$J$1000,7,FALSE),"")</f>
        <v/>
      </c>
      <c r="AL21" s="24" t="str">
        <f>+IFERROR(VLOOKUP($AJ21,'Calculation COD'!$B$4:$J$1055,7,FALSE),"")</f>
        <v/>
      </c>
      <c r="AM21" s="24" t="str">
        <f>+IFERROR(VLOOKUP($AJ21,'Calculation NH4'!$B$4:$J$1041,7,FALSE),"")</f>
        <v/>
      </c>
      <c r="AN21" s="29" t="str">
        <f>+IFERROR(VLOOKUP($AJ21,'Calculation NO3'!$B$4:$J$1044,7,FALSE),"")</f>
        <v/>
      </c>
      <c r="AO21" s="68" t="str">
        <f>+IFERROR(VLOOKUP($AJ21,'Calculation P'!$B$4:$J$1000,7,FALSE),"")</f>
        <v/>
      </c>
      <c r="AP21" s="30" t="str">
        <f t="shared" si="12"/>
        <v>43432F</v>
      </c>
      <c r="AQ21" s="25">
        <f>+IFERROR(VLOOKUP($AP21,'Calculation TSS'!$B$4:$J$1000,7,FALSE),"")</f>
        <v>388.88888888888681</v>
      </c>
      <c r="AR21" s="25">
        <f>+IFERROR(VLOOKUP($AP21,'Calculation COD'!$B$4:$J$1055,7,FALSE),"")</f>
        <v>1520</v>
      </c>
      <c r="AS21" s="25">
        <f>+IFERROR(VLOOKUP($AP21,'Calculation NH4'!$B$4:$J$1041,7,FALSE),"")</f>
        <v>385</v>
      </c>
      <c r="AT21" s="29">
        <f>+IFERROR(VLOOKUP($AP21,'Calculation NO3'!$B$4:$J$1044,7,FALSE),"")</f>
        <v>2</v>
      </c>
      <c r="AU21" s="29" t="str">
        <f>+IFERROR(VLOOKUP($AP21,'Calculation P'!$B$4:$J$1000,7,FALSE),"")</f>
        <v/>
      </c>
      <c r="AV21" s="62"/>
      <c r="AW21" s="173" t="str">
        <f t="shared" si="13"/>
        <v>43432G</v>
      </c>
      <c r="AX21" s="25" t="str">
        <f>+IFERROR(VLOOKUP($AW21,'Calculation COD'!$B$4:$J$1055,7,FALSE),"")</f>
        <v/>
      </c>
      <c r="AY21" s="25" t="str">
        <f>+IFERROR(VLOOKUP($AW21,'Calculation NH4'!$B$4:$J$1041,7,FALSE),"")</f>
        <v/>
      </c>
      <c r="AZ21" s="29" t="str">
        <f>+IFERROR(VLOOKUP($AW21,'Calculation NO3'!$B$4:$J$1044,7,FALSE),"")</f>
        <v/>
      </c>
      <c r="BA21" s="68" t="str">
        <f>+IFERROR(VLOOKUP($AW21,'Calculation P'!$B$4:$J$1000,7,FALSE),"")</f>
        <v/>
      </c>
      <c r="BB21" s="30" t="str">
        <f t="shared" si="14"/>
        <v>43432H</v>
      </c>
      <c r="BC21" s="29" t="str">
        <f>+IFERROR(VLOOKUP($BB21,'Calculation TSS'!$B$4:$J$1000,7,FALSE),"")</f>
        <v/>
      </c>
      <c r="BD21" s="25" t="str">
        <f>+IFERROR(VLOOKUP($BB21,'Calculation COD'!$B$4:$J$1055,7,FALSE),"")</f>
        <v/>
      </c>
      <c r="BE21" s="25" t="str">
        <f>+IFERROR(VLOOKUP($BB21,'Calculation NH4'!$B$4:$J$1041,7,FALSE),"")</f>
        <v/>
      </c>
      <c r="BF21" s="25" t="str">
        <f>+IFERROR(VLOOKUP($BB21,'Calculation NO3'!$B$4:$J$1044,7,FALSE),"")</f>
        <v/>
      </c>
      <c r="BG21" s="130" t="str">
        <f>+IFERROR(VLOOKUP($BB21,'Calculation P'!$B$4:$J$1000,7,FALSE),"")</f>
        <v/>
      </c>
      <c r="BH21" s="192" t="str">
        <f t="shared" si="15"/>
        <v>43432I</v>
      </c>
      <c r="BI21" s="40" t="str">
        <f>+IFERROR(VLOOKUP($BH21,'Calculation TSS'!$B$4:$J$1000,7,FALSE),"")</f>
        <v/>
      </c>
      <c r="BJ21" s="25" t="str">
        <f>+IFERROR(VLOOKUP($BH21,'Calculation COD'!$B$4:$J$1055,7,FALSE),"")</f>
        <v/>
      </c>
      <c r="BK21" s="25" t="str">
        <f>+IFERROR(VLOOKUP($BH21,'Calculation NH4'!$B$4:$J$1041,7,FALSE),"")</f>
        <v/>
      </c>
      <c r="BL21" s="25" t="str">
        <f>+IFERROR(VLOOKUP($BH21,'Calculation NO3'!$B$4:$J$1044,7,FALSE),"")</f>
        <v/>
      </c>
      <c r="BM21" s="29" t="str">
        <f>+IFERROR(VLOOKUP($BH21,'Calculation P'!$B$4:$J$1000,7,FALSE),"")</f>
        <v/>
      </c>
      <c r="BN21" s="62"/>
      <c r="BO21" s="30" t="str">
        <f t="shared" si="16"/>
        <v>43432N</v>
      </c>
      <c r="BP21" s="134" t="str">
        <f>IFERROR(+VLOOKUP($BO21,'Calculation Solids'!$B$4:$I$1141,7,FALSE),"")</f>
        <v/>
      </c>
      <c r="BQ21" s="192" t="str">
        <f t="shared" si="17"/>
        <v>43432O</v>
      </c>
      <c r="BR21" s="92" t="str">
        <f>IFERROR(+VLOOKUP($BQ21,'Calculation Solids'!$B$4:$I$1141,7,FALSE),"")</f>
        <v/>
      </c>
      <c r="BS21" s="30" t="str">
        <f t="shared" si="18"/>
        <v>43432P</v>
      </c>
      <c r="BT21" s="170" t="str">
        <f>IFERROR(+VLOOKUP($BS21,'Calculation Solids'!$B$4:$I$1141,7,FALSE),"")</f>
        <v/>
      </c>
    </row>
    <row r="22" spans="1:72" x14ac:dyDescent="0.35">
      <c r="A22" s="244">
        <v>43433</v>
      </c>
      <c r="B22" s="239"/>
      <c r="C22" s="173" t="str">
        <f t="shared" si="19"/>
        <v>43433A</v>
      </c>
      <c r="D22" s="29">
        <f>IFERROR(+VLOOKUP(C22,'Calculation Solids'!$B$4:$I$1141,7,FALSE),"")</f>
        <v>10.518377474131109</v>
      </c>
      <c r="E22" s="190" t="str">
        <f>+IFERROR(VLOOKUP($C22,'Calculation COD'!$B$4:$J$1055,7,FALSE),"")</f>
        <v/>
      </c>
      <c r="F22" s="30" t="str">
        <f t="shared" si="4"/>
        <v>43433B</v>
      </c>
      <c r="G22" s="177">
        <f>IFERROR(+VLOOKUP($F22,'Calculation Solids'!$B$4:$I$1141,7,FALSE),"")</f>
        <v>6.8332346777160842</v>
      </c>
      <c r="H22" s="25">
        <f>+IFERROR(VLOOKUP($F22,'Calculation COD'!$B$4:$J$1055,7,FALSE),"")</f>
        <v>6000</v>
      </c>
      <c r="I22" s="26">
        <f>+IFERROR(VLOOKUP($F22,'Calculation NH4'!$B$4:$J$1041,7,FALSE),"")</f>
        <v>1040</v>
      </c>
      <c r="J22" s="29">
        <f>+IFERROR(VLOOKUP($F22,'Calculation NO3'!$B$4:$J$1044,7,FALSE),"")</f>
        <v>38.4</v>
      </c>
      <c r="K22" s="29" t="str">
        <f>+IFERROR(VLOOKUP($F22,'Calculation P'!$B$4:$J$1000,7,FALSE),"")</f>
        <v/>
      </c>
      <c r="L22" s="62"/>
      <c r="M22" s="27" t="str">
        <f t="shared" si="5"/>
        <v>43433J</v>
      </c>
      <c r="N22" s="40">
        <f>+IFERROR(VLOOKUP($M22,'Calculation Solids'!$B$4:$J$1141,7,FALSE),"")</f>
        <v>49.07549658405501</v>
      </c>
      <c r="O22" s="28" t="str">
        <f t="shared" si="6"/>
        <v>43433K</v>
      </c>
      <c r="P22" s="29" t="str">
        <f>+IFERROR(VLOOKUP($O22,'Calculation Solids'!$B$4:$J$1141,7,FALSE),"")</f>
        <v/>
      </c>
      <c r="Q22" s="28" t="str">
        <f t="shared" si="7"/>
        <v>43433L</v>
      </c>
      <c r="R22" s="29" t="str">
        <f>+IFERROR(VLOOKUP($Q22,'Calculation Solids'!$B$4:$J$1141,7,FALSE),"")</f>
        <v/>
      </c>
      <c r="S22" s="28" t="str">
        <f t="shared" si="8"/>
        <v>43433M</v>
      </c>
      <c r="T22" s="29" t="str">
        <f>+IFERROR(VLOOKUP($S22,'Calculation Solids'!$B$4:$J$1141,7,FALSE),"")</f>
        <v/>
      </c>
      <c r="U22" s="68">
        <f t="shared" si="20"/>
        <v>49.07549658405501</v>
      </c>
      <c r="V22" s="173" t="str">
        <f t="shared" si="9"/>
        <v>43433C</v>
      </c>
      <c r="W22" s="29" t="str">
        <f>+IFERROR(VLOOKUP($V22,'Calculation Solids'!$B$4:$J$1141,7,FALSE),"")</f>
        <v/>
      </c>
      <c r="X22" s="24">
        <f>+IFERROR(VLOOKUP($V22,'Calculation COD'!$B$4:$J$1055,7,FALSE),"")</f>
        <v>2790</v>
      </c>
      <c r="Y22" s="8">
        <f>+IFERROR(VLOOKUP($V22,'Calculation NH4'!$B$4:$J$1041,7,FALSE),"")</f>
        <v>1060</v>
      </c>
      <c r="Z22" s="29">
        <f>+IFERROR(VLOOKUP($V22,'Calculation NO3'!$B$4:$J$1044,7,FALSE),"")</f>
        <v>10.4</v>
      </c>
      <c r="AA22" s="29" t="str">
        <f>+IFERROR(VLOOKUP($V22,'Calculation P'!$B$4:$J$1000,7,FALSE),"")</f>
        <v/>
      </c>
      <c r="AB22" s="239"/>
      <c r="AC22" s="30" t="str">
        <f t="shared" si="10"/>
        <v>43433D</v>
      </c>
      <c r="AD22" s="2" t="str">
        <f>+IFERROR(VLOOKUP($AC22,'Calculation TSS'!$B$4:$J$1000,7,FALSE),"")</f>
        <v/>
      </c>
      <c r="AE22" s="24">
        <f>+IFERROR(VLOOKUP($AC22,'Calculation COD'!$B$4:$J$1055,7,FALSE),"")</f>
        <v>1884</v>
      </c>
      <c r="AF22" s="24">
        <f>+IFERROR(VLOOKUP($AC22,'Calculation NH4'!$B$4:$J$1041,7,FALSE),"")</f>
        <v>960</v>
      </c>
      <c r="AG22" s="29">
        <f>+IFERROR(VLOOKUP($AC22,'Calculation NO3'!$B$4:$J$1044,7,FALSE),"")</f>
        <v>5.8</v>
      </c>
      <c r="AH22" s="130" t="str">
        <f>+IFERROR(VLOOKUP($AC22,'Calculation P'!$B$4:$J$1000,7,FALSE),"")</f>
        <v/>
      </c>
      <c r="AI22" s="62"/>
      <c r="AJ22" s="192" t="str">
        <f t="shared" si="11"/>
        <v>43433E</v>
      </c>
      <c r="AK22" s="21" t="str">
        <f>+IFERROR(VLOOKUP($AJ22,'Calculation TSS'!$B$4:$J$1000,7,FALSE),"")</f>
        <v/>
      </c>
      <c r="AL22" s="24" t="str">
        <f>+IFERROR(VLOOKUP($AJ22,'Calculation COD'!$B$4:$J$1055,7,FALSE),"")</f>
        <v/>
      </c>
      <c r="AM22" s="24" t="str">
        <f>+IFERROR(VLOOKUP($AJ22,'Calculation NH4'!$B$4:$J$1041,7,FALSE),"")</f>
        <v/>
      </c>
      <c r="AN22" s="29" t="str">
        <f>+IFERROR(VLOOKUP($AJ22,'Calculation NO3'!$B$4:$J$1044,7,FALSE),"")</f>
        <v/>
      </c>
      <c r="AO22" s="68" t="str">
        <f>+IFERROR(VLOOKUP($AJ22,'Calculation P'!$B$4:$J$1000,7,FALSE),"")</f>
        <v/>
      </c>
      <c r="AP22" s="30" t="str">
        <f t="shared" si="12"/>
        <v>43433F</v>
      </c>
      <c r="AQ22" s="25">
        <f>+IFERROR(VLOOKUP($AP22,'Calculation TSS'!$B$4:$J$1000,7,FALSE),"")</f>
        <v>366.66666666666578</v>
      </c>
      <c r="AR22" s="25">
        <f>+IFERROR(VLOOKUP($AP22,'Calculation COD'!$B$4:$J$1055,7,FALSE),"")</f>
        <v>1400</v>
      </c>
      <c r="AS22" s="25">
        <f>+IFERROR(VLOOKUP($AP22,'Calculation NH4'!$B$4:$J$1041,7,FALSE),"")</f>
        <v>355</v>
      </c>
      <c r="AT22" s="29">
        <f>+IFERROR(VLOOKUP($AP22,'Calculation NO3'!$B$4:$J$1044,7,FALSE),"")</f>
        <v>4.0999999999999996</v>
      </c>
      <c r="AU22" s="29" t="str">
        <f>+IFERROR(VLOOKUP($AP22,'Calculation P'!$B$4:$J$1000,7,FALSE),"")</f>
        <v/>
      </c>
      <c r="AV22" s="62"/>
      <c r="AW22" s="173" t="str">
        <f t="shared" si="13"/>
        <v>43433G</v>
      </c>
      <c r="AX22" s="25" t="str">
        <f>+IFERROR(VLOOKUP($AW22,'Calculation COD'!$B$4:$J$1055,7,FALSE),"")</f>
        <v/>
      </c>
      <c r="AY22" s="25" t="str">
        <f>+IFERROR(VLOOKUP($AW22,'Calculation NH4'!$B$4:$J$1041,7,FALSE),"")</f>
        <v/>
      </c>
      <c r="AZ22" s="29" t="str">
        <f>+IFERROR(VLOOKUP($AW22,'Calculation NO3'!$B$4:$J$1044,7,FALSE),"")</f>
        <v/>
      </c>
      <c r="BA22" s="68" t="str">
        <f>+IFERROR(VLOOKUP($AW22,'Calculation P'!$B$4:$J$1000,7,FALSE),"")</f>
        <v/>
      </c>
      <c r="BB22" s="30" t="str">
        <f t="shared" si="14"/>
        <v>43433H</v>
      </c>
      <c r="BC22" s="29" t="str">
        <f>+IFERROR(VLOOKUP($BB22,'Calculation TSS'!$B$4:$J$1000,7,FALSE),"")</f>
        <v/>
      </c>
      <c r="BD22" s="25">
        <f>+IFERROR(VLOOKUP($BB22,'Calculation COD'!$B$4:$J$1055,7,FALSE),"")</f>
        <v>410</v>
      </c>
      <c r="BE22" s="25">
        <f>+IFERROR(VLOOKUP($BB22,'Calculation NH4'!$B$4:$J$1041,7,FALSE),"")</f>
        <v>320</v>
      </c>
      <c r="BF22" s="25">
        <f>+IFERROR(VLOOKUP($BB22,'Calculation NO3'!$B$4:$J$1044,7,FALSE),"")</f>
        <v>650</v>
      </c>
      <c r="BG22" s="130" t="str">
        <f>+IFERROR(VLOOKUP($BB22,'Calculation P'!$B$4:$J$1000,7,FALSE),"")</f>
        <v/>
      </c>
      <c r="BH22" s="192" t="str">
        <f t="shared" si="15"/>
        <v>43433I</v>
      </c>
      <c r="BI22" s="40" t="str">
        <f>+IFERROR(VLOOKUP($BH22,'Calculation TSS'!$B$4:$J$1000,7,FALSE),"")</f>
        <v/>
      </c>
      <c r="BJ22" s="25">
        <f>+IFERROR(VLOOKUP($BH22,'Calculation COD'!$B$4:$J$1055,7,FALSE),"")</f>
        <v>510</v>
      </c>
      <c r="BK22" s="25">
        <f>+IFERROR(VLOOKUP($BH22,'Calculation NH4'!$B$4:$J$1041,7,FALSE),"")</f>
        <v>184</v>
      </c>
      <c r="BL22" s="25">
        <f>+IFERROR(VLOOKUP($BH22,'Calculation NO3'!$B$4:$J$1044,7,FALSE),"")</f>
        <v>560</v>
      </c>
      <c r="BM22" s="29" t="str">
        <f>+IFERROR(VLOOKUP($BH22,'Calculation P'!$B$4:$J$1000,7,FALSE),"")</f>
        <v/>
      </c>
      <c r="BN22" s="62"/>
      <c r="BO22" s="30" t="str">
        <f t="shared" si="16"/>
        <v>43433N</v>
      </c>
      <c r="BP22" s="134" t="str">
        <f>IFERROR(+VLOOKUP($BO22,'Calculation Solids'!$B$4:$I$1141,7,FALSE),"")</f>
        <v/>
      </c>
      <c r="BQ22" s="192" t="str">
        <f t="shared" si="17"/>
        <v>43433O</v>
      </c>
      <c r="BR22" s="92" t="str">
        <f>IFERROR(+VLOOKUP($BQ22,'Calculation Solids'!$B$4:$I$1141,7,FALSE),"")</f>
        <v/>
      </c>
      <c r="BS22" s="30" t="str">
        <f t="shared" si="18"/>
        <v>43433P</v>
      </c>
      <c r="BT22" s="170" t="str">
        <f>IFERROR(+VLOOKUP($BS22,'Calculation Solids'!$B$4:$I$1141,7,FALSE),"")</f>
        <v/>
      </c>
    </row>
    <row r="23" spans="1:72" x14ac:dyDescent="0.35">
      <c r="A23" s="244">
        <v>43434</v>
      </c>
      <c r="B23" s="239"/>
      <c r="C23" s="173" t="str">
        <f t="shared" si="19"/>
        <v>43434A</v>
      </c>
      <c r="D23" s="29">
        <f>IFERROR(+VLOOKUP(C23,'Calculation Solids'!$B$4:$I$1141,7,FALSE),"")</f>
        <v>8.4425934495347317</v>
      </c>
      <c r="E23" s="190" t="str">
        <f>+IFERROR(VLOOKUP($C23,'Calculation COD'!$B$4:$J$1055,7,FALSE),"")</f>
        <v/>
      </c>
      <c r="F23" s="30" t="str">
        <f t="shared" si="4"/>
        <v>43434B</v>
      </c>
      <c r="G23" s="177">
        <f>IFERROR(+VLOOKUP($F23,'Calculation Solids'!$B$4:$I$1141,7,FALSE),"")</f>
        <v>6.3058217684252025</v>
      </c>
      <c r="H23" s="25" t="str">
        <f>+IFERROR(VLOOKUP($F23,'Calculation COD'!$B$4:$J$1055,7,FALSE),"")</f>
        <v/>
      </c>
      <c r="I23" s="26" t="str">
        <f>+IFERROR(VLOOKUP($F23,'Calculation NH4'!$B$4:$J$1041,7,FALSE),"")</f>
        <v/>
      </c>
      <c r="J23" s="29" t="str">
        <f>+IFERROR(VLOOKUP($F23,'Calculation NO3'!$B$4:$J$1044,7,FALSE),"")</f>
        <v/>
      </c>
      <c r="K23" s="29" t="str">
        <f>+IFERROR(VLOOKUP($F23,'Calculation P'!$B$4:$J$1000,7,FALSE),"")</f>
        <v/>
      </c>
      <c r="L23" s="62"/>
      <c r="M23" s="27" t="str">
        <f t="shared" si="5"/>
        <v>43434J</v>
      </c>
      <c r="N23" s="40">
        <f>+IFERROR(VLOOKUP($M23,'Calculation Solids'!$B$4:$J$1141,7,FALSE),"")</f>
        <v>52.393432164593662</v>
      </c>
      <c r="O23" s="28" t="str">
        <f t="shared" si="6"/>
        <v>43434K</v>
      </c>
      <c r="P23" s="29" t="str">
        <f>+IFERROR(VLOOKUP($O23,'Calculation Solids'!$B$4:$J$1141,7,FALSE),"")</f>
        <v/>
      </c>
      <c r="Q23" s="28" t="str">
        <f t="shared" si="7"/>
        <v>43434L</v>
      </c>
      <c r="R23" s="29" t="str">
        <f>+IFERROR(VLOOKUP($Q23,'Calculation Solids'!$B$4:$J$1141,7,FALSE),"")</f>
        <v/>
      </c>
      <c r="S23" s="28" t="str">
        <f t="shared" si="8"/>
        <v>43434M</v>
      </c>
      <c r="T23" s="29" t="str">
        <f>+IFERROR(VLOOKUP($S23,'Calculation Solids'!$B$4:$J$1141,7,FALSE),"")</f>
        <v/>
      </c>
      <c r="U23" s="68">
        <f t="shared" si="20"/>
        <v>52.393432164593662</v>
      </c>
      <c r="V23" s="173" t="str">
        <f t="shared" si="9"/>
        <v>43434C</v>
      </c>
      <c r="W23" s="29" t="str">
        <f>+IFERROR(VLOOKUP($V23,'Calculation Solids'!$B$4:$J$1141,7,FALSE),"")</f>
        <v/>
      </c>
      <c r="X23" s="24" t="str">
        <f>+IFERROR(VLOOKUP($V23,'Calculation COD'!$B$4:$J$1055,7,FALSE),"")</f>
        <v/>
      </c>
      <c r="Y23" s="8" t="str">
        <f>+IFERROR(VLOOKUP($V23,'Calculation NH4'!$B$4:$J$1041,7,FALSE),"")</f>
        <v/>
      </c>
      <c r="Z23" s="29" t="str">
        <f>+IFERROR(VLOOKUP($V23,'Calculation NO3'!$B$4:$J$1044,7,FALSE),"")</f>
        <v/>
      </c>
      <c r="AA23" s="29" t="str">
        <f>+IFERROR(VLOOKUP($V23,'Calculation P'!$B$4:$J$1000,7,FALSE),"")</f>
        <v/>
      </c>
      <c r="AB23" s="239"/>
      <c r="AC23" s="30" t="str">
        <f t="shared" si="10"/>
        <v>43434D</v>
      </c>
      <c r="AD23" s="2" t="str">
        <f>+IFERROR(VLOOKUP($AC23,'Calculation TSS'!$B$4:$J$1000,7,FALSE),"")</f>
        <v/>
      </c>
      <c r="AE23" s="24" t="str">
        <f>+IFERROR(VLOOKUP($AC23,'Calculation COD'!$B$4:$J$1055,7,FALSE),"")</f>
        <v/>
      </c>
      <c r="AF23" s="24" t="str">
        <f>+IFERROR(VLOOKUP($AC23,'Calculation NH4'!$B$4:$J$1041,7,FALSE),"")</f>
        <v/>
      </c>
      <c r="AG23" s="29" t="str">
        <f>+IFERROR(VLOOKUP($AC23,'Calculation NO3'!$B$4:$J$1044,7,FALSE),"")</f>
        <v/>
      </c>
      <c r="AH23" s="130" t="str">
        <f>+IFERROR(VLOOKUP($AC23,'Calculation P'!$B$4:$J$1000,7,FALSE),"")</f>
        <v/>
      </c>
      <c r="AI23" s="62"/>
      <c r="AJ23" s="192" t="str">
        <f t="shared" si="11"/>
        <v>43434E</v>
      </c>
      <c r="AK23" s="21" t="str">
        <f>+IFERROR(VLOOKUP($AJ23,'Calculation TSS'!$B$4:$J$1000,7,FALSE),"")</f>
        <v/>
      </c>
      <c r="AL23" s="24" t="str">
        <f>+IFERROR(VLOOKUP($AJ23,'Calculation COD'!$B$4:$J$1055,7,FALSE),"")</f>
        <v/>
      </c>
      <c r="AM23" s="24" t="str">
        <f>+IFERROR(VLOOKUP($AJ23,'Calculation NH4'!$B$4:$J$1041,7,FALSE),"")</f>
        <v/>
      </c>
      <c r="AN23" s="29" t="str">
        <f>+IFERROR(VLOOKUP($AJ23,'Calculation NO3'!$B$4:$J$1044,7,FALSE),"")</f>
        <v/>
      </c>
      <c r="AO23" s="68" t="str">
        <f>+IFERROR(VLOOKUP($AJ23,'Calculation P'!$B$4:$J$1000,7,FALSE),"")</f>
        <v/>
      </c>
      <c r="AP23" s="30" t="str">
        <f t="shared" si="12"/>
        <v>43434F</v>
      </c>
      <c r="AQ23" s="25">
        <f>+IFERROR(VLOOKUP($AP23,'Calculation TSS'!$B$4:$J$1000,7,FALSE),"")</f>
        <v>373.33333333333292</v>
      </c>
      <c r="AR23" s="25" t="str">
        <f>+IFERROR(VLOOKUP($AP23,'Calculation COD'!$B$4:$J$1055,7,FALSE),"")</f>
        <v/>
      </c>
      <c r="AS23" s="25" t="str">
        <f>+IFERROR(VLOOKUP($AP23,'Calculation NH4'!$B$4:$J$1041,7,FALSE),"")</f>
        <v/>
      </c>
      <c r="AT23" s="29" t="str">
        <f>+IFERROR(VLOOKUP($AP23,'Calculation NO3'!$B$4:$J$1044,7,FALSE),"")</f>
        <v/>
      </c>
      <c r="AU23" s="29" t="str">
        <f>+IFERROR(VLOOKUP($AP23,'Calculation P'!$B$4:$J$1000,7,FALSE),"")</f>
        <v/>
      </c>
      <c r="AV23" s="62"/>
      <c r="AW23" s="173" t="str">
        <f t="shared" si="13"/>
        <v>43434G</v>
      </c>
      <c r="AX23" s="25">
        <f>+IFERROR(VLOOKUP($AW23,'Calculation COD'!$B$4:$J$1055,7,FALSE),"")</f>
        <v>670</v>
      </c>
      <c r="AY23" s="25">
        <f>+IFERROR(VLOOKUP($AW23,'Calculation NH4'!$B$4:$J$1041,7,FALSE),"")</f>
        <v>340</v>
      </c>
      <c r="AZ23" s="29">
        <f>+IFERROR(VLOOKUP($AW23,'Calculation NO3'!$B$4:$J$1044,7,FALSE),"")</f>
        <v>3.5</v>
      </c>
      <c r="BA23" s="68" t="str">
        <f>+IFERROR(VLOOKUP($AW23,'Calculation P'!$B$4:$J$1000,7,FALSE),"")</f>
        <v/>
      </c>
      <c r="BB23" s="30" t="str">
        <f t="shared" si="14"/>
        <v>43434H</v>
      </c>
      <c r="BC23" s="29">
        <f>+IFERROR(VLOOKUP($BB23,'Calculation TSS'!$B$4:$J$1000,7,FALSE),"")</f>
        <v>46.666666666665229</v>
      </c>
      <c r="BD23" s="25">
        <f>+IFERROR(VLOOKUP($BB23,'Calculation COD'!$B$4:$J$1055,7,FALSE),"")</f>
        <v>520</v>
      </c>
      <c r="BE23" s="25">
        <f>+IFERROR(VLOOKUP($BB23,'Calculation NH4'!$B$4:$J$1041,7,FALSE),"")</f>
        <v>365</v>
      </c>
      <c r="BF23" s="25">
        <f>+IFERROR(VLOOKUP($BB23,'Calculation NO3'!$B$4:$J$1044,7,FALSE),"")</f>
        <v>392</v>
      </c>
      <c r="BG23" s="130" t="str">
        <f>+IFERROR(VLOOKUP($BB23,'Calculation P'!$B$4:$J$1000,7,FALSE),"")</f>
        <v/>
      </c>
      <c r="BH23" s="192" t="str">
        <f t="shared" si="15"/>
        <v>43434I</v>
      </c>
      <c r="BI23" s="40" t="str">
        <f>+IFERROR(VLOOKUP($BH23,'Calculation TSS'!$B$4:$J$1000,7,FALSE),"")</f>
        <v/>
      </c>
      <c r="BJ23" s="25">
        <f>+IFERROR(VLOOKUP($BH23,'Calculation COD'!$B$4:$J$1055,7,FALSE),"")</f>
        <v>350</v>
      </c>
      <c r="BK23" s="25">
        <f>+IFERROR(VLOOKUP($BH23,'Calculation NH4'!$B$4:$J$1041,7,FALSE),"")</f>
        <v>348</v>
      </c>
      <c r="BL23" s="25">
        <f>+IFERROR(VLOOKUP($BH23,'Calculation NO3'!$B$4:$J$1044,7,FALSE),"")</f>
        <v>384</v>
      </c>
      <c r="BM23" s="29" t="str">
        <f>+IFERROR(VLOOKUP($BH23,'Calculation P'!$B$4:$J$1000,7,FALSE),"")</f>
        <v/>
      </c>
      <c r="BN23" s="62"/>
      <c r="BO23" s="30" t="str">
        <f t="shared" si="16"/>
        <v>43434N</v>
      </c>
      <c r="BP23" s="134" t="str">
        <f>IFERROR(+VLOOKUP($BO23,'Calculation Solids'!$B$4:$I$1141,7,FALSE),"")</f>
        <v/>
      </c>
      <c r="BQ23" s="192" t="str">
        <f t="shared" si="17"/>
        <v>43434O</v>
      </c>
      <c r="BR23" s="92" t="str">
        <f>IFERROR(+VLOOKUP($BQ23,'Calculation Solids'!$B$4:$I$1141,7,FALSE),"")</f>
        <v/>
      </c>
      <c r="BS23" s="30" t="str">
        <f t="shared" si="18"/>
        <v>43434P</v>
      </c>
      <c r="BT23" s="170" t="str">
        <f>IFERROR(+VLOOKUP($BS23,'Calculation Solids'!$B$4:$I$1141,7,FALSE),"")</f>
        <v/>
      </c>
    </row>
    <row r="24" spans="1:72" x14ac:dyDescent="0.35">
      <c r="A24" s="244">
        <v>43435</v>
      </c>
      <c r="B24" s="240"/>
      <c r="C24" s="191" t="str">
        <f t="shared" si="19"/>
        <v>43435A</v>
      </c>
      <c r="D24" s="64" t="str">
        <f>IFERROR(+VLOOKUP(C24,'Calculation Solids'!$B$4:$I$1141,7,FALSE),"")</f>
        <v/>
      </c>
      <c r="E24" s="326" t="str">
        <f>+IFERROR(VLOOKUP($C24,'Calculation COD'!$B$4:$J$1055,7,FALSE),"")</f>
        <v/>
      </c>
      <c r="F24" s="183" t="str">
        <f t="shared" si="4"/>
        <v>43435B</v>
      </c>
      <c r="G24" s="178" t="str">
        <f>IFERROR(+VLOOKUP($F24,'Calculation Solids'!$B$4:$I$1141,7,FALSE),"")</f>
        <v/>
      </c>
      <c r="H24" s="3" t="str">
        <f>+IFERROR(VLOOKUP($F24,'Calculation COD'!$B$4:$J$1055,7,FALSE),"")</f>
        <v/>
      </c>
      <c r="I24" s="3" t="str">
        <f>+IFERROR(VLOOKUP($F24,'Calculation NH4'!$B$4:$J$1041,7,FALSE),"")</f>
        <v/>
      </c>
      <c r="J24" s="64" t="str">
        <f>+IFERROR(VLOOKUP($F24,'Calculation NO3'!$B$4:$J$1044,7,FALSE),"")</f>
        <v/>
      </c>
      <c r="K24" s="64" t="str">
        <f>+IFERROR(VLOOKUP($F24,'Calculation P'!$B$4:$J$1000,7,FALSE),"")</f>
        <v/>
      </c>
      <c r="L24" s="115"/>
      <c r="M24" s="117" t="str">
        <f t="shared" si="5"/>
        <v>43435J</v>
      </c>
      <c r="N24" s="66" t="str">
        <f>+IFERROR(VLOOKUP($M24,'Calculation Solids'!$B$4:$J$1141,7,FALSE),"")</f>
        <v/>
      </c>
      <c r="O24" s="64" t="str">
        <f t="shared" si="6"/>
        <v>43435K</v>
      </c>
      <c r="P24" s="64" t="str">
        <f>+IFERROR(VLOOKUP($O24,'Calculation Solids'!$B$4:$J$1141,7,FALSE),"")</f>
        <v/>
      </c>
      <c r="Q24" s="64" t="str">
        <f t="shared" si="7"/>
        <v>43435L</v>
      </c>
      <c r="R24" s="64" t="str">
        <f>+IFERROR(VLOOKUP($Q24,'Calculation Solids'!$B$4:$J$1141,7,FALSE),"")</f>
        <v/>
      </c>
      <c r="S24" s="64" t="str">
        <f t="shared" si="8"/>
        <v>43435M</v>
      </c>
      <c r="T24" s="64" t="str">
        <f>+IFERROR(VLOOKUP($S24,'Calculation Solids'!$B$4:$J$1141,7,FALSE),"")</f>
        <v/>
      </c>
      <c r="U24" s="69" t="str">
        <f t="shared" si="20"/>
        <v/>
      </c>
      <c r="V24" s="189" t="str">
        <f t="shared" si="9"/>
        <v>43435C</v>
      </c>
      <c r="W24" s="64" t="str">
        <f>+IFERROR(VLOOKUP($V24,'Calculation Solids'!$B$4:$J$1141,7,FALSE),"")</f>
        <v/>
      </c>
      <c r="X24" s="4" t="str">
        <f>+IFERROR(VLOOKUP($V24,'Calculation COD'!$B$4:$J$1055,7,FALSE),"")</f>
        <v/>
      </c>
      <c r="Y24" s="4" t="str">
        <f>+IFERROR(VLOOKUP($V24,'Calculation NH4'!$B$4:$J$1041,7,FALSE),"")</f>
        <v/>
      </c>
      <c r="Z24" s="64" t="str">
        <f>+IFERROR(VLOOKUP($V24,'Calculation NO3'!$B$4:$J$1044,7,FALSE),"")</f>
        <v/>
      </c>
      <c r="AA24" s="64" t="str">
        <f>+IFERROR(VLOOKUP($V24,'Calculation P'!$B$4:$J$1000,7,FALSE),"")</f>
        <v/>
      </c>
      <c r="AB24" s="240"/>
      <c r="AC24" s="183" t="str">
        <f t="shared" si="10"/>
        <v>43435D</v>
      </c>
      <c r="AD24" s="4" t="str">
        <f>+IFERROR(VLOOKUP($AC24,'Calculation TSS'!$B$4:$J$1000,7,FALSE),"")</f>
        <v/>
      </c>
      <c r="AE24" s="4" t="str">
        <f>+IFERROR(VLOOKUP($AC24,'Calculation COD'!$B$4:$J$1055,7,FALSE),"")</f>
        <v/>
      </c>
      <c r="AF24" s="4" t="str">
        <f>+IFERROR(VLOOKUP($AC24,'Calculation NH4'!$B$4:$J$1041,7,FALSE),"")</f>
        <v/>
      </c>
      <c r="AG24" s="64" t="str">
        <f>+IFERROR(VLOOKUP($AC24,'Calculation NO3'!$B$4:$J$1044,7,FALSE),"")</f>
        <v/>
      </c>
      <c r="AH24" s="131" t="str">
        <f>+IFERROR(VLOOKUP($AC24,'Calculation P'!$B$4:$J$1000,7,FALSE),"")</f>
        <v/>
      </c>
      <c r="AI24" s="115"/>
      <c r="AJ24" s="210" t="str">
        <f t="shared" si="11"/>
        <v>43435E</v>
      </c>
      <c r="AK24" s="211" t="str">
        <f>+IFERROR(VLOOKUP($AJ24,'Calculation TSS'!$B$4:$J$1000,7,FALSE),"")</f>
        <v/>
      </c>
      <c r="AL24" s="4" t="str">
        <f>+IFERROR(VLOOKUP($AJ24,'Calculation COD'!$B$4:$J$1055,7,FALSE),"")</f>
        <v/>
      </c>
      <c r="AM24" s="4" t="str">
        <f>+IFERROR(VLOOKUP($AJ24,'Calculation NH4'!$B$4:$J$1041,7,FALSE),"")</f>
        <v/>
      </c>
      <c r="AN24" s="64" t="str">
        <f>+IFERROR(VLOOKUP($AJ24,'Calculation NO3'!$B$4:$J$1044,7,FALSE),"")</f>
        <v/>
      </c>
      <c r="AO24" s="69" t="str">
        <f>+IFERROR(VLOOKUP($AJ24,'Calculation P'!$B$4:$J$1000,7,FALSE),"")</f>
        <v/>
      </c>
      <c r="AP24" s="178" t="str">
        <f t="shared" si="12"/>
        <v>43435F</v>
      </c>
      <c r="AQ24" s="65" t="str">
        <f>+IFERROR(VLOOKUP($AP24,'Calculation TSS'!$B$4:$J$1000,7,FALSE),"")</f>
        <v/>
      </c>
      <c r="AR24" s="65" t="str">
        <f>+IFERROR(VLOOKUP($AP24,'Calculation COD'!$B$4:$J$1055,7,FALSE),"")</f>
        <v/>
      </c>
      <c r="AS24" s="65" t="str">
        <f>+IFERROR(VLOOKUP($AP24,'Calculation NH4'!$B$4:$J$1041,7,FALSE),"")</f>
        <v/>
      </c>
      <c r="AT24" s="64" t="str">
        <f>+IFERROR(VLOOKUP($AP24,'Calculation NO3'!$B$4:$J$1044,7,FALSE),"")</f>
        <v/>
      </c>
      <c r="AU24" s="64" t="str">
        <f>+IFERROR(VLOOKUP($AP24,'Calculation P'!$B$4:$J$1000,7,FALSE),"")</f>
        <v/>
      </c>
      <c r="AV24" s="115"/>
      <c r="AW24" s="189" t="str">
        <f t="shared" si="13"/>
        <v>43435G</v>
      </c>
      <c r="AX24" s="65" t="str">
        <f>+IFERROR(VLOOKUP($AW24,'Calculation COD'!$B$4:$J$1055,7,FALSE),"")</f>
        <v/>
      </c>
      <c r="AY24" s="65" t="str">
        <f>+IFERROR(VLOOKUP($AW24,'Calculation NH4'!$B$4:$J$1041,7,FALSE),"")</f>
        <v/>
      </c>
      <c r="AZ24" s="64" t="str">
        <f>+IFERROR(VLOOKUP($AW24,'Calculation NO3'!$B$4:$J$1044,7,FALSE),"")</f>
        <v/>
      </c>
      <c r="BA24" s="69" t="str">
        <f>+IFERROR(VLOOKUP($AW24,'Calculation P'!$B$4:$J$1000,7,FALSE),"")</f>
        <v/>
      </c>
      <c r="BB24" s="183" t="str">
        <f t="shared" si="14"/>
        <v>43435H</v>
      </c>
      <c r="BC24" s="64" t="str">
        <f>+IFERROR(VLOOKUP($BB24,'Calculation TSS'!$B$4:$J$1000,7,FALSE),"")</f>
        <v/>
      </c>
      <c r="BD24" s="65" t="str">
        <f>+IFERROR(VLOOKUP($BB24,'Calculation COD'!$B$4:$J$1055,7,FALSE),"")</f>
        <v/>
      </c>
      <c r="BE24" s="65" t="str">
        <f>+IFERROR(VLOOKUP($BB24,'Calculation NH4'!$B$4:$J$1041,7,FALSE),"")</f>
        <v/>
      </c>
      <c r="BF24" s="65" t="str">
        <f>+IFERROR(VLOOKUP($BB24,'Calculation NO3'!$B$4:$J$1044,7,FALSE),"")</f>
        <v/>
      </c>
      <c r="BG24" s="131" t="str">
        <f>+IFERROR(VLOOKUP($BB24,'Calculation P'!$B$4:$J$1000,7,FALSE),"")</f>
        <v/>
      </c>
      <c r="BH24" s="210" t="str">
        <f t="shared" si="15"/>
        <v>43435I</v>
      </c>
      <c r="BI24" s="66" t="str">
        <f>+IFERROR(VLOOKUP($BH24,'Calculation TSS'!$B$4:$J$1000,7,FALSE),"")</f>
        <v/>
      </c>
      <c r="BJ24" s="65" t="str">
        <f>+IFERROR(VLOOKUP($BH24,'Calculation COD'!$B$4:$J$1055,7,FALSE),"")</f>
        <v/>
      </c>
      <c r="BK24" s="65" t="str">
        <f>+IFERROR(VLOOKUP($BH24,'Calculation NH4'!$B$4:$J$1041,7,FALSE),"")</f>
        <v/>
      </c>
      <c r="BL24" s="65" t="str">
        <f>+IFERROR(VLOOKUP($BH24,'Calculation NO3'!$B$4:$J$1044,7,FALSE),"")</f>
        <v/>
      </c>
      <c r="BM24" s="64" t="str">
        <f>+IFERROR(VLOOKUP($BH24,'Calculation P'!$B$4:$J$1000,7,FALSE),"")</f>
        <v/>
      </c>
      <c r="BN24" s="115"/>
      <c r="BO24" s="183" t="str">
        <f t="shared" si="16"/>
        <v>43435N</v>
      </c>
      <c r="BP24" s="116" t="str">
        <f>IFERROR(+VLOOKUP($BO24,'Calculation Solids'!$B$4:$I$1141,7,FALSE),"")</f>
        <v/>
      </c>
      <c r="BQ24" s="187" t="str">
        <f t="shared" si="17"/>
        <v>43435O</v>
      </c>
      <c r="BR24" s="116" t="str">
        <f>IFERROR(+VLOOKUP($BQ24,'Calculation Solids'!$B$4:$I$1141,7,FALSE),"")</f>
        <v/>
      </c>
      <c r="BS24" s="185" t="str">
        <f t="shared" si="18"/>
        <v>43435P</v>
      </c>
      <c r="BT24" s="116" t="str">
        <f>IFERROR(+VLOOKUP($BS24,'Calculation Solids'!$B$4:$I$1141,7,FALSE),"")</f>
        <v/>
      </c>
    </row>
    <row r="25" spans="1:72" x14ac:dyDescent="0.35">
      <c r="A25" s="244">
        <v>43436</v>
      </c>
      <c r="B25" s="240"/>
      <c r="C25" s="191" t="str">
        <f t="shared" si="19"/>
        <v>43436A</v>
      </c>
      <c r="D25" s="64" t="str">
        <f>IFERROR(+VLOOKUP(C25,'Calculation Solids'!$B$4:$I$1141,7,FALSE),"")</f>
        <v/>
      </c>
      <c r="E25" s="326" t="str">
        <f>+IFERROR(VLOOKUP($C25,'Calculation COD'!$B$4:$J$1055,7,FALSE),"")</f>
        <v/>
      </c>
      <c r="F25" s="183" t="str">
        <f t="shared" si="4"/>
        <v>43436B</v>
      </c>
      <c r="G25" s="178" t="str">
        <f>IFERROR(+VLOOKUP($F25,'Calculation Solids'!$B$4:$I$1141,7,FALSE),"")</f>
        <v/>
      </c>
      <c r="H25" s="3" t="str">
        <f>+IFERROR(VLOOKUP($F25,'Calculation COD'!$B$4:$J$1055,7,FALSE),"")</f>
        <v/>
      </c>
      <c r="I25" s="3" t="str">
        <f>+IFERROR(VLOOKUP($F25,'Calculation NH4'!$B$4:$J$1041,7,FALSE),"")</f>
        <v/>
      </c>
      <c r="J25" s="64" t="str">
        <f>+IFERROR(VLOOKUP($F25,'Calculation NO3'!$B$4:$J$1044,7,FALSE),"")</f>
        <v/>
      </c>
      <c r="K25" s="64" t="str">
        <f>+IFERROR(VLOOKUP($F25,'Calculation P'!$B$4:$J$1000,7,FALSE),"")</f>
        <v/>
      </c>
      <c r="L25" s="115"/>
      <c r="M25" s="117" t="str">
        <f t="shared" si="5"/>
        <v>43436J</v>
      </c>
      <c r="N25" s="66" t="str">
        <f>+IFERROR(VLOOKUP($M25,'Calculation Solids'!$B$4:$J$1141,7,FALSE),"")</f>
        <v/>
      </c>
      <c r="O25" s="64" t="str">
        <f t="shared" si="6"/>
        <v>43436K</v>
      </c>
      <c r="P25" s="64" t="str">
        <f>+IFERROR(VLOOKUP($O25,'Calculation Solids'!$B$4:$J$1141,7,FALSE),"")</f>
        <v/>
      </c>
      <c r="Q25" s="64" t="str">
        <f t="shared" si="7"/>
        <v>43436L</v>
      </c>
      <c r="R25" s="64" t="str">
        <f>+IFERROR(VLOOKUP($Q25,'Calculation Solids'!$B$4:$J$1141,7,FALSE),"")</f>
        <v/>
      </c>
      <c r="S25" s="64" t="str">
        <f t="shared" si="8"/>
        <v>43436M</v>
      </c>
      <c r="T25" s="64" t="str">
        <f>+IFERROR(VLOOKUP($S25,'Calculation Solids'!$B$4:$J$1141,7,FALSE),"")</f>
        <v/>
      </c>
      <c r="U25" s="69" t="str">
        <f t="shared" si="20"/>
        <v/>
      </c>
      <c r="V25" s="189" t="str">
        <f t="shared" si="9"/>
        <v>43436C</v>
      </c>
      <c r="W25" s="64" t="str">
        <f>+IFERROR(VLOOKUP($V25,'Calculation Solids'!$B$4:$J$1141,7,FALSE),"")</f>
        <v/>
      </c>
      <c r="X25" s="4" t="str">
        <f>+IFERROR(VLOOKUP($V25,'Calculation COD'!$B$4:$J$1055,7,FALSE),"")</f>
        <v/>
      </c>
      <c r="Y25" s="4" t="str">
        <f>+IFERROR(VLOOKUP($V25,'Calculation NH4'!$B$4:$J$1041,7,FALSE),"")</f>
        <v/>
      </c>
      <c r="Z25" s="64" t="str">
        <f>+IFERROR(VLOOKUP($V25,'Calculation NO3'!$B$4:$J$1044,7,FALSE),"")</f>
        <v/>
      </c>
      <c r="AA25" s="64" t="str">
        <f>+IFERROR(VLOOKUP($V25,'Calculation P'!$B$4:$J$1000,7,FALSE),"")</f>
        <v/>
      </c>
      <c r="AB25" s="240"/>
      <c r="AC25" s="183" t="str">
        <f t="shared" si="10"/>
        <v>43436D</v>
      </c>
      <c r="AD25" s="4" t="str">
        <f>+IFERROR(VLOOKUP($AC25,'Calculation TSS'!$B$4:$J$1000,7,FALSE),"")</f>
        <v/>
      </c>
      <c r="AE25" s="4" t="str">
        <f>+IFERROR(VLOOKUP($AC25,'Calculation COD'!$B$4:$J$1055,7,FALSE),"")</f>
        <v/>
      </c>
      <c r="AF25" s="4" t="str">
        <f>+IFERROR(VLOOKUP($AC25,'Calculation NH4'!$B$4:$J$1041,7,FALSE),"")</f>
        <v/>
      </c>
      <c r="AG25" s="64" t="str">
        <f>+IFERROR(VLOOKUP($AC25,'Calculation NO3'!$B$4:$J$1044,7,FALSE),"")</f>
        <v/>
      </c>
      <c r="AH25" s="131" t="str">
        <f>+IFERROR(VLOOKUP($AC25,'Calculation P'!$B$4:$J$1000,7,FALSE),"")</f>
        <v/>
      </c>
      <c r="AI25" s="115"/>
      <c r="AJ25" s="210" t="str">
        <f t="shared" si="11"/>
        <v>43436E</v>
      </c>
      <c r="AK25" s="211" t="str">
        <f>+IFERROR(VLOOKUP($AJ25,'Calculation TSS'!$B$4:$J$1000,7,FALSE),"")</f>
        <v/>
      </c>
      <c r="AL25" s="4" t="str">
        <f>+IFERROR(VLOOKUP($AJ25,'Calculation COD'!$B$4:$J$1055,7,FALSE),"")</f>
        <v/>
      </c>
      <c r="AM25" s="4" t="str">
        <f>+IFERROR(VLOOKUP($AJ25,'Calculation NH4'!$B$4:$J$1041,7,FALSE),"")</f>
        <v/>
      </c>
      <c r="AN25" s="64" t="str">
        <f>+IFERROR(VLOOKUP($AJ25,'Calculation NO3'!$B$4:$J$1044,7,FALSE),"")</f>
        <v/>
      </c>
      <c r="AO25" s="69" t="str">
        <f>+IFERROR(VLOOKUP($AJ25,'Calculation P'!$B$4:$J$1000,7,FALSE),"")</f>
        <v/>
      </c>
      <c r="AP25" s="178" t="str">
        <f t="shared" si="12"/>
        <v>43436F</v>
      </c>
      <c r="AQ25" s="65" t="str">
        <f>+IFERROR(VLOOKUP($AP25,'Calculation TSS'!$B$4:$J$1000,7,FALSE),"")</f>
        <v/>
      </c>
      <c r="AR25" s="65" t="str">
        <f>+IFERROR(VLOOKUP($AP25,'Calculation COD'!$B$4:$J$1055,7,FALSE),"")</f>
        <v/>
      </c>
      <c r="AS25" s="65" t="str">
        <f>+IFERROR(VLOOKUP($AP25,'Calculation NH4'!$B$4:$J$1041,7,FALSE),"")</f>
        <v/>
      </c>
      <c r="AT25" s="64" t="str">
        <f>+IFERROR(VLOOKUP($AP25,'Calculation NO3'!$B$4:$J$1044,7,FALSE),"")</f>
        <v/>
      </c>
      <c r="AU25" s="64" t="str">
        <f>+IFERROR(VLOOKUP($AP25,'Calculation P'!$B$4:$J$1000,7,FALSE),"")</f>
        <v/>
      </c>
      <c r="AV25" s="115"/>
      <c r="AW25" s="189" t="str">
        <f t="shared" si="13"/>
        <v>43436G</v>
      </c>
      <c r="AX25" s="65" t="str">
        <f>+IFERROR(VLOOKUP($AW25,'Calculation COD'!$B$4:$J$1055,7,FALSE),"")</f>
        <v/>
      </c>
      <c r="AY25" s="65" t="str">
        <f>+IFERROR(VLOOKUP($AW25,'Calculation NH4'!$B$4:$J$1041,7,FALSE),"")</f>
        <v/>
      </c>
      <c r="AZ25" s="64" t="str">
        <f>+IFERROR(VLOOKUP($AW25,'Calculation NO3'!$B$4:$J$1044,7,FALSE),"")</f>
        <v/>
      </c>
      <c r="BA25" s="69" t="str">
        <f>+IFERROR(VLOOKUP($AW25,'Calculation P'!$B$4:$J$1000,7,FALSE),"")</f>
        <v/>
      </c>
      <c r="BB25" s="183" t="str">
        <f t="shared" si="14"/>
        <v>43436H</v>
      </c>
      <c r="BC25" s="64" t="str">
        <f>+IFERROR(VLOOKUP($BB25,'Calculation TSS'!$B$4:$J$1000,7,FALSE),"")</f>
        <v/>
      </c>
      <c r="BD25" s="65" t="str">
        <f>+IFERROR(VLOOKUP($BB25,'Calculation COD'!$B$4:$J$1055,7,FALSE),"")</f>
        <v/>
      </c>
      <c r="BE25" s="65" t="str">
        <f>+IFERROR(VLOOKUP($BB25,'Calculation NH4'!$B$4:$J$1041,7,FALSE),"")</f>
        <v/>
      </c>
      <c r="BF25" s="65" t="str">
        <f>+IFERROR(VLOOKUP($BB25,'Calculation NO3'!$B$4:$J$1044,7,FALSE),"")</f>
        <v/>
      </c>
      <c r="BG25" s="131" t="str">
        <f>+IFERROR(VLOOKUP($BB25,'Calculation P'!$B$4:$J$1000,7,FALSE),"")</f>
        <v/>
      </c>
      <c r="BH25" s="210" t="str">
        <f t="shared" si="15"/>
        <v>43436I</v>
      </c>
      <c r="BI25" s="66" t="str">
        <f>+IFERROR(VLOOKUP($BH25,'Calculation TSS'!$B$4:$J$1000,7,FALSE),"")</f>
        <v/>
      </c>
      <c r="BJ25" s="65" t="str">
        <f>+IFERROR(VLOOKUP($BH25,'Calculation COD'!$B$4:$J$1055,7,FALSE),"")</f>
        <v/>
      </c>
      <c r="BK25" s="65" t="str">
        <f>+IFERROR(VLOOKUP($BH25,'Calculation NH4'!$B$4:$J$1041,7,FALSE),"")</f>
        <v/>
      </c>
      <c r="BL25" s="65" t="str">
        <f>+IFERROR(VLOOKUP($BH25,'Calculation NO3'!$B$4:$J$1044,7,FALSE),"")</f>
        <v/>
      </c>
      <c r="BM25" s="64" t="str">
        <f>+IFERROR(VLOOKUP($BH25,'Calculation P'!$B$4:$J$1000,7,FALSE),"")</f>
        <v/>
      </c>
      <c r="BN25" s="115"/>
      <c r="BO25" s="183" t="str">
        <f t="shared" si="16"/>
        <v>43436N</v>
      </c>
      <c r="BP25" s="116" t="str">
        <f>IFERROR(+VLOOKUP($BO25,'Calculation Solids'!$B$4:$I$1141,7,FALSE),"")</f>
        <v/>
      </c>
      <c r="BQ25" s="187" t="str">
        <f t="shared" si="17"/>
        <v>43436O</v>
      </c>
      <c r="BR25" s="116" t="str">
        <f>IFERROR(+VLOOKUP($BQ25,'Calculation Solids'!$B$4:$I$1141,7,FALSE),"")</f>
        <v/>
      </c>
      <c r="BS25" s="185" t="str">
        <f t="shared" si="18"/>
        <v>43436P</v>
      </c>
      <c r="BT25" s="116" t="str">
        <f>IFERROR(+VLOOKUP($BS25,'Calculation Solids'!$B$4:$I$1141,7,FALSE),"")</f>
        <v/>
      </c>
    </row>
    <row r="26" spans="1:72" x14ac:dyDescent="0.35">
      <c r="A26" s="244">
        <v>43437</v>
      </c>
      <c r="B26" s="239"/>
      <c r="C26" s="173" t="str">
        <f t="shared" si="19"/>
        <v>43437A</v>
      </c>
      <c r="D26" s="29">
        <f>IFERROR(+VLOOKUP(C26,'Calculation Solids'!$B$4:$I$1141,7,FALSE),"")</f>
        <v>4.4040253614986122</v>
      </c>
      <c r="E26" s="190" t="str">
        <f>+IFERROR(VLOOKUP($C26,'Calculation COD'!$B$4:$J$1055,7,FALSE),"")</f>
        <v/>
      </c>
      <c r="F26" s="30" t="str">
        <f t="shared" si="4"/>
        <v>43437B</v>
      </c>
      <c r="G26" s="177">
        <f>IFERROR(+VLOOKUP($F26,'Calculation Solids'!$B$4:$I$1141,7,FALSE),"")</f>
        <v>6.9494799600531172</v>
      </c>
      <c r="H26" s="25">
        <f>+IFERROR(VLOOKUP($F26,'Calculation COD'!$B$4:$J$1055,7,FALSE),"")</f>
        <v>3150</v>
      </c>
      <c r="I26" s="26">
        <f>+IFERROR(VLOOKUP($F26,'Calculation NH4'!$B$4:$J$1041,7,FALSE),"")</f>
        <v>670</v>
      </c>
      <c r="J26" s="29">
        <f>+IFERROR(VLOOKUP($F26,'Calculation NO3'!$B$4:$J$1044,7,FALSE),"")</f>
        <v>22.5</v>
      </c>
      <c r="K26" s="29" t="str">
        <f>+IFERROR(VLOOKUP($F26,'Calculation P'!$B$4:$J$1000,7,FALSE),"")</f>
        <v/>
      </c>
      <c r="L26" s="62"/>
      <c r="M26" s="27" t="str">
        <f t="shared" si="5"/>
        <v>43437J</v>
      </c>
      <c r="N26" s="40">
        <f>+IFERROR(VLOOKUP($M26,'Calculation Solids'!$B$4:$J$1141,7,FALSE),"")</f>
        <v>57.801703804423219</v>
      </c>
      <c r="O26" s="28" t="str">
        <f t="shared" si="6"/>
        <v>43437K</v>
      </c>
      <c r="P26" s="29" t="str">
        <f>+IFERROR(VLOOKUP($O26,'Calculation Solids'!$B$4:$J$1141,7,FALSE),"")</f>
        <v/>
      </c>
      <c r="Q26" s="28" t="str">
        <f t="shared" si="7"/>
        <v>43437L</v>
      </c>
      <c r="R26" s="29" t="str">
        <f>+IFERROR(VLOOKUP($Q26,'Calculation Solids'!$B$4:$J$1141,7,FALSE),"")</f>
        <v/>
      </c>
      <c r="S26" s="28" t="str">
        <f t="shared" si="8"/>
        <v>43437M</v>
      </c>
      <c r="T26" s="29" t="str">
        <f>+IFERROR(VLOOKUP($S26,'Calculation Solids'!$B$4:$J$1141,7,FALSE),"")</f>
        <v/>
      </c>
      <c r="U26" s="68">
        <f t="shared" si="20"/>
        <v>57.801703804423219</v>
      </c>
      <c r="V26" s="173" t="str">
        <f t="shared" si="9"/>
        <v>43437C</v>
      </c>
      <c r="W26" s="29" t="str">
        <f>+IFERROR(VLOOKUP($V26,'Calculation Solids'!$B$4:$J$1141,7,FALSE),"")</f>
        <v/>
      </c>
      <c r="X26" s="24">
        <f>+IFERROR(VLOOKUP($V26,'Calculation COD'!$B$4:$J$1055,7,FALSE),"")</f>
        <v>2340</v>
      </c>
      <c r="Y26" s="8">
        <f>+IFERROR(VLOOKUP($V26,'Calculation NH4'!$B$4:$J$1041,7,FALSE),"")</f>
        <v>950</v>
      </c>
      <c r="Z26" s="29">
        <f>+IFERROR(VLOOKUP($V26,'Calculation NO3'!$B$4:$J$1044,7,FALSE),"")</f>
        <v>8.9</v>
      </c>
      <c r="AA26" s="29" t="str">
        <f>+IFERROR(VLOOKUP($V26,'Calculation P'!$B$4:$J$1000,7,FALSE),"")</f>
        <v/>
      </c>
      <c r="AB26" s="239"/>
      <c r="AC26" s="30" t="str">
        <f t="shared" si="10"/>
        <v>43437D</v>
      </c>
      <c r="AD26" s="2" t="str">
        <f>+IFERROR(VLOOKUP($AC26,'Calculation TSS'!$B$4:$J$1000,7,FALSE),"")</f>
        <v/>
      </c>
      <c r="AE26" s="24">
        <f>+IFERROR(VLOOKUP($AC26,'Calculation COD'!$B$4:$J$1055,7,FALSE),"")</f>
        <v>2490</v>
      </c>
      <c r="AF26" s="24">
        <f>+IFERROR(VLOOKUP($AC26,'Calculation NH4'!$B$4:$J$1041,7,FALSE),"")</f>
        <v>820</v>
      </c>
      <c r="AG26" s="29">
        <f>+IFERROR(VLOOKUP($AC26,'Calculation NO3'!$B$4:$J$1044,7,FALSE),"")</f>
        <v>12.5</v>
      </c>
      <c r="AH26" s="130" t="str">
        <f>+IFERROR(VLOOKUP($AC26,'Calculation P'!$B$4:$J$1000,7,FALSE),"")</f>
        <v/>
      </c>
      <c r="AI26" s="62"/>
      <c r="AJ26" s="192" t="str">
        <f t="shared" si="11"/>
        <v>43437E</v>
      </c>
      <c r="AK26" s="21" t="str">
        <f>+IFERROR(VLOOKUP($AJ26,'Calculation TSS'!$B$4:$J$1000,7,FALSE),"")</f>
        <v/>
      </c>
      <c r="AL26" s="24" t="str">
        <f>+IFERROR(VLOOKUP($AJ26,'Calculation COD'!$B$4:$J$1055,7,FALSE),"")</f>
        <v/>
      </c>
      <c r="AM26" s="24" t="str">
        <f>+IFERROR(VLOOKUP($AJ26,'Calculation NH4'!$B$4:$J$1041,7,FALSE),"")</f>
        <v/>
      </c>
      <c r="AN26" s="29" t="str">
        <f>+IFERROR(VLOOKUP($AJ26,'Calculation NO3'!$B$4:$J$1044,7,FALSE),"")</f>
        <v/>
      </c>
      <c r="AO26" s="68" t="str">
        <f>+IFERROR(VLOOKUP($AJ26,'Calculation P'!$B$4:$J$1000,7,FALSE),"")</f>
        <v/>
      </c>
      <c r="AP26" s="30" t="str">
        <f t="shared" si="12"/>
        <v>43437F</v>
      </c>
      <c r="AQ26" s="25">
        <f>+IFERROR(VLOOKUP($AP26,'Calculation TSS'!$B$4:$J$1000,7,FALSE),"")</f>
        <v>435.55555555555685</v>
      </c>
      <c r="AR26" s="25" t="str">
        <f>+IFERROR(VLOOKUP($AP26,'Calculation COD'!$B$4:$J$1055,7,FALSE),"")</f>
        <v/>
      </c>
      <c r="AS26" s="25" t="str">
        <f>+IFERROR(VLOOKUP($AP26,'Calculation NH4'!$B$4:$J$1041,7,FALSE),"")</f>
        <v/>
      </c>
      <c r="AT26" s="29" t="str">
        <f>+IFERROR(VLOOKUP($AP26,'Calculation NO3'!$B$4:$J$1044,7,FALSE),"")</f>
        <v/>
      </c>
      <c r="AU26" s="29" t="str">
        <f>+IFERROR(VLOOKUP($AP26,'Calculation P'!$B$4:$J$1000,7,FALSE),"")</f>
        <v/>
      </c>
      <c r="AV26" s="62"/>
      <c r="AW26" s="173" t="str">
        <f t="shared" si="13"/>
        <v>43437G</v>
      </c>
      <c r="AX26" s="25">
        <f>+IFERROR(VLOOKUP($AW26,'Calculation COD'!$B$4:$J$1055,7,FALSE),"")</f>
        <v>2000</v>
      </c>
      <c r="AY26" s="25">
        <f>+IFERROR(VLOOKUP($AW26,'Calculation NH4'!$B$4:$J$1041,7,FALSE),"")</f>
        <v>310</v>
      </c>
      <c r="AZ26" s="29">
        <f>+IFERROR(VLOOKUP($AW26,'Calculation NO3'!$B$4:$J$1044,7,FALSE),"")</f>
        <v>1.9</v>
      </c>
      <c r="BA26" s="68" t="str">
        <f>+IFERROR(VLOOKUP($AW26,'Calculation P'!$B$4:$J$1000,7,FALSE),"")</f>
        <v/>
      </c>
      <c r="BB26" s="30" t="str">
        <f t="shared" si="14"/>
        <v>43437H</v>
      </c>
      <c r="BC26" s="29" t="str">
        <f>+IFERROR(VLOOKUP($BB26,'Calculation TSS'!$B$4:$J$1000,7,FALSE),"")</f>
        <v/>
      </c>
      <c r="BD26" s="25">
        <f>+IFERROR(VLOOKUP($BB26,'Calculation COD'!$B$4:$J$1055,7,FALSE),"")</f>
        <v>1900</v>
      </c>
      <c r="BE26" s="25">
        <f>+IFERROR(VLOOKUP($BB26,'Calculation NH4'!$B$4:$J$1041,7,FALSE),"")</f>
        <v>410</v>
      </c>
      <c r="BF26" s="25">
        <f>+IFERROR(VLOOKUP($BB26,'Calculation NO3'!$B$4:$J$1044,7,FALSE),"")</f>
        <v>182</v>
      </c>
      <c r="BG26" s="130" t="str">
        <f>+IFERROR(VLOOKUP($BB26,'Calculation P'!$B$4:$J$1000,7,FALSE),"")</f>
        <v/>
      </c>
      <c r="BH26" s="192" t="str">
        <f t="shared" si="15"/>
        <v>43437I</v>
      </c>
      <c r="BI26" s="40" t="str">
        <f>+IFERROR(VLOOKUP($BH26,'Calculation TSS'!$B$4:$J$1000,7,FALSE),"")</f>
        <v/>
      </c>
      <c r="BJ26" s="25">
        <f>+IFERROR(VLOOKUP($BH26,'Calculation COD'!$B$4:$J$1055,7,FALSE),"")</f>
        <v>1500</v>
      </c>
      <c r="BK26" s="25">
        <f>+IFERROR(VLOOKUP($BH26,'Calculation NH4'!$B$4:$J$1041,7,FALSE),"")</f>
        <v>252</v>
      </c>
      <c r="BL26" s="25">
        <f>+IFERROR(VLOOKUP($BH26,'Calculation NO3'!$B$4:$J$1044,7,FALSE),"")</f>
        <v>182</v>
      </c>
      <c r="BM26" s="29" t="str">
        <f>+IFERROR(VLOOKUP($BH26,'Calculation P'!$B$4:$J$1000,7,FALSE),"")</f>
        <v/>
      </c>
      <c r="BN26" s="62"/>
      <c r="BO26" s="30" t="str">
        <f t="shared" si="16"/>
        <v>43437N</v>
      </c>
      <c r="BP26" s="134" t="str">
        <f>IFERROR(+VLOOKUP($BO26,'Calculation Solids'!$B$4:$I$1141,7,FALSE),"")</f>
        <v/>
      </c>
      <c r="BQ26" s="192" t="str">
        <f t="shared" si="17"/>
        <v>43437O</v>
      </c>
      <c r="BR26" s="92" t="str">
        <f>IFERROR(+VLOOKUP($BQ26,'Calculation Solids'!$B$4:$I$1141,7,FALSE),"")</f>
        <v/>
      </c>
      <c r="BS26" s="30" t="str">
        <f t="shared" si="18"/>
        <v>43437P</v>
      </c>
      <c r="BT26" s="170" t="str">
        <f>IFERROR(+VLOOKUP($BS26,'Calculation Solids'!$B$4:$I$1141,7,FALSE),"")</f>
        <v/>
      </c>
    </row>
    <row r="27" spans="1:72" x14ac:dyDescent="0.35">
      <c r="A27" s="244">
        <v>43438</v>
      </c>
      <c r="B27" s="239"/>
      <c r="C27" s="173" t="str">
        <f t="shared" si="19"/>
        <v>43438A</v>
      </c>
      <c r="D27" s="29" t="str">
        <f>IFERROR(+VLOOKUP(C27,'Calculation Solids'!$B$4:$I$1141,7,FALSE),"")</f>
        <v/>
      </c>
      <c r="E27" s="190" t="str">
        <f>+IFERROR(VLOOKUP($C27,'Calculation COD'!$B$4:$J$1055,7,FALSE),"")</f>
        <v/>
      </c>
      <c r="F27" s="30" t="str">
        <f t="shared" si="4"/>
        <v>43438B</v>
      </c>
      <c r="G27" s="177" t="str">
        <f>IFERROR(+VLOOKUP($F27,'Calculation Solids'!$B$4:$I$1141,7,FALSE),"")</f>
        <v/>
      </c>
      <c r="H27" s="25" t="str">
        <f>+IFERROR(VLOOKUP($F27,'Calculation COD'!$B$4:$J$1055,7,FALSE),"")</f>
        <v/>
      </c>
      <c r="I27" s="26" t="str">
        <f>+IFERROR(VLOOKUP($F27,'Calculation NH4'!$B$4:$J$1041,7,FALSE),"")</f>
        <v/>
      </c>
      <c r="J27" s="29" t="str">
        <f>+IFERROR(VLOOKUP($F27,'Calculation NO3'!$B$4:$J$1044,7,FALSE),"")</f>
        <v/>
      </c>
      <c r="K27" s="29" t="str">
        <f>+IFERROR(VLOOKUP($F27,'Calculation P'!$B$4:$J$1000,7,FALSE),"")</f>
        <v/>
      </c>
      <c r="L27" s="62"/>
      <c r="M27" s="27" t="str">
        <f t="shared" si="5"/>
        <v>43438J</v>
      </c>
      <c r="N27" s="40" t="str">
        <f>+IFERROR(VLOOKUP($M27,'Calculation Solids'!$B$4:$J$1141,7,FALSE),"")</f>
        <v/>
      </c>
      <c r="O27" s="28" t="str">
        <f t="shared" si="6"/>
        <v>43438K</v>
      </c>
      <c r="P27" s="29" t="str">
        <f>+IFERROR(VLOOKUP($O27,'Calculation Solids'!$B$4:$J$1141,7,FALSE),"")</f>
        <v/>
      </c>
      <c r="Q27" s="28" t="str">
        <f t="shared" si="7"/>
        <v>43438L</v>
      </c>
      <c r="R27" s="29" t="str">
        <f>+IFERROR(VLOOKUP($Q27,'Calculation Solids'!$B$4:$J$1141,7,FALSE),"")</f>
        <v/>
      </c>
      <c r="S27" s="28" t="str">
        <f t="shared" si="8"/>
        <v>43438M</v>
      </c>
      <c r="T27" s="29" t="str">
        <f>+IFERROR(VLOOKUP($S27,'Calculation Solids'!$B$4:$J$1141,7,FALSE),"")</f>
        <v/>
      </c>
      <c r="U27" s="68" t="str">
        <f t="shared" si="20"/>
        <v/>
      </c>
      <c r="V27" s="173" t="str">
        <f t="shared" si="9"/>
        <v>43438C</v>
      </c>
      <c r="W27" s="29" t="str">
        <f>+IFERROR(VLOOKUP($V27,'Calculation Solids'!$B$4:$J$1141,7,FALSE),"")</f>
        <v/>
      </c>
      <c r="X27" s="24" t="str">
        <f>+IFERROR(VLOOKUP($V27,'Calculation COD'!$B$4:$J$1055,7,FALSE),"")</f>
        <v/>
      </c>
      <c r="Y27" s="8" t="str">
        <f>+IFERROR(VLOOKUP($V27,'Calculation NH4'!$B$4:$J$1041,7,FALSE),"")</f>
        <v/>
      </c>
      <c r="Z27" s="29" t="str">
        <f>+IFERROR(VLOOKUP($V27,'Calculation NO3'!$B$4:$J$1044,7,FALSE),"")</f>
        <v/>
      </c>
      <c r="AA27" s="29" t="str">
        <f>+IFERROR(VLOOKUP($V27,'Calculation P'!$B$4:$J$1000,7,FALSE),"")</f>
        <v/>
      </c>
      <c r="AB27" s="239"/>
      <c r="AC27" s="30" t="str">
        <f t="shared" si="10"/>
        <v>43438D</v>
      </c>
      <c r="AD27" s="2" t="str">
        <f>+IFERROR(VLOOKUP($AC27,'Calculation TSS'!$B$4:$J$1000,7,FALSE),"")</f>
        <v/>
      </c>
      <c r="AE27" s="24" t="str">
        <f>+IFERROR(VLOOKUP($AC27,'Calculation COD'!$B$4:$J$1055,7,FALSE),"")</f>
        <v/>
      </c>
      <c r="AF27" s="24" t="str">
        <f>+IFERROR(VLOOKUP($AC27,'Calculation NH4'!$B$4:$J$1041,7,FALSE),"")</f>
        <v/>
      </c>
      <c r="AG27" s="29" t="str">
        <f>+IFERROR(VLOOKUP($AC27,'Calculation NO3'!$B$4:$J$1044,7,FALSE),"")</f>
        <v/>
      </c>
      <c r="AH27" s="130" t="str">
        <f>+IFERROR(VLOOKUP($AC27,'Calculation P'!$B$4:$J$1000,7,FALSE),"")</f>
        <v/>
      </c>
      <c r="AI27" s="62"/>
      <c r="AJ27" s="192" t="str">
        <f t="shared" si="11"/>
        <v>43438E</v>
      </c>
      <c r="AK27" s="21" t="str">
        <f>+IFERROR(VLOOKUP($AJ27,'Calculation TSS'!$B$4:$J$1000,7,FALSE),"")</f>
        <v/>
      </c>
      <c r="AL27" s="24" t="str">
        <f>+IFERROR(VLOOKUP($AJ27,'Calculation COD'!$B$4:$J$1055,7,FALSE),"")</f>
        <v/>
      </c>
      <c r="AM27" s="24" t="str">
        <f>+IFERROR(VLOOKUP($AJ27,'Calculation NH4'!$B$4:$J$1041,7,FALSE),"")</f>
        <v/>
      </c>
      <c r="AN27" s="29" t="str">
        <f>+IFERROR(VLOOKUP($AJ27,'Calculation NO3'!$B$4:$J$1044,7,FALSE),"")</f>
        <v/>
      </c>
      <c r="AO27" s="68" t="str">
        <f>+IFERROR(VLOOKUP($AJ27,'Calculation P'!$B$4:$J$1000,7,FALSE),"")</f>
        <v/>
      </c>
      <c r="AP27" s="30" t="str">
        <f t="shared" si="12"/>
        <v>43438F</v>
      </c>
      <c r="AQ27" s="25" t="str">
        <f>+IFERROR(VLOOKUP($AP27,'Calculation TSS'!$B$4:$J$1000,7,FALSE),"")</f>
        <v/>
      </c>
      <c r="AR27" s="25" t="str">
        <f>+IFERROR(VLOOKUP($AP27,'Calculation COD'!$B$4:$J$1055,7,FALSE),"")</f>
        <v/>
      </c>
      <c r="AS27" s="25" t="str">
        <f>+IFERROR(VLOOKUP($AP27,'Calculation NH4'!$B$4:$J$1041,7,FALSE),"")</f>
        <v/>
      </c>
      <c r="AT27" s="29" t="str">
        <f>+IFERROR(VLOOKUP($AP27,'Calculation NO3'!$B$4:$J$1044,7,FALSE),"")</f>
        <v/>
      </c>
      <c r="AU27" s="29" t="str">
        <f>+IFERROR(VLOOKUP($AP27,'Calculation P'!$B$4:$J$1000,7,FALSE),"")</f>
        <v/>
      </c>
      <c r="AV27" s="62"/>
      <c r="AW27" s="173" t="str">
        <f t="shared" si="13"/>
        <v>43438G</v>
      </c>
      <c r="AX27" s="25" t="str">
        <f>+IFERROR(VLOOKUP($AW27,'Calculation COD'!$B$4:$J$1055,7,FALSE),"")</f>
        <v/>
      </c>
      <c r="AY27" s="25" t="str">
        <f>+IFERROR(VLOOKUP($AW27,'Calculation NH4'!$B$4:$J$1041,7,FALSE),"")</f>
        <v/>
      </c>
      <c r="AZ27" s="29" t="str">
        <f>+IFERROR(VLOOKUP($AW27,'Calculation NO3'!$B$4:$J$1044,7,FALSE),"")</f>
        <v/>
      </c>
      <c r="BA27" s="68" t="str">
        <f>+IFERROR(VLOOKUP($AW27,'Calculation P'!$B$4:$J$1000,7,FALSE),"")</f>
        <v/>
      </c>
      <c r="BB27" s="30" t="str">
        <f t="shared" si="14"/>
        <v>43438H</v>
      </c>
      <c r="BC27" s="29" t="str">
        <f>+IFERROR(VLOOKUP($BB27,'Calculation TSS'!$B$4:$J$1000,7,FALSE),"")</f>
        <v/>
      </c>
      <c r="BD27" s="25" t="str">
        <f>+IFERROR(VLOOKUP($BB27,'Calculation COD'!$B$4:$J$1055,7,FALSE),"")</f>
        <v/>
      </c>
      <c r="BE27" s="25" t="str">
        <f>+IFERROR(VLOOKUP($BB27,'Calculation NH4'!$B$4:$J$1041,7,FALSE),"")</f>
        <v/>
      </c>
      <c r="BF27" s="25" t="str">
        <f>+IFERROR(VLOOKUP($BB27,'Calculation NO3'!$B$4:$J$1044,7,FALSE),"")</f>
        <v/>
      </c>
      <c r="BG27" s="130" t="str">
        <f>+IFERROR(VLOOKUP($BB27,'Calculation P'!$B$4:$J$1000,7,FALSE),"")</f>
        <v/>
      </c>
      <c r="BH27" s="192" t="str">
        <f t="shared" si="15"/>
        <v>43438I</v>
      </c>
      <c r="BI27" s="40" t="str">
        <f>+IFERROR(VLOOKUP($BH27,'Calculation TSS'!$B$4:$J$1000,7,FALSE),"")</f>
        <v/>
      </c>
      <c r="BJ27" s="25" t="str">
        <f>+IFERROR(VLOOKUP($BH27,'Calculation COD'!$B$4:$J$1055,7,FALSE),"")</f>
        <v/>
      </c>
      <c r="BK27" s="25" t="str">
        <f>+IFERROR(VLOOKUP($BH27,'Calculation NH4'!$B$4:$J$1041,7,FALSE),"")</f>
        <v/>
      </c>
      <c r="BL27" s="25" t="str">
        <f>+IFERROR(VLOOKUP($BH27,'Calculation NO3'!$B$4:$J$1044,7,FALSE),"")</f>
        <v/>
      </c>
      <c r="BM27" s="29" t="str">
        <f>+IFERROR(VLOOKUP($BH27,'Calculation P'!$B$4:$J$1000,7,FALSE),"")</f>
        <v/>
      </c>
      <c r="BN27" s="62"/>
      <c r="BO27" s="30" t="str">
        <f t="shared" si="16"/>
        <v>43438N</v>
      </c>
      <c r="BP27" s="134" t="str">
        <f>IFERROR(+VLOOKUP($BO27,'Calculation Solids'!$B$4:$I$1141,7,FALSE),"")</f>
        <v/>
      </c>
      <c r="BQ27" s="192" t="str">
        <f t="shared" si="17"/>
        <v>43438O</v>
      </c>
      <c r="BR27" s="92" t="str">
        <f>IFERROR(+VLOOKUP($BQ27,'Calculation Solids'!$B$4:$I$1141,7,FALSE),"")</f>
        <v/>
      </c>
      <c r="BS27" s="30" t="str">
        <f t="shared" si="18"/>
        <v>43438P</v>
      </c>
      <c r="BT27" s="170" t="str">
        <f>IFERROR(+VLOOKUP($BS27,'Calculation Solids'!$B$4:$I$1141,7,FALSE),"")</f>
        <v/>
      </c>
    </row>
    <row r="28" spans="1:72" x14ac:dyDescent="0.35">
      <c r="A28" s="244">
        <v>43439</v>
      </c>
      <c r="B28" s="239"/>
      <c r="C28" s="173" t="str">
        <f t="shared" si="19"/>
        <v>43439A</v>
      </c>
      <c r="D28" s="29">
        <f>IFERROR(+VLOOKUP(C28,'Calculation Solids'!$B$4:$I$1141,7,FALSE),"")</f>
        <v>4.560621728516197</v>
      </c>
      <c r="E28" s="190">
        <f>+IFERROR(VLOOKUP($C28,'Calculation COD'!$B$4:$J$1055,7,FALSE),"")</f>
        <v>5800</v>
      </c>
      <c r="F28" s="30" t="str">
        <f t="shared" si="4"/>
        <v>43439B</v>
      </c>
      <c r="G28" s="177">
        <f>IFERROR(+VLOOKUP($F28,'Calculation Solids'!$B$4:$I$1141,7,FALSE),"")</f>
        <v>2.9641069972095382</v>
      </c>
      <c r="H28" s="25">
        <f>+IFERROR(VLOOKUP($F28,'Calculation COD'!$B$4:$J$1055,7,FALSE),"")</f>
        <v>2850</v>
      </c>
      <c r="I28" s="26">
        <f>+IFERROR(VLOOKUP($F28,'Calculation NH4'!$B$4:$J$1041,7,FALSE),"")</f>
        <v>720</v>
      </c>
      <c r="J28" s="29">
        <f>+IFERROR(VLOOKUP($F28,'Calculation NO3'!$B$4:$J$1044,7,FALSE),"")</f>
        <v>9</v>
      </c>
      <c r="K28" s="29" t="str">
        <f>+IFERROR(VLOOKUP($F28,'Calculation P'!$B$4:$J$1000,7,FALSE),"")</f>
        <v/>
      </c>
      <c r="L28" s="62"/>
      <c r="M28" s="27" t="str">
        <f t="shared" si="5"/>
        <v>43439J</v>
      </c>
      <c r="N28" s="40">
        <f>+IFERROR(VLOOKUP($M28,'Calculation Solids'!$B$4:$J$1141,7,FALSE),"")</f>
        <v>40.175943182201721</v>
      </c>
      <c r="O28" s="28" t="str">
        <f t="shared" si="6"/>
        <v>43439K</v>
      </c>
      <c r="P28" s="29" t="str">
        <f>+IFERROR(VLOOKUP($O28,'Calculation Solids'!$B$4:$J$1141,7,FALSE),"")</f>
        <v/>
      </c>
      <c r="Q28" s="28" t="str">
        <f t="shared" si="7"/>
        <v>43439L</v>
      </c>
      <c r="R28" s="29" t="str">
        <f>+IFERROR(VLOOKUP($Q28,'Calculation Solids'!$B$4:$J$1141,7,FALSE),"")</f>
        <v/>
      </c>
      <c r="S28" s="28" t="str">
        <f t="shared" si="8"/>
        <v>43439M</v>
      </c>
      <c r="T28" s="29" t="str">
        <f>+IFERROR(VLOOKUP($S28,'Calculation Solids'!$B$4:$J$1141,7,FALSE),"")</f>
        <v/>
      </c>
      <c r="U28" s="68">
        <f t="shared" si="20"/>
        <v>40.175943182201721</v>
      </c>
      <c r="V28" s="173" t="str">
        <f t="shared" si="9"/>
        <v>43439C</v>
      </c>
      <c r="W28" s="29" t="str">
        <f>+IFERROR(VLOOKUP($V28,'Calculation Solids'!$B$4:$J$1141,7,FALSE),"")</f>
        <v/>
      </c>
      <c r="X28" s="24">
        <f>+IFERROR(VLOOKUP($V28,'Calculation COD'!$B$4:$J$1055,7,FALSE),"")</f>
        <v>2220</v>
      </c>
      <c r="Y28" s="8">
        <f>+IFERROR(VLOOKUP($V28,'Calculation NH4'!$B$4:$J$1041,7,FALSE),"")</f>
        <v>860</v>
      </c>
      <c r="Z28" s="29">
        <f>+IFERROR(VLOOKUP($V28,'Calculation NO3'!$B$4:$J$1044,7,FALSE),"")</f>
        <v>8.1999999999999993</v>
      </c>
      <c r="AA28" s="29" t="str">
        <f>+IFERROR(VLOOKUP($V28,'Calculation P'!$B$4:$J$1000,7,FALSE),"")</f>
        <v/>
      </c>
      <c r="AB28" s="239"/>
      <c r="AC28" s="30" t="str">
        <f t="shared" si="10"/>
        <v>43439D</v>
      </c>
      <c r="AD28" s="2" t="str">
        <f>+IFERROR(VLOOKUP($AC28,'Calculation TSS'!$B$4:$J$1000,7,FALSE),"")</f>
        <v/>
      </c>
      <c r="AE28" s="24">
        <f>+IFERROR(VLOOKUP($AC28,'Calculation COD'!$B$4:$J$1055,7,FALSE),"")</f>
        <v>2280</v>
      </c>
      <c r="AF28" s="24">
        <f>+IFERROR(VLOOKUP($AC28,'Calculation NH4'!$B$4:$J$1041,7,FALSE),"")</f>
        <v>620</v>
      </c>
      <c r="AG28" s="29">
        <f>+IFERROR(VLOOKUP($AC28,'Calculation NO3'!$B$4:$J$1044,7,FALSE),"")</f>
        <v>5.6</v>
      </c>
      <c r="AH28" s="130" t="str">
        <f>+IFERROR(VLOOKUP($AC28,'Calculation P'!$B$4:$J$1000,7,FALSE),"")</f>
        <v/>
      </c>
      <c r="AI28" s="62"/>
      <c r="AJ28" s="192" t="str">
        <f t="shared" si="11"/>
        <v>43439E</v>
      </c>
      <c r="AK28" s="21" t="str">
        <f>+IFERROR(VLOOKUP($AJ28,'Calculation TSS'!$B$4:$J$1000,7,FALSE),"")</f>
        <v/>
      </c>
      <c r="AL28" s="24" t="str">
        <f>+IFERROR(VLOOKUP($AJ28,'Calculation COD'!$B$4:$J$1055,7,FALSE),"")</f>
        <v/>
      </c>
      <c r="AM28" s="24" t="str">
        <f>+IFERROR(VLOOKUP($AJ28,'Calculation NH4'!$B$4:$J$1041,7,FALSE),"")</f>
        <v/>
      </c>
      <c r="AN28" s="29" t="str">
        <f>+IFERROR(VLOOKUP($AJ28,'Calculation NO3'!$B$4:$J$1044,7,FALSE),"")</f>
        <v/>
      </c>
      <c r="AO28" s="68" t="str">
        <f>+IFERROR(VLOOKUP($AJ28,'Calculation P'!$B$4:$J$1000,7,FALSE),"")</f>
        <v/>
      </c>
      <c r="AP28" s="30" t="str">
        <f t="shared" si="12"/>
        <v>43439F</v>
      </c>
      <c r="AQ28" s="25">
        <f>+IFERROR(VLOOKUP($AP28,'Calculation TSS'!$B$4:$J$1000,7,FALSE),"")</f>
        <v>374.4444444444452</v>
      </c>
      <c r="AR28" s="25">
        <f>+IFERROR(VLOOKUP($AP28,'Calculation COD'!$B$4:$J$1055,7,FALSE),"")</f>
        <v>1880</v>
      </c>
      <c r="AS28" s="25" t="str">
        <f>+IFERROR(VLOOKUP($AP28,'Calculation NH4'!$B$4:$J$1041,7,FALSE),"")</f>
        <v/>
      </c>
      <c r="AT28" s="29" t="str">
        <f>+IFERROR(VLOOKUP($AP28,'Calculation NO3'!$B$4:$J$1044,7,FALSE),"")</f>
        <v/>
      </c>
      <c r="AU28" s="29" t="str">
        <f>+IFERROR(VLOOKUP($AP28,'Calculation P'!$B$4:$J$1000,7,FALSE),"")</f>
        <v/>
      </c>
      <c r="AV28" s="62"/>
      <c r="AW28" s="173" t="str">
        <f t="shared" si="13"/>
        <v>43439G</v>
      </c>
      <c r="AX28" s="25">
        <f>+IFERROR(VLOOKUP($AW28,'Calculation COD'!$B$4:$J$1055,7,FALSE),"")</f>
        <v>1120</v>
      </c>
      <c r="AY28" s="25">
        <f>+IFERROR(VLOOKUP($AW28,'Calculation NH4'!$B$4:$J$1041,7,FALSE),"")</f>
        <v>335</v>
      </c>
      <c r="AZ28" s="29">
        <f>+IFERROR(VLOOKUP($AW28,'Calculation NO3'!$B$4:$J$1044,7,FALSE),"")</f>
        <v>2.2000000000000002</v>
      </c>
      <c r="BA28" s="68" t="str">
        <f>+IFERROR(VLOOKUP($AW28,'Calculation P'!$B$4:$J$1000,7,FALSE),"")</f>
        <v/>
      </c>
      <c r="BB28" s="30" t="str">
        <f t="shared" si="14"/>
        <v>43439H</v>
      </c>
      <c r="BC28" s="29" t="str">
        <f>+IFERROR(VLOOKUP($BB28,'Calculation TSS'!$B$4:$J$1000,7,FALSE),"")</f>
        <v/>
      </c>
      <c r="BD28" s="25">
        <f>+IFERROR(VLOOKUP($BB28,'Calculation COD'!$B$4:$J$1055,7,FALSE),"")</f>
        <v>860</v>
      </c>
      <c r="BE28" s="25">
        <f>+IFERROR(VLOOKUP($BB28,'Calculation NH4'!$B$4:$J$1041,7,FALSE),"")</f>
        <v>380</v>
      </c>
      <c r="BF28" s="25">
        <f>+IFERROR(VLOOKUP($BB28,'Calculation NO3'!$B$4:$J$1044,7,FALSE),"")</f>
        <v>52</v>
      </c>
      <c r="BG28" s="130" t="str">
        <f>+IFERROR(VLOOKUP($BB28,'Calculation P'!$B$4:$J$1000,7,FALSE),"")</f>
        <v/>
      </c>
      <c r="BH28" s="192" t="str">
        <f t="shared" si="15"/>
        <v>43439I</v>
      </c>
      <c r="BI28" s="40">
        <f>+IFERROR(VLOOKUP($BH28,'Calculation TSS'!$B$4:$J$1000,7,FALSE),"")</f>
        <v>21.666666666666131</v>
      </c>
      <c r="BJ28" s="25">
        <f>+IFERROR(VLOOKUP($BH28,'Calculation COD'!$B$4:$J$1055,7,FALSE),"")</f>
        <v>1060</v>
      </c>
      <c r="BK28" s="25">
        <f>+IFERROR(VLOOKUP($BH28,'Calculation NH4'!$B$4:$J$1041,7,FALSE),"")</f>
        <v>232</v>
      </c>
      <c r="BL28" s="25">
        <f>+IFERROR(VLOOKUP($BH28,'Calculation NO3'!$B$4:$J$1044,7,FALSE),"")</f>
        <v>64</v>
      </c>
      <c r="BM28" s="29" t="str">
        <f>+IFERROR(VLOOKUP($BH28,'Calculation P'!$B$4:$J$1000,7,FALSE),"")</f>
        <v/>
      </c>
      <c r="BN28" s="62"/>
      <c r="BO28" s="30" t="str">
        <f t="shared" si="16"/>
        <v>43439N</v>
      </c>
      <c r="BP28" s="134" t="str">
        <f>IFERROR(+VLOOKUP($BO28,'Calculation Solids'!$B$4:$I$1141,7,FALSE),"")</f>
        <v/>
      </c>
      <c r="BQ28" s="192" t="str">
        <f t="shared" si="17"/>
        <v>43439O</v>
      </c>
      <c r="BR28" s="92" t="str">
        <f>IFERROR(+VLOOKUP($BQ28,'Calculation Solids'!$B$4:$I$1141,7,FALSE),"")</f>
        <v/>
      </c>
      <c r="BS28" s="30" t="str">
        <f t="shared" si="18"/>
        <v>43439P</v>
      </c>
      <c r="BT28" s="170" t="str">
        <f>IFERROR(+VLOOKUP($BS28,'Calculation Solids'!$B$4:$I$1141,7,FALSE),"")</f>
        <v/>
      </c>
    </row>
    <row r="29" spans="1:72" x14ac:dyDescent="0.35">
      <c r="A29" s="244">
        <v>43440</v>
      </c>
      <c r="B29" s="239"/>
      <c r="C29" s="173" t="str">
        <f t="shared" si="19"/>
        <v>43440A</v>
      </c>
      <c r="D29" s="29" t="str">
        <f>IFERROR(+VLOOKUP(C29,'Calculation Solids'!$B$4:$I$1141,7,FALSE),"")</f>
        <v/>
      </c>
      <c r="E29" s="190" t="str">
        <f>+IFERROR(VLOOKUP($C29,'Calculation COD'!$B$4:$J$1055,7,FALSE),"")</f>
        <v/>
      </c>
      <c r="F29" s="30" t="str">
        <f t="shared" si="4"/>
        <v>43440B</v>
      </c>
      <c r="G29" s="177" t="str">
        <f>IFERROR(+VLOOKUP($F29,'Calculation Solids'!$B$4:$I$1141,7,FALSE),"")</f>
        <v/>
      </c>
      <c r="H29" s="25" t="str">
        <f>+IFERROR(VLOOKUP($F29,'Calculation COD'!$B$4:$J$1055,7,FALSE),"")</f>
        <v/>
      </c>
      <c r="I29" s="26" t="str">
        <f>+IFERROR(VLOOKUP($F29,'Calculation NH4'!$B$4:$J$1041,7,FALSE),"")</f>
        <v/>
      </c>
      <c r="J29" s="29" t="str">
        <f>+IFERROR(VLOOKUP($F29,'Calculation NO3'!$B$4:$J$1044,7,FALSE),"")</f>
        <v/>
      </c>
      <c r="K29" s="29" t="str">
        <f>+IFERROR(VLOOKUP($F29,'Calculation P'!$B$4:$J$1000,7,FALSE),"")</f>
        <v/>
      </c>
      <c r="L29" s="62"/>
      <c r="M29" s="27" t="str">
        <f t="shared" si="5"/>
        <v>43440J</v>
      </c>
      <c r="N29" s="40" t="str">
        <f>+IFERROR(VLOOKUP($M29,'Calculation Solids'!$B$4:$J$1141,7,FALSE),"")</f>
        <v/>
      </c>
      <c r="O29" s="28" t="str">
        <f t="shared" si="6"/>
        <v>43440K</v>
      </c>
      <c r="P29" s="29" t="str">
        <f>+IFERROR(VLOOKUP($O29,'Calculation Solids'!$B$4:$J$1141,7,FALSE),"")</f>
        <v/>
      </c>
      <c r="Q29" s="28" t="str">
        <f t="shared" si="7"/>
        <v>43440L</v>
      </c>
      <c r="R29" s="29" t="str">
        <f>+IFERROR(VLOOKUP($Q29,'Calculation Solids'!$B$4:$J$1141,7,FALSE),"")</f>
        <v/>
      </c>
      <c r="S29" s="28" t="str">
        <f t="shared" si="8"/>
        <v>43440M</v>
      </c>
      <c r="T29" s="29" t="str">
        <f>+IFERROR(VLOOKUP($S29,'Calculation Solids'!$B$4:$J$1141,7,FALSE),"")</f>
        <v/>
      </c>
      <c r="U29" s="68" t="str">
        <f t="shared" si="20"/>
        <v/>
      </c>
      <c r="V29" s="173" t="str">
        <f t="shared" si="9"/>
        <v>43440C</v>
      </c>
      <c r="W29" s="29" t="str">
        <f>+IFERROR(VLOOKUP($V29,'Calculation Solids'!$B$4:$J$1141,7,FALSE),"")</f>
        <v/>
      </c>
      <c r="X29" s="24" t="str">
        <f>+IFERROR(VLOOKUP($V29,'Calculation COD'!$B$4:$J$1055,7,FALSE),"")</f>
        <v/>
      </c>
      <c r="Y29" s="8" t="str">
        <f>+IFERROR(VLOOKUP($V29,'Calculation NH4'!$B$4:$J$1041,7,FALSE),"")</f>
        <v/>
      </c>
      <c r="Z29" s="29" t="str">
        <f>+IFERROR(VLOOKUP($V29,'Calculation NO3'!$B$4:$J$1044,7,FALSE),"")</f>
        <v/>
      </c>
      <c r="AA29" s="29" t="str">
        <f>+IFERROR(VLOOKUP($V29,'Calculation P'!$B$4:$J$1000,7,FALSE),"")</f>
        <v/>
      </c>
      <c r="AB29" s="239"/>
      <c r="AC29" s="30" t="str">
        <f t="shared" si="10"/>
        <v>43440D</v>
      </c>
      <c r="AD29" s="2" t="str">
        <f>+IFERROR(VLOOKUP($AC29,'Calculation TSS'!$B$4:$J$1000,7,FALSE),"")</f>
        <v/>
      </c>
      <c r="AE29" s="24" t="str">
        <f>+IFERROR(VLOOKUP($AC29,'Calculation COD'!$B$4:$J$1055,7,FALSE),"")</f>
        <v/>
      </c>
      <c r="AF29" s="24" t="str">
        <f>+IFERROR(VLOOKUP($AC29,'Calculation NH4'!$B$4:$J$1041,7,FALSE),"")</f>
        <v/>
      </c>
      <c r="AG29" s="29" t="str">
        <f>+IFERROR(VLOOKUP($AC29,'Calculation NO3'!$B$4:$J$1044,7,FALSE),"")</f>
        <v/>
      </c>
      <c r="AH29" s="130" t="str">
        <f>+IFERROR(VLOOKUP($AC29,'Calculation P'!$B$4:$J$1000,7,FALSE),"")</f>
        <v/>
      </c>
      <c r="AI29" s="62"/>
      <c r="AJ29" s="192" t="str">
        <f t="shared" si="11"/>
        <v>43440E</v>
      </c>
      <c r="AK29" s="21" t="str">
        <f>+IFERROR(VLOOKUP($AJ29,'Calculation TSS'!$B$4:$J$1000,7,FALSE),"")</f>
        <v/>
      </c>
      <c r="AL29" s="24" t="str">
        <f>+IFERROR(VLOOKUP($AJ29,'Calculation COD'!$B$4:$J$1055,7,FALSE),"")</f>
        <v/>
      </c>
      <c r="AM29" s="24" t="str">
        <f>+IFERROR(VLOOKUP($AJ29,'Calculation NH4'!$B$4:$J$1041,7,FALSE),"")</f>
        <v/>
      </c>
      <c r="AN29" s="29" t="str">
        <f>+IFERROR(VLOOKUP($AJ29,'Calculation NO3'!$B$4:$J$1044,7,FALSE),"")</f>
        <v/>
      </c>
      <c r="AO29" s="68" t="str">
        <f>+IFERROR(VLOOKUP($AJ29,'Calculation P'!$B$4:$J$1000,7,FALSE),"")</f>
        <v/>
      </c>
      <c r="AP29" s="30" t="str">
        <f t="shared" si="12"/>
        <v>43440F</v>
      </c>
      <c r="AQ29" s="25" t="str">
        <f>+IFERROR(VLOOKUP($AP29,'Calculation TSS'!$B$4:$J$1000,7,FALSE),"")</f>
        <v/>
      </c>
      <c r="AR29" s="25" t="str">
        <f>+IFERROR(VLOOKUP($AP29,'Calculation COD'!$B$4:$J$1055,7,FALSE),"")</f>
        <v/>
      </c>
      <c r="AS29" s="25" t="str">
        <f>+IFERROR(VLOOKUP($AP29,'Calculation NH4'!$B$4:$J$1041,7,FALSE),"")</f>
        <v/>
      </c>
      <c r="AT29" s="29" t="str">
        <f>+IFERROR(VLOOKUP($AP29,'Calculation NO3'!$B$4:$J$1044,7,FALSE),"")</f>
        <v/>
      </c>
      <c r="AU29" s="29" t="str">
        <f>+IFERROR(VLOOKUP($AP29,'Calculation P'!$B$4:$J$1000,7,FALSE),"")</f>
        <v/>
      </c>
      <c r="AV29" s="62">
        <v>2600</v>
      </c>
      <c r="AW29" s="173" t="str">
        <f t="shared" si="13"/>
        <v>43440G</v>
      </c>
      <c r="AX29" s="25" t="str">
        <f>+IFERROR(VLOOKUP($AW29,'Calculation COD'!$B$4:$J$1055,7,FALSE),"")</f>
        <v/>
      </c>
      <c r="AY29" s="25" t="str">
        <f>+IFERROR(VLOOKUP($AW29,'Calculation NH4'!$B$4:$J$1041,7,FALSE),"")</f>
        <v/>
      </c>
      <c r="AZ29" s="29" t="str">
        <f>+IFERROR(VLOOKUP($AW29,'Calculation NO3'!$B$4:$J$1044,7,FALSE),"")</f>
        <v/>
      </c>
      <c r="BA29" s="68" t="str">
        <f>+IFERROR(VLOOKUP($AW29,'Calculation P'!$B$4:$J$1000,7,FALSE),"")</f>
        <v/>
      </c>
      <c r="BB29" s="30" t="str">
        <f t="shared" si="14"/>
        <v>43440H</v>
      </c>
      <c r="BC29" s="29" t="str">
        <f>+IFERROR(VLOOKUP($BB29,'Calculation TSS'!$B$4:$J$1000,7,FALSE),"")</f>
        <v/>
      </c>
      <c r="BD29" s="25" t="str">
        <f>+IFERROR(VLOOKUP($BB29,'Calculation COD'!$B$4:$J$1055,7,FALSE),"")</f>
        <v/>
      </c>
      <c r="BE29" s="25" t="str">
        <f>+IFERROR(VLOOKUP($BB29,'Calculation NH4'!$B$4:$J$1041,7,FALSE),"")</f>
        <v/>
      </c>
      <c r="BF29" s="25" t="str">
        <f>+IFERROR(VLOOKUP($BB29,'Calculation NO3'!$B$4:$J$1044,7,FALSE),"")</f>
        <v/>
      </c>
      <c r="BG29" s="130" t="str">
        <f>+IFERROR(VLOOKUP($BB29,'Calculation P'!$B$4:$J$1000,7,FALSE),"")</f>
        <v/>
      </c>
      <c r="BH29" s="192" t="str">
        <f t="shared" si="15"/>
        <v>43440I</v>
      </c>
      <c r="BI29" s="40" t="str">
        <f>+IFERROR(VLOOKUP($BH29,'Calculation TSS'!$B$4:$J$1000,7,FALSE),"")</f>
        <v/>
      </c>
      <c r="BJ29" s="25" t="str">
        <f>+IFERROR(VLOOKUP($BH29,'Calculation COD'!$B$4:$J$1055,7,FALSE),"")</f>
        <v/>
      </c>
      <c r="BK29" s="25" t="str">
        <f>+IFERROR(VLOOKUP($BH29,'Calculation NH4'!$B$4:$J$1041,7,FALSE),"")</f>
        <v/>
      </c>
      <c r="BL29" s="25" t="str">
        <f>+IFERROR(VLOOKUP($BH29,'Calculation NO3'!$B$4:$J$1044,7,FALSE),"")</f>
        <v/>
      </c>
      <c r="BM29" s="29" t="str">
        <f>+IFERROR(VLOOKUP($BH29,'Calculation P'!$B$4:$J$1000,7,FALSE),"")</f>
        <v/>
      </c>
      <c r="BN29" s="62">
        <v>17500</v>
      </c>
      <c r="BO29" s="30" t="str">
        <f t="shared" si="16"/>
        <v>43440N</v>
      </c>
      <c r="BP29" s="134" t="str">
        <f>IFERROR(+VLOOKUP($BO29,'Calculation Solids'!$B$4:$I$1141,7,FALSE),"")</f>
        <v/>
      </c>
      <c r="BQ29" s="192" t="str">
        <f t="shared" si="17"/>
        <v>43440O</v>
      </c>
      <c r="BR29" s="92" t="str">
        <f>IFERROR(+VLOOKUP($BQ29,'Calculation Solids'!$B$4:$I$1141,7,FALSE),"")</f>
        <v/>
      </c>
      <c r="BS29" s="30" t="str">
        <f t="shared" si="18"/>
        <v>43440P</v>
      </c>
      <c r="BT29" s="170" t="str">
        <f>IFERROR(+VLOOKUP($BS29,'Calculation Solids'!$B$4:$I$1141,7,FALSE),"")</f>
        <v/>
      </c>
    </row>
    <row r="30" spans="1:72" x14ac:dyDescent="0.35">
      <c r="A30" s="244">
        <v>43441</v>
      </c>
      <c r="B30" s="239"/>
      <c r="C30" s="173" t="str">
        <f t="shared" si="19"/>
        <v>43441A</v>
      </c>
      <c r="D30" s="29">
        <f>IFERROR(+VLOOKUP(C30,'Calculation Solids'!$B$4:$I$1141,7,FALSE),"")</f>
        <v>18.01074031846014</v>
      </c>
      <c r="E30" s="190"/>
      <c r="F30" s="30" t="str">
        <f t="shared" si="4"/>
        <v>43441B</v>
      </c>
      <c r="G30" s="177">
        <f>IFERROR(+VLOOKUP($F30,'Calculation Solids'!$B$4:$I$1141,7,FALSE),"")</f>
        <v>3.0114840553994626</v>
      </c>
      <c r="H30" s="25">
        <f>+IFERROR(VLOOKUP($F30,'Calculation COD'!$B$4:$J$1055,7,FALSE),"")</f>
        <v>2500</v>
      </c>
      <c r="I30" s="26">
        <f>+IFERROR(VLOOKUP($F30,'Calculation NH4'!$B$4:$J$1041,7,FALSE),"")</f>
        <v>910</v>
      </c>
      <c r="J30" s="29">
        <f>+IFERROR(VLOOKUP($F30,'Calculation NO3'!$B$4:$J$1044,7,FALSE),"")</f>
        <v>12</v>
      </c>
      <c r="K30" s="29" t="str">
        <f>+IFERROR(VLOOKUP($F30,'Calculation P'!$B$4:$J$1000,7,FALSE),"")</f>
        <v/>
      </c>
      <c r="L30" s="62"/>
      <c r="M30" s="27" t="str">
        <f t="shared" si="5"/>
        <v>43441J</v>
      </c>
      <c r="N30" s="40">
        <f>+IFERROR(VLOOKUP($M30,'Calculation Solids'!$B$4:$J$1141,7,FALSE),"")</f>
        <v>48.163360930468045</v>
      </c>
      <c r="O30" s="28" t="str">
        <f t="shared" si="6"/>
        <v>43441K</v>
      </c>
      <c r="P30" s="29" t="str">
        <f>+IFERROR(VLOOKUP($O30,'Calculation Solids'!$B$4:$J$1141,7,FALSE),"")</f>
        <v/>
      </c>
      <c r="Q30" s="28" t="str">
        <f t="shared" si="7"/>
        <v>43441L</v>
      </c>
      <c r="R30" s="29" t="str">
        <f>+IFERROR(VLOOKUP($Q30,'Calculation Solids'!$B$4:$J$1141,7,FALSE),"")</f>
        <v/>
      </c>
      <c r="S30" s="28" t="str">
        <f t="shared" si="8"/>
        <v>43441M</v>
      </c>
      <c r="T30" s="29" t="str">
        <f>+IFERROR(VLOOKUP($S30,'Calculation Solids'!$B$4:$J$1141,7,FALSE),"")</f>
        <v/>
      </c>
      <c r="U30" s="68">
        <f t="shared" si="20"/>
        <v>48.163360930468045</v>
      </c>
      <c r="V30" s="173" t="str">
        <f t="shared" si="9"/>
        <v>43441C</v>
      </c>
      <c r="W30" s="29" t="str">
        <f>+IFERROR(VLOOKUP($V30,'Calculation Solids'!$B$4:$J$1141,7,FALSE),"")</f>
        <v/>
      </c>
      <c r="X30" s="24">
        <f>+IFERROR(VLOOKUP($V30,'Calculation COD'!$B$4:$J$1055,7,FALSE),"")</f>
        <v>2280</v>
      </c>
      <c r="Y30" s="8">
        <f>+IFERROR(VLOOKUP($V30,'Calculation NH4'!$B$4:$J$1041,7,FALSE),"")</f>
        <v>770</v>
      </c>
      <c r="Z30" s="29">
        <f>+IFERROR(VLOOKUP($V30,'Calculation NO3'!$B$4:$J$1044,7,FALSE),"")</f>
        <v>7</v>
      </c>
      <c r="AA30" s="29" t="str">
        <f>+IFERROR(VLOOKUP($V30,'Calculation P'!$B$4:$J$1000,7,FALSE),"")</f>
        <v/>
      </c>
      <c r="AB30" s="239"/>
      <c r="AC30" s="30" t="str">
        <f t="shared" si="10"/>
        <v>43441D</v>
      </c>
      <c r="AD30" s="2" t="str">
        <f>+IFERROR(VLOOKUP($AC30,'Calculation TSS'!$B$4:$J$1000,7,FALSE),"")</f>
        <v/>
      </c>
      <c r="AE30" s="24">
        <f>+IFERROR(VLOOKUP($AC30,'Calculation COD'!$B$4:$J$1055,7,FALSE),"")</f>
        <v>2070</v>
      </c>
      <c r="AF30" s="24">
        <f>+IFERROR(VLOOKUP($AC30,'Calculation NH4'!$B$4:$J$1041,7,FALSE),"")</f>
        <v>800</v>
      </c>
      <c r="AG30" s="29">
        <f>+IFERROR(VLOOKUP($AC30,'Calculation NO3'!$B$4:$J$1044,7,FALSE),"")</f>
        <v>6.7</v>
      </c>
      <c r="AH30" s="130" t="str">
        <f>+IFERROR(VLOOKUP($AC30,'Calculation P'!$B$4:$J$1000,7,FALSE),"")</f>
        <v/>
      </c>
      <c r="AI30" s="62"/>
      <c r="AJ30" s="192" t="str">
        <f t="shared" si="11"/>
        <v>43441E</v>
      </c>
      <c r="AK30" s="21" t="str">
        <f>+IFERROR(VLOOKUP($AJ30,'Calculation TSS'!$B$4:$J$1000,7,FALSE),"")</f>
        <v/>
      </c>
      <c r="AL30" s="24" t="str">
        <f>+IFERROR(VLOOKUP($AJ30,'Calculation COD'!$B$4:$J$1055,7,FALSE),"")</f>
        <v/>
      </c>
      <c r="AM30" s="24" t="str">
        <f>+IFERROR(VLOOKUP($AJ30,'Calculation NH4'!$B$4:$J$1041,7,FALSE),"")</f>
        <v/>
      </c>
      <c r="AN30" s="29" t="str">
        <f>+IFERROR(VLOOKUP($AJ30,'Calculation NO3'!$B$4:$J$1044,7,FALSE),"")</f>
        <v/>
      </c>
      <c r="AO30" s="68" t="str">
        <f>+IFERROR(VLOOKUP($AJ30,'Calculation P'!$B$4:$J$1000,7,FALSE),"")</f>
        <v/>
      </c>
      <c r="AP30" s="30" t="str">
        <f t="shared" si="12"/>
        <v>43441F</v>
      </c>
      <c r="AQ30" s="25">
        <f>+IFERROR(VLOOKUP($AP30,'Calculation TSS'!$B$4:$J$1000,7,FALSE),"")</f>
        <v>493.33333333333456</v>
      </c>
      <c r="AR30" s="25">
        <f>+IFERROR(VLOOKUP($AP30,'Calculation COD'!$B$4:$J$1055,7,FALSE),"")</f>
        <v>1560</v>
      </c>
      <c r="AS30" s="25" t="str">
        <f>+IFERROR(VLOOKUP($AP30,'Calculation NH4'!$B$4:$J$1041,7,FALSE),"")</f>
        <v/>
      </c>
      <c r="AT30" s="29" t="str">
        <f>+IFERROR(VLOOKUP($AP30,'Calculation NO3'!$B$4:$J$1044,7,FALSE),"")</f>
        <v/>
      </c>
      <c r="AU30" s="29" t="str">
        <f>+IFERROR(VLOOKUP($AP30,'Calculation P'!$B$4:$J$1000,7,FALSE),"")</f>
        <v/>
      </c>
      <c r="AV30" s="62"/>
      <c r="AW30" s="173" t="str">
        <f t="shared" si="13"/>
        <v>43441G</v>
      </c>
      <c r="AX30" s="25">
        <f>+IFERROR(VLOOKUP($AW30,'Calculation COD'!$B$4:$J$1055,7,FALSE),"")</f>
        <v>980</v>
      </c>
      <c r="AY30" s="25">
        <f>+IFERROR(VLOOKUP($AW30,'Calculation NH4'!$B$4:$J$1041,7,FALSE),"")</f>
        <v>315</v>
      </c>
      <c r="AZ30" s="29">
        <f>+IFERROR(VLOOKUP($AW30,'Calculation NO3'!$B$4:$J$1044,7,FALSE),"")</f>
        <v>1.6</v>
      </c>
      <c r="BA30" s="68" t="str">
        <f>+IFERROR(VLOOKUP($AW30,'Calculation P'!$B$4:$J$1000,7,FALSE),"")</f>
        <v/>
      </c>
      <c r="BB30" s="30" t="str">
        <f t="shared" si="14"/>
        <v>43441H</v>
      </c>
      <c r="BC30" s="29" t="str">
        <f>+IFERROR(VLOOKUP($BB30,'Calculation TSS'!$B$4:$J$1000,7,FALSE),"")</f>
        <v/>
      </c>
      <c r="BD30" s="25">
        <f>+IFERROR(VLOOKUP($BB30,'Calculation COD'!$B$4:$J$1055,7,FALSE),"")</f>
        <v>1040</v>
      </c>
      <c r="BE30" s="25">
        <f>+IFERROR(VLOOKUP($BB30,'Calculation NH4'!$B$4:$J$1041,7,FALSE),"")</f>
        <v>510</v>
      </c>
      <c r="BF30" s="25">
        <f>+IFERROR(VLOOKUP($BB30,'Calculation NO3'!$B$4:$J$1044,7,FALSE),"")</f>
        <v>76</v>
      </c>
      <c r="BG30" s="130" t="str">
        <f>+IFERROR(VLOOKUP($BB30,'Calculation P'!$B$4:$J$1000,7,FALSE),"")</f>
        <v/>
      </c>
      <c r="BH30" s="192" t="str">
        <f t="shared" si="15"/>
        <v>43441I</v>
      </c>
      <c r="BI30" s="40">
        <f>+IFERROR(VLOOKUP($BH30,'Calculation TSS'!$B$4:$J$1000,7,FALSE),"")</f>
        <v>90.000000000001194</v>
      </c>
      <c r="BJ30" s="25">
        <f>+IFERROR(VLOOKUP($BH30,'Calculation COD'!$B$4:$J$1055,7,FALSE),"")</f>
        <v>950</v>
      </c>
      <c r="BK30" s="25">
        <f>+IFERROR(VLOOKUP($BH30,'Calculation NH4'!$B$4:$J$1041,7,FALSE),"")</f>
        <v>475</v>
      </c>
      <c r="BL30" s="25">
        <f>+IFERROR(VLOOKUP($BH30,'Calculation NO3'!$B$4:$J$1044,7,FALSE),"")</f>
        <v>66</v>
      </c>
      <c r="BM30" s="29" t="str">
        <f>+IFERROR(VLOOKUP($BH30,'Calculation P'!$B$4:$J$1000,7,FALSE),"")</f>
        <v/>
      </c>
      <c r="BN30" s="62"/>
      <c r="BO30" s="30" t="str">
        <f t="shared" si="16"/>
        <v>43441N</v>
      </c>
      <c r="BP30" s="134" t="str">
        <f>IFERROR(+VLOOKUP($BO30,'Calculation Solids'!$B$4:$I$1141,7,FALSE),"")</f>
        <v/>
      </c>
      <c r="BQ30" s="192" t="str">
        <f t="shared" si="17"/>
        <v>43441O</v>
      </c>
      <c r="BR30" s="92" t="str">
        <f>IFERROR(+VLOOKUP($BQ30,'Calculation Solids'!$B$4:$I$1141,7,FALSE),"")</f>
        <v/>
      </c>
      <c r="BS30" s="30" t="str">
        <f t="shared" si="18"/>
        <v>43441P</v>
      </c>
      <c r="BT30" s="170" t="str">
        <f>IFERROR(+VLOOKUP($BS30,'Calculation Solids'!$B$4:$I$1141,7,FALSE),"")</f>
        <v/>
      </c>
    </row>
    <row r="31" spans="1:72" x14ac:dyDescent="0.35">
      <c r="A31" s="244">
        <v>43442</v>
      </c>
      <c r="B31" s="240"/>
      <c r="C31" s="191" t="str">
        <f t="shared" si="19"/>
        <v>43442A</v>
      </c>
      <c r="D31" s="64" t="str">
        <f>IFERROR(+VLOOKUP(C31,'Calculation Solids'!$B$4:$I$1141,7,FALSE),"")</f>
        <v/>
      </c>
      <c r="E31" s="326" t="str">
        <f>+IFERROR(VLOOKUP($C31,'Calculation COD'!$B$4:$J$1055,7,FALSE),"")</f>
        <v/>
      </c>
      <c r="F31" s="183" t="str">
        <f t="shared" si="4"/>
        <v>43442B</v>
      </c>
      <c r="G31" s="178" t="str">
        <f>IFERROR(+VLOOKUP($F31,'Calculation Solids'!$B$4:$I$1141,7,FALSE),"")</f>
        <v/>
      </c>
      <c r="H31" s="3" t="str">
        <f>+IFERROR(VLOOKUP($F31,'Calculation COD'!$B$4:$J$1055,7,FALSE),"")</f>
        <v/>
      </c>
      <c r="I31" s="3" t="str">
        <f>+IFERROR(VLOOKUP($F31,'Calculation NH4'!$B$4:$J$1041,7,FALSE),"")</f>
        <v/>
      </c>
      <c r="J31" s="64" t="str">
        <f>+IFERROR(VLOOKUP($F31,'Calculation NO3'!$B$4:$J$1044,7,FALSE),"")</f>
        <v/>
      </c>
      <c r="K31" s="64" t="str">
        <f>+IFERROR(VLOOKUP($F31,'Calculation P'!$B$4:$J$1000,7,FALSE),"")</f>
        <v/>
      </c>
      <c r="L31" s="115"/>
      <c r="M31" s="117" t="str">
        <f t="shared" si="5"/>
        <v>43442J</v>
      </c>
      <c r="N31" s="66" t="str">
        <f>+IFERROR(VLOOKUP($M31,'Calculation Solids'!$B$4:$J$1141,7,FALSE),"")</f>
        <v/>
      </c>
      <c r="O31" s="64" t="str">
        <f t="shared" si="6"/>
        <v>43442K</v>
      </c>
      <c r="P31" s="64" t="str">
        <f>+IFERROR(VLOOKUP($O31,'Calculation Solids'!$B$4:$J$1141,7,FALSE),"")</f>
        <v/>
      </c>
      <c r="Q31" s="64" t="str">
        <f t="shared" si="7"/>
        <v>43442L</v>
      </c>
      <c r="R31" s="64" t="str">
        <f>+IFERROR(VLOOKUP($Q31,'Calculation Solids'!$B$4:$J$1141,7,FALSE),"")</f>
        <v/>
      </c>
      <c r="S31" s="64" t="str">
        <f t="shared" si="8"/>
        <v>43442M</v>
      </c>
      <c r="T31" s="64" t="str">
        <f>+IFERROR(VLOOKUP($S31,'Calculation Solids'!$B$4:$J$1141,7,FALSE),"")</f>
        <v/>
      </c>
      <c r="U31" s="69" t="str">
        <f t="shared" si="20"/>
        <v/>
      </c>
      <c r="V31" s="189" t="str">
        <f t="shared" si="9"/>
        <v>43442C</v>
      </c>
      <c r="W31" s="64" t="str">
        <f>+IFERROR(VLOOKUP($V31,'Calculation Solids'!$B$4:$J$1141,7,FALSE),"")</f>
        <v/>
      </c>
      <c r="X31" s="4" t="str">
        <f>+IFERROR(VLOOKUP($V31,'Calculation COD'!$B$4:$J$1055,7,FALSE),"")</f>
        <v/>
      </c>
      <c r="Y31" s="4" t="str">
        <f>+IFERROR(VLOOKUP($V31,'Calculation NH4'!$B$4:$J$1041,7,FALSE),"")</f>
        <v/>
      </c>
      <c r="Z31" s="64" t="str">
        <f>+IFERROR(VLOOKUP($V31,'Calculation NO3'!$B$4:$J$1044,7,FALSE),"")</f>
        <v/>
      </c>
      <c r="AA31" s="64" t="str">
        <f>+IFERROR(VLOOKUP($V31,'Calculation P'!$B$4:$J$1000,7,FALSE),"")</f>
        <v/>
      </c>
      <c r="AB31" s="240"/>
      <c r="AC31" s="183" t="str">
        <f t="shared" si="10"/>
        <v>43442D</v>
      </c>
      <c r="AD31" s="4" t="str">
        <f>+IFERROR(VLOOKUP($AC31,'Calculation TSS'!$B$4:$J$1000,7,FALSE),"")</f>
        <v/>
      </c>
      <c r="AE31" s="4" t="str">
        <f>+IFERROR(VLOOKUP($AC31,'Calculation COD'!$B$4:$J$1055,7,FALSE),"")</f>
        <v/>
      </c>
      <c r="AF31" s="4" t="str">
        <f>+IFERROR(VLOOKUP($AC31,'Calculation NH4'!$B$4:$J$1041,7,FALSE),"")</f>
        <v/>
      </c>
      <c r="AG31" s="64" t="str">
        <f>+IFERROR(VLOOKUP($AC31,'Calculation NO3'!$B$4:$J$1044,7,FALSE),"")</f>
        <v/>
      </c>
      <c r="AH31" s="131" t="str">
        <f>+IFERROR(VLOOKUP($AC31,'Calculation P'!$B$4:$J$1000,7,FALSE),"")</f>
        <v/>
      </c>
      <c r="AI31" s="115"/>
      <c r="AJ31" s="210" t="str">
        <f t="shared" si="11"/>
        <v>43442E</v>
      </c>
      <c r="AK31" s="211" t="str">
        <f>+IFERROR(VLOOKUP($AJ31,'Calculation TSS'!$B$4:$J$1000,7,FALSE),"")</f>
        <v/>
      </c>
      <c r="AL31" s="4" t="str">
        <f>+IFERROR(VLOOKUP($AJ31,'Calculation COD'!$B$4:$J$1055,7,FALSE),"")</f>
        <v/>
      </c>
      <c r="AM31" s="4" t="str">
        <f>+IFERROR(VLOOKUP($AJ31,'Calculation NH4'!$B$4:$J$1041,7,FALSE),"")</f>
        <v/>
      </c>
      <c r="AN31" s="64" t="str">
        <f>+IFERROR(VLOOKUP($AJ31,'Calculation NO3'!$B$4:$J$1044,7,FALSE),"")</f>
        <v/>
      </c>
      <c r="AO31" s="69" t="str">
        <f>+IFERROR(VLOOKUP($AJ31,'Calculation P'!$B$4:$J$1000,7,FALSE),"")</f>
        <v/>
      </c>
      <c r="AP31" s="178" t="str">
        <f t="shared" si="12"/>
        <v>43442F</v>
      </c>
      <c r="AQ31" s="65" t="str">
        <f>+IFERROR(VLOOKUP($AP31,'Calculation TSS'!$B$4:$J$1000,7,FALSE),"")</f>
        <v/>
      </c>
      <c r="AR31" s="65" t="str">
        <f>+IFERROR(VLOOKUP($AP31,'Calculation COD'!$B$4:$J$1055,7,FALSE),"")</f>
        <v/>
      </c>
      <c r="AS31" s="65" t="str">
        <f>+IFERROR(VLOOKUP($AP31,'Calculation NH4'!$B$4:$J$1041,7,FALSE),"")</f>
        <v/>
      </c>
      <c r="AT31" s="64" t="str">
        <f>+IFERROR(VLOOKUP($AP31,'Calculation NO3'!$B$4:$J$1044,7,FALSE),"")</f>
        <v/>
      </c>
      <c r="AU31" s="64" t="str">
        <f>+IFERROR(VLOOKUP($AP31,'Calculation P'!$B$4:$J$1000,7,FALSE),"")</f>
        <v/>
      </c>
      <c r="AV31" s="115"/>
      <c r="AW31" s="189" t="str">
        <f t="shared" si="13"/>
        <v>43442G</v>
      </c>
      <c r="AX31" s="65" t="str">
        <f>+IFERROR(VLOOKUP($AW31,'Calculation COD'!$B$4:$J$1055,7,FALSE),"")</f>
        <v/>
      </c>
      <c r="AY31" s="65" t="str">
        <f>+IFERROR(VLOOKUP($AW31,'Calculation NH4'!$B$4:$J$1041,7,FALSE),"")</f>
        <v/>
      </c>
      <c r="AZ31" s="64" t="str">
        <f>+IFERROR(VLOOKUP($AW31,'Calculation NO3'!$B$4:$J$1044,7,FALSE),"")</f>
        <v/>
      </c>
      <c r="BA31" s="69" t="str">
        <f>+IFERROR(VLOOKUP($AW31,'Calculation P'!$B$4:$J$1000,7,FALSE),"")</f>
        <v/>
      </c>
      <c r="BB31" s="183" t="str">
        <f t="shared" si="14"/>
        <v>43442H</v>
      </c>
      <c r="BC31" s="64" t="str">
        <f>+IFERROR(VLOOKUP($BB31,'Calculation TSS'!$B$4:$J$1000,7,FALSE),"")</f>
        <v/>
      </c>
      <c r="BD31" s="65" t="str">
        <f>+IFERROR(VLOOKUP($BB31,'Calculation COD'!$B$4:$J$1055,7,FALSE),"")</f>
        <v/>
      </c>
      <c r="BE31" s="65" t="str">
        <f>+IFERROR(VLOOKUP($BB31,'Calculation NH4'!$B$4:$J$1041,7,FALSE),"")</f>
        <v/>
      </c>
      <c r="BF31" s="65" t="str">
        <f>+IFERROR(VLOOKUP($BB31,'Calculation NO3'!$B$4:$J$1044,7,FALSE),"")</f>
        <v/>
      </c>
      <c r="BG31" s="131" t="str">
        <f>+IFERROR(VLOOKUP($BB31,'Calculation P'!$B$4:$J$1000,7,FALSE),"")</f>
        <v/>
      </c>
      <c r="BH31" s="210" t="str">
        <f t="shared" si="15"/>
        <v>43442I</v>
      </c>
      <c r="BI31" s="66" t="str">
        <f>+IFERROR(VLOOKUP($BH31,'Calculation TSS'!$B$4:$J$1000,7,FALSE),"")</f>
        <v/>
      </c>
      <c r="BJ31" s="65" t="str">
        <f>+IFERROR(VLOOKUP($BH31,'Calculation COD'!$B$4:$J$1055,7,FALSE),"")</f>
        <v/>
      </c>
      <c r="BK31" s="65" t="str">
        <f>+IFERROR(VLOOKUP($BH31,'Calculation NH4'!$B$4:$J$1041,7,FALSE),"")</f>
        <v/>
      </c>
      <c r="BL31" s="65" t="str">
        <f>+IFERROR(VLOOKUP($BH31,'Calculation NO3'!$B$4:$J$1044,7,FALSE),"")</f>
        <v/>
      </c>
      <c r="BM31" s="64" t="str">
        <f>+IFERROR(VLOOKUP($BH31,'Calculation P'!$B$4:$J$1000,7,FALSE),"")</f>
        <v/>
      </c>
      <c r="BN31" s="115"/>
      <c r="BO31" s="183" t="str">
        <f t="shared" si="16"/>
        <v>43442N</v>
      </c>
      <c r="BP31" s="116" t="str">
        <f>IFERROR(+VLOOKUP($BO31,'Calculation Solids'!$B$4:$I$1141,7,FALSE),"")</f>
        <v/>
      </c>
      <c r="BQ31" s="187" t="str">
        <f t="shared" si="17"/>
        <v>43442O</v>
      </c>
      <c r="BR31" s="116" t="str">
        <f>IFERROR(+VLOOKUP($BQ31,'Calculation Solids'!$B$4:$I$1141,7,FALSE),"")</f>
        <v/>
      </c>
      <c r="BS31" s="185" t="str">
        <f t="shared" si="18"/>
        <v>43442P</v>
      </c>
      <c r="BT31" s="116" t="str">
        <f>IFERROR(+VLOOKUP($BS31,'Calculation Solids'!$B$4:$I$1141,7,FALSE),"")</f>
        <v/>
      </c>
    </row>
    <row r="32" spans="1:72" x14ac:dyDescent="0.35">
      <c r="A32" s="244">
        <v>43443</v>
      </c>
      <c r="B32" s="240"/>
      <c r="C32" s="191" t="str">
        <f t="shared" si="19"/>
        <v>43443A</v>
      </c>
      <c r="D32" s="64" t="str">
        <f>IFERROR(+VLOOKUP(C32,'Calculation Solids'!$B$4:$I$1141,7,FALSE),"")</f>
        <v/>
      </c>
      <c r="E32" s="326" t="str">
        <f>+IFERROR(VLOOKUP($C32,'Calculation COD'!$B$4:$J$1055,7,FALSE),"")</f>
        <v/>
      </c>
      <c r="F32" s="183" t="str">
        <f t="shared" si="4"/>
        <v>43443B</v>
      </c>
      <c r="G32" s="178" t="str">
        <f>IFERROR(+VLOOKUP($F32,'Calculation Solids'!$B$4:$I$1141,7,FALSE),"")</f>
        <v/>
      </c>
      <c r="H32" s="3" t="str">
        <f>+IFERROR(VLOOKUP($F32,'Calculation COD'!$B$4:$J$1055,7,FALSE),"")</f>
        <v/>
      </c>
      <c r="I32" s="3" t="str">
        <f>+IFERROR(VLOOKUP($F32,'Calculation NH4'!$B$4:$J$1041,7,FALSE),"")</f>
        <v/>
      </c>
      <c r="J32" s="64" t="str">
        <f>+IFERROR(VLOOKUP($F32,'Calculation NO3'!$B$4:$J$1044,7,FALSE),"")</f>
        <v/>
      </c>
      <c r="K32" s="64" t="str">
        <f>+IFERROR(VLOOKUP($F32,'Calculation P'!$B$4:$J$1000,7,FALSE),"")</f>
        <v/>
      </c>
      <c r="L32" s="115"/>
      <c r="M32" s="117" t="str">
        <f t="shared" si="5"/>
        <v>43443J</v>
      </c>
      <c r="N32" s="66" t="str">
        <f>+IFERROR(VLOOKUP($M32,'Calculation Solids'!$B$4:$J$1141,7,FALSE),"")</f>
        <v/>
      </c>
      <c r="O32" s="64" t="str">
        <f t="shared" si="6"/>
        <v>43443K</v>
      </c>
      <c r="P32" s="64" t="str">
        <f>+IFERROR(VLOOKUP($O32,'Calculation Solids'!$B$4:$J$1141,7,FALSE),"")</f>
        <v/>
      </c>
      <c r="Q32" s="64" t="str">
        <f t="shared" si="7"/>
        <v>43443L</v>
      </c>
      <c r="R32" s="64" t="str">
        <f>+IFERROR(VLOOKUP($Q32,'Calculation Solids'!$B$4:$J$1141,7,FALSE),"")</f>
        <v/>
      </c>
      <c r="S32" s="64" t="str">
        <f t="shared" si="8"/>
        <v>43443M</v>
      </c>
      <c r="T32" s="64" t="str">
        <f>+IFERROR(VLOOKUP($S32,'Calculation Solids'!$B$4:$J$1141,7,FALSE),"")</f>
        <v/>
      </c>
      <c r="U32" s="69" t="str">
        <f t="shared" si="20"/>
        <v/>
      </c>
      <c r="V32" s="189" t="str">
        <f t="shared" si="9"/>
        <v>43443C</v>
      </c>
      <c r="W32" s="64" t="str">
        <f>+IFERROR(VLOOKUP($V32,'Calculation Solids'!$B$4:$J$1141,7,FALSE),"")</f>
        <v/>
      </c>
      <c r="X32" s="4" t="str">
        <f>+IFERROR(VLOOKUP($V32,'Calculation COD'!$B$4:$J$1055,7,FALSE),"")</f>
        <v/>
      </c>
      <c r="Y32" s="4" t="str">
        <f>+IFERROR(VLOOKUP($V32,'Calculation NH4'!$B$4:$J$1041,7,FALSE),"")</f>
        <v/>
      </c>
      <c r="Z32" s="64" t="str">
        <f>+IFERROR(VLOOKUP($V32,'Calculation NO3'!$B$4:$J$1044,7,FALSE),"")</f>
        <v/>
      </c>
      <c r="AA32" s="64" t="str">
        <f>+IFERROR(VLOOKUP($V32,'Calculation P'!$B$4:$J$1000,7,FALSE),"")</f>
        <v/>
      </c>
      <c r="AB32" s="240"/>
      <c r="AC32" s="183" t="str">
        <f t="shared" si="10"/>
        <v>43443D</v>
      </c>
      <c r="AD32" s="4" t="str">
        <f>+IFERROR(VLOOKUP($AC32,'Calculation TSS'!$B$4:$J$1000,7,FALSE),"")</f>
        <v/>
      </c>
      <c r="AE32" s="4" t="str">
        <f>+IFERROR(VLOOKUP($AC32,'Calculation COD'!$B$4:$J$1055,7,FALSE),"")</f>
        <v/>
      </c>
      <c r="AF32" s="4" t="str">
        <f>+IFERROR(VLOOKUP($AC32,'Calculation NH4'!$B$4:$J$1041,7,FALSE),"")</f>
        <v/>
      </c>
      <c r="AG32" s="64" t="str">
        <f>+IFERROR(VLOOKUP($AC32,'Calculation NO3'!$B$4:$J$1044,7,FALSE),"")</f>
        <v/>
      </c>
      <c r="AH32" s="131" t="str">
        <f>+IFERROR(VLOOKUP($AC32,'Calculation P'!$B$4:$J$1000,7,FALSE),"")</f>
        <v/>
      </c>
      <c r="AI32" s="115"/>
      <c r="AJ32" s="210" t="str">
        <f t="shared" si="11"/>
        <v>43443E</v>
      </c>
      <c r="AK32" s="211" t="str">
        <f>+IFERROR(VLOOKUP($AJ32,'Calculation TSS'!$B$4:$J$1000,7,FALSE),"")</f>
        <v/>
      </c>
      <c r="AL32" s="4" t="str">
        <f>+IFERROR(VLOOKUP($AJ32,'Calculation COD'!$B$4:$J$1055,7,FALSE),"")</f>
        <v/>
      </c>
      <c r="AM32" s="4" t="str">
        <f>+IFERROR(VLOOKUP($AJ32,'Calculation NH4'!$B$4:$J$1041,7,FALSE),"")</f>
        <v/>
      </c>
      <c r="AN32" s="64" t="str">
        <f>+IFERROR(VLOOKUP($AJ32,'Calculation NO3'!$B$4:$J$1044,7,FALSE),"")</f>
        <v/>
      </c>
      <c r="AO32" s="69" t="str">
        <f>+IFERROR(VLOOKUP($AJ32,'Calculation P'!$B$4:$J$1000,7,FALSE),"")</f>
        <v/>
      </c>
      <c r="AP32" s="178" t="str">
        <f t="shared" si="12"/>
        <v>43443F</v>
      </c>
      <c r="AQ32" s="65" t="str">
        <f>+IFERROR(VLOOKUP($AP32,'Calculation TSS'!$B$4:$J$1000,7,FALSE),"")</f>
        <v/>
      </c>
      <c r="AR32" s="65" t="str">
        <f>+IFERROR(VLOOKUP($AP32,'Calculation COD'!$B$4:$J$1055,7,FALSE),"")</f>
        <v/>
      </c>
      <c r="AS32" s="65" t="str">
        <f>+IFERROR(VLOOKUP($AP32,'Calculation NH4'!$B$4:$J$1041,7,FALSE),"")</f>
        <v/>
      </c>
      <c r="AT32" s="64" t="str">
        <f>+IFERROR(VLOOKUP($AP32,'Calculation NO3'!$B$4:$J$1044,7,FALSE),"")</f>
        <v/>
      </c>
      <c r="AU32" s="64" t="str">
        <f>+IFERROR(VLOOKUP($AP32,'Calculation P'!$B$4:$J$1000,7,FALSE),"")</f>
        <v/>
      </c>
      <c r="AV32" s="115"/>
      <c r="AW32" s="189" t="str">
        <f t="shared" si="13"/>
        <v>43443G</v>
      </c>
      <c r="AX32" s="65" t="str">
        <f>+IFERROR(VLOOKUP($AW32,'Calculation COD'!$B$4:$J$1055,7,FALSE),"")</f>
        <v/>
      </c>
      <c r="AY32" s="65" t="str">
        <f>+IFERROR(VLOOKUP($AW32,'Calculation NH4'!$B$4:$J$1041,7,FALSE),"")</f>
        <v/>
      </c>
      <c r="AZ32" s="64" t="str">
        <f>+IFERROR(VLOOKUP($AW32,'Calculation NO3'!$B$4:$J$1044,7,FALSE),"")</f>
        <v/>
      </c>
      <c r="BA32" s="69" t="str">
        <f>+IFERROR(VLOOKUP($AW32,'Calculation P'!$B$4:$J$1000,7,FALSE),"")</f>
        <v/>
      </c>
      <c r="BB32" s="183" t="str">
        <f t="shared" si="14"/>
        <v>43443H</v>
      </c>
      <c r="BC32" s="64" t="str">
        <f>+IFERROR(VLOOKUP($BB32,'Calculation TSS'!$B$4:$J$1000,7,FALSE),"")</f>
        <v/>
      </c>
      <c r="BD32" s="65" t="str">
        <f>+IFERROR(VLOOKUP($BB32,'Calculation COD'!$B$4:$J$1055,7,FALSE),"")</f>
        <v/>
      </c>
      <c r="BE32" s="65" t="str">
        <f>+IFERROR(VLOOKUP($BB32,'Calculation NH4'!$B$4:$J$1041,7,FALSE),"")</f>
        <v/>
      </c>
      <c r="BF32" s="65" t="str">
        <f>+IFERROR(VLOOKUP($BB32,'Calculation NO3'!$B$4:$J$1044,7,FALSE),"")</f>
        <v/>
      </c>
      <c r="BG32" s="131" t="str">
        <f>+IFERROR(VLOOKUP($BB32,'Calculation P'!$B$4:$J$1000,7,FALSE),"")</f>
        <v/>
      </c>
      <c r="BH32" s="210" t="str">
        <f t="shared" si="15"/>
        <v>43443I</v>
      </c>
      <c r="BI32" s="66" t="str">
        <f>+IFERROR(VLOOKUP($BH32,'Calculation TSS'!$B$4:$J$1000,7,FALSE),"")</f>
        <v/>
      </c>
      <c r="BJ32" s="65" t="str">
        <f>+IFERROR(VLOOKUP($BH32,'Calculation COD'!$B$4:$J$1055,7,FALSE),"")</f>
        <v/>
      </c>
      <c r="BK32" s="65" t="str">
        <f>+IFERROR(VLOOKUP($BH32,'Calculation NH4'!$B$4:$J$1041,7,FALSE),"")</f>
        <v/>
      </c>
      <c r="BL32" s="65" t="str">
        <f>+IFERROR(VLOOKUP($BH32,'Calculation NO3'!$B$4:$J$1044,7,FALSE),"")</f>
        <v/>
      </c>
      <c r="BM32" s="64" t="str">
        <f>+IFERROR(VLOOKUP($BH32,'Calculation P'!$B$4:$J$1000,7,FALSE),"")</f>
        <v/>
      </c>
      <c r="BN32" s="115"/>
      <c r="BO32" s="183" t="str">
        <f t="shared" si="16"/>
        <v>43443N</v>
      </c>
      <c r="BP32" s="116" t="str">
        <f>IFERROR(+VLOOKUP($BO32,'Calculation Solids'!$B$4:$I$1141,7,FALSE),"")</f>
        <v/>
      </c>
      <c r="BQ32" s="187" t="str">
        <f t="shared" si="17"/>
        <v>43443O</v>
      </c>
      <c r="BR32" s="116" t="str">
        <f>IFERROR(+VLOOKUP($BQ32,'Calculation Solids'!$B$4:$I$1141,7,FALSE),"")</f>
        <v/>
      </c>
      <c r="BS32" s="185" t="str">
        <f t="shared" si="18"/>
        <v>43443P</v>
      </c>
      <c r="BT32" s="116" t="str">
        <f>IFERROR(+VLOOKUP($BS32,'Calculation Solids'!$B$4:$I$1141,7,FALSE),"")</f>
        <v/>
      </c>
    </row>
    <row r="33" spans="1:72" x14ac:dyDescent="0.35">
      <c r="A33" s="244">
        <v>43444</v>
      </c>
      <c r="B33" s="239"/>
      <c r="C33" s="173" t="str">
        <f t="shared" si="19"/>
        <v>43444A</v>
      </c>
      <c r="D33" s="29" t="str">
        <f>IFERROR(+VLOOKUP(C33,'Calculation Solids'!$B$4:$I$1141,7,FALSE),"")</f>
        <v/>
      </c>
      <c r="E33" s="190" t="str">
        <f>+IFERROR(VLOOKUP($C33,'Calculation COD'!$B$4:$J$1055,7,FALSE),"")</f>
        <v/>
      </c>
      <c r="F33" s="30" t="str">
        <f t="shared" si="4"/>
        <v>43444B</v>
      </c>
      <c r="G33" s="177" t="str">
        <f>IFERROR(+VLOOKUP($F33,'Calculation Solids'!$B$4:$I$1141,7,FALSE),"")</f>
        <v/>
      </c>
      <c r="H33" s="25" t="str">
        <f>+IFERROR(VLOOKUP($F33,'Calculation COD'!$B$4:$J$1055,7,FALSE),"")</f>
        <v/>
      </c>
      <c r="I33" s="26" t="str">
        <f>+IFERROR(VLOOKUP($F33,'Calculation NH4'!$B$4:$J$1041,7,FALSE),"")</f>
        <v/>
      </c>
      <c r="J33" s="29" t="str">
        <f>+IFERROR(VLOOKUP($F33,'Calculation NO3'!$B$4:$J$1044,7,FALSE),"")</f>
        <v/>
      </c>
      <c r="K33" s="29" t="str">
        <f>+IFERROR(VLOOKUP($F33,'Calculation P'!$B$4:$J$1000,7,FALSE),"")</f>
        <v/>
      </c>
      <c r="L33" s="62"/>
      <c r="M33" s="27" t="str">
        <f t="shared" si="5"/>
        <v>43444J</v>
      </c>
      <c r="N33" s="40">
        <f>+IFERROR(VLOOKUP($M33,'Calculation Solids'!$B$4:$J$1141,7,FALSE),"")</f>
        <v>43.385828812872326</v>
      </c>
      <c r="O33" s="28" t="str">
        <f t="shared" si="6"/>
        <v>43444K</v>
      </c>
      <c r="P33" s="29" t="str">
        <f>+IFERROR(VLOOKUP($O33,'Calculation Solids'!$B$4:$J$1141,7,FALSE),"")</f>
        <v/>
      </c>
      <c r="Q33" s="28" t="str">
        <f t="shared" si="7"/>
        <v>43444L</v>
      </c>
      <c r="R33" s="29" t="str">
        <f>+IFERROR(VLOOKUP($Q33,'Calculation Solids'!$B$4:$J$1141,7,FALSE),"")</f>
        <v/>
      </c>
      <c r="S33" s="28" t="str">
        <f t="shared" si="8"/>
        <v>43444M</v>
      </c>
      <c r="T33" s="29" t="str">
        <f>+IFERROR(VLOOKUP($S33,'Calculation Solids'!$B$4:$J$1141,7,FALSE),"")</f>
        <v/>
      </c>
      <c r="U33" s="68">
        <f t="shared" si="20"/>
        <v>43.385828812872326</v>
      </c>
      <c r="V33" s="173" t="str">
        <f t="shared" si="9"/>
        <v>43444C</v>
      </c>
      <c r="W33" s="29" t="str">
        <f>+IFERROR(VLOOKUP($V33,'Calculation Solids'!$B$4:$J$1141,7,FALSE),"")</f>
        <v/>
      </c>
      <c r="X33" s="24" t="str">
        <f>+IFERROR(VLOOKUP($V33,'Calculation COD'!$B$4:$J$1055,7,FALSE),"")</f>
        <v/>
      </c>
      <c r="Y33" s="8" t="str">
        <f>+IFERROR(VLOOKUP($V33,'Calculation NH4'!$B$4:$J$1041,7,FALSE),"")</f>
        <v/>
      </c>
      <c r="Z33" s="29" t="str">
        <f>+IFERROR(VLOOKUP($V33,'Calculation NO3'!$B$4:$J$1044,7,FALSE),"")</f>
        <v/>
      </c>
      <c r="AA33" s="29" t="str">
        <f>+IFERROR(VLOOKUP($V33,'Calculation P'!$B$4:$J$1000,7,FALSE),"")</f>
        <v/>
      </c>
      <c r="AB33" s="239"/>
      <c r="AC33" s="30" t="str">
        <f t="shared" si="10"/>
        <v>43444D</v>
      </c>
      <c r="AD33" s="2" t="str">
        <f>+IFERROR(VLOOKUP($AC33,'Calculation TSS'!$B$4:$J$1000,7,FALSE),"")</f>
        <v/>
      </c>
      <c r="AE33" s="24" t="str">
        <f>+IFERROR(VLOOKUP($AC33,'Calculation COD'!$B$4:$J$1055,7,FALSE),"")</f>
        <v/>
      </c>
      <c r="AF33" s="24" t="str">
        <f>+IFERROR(VLOOKUP($AC33,'Calculation NH4'!$B$4:$J$1041,7,FALSE),"")</f>
        <v/>
      </c>
      <c r="AG33" s="29" t="str">
        <f>+IFERROR(VLOOKUP($AC33,'Calculation NO3'!$B$4:$J$1044,7,FALSE),"")</f>
        <v/>
      </c>
      <c r="AH33" s="130" t="str">
        <f>+IFERROR(VLOOKUP($AC33,'Calculation P'!$B$4:$J$1000,7,FALSE),"")</f>
        <v/>
      </c>
      <c r="AI33" s="62"/>
      <c r="AJ33" s="192" t="str">
        <f t="shared" si="11"/>
        <v>43444E</v>
      </c>
      <c r="AK33" s="21" t="str">
        <f>+IFERROR(VLOOKUP($AJ33,'Calculation TSS'!$B$4:$J$1000,7,FALSE),"")</f>
        <v/>
      </c>
      <c r="AL33" s="24" t="str">
        <f>+IFERROR(VLOOKUP($AJ33,'Calculation COD'!$B$4:$J$1055,7,FALSE),"")</f>
        <v/>
      </c>
      <c r="AM33" s="24" t="str">
        <f>+IFERROR(VLOOKUP($AJ33,'Calculation NH4'!$B$4:$J$1041,7,FALSE),"")</f>
        <v/>
      </c>
      <c r="AN33" s="29" t="str">
        <f>+IFERROR(VLOOKUP($AJ33,'Calculation NO3'!$B$4:$J$1044,7,FALSE),"")</f>
        <v/>
      </c>
      <c r="AO33" s="68" t="str">
        <f>+IFERROR(VLOOKUP($AJ33,'Calculation P'!$B$4:$J$1000,7,FALSE),"")</f>
        <v/>
      </c>
      <c r="AP33" s="30" t="str">
        <f t="shared" si="12"/>
        <v>43444F</v>
      </c>
      <c r="AQ33" s="25" t="str">
        <f>+IFERROR(VLOOKUP($AP33,'Calculation TSS'!$B$4:$J$1000,7,FALSE),"")</f>
        <v/>
      </c>
      <c r="AR33" s="25" t="str">
        <f>+IFERROR(VLOOKUP($AP33,'Calculation COD'!$B$4:$J$1055,7,FALSE),"")</f>
        <v/>
      </c>
      <c r="AS33" s="25" t="str">
        <f>+IFERROR(VLOOKUP($AP33,'Calculation NH4'!$B$4:$J$1041,7,FALSE),"")</f>
        <v/>
      </c>
      <c r="AT33" s="29" t="str">
        <f>+IFERROR(VLOOKUP($AP33,'Calculation NO3'!$B$4:$J$1044,7,FALSE),"")</f>
        <v/>
      </c>
      <c r="AU33" s="29" t="str">
        <f>+IFERROR(VLOOKUP($AP33,'Calculation P'!$B$4:$J$1000,7,FALSE),"")</f>
        <v/>
      </c>
      <c r="AV33" s="62"/>
      <c r="AW33" s="173" t="str">
        <f t="shared" si="13"/>
        <v>43444G</v>
      </c>
      <c r="AX33" s="25" t="str">
        <f>+IFERROR(VLOOKUP($AW33,'Calculation COD'!$B$4:$J$1055,7,FALSE),"")</f>
        <v/>
      </c>
      <c r="AY33" s="25" t="str">
        <f>+IFERROR(VLOOKUP($AW33,'Calculation NH4'!$B$4:$J$1041,7,FALSE),"")</f>
        <v/>
      </c>
      <c r="AZ33" s="29" t="str">
        <f>+IFERROR(VLOOKUP($AW33,'Calculation NO3'!$B$4:$J$1044,7,FALSE),"")</f>
        <v/>
      </c>
      <c r="BA33" s="68" t="str">
        <f>+IFERROR(VLOOKUP($AW33,'Calculation P'!$B$4:$J$1000,7,FALSE),"")</f>
        <v/>
      </c>
      <c r="BB33" s="30" t="str">
        <f t="shared" si="14"/>
        <v>43444H</v>
      </c>
      <c r="BC33" s="29" t="str">
        <f>+IFERROR(VLOOKUP($BB33,'Calculation TSS'!$B$4:$J$1000,7,FALSE),"")</f>
        <v/>
      </c>
      <c r="BD33" s="25" t="str">
        <f>+IFERROR(VLOOKUP($BB33,'Calculation COD'!$B$4:$J$1055,7,FALSE),"")</f>
        <v/>
      </c>
      <c r="BE33" s="25" t="str">
        <f>+IFERROR(VLOOKUP($BB33,'Calculation NH4'!$B$4:$J$1041,7,FALSE),"")</f>
        <v/>
      </c>
      <c r="BF33" s="25" t="str">
        <f>+IFERROR(VLOOKUP($BB33,'Calculation NO3'!$B$4:$J$1044,7,FALSE),"")</f>
        <v/>
      </c>
      <c r="BG33" s="130" t="str">
        <f>+IFERROR(VLOOKUP($BB33,'Calculation P'!$B$4:$J$1000,7,FALSE),"")</f>
        <v/>
      </c>
      <c r="BH33" s="192" t="str">
        <f t="shared" si="15"/>
        <v>43444I</v>
      </c>
      <c r="BI33" s="40" t="str">
        <f>+IFERROR(VLOOKUP($BH33,'Calculation TSS'!$B$4:$J$1000,7,FALSE),"")</f>
        <v/>
      </c>
      <c r="BJ33" s="25" t="str">
        <f>+IFERROR(VLOOKUP($BH33,'Calculation COD'!$B$4:$J$1055,7,FALSE),"")</f>
        <v/>
      </c>
      <c r="BK33" s="25" t="str">
        <f>+IFERROR(VLOOKUP($BH33,'Calculation NH4'!$B$4:$J$1041,7,FALSE),"")</f>
        <v/>
      </c>
      <c r="BL33" s="25" t="str">
        <f>+IFERROR(VLOOKUP($BH33,'Calculation NO3'!$B$4:$J$1044,7,FALSE),"")</f>
        <v/>
      </c>
      <c r="BM33" s="29" t="str">
        <f>+IFERROR(VLOOKUP($BH33,'Calculation P'!$B$4:$J$1000,7,FALSE),"")</f>
        <v/>
      </c>
      <c r="BN33" s="62"/>
      <c r="BO33" s="30" t="str">
        <f t="shared" si="16"/>
        <v>43444N</v>
      </c>
      <c r="BP33" s="134">
        <f>IFERROR(+VLOOKUP($BO33,'Calculation Solids'!$B$4:$I$1141,7,FALSE),"")</f>
        <v>234.07863469431851</v>
      </c>
      <c r="BQ33" s="192" t="str">
        <f t="shared" si="17"/>
        <v>43444O</v>
      </c>
      <c r="BR33" s="92">
        <f>IFERROR(+VLOOKUP($BQ33,'Calculation Solids'!$B$4:$I$1141,7,FALSE),"")</f>
        <v>868.12090874085482</v>
      </c>
      <c r="BS33" s="30" t="str">
        <f t="shared" si="18"/>
        <v>43444P</v>
      </c>
      <c r="BT33" s="170" t="str">
        <f>IFERROR(+VLOOKUP($BS33,'Calculation Solids'!$B$4:$I$1141,7,FALSE),"")</f>
        <v/>
      </c>
    </row>
    <row r="34" spans="1:72" x14ac:dyDescent="0.35">
      <c r="A34" s="244">
        <v>43445</v>
      </c>
      <c r="B34" s="239"/>
      <c r="C34" s="173" t="str">
        <f t="shared" si="19"/>
        <v>43445A</v>
      </c>
      <c r="D34" s="29" t="str">
        <f>IFERROR(+VLOOKUP(C34,'Calculation Solids'!$B$4:$I$1141,7,FALSE),"")</f>
        <v/>
      </c>
      <c r="E34" s="190" t="str">
        <f>+IFERROR(VLOOKUP($C34,'Calculation COD'!$B$4:$J$1055,7,FALSE),"")</f>
        <v/>
      </c>
      <c r="F34" s="30" t="str">
        <f t="shared" si="4"/>
        <v>43445B</v>
      </c>
      <c r="G34" s="177" t="str">
        <f>IFERROR(+VLOOKUP($F34,'Calculation Solids'!$B$4:$I$1141,7,FALSE),"")</f>
        <v/>
      </c>
      <c r="H34" s="25" t="str">
        <f>+IFERROR(VLOOKUP($F34,'Calculation COD'!$B$4:$J$1055,7,FALSE),"")</f>
        <v/>
      </c>
      <c r="I34" s="26" t="str">
        <f>+IFERROR(VLOOKUP($F34,'Calculation NH4'!$B$4:$J$1041,7,FALSE),"")</f>
        <v/>
      </c>
      <c r="J34" s="29" t="str">
        <f>+IFERROR(VLOOKUP($F34,'Calculation NO3'!$B$4:$J$1044,7,FALSE),"")</f>
        <v/>
      </c>
      <c r="K34" s="29" t="str">
        <f>+IFERROR(VLOOKUP($F34,'Calculation P'!$B$4:$J$1000,7,FALSE),"")</f>
        <v/>
      </c>
      <c r="L34" s="62"/>
      <c r="M34" s="27" t="str">
        <f t="shared" si="5"/>
        <v>43445J</v>
      </c>
      <c r="N34" s="40" t="str">
        <f>+IFERROR(VLOOKUP($M34,'Calculation Solids'!$B$4:$J$1141,7,FALSE),"")</f>
        <v/>
      </c>
      <c r="O34" s="28" t="str">
        <f t="shared" si="6"/>
        <v>43445K</v>
      </c>
      <c r="P34" s="29" t="str">
        <f>+IFERROR(VLOOKUP($O34,'Calculation Solids'!$B$4:$J$1141,7,FALSE),"")</f>
        <v/>
      </c>
      <c r="Q34" s="28" t="str">
        <f t="shared" si="7"/>
        <v>43445L</v>
      </c>
      <c r="R34" s="29" t="str">
        <f>+IFERROR(VLOOKUP($Q34,'Calculation Solids'!$B$4:$J$1141,7,FALSE),"")</f>
        <v/>
      </c>
      <c r="S34" s="28" t="str">
        <f t="shared" si="8"/>
        <v>43445M</v>
      </c>
      <c r="T34" s="29" t="str">
        <f>+IFERROR(VLOOKUP($S34,'Calculation Solids'!$B$4:$J$1141,7,FALSE),"")</f>
        <v/>
      </c>
      <c r="U34" s="68" t="str">
        <f t="shared" si="20"/>
        <v/>
      </c>
      <c r="V34" s="173" t="str">
        <f t="shared" si="9"/>
        <v>43445C</v>
      </c>
      <c r="W34" s="29" t="str">
        <f>+IFERROR(VLOOKUP($V34,'Calculation Solids'!$B$4:$J$1141,7,FALSE),"")</f>
        <v/>
      </c>
      <c r="X34" s="24" t="str">
        <f>+IFERROR(VLOOKUP($V34,'Calculation COD'!$B$4:$J$1055,7,FALSE),"")</f>
        <v/>
      </c>
      <c r="Y34" s="8" t="str">
        <f>+IFERROR(VLOOKUP($V34,'Calculation NH4'!$B$4:$J$1041,7,FALSE),"")</f>
        <v/>
      </c>
      <c r="Z34" s="29" t="str">
        <f>+IFERROR(VLOOKUP($V34,'Calculation NO3'!$B$4:$J$1044,7,FALSE),"")</f>
        <v/>
      </c>
      <c r="AA34" s="29" t="str">
        <f>+IFERROR(VLOOKUP($V34,'Calculation P'!$B$4:$J$1000,7,FALSE),"")</f>
        <v/>
      </c>
      <c r="AB34" s="239"/>
      <c r="AC34" s="30" t="str">
        <f t="shared" si="10"/>
        <v>43445D</v>
      </c>
      <c r="AD34" s="2" t="str">
        <f>+IFERROR(VLOOKUP($AC34,'Calculation TSS'!$B$4:$J$1000,7,FALSE),"")</f>
        <v/>
      </c>
      <c r="AE34" s="24" t="str">
        <f>+IFERROR(VLOOKUP($AC34,'Calculation COD'!$B$4:$J$1055,7,FALSE),"")</f>
        <v/>
      </c>
      <c r="AF34" s="24" t="str">
        <f>+IFERROR(VLOOKUP($AC34,'Calculation NH4'!$B$4:$J$1041,7,FALSE),"")</f>
        <v/>
      </c>
      <c r="AG34" s="29" t="str">
        <f>+IFERROR(VLOOKUP($AC34,'Calculation NO3'!$B$4:$J$1044,7,FALSE),"")</f>
        <v/>
      </c>
      <c r="AH34" s="130" t="str">
        <f>+IFERROR(VLOOKUP($AC34,'Calculation P'!$B$4:$J$1000,7,FALSE),"")</f>
        <v/>
      </c>
      <c r="AI34" s="62"/>
      <c r="AJ34" s="192" t="str">
        <f t="shared" si="11"/>
        <v>43445E</v>
      </c>
      <c r="AK34" s="21" t="str">
        <f>+IFERROR(VLOOKUP($AJ34,'Calculation TSS'!$B$4:$J$1000,7,FALSE),"")</f>
        <v/>
      </c>
      <c r="AL34" s="24" t="str">
        <f>+IFERROR(VLOOKUP($AJ34,'Calculation COD'!$B$4:$J$1055,7,FALSE),"")</f>
        <v/>
      </c>
      <c r="AM34" s="24" t="str">
        <f>+IFERROR(VLOOKUP($AJ34,'Calculation NH4'!$B$4:$J$1041,7,FALSE),"")</f>
        <v/>
      </c>
      <c r="AN34" s="29" t="str">
        <f>+IFERROR(VLOOKUP($AJ34,'Calculation NO3'!$B$4:$J$1044,7,FALSE),"")</f>
        <v/>
      </c>
      <c r="AO34" s="68" t="str">
        <f>+IFERROR(VLOOKUP($AJ34,'Calculation P'!$B$4:$J$1000,7,FALSE),"")</f>
        <v/>
      </c>
      <c r="AP34" s="30" t="str">
        <f t="shared" si="12"/>
        <v>43445F</v>
      </c>
      <c r="AQ34" s="25" t="str">
        <f>+IFERROR(VLOOKUP($AP34,'Calculation TSS'!$B$4:$J$1000,7,FALSE),"")</f>
        <v/>
      </c>
      <c r="AR34" s="25" t="str">
        <f>+IFERROR(VLOOKUP($AP34,'Calculation COD'!$B$4:$J$1055,7,FALSE),"")</f>
        <v/>
      </c>
      <c r="AS34" s="25" t="str">
        <f>+IFERROR(VLOOKUP($AP34,'Calculation NH4'!$B$4:$J$1041,7,FALSE),"")</f>
        <v/>
      </c>
      <c r="AT34" s="29" t="str">
        <f>+IFERROR(VLOOKUP($AP34,'Calculation NO3'!$B$4:$J$1044,7,FALSE),"")</f>
        <v/>
      </c>
      <c r="AU34" s="29" t="str">
        <f>+IFERROR(VLOOKUP($AP34,'Calculation P'!$B$4:$J$1000,7,FALSE),"")</f>
        <v/>
      </c>
      <c r="AV34" s="62"/>
      <c r="AW34" s="173" t="str">
        <f t="shared" si="13"/>
        <v>43445G</v>
      </c>
      <c r="AX34" s="25" t="str">
        <f>+IFERROR(VLOOKUP($AW34,'Calculation COD'!$B$4:$J$1055,7,FALSE),"")</f>
        <v/>
      </c>
      <c r="AY34" s="25" t="str">
        <f>+IFERROR(VLOOKUP($AW34,'Calculation NH4'!$B$4:$J$1041,7,FALSE),"")</f>
        <v/>
      </c>
      <c r="AZ34" s="29" t="str">
        <f>+IFERROR(VLOOKUP($AW34,'Calculation NO3'!$B$4:$J$1044,7,FALSE),"")</f>
        <v/>
      </c>
      <c r="BA34" s="68" t="str">
        <f>+IFERROR(VLOOKUP($AW34,'Calculation P'!$B$4:$J$1000,7,FALSE),"")</f>
        <v/>
      </c>
      <c r="BB34" s="30" t="str">
        <f t="shared" si="14"/>
        <v>43445H</v>
      </c>
      <c r="BC34" s="29" t="str">
        <f>+IFERROR(VLOOKUP($BB34,'Calculation TSS'!$B$4:$J$1000,7,FALSE),"")</f>
        <v/>
      </c>
      <c r="BD34" s="25" t="str">
        <f>+IFERROR(VLOOKUP($BB34,'Calculation COD'!$B$4:$J$1055,7,FALSE),"")</f>
        <v/>
      </c>
      <c r="BE34" s="25" t="str">
        <f>+IFERROR(VLOOKUP($BB34,'Calculation NH4'!$B$4:$J$1041,7,FALSE),"")</f>
        <v/>
      </c>
      <c r="BF34" s="25" t="str">
        <f>+IFERROR(VLOOKUP($BB34,'Calculation NO3'!$B$4:$J$1044,7,FALSE),"")</f>
        <v/>
      </c>
      <c r="BG34" s="130" t="str">
        <f>+IFERROR(VLOOKUP($BB34,'Calculation P'!$B$4:$J$1000,7,FALSE),"")</f>
        <v/>
      </c>
      <c r="BH34" s="192" t="str">
        <f t="shared" si="15"/>
        <v>43445I</v>
      </c>
      <c r="BI34" s="40" t="str">
        <f>+IFERROR(VLOOKUP($BH34,'Calculation TSS'!$B$4:$J$1000,7,FALSE),"")</f>
        <v/>
      </c>
      <c r="BJ34" s="25" t="str">
        <f>+IFERROR(VLOOKUP($BH34,'Calculation COD'!$B$4:$J$1055,7,FALSE),"")</f>
        <v/>
      </c>
      <c r="BK34" s="25" t="str">
        <f>+IFERROR(VLOOKUP($BH34,'Calculation NH4'!$B$4:$J$1041,7,FALSE),"")</f>
        <v/>
      </c>
      <c r="BL34" s="25" t="str">
        <f>+IFERROR(VLOOKUP($BH34,'Calculation NO3'!$B$4:$J$1044,7,FALSE),"")</f>
        <v/>
      </c>
      <c r="BM34" s="29" t="str">
        <f>+IFERROR(VLOOKUP($BH34,'Calculation P'!$B$4:$J$1000,7,FALSE),"")</f>
        <v/>
      </c>
      <c r="BN34" s="62"/>
      <c r="BO34" s="30" t="str">
        <f t="shared" si="16"/>
        <v>43445N</v>
      </c>
      <c r="BP34" s="134" t="str">
        <f>IFERROR(+VLOOKUP($BO34,'Calculation Solids'!$B$4:$I$1141,7,FALSE),"")</f>
        <v/>
      </c>
      <c r="BQ34" s="192" t="str">
        <f t="shared" si="17"/>
        <v>43445O</v>
      </c>
      <c r="BR34" s="92" t="str">
        <f>IFERROR(+VLOOKUP($BQ34,'Calculation Solids'!$B$4:$I$1141,7,FALSE),"")</f>
        <v/>
      </c>
      <c r="BS34" s="30" t="str">
        <f t="shared" si="18"/>
        <v>43445P</v>
      </c>
      <c r="BT34" s="170" t="str">
        <f>IFERROR(+VLOOKUP($BS34,'Calculation Solids'!$B$4:$I$1141,7,FALSE),"")</f>
        <v/>
      </c>
    </row>
    <row r="35" spans="1:72" x14ac:dyDescent="0.35">
      <c r="A35" s="244">
        <v>43446</v>
      </c>
      <c r="B35" s="239"/>
      <c r="C35" s="173" t="str">
        <f t="shared" si="19"/>
        <v>43446A</v>
      </c>
      <c r="D35" s="29">
        <f>IFERROR(+VLOOKUP(C35,'Calculation Solids'!$B$4:$I$1141,7,FALSE),"")</f>
        <v>11.164468880202724</v>
      </c>
      <c r="E35" s="190" t="str">
        <f>+IFERROR(VLOOKUP($C35,'Calculation COD'!$B$4:$J$1055,7,FALSE),"")</f>
        <v/>
      </c>
      <c r="F35" s="30" t="str">
        <f t="shared" si="4"/>
        <v>43446B</v>
      </c>
      <c r="G35" s="177">
        <f>IFERROR(+VLOOKUP($F35,'Calculation Solids'!$B$4:$I$1141,7,FALSE),"")</f>
        <v>3.8651603550591624</v>
      </c>
      <c r="H35" s="25" t="str">
        <f>+IFERROR(VLOOKUP($F35,'Calculation COD'!$B$4:$J$1055,7,FALSE),"")</f>
        <v/>
      </c>
      <c r="I35" s="26" t="str">
        <f>+IFERROR(VLOOKUP($F35,'Calculation NH4'!$B$4:$J$1041,7,FALSE),"")</f>
        <v/>
      </c>
      <c r="J35" s="29" t="str">
        <f>+IFERROR(VLOOKUP($F35,'Calculation NO3'!$B$4:$J$1044,7,FALSE),"")</f>
        <v/>
      </c>
      <c r="K35" s="29" t="str">
        <f>+IFERROR(VLOOKUP($F35,'Calculation P'!$B$4:$J$1000,7,FALSE),"")</f>
        <v/>
      </c>
      <c r="L35" s="62"/>
      <c r="M35" s="27" t="str">
        <f t="shared" si="5"/>
        <v>43446J</v>
      </c>
      <c r="N35" s="40">
        <f>+IFERROR(VLOOKUP($M35,'Calculation Solids'!$B$4:$J$1141,7,FALSE),"")</f>
        <v>40.617170665319485</v>
      </c>
      <c r="O35" s="28" t="str">
        <f t="shared" si="6"/>
        <v>43446K</v>
      </c>
      <c r="P35" s="29" t="str">
        <f>+IFERROR(VLOOKUP($O35,'Calculation Solids'!$B$4:$J$1141,7,FALSE),"")</f>
        <v/>
      </c>
      <c r="Q35" s="28" t="str">
        <f t="shared" si="7"/>
        <v>43446L</v>
      </c>
      <c r="R35" s="29" t="str">
        <f>+IFERROR(VLOOKUP($Q35,'Calculation Solids'!$B$4:$J$1141,7,FALSE),"")</f>
        <v/>
      </c>
      <c r="S35" s="28" t="str">
        <f t="shared" si="8"/>
        <v>43446M</v>
      </c>
      <c r="T35" s="29" t="str">
        <f>+IFERROR(VLOOKUP($S35,'Calculation Solids'!$B$4:$J$1141,7,FALSE),"")</f>
        <v/>
      </c>
      <c r="U35" s="68">
        <f t="shared" si="20"/>
        <v>40.617170665319485</v>
      </c>
      <c r="V35" s="173" t="str">
        <f t="shared" si="9"/>
        <v>43446C</v>
      </c>
      <c r="W35" s="29" t="str">
        <f>+IFERROR(VLOOKUP($V35,'Calculation Solids'!$B$4:$J$1141,7,FALSE),"")</f>
        <v/>
      </c>
      <c r="X35" s="24" t="str">
        <f>+IFERROR(VLOOKUP($V35,'Calculation COD'!$B$4:$J$1055,7,FALSE),"")</f>
        <v/>
      </c>
      <c r="Y35" s="8" t="str">
        <f>+IFERROR(VLOOKUP($V35,'Calculation NH4'!$B$4:$J$1041,7,FALSE),"")</f>
        <v/>
      </c>
      <c r="Z35" s="29" t="str">
        <f>+IFERROR(VLOOKUP($V35,'Calculation NO3'!$B$4:$J$1044,7,FALSE),"")</f>
        <v/>
      </c>
      <c r="AA35" s="29" t="str">
        <f>+IFERROR(VLOOKUP($V35,'Calculation P'!$B$4:$J$1000,7,FALSE),"")</f>
        <v/>
      </c>
      <c r="AB35" s="239"/>
      <c r="AC35" s="30" t="str">
        <f t="shared" si="10"/>
        <v>43446D</v>
      </c>
      <c r="AD35" s="2" t="str">
        <f>+IFERROR(VLOOKUP($AC35,'Calculation TSS'!$B$4:$J$1000,7,FALSE),"")</f>
        <v/>
      </c>
      <c r="AE35" s="24" t="str">
        <f>+IFERROR(VLOOKUP($AC35,'Calculation COD'!$B$4:$J$1055,7,FALSE),"")</f>
        <v/>
      </c>
      <c r="AF35" s="24" t="str">
        <f>+IFERROR(VLOOKUP($AC35,'Calculation NH4'!$B$4:$J$1041,7,FALSE),"")</f>
        <v/>
      </c>
      <c r="AG35" s="29" t="str">
        <f>+IFERROR(VLOOKUP($AC35,'Calculation NO3'!$B$4:$J$1044,7,FALSE),"")</f>
        <v/>
      </c>
      <c r="AH35" s="130" t="str">
        <f>+IFERROR(VLOOKUP($AC35,'Calculation P'!$B$4:$J$1000,7,FALSE),"")</f>
        <v/>
      </c>
      <c r="AI35" s="62"/>
      <c r="AJ35" s="192" t="str">
        <f t="shared" si="11"/>
        <v>43446E</v>
      </c>
      <c r="AK35" s="21" t="str">
        <f>+IFERROR(VLOOKUP($AJ35,'Calculation TSS'!$B$4:$J$1000,7,FALSE),"")</f>
        <v/>
      </c>
      <c r="AL35" s="24" t="str">
        <f>+IFERROR(VLOOKUP($AJ35,'Calculation COD'!$B$4:$J$1055,7,FALSE),"")</f>
        <v/>
      </c>
      <c r="AM35" s="24" t="str">
        <f>+IFERROR(VLOOKUP($AJ35,'Calculation NH4'!$B$4:$J$1041,7,FALSE),"")</f>
        <v/>
      </c>
      <c r="AN35" s="29" t="str">
        <f>+IFERROR(VLOOKUP($AJ35,'Calculation NO3'!$B$4:$J$1044,7,FALSE),"")</f>
        <v/>
      </c>
      <c r="AO35" s="68" t="str">
        <f>+IFERROR(VLOOKUP($AJ35,'Calculation P'!$B$4:$J$1000,7,FALSE),"")</f>
        <v/>
      </c>
      <c r="AP35" s="30" t="str">
        <f t="shared" si="12"/>
        <v>43446F</v>
      </c>
      <c r="AQ35" s="25">
        <f>+IFERROR(VLOOKUP($AP35,'Calculation TSS'!$B$4:$J$1000,7,FALSE),"")</f>
        <v>388.88888888889045</v>
      </c>
      <c r="AR35" s="25" t="str">
        <f>+IFERROR(VLOOKUP($AP35,'Calculation COD'!$B$4:$J$1055,7,FALSE),"")</f>
        <v/>
      </c>
      <c r="AS35" s="25" t="str">
        <f>+IFERROR(VLOOKUP($AP35,'Calculation NH4'!$B$4:$J$1041,7,FALSE),"")</f>
        <v/>
      </c>
      <c r="AT35" s="29" t="str">
        <f>+IFERROR(VLOOKUP($AP35,'Calculation NO3'!$B$4:$J$1044,7,FALSE),"")</f>
        <v/>
      </c>
      <c r="AU35" s="29" t="str">
        <f>+IFERROR(VLOOKUP($AP35,'Calculation P'!$B$4:$J$1000,7,FALSE),"")</f>
        <v/>
      </c>
      <c r="AV35" s="62"/>
      <c r="AW35" s="173" t="str">
        <f t="shared" si="13"/>
        <v>43446G</v>
      </c>
      <c r="AX35" s="25" t="str">
        <f>+IFERROR(VLOOKUP($AW35,'Calculation COD'!$B$4:$J$1055,7,FALSE),"")</f>
        <v/>
      </c>
      <c r="AY35" s="25" t="str">
        <f>+IFERROR(VLOOKUP($AW35,'Calculation NH4'!$B$4:$J$1041,7,FALSE),"")</f>
        <v/>
      </c>
      <c r="AZ35" s="29" t="str">
        <f>+IFERROR(VLOOKUP($AW35,'Calculation NO3'!$B$4:$J$1044,7,FALSE),"")</f>
        <v/>
      </c>
      <c r="BA35" s="68" t="str">
        <f>+IFERROR(VLOOKUP($AW35,'Calculation P'!$B$4:$J$1000,7,FALSE),"")</f>
        <v/>
      </c>
      <c r="BB35" s="30" t="str">
        <f t="shared" si="14"/>
        <v>43446H</v>
      </c>
      <c r="BC35" s="29" t="str">
        <f>+IFERROR(VLOOKUP($BB35,'Calculation TSS'!$B$4:$J$1000,7,FALSE),"")</f>
        <v/>
      </c>
      <c r="BD35" s="25" t="str">
        <f>+IFERROR(VLOOKUP($BB35,'Calculation COD'!$B$4:$J$1055,7,FALSE),"")</f>
        <v/>
      </c>
      <c r="BE35" s="25" t="str">
        <f>+IFERROR(VLOOKUP($BB35,'Calculation NH4'!$B$4:$J$1041,7,FALSE),"")</f>
        <v/>
      </c>
      <c r="BF35" s="25" t="str">
        <f>+IFERROR(VLOOKUP($BB35,'Calculation NO3'!$B$4:$J$1044,7,FALSE),"")</f>
        <v/>
      </c>
      <c r="BG35" s="130" t="str">
        <f>+IFERROR(VLOOKUP($BB35,'Calculation P'!$B$4:$J$1000,7,FALSE),"")</f>
        <v/>
      </c>
      <c r="BH35" s="192" t="str">
        <f t="shared" si="15"/>
        <v>43446I</v>
      </c>
      <c r="BI35" s="40">
        <f>+IFERROR(VLOOKUP($BH35,'Calculation TSS'!$B$4:$J$1000,7,FALSE),"")</f>
        <v>512.22222222222138</v>
      </c>
      <c r="BJ35" s="25" t="str">
        <f>+IFERROR(VLOOKUP($BH35,'Calculation COD'!$B$4:$J$1055,7,FALSE),"")</f>
        <v/>
      </c>
      <c r="BK35" s="25" t="str">
        <f>+IFERROR(VLOOKUP($BH35,'Calculation NH4'!$B$4:$J$1041,7,FALSE),"")</f>
        <v/>
      </c>
      <c r="BL35" s="25" t="str">
        <f>+IFERROR(VLOOKUP($BH35,'Calculation NO3'!$B$4:$J$1044,7,FALSE),"")</f>
        <v/>
      </c>
      <c r="BM35" s="29" t="str">
        <f>+IFERROR(VLOOKUP($BH35,'Calculation P'!$B$4:$J$1000,7,FALSE),"")</f>
        <v/>
      </c>
      <c r="BN35" s="62"/>
      <c r="BO35" s="30" t="str">
        <f t="shared" si="16"/>
        <v>43446N</v>
      </c>
      <c r="BP35" s="134" t="str">
        <f>IFERROR(+VLOOKUP($BO35,'Calculation Solids'!$B$4:$I$1141,7,FALSE),"")</f>
        <v/>
      </c>
      <c r="BQ35" s="192" t="str">
        <f t="shared" si="17"/>
        <v>43446O</v>
      </c>
      <c r="BR35" s="92" t="str">
        <f>IFERROR(+VLOOKUP($BQ35,'Calculation Solids'!$B$4:$I$1141,7,FALSE),"")</f>
        <v/>
      </c>
      <c r="BS35" s="30" t="str">
        <f t="shared" si="18"/>
        <v>43446P</v>
      </c>
      <c r="BT35" s="170" t="str">
        <f>IFERROR(+VLOOKUP($BS35,'Calculation Solids'!$B$4:$I$1141,7,FALSE),"")</f>
        <v/>
      </c>
    </row>
    <row r="36" spans="1:72" x14ac:dyDescent="0.35">
      <c r="A36" s="244">
        <v>43447</v>
      </c>
      <c r="B36" s="239"/>
      <c r="C36" s="173" t="str">
        <f t="shared" si="19"/>
        <v>43447A</v>
      </c>
      <c r="D36" s="29" t="str">
        <f>IFERROR(+VLOOKUP(C36,'Calculation Solids'!$B$4:$I$1141,7,FALSE),"")</f>
        <v/>
      </c>
      <c r="E36" s="190">
        <f>+IFERROR(VLOOKUP($C36,'Calculation COD'!$B$4:$J$1055,7,FALSE),"")</f>
        <v>19500</v>
      </c>
      <c r="F36" s="30" t="str">
        <f t="shared" si="4"/>
        <v>43447B</v>
      </c>
      <c r="G36" s="177" t="str">
        <f>IFERROR(+VLOOKUP($F36,'Calculation Solids'!$B$4:$I$1141,7,FALSE),"")</f>
        <v/>
      </c>
      <c r="H36" s="25">
        <f>+IFERROR(VLOOKUP($F36,'Calculation COD'!$B$4:$J$1055,7,FALSE),"")</f>
        <v>3900</v>
      </c>
      <c r="I36" s="26">
        <f>+IFERROR(VLOOKUP($F36,'Calculation NH4'!$B$4:$J$1041,7,FALSE),"")</f>
        <v>950</v>
      </c>
      <c r="J36" s="29">
        <f>+IFERROR(VLOOKUP($F36,'Calculation NO3'!$B$4:$J$1044,7,FALSE),"")</f>
        <v>11.8</v>
      </c>
      <c r="K36" s="29" t="str">
        <f>+IFERROR(VLOOKUP($F36,'Calculation P'!$B$4:$J$1000,7,FALSE),"")</f>
        <v/>
      </c>
      <c r="L36" s="62"/>
      <c r="M36" s="27" t="str">
        <f t="shared" si="5"/>
        <v>43447J</v>
      </c>
      <c r="N36" s="40" t="str">
        <f>+IFERROR(VLOOKUP($M36,'Calculation Solids'!$B$4:$J$1141,7,FALSE),"")</f>
        <v/>
      </c>
      <c r="O36" s="28" t="str">
        <f t="shared" si="6"/>
        <v>43447K</v>
      </c>
      <c r="P36" s="29" t="str">
        <f>+IFERROR(VLOOKUP($O36,'Calculation Solids'!$B$4:$J$1141,7,FALSE),"")</f>
        <v/>
      </c>
      <c r="Q36" s="28" t="str">
        <f t="shared" si="7"/>
        <v>43447L</v>
      </c>
      <c r="R36" s="29" t="str">
        <f>+IFERROR(VLOOKUP($Q36,'Calculation Solids'!$B$4:$J$1141,7,FALSE),"")</f>
        <v/>
      </c>
      <c r="S36" s="28" t="str">
        <f t="shared" si="8"/>
        <v>43447M</v>
      </c>
      <c r="T36" s="29" t="str">
        <f>+IFERROR(VLOOKUP($S36,'Calculation Solids'!$B$4:$J$1141,7,FALSE),"")</f>
        <v/>
      </c>
      <c r="U36" s="68" t="str">
        <f t="shared" si="20"/>
        <v/>
      </c>
      <c r="V36" s="173" t="str">
        <f t="shared" si="9"/>
        <v>43447C</v>
      </c>
      <c r="W36" s="29" t="str">
        <f>+IFERROR(VLOOKUP($V36,'Calculation Solids'!$B$4:$J$1141,7,FALSE),"")</f>
        <v/>
      </c>
      <c r="X36" s="24" t="str">
        <f>+IFERROR(VLOOKUP($V36,'Calculation COD'!$B$4:$J$1055,7,FALSE),"")</f>
        <v/>
      </c>
      <c r="Y36" s="8" t="str">
        <f>+IFERROR(VLOOKUP($V36,'Calculation NH4'!$B$4:$J$1041,7,FALSE),"")</f>
        <v/>
      </c>
      <c r="Z36" s="29" t="str">
        <f>+IFERROR(VLOOKUP($V36,'Calculation NO3'!$B$4:$J$1044,7,FALSE),"")</f>
        <v/>
      </c>
      <c r="AA36" s="29" t="str">
        <f>+IFERROR(VLOOKUP($V36,'Calculation P'!$B$4:$J$1000,7,FALSE),"")</f>
        <v/>
      </c>
      <c r="AB36" s="239"/>
      <c r="AC36" s="30" t="str">
        <f t="shared" si="10"/>
        <v>43447D</v>
      </c>
      <c r="AD36" s="2" t="str">
        <f>+IFERROR(VLOOKUP($AC36,'Calculation TSS'!$B$4:$J$1000,7,FALSE),"")</f>
        <v/>
      </c>
      <c r="AE36" s="24" t="str">
        <f>+IFERROR(VLOOKUP($AC36,'Calculation COD'!$B$4:$J$1055,7,FALSE),"")</f>
        <v/>
      </c>
      <c r="AF36" s="24" t="str">
        <f>+IFERROR(VLOOKUP($AC36,'Calculation NH4'!$B$4:$J$1041,7,FALSE),"")</f>
        <v/>
      </c>
      <c r="AG36" s="29" t="str">
        <f>+IFERROR(VLOOKUP($AC36,'Calculation NO3'!$B$4:$J$1044,7,FALSE),"")</f>
        <v/>
      </c>
      <c r="AH36" s="130" t="str">
        <f>+IFERROR(VLOOKUP($AC36,'Calculation P'!$B$4:$J$1000,7,FALSE),"")</f>
        <v/>
      </c>
      <c r="AI36" s="62"/>
      <c r="AJ36" s="192" t="str">
        <f t="shared" si="11"/>
        <v>43447E</v>
      </c>
      <c r="AK36" s="21" t="str">
        <f>+IFERROR(VLOOKUP($AJ36,'Calculation TSS'!$B$4:$J$1000,7,FALSE),"")</f>
        <v/>
      </c>
      <c r="AL36" s="24" t="str">
        <f>+IFERROR(VLOOKUP($AJ36,'Calculation COD'!$B$4:$J$1055,7,FALSE),"")</f>
        <v/>
      </c>
      <c r="AM36" s="24" t="str">
        <f>+IFERROR(VLOOKUP($AJ36,'Calculation NH4'!$B$4:$J$1041,7,FALSE),"")</f>
        <v/>
      </c>
      <c r="AN36" s="29" t="str">
        <f>+IFERROR(VLOOKUP($AJ36,'Calculation NO3'!$B$4:$J$1044,7,FALSE),"")</f>
        <v/>
      </c>
      <c r="AO36" s="68" t="str">
        <f>+IFERROR(VLOOKUP($AJ36,'Calculation P'!$B$4:$J$1000,7,FALSE),"")</f>
        <v/>
      </c>
      <c r="AP36" s="30" t="str">
        <f t="shared" si="12"/>
        <v>43447F</v>
      </c>
      <c r="AQ36" s="25" t="str">
        <f>+IFERROR(VLOOKUP($AP36,'Calculation TSS'!$B$4:$J$1000,7,FALSE),"")</f>
        <v/>
      </c>
      <c r="AR36" s="25" t="str">
        <f>+IFERROR(VLOOKUP($AP36,'Calculation COD'!$B$4:$J$1055,7,FALSE),"")</f>
        <v/>
      </c>
      <c r="AS36" s="25" t="str">
        <f>+IFERROR(VLOOKUP($AP36,'Calculation NH4'!$B$4:$J$1041,7,FALSE),"")</f>
        <v/>
      </c>
      <c r="AT36" s="29" t="str">
        <f>+IFERROR(VLOOKUP($AP36,'Calculation NO3'!$B$4:$J$1044,7,FALSE),"")</f>
        <v/>
      </c>
      <c r="AU36" s="29" t="str">
        <f>+IFERROR(VLOOKUP($AP36,'Calculation P'!$B$4:$J$1000,7,FALSE),"")</f>
        <v/>
      </c>
      <c r="AV36" s="62"/>
      <c r="AW36" s="173" t="str">
        <f t="shared" si="13"/>
        <v>43447G</v>
      </c>
      <c r="AX36" s="25">
        <f>+IFERROR(VLOOKUP($AW36,'Calculation COD'!$B$4:$J$1055,7,FALSE),"")</f>
        <v>1048</v>
      </c>
      <c r="AY36" s="25">
        <f>+IFERROR(VLOOKUP($AW36,'Calculation NH4'!$B$4:$J$1041,7,FALSE),"")</f>
        <v>345</v>
      </c>
      <c r="AZ36" s="29">
        <f>+IFERROR(VLOOKUP($AW36,'Calculation NO3'!$B$4:$J$1044,7,FALSE),"")</f>
        <v>1.8</v>
      </c>
      <c r="BA36" s="68" t="str">
        <f>+IFERROR(VLOOKUP($AW36,'Calculation P'!$B$4:$J$1000,7,FALSE),"")</f>
        <v/>
      </c>
      <c r="BB36" s="30" t="str">
        <f t="shared" si="14"/>
        <v>43447H</v>
      </c>
      <c r="BC36" s="29" t="str">
        <f>+IFERROR(VLOOKUP($BB36,'Calculation TSS'!$B$4:$J$1000,7,FALSE),"")</f>
        <v/>
      </c>
      <c r="BD36" s="25" t="str">
        <f>+IFERROR(VLOOKUP($BB36,'Calculation COD'!$B$4:$J$1055,7,FALSE),"")</f>
        <v/>
      </c>
      <c r="BE36" s="25" t="str">
        <f>+IFERROR(VLOOKUP($BB36,'Calculation NH4'!$B$4:$J$1041,7,FALSE),"")</f>
        <v/>
      </c>
      <c r="BF36" s="25" t="str">
        <f>+IFERROR(VLOOKUP($BB36,'Calculation NO3'!$B$4:$J$1044,7,FALSE),"")</f>
        <v/>
      </c>
      <c r="BG36" s="130" t="str">
        <f>+IFERROR(VLOOKUP($BB36,'Calculation P'!$B$4:$J$1000,7,FALSE),"")</f>
        <v/>
      </c>
      <c r="BH36" s="192" t="str">
        <f t="shared" si="15"/>
        <v>43447I</v>
      </c>
      <c r="BI36" s="40" t="str">
        <f>+IFERROR(VLOOKUP($BH36,'Calculation TSS'!$B$4:$J$1000,7,FALSE),"")</f>
        <v/>
      </c>
      <c r="BJ36" s="25">
        <f>+IFERROR(VLOOKUP($BH36,'Calculation COD'!$B$4:$J$1055,7,FALSE),"")</f>
        <v>1260</v>
      </c>
      <c r="BK36" s="25">
        <f>+IFERROR(VLOOKUP($BH36,'Calculation NH4'!$B$4:$J$1041,7,FALSE),"")</f>
        <v>545</v>
      </c>
      <c r="BL36" s="25">
        <f>+IFERROR(VLOOKUP($BH36,'Calculation NO3'!$B$4:$J$1044,7,FALSE),"")</f>
        <v>7.2</v>
      </c>
      <c r="BM36" s="29" t="str">
        <f>+IFERROR(VLOOKUP($BH36,'Calculation P'!$B$4:$J$1000,7,FALSE),"")</f>
        <v/>
      </c>
      <c r="BN36" s="62"/>
      <c r="BO36" s="30" t="str">
        <f t="shared" si="16"/>
        <v>43447N</v>
      </c>
      <c r="BP36" s="134" t="str">
        <f>IFERROR(+VLOOKUP($BO36,'Calculation Solids'!$B$4:$I$1141,7,FALSE),"")</f>
        <v/>
      </c>
      <c r="BQ36" s="192" t="str">
        <f t="shared" si="17"/>
        <v>43447O</v>
      </c>
      <c r="BR36" s="92" t="str">
        <f>IFERROR(+VLOOKUP($BQ36,'Calculation Solids'!$B$4:$I$1141,7,FALSE),"")</f>
        <v/>
      </c>
      <c r="BS36" s="30" t="str">
        <f t="shared" si="18"/>
        <v>43447P</v>
      </c>
      <c r="BT36" s="170" t="str">
        <f>IFERROR(+VLOOKUP($BS36,'Calculation Solids'!$B$4:$I$1141,7,FALSE),"")</f>
        <v/>
      </c>
    </row>
    <row r="37" spans="1:72" x14ac:dyDescent="0.35">
      <c r="A37" s="244">
        <v>43448</v>
      </c>
      <c r="B37" s="239"/>
      <c r="C37" s="173" t="str">
        <f t="shared" si="19"/>
        <v>43448A</v>
      </c>
      <c r="D37" s="29">
        <f>IFERROR(+VLOOKUP(C37,'Calculation Solids'!$B$4:$I$1141,7,FALSE),"")</f>
        <v>13.455224736464586</v>
      </c>
      <c r="E37" s="190" t="str">
        <f>+IFERROR(VLOOKUP($C37,'Calculation COD'!$B$4:$J$1055,7,FALSE),"")</f>
        <v/>
      </c>
      <c r="F37" s="30" t="str">
        <f t="shared" si="4"/>
        <v>43448B</v>
      </c>
      <c r="G37" s="177">
        <f>IFERROR(+VLOOKUP($F37,'Calculation Solids'!$B$4:$I$1141,7,FALSE),"")</f>
        <v>2.0719166497530401</v>
      </c>
      <c r="H37" s="25" t="str">
        <f>+IFERROR(VLOOKUP($F37,'Calculation COD'!$B$4:$J$1055,7,FALSE),"")</f>
        <v/>
      </c>
      <c r="I37" s="26" t="str">
        <f>+IFERROR(VLOOKUP($F37,'Calculation NH4'!$B$4:$J$1041,7,FALSE),"")</f>
        <v/>
      </c>
      <c r="J37" s="29" t="str">
        <f>+IFERROR(VLOOKUP($F37,'Calculation NO3'!$B$4:$J$1044,7,FALSE),"")</f>
        <v/>
      </c>
      <c r="K37" s="29" t="str">
        <f>+IFERROR(VLOOKUP($F37,'Calculation P'!$B$4:$J$1000,7,FALSE),"")</f>
        <v/>
      </c>
      <c r="L37" s="62"/>
      <c r="M37" s="27" t="str">
        <f t="shared" si="5"/>
        <v>43448J</v>
      </c>
      <c r="N37" s="40">
        <f>+IFERROR(VLOOKUP($M37,'Calculation Solids'!$B$4:$J$1141,7,FALSE),"")</f>
        <v>42.975259926672173</v>
      </c>
      <c r="O37" s="28" t="str">
        <f t="shared" si="6"/>
        <v>43448K</v>
      </c>
      <c r="P37" s="29" t="str">
        <f>+IFERROR(VLOOKUP($O37,'Calculation Solids'!$B$4:$J$1141,7,FALSE),"")</f>
        <v/>
      </c>
      <c r="Q37" s="28" t="str">
        <f t="shared" si="7"/>
        <v>43448L</v>
      </c>
      <c r="R37" s="29" t="str">
        <f>+IFERROR(VLOOKUP($Q37,'Calculation Solids'!$B$4:$J$1141,7,FALSE),"")</f>
        <v/>
      </c>
      <c r="S37" s="28" t="str">
        <f t="shared" si="8"/>
        <v>43448M</v>
      </c>
      <c r="T37" s="29" t="str">
        <f>+IFERROR(VLOOKUP($S37,'Calculation Solids'!$B$4:$J$1141,7,FALSE),"")</f>
        <v/>
      </c>
      <c r="U37" s="68">
        <f t="shared" si="20"/>
        <v>42.975259926672173</v>
      </c>
      <c r="V37" s="173" t="str">
        <f t="shared" si="9"/>
        <v>43448C</v>
      </c>
      <c r="W37" s="29" t="str">
        <f>+IFERROR(VLOOKUP($V37,'Calculation Solids'!$B$4:$J$1141,7,FALSE),"")</f>
        <v/>
      </c>
      <c r="X37" s="24" t="str">
        <f>+IFERROR(VLOOKUP($V37,'Calculation COD'!$B$4:$J$1055,7,FALSE),"")</f>
        <v/>
      </c>
      <c r="Y37" s="8" t="str">
        <f>+IFERROR(VLOOKUP($V37,'Calculation NH4'!$B$4:$J$1041,7,FALSE),"")</f>
        <v/>
      </c>
      <c r="Z37" s="29" t="str">
        <f>+IFERROR(VLOOKUP($V37,'Calculation NO3'!$B$4:$J$1044,7,FALSE),"")</f>
        <v/>
      </c>
      <c r="AA37" s="29" t="str">
        <f>+IFERROR(VLOOKUP($V37,'Calculation P'!$B$4:$J$1000,7,FALSE),"")</f>
        <v/>
      </c>
      <c r="AB37" s="239"/>
      <c r="AC37" s="30" t="str">
        <f t="shared" si="10"/>
        <v>43448D</v>
      </c>
      <c r="AD37" s="2" t="str">
        <f>+IFERROR(VLOOKUP($AC37,'Calculation TSS'!$B$4:$J$1000,7,FALSE),"")</f>
        <v/>
      </c>
      <c r="AE37" s="24" t="str">
        <f>+IFERROR(VLOOKUP($AC37,'Calculation COD'!$B$4:$J$1055,7,FALSE),"")</f>
        <v/>
      </c>
      <c r="AF37" s="24" t="str">
        <f>+IFERROR(VLOOKUP($AC37,'Calculation NH4'!$B$4:$J$1041,7,FALSE),"")</f>
        <v/>
      </c>
      <c r="AG37" s="29" t="str">
        <f>+IFERROR(VLOOKUP($AC37,'Calculation NO3'!$B$4:$J$1044,7,FALSE),"")</f>
        <v/>
      </c>
      <c r="AH37" s="130" t="str">
        <f>+IFERROR(VLOOKUP($AC37,'Calculation P'!$B$4:$J$1000,7,FALSE),"")</f>
        <v/>
      </c>
      <c r="AI37" s="62"/>
      <c r="AJ37" s="192" t="str">
        <f t="shared" si="11"/>
        <v>43448E</v>
      </c>
      <c r="AK37" s="21" t="str">
        <f>+IFERROR(VLOOKUP($AJ37,'Calculation TSS'!$B$4:$J$1000,7,FALSE),"")</f>
        <v/>
      </c>
      <c r="AL37" s="24" t="str">
        <f>+IFERROR(VLOOKUP($AJ37,'Calculation COD'!$B$4:$J$1055,7,FALSE),"")</f>
        <v/>
      </c>
      <c r="AM37" s="24" t="str">
        <f>+IFERROR(VLOOKUP($AJ37,'Calculation NH4'!$B$4:$J$1041,7,FALSE),"")</f>
        <v/>
      </c>
      <c r="AN37" s="29" t="str">
        <f>+IFERROR(VLOOKUP($AJ37,'Calculation NO3'!$B$4:$J$1044,7,FALSE),"")</f>
        <v/>
      </c>
      <c r="AO37" s="68" t="str">
        <f>+IFERROR(VLOOKUP($AJ37,'Calculation P'!$B$4:$J$1000,7,FALSE),"")</f>
        <v/>
      </c>
      <c r="AP37" s="30" t="str">
        <f t="shared" si="12"/>
        <v>43448F</v>
      </c>
      <c r="AQ37" s="25" t="str">
        <f>+IFERROR(VLOOKUP($AP37,'Calculation TSS'!$B$4:$J$1000,7,FALSE),"")</f>
        <v/>
      </c>
      <c r="AR37" s="25" t="str">
        <f>+IFERROR(VLOOKUP($AP37,'Calculation COD'!$B$4:$J$1055,7,FALSE),"")</f>
        <v/>
      </c>
      <c r="AS37" s="25" t="str">
        <f>+IFERROR(VLOOKUP($AP37,'Calculation NH4'!$B$4:$J$1041,7,FALSE),"")</f>
        <v/>
      </c>
      <c r="AT37" s="29" t="str">
        <f>+IFERROR(VLOOKUP($AP37,'Calculation NO3'!$B$4:$J$1044,7,FALSE),"")</f>
        <v/>
      </c>
      <c r="AU37" s="29" t="str">
        <f>+IFERROR(VLOOKUP($AP37,'Calculation P'!$B$4:$J$1000,7,FALSE),"")</f>
        <v/>
      </c>
      <c r="AV37" s="62"/>
      <c r="AW37" s="173" t="str">
        <f t="shared" si="13"/>
        <v>43448G</v>
      </c>
      <c r="AX37" s="25" t="str">
        <f>+IFERROR(VLOOKUP($AW37,'Calculation COD'!$B$4:$J$1055,7,FALSE),"")</f>
        <v/>
      </c>
      <c r="AY37" s="25" t="str">
        <f>+IFERROR(VLOOKUP($AW37,'Calculation NH4'!$B$4:$J$1041,7,FALSE),"")</f>
        <v/>
      </c>
      <c r="AZ37" s="29" t="str">
        <f>+IFERROR(VLOOKUP($AW37,'Calculation NO3'!$B$4:$J$1044,7,FALSE),"")</f>
        <v/>
      </c>
      <c r="BA37" s="68" t="str">
        <f>+IFERROR(VLOOKUP($AW37,'Calculation P'!$B$4:$J$1000,7,FALSE),"")</f>
        <v/>
      </c>
      <c r="BB37" s="30" t="str">
        <f t="shared" si="14"/>
        <v>43448H</v>
      </c>
      <c r="BC37" s="29" t="str">
        <f>+IFERROR(VLOOKUP($BB37,'Calculation TSS'!$B$4:$J$1000,7,FALSE),"")</f>
        <v/>
      </c>
      <c r="BD37" s="25" t="str">
        <f>+IFERROR(VLOOKUP($BB37,'Calculation COD'!$B$4:$J$1055,7,FALSE),"")</f>
        <v/>
      </c>
      <c r="BE37" s="25" t="str">
        <f>+IFERROR(VLOOKUP($BB37,'Calculation NH4'!$B$4:$J$1041,7,FALSE),"")</f>
        <v/>
      </c>
      <c r="BF37" s="25" t="str">
        <f>+IFERROR(VLOOKUP($BB37,'Calculation NO3'!$B$4:$J$1044,7,FALSE),"")</f>
        <v/>
      </c>
      <c r="BG37" s="130" t="str">
        <f>+IFERROR(VLOOKUP($BB37,'Calculation P'!$B$4:$J$1000,7,FALSE),"")</f>
        <v/>
      </c>
      <c r="BH37" s="192" t="str">
        <f t="shared" si="15"/>
        <v>43448I</v>
      </c>
      <c r="BI37" s="40" t="str">
        <f>+IFERROR(VLOOKUP($BH37,'Calculation TSS'!$B$4:$J$1000,7,FALSE),"")</f>
        <v/>
      </c>
      <c r="BJ37" s="25" t="str">
        <f>+IFERROR(VLOOKUP($BH37,'Calculation COD'!$B$4:$J$1055,7,FALSE),"")</f>
        <v/>
      </c>
      <c r="BK37" s="25" t="str">
        <f>+IFERROR(VLOOKUP($BH37,'Calculation NH4'!$B$4:$J$1041,7,FALSE),"")</f>
        <v/>
      </c>
      <c r="BL37" s="25" t="str">
        <f>+IFERROR(VLOOKUP($BH37,'Calculation NO3'!$B$4:$J$1044,7,FALSE),"")</f>
        <v/>
      </c>
      <c r="BM37" s="29" t="str">
        <f>+IFERROR(VLOOKUP($BH37,'Calculation P'!$B$4:$J$1000,7,FALSE),"")</f>
        <v/>
      </c>
      <c r="BN37" s="62"/>
      <c r="BO37" s="30" t="str">
        <f t="shared" si="16"/>
        <v>43448N</v>
      </c>
      <c r="BP37" s="134" t="str">
        <f>IFERROR(+VLOOKUP($BO37,'Calculation Solids'!$B$4:$I$1141,7,FALSE),"")</f>
        <v/>
      </c>
      <c r="BQ37" s="192" t="str">
        <f t="shared" si="17"/>
        <v>43448O</v>
      </c>
      <c r="BR37" s="92" t="str">
        <f>IFERROR(+VLOOKUP($BQ37,'Calculation Solids'!$B$4:$I$1141,7,FALSE),"")</f>
        <v/>
      </c>
      <c r="BS37" s="30" t="str">
        <f t="shared" si="18"/>
        <v>43448P</v>
      </c>
      <c r="BT37" s="170" t="str">
        <f>IFERROR(+VLOOKUP($BS37,'Calculation Solids'!$B$4:$I$1141,7,FALSE),"")</f>
        <v/>
      </c>
    </row>
    <row r="38" spans="1:72" x14ac:dyDescent="0.35">
      <c r="A38" s="244">
        <v>43449</v>
      </c>
      <c r="B38" s="240"/>
      <c r="C38" s="191" t="str">
        <f t="shared" si="19"/>
        <v>43449A</v>
      </c>
      <c r="D38" s="64" t="str">
        <f>IFERROR(+VLOOKUP(C38,'Calculation Solids'!$B$4:$I$1141,7,FALSE),"")</f>
        <v/>
      </c>
      <c r="E38" s="326" t="str">
        <f>+IFERROR(VLOOKUP($C38,'Calculation COD'!$B$4:$J$1055,7,FALSE),"")</f>
        <v/>
      </c>
      <c r="F38" s="183" t="str">
        <f t="shared" si="4"/>
        <v>43449B</v>
      </c>
      <c r="G38" s="178" t="str">
        <f>IFERROR(+VLOOKUP($F38,'Calculation Solids'!$B$4:$I$1141,7,FALSE),"")</f>
        <v/>
      </c>
      <c r="H38" s="3" t="str">
        <f>+IFERROR(VLOOKUP($F38,'Calculation COD'!$B$4:$J$1055,7,FALSE),"")</f>
        <v/>
      </c>
      <c r="I38" s="3" t="str">
        <f>+IFERROR(VLOOKUP($F38,'Calculation NH4'!$B$4:$J$1041,7,FALSE),"")</f>
        <v/>
      </c>
      <c r="J38" s="64" t="str">
        <f>+IFERROR(VLOOKUP($F38,'Calculation NO3'!$B$4:$J$1044,7,FALSE),"")</f>
        <v/>
      </c>
      <c r="K38" s="64" t="str">
        <f>+IFERROR(VLOOKUP($F38,'Calculation P'!$B$4:$J$1000,7,FALSE),"")</f>
        <v/>
      </c>
      <c r="L38" s="115"/>
      <c r="M38" s="117" t="str">
        <f t="shared" si="5"/>
        <v>43449J</v>
      </c>
      <c r="N38" s="66" t="str">
        <f>+IFERROR(VLOOKUP($M38,'Calculation Solids'!$B$4:$J$1141,7,FALSE),"")</f>
        <v/>
      </c>
      <c r="O38" s="64" t="str">
        <f t="shared" si="6"/>
        <v>43449K</v>
      </c>
      <c r="P38" s="64" t="str">
        <f>+IFERROR(VLOOKUP($O38,'Calculation Solids'!$B$4:$J$1141,7,FALSE),"")</f>
        <v/>
      </c>
      <c r="Q38" s="64" t="str">
        <f t="shared" si="7"/>
        <v>43449L</v>
      </c>
      <c r="R38" s="64" t="str">
        <f>+IFERROR(VLOOKUP($Q38,'Calculation Solids'!$B$4:$J$1141,7,FALSE),"")</f>
        <v/>
      </c>
      <c r="S38" s="64" t="str">
        <f t="shared" si="8"/>
        <v>43449M</v>
      </c>
      <c r="T38" s="64" t="str">
        <f>+IFERROR(VLOOKUP($S38,'Calculation Solids'!$B$4:$J$1141,7,FALSE),"")</f>
        <v/>
      </c>
      <c r="U38" s="69" t="str">
        <f t="shared" si="20"/>
        <v/>
      </c>
      <c r="V38" s="189" t="str">
        <f t="shared" si="9"/>
        <v>43449C</v>
      </c>
      <c r="W38" s="64" t="str">
        <f>+IFERROR(VLOOKUP($V38,'Calculation Solids'!$B$4:$J$1141,7,FALSE),"")</f>
        <v/>
      </c>
      <c r="X38" s="4" t="str">
        <f>+IFERROR(VLOOKUP($V38,'Calculation COD'!$B$4:$J$1055,7,FALSE),"")</f>
        <v/>
      </c>
      <c r="Y38" s="4" t="str">
        <f>+IFERROR(VLOOKUP($V38,'Calculation NH4'!$B$4:$J$1041,7,FALSE),"")</f>
        <v/>
      </c>
      <c r="Z38" s="64" t="str">
        <f>+IFERROR(VLOOKUP($V38,'Calculation NO3'!$B$4:$J$1044,7,FALSE),"")</f>
        <v/>
      </c>
      <c r="AA38" s="64" t="str">
        <f>+IFERROR(VLOOKUP($V38,'Calculation P'!$B$4:$J$1000,7,FALSE),"")</f>
        <v/>
      </c>
      <c r="AB38" s="240"/>
      <c r="AC38" s="183" t="str">
        <f t="shared" si="10"/>
        <v>43449D</v>
      </c>
      <c r="AD38" s="4" t="str">
        <f>+IFERROR(VLOOKUP($AC38,'Calculation TSS'!$B$4:$J$1000,7,FALSE),"")</f>
        <v/>
      </c>
      <c r="AE38" s="4" t="str">
        <f>+IFERROR(VLOOKUP($AC38,'Calculation COD'!$B$4:$J$1055,7,FALSE),"")</f>
        <v/>
      </c>
      <c r="AF38" s="4" t="str">
        <f>+IFERROR(VLOOKUP($AC38,'Calculation NH4'!$B$4:$J$1041,7,FALSE),"")</f>
        <v/>
      </c>
      <c r="AG38" s="64" t="str">
        <f>+IFERROR(VLOOKUP($AC38,'Calculation NO3'!$B$4:$J$1044,7,FALSE),"")</f>
        <v/>
      </c>
      <c r="AH38" s="131" t="str">
        <f>+IFERROR(VLOOKUP($AC38,'Calculation P'!$B$4:$J$1000,7,FALSE),"")</f>
        <v/>
      </c>
      <c r="AI38" s="115"/>
      <c r="AJ38" s="210" t="str">
        <f t="shared" si="11"/>
        <v>43449E</v>
      </c>
      <c r="AK38" s="211" t="str">
        <f>+IFERROR(VLOOKUP($AJ38,'Calculation TSS'!$B$4:$J$1000,7,FALSE),"")</f>
        <v/>
      </c>
      <c r="AL38" s="4" t="str">
        <f>+IFERROR(VLOOKUP($AJ38,'Calculation COD'!$B$4:$J$1055,7,FALSE),"")</f>
        <v/>
      </c>
      <c r="AM38" s="4" t="str">
        <f>+IFERROR(VLOOKUP($AJ38,'Calculation NH4'!$B$4:$J$1041,7,FALSE),"")</f>
        <v/>
      </c>
      <c r="AN38" s="64" t="str">
        <f>+IFERROR(VLOOKUP($AJ38,'Calculation NO3'!$B$4:$J$1044,7,FALSE),"")</f>
        <v/>
      </c>
      <c r="AO38" s="69" t="str">
        <f>+IFERROR(VLOOKUP($AJ38,'Calculation P'!$B$4:$J$1000,7,FALSE),"")</f>
        <v/>
      </c>
      <c r="AP38" s="178" t="str">
        <f t="shared" si="12"/>
        <v>43449F</v>
      </c>
      <c r="AQ38" s="65" t="str">
        <f>+IFERROR(VLOOKUP($AP38,'Calculation TSS'!$B$4:$J$1000,7,FALSE),"")</f>
        <v/>
      </c>
      <c r="AR38" s="65" t="str">
        <f>+IFERROR(VLOOKUP($AP38,'Calculation COD'!$B$4:$J$1055,7,FALSE),"")</f>
        <v/>
      </c>
      <c r="AS38" s="65" t="str">
        <f>+IFERROR(VLOOKUP($AP38,'Calculation NH4'!$B$4:$J$1041,7,FALSE),"")</f>
        <v/>
      </c>
      <c r="AT38" s="64" t="str">
        <f>+IFERROR(VLOOKUP($AP38,'Calculation NO3'!$B$4:$J$1044,7,FALSE),"")</f>
        <v/>
      </c>
      <c r="AU38" s="64" t="str">
        <f>+IFERROR(VLOOKUP($AP38,'Calculation P'!$B$4:$J$1000,7,FALSE),"")</f>
        <v/>
      </c>
      <c r="AV38" s="115"/>
      <c r="AW38" s="189" t="str">
        <f t="shared" si="13"/>
        <v>43449G</v>
      </c>
      <c r="AX38" s="65" t="str">
        <f>+IFERROR(VLOOKUP($AW38,'Calculation COD'!$B$4:$J$1055,7,FALSE),"")</f>
        <v/>
      </c>
      <c r="AY38" s="65" t="str">
        <f>+IFERROR(VLOOKUP($AW38,'Calculation NH4'!$B$4:$J$1041,7,FALSE),"")</f>
        <v/>
      </c>
      <c r="AZ38" s="64" t="str">
        <f>+IFERROR(VLOOKUP($AW38,'Calculation NO3'!$B$4:$J$1044,7,FALSE),"")</f>
        <v/>
      </c>
      <c r="BA38" s="69" t="str">
        <f>+IFERROR(VLOOKUP($AW38,'Calculation P'!$B$4:$J$1000,7,FALSE),"")</f>
        <v/>
      </c>
      <c r="BB38" s="183" t="str">
        <f t="shared" si="14"/>
        <v>43449H</v>
      </c>
      <c r="BC38" s="64" t="str">
        <f>+IFERROR(VLOOKUP($BB38,'Calculation TSS'!$B$4:$J$1000,7,FALSE),"")</f>
        <v/>
      </c>
      <c r="BD38" s="65" t="str">
        <f>+IFERROR(VLOOKUP($BB38,'Calculation COD'!$B$4:$J$1055,7,FALSE),"")</f>
        <v/>
      </c>
      <c r="BE38" s="65" t="str">
        <f>+IFERROR(VLOOKUP($BB38,'Calculation NH4'!$B$4:$J$1041,7,FALSE),"")</f>
        <v/>
      </c>
      <c r="BF38" s="65" t="str">
        <f>+IFERROR(VLOOKUP($BB38,'Calculation NO3'!$B$4:$J$1044,7,FALSE),"")</f>
        <v/>
      </c>
      <c r="BG38" s="131" t="str">
        <f>+IFERROR(VLOOKUP($BB38,'Calculation P'!$B$4:$J$1000,7,FALSE),"")</f>
        <v/>
      </c>
      <c r="BH38" s="210" t="str">
        <f t="shared" si="15"/>
        <v>43449I</v>
      </c>
      <c r="BI38" s="66" t="str">
        <f>+IFERROR(VLOOKUP($BH38,'Calculation TSS'!$B$4:$J$1000,7,FALSE),"")</f>
        <v/>
      </c>
      <c r="BJ38" s="65" t="str">
        <f>+IFERROR(VLOOKUP($BH38,'Calculation COD'!$B$4:$J$1055,7,FALSE),"")</f>
        <v/>
      </c>
      <c r="BK38" s="65" t="str">
        <f>+IFERROR(VLOOKUP($BH38,'Calculation NH4'!$B$4:$J$1041,7,FALSE),"")</f>
        <v/>
      </c>
      <c r="BL38" s="65" t="str">
        <f>+IFERROR(VLOOKUP($BH38,'Calculation NO3'!$B$4:$J$1044,7,FALSE),"")</f>
        <v/>
      </c>
      <c r="BM38" s="64" t="str">
        <f>+IFERROR(VLOOKUP($BH38,'Calculation P'!$B$4:$J$1000,7,FALSE),"")</f>
        <v/>
      </c>
      <c r="BN38" s="115"/>
      <c r="BO38" s="183" t="str">
        <f t="shared" si="16"/>
        <v>43449N</v>
      </c>
      <c r="BP38" s="116" t="str">
        <f>IFERROR(+VLOOKUP($BO38,'Calculation Solids'!$B$4:$I$1141,7,FALSE),"")</f>
        <v/>
      </c>
      <c r="BQ38" s="187" t="str">
        <f t="shared" si="17"/>
        <v>43449O</v>
      </c>
      <c r="BR38" s="116" t="str">
        <f>IFERROR(+VLOOKUP($BQ38,'Calculation Solids'!$B$4:$I$1141,7,FALSE),"")</f>
        <v/>
      </c>
      <c r="BS38" s="185" t="str">
        <f t="shared" si="18"/>
        <v>43449P</v>
      </c>
      <c r="BT38" s="116" t="str">
        <f>IFERROR(+VLOOKUP($BS38,'Calculation Solids'!$B$4:$I$1141,7,FALSE),"")</f>
        <v/>
      </c>
    </row>
    <row r="39" spans="1:72" x14ac:dyDescent="0.35">
      <c r="A39" s="244">
        <v>43450</v>
      </c>
      <c r="B39" s="240"/>
      <c r="C39" s="191" t="str">
        <f t="shared" si="19"/>
        <v>43450A</v>
      </c>
      <c r="D39" s="64" t="str">
        <f>IFERROR(+VLOOKUP(C39,'Calculation Solids'!$B$4:$I$1141,7,FALSE),"")</f>
        <v/>
      </c>
      <c r="E39" s="326" t="str">
        <f>+IFERROR(VLOOKUP($C39,'Calculation COD'!$B$4:$J$1055,7,FALSE),"")</f>
        <v/>
      </c>
      <c r="F39" s="183" t="str">
        <f t="shared" si="4"/>
        <v>43450B</v>
      </c>
      <c r="G39" s="178" t="str">
        <f>IFERROR(+VLOOKUP($F39,'Calculation Solids'!$B$4:$I$1141,7,FALSE),"")</f>
        <v/>
      </c>
      <c r="H39" s="3" t="str">
        <f>+IFERROR(VLOOKUP($F39,'Calculation COD'!$B$4:$J$1055,7,FALSE),"")</f>
        <v/>
      </c>
      <c r="I39" s="3" t="str">
        <f>+IFERROR(VLOOKUP($F39,'Calculation NH4'!$B$4:$J$1041,7,FALSE),"")</f>
        <v/>
      </c>
      <c r="J39" s="64" t="str">
        <f>+IFERROR(VLOOKUP($F39,'Calculation NO3'!$B$4:$J$1044,7,FALSE),"")</f>
        <v/>
      </c>
      <c r="K39" s="64" t="str">
        <f>+IFERROR(VLOOKUP($F39,'Calculation P'!$B$4:$J$1000,7,FALSE),"")</f>
        <v/>
      </c>
      <c r="L39" s="115"/>
      <c r="M39" s="117" t="str">
        <f t="shared" si="5"/>
        <v>43450J</v>
      </c>
      <c r="N39" s="66" t="str">
        <f>+IFERROR(VLOOKUP($M39,'Calculation Solids'!$B$4:$J$1141,7,FALSE),"")</f>
        <v/>
      </c>
      <c r="O39" s="64" t="str">
        <f t="shared" si="6"/>
        <v>43450K</v>
      </c>
      <c r="P39" s="64" t="str">
        <f>+IFERROR(VLOOKUP($O39,'Calculation Solids'!$B$4:$J$1141,7,FALSE),"")</f>
        <v/>
      </c>
      <c r="Q39" s="64" t="str">
        <f t="shared" si="7"/>
        <v>43450L</v>
      </c>
      <c r="R39" s="64" t="str">
        <f>+IFERROR(VLOOKUP($Q39,'Calculation Solids'!$B$4:$J$1141,7,FALSE),"")</f>
        <v/>
      </c>
      <c r="S39" s="64" t="str">
        <f t="shared" si="8"/>
        <v>43450M</v>
      </c>
      <c r="T39" s="64" t="str">
        <f>+IFERROR(VLOOKUP($S39,'Calculation Solids'!$B$4:$J$1141,7,FALSE),"")</f>
        <v/>
      </c>
      <c r="U39" s="69" t="str">
        <f t="shared" si="20"/>
        <v/>
      </c>
      <c r="V39" s="189" t="str">
        <f t="shared" si="9"/>
        <v>43450C</v>
      </c>
      <c r="W39" s="64" t="str">
        <f>+IFERROR(VLOOKUP($V39,'Calculation Solids'!$B$4:$J$1141,7,FALSE),"")</f>
        <v/>
      </c>
      <c r="X39" s="4" t="str">
        <f>+IFERROR(VLOOKUP($V39,'Calculation COD'!$B$4:$J$1055,7,FALSE),"")</f>
        <v/>
      </c>
      <c r="Y39" s="4" t="str">
        <f>+IFERROR(VLOOKUP($V39,'Calculation NH4'!$B$4:$J$1041,7,FALSE),"")</f>
        <v/>
      </c>
      <c r="Z39" s="64" t="str">
        <f>+IFERROR(VLOOKUP($V39,'Calculation NO3'!$B$4:$J$1044,7,FALSE),"")</f>
        <v/>
      </c>
      <c r="AA39" s="64" t="str">
        <f>+IFERROR(VLOOKUP($V39,'Calculation P'!$B$4:$J$1000,7,FALSE),"")</f>
        <v/>
      </c>
      <c r="AB39" s="240"/>
      <c r="AC39" s="183" t="str">
        <f t="shared" si="10"/>
        <v>43450D</v>
      </c>
      <c r="AD39" s="4" t="str">
        <f>+IFERROR(VLOOKUP($AC39,'Calculation TSS'!$B$4:$J$1000,7,FALSE),"")</f>
        <v/>
      </c>
      <c r="AE39" s="4" t="str">
        <f>+IFERROR(VLOOKUP($AC39,'Calculation COD'!$B$4:$J$1055,7,FALSE),"")</f>
        <v/>
      </c>
      <c r="AF39" s="4" t="str">
        <f>+IFERROR(VLOOKUP($AC39,'Calculation NH4'!$B$4:$J$1041,7,FALSE),"")</f>
        <v/>
      </c>
      <c r="AG39" s="64" t="str">
        <f>+IFERROR(VLOOKUP($AC39,'Calculation NO3'!$B$4:$J$1044,7,FALSE),"")</f>
        <v/>
      </c>
      <c r="AH39" s="131" t="str">
        <f>+IFERROR(VLOOKUP($AC39,'Calculation P'!$B$4:$J$1000,7,FALSE),"")</f>
        <v/>
      </c>
      <c r="AI39" s="115"/>
      <c r="AJ39" s="210" t="str">
        <f t="shared" si="11"/>
        <v>43450E</v>
      </c>
      <c r="AK39" s="211" t="str">
        <f>+IFERROR(VLOOKUP($AJ39,'Calculation TSS'!$B$4:$J$1000,7,FALSE),"")</f>
        <v/>
      </c>
      <c r="AL39" s="4" t="str">
        <f>+IFERROR(VLOOKUP($AJ39,'Calculation COD'!$B$4:$J$1055,7,FALSE),"")</f>
        <v/>
      </c>
      <c r="AM39" s="4" t="str">
        <f>+IFERROR(VLOOKUP($AJ39,'Calculation NH4'!$B$4:$J$1041,7,FALSE),"")</f>
        <v/>
      </c>
      <c r="AN39" s="64" t="str">
        <f>+IFERROR(VLOOKUP($AJ39,'Calculation NO3'!$B$4:$J$1044,7,FALSE),"")</f>
        <v/>
      </c>
      <c r="AO39" s="69" t="str">
        <f>+IFERROR(VLOOKUP($AJ39,'Calculation P'!$B$4:$J$1000,7,FALSE),"")</f>
        <v/>
      </c>
      <c r="AP39" s="178" t="str">
        <f t="shared" si="12"/>
        <v>43450F</v>
      </c>
      <c r="AQ39" s="65" t="str">
        <f>+IFERROR(VLOOKUP($AP39,'Calculation TSS'!$B$4:$J$1000,7,FALSE),"")</f>
        <v/>
      </c>
      <c r="AR39" s="65" t="str">
        <f>+IFERROR(VLOOKUP($AP39,'Calculation COD'!$B$4:$J$1055,7,FALSE),"")</f>
        <v/>
      </c>
      <c r="AS39" s="65" t="str">
        <f>+IFERROR(VLOOKUP($AP39,'Calculation NH4'!$B$4:$J$1041,7,FALSE),"")</f>
        <v/>
      </c>
      <c r="AT39" s="64" t="str">
        <f>+IFERROR(VLOOKUP($AP39,'Calculation NO3'!$B$4:$J$1044,7,FALSE),"")</f>
        <v/>
      </c>
      <c r="AU39" s="64" t="str">
        <f>+IFERROR(VLOOKUP($AP39,'Calculation P'!$B$4:$J$1000,7,FALSE),"")</f>
        <v/>
      </c>
      <c r="AV39" s="115"/>
      <c r="AW39" s="189" t="str">
        <f t="shared" si="13"/>
        <v>43450G</v>
      </c>
      <c r="AX39" s="65" t="str">
        <f>+IFERROR(VLOOKUP($AW39,'Calculation COD'!$B$4:$J$1055,7,FALSE),"")</f>
        <v/>
      </c>
      <c r="AY39" s="65" t="str">
        <f>+IFERROR(VLOOKUP($AW39,'Calculation NH4'!$B$4:$J$1041,7,FALSE),"")</f>
        <v/>
      </c>
      <c r="AZ39" s="64" t="str">
        <f>+IFERROR(VLOOKUP($AW39,'Calculation NO3'!$B$4:$J$1044,7,FALSE),"")</f>
        <v/>
      </c>
      <c r="BA39" s="69" t="str">
        <f>+IFERROR(VLOOKUP($AW39,'Calculation P'!$B$4:$J$1000,7,FALSE),"")</f>
        <v/>
      </c>
      <c r="BB39" s="183" t="str">
        <f t="shared" si="14"/>
        <v>43450H</v>
      </c>
      <c r="BC39" s="64" t="str">
        <f>+IFERROR(VLOOKUP($BB39,'Calculation TSS'!$B$4:$J$1000,7,FALSE),"")</f>
        <v/>
      </c>
      <c r="BD39" s="65" t="str">
        <f>+IFERROR(VLOOKUP($BB39,'Calculation COD'!$B$4:$J$1055,7,FALSE),"")</f>
        <v/>
      </c>
      <c r="BE39" s="65" t="str">
        <f>+IFERROR(VLOOKUP($BB39,'Calculation NH4'!$B$4:$J$1041,7,FALSE),"")</f>
        <v/>
      </c>
      <c r="BF39" s="65" t="str">
        <f>+IFERROR(VLOOKUP($BB39,'Calculation NO3'!$B$4:$J$1044,7,FALSE),"")</f>
        <v/>
      </c>
      <c r="BG39" s="131" t="str">
        <f>+IFERROR(VLOOKUP($BB39,'Calculation P'!$B$4:$J$1000,7,FALSE),"")</f>
        <v/>
      </c>
      <c r="BH39" s="210" t="str">
        <f t="shared" si="15"/>
        <v>43450I</v>
      </c>
      <c r="BI39" s="66" t="str">
        <f>+IFERROR(VLOOKUP($BH39,'Calculation TSS'!$B$4:$J$1000,7,FALSE),"")</f>
        <v/>
      </c>
      <c r="BJ39" s="65" t="str">
        <f>+IFERROR(VLOOKUP($BH39,'Calculation COD'!$B$4:$J$1055,7,FALSE),"")</f>
        <v/>
      </c>
      <c r="BK39" s="65" t="str">
        <f>+IFERROR(VLOOKUP($BH39,'Calculation NH4'!$B$4:$J$1041,7,FALSE),"")</f>
        <v/>
      </c>
      <c r="BL39" s="65" t="str">
        <f>+IFERROR(VLOOKUP($BH39,'Calculation NO3'!$B$4:$J$1044,7,FALSE),"")</f>
        <v/>
      </c>
      <c r="BM39" s="64" t="str">
        <f>+IFERROR(VLOOKUP($BH39,'Calculation P'!$B$4:$J$1000,7,FALSE),"")</f>
        <v/>
      </c>
      <c r="BN39" s="115"/>
      <c r="BO39" s="183" t="str">
        <f t="shared" si="16"/>
        <v>43450N</v>
      </c>
      <c r="BP39" s="116" t="str">
        <f>IFERROR(+VLOOKUP($BO39,'Calculation Solids'!$B$4:$I$1141,7,FALSE),"")</f>
        <v/>
      </c>
      <c r="BQ39" s="187" t="str">
        <f t="shared" si="17"/>
        <v>43450O</v>
      </c>
      <c r="BR39" s="116" t="str">
        <f>IFERROR(+VLOOKUP($BQ39,'Calculation Solids'!$B$4:$I$1141,7,FALSE),"")</f>
        <v/>
      </c>
      <c r="BS39" s="185" t="str">
        <f t="shared" si="18"/>
        <v>43450P</v>
      </c>
      <c r="BT39" s="116" t="str">
        <f>IFERROR(+VLOOKUP($BS39,'Calculation Solids'!$B$4:$I$1141,7,FALSE),"")</f>
        <v/>
      </c>
    </row>
    <row r="40" spans="1:72" x14ac:dyDescent="0.35">
      <c r="A40" s="244">
        <v>43451</v>
      </c>
      <c r="B40" s="239"/>
      <c r="C40" s="173" t="str">
        <f t="shared" si="19"/>
        <v>43451A</v>
      </c>
      <c r="D40" s="29">
        <f>IFERROR(+VLOOKUP(C40,'Calculation Solids'!$B$4:$I$1141,7,FALSE),"")</f>
        <v>11.454076145407587</v>
      </c>
      <c r="E40" s="190" t="str">
        <f>+IFERROR(VLOOKUP($C40,'Calculation COD'!$B$4:$J$1055,7,FALSE),"")</f>
        <v/>
      </c>
      <c r="F40" s="30" t="str">
        <f t="shared" si="4"/>
        <v>43451B</v>
      </c>
      <c r="G40" s="177">
        <f>IFERROR(+VLOOKUP($F40,'Calculation Solids'!$B$4:$I$1141,7,FALSE),"")</f>
        <v>7.5404407662053279</v>
      </c>
      <c r="H40" s="25" t="str">
        <f>+IFERROR(VLOOKUP($F40,'Calculation COD'!$B$4:$J$1055,7,FALSE),"")</f>
        <v/>
      </c>
      <c r="I40" s="26" t="str">
        <f>+IFERROR(VLOOKUP($F40,'Calculation NH4'!$B$4:$J$1041,7,FALSE),"")</f>
        <v/>
      </c>
      <c r="J40" s="29" t="str">
        <f>+IFERROR(VLOOKUP($F40,'Calculation NO3'!$B$4:$J$1044,7,FALSE),"")</f>
        <v/>
      </c>
      <c r="K40" s="29" t="str">
        <f>+IFERROR(VLOOKUP($F40,'Calculation P'!$B$4:$J$1000,7,FALSE),"")</f>
        <v/>
      </c>
      <c r="L40" s="62"/>
      <c r="M40" s="27" t="str">
        <f t="shared" si="5"/>
        <v>43451J</v>
      </c>
      <c r="N40" s="40">
        <f>+IFERROR(VLOOKUP($M40,'Calculation Solids'!$B$4:$J$1141,7,FALSE),"")</f>
        <v>57.44611526347493</v>
      </c>
      <c r="O40" s="28" t="str">
        <f t="shared" si="6"/>
        <v>43451K</v>
      </c>
      <c r="P40" s="29" t="str">
        <f>+IFERROR(VLOOKUP($O40,'Calculation Solids'!$B$4:$J$1141,7,FALSE),"")</f>
        <v/>
      </c>
      <c r="Q40" s="28" t="str">
        <f t="shared" si="7"/>
        <v>43451L</v>
      </c>
      <c r="R40" s="29" t="str">
        <f>+IFERROR(VLOOKUP($Q40,'Calculation Solids'!$B$4:$J$1141,7,FALSE),"")</f>
        <v/>
      </c>
      <c r="S40" s="28" t="str">
        <f t="shared" si="8"/>
        <v>43451M</v>
      </c>
      <c r="T40" s="29" t="str">
        <f>+IFERROR(VLOOKUP($S40,'Calculation Solids'!$B$4:$J$1141,7,FALSE),"")</f>
        <v/>
      </c>
      <c r="U40" s="68">
        <f t="shared" si="20"/>
        <v>57.44611526347493</v>
      </c>
      <c r="V40" s="173" t="str">
        <f t="shared" si="9"/>
        <v>43451C</v>
      </c>
      <c r="W40" s="29" t="str">
        <f>+IFERROR(VLOOKUP($V40,'Calculation Solids'!$B$4:$J$1141,7,FALSE),"")</f>
        <v/>
      </c>
      <c r="X40" s="24" t="str">
        <f>+IFERROR(VLOOKUP($V40,'Calculation COD'!$B$4:$J$1055,7,FALSE),"")</f>
        <v/>
      </c>
      <c r="Y40" s="8" t="str">
        <f>+IFERROR(VLOOKUP($V40,'Calculation NH4'!$B$4:$J$1041,7,FALSE),"")</f>
        <v/>
      </c>
      <c r="Z40" s="29" t="str">
        <f>+IFERROR(VLOOKUP($V40,'Calculation NO3'!$B$4:$J$1044,7,FALSE),"")</f>
        <v/>
      </c>
      <c r="AA40" s="29" t="str">
        <f>+IFERROR(VLOOKUP($V40,'Calculation P'!$B$4:$J$1000,7,FALSE),"")</f>
        <v/>
      </c>
      <c r="AB40" s="239"/>
      <c r="AC40" s="30" t="str">
        <f t="shared" si="10"/>
        <v>43451D</v>
      </c>
      <c r="AD40" s="2" t="str">
        <f>+IFERROR(VLOOKUP($AC40,'Calculation TSS'!$B$4:$J$1000,7,FALSE),"")</f>
        <v/>
      </c>
      <c r="AE40" s="24" t="str">
        <f>+IFERROR(VLOOKUP($AC40,'Calculation COD'!$B$4:$J$1055,7,FALSE),"")</f>
        <v/>
      </c>
      <c r="AF40" s="24" t="str">
        <f>+IFERROR(VLOOKUP($AC40,'Calculation NH4'!$B$4:$J$1041,7,FALSE),"")</f>
        <v/>
      </c>
      <c r="AG40" s="29" t="str">
        <f>+IFERROR(VLOOKUP($AC40,'Calculation NO3'!$B$4:$J$1044,7,FALSE),"")</f>
        <v/>
      </c>
      <c r="AH40" s="130" t="str">
        <f>+IFERROR(VLOOKUP($AC40,'Calculation P'!$B$4:$J$1000,7,FALSE),"")</f>
        <v/>
      </c>
      <c r="AI40" s="62"/>
      <c r="AJ40" s="192" t="str">
        <f t="shared" si="11"/>
        <v>43451E</v>
      </c>
      <c r="AK40" s="21" t="str">
        <f>+IFERROR(VLOOKUP($AJ40,'Calculation TSS'!$B$4:$J$1000,7,FALSE),"")</f>
        <v/>
      </c>
      <c r="AL40" s="24" t="str">
        <f>+IFERROR(VLOOKUP($AJ40,'Calculation COD'!$B$4:$J$1055,7,FALSE),"")</f>
        <v/>
      </c>
      <c r="AM40" s="24" t="str">
        <f>+IFERROR(VLOOKUP($AJ40,'Calculation NH4'!$B$4:$J$1041,7,FALSE),"")</f>
        <v/>
      </c>
      <c r="AN40" s="29" t="str">
        <f>+IFERROR(VLOOKUP($AJ40,'Calculation NO3'!$B$4:$J$1044,7,FALSE),"")</f>
        <v/>
      </c>
      <c r="AO40" s="68" t="str">
        <f>+IFERROR(VLOOKUP($AJ40,'Calculation P'!$B$4:$J$1000,7,FALSE),"")</f>
        <v/>
      </c>
      <c r="AP40" s="30" t="str">
        <f t="shared" si="12"/>
        <v>43451F</v>
      </c>
      <c r="AQ40" s="25" t="str">
        <f>+IFERROR(VLOOKUP($AP40,'Calculation TSS'!$B$4:$J$1000,7,FALSE),"")</f>
        <v/>
      </c>
      <c r="AR40" s="25" t="str">
        <f>+IFERROR(VLOOKUP($AP40,'Calculation COD'!$B$4:$J$1055,7,FALSE),"")</f>
        <v/>
      </c>
      <c r="AS40" s="25" t="str">
        <f>+IFERROR(VLOOKUP($AP40,'Calculation NH4'!$B$4:$J$1041,7,FALSE),"")</f>
        <v/>
      </c>
      <c r="AT40" s="29" t="str">
        <f>+IFERROR(VLOOKUP($AP40,'Calculation NO3'!$B$4:$J$1044,7,FALSE),"")</f>
        <v/>
      </c>
      <c r="AU40" s="29" t="str">
        <f>+IFERROR(VLOOKUP($AP40,'Calculation P'!$B$4:$J$1000,7,FALSE),"")</f>
        <v/>
      </c>
      <c r="AV40" s="62"/>
      <c r="AW40" s="173" t="str">
        <f t="shared" si="13"/>
        <v>43451G</v>
      </c>
      <c r="AX40" s="25" t="str">
        <f>+IFERROR(VLOOKUP($AW40,'Calculation COD'!$B$4:$J$1055,7,FALSE),"")</f>
        <v/>
      </c>
      <c r="AY40" s="25" t="str">
        <f>+IFERROR(VLOOKUP($AW40,'Calculation NH4'!$B$4:$J$1041,7,FALSE),"")</f>
        <v/>
      </c>
      <c r="AZ40" s="29" t="str">
        <f>+IFERROR(VLOOKUP($AW40,'Calculation NO3'!$B$4:$J$1044,7,FALSE),"")</f>
        <v/>
      </c>
      <c r="BA40" s="68" t="str">
        <f>+IFERROR(VLOOKUP($AW40,'Calculation P'!$B$4:$J$1000,7,FALSE),"")</f>
        <v/>
      </c>
      <c r="BB40" s="30" t="str">
        <f t="shared" si="14"/>
        <v>43451H</v>
      </c>
      <c r="BC40" s="29" t="str">
        <f>+IFERROR(VLOOKUP($BB40,'Calculation TSS'!$B$4:$J$1000,7,FALSE),"")</f>
        <v/>
      </c>
      <c r="BD40" s="25" t="str">
        <f>+IFERROR(VLOOKUP($BB40,'Calculation COD'!$B$4:$J$1055,7,FALSE),"")</f>
        <v/>
      </c>
      <c r="BE40" s="25" t="str">
        <f>+IFERROR(VLOOKUP($BB40,'Calculation NH4'!$B$4:$J$1041,7,FALSE),"")</f>
        <v/>
      </c>
      <c r="BF40" s="25" t="str">
        <f>+IFERROR(VLOOKUP($BB40,'Calculation NO3'!$B$4:$J$1044,7,FALSE),"")</f>
        <v/>
      </c>
      <c r="BG40" s="130" t="str">
        <f>+IFERROR(VLOOKUP($BB40,'Calculation P'!$B$4:$J$1000,7,FALSE),"")</f>
        <v/>
      </c>
      <c r="BH40" s="192" t="str">
        <f t="shared" si="15"/>
        <v>43451I</v>
      </c>
      <c r="BI40" s="40" t="str">
        <f>+IFERROR(VLOOKUP($BH40,'Calculation TSS'!$B$4:$J$1000,7,FALSE),"")</f>
        <v/>
      </c>
      <c r="BJ40" s="25" t="str">
        <f>+IFERROR(VLOOKUP($BH40,'Calculation COD'!$B$4:$J$1055,7,FALSE),"")</f>
        <v/>
      </c>
      <c r="BK40" s="25" t="str">
        <f>+IFERROR(VLOOKUP($BH40,'Calculation NH4'!$B$4:$J$1041,7,FALSE),"")</f>
        <v/>
      </c>
      <c r="BL40" s="25" t="str">
        <f>+IFERROR(VLOOKUP($BH40,'Calculation NO3'!$B$4:$J$1044,7,FALSE),"")</f>
        <v/>
      </c>
      <c r="BM40" s="29" t="str">
        <f>+IFERROR(VLOOKUP($BH40,'Calculation P'!$B$4:$J$1000,7,FALSE),"")</f>
        <v/>
      </c>
      <c r="BN40" s="62"/>
      <c r="BO40" s="30" t="str">
        <f t="shared" si="16"/>
        <v>43451N</v>
      </c>
      <c r="BP40" s="134" t="str">
        <f>IFERROR(+VLOOKUP($BO40,'Calculation Solids'!$B$4:$I$1141,7,FALSE),"")</f>
        <v/>
      </c>
      <c r="BQ40" s="192" t="str">
        <f t="shared" si="17"/>
        <v>43451O</v>
      </c>
      <c r="BR40" s="92" t="str">
        <f>IFERROR(+VLOOKUP($BQ40,'Calculation Solids'!$B$4:$I$1141,7,FALSE),"")</f>
        <v/>
      </c>
      <c r="BS40" s="30" t="str">
        <f t="shared" si="18"/>
        <v>43451P</v>
      </c>
      <c r="BT40" s="170" t="str">
        <f>IFERROR(+VLOOKUP($BS40,'Calculation Solids'!$B$4:$I$1141,7,FALSE),"")</f>
        <v/>
      </c>
    </row>
    <row r="41" spans="1:72" x14ac:dyDescent="0.35">
      <c r="A41" s="244">
        <v>43452</v>
      </c>
      <c r="B41" s="239"/>
      <c r="C41" s="173" t="str">
        <f t="shared" si="19"/>
        <v>43452A</v>
      </c>
      <c r="D41" s="29" t="str">
        <f>IFERROR(+VLOOKUP(C41,'Calculation Solids'!$B$4:$I$1141,7,FALSE),"")</f>
        <v/>
      </c>
      <c r="E41" s="190" t="str">
        <f>+IFERROR(VLOOKUP($C41,'Calculation COD'!$B$4:$J$1055,7,FALSE),"")</f>
        <v/>
      </c>
      <c r="F41" s="30" t="str">
        <f t="shared" si="4"/>
        <v>43452B</v>
      </c>
      <c r="G41" s="177" t="str">
        <f>IFERROR(+VLOOKUP($F41,'Calculation Solids'!$B$4:$I$1141,7,FALSE),"")</f>
        <v/>
      </c>
      <c r="H41" s="25" t="str">
        <f>+IFERROR(VLOOKUP($F41,'Calculation COD'!$B$4:$J$1055,7,FALSE),"")</f>
        <v/>
      </c>
      <c r="I41" s="26" t="str">
        <f>+IFERROR(VLOOKUP($F41,'Calculation NH4'!$B$4:$J$1041,7,FALSE),"")</f>
        <v/>
      </c>
      <c r="J41" s="29" t="str">
        <f>+IFERROR(VLOOKUP($F41,'Calculation NO3'!$B$4:$J$1044,7,FALSE),"")</f>
        <v/>
      </c>
      <c r="K41" s="29" t="str">
        <f>+IFERROR(VLOOKUP($F41,'Calculation P'!$B$4:$J$1000,7,FALSE),"")</f>
        <v/>
      </c>
      <c r="L41" s="62"/>
      <c r="M41" s="27" t="str">
        <f t="shared" si="5"/>
        <v>43452J</v>
      </c>
      <c r="N41" s="40" t="str">
        <f>+IFERROR(VLOOKUP($M41,'Calculation Solids'!$B$4:$J$1141,7,FALSE),"")</f>
        <v/>
      </c>
      <c r="O41" s="28" t="str">
        <f t="shared" si="6"/>
        <v>43452K</v>
      </c>
      <c r="P41" s="29" t="str">
        <f>+IFERROR(VLOOKUP($O41,'Calculation Solids'!$B$4:$J$1141,7,FALSE),"")</f>
        <v/>
      </c>
      <c r="Q41" s="28" t="str">
        <f t="shared" si="7"/>
        <v>43452L</v>
      </c>
      <c r="R41" s="29" t="str">
        <f>+IFERROR(VLOOKUP($Q41,'Calculation Solids'!$B$4:$J$1141,7,FALSE),"")</f>
        <v/>
      </c>
      <c r="S41" s="28" t="str">
        <f t="shared" si="8"/>
        <v>43452M</v>
      </c>
      <c r="T41" s="29" t="str">
        <f>+IFERROR(VLOOKUP($S41,'Calculation Solids'!$B$4:$J$1141,7,FALSE),"")</f>
        <v/>
      </c>
      <c r="U41" s="68" t="str">
        <f t="shared" si="20"/>
        <v/>
      </c>
      <c r="V41" s="173" t="str">
        <f t="shared" si="9"/>
        <v>43452C</v>
      </c>
      <c r="W41" s="29" t="str">
        <f>+IFERROR(VLOOKUP($V41,'Calculation Solids'!$B$4:$J$1141,7,FALSE),"")</f>
        <v/>
      </c>
      <c r="X41" s="24" t="str">
        <f>+IFERROR(VLOOKUP($V41,'Calculation COD'!$B$4:$J$1055,7,FALSE),"")</f>
        <v/>
      </c>
      <c r="Y41" s="8" t="str">
        <f>+IFERROR(VLOOKUP($V41,'Calculation NH4'!$B$4:$J$1041,7,FALSE),"")</f>
        <v/>
      </c>
      <c r="Z41" s="29" t="str">
        <f>+IFERROR(VLOOKUP($V41,'Calculation NO3'!$B$4:$J$1044,7,FALSE),"")</f>
        <v/>
      </c>
      <c r="AA41" s="29" t="str">
        <f>+IFERROR(VLOOKUP($V41,'Calculation P'!$B$4:$J$1000,7,FALSE),"")</f>
        <v/>
      </c>
      <c r="AB41" s="239"/>
      <c r="AC41" s="30" t="str">
        <f t="shared" si="10"/>
        <v>43452D</v>
      </c>
      <c r="AD41" s="2" t="str">
        <f>+IFERROR(VLOOKUP($AC41,'Calculation TSS'!$B$4:$J$1000,7,FALSE),"")</f>
        <v/>
      </c>
      <c r="AE41" s="24" t="str">
        <f>+IFERROR(VLOOKUP($AC41,'Calculation COD'!$B$4:$J$1055,7,FALSE),"")</f>
        <v/>
      </c>
      <c r="AF41" s="24" t="str">
        <f>+IFERROR(VLOOKUP($AC41,'Calculation NH4'!$B$4:$J$1041,7,FALSE),"")</f>
        <v/>
      </c>
      <c r="AG41" s="29" t="str">
        <f>+IFERROR(VLOOKUP($AC41,'Calculation NO3'!$B$4:$J$1044,7,FALSE),"")</f>
        <v/>
      </c>
      <c r="AH41" s="130" t="str">
        <f>+IFERROR(VLOOKUP($AC41,'Calculation P'!$B$4:$J$1000,7,FALSE),"")</f>
        <v/>
      </c>
      <c r="AI41" s="62"/>
      <c r="AJ41" s="192" t="str">
        <f t="shared" si="11"/>
        <v>43452E</v>
      </c>
      <c r="AK41" s="21" t="str">
        <f>+IFERROR(VLOOKUP($AJ41,'Calculation TSS'!$B$4:$J$1000,7,FALSE),"")</f>
        <v/>
      </c>
      <c r="AL41" s="24" t="str">
        <f>+IFERROR(VLOOKUP($AJ41,'Calculation COD'!$B$4:$J$1055,7,FALSE),"")</f>
        <v/>
      </c>
      <c r="AM41" s="24" t="str">
        <f>+IFERROR(VLOOKUP($AJ41,'Calculation NH4'!$B$4:$J$1041,7,FALSE),"")</f>
        <v/>
      </c>
      <c r="AN41" s="29" t="str">
        <f>+IFERROR(VLOOKUP($AJ41,'Calculation NO3'!$B$4:$J$1044,7,FALSE),"")</f>
        <v/>
      </c>
      <c r="AO41" s="68" t="str">
        <f>+IFERROR(VLOOKUP($AJ41,'Calculation P'!$B$4:$J$1000,7,FALSE),"")</f>
        <v/>
      </c>
      <c r="AP41" s="30" t="str">
        <f t="shared" si="12"/>
        <v>43452F</v>
      </c>
      <c r="AQ41" s="25" t="str">
        <f>+IFERROR(VLOOKUP($AP41,'Calculation TSS'!$B$4:$J$1000,7,FALSE),"")</f>
        <v/>
      </c>
      <c r="AR41" s="25" t="str">
        <f>+IFERROR(VLOOKUP($AP41,'Calculation COD'!$B$4:$J$1055,7,FALSE),"")</f>
        <v/>
      </c>
      <c r="AS41" s="25" t="str">
        <f>+IFERROR(VLOOKUP($AP41,'Calculation NH4'!$B$4:$J$1041,7,FALSE),"")</f>
        <v/>
      </c>
      <c r="AT41" s="29" t="str">
        <f>+IFERROR(VLOOKUP($AP41,'Calculation NO3'!$B$4:$J$1044,7,FALSE),"")</f>
        <v/>
      </c>
      <c r="AU41" s="29" t="str">
        <f>+IFERROR(VLOOKUP($AP41,'Calculation P'!$B$4:$J$1000,7,FALSE),"")</f>
        <v/>
      </c>
      <c r="AV41" s="62"/>
      <c r="AW41" s="173" t="str">
        <f t="shared" si="13"/>
        <v>43452G</v>
      </c>
      <c r="AX41" s="25" t="str">
        <f>+IFERROR(VLOOKUP($AW41,'Calculation COD'!$B$4:$J$1055,7,FALSE),"")</f>
        <v/>
      </c>
      <c r="AY41" s="25" t="str">
        <f>+IFERROR(VLOOKUP($AW41,'Calculation NH4'!$B$4:$J$1041,7,FALSE),"")</f>
        <v/>
      </c>
      <c r="AZ41" s="29" t="str">
        <f>+IFERROR(VLOOKUP($AW41,'Calculation NO3'!$B$4:$J$1044,7,FALSE),"")</f>
        <v/>
      </c>
      <c r="BA41" s="68" t="str">
        <f>+IFERROR(VLOOKUP($AW41,'Calculation P'!$B$4:$J$1000,7,FALSE),"")</f>
        <v/>
      </c>
      <c r="BB41" s="30" t="str">
        <f t="shared" si="14"/>
        <v>43452H</v>
      </c>
      <c r="BC41" s="29" t="str">
        <f>+IFERROR(VLOOKUP($BB41,'Calculation TSS'!$B$4:$J$1000,7,FALSE),"")</f>
        <v/>
      </c>
      <c r="BD41" s="25" t="str">
        <f>+IFERROR(VLOOKUP($BB41,'Calculation COD'!$B$4:$J$1055,7,FALSE),"")</f>
        <v/>
      </c>
      <c r="BE41" s="25" t="str">
        <f>+IFERROR(VLOOKUP($BB41,'Calculation NH4'!$B$4:$J$1041,7,FALSE),"")</f>
        <v/>
      </c>
      <c r="BF41" s="25" t="str">
        <f>+IFERROR(VLOOKUP($BB41,'Calculation NO3'!$B$4:$J$1044,7,FALSE),"")</f>
        <v/>
      </c>
      <c r="BG41" s="130" t="str">
        <f>+IFERROR(VLOOKUP($BB41,'Calculation P'!$B$4:$J$1000,7,FALSE),"")</f>
        <v/>
      </c>
      <c r="BH41" s="192" t="str">
        <f t="shared" si="15"/>
        <v>43452I</v>
      </c>
      <c r="BI41" s="40" t="str">
        <f>+IFERROR(VLOOKUP($BH41,'Calculation TSS'!$B$4:$J$1000,7,FALSE),"")</f>
        <v/>
      </c>
      <c r="BJ41" s="25" t="str">
        <f>+IFERROR(VLOOKUP($BH41,'Calculation COD'!$B$4:$J$1055,7,FALSE),"")</f>
        <v/>
      </c>
      <c r="BK41" s="25" t="str">
        <f>+IFERROR(VLOOKUP($BH41,'Calculation NH4'!$B$4:$J$1041,7,FALSE),"")</f>
        <v/>
      </c>
      <c r="BL41" s="25" t="str">
        <f>+IFERROR(VLOOKUP($BH41,'Calculation NO3'!$B$4:$J$1044,7,FALSE),"")</f>
        <v/>
      </c>
      <c r="BM41" s="29" t="str">
        <f>+IFERROR(VLOOKUP($BH41,'Calculation P'!$B$4:$J$1000,7,FALSE),"")</f>
        <v/>
      </c>
      <c r="BN41" s="62"/>
      <c r="BO41" s="30" t="str">
        <f t="shared" si="16"/>
        <v>43452N</v>
      </c>
      <c r="BP41" s="134" t="str">
        <f>IFERROR(+VLOOKUP($BO41,'Calculation Solids'!$B$4:$I$1141,7,FALSE),"")</f>
        <v/>
      </c>
      <c r="BQ41" s="192" t="str">
        <f t="shared" si="17"/>
        <v>43452O</v>
      </c>
      <c r="BR41" s="92" t="str">
        <f>IFERROR(+VLOOKUP($BQ41,'Calculation Solids'!$B$4:$I$1141,7,FALSE),"")</f>
        <v/>
      </c>
      <c r="BS41" s="30" t="str">
        <f t="shared" si="18"/>
        <v>43452P</v>
      </c>
      <c r="BT41" s="170" t="str">
        <f>IFERROR(+VLOOKUP($BS41,'Calculation Solids'!$B$4:$I$1141,7,FALSE),"")</f>
        <v/>
      </c>
    </row>
    <row r="42" spans="1:72" x14ac:dyDescent="0.35">
      <c r="A42" s="244">
        <v>43453</v>
      </c>
      <c r="B42" s="239"/>
      <c r="C42" s="173" t="str">
        <f t="shared" si="19"/>
        <v>43453A</v>
      </c>
      <c r="D42" s="29">
        <f>IFERROR(+VLOOKUP(C42,'Calculation Solids'!$B$4:$I$1141,7,FALSE),"")</f>
        <v>3.3374622349256833</v>
      </c>
      <c r="E42" s="190" t="str">
        <f>+IFERROR(VLOOKUP($C42,'Calculation COD'!$B$4:$J$1055,7,FALSE),"")</f>
        <v/>
      </c>
      <c r="F42" s="30" t="str">
        <f t="shared" si="4"/>
        <v>43453B</v>
      </c>
      <c r="G42" s="177">
        <f>IFERROR(+VLOOKUP($F42,'Calculation Solids'!$B$4:$I$1141,7,FALSE),"")</f>
        <v>5.6941486664638168</v>
      </c>
      <c r="H42" s="25" t="str">
        <f>+IFERROR(VLOOKUP($F42,'Calculation COD'!$B$4:$J$1055,7,FALSE),"")</f>
        <v/>
      </c>
      <c r="I42" s="26" t="str">
        <f>+IFERROR(VLOOKUP($F42,'Calculation NH4'!$B$4:$J$1041,7,FALSE),"")</f>
        <v/>
      </c>
      <c r="J42" s="29" t="str">
        <f>+IFERROR(VLOOKUP($F42,'Calculation NO3'!$B$4:$J$1044,7,FALSE),"")</f>
        <v/>
      </c>
      <c r="K42" s="29" t="str">
        <f>+IFERROR(VLOOKUP($F42,'Calculation P'!$B$4:$J$1000,7,FALSE),"")</f>
        <v/>
      </c>
      <c r="L42" s="62"/>
      <c r="M42" s="27" t="str">
        <f t="shared" si="5"/>
        <v>43453J</v>
      </c>
      <c r="N42" s="40">
        <f>+IFERROR(VLOOKUP($M42,'Calculation Solids'!$B$4:$J$1141,7,FALSE),"")</f>
        <v>60.544721765375627</v>
      </c>
      <c r="O42" s="28" t="str">
        <f t="shared" si="6"/>
        <v>43453K</v>
      </c>
      <c r="P42" s="29" t="str">
        <f>+IFERROR(VLOOKUP($O42,'Calculation Solids'!$B$4:$J$1141,7,FALSE),"")</f>
        <v/>
      </c>
      <c r="Q42" s="28" t="str">
        <f t="shared" si="7"/>
        <v>43453L</v>
      </c>
      <c r="R42" s="29" t="str">
        <f>+IFERROR(VLOOKUP($Q42,'Calculation Solids'!$B$4:$J$1141,7,FALSE),"")</f>
        <v/>
      </c>
      <c r="S42" s="28" t="str">
        <f t="shared" si="8"/>
        <v>43453M</v>
      </c>
      <c r="T42" s="29" t="str">
        <f>+IFERROR(VLOOKUP($S42,'Calculation Solids'!$B$4:$J$1141,7,FALSE),"")</f>
        <v/>
      </c>
      <c r="U42" s="68">
        <f t="shared" si="20"/>
        <v>60.544721765375627</v>
      </c>
      <c r="V42" s="173" t="str">
        <f t="shared" si="9"/>
        <v>43453C</v>
      </c>
      <c r="W42" s="29" t="str">
        <f>+IFERROR(VLOOKUP($V42,'Calculation Solids'!$B$4:$J$1141,7,FALSE),"")</f>
        <v/>
      </c>
      <c r="X42" s="24" t="str">
        <f>+IFERROR(VLOOKUP($V42,'Calculation COD'!$B$4:$J$1055,7,FALSE),"")</f>
        <v/>
      </c>
      <c r="Y42" s="8" t="str">
        <f>+IFERROR(VLOOKUP($V42,'Calculation NH4'!$B$4:$J$1041,7,FALSE),"")</f>
        <v/>
      </c>
      <c r="Z42" s="29" t="str">
        <f>+IFERROR(VLOOKUP($V42,'Calculation NO3'!$B$4:$J$1044,7,FALSE),"")</f>
        <v/>
      </c>
      <c r="AA42" s="29" t="str">
        <f>+IFERROR(VLOOKUP($V42,'Calculation P'!$B$4:$J$1000,7,FALSE),"")</f>
        <v/>
      </c>
      <c r="AB42" s="239"/>
      <c r="AC42" s="30" t="str">
        <f t="shared" si="10"/>
        <v>43453D</v>
      </c>
      <c r="AD42" s="2" t="str">
        <f>+IFERROR(VLOOKUP($AC42,'Calculation TSS'!$B$4:$J$1000,7,FALSE),"")</f>
        <v/>
      </c>
      <c r="AE42" s="24" t="str">
        <f>+IFERROR(VLOOKUP($AC42,'Calculation COD'!$B$4:$J$1055,7,FALSE),"")</f>
        <v/>
      </c>
      <c r="AF42" s="24" t="str">
        <f>+IFERROR(VLOOKUP($AC42,'Calculation NH4'!$B$4:$J$1041,7,FALSE),"")</f>
        <v/>
      </c>
      <c r="AG42" s="29" t="str">
        <f>+IFERROR(VLOOKUP($AC42,'Calculation NO3'!$B$4:$J$1044,7,FALSE),"")</f>
        <v/>
      </c>
      <c r="AH42" s="130" t="str">
        <f>+IFERROR(VLOOKUP($AC42,'Calculation P'!$B$4:$J$1000,7,FALSE),"")</f>
        <v/>
      </c>
      <c r="AI42" s="62"/>
      <c r="AJ42" s="192" t="str">
        <f t="shared" si="11"/>
        <v>43453E</v>
      </c>
      <c r="AK42" s="21" t="str">
        <f>+IFERROR(VLOOKUP($AJ42,'Calculation TSS'!$B$4:$J$1000,7,FALSE),"")</f>
        <v/>
      </c>
      <c r="AL42" s="24" t="str">
        <f>+IFERROR(VLOOKUP($AJ42,'Calculation COD'!$B$4:$J$1055,7,FALSE),"")</f>
        <v/>
      </c>
      <c r="AM42" s="24" t="str">
        <f>+IFERROR(VLOOKUP($AJ42,'Calculation NH4'!$B$4:$J$1041,7,FALSE),"")</f>
        <v/>
      </c>
      <c r="AN42" s="29" t="str">
        <f>+IFERROR(VLOOKUP($AJ42,'Calculation NO3'!$B$4:$J$1044,7,FALSE),"")</f>
        <v/>
      </c>
      <c r="AO42" s="68" t="str">
        <f>+IFERROR(VLOOKUP($AJ42,'Calculation P'!$B$4:$J$1000,7,FALSE),"")</f>
        <v/>
      </c>
      <c r="AP42" s="30" t="str">
        <f t="shared" si="12"/>
        <v>43453F</v>
      </c>
      <c r="AQ42" s="25">
        <f>+IFERROR(VLOOKUP($AP42,'Calculation TSS'!$B$4:$J$1000,7,FALSE),"")</f>
        <v>191.11111111111225</v>
      </c>
      <c r="AR42" s="25" t="str">
        <f>+IFERROR(VLOOKUP($AP42,'Calculation COD'!$B$4:$J$1055,7,FALSE),"")</f>
        <v/>
      </c>
      <c r="AS42" s="25" t="str">
        <f>+IFERROR(VLOOKUP($AP42,'Calculation NH4'!$B$4:$J$1041,7,FALSE),"")</f>
        <v/>
      </c>
      <c r="AT42" s="29" t="str">
        <f>+IFERROR(VLOOKUP($AP42,'Calculation NO3'!$B$4:$J$1044,7,FALSE),"")</f>
        <v/>
      </c>
      <c r="AU42" s="29" t="str">
        <f>+IFERROR(VLOOKUP($AP42,'Calculation P'!$B$4:$J$1000,7,FALSE),"")</f>
        <v/>
      </c>
      <c r="AV42" s="62"/>
      <c r="AW42" s="173" t="str">
        <f t="shared" si="13"/>
        <v>43453G</v>
      </c>
      <c r="AX42" s="25" t="str">
        <f>+IFERROR(VLOOKUP($AW42,'Calculation COD'!$B$4:$J$1055,7,FALSE),"")</f>
        <v/>
      </c>
      <c r="AY42" s="25" t="str">
        <f>+IFERROR(VLOOKUP($AW42,'Calculation NH4'!$B$4:$J$1041,7,FALSE),"")</f>
        <v/>
      </c>
      <c r="AZ42" s="29" t="str">
        <f>+IFERROR(VLOOKUP($AW42,'Calculation NO3'!$B$4:$J$1044,7,FALSE),"")</f>
        <v/>
      </c>
      <c r="BA42" s="68" t="str">
        <f>+IFERROR(VLOOKUP($AW42,'Calculation P'!$B$4:$J$1000,7,FALSE),"")</f>
        <v/>
      </c>
      <c r="BB42" s="30" t="str">
        <f t="shared" si="14"/>
        <v>43453H</v>
      </c>
      <c r="BC42" s="29" t="str">
        <f>+IFERROR(VLOOKUP($BB42,'Calculation TSS'!$B$4:$J$1000,7,FALSE),"")</f>
        <v/>
      </c>
      <c r="BD42" s="25" t="str">
        <f>+IFERROR(VLOOKUP($BB42,'Calculation COD'!$B$4:$J$1055,7,FALSE),"")</f>
        <v/>
      </c>
      <c r="BE42" s="25" t="str">
        <f>+IFERROR(VLOOKUP($BB42,'Calculation NH4'!$B$4:$J$1041,7,FALSE),"")</f>
        <v/>
      </c>
      <c r="BF42" s="25" t="str">
        <f>+IFERROR(VLOOKUP($BB42,'Calculation NO3'!$B$4:$J$1044,7,FALSE),"")</f>
        <v/>
      </c>
      <c r="BG42" s="130" t="str">
        <f>+IFERROR(VLOOKUP($BB42,'Calculation P'!$B$4:$J$1000,7,FALSE),"")</f>
        <v/>
      </c>
      <c r="BH42" s="192" t="str">
        <f t="shared" si="15"/>
        <v>43453I</v>
      </c>
      <c r="BI42" s="40">
        <f>+IFERROR(VLOOKUP($BH42,'Calculation TSS'!$B$4:$J$1000,7,FALSE),"")</f>
        <v>729.66666666666629</v>
      </c>
      <c r="BJ42" s="25" t="str">
        <f>+IFERROR(VLOOKUP($BH42,'Calculation COD'!$B$4:$J$1055,7,FALSE),"")</f>
        <v/>
      </c>
      <c r="BK42" s="25" t="str">
        <f>+IFERROR(VLOOKUP($BH42,'Calculation NH4'!$B$4:$J$1041,7,FALSE),"")</f>
        <v/>
      </c>
      <c r="BL42" s="25" t="str">
        <f>+IFERROR(VLOOKUP($BH42,'Calculation NO3'!$B$4:$J$1044,7,FALSE),"")</f>
        <v/>
      </c>
      <c r="BM42" s="29" t="str">
        <f>+IFERROR(VLOOKUP($BH42,'Calculation P'!$B$4:$J$1000,7,FALSE),"")</f>
        <v/>
      </c>
      <c r="BN42" s="62"/>
      <c r="BO42" s="30" t="str">
        <f t="shared" si="16"/>
        <v>43453N</v>
      </c>
      <c r="BP42" s="134" t="str">
        <f>IFERROR(+VLOOKUP($BO42,'Calculation Solids'!$B$4:$I$1141,7,FALSE),"")</f>
        <v/>
      </c>
      <c r="BQ42" s="192" t="str">
        <f t="shared" si="17"/>
        <v>43453O</v>
      </c>
      <c r="BR42" s="92" t="str">
        <f>IFERROR(+VLOOKUP($BQ42,'Calculation Solids'!$B$4:$I$1141,7,FALSE),"")</f>
        <v/>
      </c>
      <c r="BS42" s="30" t="str">
        <f t="shared" si="18"/>
        <v>43453P</v>
      </c>
      <c r="BT42" s="170" t="str">
        <f>IFERROR(+VLOOKUP($BS42,'Calculation Solids'!$B$4:$I$1141,7,FALSE),"")</f>
        <v/>
      </c>
    </row>
    <row r="43" spans="1:72" x14ac:dyDescent="0.35">
      <c r="A43" s="244">
        <v>43454</v>
      </c>
      <c r="B43" s="239"/>
      <c r="C43" s="173" t="str">
        <f t="shared" si="19"/>
        <v>43454A</v>
      </c>
      <c r="D43" s="29">
        <f>IFERROR(+VLOOKUP(C43,'Calculation Solids'!$B$4:$I$1141,7,FALSE),"")</f>
        <v>12.641673167781351</v>
      </c>
      <c r="E43" s="190">
        <f>+IFERROR(VLOOKUP($C43,'Calculation COD'!$B$4:$J$1055,7,FALSE),"")</f>
        <v>23700</v>
      </c>
      <c r="F43" s="30" t="str">
        <f t="shared" si="4"/>
        <v>43454B</v>
      </c>
      <c r="G43" s="177">
        <f>IFERROR(+VLOOKUP($F43,'Calculation Solids'!$B$4:$I$1141,7,FALSE),"")</f>
        <v>13.465057408057051</v>
      </c>
      <c r="H43" s="25">
        <f>+IFERROR(VLOOKUP($F43,'Calculation COD'!$B$4:$J$1055,7,FALSE),"")</f>
        <v>0</v>
      </c>
      <c r="I43" s="26">
        <f>+IFERROR(VLOOKUP($F43,'Calculation NH4'!$B$4:$J$1041,7,FALSE),"")</f>
        <v>1540</v>
      </c>
      <c r="J43" s="29">
        <f>+IFERROR(VLOOKUP($F43,'Calculation NO3'!$B$4:$J$1044,7,FALSE),"")</f>
        <v>770</v>
      </c>
      <c r="K43" s="29" t="str">
        <f>+IFERROR(VLOOKUP($F43,'Calculation P'!$B$4:$J$1000,7,FALSE),"")</f>
        <v/>
      </c>
      <c r="L43" s="62"/>
      <c r="M43" s="27" t="str">
        <f t="shared" si="5"/>
        <v>43454J</v>
      </c>
      <c r="N43" s="40" t="str">
        <f>+IFERROR(VLOOKUP($M43,'Calculation Solids'!$B$4:$J$1141,7,FALSE),"")</f>
        <v/>
      </c>
      <c r="O43" s="28" t="str">
        <f t="shared" si="6"/>
        <v>43454K</v>
      </c>
      <c r="P43" s="29">
        <f>+IFERROR(VLOOKUP($O43,'Calculation Solids'!$B$4:$J$1141,7,FALSE),"")</f>
        <v>57.081967287606943</v>
      </c>
      <c r="Q43" s="28" t="str">
        <f t="shared" si="7"/>
        <v>43454L</v>
      </c>
      <c r="R43" s="29" t="str">
        <f>+IFERROR(VLOOKUP($Q43,'Calculation Solids'!$B$4:$J$1141,7,FALSE),"")</f>
        <v/>
      </c>
      <c r="S43" s="28" t="str">
        <f t="shared" si="8"/>
        <v>43454M</v>
      </c>
      <c r="T43" s="29" t="str">
        <f>+IFERROR(VLOOKUP($S43,'Calculation Solids'!$B$4:$J$1141,7,FALSE),"")</f>
        <v/>
      </c>
      <c r="U43" s="68">
        <f t="shared" si="20"/>
        <v>57.081967287606943</v>
      </c>
      <c r="V43" s="173" t="str">
        <f t="shared" si="9"/>
        <v>43454C</v>
      </c>
      <c r="W43" s="29" t="str">
        <f>+IFERROR(VLOOKUP($V43,'Calculation Solids'!$B$4:$J$1141,7,FALSE),"")</f>
        <v/>
      </c>
      <c r="X43" s="24" t="str">
        <f>+IFERROR(VLOOKUP($V43,'Calculation COD'!$B$4:$J$1055,7,FALSE),"")</f>
        <v/>
      </c>
      <c r="Y43" s="8" t="str">
        <f>+IFERROR(VLOOKUP($V43,'Calculation NH4'!$B$4:$J$1041,7,FALSE),"")</f>
        <v/>
      </c>
      <c r="Z43" s="29" t="str">
        <f>+IFERROR(VLOOKUP($V43,'Calculation NO3'!$B$4:$J$1044,7,FALSE),"")</f>
        <v/>
      </c>
      <c r="AA43" s="29" t="str">
        <f>+IFERROR(VLOOKUP($V43,'Calculation P'!$B$4:$J$1000,7,FALSE),"")</f>
        <v/>
      </c>
      <c r="AB43" s="239"/>
      <c r="AC43" s="30" t="str">
        <f t="shared" si="10"/>
        <v>43454D</v>
      </c>
      <c r="AD43" s="2" t="str">
        <f>+IFERROR(VLOOKUP($AC43,'Calculation TSS'!$B$4:$J$1000,7,FALSE),"")</f>
        <v/>
      </c>
      <c r="AE43" s="24" t="str">
        <f>+IFERROR(VLOOKUP($AC43,'Calculation COD'!$B$4:$J$1055,7,FALSE),"")</f>
        <v/>
      </c>
      <c r="AF43" s="24" t="str">
        <f>+IFERROR(VLOOKUP($AC43,'Calculation NH4'!$B$4:$J$1041,7,FALSE),"")</f>
        <v/>
      </c>
      <c r="AG43" s="29" t="str">
        <f>+IFERROR(VLOOKUP($AC43,'Calculation NO3'!$B$4:$J$1044,7,FALSE),"")</f>
        <v/>
      </c>
      <c r="AH43" s="130" t="str">
        <f>+IFERROR(VLOOKUP($AC43,'Calculation P'!$B$4:$J$1000,7,FALSE),"")</f>
        <v/>
      </c>
      <c r="AI43" s="62"/>
      <c r="AJ43" s="192" t="str">
        <f t="shared" si="11"/>
        <v>43454E</v>
      </c>
      <c r="AK43" s="21" t="str">
        <f>+IFERROR(VLOOKUP($AJ43,'Calculation TSS'!$B$4:$J$1000,7,FALSE),"")</f>
        <v/>
      </c>
      <c r="AL43" s="24" t="str">
        <f>+IFERROR(VLOOKUP($AJ43,'Calculation COD'!$B$4:$J$1055,7,FALSE),"")</f>
        <v/>
      </c>
      <c r="AM43" s="24" t="str">
        <f>+IFERROR(VLOOKUP($AJ43,'Calculation NH4'!$B$4:$J$1041,7,FALSE),"")</f>
        <v/>
      </c>
      <c r="AN43" s="29" t="str">
        <f>+IFERROR(VLOOKUP($AJ43,'Calculation NO3'!$B$4:$J$1044,7,FALSE),"")</f>
        <v/>
      </c>
      <c r="AO43" s="68" t="str">
        <f>+IFERROR(VLOOKUP($AJ43,'Calculation P'!$B$4:$J$1000,7,FALSE),"")</f>
        <v/>
      </c>
      <c r="AP43" s="30" t="str">
        <f t="shared" si="12"/>
        <v>43454F</v>
      </c>
      <c r="AQ43" s="25" t="str">
        <f>+IFERROR(VLOOKUP($AP43,'Calculation TSS'!$B$4:$J$1000,7,FALSE),"")</f>
        <v/>
      </c>
      <c r="AR43" s="25" t="str">
        <f>+IFERROR(VLOOKUP($AP43,'Calculation COD'!$B$4:$J$1055,7,FALSE),"")</f>
        <v/>
      </c>
      <c r="AS43" s="25" t="str">
        <f>+IFERROR(VLOOKUP($AP43,'Calculation NH4'!$B$4:$J$1041,7,FALSE),"")</f>
        <v/>
      </c>
      <c r="AT43" s="29" t="str">
        <f>+IFERROR(VLOOKUP($AP43,'Calculation NO3'!$B$4:$J$1044,7,FALSE),"")</f>
        <v/>
      </c>
      <c r="AU43" s="29" t="str">
        <f>+IFERROR(VLOOKUP($AP43,'Calculation P'!$B$4:$J$1000,7,FALSE),"")</f>
        <v/>
      </c>
      <c r="AV43" s="62"/>
      <c r="AW43" s="173" t="str">
        <f t="shared" si="13"/>
        <v>43454G</v>
      </c>
      <c r="AX43" s="25">
        <f>+IFERROR(VLOOKUP($AW43,'Calculation COD'!$B$4:$J$1055,7,FALSE),"")</f>
        <v>1100</v>
      </c>
      <c r="AY43" s="25">
        <f>+IFERROR(VLOOKUP($AW43,'Calculation NH4'!$B$4:$J$1041,7,FALSE),"")</f>
        <v>390</v>
      </c>
      <c r="AZ43" s="29">
        <f>+IFERROR(VLOOKUP($AW43,'Calculation NO3'!$B$4:$J$1044,7,FALSE),"")</f>
        <v>39</v>
      </c>
      <c r="BA43" s="68" t="str">
        <f>+IFERROR(VLOOKUP($AW43,'Calculation P'!$B$4:$J$1000,7,FALSE),"")</f>
        <v/>
      </c>
      <c r="BB43" s="30" t="str">
        <f t="shared" si="14"/>
        <v>43454H</v>
      </c>
      <c r="BC43" s="29" t="str">
        <f>+IFERROR(VLOOKUP($BB43,'Calculation TSS'!$B$4:$J$1000,7,FALSE),"")</f>
        <v/>
      </c>
      <c r="BD43" s="25" t="str">
        <f>+IFERROR(VLOOKUP($BB43,'Calculation COD'!$B$4:$J$1055,7,FALSE),"")</f>
        <v/>
      </c>
      <c r="BE43" s="25" t="str">
        <f>+IFERROR(VLOOKUP($BB43,'Calculation NH4'!$B$4:$J$1041,7,FALSE),"")</f>
        <v/>
      </c>
      <c r="BF43" s="25" t="str">
        <f>+IFERROR(VLOOKUP($BB43,'Calculation NO3'!$B$4:$J$1044,7,FALSE),"")</f>
        <v/>
      </c>
      <c r="BG43" s="130" t="str">
        <f>+IFERROR(VLOOKUP($BB43,'Calculation P'!$B$4:$J$1000,7,FALSE),"")</f>
        <v/>
      </c>
      <c r="BH43" s="192" t="str">
        <f t="shared" si="15"/>
        <v>43454I</v>
      </c>
      <c r="BI43" s="40" t="str">
        <f>+IFERROR(VLOOKUP($BH43,'Calculation TSS'!$B$4:$J$1000,7,FALSE),"")</f>
        <v/>
      </c>
      <c r="BJ43" s="25">
        <f>+IFERROR(VLOOKUP($BH43,'Calculation COD'!$B$4:$J$1055,7,FALSE),"")</f>
        <v>980</v>
      </c>
      <c r="BK43" s="25">
        <f>+IFERROR(VLOOKUP($BH43,'Calculation NH4'!$B$4:$J$1041,7,FALSE),"")</f>
        <v>252</v>
      </c>
      <c r="BL43" s="25">
        <f>+IFERROR(VLOOKUP($BH43,'Calculation NO3'!$B$4:$J$1044,7,FALSE),"")</f>
        <v>630</v>
      </c>
      <c r="BM43" s="29" t="str">
        <f>+IFERROR(VLOOKUP($BH43,'Calculation P'!$B$4:$J$1000,7,FALSE),"")</f>
        <v/>
      </c>
      <c r="BN43" s="62"/>
      <c r="BO43" s="30" t="str">
        <f t="shared" si="16"/>
        <v>43454N</v>
      </c>
      <c r="BP43" s="134" t="str">
        <f>IFERROR(+VLOOKUP($BO43,'Calculation Solids'!$B$4:$I$1141,7,FALSE),"")</f>
        <v/>
      </c>
      <c r="BQ43" s="192" t="str">
        <f t="shared" si="17"/>
        <v>43454O</v>
      </c>
      <c r="BR43" s="92" t="str">
        <f>IFERROR(+VLOOKUP($BQ43,'Calculation Solids'!$B$4:$I$1141,7,FALSE),"")</f>
        <v/>
      </c>
      <c r="BS43" s="30" t="str">
        <f t="shared" si="18"/>
        <v>43454P</v>
      </c>
      <c r="BT43" s="170" t="str">
        <f>IFERROR(+VLOOKUP($BS43,'Calculation Solids'!$B$4:$I$1141,7,FALSE),"")</f>
        <v/>
      </c>
    </row>
    <row r="44" spans="1:72" x14ac:dyDescent="0.35">
      <c r="A44" s="244">
        <v>43455</v>
      </c>
      <c r="B44" s="239"/>
      <c r="C44" s="173" t="str">
        <f t="shared" si="19"/>
        <v>43455A</v>
      </c>
      <c r="D44" s="29">
        <f>IFERROR(+VLOOKUP(C44,'Calculation Solids'!$B$4:$I$1141,7,FALSE),"")</f>
        <v>4.2322075428962833</v>
      </c>
      <c r="E44" s="190" t="str">
        <f>+IFERROR(VLOOKUP($C44,'Calculation COD'!$B$4:$J$1055,7,FALSE),"")</f>
        <v/>
      </c>
      <c r="F44" s="30" t="str">
        <f t="shared" ref="F44:F75" si="21">+CONCATENATE($A44,$G$5)</f>
        <v>43455B</v>
      </c>
      <c r="G44" s="177">
        <f>IFERROR(+VLOOKUP($F44,'Calculation Solids'!$B$4:$I$1141,7,FALSE),"")</f>
        <v>4.9050846473071381</v>
      </c>
      <c r="H44" s="25" t="str">
        <f>+IFERROR(VLOOKUP($F44,'Calculation COD'!$B$4:$J$1055,7,FALSE),"")</f>
        <v/>
      </c>
      <c r="I44" s="26" t="str">
        <f>+IFERROR(VLOOKUP($F44,'Calculation NH4'!$B$4:$J$1041,7,FALSE),"")</f>
        <v/>
      </c>
      <c r="J44" s="29" t="str">
        <f>+IFERROR(VLOOKUP($F44,'Calculation NO3'!$B$4:$J$1044,7,FALSE),"")</f>
        <v/>
      </c>
      <c r="K44" s="29" t="str">
        <f>+IFERROR(VLOOKUP($F44,'Calculation P'!$B$4:$J$1000,7,FALSE),"")</f>
        <v/>
      </c>
      <c r="L44" s="62"/>
      <c r="M44" s="27" t="str">
        <f t="shared" ref="M44:M75" si="22">+CONCATENATE($A44,$N$5)</f>
        <v>43455J</v>
      </c>
      <c r="N44" s="40">
        <f>+IFERROR(VLOOKUP($M44,'Calculation Solids'!$B$4:$J$1141,7,FALSE),"")</f>
        <v>58.637113159212028</v>
      </c>
      <c r="O44" s="28" t="str">
        <f t="shared" ref="O44:O75" si="23">+CONCATENATE($A44,$P$5)</f>
        <v>43455K</v>
      </c>
      <c r="P44" s="29" t="str">
        <f>+IFERROR(VLOOKUP($O44,'Calculation Solids'!$B$4:$J$1141,7,FALSE),"")</f>
        <v/>
      </c>
      <c r="Q44" s="28" t="str">
        <f t="shared" ref="Q44:Q75" si="24">+CONCATENATE($A44,$R$5)</f>
        <v>43455L</v>
      </c>
      <c r="R44" s="29" t="str">
        <f>+IFERROR(VLOOKUP($Q44,'Calculation Solids'!$B$4:$J$1141,7,FALSE),"")</f>
        <v/>
      </c>
      <c r="S44" s="28" t="str">
        <f t="shared" ref="S44:S75" si="25">+CONCATENATE($A44,$T$5)</f>
        <v>43455M</v>
      </c>
      <c r="T44" s="29" t="str">
        <f>+IFERROR(VLOOKUP($S44,'Calculation Solids'!$B$4:$J$1141,7,FALSE),"")</f>
        <v/>
      </c>
      <c r="U44" s="68">
        <f t="shared" si="20"/>
        <v>58.637113159212028</v>
      </c>
      <c r="V44" s="173" t="str">
        <f t="shared" ref="V44:V75" si="26">+CONCATENATE($A44,$W$5)</f>
        <v>43455C</v>
      </c>
      <c r="W44" s="29" t="str">
        <f>+IFERROR(VLOOKUP($V44,'Calculation Solids'!$B$4:$J$1141,7,FALSE),"")</f>
        <v/>
      </c>
      <c r="X44" s="24" t="str">
        <f>+IFERROR(VLOOKUP($V44,'Calculation COD'!$B$4:$J$1055,7,FALSE),"")</f>
        <v/>
      </c>
      <c r="Y44" s="8" t="str">
        <f>+IFERROR(VLOOKUP($V44,'Calculation NH4'!$B$4:$J$1041,7,FALSE),"")</f>
        <v/>
      </c>
      <c r="Z44" s="29" t="str">
        <f>+IFERROR(VLOOKUP($V44,'Calculation NO3'!$B$4:$J$1044,7,FALSE),"")</f>
        <v/>
      </c>
      <c r="AA44" s="29" t="str">
        <f>+IFERROR(VLOOKUP($V44,'Calculation P'!$B$4:$J$1000,7,FALSE),"")</f>
        <v/>
      </c>
      <c r="AB44" s="239"/>
      <c r="AC44" s="30" t="str">
        <f t="shared" ref="AC44:AC75" si="27">+CONCATENATE($A44,$AD$5)</f>
        <v>43455D</v>
      </c>
      <c r="AD44" s="2" t="str">
        <f>+IFERROR(VLOOKUP($AC44,'Calculation TSS'!$B$4:$J$1000,7,FALSE),"")</f>
        <v/>
      </c>
      <c r="AE44" s="24" t="str">
        <f>+IFERROR(VLOOKUP($AC44,'Calculation COD'!$B$4:$J$1055,7,FALSE),"")</f>
        <v/>
      </c>
      <c r="AF44" s="24" t="str">
        <f>+IFERROR(VLOOKUP($AC44,'Calculation NH4'!$B$4:$J$1041,7,FALSE),"")</f>
        <v/>
      </c>
      <c r="AG44" s="29" t="str">
        <f>+IFERROR(VLOOKUP($AC44,'Calculation NO3'!$B$4:$J$1044,7,FALSE),"")</f>
        <v/>
      </c>
      <c r="AH44" s="130" t="str">
        <f>+IFERROR(VLOOKUP($AC44,'Calculation P'!$B$4:$J$1000,7,FALSE),"")</f>
        <v/>
      </c>
      <c r="AI44" s="62"/>
      <c r="AJ44" s="192" t="str">
        <f t="shared" ref="AJ44:AJ75" si="28">+CONCATENATE($A44,$AK$5)</f>
        <v>43455E</v>
      </c>
      <c r="AK44" s="21" t="str">
        <f>+IFERROR(VLOOKUP($AJ44,'Calculation TSS'!$B$4:$J$1000,7,FALSE),"")</f>
        <v/>
      </c>
      <c r="AL44" s="24" t="str">
        <f>+IFERROR(VLOOKUP($AJ44,'Calculation COD'!$B$4:$J$1055,7,FALSE),"")</f>
        <v/>
      </c>
      <c r="AM44" s="24" t="str">
        <f>+IFERROR(VLOOKUP($AJ44,'Calculation NH4'!$B$4:$J$1041,7,FALSE),"")</f>
        <v/>
      </c>
      <c r="AN44" s="29" t="str">
        <f>+IFERROR(VLOOKUP($AJ44,'Calculation NO3'!$B$4:$J$1044,7,FALSE),"")</f>
        <v/>
      </c>
      <c r="AO44" s="68" t="str">
        <f>+IFERROR(VLOOKUP($AJ44,'Calculation P'!$B$4:$J$1000,7,FALSE),"")</f>
        <v/>
      </c>
      <c r="AP44" s="30" t="str">
        <f t="shared" ref="AP44:AP75" si="29">+CONCATENATE($A44,$AQ$5)</f>
        <v>43455F</v>
      </c>
      <c r="AQ44" s="25" t="str">
        <f>+IFERROR(VLOOKUP($AP44,'Calculation TSS'!$B$4:$J$1000,7,FALSE),"")</f>
        <v/>
      </c>
      <c r="AR44" s="25" t="str">
        <f>+IFERROR(VLOOKUP($AP44,'Calculation COD'!$B$4:$J$1055,7,FALSE),"")</f>
        <v/>
      </c>
      <c r="AS44" s="25" t="str">
        <f>+IFERROR(VLOOKUP($AP44,'Calculation NH4'!$B$4:$J$1041,7,FALSE),"")</f>
        <v/>
      </c>
      <c r="AT44" s="29" t="str">
        <f>+IFERROR(VLOOKUP($AP44,'Calculation NO3'!$B$4:$J$1044,7,FALSE),"")</f>
        <v/>
      </c>
      <c r="AU44" s="29" t="str">
        <f>+IFERROR(VLOOKUP($AP44,'Calculation P'!$B$4:$J$1000,7,FALSE),"")</f>
        <v/>
      </c>
      <c r="AV44" s="62"/>
      <c r="AW44" s="173" t="str">
        <f t="shared" ref="AW44:AW75" si="30">+CONCATENATE($A44,$AX$5)</f>
        <v>43455G</v>
      </c>
      <c r="AX44" s="25" t="str">
        <f>+IFERROR(VLOOKUP($AW44,'Calculation COD'!$B$4:$J$1055,7,FALSE),"")</f>
        <v/>
      </c>
      <c r="AY44" s="25" t="str">
        <f>+IFERROR(VLOOKUP($AW44,'Calculation NH4'!$B$4:$J$1041,7,FALSE),"")</f>
        <v/>
      </c>
      <c r="AZ44" s="29" t="str">
        <f>+IFERROR(VLOOKUP($AW44,'Calculation NO3'!$B$4:$J$1044,7,FALSE),"")</f>
        <v/>
      </c>
      <c r="BA44" s="68" t="str">
        <f>+IFERROR(VLOOKUP($AW44,'Calculation P'!$B$4:$J$1000,7,FALSE),"")</f>
        <v/>
      </c>
      <c r="BB44" s="30" t="str">
        <f t="shared" ref="BB44:BB75" si="31">+CONCATENATE($A44,$BC$5)</f>
        <v>43455H</v>
      </c>
      <c r="BC44" s="29" t="str">
        <f>+IFERROR(VLOOKUP($BB44,'Calculation TSS'!$B$4:$J$1000,7,FALSE),"")</f>
        <v/>
      </c>
      <c r="BD44" s="25" t="str">
        <f>+IFERROR(VLOOKUP($BB44,'Calculation COD'!$B$4:$J$1055,7,FALSE),"")</f>
        <v/>
      </c>
      <c r="BE44" s="25" t="str">
        <f>+IFERROR(VLOOKUP($BB44,'Calculation NH4'!$B$4:$J$1041,7,FALSE),"")</f>
        <v/>
      </c>
      <c r="BF44" s="25" t="str">
        <f>+IFERROR(VLOOKUP($BB44,'Calculation NO3'!$B$4:$J$1044,7,FALSE),"")</f>
        <v/>
      </c>
      <c r="BG44" s="130" t="str">
        <f>+IFERROR(VLOOKUP($BB44,'Calculation P'!$B$4:$J$1000,7,FALSE),"")</f>
        <v/>
      </c>
      <c r="BH44" s="192" t="str">
        <f t="shared" ref="BH44:BH75" si="32">+CONCATENATE($A44,$BI$5)</f>
        <v>43455I</v>
      </c>
      <c r="BI44" s="40" t="str">
        <f>+IFERROR(VLOOKUP($BH44,'Calculation TSS'!$B$4:$J$1000,7,FALSE),"")</f>
        <v/>
      </c>
      <c r="BJ44" s="25" t="str">
        <f>+IFERROR(VLOOKUP($BH44,'Calculation COD'!$B$4:$J$1055,7,FALSE),"")</f>
        <v/>
      </c>
      <c r="BK44" s="25" t="str">
        <f>+IFERROR(VLOOKUP($BH44,'Calculation NH4'!$B$4:$J$1041,7,FALSE),"")</f>
        <v/>
      </c>
      <c r="BL44" s="25" t="str">
        <f>+IFERROR(VLOOKUP($BH44,'Calculation NO3'!$B$4:$J$1044,7,FALSE),"")</f>
        <v/>
      </c>
      <c r="BM44" s="29" t="str">
        <f>+IFERROR(VLOOKUP($BH44,'Calculation P'!$B$4:$J$1000,7,FALSE),"")</f>
        <v/>
      </c>
      <c r="BN44" s="62"/>
      <c r="BO44" s="30" t="str">
        <f t="shared" ref="BO44:BO75" si="33">+CONCATENATE($A44,$BP$5)</f>
        <v>43455N</v>
      </c>
      <c r="BP44" s="134">
        <f>IFERROR(+VLOOKUP($BO44,'Calculation Solids'!$B$4:$I$1141,7,FALSE),"")</f>
        <v>258.50993518264431</v>
      </c>
      <c r="BQ44" s="192" t="str">
        <f t="shared" ref="BQ44:BQ75" si="34">+CONCATENATE($A44,$BR$5)</f>
        <v>43455O</v>
      </c>
      <c r="BR44" s="92" t="str">
        <f>IFERROR(+VLOOKUP($BQ44,'Calculation Solids'!$B$4:$I$1141,7,FALSE),"")</f>
        <v/>
      </c>
      <c r="BS44" s="30" t="str">
        <f t="shared" ref="BS44:BS75" si="35">+CONCATENATE($A44,$BT$5)</f>
        <v>43455P</v>
      </c>
      <c r="BT44" s="170" t="str">
        <f>IFERROR(+VLOOKUP($BS44,'Calculation Solids'!$B$4:$I$1141,7,FALSE),"")</f>
        <v/>
      </c>
    </row>
    <row r="45" spans="1:72" x14ac:dyDescent="0.35">
      <c r="A45" s="244">
        <v>43456</v>
      </c>
      <c r="B45" s="240"/>
      <c r="C45" s="191" t="str">
        <f t="shared" si="19"/>
        <v>43456A</v>
      </c>
      <c r="D45" s="64" t="str">
        <f>IFERROR(+VLOOKUP(C45,'Calculation Solids'!$B$4:$I$1141,7,FALSE),"")</f>
        <v/>
      </c>
      <c r="E45" s="326" t="str">
        <f>+IFERROR(VLOOKUP($C45,'Calculation COD'!$B$4:$J$1055,7,FALSE),"")</f>
        <v/>
      </c>
      <c r="F45" s="183" t="str">
        <f t="shared" si="21"/>
        <v>43456B</v>
      </c>
      <c r="G45" s="178" t="str">
        <f>IFERROR(+VLOOKUP($F45,'Calculation Solids'!$B$4:$I$1141,7,FALSE),"")</f>
        <v/>
      </c>
      <c r="H45" s="3" t="str">
        <f>+IFERROR(VLOOKUP($F45,'Calculation COD'!$B$4:$J$1055,7,FALSE),"")</f>
        <v/>
      </c>
      <c r="I45" s="3" t="str">
        <f>+IFERROR(VLOOKUP($F45,'Calculation NH4'!$B$4:$J$1041,7,FALSE),"")</f>
        <v/>
      </c>
      <c r="J45" s="64" t="str">
        <f>+IFERROR(VLOOKUP($F45,'Calculation NO3'!$B$4:$J$1044,7,FALSE),"")</f>
        <v/>
      </c>
      <c r="K45" s="64" t="str">
        <f>+IFERROR(VLOOKUP($F45,'Calculation P'!$B$4:$J$1000,7,FALSE),"")</f>
        <v/>
      </c>
      <c r="L45" s="115"/>
      <c r="M45" s="117" t="str">
        <f t="shared" si="22"/>
        <v>43456J</v>
      </c>
      <c r="N45" s="66" t="str">
        <f>+IFERROR(VLOOKUP($M45,'Calculation Solids'!$B$4:$J$1141,7,FALSE),"")</f>
        <v/>
      </c>
      <c r="O45" s="64" t="str">
        <f t="shared" si="23"/>
        <v>43456K</v>
      </c>
      <c r="P45" s="64" t="str">
        <f>+IFERROR(VLOOKUP($O45,'Calculation Solids'!$B$4:$J$1141,7,FALSE),"")</f>
        <v/>
      </c>
      <c r="Q45" s="64" t="str">
        <f t="shared" si="24"/>
        <v>43456L</v>
      </c>
      <c r="R45" s="64" t="str">
        <f>+IFERROR(VLOOKUP($Q45,'Calculation Solids'!$B$4:$J$1141,7,FALSE),"")</f>
        <v/>
      </c>
      <c r="S45" s="64" t="str">
        <f t="shared" si="25"/>
        <v>43456M</v>
      </c>
      <c r="T45" s="64" t="str">
        <f>+IFERROR(VLOOKUP($S45,'Calculation Solids'!$B$4:$J$1141,7,FALSE),"")</f>
        <v/>
      </c>
      <c r="U45" s="69" t="str">
        <f t="shared" si="20"/>
        <v/>
      </c>
      <c r="V45" s="189" t="str">
        <f t="shared" si="26"/>
        <v>43456C</v>
      </c>
      <c r="W45" s="64" t="str">
        <f>+IFERROR(VLOOKUP($V45,'Calculation Solids'!$B$4:$J$1141,7,FALSE),"")</f>
        <v/>
      </c>
      <c r="X45" s="4" t="str">
        <f>+IFERROR(VLOOKUP($V45,'Calculation COD'!$B$4:$J$1055,7,FALSE),"")</f>
        <v/>
      </c>
      <c r="Y45" s="4" t="str">
        <f>+IFERROR(VLOOKUP($V45,'Calculation NH4'!$B$4:$J$1041,7,FALSE),"")</f>
        <v/>
      </c>
      <c r="Z45" s="64" t="str">
        <f>+IFERROR(VLOOKUP($V45,'Calculation NO3'!$B$4:$J$1044,7,FALSE),"")</f>
        <v/>
      </c>
      <c r="AA45" s="64" t="str">
        <f>+IFERROR(VLOOKUP($V45,'Calculation P'!$B$4:$J$1000,7,FALSE),"")</f>
        <v/>
      </c>
      <c r="AB45" s="240"/>
      <c r="AC45" s="183" t="str">
        <f t="shared" si="27"/>
        <v>43456D</v>
      </c>
      <c r="AD45" s="4" t="str">
        <f>+IFERROR(VLOOKUP($AC45,'Calculation TSS'!$B$4:$J$1000,7,FALSE),"")</f>
        <v/>
      </c>
      <c r="AE45" s="4" t="str">
        <f>+IFERROR(VLOOKUP($AC45,'Calculation COD'!$B$4:$J$1055,7,FALSE),"")</f>
        <v/>
      </c>
      <c r="AF45" s="4" t="str">
        <f>+IFERROR(VLOOKUP($AC45,'Calculation NH4'!$B$4:$J$1041,7,FALSE),"")</f>
        <v/>
      </c>
      <c r="AG45" s="64" t="str">
        <f>+IFERROR(VLOOKUP($AC45,'Calculation NO3'!$B$4:$J$1044,7,FALSE),"")</f>
        <v/>
      </c>
      <c r="AH45" s="131" t="str">
        <f>+IFERROR(VLOOKUP($AC45,'Calculation P'!$B$4:$J$1000,7,FALSE),"")</f>
        <v/>
      </c>
      <c r="AI45" s="115"/>
      <c r="AJ45" s="210" t="str">
        <f t="shared" si="28"/>
        <v>43456E</v>
      </c>
      <c r="AK45" s="211" t="str">
        <f>+IFERROR(VLOOKUP($AJ45,'Calculation TSS'!$B$4:$J$1000,7,FALSE),"")</f>
        <v/>
      </c>
      <c r="AL45" s="4" t="str">
        <f>+IFERROR(VLOOKUP($AJ45,'Calculation COD'!$B$4:$J$1055,7,FALSE),"")</f>
        <v/>
      </c>
      <c r="AM45" s="4" t="str">
        <f>+IFERROR(VLOOKUP($AJ45,'Calculation NH4'!$B$4:$J$1041,7,FALSE),"")</f>
        <v/>
      </c>
      <c r="AN45" s="64" t="str">
        <f>+IFERROR(VLOOKUP($AJ45,'Calculation NO3'!$B$4:$J$1044,7,FALSE),"")</f>
        <v/>
      </c>
      <c r="AO45" s="69" t="str">
        <f>+IFERROR(VLOOKUP($AJ45,'Calculation P'!$B$4:$J$1000,7,FALSE),"")</f>
        <v/>
      </c>
      <c r="AP45" s="178" t="str">
        <f t="shared" si="29"/>
        <v>43456F</v>
      </c>
      <c r="AQ45" s="65" t="str">
        <f>+IFERROR(VLOOKUP($AP45,'Calculation TSS'!$B$4:$J$1000,7,FALSE),"")</f>
        <v/>
      </c>
      <c r="AR45" s="65" t="str">
        <f>+IFERROR(VLOOKUP($AP45,'Calculation COD'!$B$4:$J$1055,7,FALSE),"")</f>
        <v/>
      </c>
      <c r="AS45" s="65" t="str">
        <f>+IFERROR(VLOOKUP($AP45,'Calculation NH4'!$B$4:$J$1041,7,FALSE),"")</f>
        <v/>
      </c>
      <c r="AT45" s="64" t="str">
        <f>+IFERROR(VLOOKUP($AP45,'Calculation NO3'!$B$4:$J$1044,7,FALSE),"")</f>
        <v/>
      </c>
      <c r="AU45" s="64" t="str">
        <f>+IFERROR(VLOOKUP($AP45,'Calculation P'!$B$4:$J$1000,7,FALSE),"")</f>
        <v/>
      </c>
      <c r="AV45" s="115"/>
      <c r="AW45" s="189" t="str">
        <f t="shared" si="30"/>
        <v>43456G</v>
      </c>
      <c r="AX45" s="65" t="str">
        <f>+IFERROR(VLOOKUP($AW45,'Calculation COD'!$B$4:$J$1055,7,FALSE),"")</f>
        <v/>
      </c>
      <c r="AY45" s="65" t="str">
        <f>+IFERROR(VLOOKUP($AW45,'Calculation NH4'!$B$4:$J$1041,7,FALSE),"")</f>
        <v/>
      </c>
      <c r="AZ45" s="64" t="str">
        <f>+IFERROR(VLOOKUP($AW45,'Calculation NO3'!$B$4:$J$1044,7,FALSE),"")</f>
        <v/>
      </c>
      <c r="BA45" s="69" t="str">
        <f>+IFERROR(VLOOKUP($AW45,'Calculation P'!$B$4:$J$1000,7,FALSE),"")</f>
        <v/>
      </c>
      <c r="BB45" s="183" t="str">
        <f t="shared" si="31"/>
        <v>43456H</v>
      </c>
      <c r="BC45" s="64" t="str">
        <f>+IFERROR(VLOOKUP($BB45,'Calculation TSS'!$B$4:$J$1000,7,FALSE),"")</f>
        <v/>
      </c>
      <c r="BD45" s="65" t="str">
        <f>+IFERROR(VLOOKUP($BB45,'Calculation COD'!$B$4:$J$1055,7,FALSE),"")</f>
        <v/>
      </c>
      <c r="BE45" s="65" t="str">
        <f>+IFERROR(VLOOKUP($BB45,'Calculation NH4'!$B$4:$J$1041,7,FALSE),"")</f>
        <v/>
      </c>
      <c r="BF45" s="65" t="str">
        <f>+IFERROR(VLOOKUP($BB45,'Calculation NO3'!$B$4:$J$1044,7,FALSE),"")</f>
        <v/>
      </c>
      <c r="BG45" s="131" t="str">
        <f>+IFERROR(VLOOKUP($BB45,'Calculation P'!$B$4:$J$1000,7,FALSE),"")</f>
        <v/>
      </c>
      <c r="BH45" s="210" t="str">
        <f t="shared" si="32"/>
        <v>43456I</v>
      </c>
      <c r="BI45" s="66" t="str">
        <f>+IFERROR(VLOOKUP($BH45,'Calculation TSS'!$B$4:$J$1000,7,FALSE),"")</f>
        <v/>
      </c>
      <c r="BJ45" s="65" t="str">
        <f>+IFERROR(VLOOKUP($BH45,'Calculation COD'!$B$4:$J$1055,7,FALSE),"")</f>
        <v/>
      </c>
      <c r="BK45" s="65" t="str">
        <f>+IFERROR(VLOOKUP($BH45,'Calculation NH4'!$B$4:$J$1041,7,FALSE),"")</f>
        <v/>
      </c>
      <c r="BL45" s="65" t="str">
        <f>+IFERROR(VLOOKUP($BH45,'Calculation NO3'!$B$4:$J$1044,7,FALSE),"")</f>
        <v/>
      </c>
      <c r="BM45" s="64" t="str">
        <f>+IFERROR(VLOOKUP($BH45,'Calculation P'!$B$4:$J$1000,7,FALSE),"")</f>
        <v/>
      </c>
      <c r="BN45" s="115"/>
      <c r="BO45" s="183" t="str">
        <f t="shared" si="33"/>
        <v>43456N</v>
      </c>
      <c r="BP45" s="116" t="str">
        <f>IFERROR(+VLOOKUP($BO45,'Calculation Solids'!$B$4:$I$1141,7,FALSE),"")</f>
        <v/>
      </c>
      <c r="BQ45" s="187" t="str">
        <f t="shared" si="34"/>
        <v>43456O</v>
      </c>
      <c r="BR45" s="116" t="str">
        <f>IFERROR(+VLOOKUP($BQ45,'Calculation Solids'!$B$4:$I$1141,7,FALSE),"")</f>
        <v/>
      </c>
      <c r="BS45" s="185" t="str">
        <f t="shared" si="35"/>
        <v>43456P</v>
      </c>
      <c r="BT45" s="116" t="str">
        <f>IFERROR(+VLOOKUP($BS45,'Calculation Solids'!$B$4:$I$1141,7,FALSE),"")</f>
        <v/>
      </c>
    </row>
    <row r="46" spans="1:72" x14ac:dyDescent="0.35">
      <c r="A46" s="244">
        <v>43457</v>
      </c>
      <c r="B46" s="240"/>
      <c r="C46" s="191" t="str">
        <f t="shared" si="19"/>
        <v>43457A</v>
      </c>
      <c r="D46" s="64" t="str">
        <f>IFERROR(+VLOOKUP(C46,'Calculation Solids'!$B$4:$I$1141,7,FALSE),"")</f>
        <v/>
      </c>
      <c r="E46" s="326" t="str">
        <f>+IFERROR(VLOOKUP($C46,'Calculation COD'!$B$4:$J$1055,7,FALSE),"")</f>
        <v/>
      </c>
      <c r="F46" s="183" t="str">
        <f t="shared" si="21"/>
        <v>43457B</v>
      </c>
      <c r="G46" s="178" t="str">
        <f>IFERROR(+VLOOKUP($F46,'Calculation Solids'!$B$4:$I$1141,7,FALSE),"")</f>
        <v/>
      </c>
      <c r="H46" s="3" t="str">
        <f>+IFERROR(VLOOKUP($F46,'Calculation COD'!$B$4:$J$1055,7,FALSE),"")</f>
        <v/>
      </c>
      <c r="I46" s="3" t="str">
        <f>+IFERROR(VLOOKUP($F46,'Calculation NH4'!$B$4:$J$1041,7,FALSE),"")</f>
        <v/>
      </c>
      <c r="J46" s="64" t="str">
        <f>+IFERROR(VLOOKUP($F46,'Calculation NO3'!$B$4:$J$1044,7,FALSE),"")</f>
        <v/>
      </c>
      <c r="K46" s="64" t="str">
        <f>+IFERROR(VLOOKUP($F46,'Calculation P'!$B$4:$J$1000,7,FALSE),"")</f>
        <v/>
      </c>
      <c r="L46" s="115"/>
      <c r="M46" s="117" t="str">
        <f t="shared" si="22"/>
        <v>43457J</v>
      </c>
      <c r="N46" s="66" t="str">
        <f>+IFERROR(VLOOKUP($M46,'Calculation Solids'!$B$4:$J$1141,7,FALSE),"")</f>
        <v/>
      </c>
      <c r="O46" s="64" t="str">
        <f t="shared" si="23"/>
        <v>43457K</v>
      </c>
      <c r="P46" s="64" t="str">
        <f>+IFERROR(VLOOKUP($O46,'Calculation Solids'!$B$4:$J$1141,7,FALSE),"")</f>
        <v/>
      </c>
      <c r="Q46" s="64" t="str">
        <f t="shared" si="24"/>
        <v>43457L</v>
      </c>
      <c r="R46" s="64" t="str">
        <f>+IFERROR(VLOOKUP($Q46,'Calculation Solids'!$B$4:$J$1141,7,FALSE),"")</f>
        <v/>
      </c>
      <c r="S46" s="64" t="str">
        <f t="shared" si="25"/>
        <v>43457M</v>
      </c>
      <c r="T46" s="64" t="str">
        <f>+IFERROR(VLOOKUP($S46,'Calculation Solids'!$B$4:$J$1141,7,FALSE),"")</f>
        <v/>
      </c>
      <c r="U46" s="69" t="str">
        <f t="shared" si="20"/>
        <v/>
      </c>
      <c r="V46" s="189" t="str">
        <f t="shared" si="26"/>
        <v>43457C</v>
      </c>
      <c r="W46" s="64" t="str">
        <f>+IFERROR(VLOOKUP($V46,'Calculation Solids'!$B$4:$J$1141,7,FALSE),"")</f>
        <v/>
      </c>
      <c r="X46" s="4" t="str">
        <f>+IFERROR(VLOOKUP($V46,'Calculation COD'!$B$4:$J$1055,7,FALSE),"")</f>
        <v/>
      </c>
      <c r="Y46" s="4" t="str">
        <f>+IFERROR(VLOOKUP($V46,'Calculation NH4'!$B$4:$J$1041,7,FALSE),"")</f>
        <v/>
      </c>
      <c r="Z46" s="64" t="str">
        <f>+IFERROR(VLOOKUP($V46,'Calculation NO3'!$B$4:$J$1044,7,FALSE),"")</f>
        <v/>
      </c>
      <c r="AA46" s="64" t="str">
        <f>+IFERROR(VLOOKUP($V46,'Calculation P'!$B$4:$J$1000,7,FALSE),"")</f>
        <v/>
      </c>
      <c r="AB46" s="240"/>
      <c r="AC46" s="183" t="str">
        <f t="shared" si="27"/>
        <v>43457D</v>
      </c>
      <c r="AD46" s="4" t="str">
        <f>+IFERROR(VLOOKUP($AC46,'Calculation TSS'!$B$4:$J$1000,7,FALSE),"")</f>
        <v/>
      </c>
      <c r="AE46" s="4" t="str">
        <f>+IFERROR(VLOOKUP($AC46,'Calculation COD'!$B$4:$J$1055,7,FALSE),"")</f>
        <v/>
      </c>
      <c r="AF46" s="4" t="str">
        <f>+IFERROR(VLOOKUP($AC46,'Calculation NH4'!$B$4:$J$1041,7,FALSE),"")</f>
        <v/>
      </c>
      <c r="AG46" s="64" t="str">
        <f>+IFERROR(VLOOKUP($AC46,'Calculation NO3'!$B$4:$J$1044,7,FALSE),"")</f>
        <v/>
      </c>
      <c r="AH46" s="131" t="str">
        <f>+IFERROR(VLOOKUP($AC46,'Calculation P'!$B$4:$J$1000,7,FALSE),"")</f>
        <v/>
      </c>
      <c r="AI46" s="115"/>
      <c r="AJ46" s="210" t="str">
        <f t="shared" si="28"/>
        <v>43457E</v>
      </c>
      <c r="AK46" s="211" t="str">
        <f>+IFERROR(VLOOKUP($AJ46,'Calculation TSS'!$B$4:$J$1000,7,FALSE),"")</f>
        <v/>
      </c>
      <c r="AL46" s="4" t="str">
        <f>+IFERROR(VLOOKUP($AJ46,'Calculation COD'!$B$4:$J$1055,7,FALSE),"")</f>
        <v/>
      </c>
      <c r="AM46" s="4" t="str">
        <f>+IFERROR(VLOOKUP($AJ46,'Calculation NH4'!$B$4:$J$1041,7,FALSE),"")</f>
        <v/>
      </c>
      <c r="AN46" s="64" t="str">
        <f>+IFERROR(VLOOKUP($AJ46,'Calculation NO3'!$B$4:$J$1044,7,FALSE),"")</f>
        <v/>
      </c>
      <c r="AO46" s="69" t="str">
        <f>+IFERROR(VLOOKUP($AJ46,'Calculation P'!$B$4:$J$1000,7,FALSE),"")</f>
        <v/>
      </c>
      <c r="AP46" s="178" t="str">
        <f t="shared" si="29"/>
        <v>43457F</v>
      </c>
      <c r="AQ46" s="65" t="str">
        <f>+IFERROR(VLOOKUP($AP46,'Calculation TSS'!$B$4:$J$1000,7,FALSE),"")</f>
        <v/>
      </c>
      <c r="AR46" s="65" t="str">
        <f>+IFERROR(VLOOKUP($AP46,'Calculation COD'!$B$4:$J$1055,7,FALSE),"")</f>
        <v/>
      </c>
      <c r="AS46" s="65" t="str">
        <f>+IFERROR(VLOOKUP($AP46,'Calculation NH4'!$B$4:$J$1041,7,FALSE),"")</f>
        <v/>
      </c>
      <c r="AT46" s="64" t="str">
        <f>+IFERROR(VLOOKUP($AP46,'Calculation NO3'!$B$4:$J$1044,7,FALSE),"")</f>
        <v/>
      </c>
      <c r="AU46" s="64" t="str">
        <f>+IFERROR(VLOOKUP($AP46,'Calculation P'!$B$4:$J$1000,7,FALSE),"")</f>
        <v/>
      </c>
      <c r="AV46" s="115"/>
      <c r="AW46" s="189" t="str">
        <f t="shared" si="30"/>
        <v>43457G</v>
      </c>
      <c r="AX46" s="65" t="str">
        <f>+IFERROR(VLOOKUP($AW46,'Calculation COD'!$B$4:$J$1055,7,FALSE),"")</f>
        <v/>
      </c>
      <c r="AY46" s="65" t="str">
        <f>+IFERROR(VLOOKUP($AW46,'Calculation NH4'!$B$4:$J$1041,7,FALSE),"")</f>
        <v/>
      </c>
      <c r="AZ46" s="64" t="str">
        <f>+IFERROR(VLOOKUP($AW46,'Calculation NO3'!$B$4:$J$1044,7,FALSE),"")</f>
        <v/>
      </c>
      <c r="BA46" s="69" t="str">
        <f>+IFERROR(VLOOKUP($AW46,'Calculation P'!$B$4:$J$1000,7,FALSE),"")</f>
        <v/>
      </c>
      <c r="BB46" s="183" t="str">
        <f t="shared" si="31"/>
        <v>43457H</v>
      </c>
      <c r="BC46" s="64" t="str">
        <f>+IFERROR(VLOOKUP($BB46,'Calculation TSS'!$B$4:$J$1000,7,FALSE),"")</f>
        <v/>
      </c>
      <c r="BD46" s="65" t="str">
        <f>+IFERROR(VLOOKUP($BB46,'Calculation COD'!$B$4:$J$1055,7,FALSE),"")</f>
        <v/>
      </c>
      <c r="BE46" s="65" t="str">
        <f>+IFERROR(VLOOKUP($BB46,'Calculation NH4'!$B$4:$J$1041,7,FALSE),"")</f>
        <v/>
      </c>
      <c r="BF46" s="65" t="str">
        <f>+IFERROR(VLOOKUP($BB46,'Calculation NO3'!$B$4:$J$1044,7,FALSE),"")</f>
        <v/>
      </c>
      <c r="BG46" s="131" t="str">
        <f>+IFERROR(VLOOKUP($BB46,'Calculation P'!$B$4:$J$1000,7,FALSE),"")</f>
        <v/>
      </c>
      <c r="BH46" s="210" t="str">
        <f t="shared" si="32"/>
        <v>43457I</v>
      </c>
      <c r="BI46" s="66" t="str">
        <f>+IFERROR(VLOOKUP($BH46,'Calculation TSS'!$B$4:$J$1000,7,FALSE),"")</f>
        <v/>
      </c>
      <c r="BJ46" s="65" t="str">
        <f>+IFERROR(VLOOKUP($BH46,'Calculation COD'!$B$4:$J$1055,7,FALSE),"")</f>
        <v/>
      </c>
      <c r="BK46" s="65" t="str">
        <f>+IFERROR(VLOOKUP($BH46,'Calculation NH4'!$B$4:$J$1041,7,FALSE),"")</f>
        <v/>
      </c>
      <c r="BL46" s="65" t="str">
        <f>+IFERROR(VLOOKUP($BH46,'Calculation NO3'!$B$4:$J$1044,7,FALSE),"")</f>
        <v/>
      </c>
      <c r="BM46" s="64" t="str">
        <f>+IFERROR(VLOOKUP($BH46,'Calculation P'!$B$4:$J$1000,7,FALSE),"")</f>
        <v/>
      </c>
      <c r="BN46" s="115"/>
      <c r="BO46" s="183" t="str">
        <f t="shared" si="33"/>
        <v>43457N</v>
      </c>
      <c r="BP46" s="116" t="str">
        <f>IFERROR(+VLOOKUP($BO46,'Calculation Solids'!$B$4:$I$1141,7,FALSE),"")</f>
        <v/>
      </c>
      <c r="BQ46" s="187" t="str">
        <f t="shared" si="34"/>
        <v>43457O</v>
      </c>
      <c r="BR46" s="116" t="str">
        <f>IFERROR(+VLOOKUP($BQ46,'Calculation Solids'!$B$4:$I$1141,7,FALSE),"")</f>
        <v/>
      </c>
      <c r="BS46" s="185" t="str">
        <f t="shared" si="35"/>
        <v>43457P</v>
      </c>
      <c r="BT46" s="116" t="str">
        <f>IFERROR(+VLOOKUP($BS46,'Calculation Solids'!$B$4:$I$1141,7,FALSE),"")</f>
        <v/>
      </c>
    </row>
    <row r="47" spans="1:72" x14ac:dyDescent="0.35">
      <c r="A47" s="244">
        <v>43458</v>
      </c>
      <c r="B47" s="239"/>
      <c r="C47" s="173" t="str">
        <f t="shared" si="19"/>
        <v>43458A</v>
      </c>
      <c r="D47" s="29">
        <f>IFERROR(+VLOOKUP(C47,'Calculation Solids'!$B$4:$I$1141,7,FALSE),"")</f>
        <v>16.428843702621549</v>
      </c>
      <c r="E47" s="190" t="str">
        <f>+IFERROR(VLOOKUP($C47,'Calculation COD'!$B$4:$J$1055,7,FALSE),"")</f>
        <v/>
      </c>
      <c r="F47" s="30" t="str">
        <f t="shared" si="21"/>
        <v>43458B</v>
      </c>
      <c r="G47" s="177">
        <f>IFERROR(+VLOOKUP($F47,'Calculation Solids'!$B$4:$I$1141,7,FALSE),"")</f>
        <v>4.1763502920691407</v>
      </c>
      <c r="H47" s="25" t="str">
        <f>+IFERROR(VLOOKUP($F47,'Calculation COD'!$B$4:$J$1055,7,FALSE),"")</f>
        <v/>
      </c>
      <c r="I47" s="26" t="str">
        <f>+IFERROR(VLOOKUP($F47,'Calculation NH4'!$B$4:$J$1041,7,FALSE),"")</f>
        <v/>
      </c>
      <c r="J47" s="29" t="str">
        <f>+IFERROR(VLOOKUP($F47,'Calculation NO3'!$B$4:$J$1044,7,FALSE),"")</f>
        <v/>
      </c>
      <c r="K47" s="29" t="str">
        <f>+IFERROR(VLOOKUP($F47,'Calculation P'!$B$4:$J$1000,7,FALSE),"")</f>
        <v/>
      </c>
      <c r="L47" s="62"/>
      <c r="M47" s="27" t="str">
        <f t="shared" si="22"/>
        <v>43458J</v>
      </c>
      <c r="N47" s="40">
        <f>+IFERROR(VLOOKUP($M47,'Calculation Solids'!$B$4:$J$1141,7,FALSE),"")</f>
        <v>51.375965155414747</v>
      </c>
      <c r="O47" s="28" t="str">
        <f t="shared" si="23"/>
        <v>43458K</v>
      </c>
      <c r="P47" s="29">
        <f>+IFERROR(VLOOKUP($O47,'Calculation Solids'!$B$4:$J$1141,7,FALSE),"")</f>
        <v>110.34732325726601</v>
      </c>
      <c r="Q47" s="28" t="str">
        <f t="shared" si="24"/>
        <v>43458L</v>
      </c>
      <c r="R47" s="29" t="str">
        <f>+IFERROR(VLOOKUP($Q47,'Calculation Solids'!$B$4:$J$1141,7,FALSE),"")</f>
        <v/>
      </c>
      <c r="S47" s="28" t="str">
        <f t="shared" si="25"/>
        <v>43458M</v>
      </c>
      <c r="T47" s="29" t="str">
        <f>+IFERROR(VLOOKUP($S47,'Calculation Solids'!$B$4:$J$1141,7,FALSE),"")</f>
        <v/>
      </c>
      <c r="U47" s="68">
        <f t="shared" si="20"/>
        <v>80.861644206340372</v>
      </c>
      <c r="V47" s="173" t="str">
        <f t="shared" si="26"/>
        <v>43458C</v>
      </c>
      <c r="W47" s="29" t="str">
        <f>+IFERROR(VLOOKUP($V47,'Calculation Solids'!$B$4:$J$1141,7,FALSE),"")</f>
        <v/>
      </c>
      <c r="X47" s="24" t="str">
        <f>+IFERROR(VLOOKUP($V47,'Calculation COD'!$B$4:$J$1055,7,FALSE),"")</f>
        <v/>
      </c>
      <c r="Y47" s="8" t="str">
        <f>+IFERROR(VLOOKUP($V47,'Calculation NH4'!$B$4:$J$1041,7,FALSE),"")</f>
        <v/>
      </c>
      <c r="Z47" s="29" t="str">
        <f>+IFERROR(VLOOKUP($V47,'Calculation NO3'!$B$4:$J$1044,7,FALSE),"")</f>
        <v/>
      </c>
      <c r="AA47" s="29" t="str">
        <f>+IFERROR(VLOOKUP($V47,'Calculation P'!$B$4:$J$1000,7,FALSE),"")</f>
        <v/>
      </c>
      <c r="AB47" s="239"/>
      <c r="AC47" s="30" t="str">
        <f t="shared" si="27"/>
        <v>43458D</v>
      </c>
      <c r="AD47" s="2" t="str">
        <f>+IFERROR(VLOOKUP($AC47,'Calculation TSS'!$B$4:$J$1000,7,FALSE),"")</f>
        <v/>
      </c>
      <c r="AE47" s="24" t="str">
        <f>+IFERROR(VLOOKUP($AC47,'Calculation COD'!$B$4:$J$1055,7,FALSE),"")</f>
        <v/>
      </c>
      <c r="AF47" s="24" t="str">
        <f>+IFERROR(VLOOKUP($AC47,'Calculation NH4'!$B$4:$J$1041,7,FALSE),"")</f>
        <v/>
      </c>
      <c r="AG47" s="29" t="str">
        <f>+IFERROR(VLOOKUP($AC47,'Calculation NO3'!$B$4:$J$1044,7,FALSE),"")</f>
        <v/>
      </c>
      <c r="AH47" s="130" t="str">
        <f>+IFERROR(VLOOKUP($AC47,'Calculation P'!$B$4:$J$1000,7,FALSE),"")</f>
        <v/>
      </c>
      <c r="AI47" s="62"/>
      <c r="AJ47" s="192" t="str">
        <f t="shared" si="28"/>
        <v>43458E</v>
      </c>
      <c r="AK47" s="21" t="str">
        <f>+IFERROR(VLOOKUP($AJ47,'Calculation TSS'!$B$4:$J$1000,7,FALSE),"")</f>
        <v/>
      </c>
      <c r="AL47" s="24" t="str">
        <f>+IFERROR(VLOOKUP($AJ47,'Calculation COD'!$B$4:$J$1055,7,FALSE),"")</f>
        <v/>
      </c>
      <c r="AM47" s="24" t="str">
        <f>+IFERROR(VLOOKUP($AJ47,'Calculation NH4'!$B$4:$J$1041,7,FALSE),"")</f>
        <v/>
      </c>
      <c r="AN47" s="29" t="str">
        <f>+IFERROR(VLOOKUP($AJ47,'Calculation NO3'!$B$4:$J$1044,7,FALSE),"")</f>
        <v/>
      </c>
      <c r="AO47" s="68" t="str">
        <f>+IFERROR(VLOOKUP($AJ47,'Calculation P'!$B$4:$J$1000,7,FALSE),"")</f>
        <v/>
      </c>
      <c r="AP47" s="30" t="str">
        <f t="shared" si="29"/>
        <v>43458F</v>
      </c>
      <c r="AQ47" s="25" t="str">
        <f>+IFERROR(VLOOKUP($AP47,'Calculation TSS'!$B$4:$J$1000,7,FALSE),"")</f>
        <v/>
      </c>
      <c r="AR47" s="25" t="str">
        <f>+IFERROR(VLOOKUP($AP47,'Calculation COD'!$B$4:$J$1055,7,FALSE),"")</f>
        <v/>
      </c>
      <c r="AS47" s="25" t="str">
        <f>+IFERROR(VLOOKUP($AP47,'Calculation NH4'!$B$4:$J$1041,7,FALSE),"")</f>
        <v/>
      </c>
      <c r="AT47" s="29" t="str">
        <f>+IFERROR(VLOOKUP($AP47,'Calculation NO3'!$B$4:$J$1044,7,FALSE),"")</f>
        <v/>
      </c>
      <c r="AU47" s="29" t="str">
        <f>+IFERROR(VLOOKUP($AP47,'Calculation P'!$B$4:$J$1000,7,FALSE),"")</f>
        <v/>
      </c>
      <c r="AV47" s="62"/>
      <c r="AW47" s="173" t="str">
        <f t="shared" si="30"/>
        <v>43458G</v>
      </c>
      <c r="AX47" s="25" t="str">
        <f>+IFERROR(VLOOKUP($AW47,'Calculation COD'!$B$4:$J$1055,7,FALSE),"")</f>
        <v/>
      </c>
      <c r="AY47" s="25" t="str">
        <f>+IFERROR(VLOOKUP($AW47,'Calculation NH4'!$B$4:$J$1041,7,FALSE),"")</f>
        <v/>
      </c>
      <c r="AZ47" s="29" t="str">
        <f>+IFERROR(VLOOKUP($AW47,'Calculation NO3'!$B$4:$J$1044,7,FALSE),"")</f>
        <v/>
      </c>
      <c r="BA47" s="68" t="str">
        <f>+IFERROR(VLOOKUP($AW47,'Calculation P'!$B$4:$J$1000,7,FALSE),"")</f>
        <v/>
      </c>
      <c r="BB47" s="30" t="str">
        <f t="shared" si="31"/>
        <v>43458H</v>
      </c>
      <c r="BC47" s="29" t="str">
        <f>+IFERROR(VLOOKUP($BB47,'Calculation TSS'!$B$4:$J$1000,7,FALSE),"")</f>
        <v/>
      </c>
      <c r="BD47" s="25" t="str">
        <f>+IFERROR(VLOOKUP($BB47,'Calculation COD'!$B$4:$J$1055,7,FALSE),"")</f>
        <v/>
      </c>
      <c r="BE47" s="25" t="str">
        <f>+IFERROR(VLOOKUP($BB47,'Calculation NH4'!$B$4:$J$1041,7,FALSE),"")</f>
        <v/>
      </c>
      <c r="BF47" s="25" t="str">
        <f>+IFERROR(VLOOKUP($BB47,'Calculation NO3'!$B$4:$J$1044,7,FALSE),"")</f>
        <v/>
      </c>
      <c r="BG47" s="130" t="str">
        <f>+IFERROR(VLOOKUP($BB47,'Calculation P'!$B$4:$J$1000,7,FALSE),"")</f>
        <v/>
      </c>
      <c r="BH47" s="192" t="str">
        <f t="shared" si="32"/>
        <v>43458I</v>
      </c>
      <c r="BI47" s="40" t="str">
        <f>+IFERROR(VLOOKUP($BH47,'Calculation TSS'!$B$4:$J$1000,7,FALSE),"")</f>
        <v/>
      </c>
      <c r="BJ47" s="25" t="str">
        <f>+IFERROR(VLOOKUP($BH47,'Calculation COD'!$B$4:$J$1055,7,FALSE),"")</f>
        <v/>
      </c>
      <c r="BK47" s="25" t="str">
        <f>+IFERROR(VLOOKUP($BH47,'Calculation NH4'!$B$4:$J$1041,7,FALSE),"")</f>
        <v/>
      </c>
      <c r="BL47" s="25" t="str">
        <f>+IFERROR(VLOOKUP($BH47,'Calculation NO3'!$B$4:$J$1044,7,FALSE),"")</f>
        <v/>
      </c>
      <c r="BM47" s="29" t="str">
        <f>+IFERROR(VLOOKUP($BH47,'Calculation P'!$B$4:$J$1000,7,FALSE),"")</f>
        <v/>
      </c>
      <c r="BN47" s="62"/>
      <c r="BO47" s="30" t="str">
        <f t="shared" si="33"/>
        <v>43458N</v>
      </c>
      <c r="BP47" s="134" t="str">
        <f>IFERROR(+VLOOKUP($BO47,'Calculation Solids'!$B$4:$I$1141,7,FALSE),"")</f>
        <v/>
      </c>
      <c r="BQ47" s="192" t="str">
        <f t="shared" si="34"/>
        <v>43458O</v>
      </c>
      <c r="BR47" s="92" t="str">
        <f>IFERROR(+VLOOKUP($BQ47,'Calculation Solids'!$B$4:$I$1141,7,FALSE),"")</f>
        <v/>
      </c>
      <c r="BS47" s="30" t="str">
        <f t="shared" si="35"/>
        <v>43458P</v>
      </c>
      <c r="BT47" s="170" t="str">
        <f>IFERROR(+VLOOKUP($BS47,'Calculation Solids'!$B$4:$I$1141,7,FALSE),"")</f>
        <v/>
      </c>
    </row>
    <row r="48" spans="1:72" x14ac:dyDescent="0.35">
      <c r="A48" s="244">
        <v>43459</v>
      </c>
      <c r="B48" s="239"/>
      <c r="C48" s="173" t="str">
        <f t="shared" si="19"/>
        <v>43459A</v>
      </c>
      <c r="D48" s="29">
        <f>IFERROR(+VLOOKUP(C48,'Calculation Solids'!$B$4:$I$1141,7,FALSE),"")</f>
        <v>20.449146258951934</v>
      </c>
      <c r="E48" s="190" t="str">
        <f>+IFERROR(VLOOKUP($C48,'Calculation COD'!$B$4:$J$1055,7,FALSE),"")</f>
        <v/>
      </c>
      <c r="F48" s="30" t="str">
        <f t="shared" si="21"/>
        <v>43459B</v>
      </c>
      <c r="G48" s="177">
        <f>IFERROR(+VLOOKUP($F48,'Calculation Solids'!$B$4:$I$1141,7,FALSE),"")</f>
        <v>4.3021510755377737</v>
      </c>
      <c r="H48" s="25" t="str">
        <f>+IFERROR(VLOOKUP($F48,'Calculation COD'!$B$4:$J$1055,7,FALSE),"")</f>
        <v/>
      </c>
      <c r="I48" s="26" t="str">
        <f>+IFERROR(VLOOKUP($F48,'Calculation NH4'!$B$4:$J$1041,7,FALSE),"")</f>
        <v/>
      </c>
      <c r="J48" s="29" t="str">
        <f>+IFERROR(VLOOKUP($F48,'Calculation NO3'!$B$4:$J$1044,7,FALSE),"")</f>
        <v/>
      </c>
      <c r="K48" s="29" t="str">
        <f>+IFERROR(VLOOKUP($F48,'Calculation P'!$B$4:$J$1000,7,FALSE),"")</f>
        <v/>
      </c>
      <c r="L48" s="62"/>
      <c r="M48" s="27" t="str">
        <f t="shared" si="22"/>
        <v>43459J</v>
      </c>
      <c r="N48" s="40">
        <f>+IFERROR(VLOOKUP($M48,'Calculation Solids'!$B$4:$J$1141,7,FALSE),"")</f>
        <v>40.735167469899707</v>
      </c>
      <c r="O48" s="28" t="str">
        <f t="shared" si="23"/>
        <v>43459K</v>
      </c>
      <c r="P48" s="29">
        <f>+IFERROR(VLOOKUP($O48,'Calculation Solids'!$B$4:$J$1141,7,FALSE),"")</f>
        <v>75.172421782682903</v>
      </c>
      <c r="Q48" s="28" t="str">
        <f t="shared" si="24"/>
        <v>43459L</v>
      </c>
      <c r="R48" s="29">
        <f>+IFERROR(VLOOKUP($Q48,'Calculation Solids'!$B$4:$J$1141,7,FALSE),"")</f>
        <v>76.24357206830966</v>
      </c>
      <c r="S48" s="28" t="str">
        <f t="shared" si="25"/>
        <v>43459M</v>
      </c>
      <c r="T48" s="29" t="str">
        <f>+IFERROR(VLOOKUP($S48,'Calculation Solids'!$B$4:$J$1141,7,FALSE),"")</f>
        <v/>
      </c>
      <c r="U48" s="68">
        <f t="shared" si="20"/>
        <v>64.050387106964095</v>
      </c>
      <c r="V48" s="173" t="str">
        <f t="shared" si="26"/>
        <v>43459C</v>
      </c>
      <c r="W48" s="29" t="str">
        <f>+IFERROR(VLOOKUP($V48,'Calculation Solids'!$B$4:$J$1141,7,FALSE),"")</f>
        <v/>
      </c>
      <c r="X48" s="24" t="str">
        <f>+IFERROR(VLOOKUP($V48,'Calculation COD'!$B$4:$J$1055,7,FALSE),"")</f>
        <v/>
      </c>
      <c r="Y48" s="8" t="str">
        <f>+IFERROR(VLOOKUP($V48,'Calculation NH4'!$B$4:$J$1041,7,FALSE),"")</f>
        <v/>
      </c>
      <c r="Z48" s="29" t="str">
        <f>+IFERROR(VLOOKUP($V48,'Calculation NO3'!$B$4:$J$1044,7,FALSE),"")</f>
        <v/>
      </c>
      <c r="AA48" s="29" t="str">
        <f>+IFERROR(VLOOKUP($V48,'Calculation P'!$B$4:$J$1000,7,FALSE),"")</f>
        <v/>
      </c>
      <c r="AB48" s="239"/>
      <c r="AC48" s="30" t="str">
        <f t="shared" si="27"/>
        <v>43459D</v>
      </c>
      <c r="AD48" s="2" t="str">
        <f>+IFERROR(VLOOKUP($AC48,'Calculation TSS'!$B$4:$J$1000,7,FALSE),"")</f>
        <v/>
      </c>
      <c r="AE48" s="24" t="str">
        <f>+IFERROR(VLOOKUP($AC48,'Calculation COD'!$B$4:$J$1055,7,FALSE),"")</f>
        <v/>
      </c>
      <c r="AF48" s="24" t="str">
        <f>+IFERROR(VLOOKUP($AC48,'Calculation NH4'!$B$4:$J$1041,7,FALSE),"")</f>
        <v/>
      </c>
      <c r="AG48" s="29" t="str">
        <f>+IFERROR(VLOOKUP($AC48,'Calculation NO3'!$B$4:$J$1044,7,FALSE),"")</f>
        <v/>
      </c>
      <c r="AH48" s="130" t="str">
        <f>+IFERROR(VLOOKUP($AC48,'Calculation P'!$B$4:$J$1000,7,FALSE),"")</f>
        <v/>
      </c>
      <c r="AI48" s="62"/>
      <c r="AJ48" s="192" t="str">
        <f t="shared" si="28"/>
        <v>43459E</v>
      </c>
      <c r="AK48" s="21" t="str">
        <f>+IFERROR(VLOOKUP($AJ48,'Calculation TSS'!$B$4:$J$1000,7,FALSE),"")</f>
        <v/>
      </c>
      <c r="AL48" s="24" t="str">
        <f>+IFERROR(VLOOKUP($AJ48,'Calculation COD'!$B$4:$J$1055,7,FALSE),"")</f>
        <v/>
      </c>
      <c r="AM48" s="24" t="str">
        <f>+IFERROR(VLOOKUP($AJ48,'Calculation NH4'!$B$4:$J$1041,7,FALSE),"")</f>
        <v/>
      </c>
      <c r="AN48" s="29" t="str">
        <f>+IFERROR(VLOOKUP($AJ48,'Calculation NO3'!$B$4:$J$1044,7,FALSE),"")</f>
        <v/>
      </c>
      <c r="AO48" s="68" t="str">
        <f>+IFERROR(VLOOKUP($AJ48,'Calculation P'!$B$4:$J$1000,7,FALSE),"")</f>
        <v/>
      </c>
      <c r="AP48" s="30" t="str">
        <f t="shared" si="29"/>
        <v>43459F</v>
      </c>
      <c r="AQ48" s="25" t="str">
        <f>+IFERROR(VLOOKUP($AP48,'Calculation TSS'!$B$4:$J$1000,7,FALSE),"")</f>
        <v/>
      </c>
      <c r="AR48" s="25" t="str">
        <f>+IFERROR(VLOOKUP($AP48,'Calculation COD'!$B$4:$J$1055,7,FALSE),"")</f>
        <v/>
      </c>
      <c r="AS48" s="25" t="str">
        <f>+IFERROR(VLOOKUP($AP48,'Calculation NH4'!$B$4:$J$1041,7,FALSE),"")</f>
        <v/>
      </c>
      <c r="AT48" s="29" t="str">
        <f>+IFERROR(VLOOKUP($AP48,'Calculation NO3'!$B$4:$J$1044,7,FALSE),"")</f>
        <v/>
      </c>
      <c r="AU48" s="29" t="str">
        <f>+IFERROR(VLOOKUP($AP48,'Calculation P'!$B$4:$J$1000,7,FALSE),"")</f>
        <v/>
      </c>
      <c r="AV48" s="62"/>
      <c r="AW48" s="173" t="str">
        <f t="shared" si="30"/>
        <v>43459G</v>
      </c>
      <c r="AX48" s="25" t="str">
        <f>+IFERROR(VLOOKUP($AW48,'Calculation COD'!$B$4:$J$1055,7,FALSE),"")</f>
        <v/>
      </c>
      <c r="AY48" s="25" t="str">
        <f>+IFERROR(VLOOKUP($AW48,'Calculation NH4'!$B$4:$J$1041,7,FALSE),"")</f>
        <v/>
      </c>
      <c r="AZ48" s="29" t="str">
        <f>+IFERROR(VLOOKUP($AW48,'Calculation NO3'!$B$4:$J$1044,7,FALSE),"")</f>
        <v/>
      </c>
      <c r="BA48" s="68" t="str">
        <f>+IFERROR(VLOOKUP($AW48,'Calculation P'!$B$4:$J$1000,7,FALSE),"")</f>
        <v/>
      </c>
      <c r="BB48" s="30" t="str">
        <f t="shared" si="31"/>
        <v>43459H</v>
      </c>
      <c r="BC48" s="29" t="str">
        <f>+IFERROR(VLOOKUP($BB48,'Calculation TSS'!$B$4:$J$1000,7,FALSE),"")</f>
        <v/>
      </c>
      <c r="BD48" s="25" t="str">
        <f>+IFERROR(VLOOKUP($BB48,'Calculation COD'!$B$4:$J$1055,7,FALSE),"")</f>
        <v/>
      </c>
      <c r="BE48" s="25" t="str">
        <f>+IFERROR(VLOOKUP($BB48,'Calculation NH4'!$B$4:$J$1041,7,FALSE),"")</f>
        <v/>
      </c>
      <c r="BF48" s="25" t="str">
        <f>+IFERROR(VLOOKUP($BB48,'Calculation NO3'!$B$4:$J$1044,7,FALSE),"")</f>
        <v/>
      </c>
      <c r="BG48" s="130" t="str">
        <f>+IFERROR(VLOOKUP($BB48,'Calculation P'!$B$4:$J$1000,7,FALSE),"")</f>
        <v/>
      </c>
      <c r="BH48" s="192" t="str">
        <f t="shared" si="32"/>
        <v>43459I</v>
      </c>
      <c r="BI48" s="40" t="str">
        <f>+IFERROR(VLOOKUP($BH48,'Calculation TSS'!$B$4:$J$1000,7,FALSE),"")</f>
        <v/>
      </c>
      <c r="BJ48" s="25" t="str">
        <f>+IFERROR(VLOOKUP($BH48,'Calculation COD'!$B$4:$J$1055,7,FALSE),"")</f>
        <v/>
      </c>
      <c r="BK48" s="25" t="str">
        <f>+IFERROR(VLOOKUP($BH48,'Calculation NH4'!$B$4:$J$1041,7,FALSE),"")</f>
        <v/>
      </c>
      <c r="BL48" s="25" t="str">
        <f>+IFERROR(VLOOKUP($BH48,'Calculation NO3'!$B$4:$J$1044,7,FALSE),"")</f>
        <v/>
      </c>
      <c r="BM48" s="29" t="str">
        <f>+IFERROR(VLOOKUP($BH48,'Calculation P'!$B$4:$J$1000,7,FALSE),"")</f>
        <v/>
      </c>
      <c r="BN48" s="62"/>
      <c r="BO48" s="30" t="str">
        <f t="shared" si="33"/>
        <v>43459N</v>
      </c>
      <c r="BP48" s="134" t="str">
        <f>IFERROR(+VLOOKUP($BO48,'Calculation Solids'!$B$4:$I$1141,7,FALSE),"")</f>
        <v/>
      </c>
      <c r="BQ48" s="192" t="str">
        <f t="shared" si="34"/>
        <v>43459O</v>
      </c>
      <c r="BR48" s="92" t="str">
        <f>IFERROR(+VLOOKUP($BQ48,'Calculation Solids'!$B$4:$I$1141,7,FALSE),"")</f>
        <v/>
      </c>
      <c r="BS48" s="30" t="str">
        <f t="shared" si="35"/>
        <v>43459P</v>
      </c>
      <c r="BT48" s="170" t="str">
        <f>IFERROR(+VLOOKUP($BS48,'Calculation Solids'!$B$4:$I$1141,7,FALSE),"")</f>
        <v/>
      </c>
    </row>
    <row r="49" spans="1:72" x14ac:dyDescent="0.35">
      <c r="A49" s="244">
        <v>43460</v>
      </c>
      <c r="B49" s="239"/>
      <c r="C49" s="173" t="str">
        <f t="shared" si="19"/>
        <v>43460A</v>
      </c>
      <c r="D49" s="29">
        <f>IFERROR(+VLOOKUP(C49,'Calculation Solids'!$B$4:$I$1141,7,FALSE),"")</f>
        <v>11.300686012432013</v>
      </c>
      <c r="E49" s="190" t="str">
        <f>+IFERROR(VLOOKUP($C49,'Calculation COD'!$B$4:$J$1055,7,FALSE),"")</f>
        <v/>
      </c>
      <c r="F49" s="30" t="str">
        <f t="shared" si="21"/>
        <v>43460B</v>
      </c>
      <c r="G49" s="177">
        <f>IFERROR(+VLOOKUP($F49,'Calculation Solids'!$B$4:$I$1141,7,FALSE),"")</f>
        <v>5.4776083197045278</v>
      </c>
      <c r="H49" s="25" t="str">
        <f>+IFERROR(VLOOKUP($F49,'Calculation COD'!$B$4:$J$1055,7,FALSE),"")</f>
        <v/>
      </c>
      <c r="I49" s="26" t="str">
        <f>+IFERROR(VLOOKUP($F49,'Calculation NH4'!$B$4:$J$1041,7,FALSE),"")</f>
        <v/>
      </c>
      <c r="J49" s="29" t="str">
        <f>+IFERROR(VLOOKUP($F49,'Calculation NO3'!$B$4:$J$1044,7,FALSE),"")</f>
        <v/>
      </c>
      <c r="K49" s="29" t="str">
        <f>+IFERROR(VLOOKUP($F49,'Calculation P'!$B$4:$J$1000,7,FALSE),"")</f>
        <v/>
      </c>
      <c r="L49" s="62"/>
      <c r="M49" s="27" t="str">
        <f t="shared" si="22"/>
        <v>43460J</v>
      </c>
      <c r="N49" s="40">
        <f>+IFERROR(VLOOKUP($M49,'Calculation Solids'!$B$4:$J$1141,7,FALSE),"")</f>
        <v>50.450551481659183</v>
      </c>
      <c r="O49" s="28" t="str">
        <f t="shared" si="23"/>
        <v>43460K</v>
      </c>
      <c r="P49" s="29">
        <f>+IFERROR(VLOOKUP($O49,'Calculation Solids'!$B$4:$J$1141,7,FALSE),"")</f>
        <v>54.130623974702438</v>
      </c>
      <c r="Q49" s="28" t="str">
        <f t="shared" si="24"/>
        <v>43460L</v>
      </c>
      <c r="R49" s="29" t="str">
        <f>+IFERROR(VLOOKUP($Q49,'Calculation Solids'!$B$4:$J$1141,7,FALSE),"")</f>
        <v/>
      </c>
      <c r="S49" s="28" t="str">
        <f t="shared" si="25"/>
        <v>43460M</v>
      </c>
      <c r="T49" s="29" t="str">
        <f>+IFERROR(VLOOKUP($S49,'Calculation Solids'!$B$4:$J$1141,7,FALSE),"")</f>
        <v/>
      </c>
      <c r="U49" s="68">
        <f t="shared" si="20"/>
        <v>52.29058772818081</v>
      </c>
      <c r="V49" s="173" t="str">
        <f t="shared" si="26"/>
        <v>43460C</v>
      </c>
      <c r="W49" s="29" t="str">
        <f>+IFERROR(VLOOKUP($V49,'Calculation Solids'!$B$4:$J$1141,7,FALSE),"")</f>
        <v/>
      </c>
      <c r="X49" s="24" t="str">
        <f>+IFERROR(VLOOKUP($V49,'Calculation COD'!$B$4:$J$1055,7,FALSE),"")</f>
        <v/>
      </c>
      <c r="Y49" s="8" t="str">
        <f>+IFERROR(VLOOKUP($V49,'Calculation NH4'!$B$4:$J$1041,7,FALSE),"")</f>
        <v/>
      </c>
      <c r="Z49" s="29" t="str">
        <f>+IFERROR(VLOOKUP($V49,'Calculation NO3'!$B$4:$J$1044,7,FALSE),"")</f>
        <v/>
      </c>
      <c r="AA49" s="29" t="str">
        <f>+IFERROR(VLOOKUP($V49,'Calculation P'!$B$4:$J$1000,7,FALSE),"")</f>
        <v/>
      </c>
      <c r="AB49" s="239"/>
      <c r="AC49" s="30" t="str">
        <f t="shared" si="27"/>
        <v>43460D</v>
      </c>
      <c r="AD49" s="2" t="str">
        <f>+IFERROR(VLOOKUP($AC49,'Calculation TSS'!$B$4:$J$1000,7,FALSE),"")</f>
        <v/>
      </c>
      <c r="AE49" s="24" t="str">
        <f>+IFERROR(VLOOKUP($AC49,'Calculation COD'!$B$4:$J$1055,7,FALSE),"")</f>
        <v/>
      </c>
      <c r="AF49" s="24" t="str">
        <f>+IFERROR(VLOOKUP($AC49,'Calculation NH4'!$B$4:$J$1041,7,FALSE),"")</f>
        <v/>
      </c>
      <c r="AG49" s="29" t="str">
        <f>+IFERROR(VLOOKUP($AC49,'Calculation NO3'!$B$4:$J$1044,7,FALSE),"")</f>
        <v/>
      </c>
      <c r="AH49" s="130" t="str">
        <f>+IFERROR(VLOOKUP($AC49,'Calculation P'!$B$4:$J$1000,7,FALSE),"")</f>
        <v/>
      </c>
      <c r="AI49" s="62"/>
      <c r="AJ49" s="192" t="str">
        <f t="shared" si="28"/>
        <v>43460E</v>
      </c>
      <c r="AK49" s="21" t="str">
        <f>+IFERROR(VLOOKUP($AJ49,'Calculation TSS'!$B$4:$J$1000,7,FALSE),"")</f>
        <v/>
      </c>
      <c r="AL49" s="24" t="str">
        <f>+IFERROR(VLOOKUP($AJ49,'Calculation COD'!$B$4:$J$1055,7,FALSE),"")</f>
        <v/>
      </c>
      <c r="AM49" s="24" t="str">
        <f>+IFERROR(VLOOKUP($AJ49,'Calculation NH4'!$B$4:$J$1041,7,FALSE),"")</f>
        <v/>
      </c>
      <c r="AN49" s="29" t="str">
        <f>+IFERROR(VLOOKUP($AJ49,'Calculation NO3'!$B$4:$J$1044,7,FALSE),"")</f>
        <v/>
      </c>
      <c r="AO49" s="68" t="str">
        <f>+IFERROR(VLOOKUP($AJ49,'Calculation P'!$B$4:$J$1000,7,FALSE),"")</f>
        <v/>
      </c>
      <c r="AP49" s="30" t="str">
        <f t="shared" si="29"/>
        <v>43460F</v>
      </c>
      <c r="AQ49" s="25">
        <f>+IFERROR(VLOOKUP($AP49,'Calculation TSS'!$B$4:$J$1000,7,FALSE),"")</f>
        <v>790</v>
      </c>
      <c r="AR49" s="25" t="str">
        <f>+IFERROR(VLOOKUP($AP49,'Calculation COD'!$B$4:$J$1055,7,FALSE),"")</f>
        <v/>
      </c>
      <c r="AS49" s="25" t="str">
        <f>+IFERROR(VLOOKUP($AP49,'Calculation NH4'!$B$4:$J$1041,7,FALSE),"")</f>
        <v/>
      </c>
      <c r="AT49" s="29" t="str">
        <f>+IFERROR(VLOOKUP($AP49,'Calculation NO3'!$B$4:$J$1044,7,FALSE),"")</f>
        <v/>
      </c>
      <c r="AU49" s="29" t="str">
        <f>+IFERROR(VLOOKUP($AP49,'Calculation P'!$B$4:$J$1000,7,FALSE),"")</f>
        <v/>
      </c>
      <c r="AV49" s="62"/>
      <c r="AW49" s="173" t="str">
        <f t="shared" si="30"/>
        <v>43460G</v>
      </c>
      <c r="AX49" s="25" t="str">
        <f>+IFERROR(VLOOKUP($AW49,'Calculation COD'!$B$4:$J$1055,7,FALSE),"")</f>
        <v/>
      </c>
      <c r="AY49" s="25" t="str">
        <f>+IFERROR(VLOOKUP($AW49,'Calculation NH4'!$B$4:$J$1041,7,FALSE),"")</f>
        <v/>
      </c>
      <c r="AZ49" s="29" t="str">
        <f>+IFERROR(VLOOKUP($AW49,'Calculation NO3'!$B$4:$J$1044,7,FALSE),"")</f>
        <v/>
      </c>
      <c r="BA49" s="68" t="str">
        <f>+IFERROR(VLOOKUP($AW49,'Calculation P'!$B$4:$J$1000,7,FALSE),"")</f>
        <v/>
      </c>
      <c r="BB49" s="30" t="str">
        <f t="shared" si="31"/>
        <v>43460H</v>
      </c>
      <c r="BC49" s="29" t="str">
        <f>+IFERROR(VLOOKUP($BB49,'Calculation TSS'!$B$4:$J$1000,7,FALSE),"")</f>
        <v/>
      </c>
      <c r="BD49" s="25" t="str">
        <f>+IFERROR(VLOOKUP($BB49,'Calculation COD'!$B$4:$J$1055,7,FALSE),"")</f>
        <v/>
      </c>
      <c r="BE49" s="25" t="str">
        <f>+IFERROR(VLOOKUP($BB49,'Calculation NH4'!$B$4:$J$1041,7,FALSE),"")</f>
        <v/>
      </c>
      <c r="BF49" s="25" t="str">
        <f>+IFERROR(VLOOKUP($BB49,'Calculation NO3'!$B$4:$J$1044,7,FALSE),"")</f>
        <v/>
      </c>
      <c r="BG49" s="130" t="str">
        <f>+IFERROR(VLOOKUP($BB49,'Calculation P'!$B$4:$J$1000,7,FALSE),"")</f>
        <v/>
      </c>
      <c r="BH49" s="192" t="str">
        <f t="shared" si="32"/>
        <v>43460I</v>
      </c>
      <c r="BI49" s="40">
        <f>+IFERROR(VLOOKUP($BH49,'Calculation TSS'!$B$4:$J$1000,7,FALSE),"")</f>
        <v>1129.6666666666665</v>
      </c>
      <c r="BJ49" s="25" t="str">
        <f>+IFERROR(VLOOKUP($BH49,'Calculation COD'!$B$4:$J$1055,7,FALSE),"")</f>
        <v/>
      </c>
      <c r="BK49" s="25" t="str">
        <f>+IFERROR(VLOOKUP($BH49,'Calculation NH4'!$B$4:$J$1041,7,FALSE),"")</f>
        <v/>
      </c>
      <c r="BL49" s="25" t="str">
        <f>+IFERROR(VLOOKUP($BH49,'Calculation NO3'!$B$4:$J$1044,7,FALSE),"")</f>
        <v/>
      </c>
      <c r="BM49" s="29" t="str">
        <f>+IFERROR(VLOOKUP($BH49,'Calculation P'!$B$4:$J$1000,7,FALSE),"")</f>
        <v/>
      </c>
      <c r="BN49" s="62"/>
      <c r="BO49" s="30" t="str">
        <f t="shared" si="33"/>
        <v>43460N</v>
      </c>
      <c r="BP49" s="134" t="str">
        <f>IFERROR(+VLOOKUP($BO49,'Calculation Solids'!$B$4:$I$1141,7,FALSE),"")</f>
        <v/>
      </c>
      <c r="BQ49" s="192" t="str">
        <f t="shared" si="34"/>
        <v>43460O</v>
      </c>
      <c r="BR49" s="92" t="str">
        <f>IFERROR(+VLOOKUP($BQ49,'Calculation Solids'!$B$4:$I$1141,7,FALSE),"")</f>
        <v/>
      </c>
      <c r="BS49" s="30" t="str">
        <f t="shared" si="35"/>
        <v>43460P</v>
      </c>
      <c r="BT49" s="170" t="str">
        <f>IFERROR(+VLOOKUP($BS49,'Calculation Solids'!$B$4:$I$1141,7,FALSE),"")</f>
        <v/>
      </c>
    </row>
    <row r="50" spans="1:72" x14ac:dyDescent="0.35">
      <c r="A50" s="244">
        <v>43461</v>
      </c>
      <c r="B50" s="239"/>
      <c r="C50" s="173" t="str">
        <f t="shared" si="19"/>
        <v>43461A</v>
      </c>
      <c r="D50" s="29" t="str">
        <f>IFERROR(+VLOOKUP(C50,'Calculation Solids'!$B$4:$I$1141,7,FALSE),"")</f>
        <v/>
      </c>
      <c r="E50" s="190" t="str">
        <f>+IFERROR(VLOOKUP($C50,'Calculation COD'!$B$4:$J$1055,7,FALSE),"")</f>
        <v/>
      </c>
      <c r="F50" s="30" t="str">
        <f t="shared" si="21"/>
        <v>43461B</v>
      </c>
      <c r="G50" s="177" t="str">
        <f>IFERROR(+VLOOKUP($F50,'Calculation Solids'!$B$4:$I$1141,7,FALSE),"")</f>
        <v/>
      </c>
      <c r="H50" s="25" t="str">
        <f>+IFERROR(VLOOKUP($F50,'Calculation COD'!$B$4:$J$1055,7,FALSE),"")</f>
        <v/>
      </c>
      <c r="I50" s="26" t="str">
        <f>+IFERROR(VLOOKUP($F50,'Calculation NH4'!$B$4:$J$1041,7,FALSE),"")</f>
        <v/>
      </c>
      <c r="J50" s="29" t="str">
        <f>+IFERROR(VLOOKUP($F50,'Calculation NO3'!$B$4:$J$1044,7,FALSE),"")</f>
        <v/>
      </c>
      <c r="K50" s="29" t="str">
        <f>+IFERROR(VLOOKUP($F50,'Calculation P'!$B$4:$J$1000,7,FALSE),"")</f>
        <v/>
      </c>
      <c r="L50" s="62"/>
      <c r="M50" s="27" t="str">
        <f t="shared" si="22"/>
        <v>43461J</v>
      </c>
      <c r="N50" s="40" t="str">
        <f>+IFERROR(VLOOKUP($M50,'Calculation Solids'!$B$4:$J$1141,7,FALSE),"")</f>
        <v/>
      </c>
      <c r="O50" s="28" t="str">
        <f t="shared" si="23"/>
        <v>43461K</v>
      </c>
      <c r="P50" s="29" t="str">
        <f>+IFERROR(VLOOKUP($O50,'Calculation Solids'!$B$4:$J$1141,7,FALSE),"")</f>
        <v/>
      </c>
      <c r="Q50" s="28" t="str">
        <f t="shared" si="24"/>
        <v>43461L</v>
      </c>
      <c r="R50" s="29" t="str">
        <f>+IFERROR(VLOOKUP($Q50,'Calculation Solids'!$B$4:$J$1141,7,FALSE),"")</f>
        <v/>
      </c>
      <c r="S50" s="28" t="str">
        <f t="shared" si="25"/>
        <v>43461M</v>
      </c>
      <c r="T50" s="29" t="str">
        <f>+IFERROR(VLOOKUP($S50,'Calculation Solids'!$B$4:$J$1141,7,FALSE),"")</f>
        <v/>
      </c>
      <c r="U50" s="68" t="str">
        <f t="shared" si="20"/>
        <v/>
      </c>
      <c r="V50" s="173" t="str">
        <f t="shared" si="26"/>
        <v>43461C</v>
      </c>
      <c r="W50" s="29" t="str">
        <f>+IFERROR(VLOOKUP($V50,'Calculation Solids'!$B$4:$J$1141,7,FALSE),"")</f>
        <v/>
      </c>
      <c r="X50" s="24" t="str">
        <f>+IFERROR(VLOOKUP($V50,'Calculation COD'!$B$4:$J$1055,7,FALSE),"")</f>
        <v/>
      </c>
      <c r="Y50" s="8" t="str">
        <f>+IFERROR(VLOOKUP($V50,'Calculation NH4'!$B$4:$J$1041,7,FALSE),"")</f>
        <v/>
      </c>
      <c r="Z50" s="29" t="str">
        <f>+IFERROR(VLOOKUP($V50,'Calculation NO3'!$B$4:$J$1044,7,FALSE),"")</f>
        <v/>
      </c>
      <c r="AA50" s="29" t="str">
        <f>+IFERROR(VLOOKUP($V50,'Calculation P'!$B$4:$J$1000,7,FALSE),"")</f>
        <v/>
      </c>
      <c r="AB50" s="239"/>
      <c r="AC50" s="30" t="str">
        <f t="shared" si="27"/>
        <v>43461D</v>
      </c>
      <c r="AD50" s="2" t="str">
        <f>+IFERROR(VLOOKUP($AC50,'Calculation TSS'!$B$4:$J$1000,7,FALSE),"")</f>
        <v/>
      </c>
      <c r="AE50" s="24" t="str">
        <f>+IFERROR(VLOOKUP($AC50,'Calculation COD'!$B$4:$J$1055,7,FALSE),"")</f>
        <v/>
      </c>
      <c r="AF50" s="24" t="str">
        <f>+IFERROR(VLOOKUP($AC50,'Calculation NH4'!$B$4:$J$1041,7,FALSE),"")</f>
        <v/>
      </c>
      <c r="AG50" s="29" t="str">
        <f>+IFERROR(VLOOKUP($AC50,'Calculation NO3'!$B$4:$J$1044,7,FALSE),"")</f>
        <v/>
      </c>
      <c r="AH50" s="130" t="str">
        <f>+IFERROR(VLOOKUP($AC50,'Calculation P'!$B$4:$J$1000,7,FALSE),"")</f>
        <v/>
      </c>
      <c r="AI50" s="62"/>
      <c r="AJ50" s="192" t="str">
        <f t="shared" si="28"/>
        <v>43461E</v>
      </c>
      <c r="AK50" s="21" t="str">
        <f>+IFERROR(VLOOKUP($AJ50,'Calculation TSS'!$B$4:$J$1000,7,FALSE),"")</f>
        <v/>
      </c>
      <c r="AL50" s="24" t="str">
        <f>+IFERROR(VLOOKUP($AJ50,'Calculation COD'!$B$4:$J$1055,7,FALSE),"")</f>
        <v/>
      </c>
      <c r="AM50" s="24" t="str">
        <f>+IFERROR(VLOOKUP($AJ50,'Calculation NH4'!$B$4:$J$1041,7,FALSE),"")</f>
        <v/>
      </c>
      <c r="AN50" s="29" t="str">
        <f>+IFERROR(VLOOKUP($AJ50,'Calculation NO3'!$B$4:$J$1044,7,FALSE),"")</f>
        <v/>
      </c>
      <c r="AO50" s="68" t="str">
        <f>+IFERROR(VLOOKUP($AJ50,'Calculation P'!$B$4:$J$1000,7,FALSE),"")</f>
        <v/>
      </c>
      <c r="AP50" s="30" t="str">
        <f t="shared" si="29"/>
        <v>43461F</v>
      </c>
      <c r="AQ50" s="25" t="str">
        <f>+IFERROR(VLOOKUP($AP50,'Calculation TSS'!$B$4:$J$1000,7,FALSE),"")</f>
        <v/>
      </c>
      <c r="AR50" s="25" t="str">
        <f>+IFERROR(VLOOKUP($AP50,'Calculation COD'!$B$4:$J$1055,7,FALSE),"")</f>
        <v/>
      </c>
      <c r="AS50" s="25" t="str">
        <f>+IFERROR(VLOOKUP($AP50,'Calculation NH4'!$B$4:$J$1041,7,FALSE),"")</f>
        <v/>
      </c>
      <c r="AT50" s="29" t="str">
        <f>+IFERROR(VLOOKUP($AP50,'Calculation NO3'!$B$4:$J$1044,7,FALSE),"")</f>
        <v/>
      </c>
      <c r="AU50" s="29" t="str">
        <f>+IFERROR(VLOOKUP($AP50,'Calculation P'!$B$4:$J$1000,7,FALSE),"")</f>
        <v/>
      </c>
      <c r="AV50" s="62"/>
      <c r="AW50" s="173" t="str">
        <f t="shared" si="30"/>
        <v>43461G</v>
      </c>
      <c r="AX50" s="25" t="str">
        <f>+IFERROR(VLOOKUP($AW50,'Calculation COD'!$B$4:$J$1055,7,FALSE),"")</f>
        <v/>
      </c>
      <c r="AY50" s="25" t="str">
        <f>+IFERROR(VLOOKUP($AW50,'Calculation NH4'!$B$4:$J$1041,7,FALSE),"")</f>
        <v/>
      </c>
      <c r="AZ50" s="29" t="str">
        <f>+IFERROR(VLOOKUP($AW50,'Calculation NO3'!$B$4:$J$1044,7,FALSE),"")</f>
        <v/>
      </c>
      <c r="BA50" s="68" t="str">
        <f>+IFERROR(VLOOKUP($AW50,'Calculation P'!$B$4:$J$1000,7,FALSE),"")</f>
        <v/>
      </c>
      <c r="BB50" s="30" t="str">
        <f t="shared" si="31"/>
        <v>43461H</v>
      </c>
      <c r="BC50" s="29" t="str">
        <f>+IFERROR(VLOOKUP($BB50,'Calculation TSS'!$B$4:$J$1000,7,FALSE),"")</f>
        <v/>
      </c>
      <c r="BD50" s="25" t="str">
        <f>+IFERROR(VLOOKUP($BB50,'Calculation COD'!$B$4:$J$1055,7,FALSE),"")</f>
        <v/>
      </c>
      <c r="BE50" s="25" t="str">
        <f>+IFERROR(VLOOKUP($BB50,'Calculation NH4'!$B$4:$J$1041,7,FALSE),"")</f>
        <v/>
      </c>
      <c r="BF50" s="25" t="str">
        <f>+IFERROR(VLOOKUP($BB50,'Calculation NO3'!$B$4:$J$1044,7,FALSE),"")</f>
        <v/>
      </c>
      <c r="BG50" s="130" t="str">
        <f>+IFERROR(VLOOKUP($BB50,'Calculation P'!$B$4:$J$1000,7,FALSE),"")</f>
        <v/>
      </c>
      <c r="BH50" s="192" t="str">
        <f t="shared" si="32"/>
        <v>43461I</v>
      </c>
      <c r="BI50" s="40" t="str">
        <f>+IFERROR(VLOOKUP($BH50,'Calculation TSS'!$B$4:$J$1000,7,FALSE),"")</f>
        <v/>
      </c>
      <c r="BJ50" s="25" t="str">
        <f>+IFERROR(VLOOKUP($BH50,'Calculation COD'!$B$4:$J$1055,7,FALSE),"")</f>
        <v/>
      </c>
      <c r="BK50" s="25" t="str">
        <f>+IFERROR(VLOOKUP($BH50,'Calculation NH4'!$B$4:$J$1041,7,FALSE),"")</f>
        <v/>
      </c>
      <c r="BL50" s="25" t="str">
        <f>+IFERROR(VLOOKUP($BH50,'Calculation NO3'!$B$4:$J$1044,7,FALSE),"")</f>
        <v/>
      </c>
      <c r="BM50" s="29" t="str">
        <f>+IFERROR(VLOOKUP($BH50,'Calculation P'!$B$4:$J$1000,7,FALSE),"")</f>
        <v/>
      </c>
      <c r="BN50" s="62"/>
      <c r="BO50" s="30" t="str">
        <f t="shared" si="33"/>
        <v>43461N</v>
      </c>
      <c r="BP50" s="134" t="str">
        <f>IFERROR(+VLOOKUP($BO50,'Calculation Solids'!$B$4:$I$1141,7,FALSE),"")</f>
        <v/>
      </c>
      <c r="BQ50" s="192" t="str">
        <f t="shared" si="34"/>
        <v>43461O</v>
      </c>
      <c r="BR50" s="92" t="str">
        <f>IFERROR(+VLOOKUP($BQ50,'Calculation Solids'!$B$4:$I$1141,7,FALSE),"")</f>
        <v/>
      </c>
      <c r="BS50" s="30" t="str">
        <f t="shared" si="35"/>
        <v>43461P</v>
      </c>
      <c r="BT50" s="170" t="str">
        <f>IFERROR(+VLOOKUP($BS50,'Calculation Solids'!$B$4:$I$1141,7,FALSE),"")</f>
        <v/>
      </c>
    </row>
    <row r="51" spans="1:72" x14ac:dyDescent="0.35">
      <c r="A51" s="244">
        <v>43462</v>
      </c>
      <c r="B51" s="239"/>
      <c r="C51" s="173" t="str">
        <f t="shared" si="19"/>
        <v>43462A</v>
      </c>
      <c r="D51" s="29">
        <f>IFERROR(+VLOOKUP(C51,'Calculation Solids'!$B$4:$I$1141,7,FALSE),"")</f>
        <v>14.950166112956847</v>
      </c>
      <c r="E51" s="190" t="str">
        <f>+IFERROR(VLOOKUP($C51,'Calculation COD'!$B$4:$J$1055,7,FALSE),"")</f>
        <v/>
      </c>
      <c r="F51" s="30" t="str">
        <f t="shared" si="21"/>
        <v>43462B</v>
      </c>
      <c r="G51" s="177">
        <f>IFERROR(+VLOOKUP($F51,'Calculation Solids'!$B$4:$I$1141,7,FALSE),"")</f>
        <v>3.7664783427495827</v>
      </c>
      <c r="H51" s="25" t="str">
        <f>+IFERROR(VLOOKUP($F51,'Calculation COD'!$B$4:$J$1055,7,FALSE),"")</f>
        <v/>
      </c>
      <c r="I51" s="26" t="str">
        <f>+IFERROR(VLOOKUP($F51,'Calculation NH4'!$B$4:$J$1041,7,FALSE),"")</f>
        <v/>
      </c>
      <c r="J51" s="29" t="str">
        <f>+IFERROR(VLOOKUP($F51,'Calculation NO3'!$B$4:$J$1044,7,FALSE),"")</f>
        <v/>
      </c>
      <c r="K51" s="29" t="str">
        <f>+IFERROR(VLOOKUP($F51,'Calculation P'!$B$4:$J$1000,7,FALSE),"")</f>
        <v/>
      </c>
      <c r="L51" s="62"/>
      <c r="M51" s="27" t="str">
        <f t="shared" si="22"/>
        <v>43462J</v>
      </c>
      <c r="N51" s="40">
        <f>+IFERROR(VLOOKUP($M51,'Calculation Solids'!$B$4:$J$1141,7,FALSE),"")</f>
        <v>47.678795483061492</v>
      </c>
      <c r="O51" s="28" t="str">
        <f t="shared" si="23"/>
        <v>43462K</v>
      </c>
      <c r="P51" s="29">
        <f>+IFERROR(VLOOKUP($O51,'Calculation Solids'!$B$4:$J$1141,7,FALSE),"")</f>
        <v>46.948356807511736</v>
      </c>
      <c r="Q51" s="28" t="str">
        <f t="shared" si="24"/>
        <v>43462L</v>
      </c>
      <c r="R51" s="29" t="str">
        <f>+IFERROR(VLOOKUP($Q51,'Calculation Solids'!$B$4:$J$1141,7,FALSE),"")</f>
        <v/>
      </c>
      <c r="S51" s="28" t="str">
        <f t="shared" si="25"/>
        <v>43462M</v>
      </c>
      <c r="T51" s="29" t="str">
        <f>+IFERROR(VLOOKUP($S51,'Calculation Solids'!$B$4:$J$1141,7,FALSE),"")</f>
        <v/>
      </c>
      <c r="U51" s="68">
        <f t="shared" si="20"/>
        <v>47.313576145286618</v>
      </c>
      <c r="V51" s="173" t="str">
        <f t="shared" si="26"/>
        <v>43462C</v>
      </c>
      <c r="W51" s="29" t="str">
        <f>+IFERROR(VLOOKUP($V51,'Calculation Solids'!$B$4:$J$1141,7,FALSE),"")</f>
        <v/>
      </c>
      <c r="X51" s="24" t="str">
        <f>+IFERROR(VLOOKUP($V51,'Calculation COD'!$B$4:$J$1055,7,FALSE),"")</f>
        <v/>
      </c>
      <c r="Y51" s="8" t="str">
        <f>+IFERROR(VLOOKUP($V51,'Calculation NH4'!$B$4:$J$1041,7,FALSE),"")</f>
        <v/>
      </c>
      <c r="Z51" s="29" t="str">
        <f>+IFERROR(VLOOKUP($V51,'Calculation NO3'!$B$4:$J$1044,7,FALSE),"")</f>
        <v/>
      </c>
      <c r="AA51" s="29" t="str">
        <f>+IFERROR(VLOOKUP($V51,'Calculation P'!$B$4:$J$1000,7,FALSE),"")</f>
        <v/>
      </c>
      <c r="AB51" s="239"/>
      <c r="AC51" s="30" t="str">
        <f t="shared" si="27"/>
        <v>43462D</v>
      </c>
      <c r="AD51" s="2" t="str">
        <f>+IFERROR(VLOOKUP($AC51,'Calculation TSS'!$B$4:$J$1000,7,FALSE),"")</f>
        <v/>
      </c>
      <c r="AE51" s="24" t="str">
        <f>+IFERROR(VLOOKUP($AC51,'Calculation COD'!$B$4:$J$1055,7,FALSE),"")</f>
        <v/>
      </c>
      <c r="AF51" s="24" t="str">
        <f>+IFERROR(VLOOKUP($AC51,'Calculation NH4'!$B$4:$J$1041,7,FALSE),"")</f>
        <v/>
      </c>
      <c r="AG51" s="29" t="str">
        <f>+IFERROR(VLOOKUP($AC51,'Calculation NO3'!$B$4:$J$1044,7,FALSE),"")</f>
        <v/>
      </c>
      <c r="AH51" s="130" t="str">
        <f>+IFERROR(VLOOKUP($AC51,'Calculation P'!$B$4:$J$1000,7,FALSE),"")</f>
        <v/>
      </c>
      <c r="AI51" s="62"/>
      <c r="AJ51" s="192" t="str">
        <f t="shared" si="28"/>
        <v>43462E</v>
      </c>
      <c r="AK51" s="21" t="str">
        <f>+IFERROR(VLOOKUP($AJ51,'Calculation TSS'!$B$4:$J$1000,7,FALSE),"")</f>
        <v/>
      </c>
      <c r="AL51" s="24" t="str">
        <f>+IFERROR(VLOOKUP($AJ51,'Calculation COD'!$B$4:$J$1055,7,FALSE),"")</f>
        <v/>
      </c>
      <c r="AM51" s="24" t="str">
        <f>+IFERROR(VLOOKUP($AJ51,'Calculation NH4'!$B$4:$J$1041,7,FALSE),"")</f>
        <v/>
      </c>
      <c r="AN51" s="29" t="str">
        <f>+IFERROR(VLOOKUP($AJ51,'Calculation NO3'!$B$4:$J$1044,7,FALSE),"")</f>
        <v/>
      </c>
      <c r="AO51" s="68" t="str">
        <f>+IFERROR(VLOOKUP($AJ51,'Calculation P'!$B$4:$J$1000,7,FALSE),"")</f>
        <v/>
      </c>
      <c r="AP51" s="30" t="str">
        <f t="shared" si="29"/>
        <v>43462F</v>
      </c>
      <c r="AQ51" s="25" t="str">
        <f>+IFERROR(VLOOKUP($AP51,'Calculation TSS'!$B$4:$J$1000,7,FALSE),"")</f>
        <v/>
      </c>
      <c r="AR51" s="25" t="str">
        <f>+IFERROR(VLOOKUP($AP51,'Calculation COD'!$B$4:$J$1055,7,FALSE),"")</f>
        <v/>
      </c>
      <c r="AS51" s="25" t="str">
        <f>+IFERROR(VLOOKUP($AP51,'Calculation NH4'!$B$4:$J$1041,7,FALSE),"")</f>
        <v/>
      </c>
      <c r="AT51" s="29" t="str">
        <f>+IFERROR(VLOOKUP($AP51,'Calculation NO3'!$B$4:$J$1044,7,FALSE),"")</f>
        <v/>
      </c>
      <c r="AU51" s="29" t="str">
        <f>+IFERROR(VLOOKUP($AP51,'Calculation P'!$B$4:$J$1000,7,FALSE),"")</f>
        <v/>
      </c>
      <c r="AV51" s="62"/>
      <c r="AW51" s="173" t="str">
        <f t="shared" si="30"/>
        <v>43462G</v>
      </c>
      <c r="AX51" s="25" t="str">
        <f>+IFERROR(VLOOKUP($AW51,'Calculation COD'!$B$4:$J$1055,7,FALSE),"")</f>
        <v/>
      </c>
      <c r="AY51" s="25" t="str">
        <f>+IFERROR(VLOOKUP($AW51,'Calculation NH4'!$B$4:$J$1041,7,FALSE),"")</f>
        <v/>
      </c>
      <c r="AZ51" s="29" t="str">
        <f>+IFERROR(VLOOKUP($AW51,'Calculation NO3'!$B$4:$J$1044,7,FALSE),"")</f>
        <v/>
      </c>
      <c r="BA51" s="68" t="str">
        <f>+IFERROR(VLOOKUP($AW51,'Calculation P'!$B$4:$J$1000,7,FALSE),"")</f>
        <v/>
      </c>
      <c r="BB51" s="30" t="str">
        <f t="shared" si="31"/>
        <v>43462H</v>
      </c>
      <c r="BC51" s="29" t="str">
        <f>+IFERROR(VLOOKUP($BB51,'Calculation TSS'!$B$4:$J$1000,7,FALSE),"")</f>
        <v/>
      </c>
      <c r="BD51" s="25" t="str">
        <f>+IFERROR(VLOOKUP($BB51,'Calculation COD'!$B$4:$J$1055,7,FALSE),"")</f>
        <v/>
      </c>
      <c r="BE51" s="25" t="str">
        <f>+IFERROR(VLOOKUP($BB51,'Calculation NH4'!$B$4:$J$1041,7,FALSE),"")</f>
        <v/>
      </c>
      <c r="BF51" s="25" t="str">
        <f>+IFERROR(VLOOKUP($BB51,'Calculation NO3'!$B$4:$J$1044,7,FALSE),"")</f>
        <v/>
      </c>
      <c r="BG51" s="130" t="str">
        <f>+IFERROR(VLOOKUP($BB51,'Calculation P'!$B$4:$J$1000,7,FALSE),"")</f>
        <v/>
      </c>
      <c r="BH51" s="192" t="str">
        <f t="shared" si="32"/>
        <v>43462I</v>
      </c>
      <c r="BI51" s="40" t="str">
        <f>+IFERROR(VLOOKUP($BH51,'Calculation TSS'!$B$4:$J$1000,7,FALSE),"")</f>
        <v/>
      </c>
      <c r="BJ51" s="25" t="str">
        <f>+IFERROR(VLOOKUP($BH51,'Calculation COD'!$B$4:$J$1055,7,FALSE),"")</f>
        <v/>
      </c>
      <c r="BK51" s="25" t="str">
        <f>+IFERROR(VLOOKUP($BH51,'Calculation NH4'!$B$4:$J$1041,7,FALSE),"")</f>
        <v/>
      </c>
      <c r="BL51" s="25" t="str">
        <f>+IFERROR(VLOOKUP($BH51,'Calculation NO3'!$B$4:$J$1044,7,FALSE),"")</f>
        <v/>
      </c>
      <c r="BM51" s="29" t="str">
        <f>+IFERROR(VLOOKUP($BH51,'Calculation P'!$B$4:$J$1000,7,FALSE),"")</f>
        <v/>
      </c>
      <c r="BN51" s="62"/>
      <c r="BO51" s="30" t="str">
        <f t="shared" si="33"/>
        <v>43462N</v>
      </c>
      <c r="BP51" s="134" t="str">
        <f>IFERROR(+VLOOKUP($BO51,'Calculation Solids'!$B$4:$I$1141,7,FALSE),"")</f>
        <v/>
      </c>
      <c r="BQ51" s="192" t="str">
        <f t="shared" si="34"/>
        <v>43462O</v>
      </c>
      <c r="BR51" s="92" t="str">
        <f>IFERROR(+VLOOKUP($BQ51,'Calculation Solids'!$B$4:$I$1141,7,FALSE),"")</f>
        <v/>
      </c>
      <c r="BS51" s="30" t="str">
        <f t="shared" si="35"/>
        <v>43462P</v>
      </c>
      <c r="BT51" s="170" t="str">
        <f>IFERROR(+VLOOKUP($BS51,'Calculation Solids'!$B$4:$I$1141,7,FALSE),"")</f>
        <v/>
      </c>
    </row>
    <row r="52" spans="1:72" x14ac:dyDescent="0.35">
      <c r="A52" s="244">
        <v>43463</v>
      </c>
      <c r="B52" s="240"/>
      <c r="C52" s="191" t="str">
        <f t="shared" si="19"/>
        <v>43463A</v>
      </c>
      <c r="D52" s="64" t="str">
        <f>IFERROR(+VLOOKUP(C52,'Calculation Solids'!$B$4:$I$1141,7,FALSE),"")</f>
        <v/>
      </c>
      <c r="E52" s="326" t="str">
        <f>+IFERROR(VLOOKUP($C52,'Calculation COD'!$B$4:$J$1055,7,FALSE),"")</f>
        <v/>
      </c>
      <c r="F52" s="183" t="str">
        <f t="shared" si="21"/>
        <v>43463B</v>
      </c>
      <c r="G52" s="178" t="str">
        <f>IFERROR(+VLOOKUP($F52,'Calculation Solids'!$B$4:$I$1141,7,FALSE),"")</f>
        <v/>
      </c>
      <c r="H52" s="3" t="str">
        <f>+IFERROR(VLOOKUP($F52,'Calculation COD'!$B$4:$J$1055,7,FALSE),"")</f>
        <v/>
      </c>
      <c r="I52" s="3" t="str">
        <f>+IFERROR(VLOOKUP($F52,'Calculation NH4'!$B$4:$J$1041,7,FALSE),"")</f>
        <v/>
      </c>
      <c r="J52" s="64" t="str">
        <f>+IFERROR(VLOOKUP($F52,'Calculation NO3'!$B$4:$J$1044,7,FALSE),"")</f>
        <v/>
      </c>
      <c r="K52" s="64" t="str">
        <f>+IFERROR(VLOOKUP($F52,'Calculation P'!$B$4:$J$1000,7,FALSE),"")</f>
        <v/>
      </c>
      <c r="L52" s="115"/>
      <c r="M52" s="117" t="str">
        <f t="shared" si="22"/>
        <v>43463J</v>
      </c>
      <c r="N52" s="66" t="str">
        <f>+IFERROR(VLOOKUP($M52,'Calculation Solids'!$B$4:$J$1141,7,FALSE),"")</f>
        <v/>
      </c>
      <c r="O52" s="64" t="str">
        <f t="shared" si="23"/>
        <v>43463K</v>
      </c>
      <c r="P52" s="64" t="str">
        <f>+IFERROR(VLOOKUP($O52,'Calculation Solids'!$B$4:$J$1141,7,FALSE),"")</f>
        <v/>
      </c>
      <c r="Q52" s="64" t="str">
        <f t="shared" si="24"/>
        <v>43463L</v>
      </c>
      <c r="R52" s="64" t="str">
        <f>+IFERROR(VLOOKUP($Q52,'Calculation Solids'!$B$4:$J$1141,7,FALSE),"")</f>
        <v/>
      </c>
      <c r="S52" s="64" t="str">
        <f t="shared" si="25"/>
        <v>43463M</v>
      </c>
      <c r="T52" s="64" t="str">
        <f>+IFERROR(VLOOKUP($S52,'Calculation Solids'!$B$4:$J$1141,7,FALSE),"")</f>
        <v/>
      </c>
      <c r="U52" s="69" t="str">
        <f t="shared" si="20"/>
        <v/>
      </c>
      <c r="V52" s="189" t="str">
        <f t="shared" si="26"/>
        <v>43463C</v>
      </c>
      <c r="W52" s="64" t="str">
        <f>+IFERROR(VLOOKUP($V52,'Calculation Solids'!$B$4:$J$1141,7,FALSE),"")</f>
        <v/>
      </c>
      <c r="X52" s="4" t="str">
        <f>+IFERROR(VLOOKUP($V52,'Calculation COD'!$B$4:$J$1055,7,FALSE),"")</f>
        <v/>
      </c>
      <c r="Y52" s="4" t="str">
        <f>+IFERROR(VLOOKUP($V52,'Calculation NH4'!$B$4:$J$1041,7,FALSE),"")</f>
        <v/>
      </c>
      <c r="Z52" s="64" t="str">
        <f>+IFERROR(VLOOKUP($V52,'Calculation NO3'!$B$4:$J$1044,7,FALSE),"")</f>
        <v/>
      </c>
      <c r="AA52" s="64" t="str">
        <f>+IFERROR(VLOOKUP($V52,'Calculation P'!$B$4:$J$1000,7,FALSE),"")</f>
        <v/>
      </c>
      <c r="AB52" s="240"/>
      <c r="AC52" s="183" t="str">
        <f t="shared" si="27"/>
        <v>43463D</v>
      </c>
      <c r="AD52" s="4" t="str">
        <f>+IFERROR(VLOOKUP($AC52,'Calculation TSS'!$B$4:$J$1000,7,FALSE),"")</f>
        <v/>
      </c>
      <c r="AE52" s="4" t="str">
        <f>+IFERROR(VLOOKUP($AC52,'Calculation COD'!$B$4:$J$1055,7,FALSE),"")</f>
        <v/>
      </c>
      <c r="AF52" s="4" t="str">
        <f>+IFERROR(VLOOKUP($AC52,'Calculation NH4'!$B$4:$J$1041,7,FALSE),"")</f>
        <v/>
      </c>
      <c r="AG52" s="64" t="str">
        <f>+IFERROR(VLOOKUP($AC52,'Calculation NO3'!$B$4:$J$1044,7,FALSE),"")</f>
        <v/>
      </c>
      <c r="AH52" s="131" t="str">
        <f>+IFERROR(VLOOKUP($AC52,'Calculation P'!$B$4:$J$1000,7,FALSE),"")</f>
        <v/>
      </c>
      <c r="AI52" s="115"/>
      <c r="AJ52" s="210" t="str">
        <f t="shared" si="28"/>
        <v>43463E</v>
      </c>
      <c r="AK52" s="211" t="str">
        <f>+IFERROR(VLOOKUP($AJ52,'Calculation TSS'!$B$4:$J$1000,7,FALSE),"")</f>
        <v/>
      </c>
      <c r="AL52" s="4" t="str">
        <f>+IFERROR(VLOOKUP($AJ52,'Calculation COD'!$B$4:$J$1055,7,FALSE),"")</f>
        <v/>
      </c>
      <c r="AM52" s="4" t="str">
        <f>+IFERROR(VLOOKUP($AJ52,'Calculation NH4'!$B$4:$J$1041,7,FALSE),"")</f>
        <v/>
      </c>
      <c r="AN52" s="64" t="str">
        <f>+IFERROR(VLOOKUP($AJ52,'Calculation NO3'!$B$4:$J$1044,7,FALSE),"")</f>
        <v/>
      </c>
      <c r="AO52" s="69" t="str">
        <f>+IFERROR(VLOOKUP($AJ52,'Calculation P'!$B$4:$J$1000,7,FALSE),"")</f>
        <v/>
      </c>
      <c r="AP52" s="178" t="str">
        <f t="shared" si="29"/>
        <v>43463F</v>
      </c>
      <c r="AQ52" s="65" t="str">
        <f>+IFERROR(VLOOKUP($AP52,'Calculation TSS'!$B$4:$J$1000,7,FALSE),"")</f>
        <v/>
      </c>
      <c r="AR52" s="65" t="str">
        <f>+IFERROR(VLOOKUP($AP52,'Calculation COD'!$B$4:$J$1055,7,FALSE),"")</f>
        <v/>
      </c>
      <c r="AS52" s="65" t="str">
        <f>+IFERROR(VLOOKUP($AP52,'Calculation NH4'!$B$4:$J$1041,7,FALSE),"")</f>
        <v/>
      </c>
      <c r="AT52" s="64" t="str">
        <f>+IFERROR(VLOOKUP($AP52,'Calculation NO3'!$B$4:$J$1044,7,FALSE),"")</f>
        <v/>
      </c>
      <c r="AU52" s="64" t="str">
        <f>+IFERROR(VLOOKUP($AP52,'Calculation P'!$B$4:$J$1000,7,FALSE),"")</f>
        <v/>
      </c>
      <c r="AV52" s="115"/>
      <c r="AW52" s="189" t="str">
        <f t="shared" si="30"/>
        <v>43463G</v>
      </c>
      <c r="AX52" s="65" t="str">
        <f>+IFERROR(VLOOKUP($AW52,'Calculation COD'!$B$4:$J$1055,7,FALSE),"")</f>
        <v/>
      </c>
      <c r="AY52" s="65" t="str">
        <f>+IFERROR(VLOOKUP($AW52,'Calculation NH4'!$B$4:$J$1041,7,FALSE),"")</f>
        <v/>
      </c>
      <c r="AZ52" s="64" t="str">
        <f>+IFERROR(VLOOKUP($AW52,'Calculation NO3'!$B$4:$J$1044,7,FALSE),"")</f>
        <v/>
      </c>
      <c r="BA52" s="69" t="str">
        <f>+IFERROR(VLOOKUP($AW52,'Calculation P'!$B$4:$J$1000,7,FALSE),"")</f>
        <v/>
      </c>
      <c r="BB52" s="183" t="str">
        <f t="shared" si="31"/>
        <v>43463H</v>
      </c>
      <c r="BC52" s="64" t="str">
        <f>+IFERROR(VLOOKUP($BB52,'Calculation TSS'!$B$4:$J$1000,7,FALSE),"")</f>
        <v/>
      </c>
      <c r="BD52" s="65" t="str">
        <f>+IFERROR(VLOOKUP($BB52,'Calculation COD'!$B$4:$J$1055,7,FALSE),"")</f>
        <v/>
      </c>
      <c r="BE52" s="65" t="str">
        <f>+IFERROR(VLOOKUP($BB52,'Calculation NH4'!$B$4:$J$1041,7,FALSE),"")</f>
        <v/>
      </c>
      <c r="BF52" s="65" t="str">
        <f>+IFERROR(VLOOKUP($BB52,'Calculation NO3'!$B$4:$J$1044,7,FALSE),"")</f>
        <v/>
      </c>
      <c r="BG52" s="131" t="str">
        <f>+IFERROR(VLOOKUP($BB52,'Calculation P'!$B$4:$J$1000,7,FALSE),"")</f>
        <v/>
      </c>
      <c r="BH52" s="210" t="str">
        <f t="shared" si="32"/>
        <v>43463I</v>
      </c>
      <c r="BI52" s="66" t="str">
        <f>+IFERROR(VLOOKUP($BH52,'Calculation TSS'!$B$4:$J$1000,7,FALSE),"")</f>
        <v/>
      </c>
      <c r="BJ52" s="65" t="str">
        <f>+IFERROR(VLOOKUP($BH52,'Calculation COD'!$B$4:$J$1055,7,FALSE),"")</f>
        <v/>
      </c>
      <c r="BK52" s="65" t="str">
        <f>+IFERROR(VLOOKUP($BH52,'Calculation NH4'!$B$4:$J$1041,7,FALSE),"")</f>
        <v/>
      </c>
      <c r="BL52" s="65" t="str">
        <f>+IFERROR(VLOOKUP($BH52,'Calculation NO3'!$B$4:$J$1044,7,FALSE),"")</f>
        <v/>
      </c>
      <c r="BM52" s="64" t="str">
        <f>+IFERROR(VLOOKUP($BH52,'Calculation P'!$B$4:$J$1000,7,FALSE),"")</f>
        <v/>
      </c>
      <c r="BN52" s="115"/>
      <c r="BO52" s="183" t="str">
        <f t="shared" si="33"/>
        <v>43463N</v>
      </c>
      <c r="BP52" s="116" t="str">
        <f>IFERROR(+VLOOKUP($BO52,'Calculation Solids'!$B$4:$I$1141,7,FALSE),"")</f>
        <v/>
      </c>
      <c r="BQ52" s="187" t="str">
        <f t="shared" si="34"/>
        <v>43463O</v>
      </c>
      <c r="BR52" s="116" t="str">
        <f>IFERROR(+VLOOKUP($BQ52,'Calculation Solids'!$B$4:$I$1141,7,FALSE),"")</f>
        <v/>
      </c>
      <c r="BS52" s="185" t="str">
        <f t="shared" si="35"/>
        <v>43463P</v>
      </c>
      <c r="BT52" s="116" t="str">
        <f>IFERROR(+VLOOKUP($BS52,'Calculation Solids'!$B$4:$I$1141,7,FALSE),"")</f>
        <v/>
      </c>
    </row>
    <row r="53" spans="1:72" x14ac:dyDescent="0.35">
      <c r="A53" s="244">
        <v>43464</v>
      </c>
      <c r="B53" s="240"/>
      <c r="C53" s="191" t="str">
        <f t="shared" si="19"/>
        <v>43464A</v>
      </c>
      <c r="D53" s="64" t="str">
        <f>IFERROR(+VLOOKUP(C53,'Calculation Solids'!$B$4:$I$1141,7,FALSE),"")</f>
        <v/>
      </c>
      <c r="E53" s="326" t="str">
        <f>+IFERROR(VLOOKUP($C53,'Calculation COD'!$B$4:$J$1055,7,FALSE),"")</f>
        <v/>
      </c>
      <c r="F53" s="183" t="str">
        <f t="shared" si="21"/>
        <v>43464B</v>
      </c>
      <c r="G53" s="178" t="str">
        <f>IFERROR(+VLOOKUP($F53,'Calculation Solids'!$B$4:$I$1141,7,FALSE),"")</f>
        <v/>
      </c>
      <c r="H53" s="3" t="str">
        <f>+IFERROR(VLOOKUP($F53,'Calculation COD'!$B$4:$J$1055,7,FALSE),"")</f>
        <v/>
      </c>
      <c r="I53" s="3" t="str">
        <f>+IFERROR(VLOOKUP($F53,'Calculation NH4'!$B$4:$J$1041,7,FALSE),"")</f>
        <v/>
      </c>
      <c r="J53" s="64" t="str">
        <f>+IFERROR(VLOOKUP($F53,'Calculation NO3'!$B$4:$J$1044,7,FALSE),"")</f>
        <v/>
      </c>
      <c r="K53" s="64" t="str">
        <f>+IFERROR(VLOOKUP($F53,'Calculation P'!$B$4:$J$1000,7,FALSE),"")</f>
        <v/>
      </c>
      <c r="L53" s="115"/>
      <c r="M53" s="117" t="str">
        <f t="shared" si="22"/>
        <v>43464J</v>
      </c>
      <c r="N53" s="66" t="str">
        <f>+IFERROR(VLOOKUP($M53,'Calculation Solids'!$B$4:$J$1141,7,FALSE),"")</f>
        <v/>
      </c>
      <c r="O53" s="64" t="str">
        <f t="shared" si="23"/>
        <v>43464K</v>
      </c>
      <c r="P53" s="64" t="str">
        <f>+IFERROR(VLOOKUP($O53,'Calculation Solids'!$B$4:$J$1141,7,FALSE),"")</f>
        <v/>
      </c>
      <c r="Q53" s="64" t="str">
        <f t="shared" si="24"/>
        <v>43464L</v>
      </c>
      <c r="R53" s="64" t="str">
        <f>+IFERROR(VLOOKUP($Q53,'Calculation Solids'!$B$4:$J$1141,7,FALSE),"")</f>
        <v/>
      </c>
      <c r="S53" s="64" t="str">
        <f t="shared" si="25"/>
        <v>43464M</v>
      </c>
      <c r="T53" s="64" t="str">
        <f>+IFERROR(VLOOKUP($S53,'Calculation Solids'!$B$4:$J$1141,7,FALSE),"")</f>
        <v/>
      </c>
      <c r="U53" s="69" t="str">
        <f t="shared" si="20"/>
        <v/>
      </c>
      <c r="V53" s="189" t="str">
        <f t="shared" si="26"/>
        <v>43464C</v>
      </c>
      <c r="W53" s="64" t="str">
        <f>+IFERROR(VLOOKUP($V53,'Calculation Solids'!$B$4:$J$1141,7,FALSE),"")</f>
        <v/>
      </c>
      <c r="X53" s="4" t="str">
        <f>+IFERROR(VLOOKUP($V53,'Calculation COD'!$B$4:$J$1055,7,FALSE),"")</f>
        <v/>
      </c>
      <c r="Y53" s="4" t="str">
        <f>+IFERROR(VLOOKUP($V53,'Calculation NH4'!$B$4:$J$1041,7,FALSE),"")</f>
        <v/>
      </c>
      <c r="Z53" s="64" t="str">
        <f>+IFERROR(VLOOKUP($V53,'Calculation NO3'!$B$4:$J$1044,7,FALSE),"")</f>
        <v/>
      </c>
      <c r="AA53" s="64" t="str">
        <f>+IFERROR(VLOOKUP($V53,'Calculation P'!$B$4:$J$1000,7,FALSE),"")</f>
        <v/>
      </c>
      <c r="AB53" s="240"/>
      <c r="AC53" s="183" t="str">
        <f t="shared" si="27"/>
        <v>43464D</v>
      </c>
      <c r="AD53" s="4" t="str">
        <f>+IFERROR(VLOOKUP($AC53,'Calculation TSS'!$B$4:$J$1000,7,FALSE),"")</f>
        <v/>
      </c>
      <c r="AE53" s="4" t="str">
        <f>+IFERROR(VLOOKUP($AC53,'Calculation COD'!$B$4:$J$1055,7,FALSE),"")</f>
        <v/>
      </c>
      <c r="AF53" s="4" t="str">
        <f>+IFERROR(VLOOKUP($AC53,'Calculation NH4'!$B$4:$J$1041,7,FALSE),"")</f>
        <v/>
      </c>
      <c r="AG53" s="64" t="str">
        <f>+IFERROR(VLOOKUP($AC53,'Calculation NO3'!$B$4:$J$1044,7,FALSE),"")</f>
        <v/>
      </c>
      <c r="AH53" s="131" t="str">
        <f>+IFERROR(VLOOKUP($AC53,'Calculation P'!$B$4:$J$1000,7,FALSE),"")</f>
        <v/>
      </c>
      <c r="AI53" s="115"/>
      <c r="AJ53" s="210" t="str">
        <f t="shared" si="28"/>
        <v>43464E</v>
      </c>
      <c r="AK53" s="211" t="str">
        <f>+IFERROR(VLOOKUP($AJ53,'Calculation TSS'!$B$4:$J$1000,7,FALSE),"")</f>
        <v/>
      </c>
      <c r="AL53" s="4" t="str">
        <f>+IFERROR(VLOOKUP($AJ53,'Calculation COD'!$B$4:$J$1055,7,FALSE),"")</f>
        <v/>
      </c>
      <c r="AM53" s="4" t="str">
        <f>+IFERROR(VLOOKUP($AJ53,'Calculation NH4'!$B$4:$J$1041,7,FALSE),"")</f>
        <v/>
      </c>
      <c r="AN53" s="64" t="str">
        <f>+IFERROR(VLOOKUP($AJ53,'Calculation NO3'!$B$4:$J$1044,7,FALSE),"")</f>
        <v/>
      </c>
      <c r="AO53" s="69" t="str">
        <f>+IFERROR(VLOOKUP($AJ53,'Calculation P'!$B$4:$J$1000,7,FALSE),"")</f>
        <v/>
      </c>
      <c r="AP53" s="178" t="str">
        <f t="shared" si="29"/>
        <v>43464F</v>
      </c>
      <c r="AQ53" s="65" t="str">
        <f>+IFERROR(VLOOKUP($AP53,'Calculation TSS'!$B$4:$J$1000,7,FALSE),"")</f>
        <v/>
      </c>
      <c r="AR53" s="65" t="str">
        <f>+IFERROR(VLOOKUP($AP53,'Calculation COD'!$B$4:$J$1055,7,FALSE),"")</f>
        <v/>
      </c>
      <c r="AS53" s="65" t="str">
        <f>+IFERROR(VLOOKUP($AP53,'Calculation NH4'!$B$4:$J$1041,7,FALSE),"")</f>
        <v/>
      </c>
      <c r="AT53" s="64" t="str">
        <f>+IFERROR(VLOOKUP($AP53,'Calculation NO3'!$B$4:$J$1044,7,FALSE),"")</f>
        <v/>
      </c>
      <c r="AU53" s="64" t="str">
        <f>+IFERROR(VLOOKUP($AP53,'Calculation P'!$B$4:$J$1000,7,FALSE),"")</f>
        <v/>
      </c>
      <c r="AV53" s="115"/>
      <c r="AW53" s="189" t="str">
        <f t="shared" si="30"/>
        <v>43464G</v>
      </c>
      <c r="AX53" s="65" t="str">
        <f>+IFERROR(VLOOKUP($AW53,'Calculation COD'!$B$4:$J$1055,7,FALSE),"")</f>
        <v/>
      </c>
      <c r="AY53" s="65" t="str">
        <f>+IFERROR(VLOOKUP($AW53,'Calculation NH4'!$B$4:$J$1041,7,FALSE),"")</f>
        <v/>
      </c>
      <c r="AZ53" s="64" t="str">
        <f>+IFERROR(VLOOKUP($AW53,'Calculation NO3'!$B$4:$J$1044,7,FALSE),"")</f>
        <v/>
      </c>
      <c r="BA53" s="69" t="str">
        <f>+IFERROR(VLOOKUP($AW53,'Calculation P'!$B$4:$J$1000,7,FALSE),"")</f>
        <v/>
      </c>
      <c r="BB53" s="183" t="str">
        <f t="shared" si="31"/>
        <v>43464H</v>
      </c>
      <c r="BC53" s="64" t="str">
        <f>+IFERROR(VLOOKUP($BB53,'Calculation TSS'!$B$4:$J$1000,7,FALSE),"")</f>
        <v/>
      </c>
      <c r="BD53" s="65" t="str">
        <f>+IFERROR(VLOOKUP($BB53,'Calculation COD'!$B$4:$J$1055,7,FALSE),"")</f>
        <v/>
      </c>
      <c r="BE53" s="65" t="str">
        <f>+IFERROR(VLOOKUP($BB53,'Calculation NH4'!$B$4:$J$1041,7,FALSE),"")</f>
        <v/>
      </c>
      <c r="BF53" s="65" t="str">
        <f>+IFERROR(VLOOKUP($BB53,'Calculation NO3'!$B$4:$J$1044,7,FALSE),"")</f>
        <v/>
      </c>
      <c r="BG53" s="131" t="str">
        <f>+IFERROR(VLOOKUP($BB53,'Calculation P'!$B$4:$J$1000,7,FALSE),"")</f>
        <v/>
      </c>
      <c r="BH53" s="210" t="str">
        <f t="shared" si="32"/>
        <v>43464I</v>
      </c>
      <c r="BI53" s="66" t="str">
        <f>+IFERROR(VLOOKUP($BH53,'Calculation TSS'!$B$4:$J$1000,7,FALSE),"")</f>
        <v/>
      </c>
      <c r="BJ53" s="65" t="str">
        <f>+IFERROR(VLOOKUP($BH53,'Calculation COD'!$B$4:$J$1055,7,FALSE),"")</f>
        <v/>
      </c>
      <c r="BK53" s="65" t="str">
        <f>+IFERROR(VLOOKUP($BH53,'Calculation NH4'!$B$4:$J$1041,7,FALSE),"")</f>
        <v/>
      </c>
      <c r="BL53" s="65" t="str">
        <f>+IFERROR(VLOOKUP($BH53,'Calculation NO3'!$B$4:$J$1044,7,FALSE),"")</f>
        <v/>
      </c>
      <c r="BM53" s="64" t="str">
        <f>+IFERROR(VLOOKUP($BH53,'Calculation P'!$B$4:$J$1000,7,FALSE),"")</f>
        <v/>
      </c>
      <c r="BN53" s="115"/>
      <c r="BO53" s="183" t="str">
        <f t="shared" si="33"/>
        <v>43464N</v>
      </c>
      <c r="BP53" s="116" t="str">
        <f>IFERROR(+VLOOKUP($BO53,'Calculation Solids'!$B$4:$I$1141,7,FALSE),"")</f>
        <v/>
      </c>
      <c r="BQ53" s="187" t="str">
        <f t="shared" si="34"/>
        <v>43464O</v>
      </c>
      <c r="BR53" s="116" t="str">
        <f>IFERROR(+VLOOKUP($BQ53,'Calculation Solids'!$B$4:$I$1141,7,FALSE),"")</f>
        <v/>
      </c>
      <c r="BS53" s="185" t="str">
        <f t="shared" si="35"/>
        <v>43464P</v>
      </c>
      <c r="BT53" s="116" t="str">
        <f>IFERROR(+VLOOKUP($BS53,'Calculation Solids'!$B$4:$I$1141,7,FALSE),"")</f>
        <v/>
      </c>
    </row>
    <row r="54" spans="1:72" x14ac:dyDescent="0.35">
      <c r="A54" s="244">
        <v>43465</v>
      </c>
      <c r="B54" s="239"/>
      <c r="C54" s="173" t="str">
        <f t="shared" si="19"/>
        <v>43465A</v>
      </c>
      <c r="D54" s="29" t="str">
        <f>IFERROR(+VLOOKUP(C54,'Calculation Solids'!$B$4:$I$1141,7,FALSE),"")</f>
        <v/>
      </c>
      <c r="E54" s="190" t="str">
        <f>+IFERROR(VLOOKUP($C54,'Calculation COD'!$B$4:$J$1055,7,FALSE),"")</f>
        <v/>
      </c>
      <c r="F54" s="30" t="str">
        <f t="shared" si="21"/>
        <v>43465B</v>
      </c>
      <c r="G54" s="177" t="str">
        <f>IFERROR(+VLOOKUP($F54,'Calculation Solids'!$B$4:$I$1141,7,FALSE),"")</f>
        <v/>
      </c>
      <c r="H54" s="25" t="str">
        <f>+IFERROR(VLOOKUP($F54,'Calculation COD'!$B$4:$J$1055,7,FALSE),"")</f>
        <v/>
      </c>
      <c r="I54" s="26" t="str">
        <f>+IFERROR(VLOOKUP($F54,'Calculation NH4'!$B$4:$J$1041,7,FALSE),"")</f>
        <v/>
      </c>
      <c r="J54" s="29" t="str">
        <f>+IFERROR(VLOOKUP($F54,'Calculation NO3'!$B$4:$J$1044,7,FALSE),"")</f>
        <v/>
      </c>
      <c r="K54" s="29" t="str">
        <f>+IFERROR(VLOOKUP($F54,'Calculation P'!$B$4:$J$1000,7,FALSE),"")</f>
        <v/>
      </c>
      <c r="L54" s="62"/>
      <c r="M54" s="27" t="str">
        <f t="shared" si="22"/>
        <v>43465J</v>
      </c>
      <c r="N54" s="40" t="str">
        <f>+IFERROR(VLOOKUP($M54,'Calculation Solids'!$B$4:$J$1141,7,FALSE),"")</f>
        <v/>
      </c>
      <c r="O54" s="28" t="str">
        <f t="shared" si="23"/>
        <v>43465K</v>
      </c>
      <c r="P54" s="29" t="str">
        <f>+IFERROR(VLOOKUP($O54,'Calculation Solids'!$B$4:$J$1141,7,FALSE),"")</f>
        <v/>
      </c>
      <c r="Q54" s="28" t="str">
        <f t="shared" si="24"/>
        <v>43465L</v>
      </c>
      <c r="R54" s="29" t="str">
        <f>+IFERROR(VLOOKUP($Q54,'Calculation Solids'!$B$4:$J$1141,7,FALSE),"")</f>
        <v/>
      </c>
      <c r="S54" s="28" t="str">
        <f t="shared" si="25"/>
        <v>43465M</v>
      </c>
      <c r="T54" s="29" t="str">
        <f>+IFERROR(VLOOKUP($S54,'Calculation Solids'!$B$4:$J$1141,7,FALSE),"")</f>
        <v/>
      </c>
      <c r="U54" s="68" t="str">
        <f t="shared" si="20"/>
        <v/>
      </c>
      <c r="V54" s="173" t="str">
        <f t="shared" si="26"/>
        <v>43465C</v>
      </c>
      <c r="W54" s="29" t="str">
        <f>+IFERROR(VLOOKUP($V54,'Calculation Solids'!$B$4:$J$1141,7,FALSE),"")</f>
        <v/>
      </c>
      <c r="X54" s="24" t="str">
        <f>+IFERROR(VLOOKUP($V54,'Calculation COD'!$B$4:$J$1055,7,FALSE),"")</f>
        <v/>
      </c>
      <c r="Y54" s="8" t="str">
        <f>+IFERROR(VLOOKUP($V54,'Calculation NH4'!$B$4:$J$1041,7,FALSE),"")</f>
        <v/>
      </c>
      <c r="Z54" s="29" t="str">
        <f>+IFERROR(VLOOKUP($V54,'Calculation NO3'!$B$4:$J$1044,7,FALSE),"")</f>
        <v/>
      </c>
      <c r="AA54" s="29" t="str">
        <f>+IFERROR(VLOOKUP($V54,'Calculation P'!$B$4:$J$1000,7,FALSE),"")</f>
        <v/>
      </c>
      <c r="AB54" s="239"/>
      <c r="AC54" s="30" t="str">
        <f t="shared" si="27"/>
        <v>43465D</v>
      </c>
      <c r="AD54" s="2" t="str">
        <f>+IFERROR(VLOOKUP($AC54,'Calculation TSS'!$B$4:$J$1000,7,FALSE),"")</f>
        <v/>
      </c>
      <c r="AE54" s="24" t="str">
        <f>+IFERROR(VLOOKUP($AC54,'Calculation COD'!$B$4:$J$1055,7,FALSE),"")</f>
        <v/>
      </c>
      <c r="AF54" s="24" t="str">
        <f>+IFERROR(VLOOKUP($AC54,'Calculation NH4'!$B$4:$J$1041,7,FALSE),"")</f>
        <v/>
      </c>
      <c r="AG54" s="29" t="str">
        <f>+IFERROR(VLOOKUP($AC54,'Calculation NO3'!$B$4:$J$1044,7,FALSE),"")</f>
        <v/>
      </c>
      <c r="AH54" s="130" t="str">
        <f>+IFERROR(VLOOKUP($AC54,'Calculation P'!$B$4:$J$1000,7,FALSE),"")</f>
        <v/>
      </c>
      <c r="AI54" s="62"/>
      <c r="AJ54" s="192" t="str">
        <f t="shared" si="28"/>
        <v>43465E</v>
      </c>
      <c r="AK54" s="21" t="str">
        <f>+IFERROR(VLOOKUP($AJ54,'Calculation TSS'!$B$4:$J$1000,7,FALSE),"")</f>
        <v/>
      </c>
      <c r="AL54" s="24" t="str">
        <f>+IFERROR(VLOOKUP($AJ54,'Calculation COD'!$B$4:$J$1055,7,FALSE),"")</f>
        <v/>
      </c>
      <c r="AM54" s="24" t="str">
        <f>+IFERROR(VLOOKUP($AJ54,'Calculation NH4'!$B$4:$J$1041,7,FALSE),"")</f>
        <v/>
      </c>
      <c r="AN54" s="29" t="str">
        <f>+IFERROR(VLOOKUP($AJ54,'Calculation NO3'!$B$4:$J$1044,7,FALSE),"")</f>
        <v/>
      </c>
      <c r="AO54" s="68" t="str">
        <f>+IFERROR(VLOOKUP($AJ54,'Calculation P'!$B$4:$J$1000,7,FALSE),"")</f>
        <v/>
      </c>
      <c r="AP54" s="30" t="str">
        <f t="shared" si="29"/>
        <v>43465F</v>
      </c>
      <c r="AQ54" s="25" t="str">
        <f>+IFERROR(VLOOKUP($AP54,'Calculation TSS'!$B$4:$J$1000,7,FALSE),"")</f>
        <v/>
      </c>
      <c r="AR54" s="25" t="str">
        <f>+IFERROR(VLOOKUP($AP54,'Calculation COD'!$B$4:$J$1055,7,FALSE),"")</f>
        <v/>
      </c>
      <c r="AS54" s="25" t="str">
        <f>+IFERROR(VLOOKUP($AP54,'Calculation NH4'!$B$4:$J$1041,7,FALSE),"")</f>
        <v/>
      </c>
      <c r="AT54" s="29" t="str">
        <f>+IFERROR(VLOOKUP($AP54,'Calculation NO3'!$B$4:$J$1044,7,FALSE),"")</f>
        <v/>
      </c>
      <c r="AU54" s="29" t="str">
        <f>+IFERROR(VLOOKUP($AP54,'Calculation P'!$B$4:$J$1000,7,FALSE),"")</f>
        <v/>
      </c>
      <c r="AV54" s="62"/>
      <c r="AW54" s="173" t="str">
        <f t="shared" si="30"/>
        <v>43465G</v>
      </c>
      <c r="AX54" s="25" t="str">
        <f>+IFERROR(VLOOKUP($AW54,'Calculation COD'!$B$4:$J$1055,7,FALSE),"")</f>
        <v/>
      </c>
      <c r="AY54" s="25" t="str">
        <f>+IFERROR(VLOOKUP($AW54,'Calculation NH4'!$B$4:$J$1041,7,FALSE),"")</f>
        <v/>
      </c>
      <c r="AZ54" s="29" t="str">
        <f>+IFERROR(VLOOKUP($AW54,'Calculation NO3'!$B$4:$J$1044,7,FALSE),"")</f>
        <v/>
      </c>
      <c r="BA54" s="68" t="str">
        <f>+IFERROR(VLOOKUP($AW54,'Calculation P'!$B$4:$J$1000,7,FALSE),"")</f>
        <v/>
      </c>
      <c r="BB54" s="30" t="str">
        <f t="shared" si="31"/>
        <v>43465H</v>
      </c>
      <c r="BC54" s="29" t="str">
        <f>+IFERROR(VLOOKUP($BB54,'Calculation TSS'!$B$4:$J$1000,7,FALSE),"")</f>
        <v/>
      </c>
      <c r="BD54" s="25" t="str">
        <f>+IFERROR(VLOOKUP($BB54,'Calculation COD'!$B$4:$J$1055,7,FALSE),"")</f>
        <v/>
      </c>
      <c r="BE54" s="25" t="str">
        <f>+IFERROR(VLOOKUP($BB54,'Calculation NH4'!$B$4:$J$1041,7,FALSE),"")</f>
        <v/>
      </c>
      <c r="BF54" s="25" t="str">
        <f>+IFERROR(VLOOKUP($BB54,'Calculation NO3'!$B$4:$J$1044,7,FALSE),"")</f>
        <v/>
      </c>
      <c r="BG54" s="130" t="str">
        <f>+IFERROR(VLOOKUP($BB54,'Calculation P'!$B$4:$J$1000,7,FALSE),"")</f>
        <v/>
      </c>
      <c r="BH54" s="192" t="str">
        <f t="shared" si="32"/>
        <v>43465I</v>
      </c>
      <c r="BI54" s="40" t="str">
        <f>+IFERROR(VLOOKUP($BH54,'Calculation TSS'!$B$4:$J$1000,7,FALSE),"")</f>
        <v/>
      </c>
      <c r="BJ54" s="25" t="str">
        <f>+IFERROR(VLOOKUP($BH54,'Calculation COD'!$B$4:$J$1055,7,FALSE),"")</f>
        <v/>
      </c>
      <c r="BK54" s="25" t="str">
        <f>+IFERROR(VLOOKUP($BH54,'Calculation NH4'!$B$4:$J$1041,7,FALSE),"")</f>
        <v/>
      </c>
      <c r="BL54" s="25" t="str">
        <f>+IFERROR(VLOOKUP($BH54,'Calculation NO3'!$B$4:$J$1044,7,FALSE),"")</f>
        <v/>
      </c>
      <c r="BM54" s="29" t="str">
        <f>+IFERROR(VLOOKUP($BH54,'Calculation P'!$B$4:$J$1000,7,FALSE),"")</f>
        <v/>
      </c>
      <c r="BN54" s="62"/>
      <c r="BO54" s="30" t="str">
        <f t="shared" si="33"/>
        <v>43465N</v>
      </c>
      <c r="BP54" s="134" t="str">
        <f>IFERROR(+VLOOKUP($BO54,'Calculation Solids'!$B$4:$I$1141,7,FALSE),"")</f>
        <v/>
      </c>
      <c r="BQ54" s="192" t="str">
        <f t="shared" si="34"/>
        <v>43465O</v>
      </c>
      <c r="BR54" s="92" t="str">
        <f>IFERROR(+VLOOKUP($BQ54,'Calculation Solids'!$B$4:$I$1141,7,FALSE),"")</f>
        <v/>
      </c>
      <c r="BS54" s="30" t="str">
        <f t="shared" si="35"/>
        <v>43465P</v>
      </c>
      <c r="BT54" s="170" t="str">
        <f>IFERROR(+VLOOKUP($BS54,'Calculation Solids'!$B$4:$I$1141,7,FALSE),"")</f>
        <v/>
      </c>
    </row>
    <row r="55" spans="1:72" x14ac:dyDescent="0.35">
      <c r="A55" s="244">
        <v>43466</v>
      </c>
      <c r="B55" s="239"/>
      <c r="C55" s="173" t="str">
        <f t="shared" si="19"/>
        <v>43466A</v>
      </c>
      <c r="D55" s="29" t="str">
        <f>IFERROR(+VLOOKUP(C55,'Calculation Solids'!$B$4:$I$1141,7,FALSE),"")</f>
        <v/>
      </c>
      <c r="E55" s="190" t="str">
        <f>+IFERROR(VLOOKUP($C55,'Calculation COD'!$B$4:$J$1055,7,FALSE),"")</f>
        <v/>
      </c>
      <c r="F55" s="30" t="str">
        <f t="shared" si="21"/>
        <v>43466B</v>
      </c>
      <c r="G55" s="177" t="str">
        <f>IFERROR(+VLOOKUP($F55,'Calculation Solids'!$B$4:$I$1141,7,FALSE),"")</f>
        <v/>
      </c>
      <c r="H55" s="25" t="str">
        <f>+IFERROR(VLOOKUP($F55,'Calculation COD'!$B$4:$J$1055,7,FALSE),"")</f>
        <v/>
      </c>
      <c r="I55" s="26" t="str">
        <f>+IFERROR(VLOOKUP($F55,'Calculation NH4'!$B$4:$J$1041,7,FALSE),"")</f>
        <v/>
      </c>
      <c r="J55" s="29" t="str">
        <f>+IFERROR(VLOOKUP($F55,'Calculation NO3'!$B$4:$J$1044,7,FALSE),"")</f>
        <v/>
      </c>
      <c r="K55" s="29" t="str">
        <f>+IFERROR(VLOOKUP($F55,'Calculation P'!$B$4:$J$1000,7,FALSE),"")</f>
        <v/>
      </c>
      <c r="L55" s="62"/>
      <c r="M55" s="27" t="str">
        <f t="shared" si="22"/>
        <v>43466J</v>
      </c>
      <c r="N55" s="40" t="str">
        <f>+IFERROR(VLOOKUP($M55,'Calculation Solids'!$B$4:$J$1141,7,FALSE),"")</f>
        <v/>
      </c>
      <c r="O55" s="28" t="str">
        <f t="shared" si="23"/>
        <v>43466K</v>
      </c>
      <c r="P55" s="29" t="str">
        <f>+IFERROR(VLOOKUP($O55,'Calculation Solids'!$B$4:$J$1141,7,FALSE),"")</f>
        <v/>
      </c>
      <c r="Q55" s="28" t="str">
        <f t="shared" si="24"/>
        <v>43466L</v>
      </c>
      <c r="R55" s="29" t="str">
        <f>+IFERROR(VLOOKUP($Q55,'Calculation Solids'!$B$4:$J$1141,7,FALSE),"")</f>
        <v/>
      </c>
      <c r="S55" s="28" t="str">
        <f t="shared" si="25"/>
        <v>43466M</v>
      </c>
      <c r="T55" s="29" t="str">
        <f>+IFERROR(VLOOKUP($S55,'Calculation Solids'!$B$4:$J$1141,7,FALSE),"")</f>
        <v/>
      </c>
      <c r="U55" s="68" t="str">
        <f t="shared" si="20"/>
        <v/>
      </c>
      <c r="V55" s="173" t="str">
        <f t="shared" si="26"/>
        <v>43466C</v>
      </c>
      <c r="W55" s="29" t="str">
        <f>+IFERROR(VLOOKUP($V55,'Calculation Solids'!$B$4:$J$1141,7,FALSE),"")</f>
        <v/>
      </c>
      <c r="X55" s="24" t="str">
        <f>+IFERROR(VLOOKUP($V55,'Calculation COD'!$B$4:$J$1055,7,FALSE),"")</f>
        <v/>
      </c>
      <c r="Y55" s="8" t="str">
        <f>+IFERROR(VLOOKUP($V55,'Calculation NH4'!$B$4:$J$1041,7,FALSE),"")</f>
        <v/>
      </c>
      <c r="Z55" s="29" t="str">
        <f>+IFERROR(VLOOKUP($V55,'Calculation NO3'!$B$4:$J$1044,7,FALSE),"")</f>
        <v/>
      </c>
      <c r="AA55" s="29" t="str">
        <f>+IFERROR(VLOOKUP($V55,'Calculation P'!$B$4:$J$1000,7,FALSE),"")</f>
        <v/>
      </c>
      <c r="AB55" s="239"/>
      <c r="AC55" s="30" t="str">
        <f t="shared" si="27"/>
        <v>43466D</v>
      </c>
      <c r="AD55" s="2" t="str">
        <f>+IFERROR(VLOOKUP($AC55,'Calculation TSS'!$B$4:$J$1000,7,FALSE),"")</f>
        <v/>
      </c>
      <c r="AE55" s="24" t="str">
        <f>+IFERROR(VLOOKUP($AC55,'Calculation COD'!$B$4:$J$1055,7,FALSE),"")</f>
        <v/>
      </c>
      <c r="AF55" s="24" t="str">
        <f>+IFERROR(VLOOKUP($AC55,'Calculation NH4'!$B$4:$J$1041,7,FALSE),"")</f>
        <v/>
      </c>
      <c r="AG55" s="29" t="str">
        <f>+IFERROR(VLOOKUP($AC55,'Calculation NO3'!$B$4:$J$1044,7,FALSE),"")</f>
        <v/>
      </c>
      <c r="AH55" s="130" t="str">
        <f>+IFERROR(VLOOKUP($AC55,'Calculation P'!$B$4:$J$1000,7,FALSE),"")</f>
        <v/>
      </c>
      <c r="AI55" s="62"/>
      <c r="AJ55" s="192" t="str">
        <f t="shared" si="28"/>
        <v>43466E</v>
      </c>
      <c r="AK55" s="21" t="str">
        <f>+IFERROR(VLOOKUP($AJ55,'Calculation TSS'!$B$4:$J$1000,7,FALSE),"")</f>
        <v/>
      </c>
      <c r="AL55" s="24" t="str">
        <f>+IFERROR(VLOOKUP($AJ55,'Calculation COD'!$B$4:$J$1055,7,FALSE),"")</f>
        <v/>
      </c>
      <c r="AM55" s="24" t="str">
        <f>+IFERROR(VLOOKUP($AJ55,'Calculation NH4'!$B$4:$J$1041,7,FALSE),"")</f>
        <v/>
      </c>
      <c r="AN55" s="29" t="str">
        <f>+IFERROR(VLOOKUP($AJ55,'Calculation NO3'!$B$4:$J$1044,7,FALSE),"")</f>
        <v/>
      </c>
      <c r="AO55" s="68" t="str">
        <f>+IFERROR(VLOOKUP($AJ55,'Calculation P'!$B$4:$J$1000,7,FALSE),"")</f>
        <v/>
      </c>
      <c r="AP55" s="30" t="str">
        <f t="shared" si="29"/>
        <v>43466F</v>
      </c>
      <c r="AQ55" s="25" t="str">
        <f>+IFERROR(VLOOKUP($AP55,'Calculation TSS'!$B$4:$J$1000,7,FALSE),"")</f>
        <v/>
      </c>
      <c r="AR55" s="25" t="str">
        <f>+IFERROR(VLOOKUP($AP55,'Calculation COD'!$B$4:$J$1055,7,FALSE),"")</f>
        <v/>
      </c>
      <c r="AS55" s="25" t="str">
        <f>+IFERROR(VLOOKUP($AP55,'Calculation NH4'!$B$4:$J$1041,7,FALSE),"")</f>
        <v/>
      </c>
      <c r="AT55" s="29" t="str">
        <f>+IFERROR(VLOOKUP($AP55,'Calculation NO3'!$B$4:$J$1044,7,FALSE),"")</f>
        <v/>
      </c>
      <c r="AU55" s="29" t="str">
        <f>+IFERROR(VLOOKUP($AP55,'Calculation P'!$B$4:$J$1000,7,FALSE),"")</f>
        <v/>
      </c>
      <c r="AV55" s="62"/>
      <c r="AW55" s="173" t="str">
        <f t="shared" si="30"/>
        <v>43466G</v>
      </c>
      <c r="AX55" s="25" t="str">
        <f>+IFERROR(VLOOKUP($AW55,'Calculation COD'!$B$4:$J$1055,7,FALSE),"")</f>
        <v/>
      </c>
      <c r="AY55" s="25" t="str">
        <f>+IFERROR(VLOOKUP($AW55,'Calculation NH4'!$B$4:$J$1041,7,FALSE),"")</f>
        <v/>
      </c>
      <c r="AZ55" s="29" t="str">
        <f>+IFERROR(VLOOKUP($AW55,'Calculation NO3'!$B$4:$J$1044,7,FALSE),"")</f>
        <v/>
      </c>
      <c r="BA55" s="68" t="str">
        <f>+IFERROR(VLOOKUP($AW55,'Calculation P'!$B$4:$J$1000,7,FALSE),"")</f>
        <v/>
      </c>
      <c r="BB55" s="30" t="str">
        <f t="shared" si="31"/>
        <v>43466H</v>
      </c>
      <c r="BC55" s="29" t="str">
        <f>+IFERROR(VLOOKUP($BB55,'Calculation TSS'!$B$4:$J$1000,7,FALSE),"")</f>
        <v/>
      </c>
      <c r="BD55" s="25" t="str">
        <f>+IFERROR(VLOOKUP($BB55,'Calculation COD'!$B$4:$J$1055,7,FALSE),"")</f>
        <v/>
      </c>
      <c r="BE55" s="25" t="str">
        <f>+IFERROR(VLOOKUP($BB55,'Calculation NH4'!$B$4:$J$1041,7,FALSE),"")</f>
        <v/>
      </c>
      <c r="BF55" s="25" t="str">
        <f>+IFERROR(VLOOKUP($BB55,'Calculation NO3'!$B$4:$J$1044,7,FALSE),"")</f>
        <v/>
      </c>
      <c r="BG55" s="130" t="str">
        <f>+IFERROR(VLOOKUP($BB55,'Calculation P'!$B$4:$J$1000,7,FALSE),"")</f>
        <v/>
      </c>
      <c r="BH55" s="192" t="str">
        <f t="shared" si="32"/>
        <v>43466I</v>
      </c>
      <c r="BI55" s="40" t="str">
        <f>+IFERROR(VLOOKUP($BH55,'Calculation TSS'!$B$4:$J$1000,7,FALSE),"")</f>
        <v/>
      </c>
      <c r="BJ55" s="25" t="str">
        <f>+IFERROR(VLOOKUP($BH55,'Calculation COD'!$B$4:$J$1055,7,FALSE),"")</f>
        <v/>
      </c>
      <c r="BK55" s="25" t="str">
        <f>+IFERROR(VLOOKUP($BH55,'Calculation NH4'!$B$4:$J$1041,7,FALSE),"")</f>
        <v/>
      </c>
      <c r="BL55" s="25" t="str">
        <f>+IFERROR(VLOOKUP($BH55,'Calculation NO3'!$B$4:$J$1044,7,FALSE),"")</f>
        <v/>
      </c>
      <c r="BM55" s="29" t="str">
        <f>+IFERROR(VLOOKUP($BH55,'Calculation P'!$B$4:$J$1000,7,FALSE),"")</f>
        <v/>
      </c>
      <c r="BN55" s="62"/>
      <c r="BO55" s="30" t="str">
        <f t="shared" si="33"/>
        <v>43466N</v>
      </c>
      <c r="BP55" s="134" t="str">
        <f>IFERROR(+VLOOKUP($BO55,'Calculation Solids'!$B$4:$I$1141,7,FALSE),"")</f>
        <v/>
      </c>
      <c r="BQ55" s="192" t="str">
        <f t="shared" si="34"/>
        <v>43466O</v>
      </c>
      <c r="BR55" s="92" t="str">
        <f>IFERROR(+VLOOKUP($BQ55,'Calculation Solids'!$B$4:$I$1141,7,FALSE),"")</f>
        <v/>
      </c>
      <c r="BS55" s="30" t="str">
        <f t="shared" si="35"/>
        <v>43466P</v>
      </c>
      <c r="BT55" s="170" t="str">
        <f>IFERROR(+VLOOKUP($BS55,'Calculation Solids'!$B$4:$I$1141,7,FALSE),"")</f>
        <v/>
      </c>
    </row>
    <row r="56" spans="1:72" x14ac:dyDescent="0.35">
      <c r="A56" s="244">
        <v>43467</v>
      </c>
      <c r="B56" s="239"/>
      <c r="C56" s="173" t="str">
        <f t="shared" si="19"/>
        <v>43467A</v>
      </c>
      <c r="D56" s="29" t="str">
        <f>IFERROR(+VLOOKUP(C56,'Calculation Solids'!$B$4:$I$1141,7,FALSE),"")</f>
        <v/>
      </c>
      <c r="E56" s="190" t="str">
        <f>+IFERROR(VLOOKUP($C56,'Calculation COD'!$B$4:$J$1055,7,FALSE),"")</f>
        <v/>
      </c>
      <c r="F56" s="30" t="str">
        <f t="shared" si="21"/>
        <v>43467B</v>
      </c>
      <c r="G56" s="177" t="str">
        <f>IFERROR(+VLOOKUP($F56,'Calculation Solids'!$B$4:$I$1141,7,FALSE),"")</f>
        <v/>
      </c>
      <c r="H56" s="25" t="str">
        <f>+IFERROR(VLOOKUP($F56,'Calculation COD'!$B$4:$J$1055,7,FALSE),"")</f>
        <v/>
      </c>
      <c r="I56" s="26" t="str">
        <f>+IFERROR(VLOOKUP($F56,'Calculation NH4'!$B$4:$J$1041,7,FALSE),"")</f>
        <v/>
      </c>
      <c r="J56" s="29" t="str">
        <f>+IFERROR(VLOOKUP($F56,'Calculation NO3'!$B$4:$J$1044,7,FALSE),"")</f>
        <v/>
      </c>
      <c r="K56" s="29" t="str">
        <f>+IFERROR(VLOOKUP($F56,'Calculation P'!$B$4:$J$1000,7,FALSE),"")</f>
        <v/>
      </c>
      <c r="L56" s="62"/>
      <c r="M56" s="27" t="str">
        <f t="shared" si="22"/>
        <v>43467J</v>
      </c>
      <c r="N56" s="40" t="str">
        <f>+IFERROR(VLOOKUP($M56,'Calculation Solids'!$B$4:$J$1141,7,FALSE),"")</f>
        <v/>
      </c>
      <c r="O56" s="28" t="str">
        <f t="shared" si="23"/>
        <v>43467K</v>
      </c>
      <c r="P56" s="29" t="str">
        <f>+IFERROR(VLOOKUP($O56,'Calculation Solids'!$B$4:$J$1141,7,FALSE),"")</f>
        <v/>
      </c>
      <c r="Q56" s="28" t="str">
        <f t="shared" si="24"/>
        <v>43467L</v>
      </c>
      <c r="R56" s="29" t="str">
        <f>+IFERROR(VLOOKUP($Q56,'Calculation Solids'!$B$4:$J$1141,7,FALSE),"")</f>
        <v/>
      </c>
      <c r="S56" s="28" t="str">
        <f t="shared" si="25"/>
        <v>43467M</v>
      </c>
      <c r="T56" s="29" t="str">
        <f>+IFERROR(VLOOKUP($S56,'Calculation Solids'!$B$4:$J$1141,7,FALSE),"")</f>
        <v/>
      </c>
      <c r="U56" s="68" t="str">
        <f t="shared" si="20"/>
        <v/>
      </c>
      <c r="V56" s="173" t="str">
        <f t="shared" si="26"/>
        <v>43467C</v>
      </c>
      <c r="W56" s="29" t="str">
        <f>+IFERROR(VLOOKUP($V56,'Calculation Solids'!$B$4:$J$1141,7,FALSE),"")</f>
        <v/>
      </c>
      <c r="X56" s="24" t="str">
        <f>+IFERROR(VLOOKUP($V56,'Calculation COD'!$B$4:$J$1055,7,FALSE),"")</f>
        <v/>
      </c>
      <c r="Y56" s="8" t="str">
        <f>+IFERROR(VLOOKUP($V56,'Calculation NH4'!$B$4:$J$1041,7,FALSE),"")</f>
        <v/>
      </c>
      <c r="Z56" s="29" t="str">
        <f>+IFERROR(VLOOKUP($V56,'Calculation NO3'!$B$4:$J$1044,7,FALSE),"")</f>
        <v/>
      </c>
      <c r="AA56" s="29" t="str">
        <f>+IFERROR(VLOOKUP($V56,'Calculation P'!$B$4:$J$1000,7,FALSE),"")</f>
        <v/>
      </c>
      <c r="AB56" s="239"/>
      <c r="AC56" s="30" t="str">
        <f t="shared" si="27"/>
        <v>43467D</v>
      </c>
      <c r="AD56" s="2" t="str">
        <f>+IFERROR(VLOOKUP($AC56,'Calculation TSS'!$B$4:$J$1000,7,FALSE),"")</f>
        <v/>
      </c>
      <c r="AE56" s="24" t="str">
        <f>+IFERROR(VLOOKUP($AC56,'Calculation COD'!$B$4:$J$1055,7,FALSE),"")</f>
        <v/>
      </c>
      <c r="AF56" s="24" t="str">
        <f>+IFERROR(VLOOKUP($AC56,'Calculation NH4'!$B$4:$J$1041,7,FALSE),"")</f>
        <v/>
      </c>
      <c r="AG56" s="29" t="str">
        <f>+IFERROR(VLOOKUP($AC56,'Calculation NO3'!$B$4:$J$1044,7,FALSE),"")</f>
        <v/>
      </c>
      <c r="AH56" s="130" t="str">
        <f>+IFERROR(VLOOKUP($AC56,'Calculation P'!$B$4:$J$1000,7,FALSE),"")</f>
        <v/>
      </c>
      <c r="AI56" s="62"/>
      <c r="AJ56" s="192" t="str">
        <f t="shared" si="28"/>
        <v>43467E</v>
      </c>
      <c r="AK56" s="21" t="str">
        <f>+IFERROR(VLOOKUP($AJ56,'Calculation TSS'!$B$4:$J$1000,7,FALSE),"")</f>
        <v/>
      </c>
      <c r="AL56" s="24" t="str">
        <f>+IFERROR(VLOOKUP($AJ56,'Calculation COD'!$B$4:$J$1055,7,FALSE),"")</f>
        <v/>
      </c>
      <c r="AM56" s="24" t="str">
        <f>+IFERROR(VLOOKUP($AJ56,'Calculation NH4'!$B$4:$J$1041,7,FALSE),"")</f>
        <v/>
      </c>
      <c r="AN56" s="29" t="str">
        <f>+IFERROR(VLOOKUP($AJ56,'Calculation NO3'!$B$4:$J$1044,7,FALSE),"")</f>
        <v/>
      </c>
      <c r="AO56" s="68" t="str">
        <f>+IFERROR(VLOOKUP($AJ56,'Calculation P'!$B$4:$J$1000,7,FALSE),"")</f>
        <v/>
      </c>
      <c r="AP56" s="30" t="str">
        <f t="shared" si="29"/>
        <v>43467F</v>
      </c>
      <c r="AQ56" s="25" t="str">
        <f>+IFERROR(VLOOKUP($AP56,'Calculation TSS'!$B$4:$J$1000,7,FALSE),"")</f>
        <v/>
      </c>
      <c r="AR56" s="25" t="str">
        <f>+IFERROR(VLOOKUP($AP56,'Calculation COD'!$B$4:$J$1055,7,FALSE),"")</f>
        <v/>
      </c>
      <c r="AS56" s="25" t="str">
        <f>+IFERROR(VLOOKUP($AP56,'Calculation NH4'!$B$4:$J$1041,7,FALSE),"")</f>
        <v/>
      </c>
      <c r="AT56" s="29" t="str">
        <f>+IFERROR(VLOOKUP($AP56,'Calculation NO3'!$B$4:$J$1044,7,FALSE),"")</f>
        <v/>
      </c>
      <c r="AU56" s="29" t="str">
        <f>+IFERROR(VLOOKUP($AP56,'Calculation P'!$B$4:$J$1000,7,FALSE),"")</f>
        <v/>
      </c>
      <c r="AV56" s="62"/>
      <c r="AW56" s="173" t="str">
        <f t="shared" si="30"/>
        <v>43467G</v>
      </c>
      <c r="AX56" s="25" t="str">
        <f>+IFERROR(VLOOKUP($AW56,'Calculation COD'!$B$4:$J$1055,7,FALSE),"")</f>
        <v/>
      </c>
      <c r="AY56" s="25" t="str">
        <f>+IFERROR(VLOOKUP($AW56,'Calculation NH4'!$B$4:$J$1041,7,FALSE),"")</f>
        <v/>
      </c>
      <c r="AZ56" s="29" t="str">
        <f>+IFERROR(VLOOKUP($AW56,'Calculation NO3'!$B$4:$J$1044,7,FALSE),"")</f>
        <v/>
      </c>
      <c r="BA56" s="68" t="str">
        <f>+IFERROR(VLOOKUP($AW56,'Calculation P'!$B$4:$J$1000,7,FALSE),"")</f>
        <v/>
      </c>
      <c r="BB56" s="30" t="str">
        <f t="shared" si="31"/>
        <v>43467H</v>
      </c>
      <c r="BC56" s="29" t="str">
        <f>+IFERROR(VLOOKUP($BB56,'Calculation TSS'!$B$4:$J$1000,7,FALSE),"")</f>
        <v/>
      </c>
      <c r="BD56" s="25" t="str">
        <f>+IFERROR(VLOOKUP($BB56,'Calculation COD'!$B$4:$J$1055,7,FALSE),"")</f>
        <v/>
      </c>
      <c r="BE56" s="25" t="str">
        <f>+IFERROR(VLOOKUP($BB56,'Calculation NH4'!$B$4:$J$1041,7,FALSE),"")</f>
        <v/>
      </c>
      <c r="BF56" s="25" t="str">
        <f>+IFERROR(VLOOKUP($BB56,'Calculation NO3'!$B$4:$J$1044,7,FALSE),"")</f>
        <v/>
      </c>
      <c r="BG56" s="130" t="str">
        <f>+IFERROR(VLOOKUP($BB56,'Calculation P'!$B$4:$J$1000,7,FALSE),"")</f>
        <v/>
      </c>
      <c r="BH56" s="192" t="str">
        <f t="shared" si="32"/>
        <v>43467I</v>
      </c>
      <c r="BI56" s="40" t="str">
        <f>+IFERROR(VLOOKUP($BH56,'Calculation TSS'!$B$4:$J$1000,7,FALSE),"")</f>
        <v/>
      </c>
      <c r="BJ56" s="25" t="str">
        <f>+IFERROR(VLOOKUP($BH56,'Calculation COD'!$B$4:$J$1055,7,FALSE),"")</f>
        <v/>
      </c>
      <c r="BK56" s="25" t="str">
        <f>+IFERROR(VLOOKUP($BH56,'Calculation NH4'!$B$4:$J$1041,7,FALSE),"")</f>
        <v/>
      </c>
      <c r="BL56" s="25" t="str">
        <f>+IFERROR(VLOOKUP($BH56,'Calculation NO3'!$B$4:$J$1044,7,FALSE),"")</f>
        <v/>
      </c>
      <c r="BM56" s="29" t="str">
        <f>+IFERROR(VLOOKUP($BH56,'Calculation P'!$B$4:$J$1000,7,FALSE),"")</f>
        <v/>
      </c>
      <c r="BN56" s="62"/>
      <c r="BO56" s="30" t="str">
        <f t="shared" si="33"/>
        <v>43467N</v>
      </c>
      <c r="BP56" s="134" t="str">
        <f>IFERROR(+VLOOKUP($BO56,'Calculation Solids'!$B$4:$I$1141,7,FALSE),"")</f>
        <v/>
      </c>
      <c r="BQ56" s="192" t="str">
        <f t="shared" si="34"/>
        <v>43467O</v>
      </c>
      <c r="BR56" s="92" t="str">
        <f>IFERROR(+VLOOKUP($BQ56,'Calculation Solids'!$B$4:$I$1141,7,FALSE),"")</f>
        <v/>
      </c>
      <c r="BS56" s="30" t="str">
        <f t="shared" si="35"/>
        <v>43467P</v>
      </c>
      <c r="BT56" s="170" t="str">
        <f>IFERROR(+VLOOKUP($BS56,'Calculation Solids'!$B$4:$I$1141,7,FALSE),"")</f>
        <v/>
      </c>
    </row>
    <row r="57" spans="1:72" x14ac:dyDescent="0.35">
      <c r="A57" s="244">
        <v>43468</v>
      </c>
      <c r="B57" s="239"/>
      <c r="C57" s="173" t="str">
        <f t="shared" si="19"/>
        <v>43468A</v>
      </c>
      <c r="D57" s="29" t="str">
        <f>IFERROR(+VLOOKUP(C57,'Calculation Solids'!$B$4:$I$1141,7,FALSE),"")</f>
        <v/>
      </c>
      <c r="E57" s="190" t="str">
        <f>+IFERROR(VLOOKUP($C57,'Calculation COD'!$B$4:$J$1055,7,FALSE),"")</f>
        <v/>
      </c>
      <c r="F57" s="30" t="str">
        <f t="shared" si="21"/>
        <v>43468B</v>
      </c>
      <c r="G57" s="177" t="str">
        <f>IFERROR(+VLOOKUP($F57,'Calculation Solids'!$B$4:$I$1141,7,FALSE),"")</f>
        <v/>
      </c>
      <c r="H57" s="25" t="str">
        <f>+IFERROR(VLOOKUP($F57,'Calculation COD'!$B$4:$J$1055,7,FALSE),"")</f>
        <v/>
      </c>
      <c r="I57" s="26" t="str">
        <f>+IFERROR(VLOOKUP($F57,'Calculation NH4'!$B$4:$J$1041,7,FALSE),"")</f>
        <v/>
      </c>
      <c r="J57" s="29" t="str">
        <f>+IFERROR(VLOOKUP($F57,'Calculation NO3'!$B$4:$J$1044,7,FALSE),"")</f>
        <v/>
      </c>
      <c r="K57" s="29" t="str">
        <f>+IFERROR(VLOOKUP($F57,'Calculation P'!$B$4:$J$1000,7,FALSE),"")</f>
        <v/>
      </c>
      <c r="L57" s="62"/>
      <c r="M57" s="27" t="str">
        <f t="shared" si="22"/>
        <v>43468J</v>
      </c>
      <c r="N57" s="40" t="str">
        <f>+IFERROR(VLOOKUP($M57,'Calculation Solids'!$B$4:$J$1141,7,FALSE),"")</f>
        <v/>
      </c>
      <c r="O57" s="28" t="str">
        <f t="shared" si="23"/>
        <v>43468K</v>
      </c>
      <c r="P57" s="29" t="str">
        <f>+IFERROR(VLOOKUP($O57,'Calculation Solids'!$B$4:$J$1141,7,FALSE),"")</f>
        <v/>
      </c>
      <c r="Q57" s="28" t="str">
        <f t="shared" si="24"/>
        <v>43468L</v>
      </c>
      <c r="R57" s="29" t="str">
        <f>+IFERROR(VLOOKUP($Q57,'Calculation Solids'!$B$4:$J$1141,7,FALSE),"")</f>
        <v/>
      </c>
      <c r="S57" s="28" t="str">
        <f t="shared" si="25"/>
        <v>43468M</v>
      </c>
      <c r="T57" s="29" t="str">
        <f>+IFERROR(VLOOKUP($S57,'Calculation Solids'!$B$4:$J$1141,7,FALSE),"")</f>
        <v/>
      </c>
      <c r="U57" s="68" t="str">
        <f t="shared" si="20"/>
        <v/>
      </c>
      <c r="V57" s="173" t="str">
        <f t="shared" si="26"/>
        <v>43468C</v>
      </c>
      <c r="W57" s="29" t="str">
        <f>+IFERROR(VLOOKUP($V57,'Calculation Solids'!$B$4:$J$1141,7,FALSE),"")</f>
        <v/>
      </c>
      <c r="X57" s="24" t="str">
        <f>+IFERROR(VLOOKUP($V57,'Calculation COD'!$B$4:$J$1055,7,FALSE),"")</f>
        <v/>
      </c>
      <c r="Y57" s="8" t="str">
        <f>+IFERROR(VLOOKUP($V57,'Calculation NH4'!$B$4:$J$1041,7,FALSE),"")</f>
        <v/>
      </c>
      <c r="Z57" s="29" t="str">
        <f>+IFERROR(VLOOKUP($V57,'Calculation NO3'!$B$4:$J$1044,7,FALSE),"")</f>
        <v/>
      </c>
      <c r="AA57" s="29" t="str">
        <f>+IFERROR(VLOOKUP($V57,'Calculation P'!$B$4:$J$1000,7,FALSE),"")</f>
        <v/>
      </c>
      <c r="AB57" s="239"/>
      <c r="AC57" s="30" t="str">
        <f t="shared" si="27"/>
        <v>43468D</v>
      </c>
      <c r="AD57" s="2" t="str">
        <f>+IFERROR(VLOOKUP($AC57,'Calculation TSS'!$B$4:$J$1000,7,FALSE),"")</f>
        <v/>
      </c>
      <c r="AE57" s="24" t="str">
        <f>+IFERROR(VLOOKUP($AC57,'Calculation COD'!$B$4:$J$1055,7,FALSE),"")</f>
        <v/>
      </c>
      <c r="AF57" s="24" t="str">
        <f>+IFERROR(VLOOKUP($AC57,'Calculation NH4'!$B$4:$J$1041,7,FALSE),"")</f>
        <v/>
      </c>
      <c r="AG57" s="29" t="str">
        <f>+IFERROR(VLOOKUP($AC57,'Calculation NO3'!$B$4:$J$1044,7,FALSE),"")</f>
        <v/>
      </c>
      <c r="AH57" s="130" t="str">
        <f>+IFERROR(VLOOKUP($AC57,'Calculation P'!$B$4:$J$1000,7,FALSE),"")</f>
        <v/>
      </c>
      <c r="AI57" s="62"/>
      <c r="AJ57" s="192" t="str">
        <f t="shared" si="28"/>
        <v>43468E</v>
      </c>
      <c r="AK57" s="21" t="str">
        <f>+IFERROR(VLOOKUP($AJ57,'Calculation TSS'!$B$4:$J$1000,7,FALSE),"")</f>
        <v/>
      </c>
      <c r="AL57" s="24" t="str">
        <f>+IFERROR(VLOOKUP($AJ57,'Calculation COD'!$B$4:$J$1055,7,FALSE),"")</f>
        <v/>
      </c>
      <c r="AM57" s="24" t="str">
        <f>+IFERROR(VLOOKUP($AJ57,'Calculation NH4'!$B$4:$J$1041,7,FALSE),"")</f>
        <v/>
      </c>
      <c r="AN57" s="29" t="str">
        <f>+IFERROR(VLOOKUP($AJ57,'Calculation NO3'!$B$4:$J$1044,7,FALSE),"")</f>
        <v/>
      </c>
      <c r="AO57" s="68" t="str">
        <f>+IFERROR(VLOOKUP($AJ57,'Calculation P'!$B$4:$J$1000,7,FALSE),"")</f>
        <v/>
      </c>
      <c r="AP57" s="30" t="str">
        <f t="shared" si="29"/>
        <v>43468F</v>
      </c>
      <c r="AQ57" s="25" t="str">
        <f>+IFERROR(VLOOKUP($AP57,'Calculation TSS'!$B$4:$J$1000,7,FALSE),"")</f>
        <v/>
      </c>
      <c r="AR57" s="25" t="str">
        <f>+IFERROR(VLOOKUP($AP57,'Calculation COD'!$B$4:$J$1055,7,FALSE),"")</f>
        <v/>
      </c>
      <c r="AS57" s="25" t="str">
        <f>+IFERROR(VLOOKUP($AP57,'Calculation NH4'!$B$4:$J$1041,7,FALSE),"")</f>
        <v/>
      </c>
      <c r="AT57" s="29" t="str">
        <f>+IFERROR(VLOOKUP($AP57,'Calculation NO3'!$B$4:$J$1044,7,FALSE),"")</f>
        <v/>
      </c>
      <c r="AU57" s="29" t="str">
        <f>+IFERROR(VLOOKUP($AP57,'Calculation P'!$B$4:$J$1000,7,FALSE),"")</f>
        <v/>
      </c>
      <c r="AV57" s="62"/>
      <c r="AW57" s="173" t="str">
        <f t="shared" si="30"/>
        <v>43468G</v>
      </c>
      <c r="AX57" s="25" t="str">
        <f>+IFERROR(VLOOKUP($AW57,'Calculation COD'!$B$4:$J$1055,7,FALSE),"")</f>
        <v/>
      </c>
      <c r="AY57" s="25" t="str">
        <f>+IFERROR(VLOOKUP($AW57,'Calculation NH4'!$B$4:$J$1041,7,FALSE),"")</f>
        <v/>
      </c>
      <c r="AZ57" s="29" t="str">
        <f>+IFERROR(VLOOKUP($AW57,'Calculation NO3'!$B$4:$J$1044,7,FALSE),"")</f>
        <v/>
      </c>
      <c r="BA57" s="68" t="str">
        <f>+IFERROR(VLOOKUP($AW57,'Calculation P'!$B$4:$J$1000,7,FALSE),"")</f>
        <v/>
      </c>
      <c r="BB57" s="30" t="str">
        <f t="shared" si="31"/>
        <v>43468H</v>
      </c>
      <c r="BC57" s="29" t="str">
        <f>+IFERROR(VLOOKUP($BB57,'Calculation TSS'!$B$4:$J$1000,7,FALSE),"")</f>
        <v/>
      </c>
      <c r="BD57" s="25" t="str">
        <f>+IFERROR(VLOOKUP($BB57,'Calculation COD'!$B$4:$J$1055,7,FALSE),"")</f>
        <v/>
      </c>
      <c r="BE57" s="25" t="str">
        <f>+IFERROR(VLOOKUP($BB57,'Calculation NH4'!$B$4:$J$1041,7,FALSE),"")</f>
        <v/>
      </c>
      <c r="BF57" s="25" t="str">
        <f>+IFERROR(VLOOKUP($BB57,'Calculation NO3'!$B$4:$J$1044,7,FALSE),"")</f>
        <v/>
      </c>
      <c r="BG57" s="130" t="str">
        <f>+IFERROR(VLOOKUP($BB57,'Calculation P'!$B$4:$J$1000,7,FALSE),"")</f>
        <v/>
      </c>
      <c r="BH57" s="192" t="str">
        <f t="shared" si="32"/>
        <v>43468I</v>
      </c>
      <c r="BI57" s="40" t="str">
        <f>+IFERROR(VLOOKUP($BH57,'Calculation TSS'!$B$4:$J$1000,7,FALSE),"")</f>
        <v/>
      </c>
      <c r="BJ57" s="25" t="str">
        <f>+IFERROR(VLOOKUP($BH57,'Calculation COD'!$B$4:$J$1055,7,FALSE),"")</f>
        <v/>
      </c>
      <c r="BK57" s="25" t="str">
        <f>+IFERROR(VLOOKUP($BH57,'Calculation NH4'!$B$4:$J$1041,7,FALSE),"")</f>
        <v/>
      </c>
      <c r="BL57" s="25" t="str">
        <f>+IFERROR(VLOOKUP($BH57,'Calculation NO3'!$B$4:$J$1044,7,FALSE),"")</f>
        <v/>
      </c>
      <c r="BM57" s="29" t="str">
        <f>+IFERROR(VLOOKUP($BH57,'Calculation P'!$B$4:$J$1000,7,FALSE),"")</f>
        <v/>
      </c>
      <c r="BN57" s="62"/>
      <c r="BO57" s="30" t="str">
        <f t="shared" si="33"/>
        <v>43468N</v>
      </c>
      <c r="BP57" s="134" t="str">
        <f>IFERROR(+VLOOKUP($BO57,'Calculation Solids'!$B$4:$I$1141,7,FALSE),"")</f>
        <v/>
      </c>
      <c r="BQ57" s="192" t="str">
        <f t="shared" si="34"/>
        <v>43468O</v>
      </c>
      <c r="BR57" s="92" t="str">
        <f>IFERROR(+VLOOKUP($BQ57,'Calculation Solids'!$B$4:$I$1141,7,FALSE),"")</f>
        <v/>
      </c>
      <c r="BS57" s="30" t="str">
        <f t="shared" si="35"/>
        <v>43468P</v>
      </c>
      <c r="BT57" s="170" t="str">
        <f>IFERROR(+VLOOKUP($BS57,'Calculation Solids'!$B$4:$I$1141,7,FALSE),"")</f>
        <v/>
      </c>
    </row>
    <row r="58" spans="1:72" x14ac:dyDescent="0.35">
      <c r="A58" s="244">
        <v>43469</v>
      </c>
      <c r="B58" s="239"/>
      <c r="C58" s="173" t="str">
        <f t="shared" si="19"/>
        <v>43469A</v>
      </c>
      <c r="D58" s="29" t="str">
        <f>IFERROR(+VLOOKUP(C58,'Calculation Solids'!$B$4:$I$1141,7,FALSE),"")</f>
        <v/>
      </c>
      <c r="E58" s="190" t="str">
        <f>+IFERROR(VLOOKUP($C58,'Calculation COD'!$B$4:$J$1055,7,FALSE),"")</f>
        <v/>
      </c>
      <c r="F58" s="30" t="str">
        <f t="shared" si="21"/>
        <v>43469B</v>
      </c>
      <c r="G58" s="177" t="str">
        <f>IFERROR(+VLOOKUP($F58,'Calculation Solids'!$B$4:$I$1141,7,FALSE),"")</f>
        <v/>
      </c>
      <c r="H58" s="25" t="str">
        <f>+IFERROR(VLOOKUP($F58,'Calculation COD'!$B$4:$J$1055,7,FALSE),"")</f>
        <v/>
      </c>
      <c r="I58" s="26" t="str">
        <f>+IFERROR(VLOOKUP($F58,'Calculation NH4'!$B$4:$J$1041,7,FALSE),"")</f>
        <v/>
      </c>
      <c r="J58" s="29" t="str">
        <f>+IFERROR(VLOOKUP($F58,'Calculation NO3'!$B$4:$J$1044,7,FALSE),"")</f>
        <v/>
      </c>
      <c r="K58" s="29" t="str">
        <f>+IFERROR(VLOOKUP($F58,'Calculation P'!$B$4:$J$1000,7,FALSE),"")</f>
        <v/>
      </c>
      <c r="L58" s="62"/>
      <c r="M58" s="27" t="str">
        <f t="shared" si="22"/>
        <v>43469J</v>
      </c>
      <c r="N58" s="40" t="str">
        <f>+IFERROR(VLOOKUP($M58,'Calculation Solids'!$B$4:$J$1141,7,FALSE),"")</f>
        <v/>
      </c>
      <c r="O58" s="28" t="str">
        <f t="shared" si="23"/>
        <v>43469K</v>
      </c>
      <c r="P58" s="29" t="str">
        <f>+IFERROR(VLOOKUP($O58,'Calculation Solids'!$B$4:$J$1141,7,FALSE),"")</f>
        <v/>
      </c>
      <c r="Q58" s="28" t="str">
        <f t="shared" si="24"/>
        <v>43469L</v>
      </c>
      <c r="R58" s="29" t="str">
        <f>+IFERROR(VLOOKUP($Q58,'Calculation Solids'!$B$4:$J$1141,7,FALSE),"")</f>
        <v/>
      </c>
      <c r="S58" s="28" t="str">
        <f t="shared" si="25"/>
        <v>43469M</v>
      </c>
      <c r="T58" s="29" t="str">
        <f>+IFERROR(VLOOKUP($S58,'Calculation Solids'!$B$4:$J$1141,7,FALSE),"")</f>
        <v/>
      </c>
      <c r="U58" s="68" t="str">
        <f t="shared" si="20"/>
        <v/>
      </c>
      <c r="V58" s="173" t="str">
        <f t="shared" si="26"/>
        <v>43469C</v>
      </c>
      <c r="W58" s="29" t="str">
        <f>+IFERROR(VLOOKUP($V58,'Calculation Solids'!$B$4:$J$1141,7,FALSE),"")</f>
        <v/>
      </c>
      <c r="X58" s="24" t="str">
        <f>+IFERROR(VLOOKUP($V58,'Calculation COD'!$B$4:$J$1055,7,FALSE),"")</f>
        <v/>
      </c>
      <c r="Y58" s="8" t="str">
        <f>+IFERROR(VLOOKUP($V58,'Calculation NH4'!$B$4:$J$1041,7,FALSE),"")</f>
        <v/>
      </c>
      <c r="Z58" s="29" t="str">
        <f>+IFERROR(VLOOKUP($V58,'Calculation NO3'!$B$4:$J$1044,7,FALSE),"")</f>
        <v/>
      </c>
      <c r="AA58" s="29" t="str">
        <f>+IFERROR(VLOOKUP($V58,'Calculation P'!$B$4:$J$1000,7,FALSE),"")</f>
        <v/>
      </c>
      <c r="AB58" s="239"/>
      <c r="AC58" s="30" t="str">
        <f t="shared" si="27"/>
        <v>43469D</v>
      </c>
      <c r="AD58" s="2" t="str">
        <f>+IFERROR(VLOOKUP($AC58,'Calculation TSS'!$B$4:$J$1000,7,FALSE),"")</f>
        <v/>
      </c>
      <c r="AE58" s="24" t="str">
        <f>+IFERROR(VLOOKUP($AC58,'Calculation COD'!$B$4:$J$1055,7,FALSE),"")</f>
        <v/>
      </c>
      <c r="AF58" s="24" t="str">
        <f>+IFERROR(VLOOKUP($AC58,'Calculation NH4'!$B$4:$J$1041,7,FALSE),"")</f>
        <v/>
      </c>
      <c r="AG58" s="29" t="str">
        <f>+IFERROR(VLOOKUP($AC58,'Calculation NO3'!$B$4:$J$1044,7,FALSE),"")</f>
        <v/>
      </c>
      <c r="AH58" s="130" t="str">
        <f>+IFERROR(VLOOKUP($AC58,'Calculation P'!$B$4:$J$1000,7,FALSE),"")</f>
        <v/>
      </c>
      <c r="AI58" s="62"/>
      <c r="AJ58" s="192" t="str">
        <f t="shared" si="28"/>
        <v>43469E</v>
      </c>
      <c r="AK58" s="21" t="str">
        <f>+IFERROR(VLOOKUP($AJ58,'Calculation TSS'!$B$4:$J$1000,7,FALSE),"")</f>
        <v/>
      </c>
      <c r="AL58" s="24" t="str">
        <f>+IFERROR(VLOOKUP($AJ58,'Calculation COD'!$B$4:$J$1055,7,FALSE),"")</f>
        <v/>
      </c>
      <c r="AM58" s="24" t="str">
        <f>+IFERROR(VLOOKUP($AJ58,'Calculation NH4'!$B$4:$J$1041,7,FALSE),"")</f>
        <v/>
      </c>
      <c r="AN58" s="29" t="str">
        <f>+IFERROR(VLOOKUP($AJ58,'Calculation NO3'!$B$4:$J$1044,7,FALSE),"")</f>
        <v/>
      </c>
      <c r="AO58" s="68" t="str">
        <f>+IFERROR(VLOOKUP($AJ58,'Calculation P'!$B$4:$J$1000,7,FALSE),"")</f>
        <v/>
      </c>
      <c r="AP58" s="30" t="str">
        <f t="shared" si="29"/>
        <v>43469F</v>
      </c>
      <c r="AQ58" s="25" t="str">
        <f>+IFERROR(VLOOKUP($AP58,'Calculation TSS'!$B$4:$J$1000,7,FALSE),"")</f>
        <v/>
      </c>
      <c r="AR58" s="25" t="str">
        <f>+IFERROR(VLOOKUP($AP58,'Calculation COD'!$B$4:$J$1055,7,FALSE),"")</f>
        <v/>
      </c>
      <c r="AS58" s="25" t="str">
        <f>+IFERROR(VLOOKUP($AP58,'Calculation NH4'!$B$4:$J$1041,7,FALSE),"")</f>
        <v/>
      </c>
      <c r="AT58" s="29" t="str">
        <f>+IFERROR(VLOOKUP($AP58,'Calculation NO3'!$B$4:$J$1044,7,FALSE),"")</f>
        <v/>
      </c>
      <c r="AU58" s="29" t="str">
        <f>+IFERROR(VLOOKUP($AP58,'Calculation P'!$B$4:$J$1000,7,FALSE),"")</f>
        <v/>
      </c>
      <c r="AV58" s="62"/>
      <c r="AW58" s="173" t="str">
        <f t="shared" si="30"/>
        <v>43469G</v>
      </c>
      <c r="AX58" s="25" t="str">
        <f>+IFERROR(VLOOKUP($AW58,'Calculation COD'!$B$4:$J$1055,7,FALSE),"")</f>
        <v/>
      </c>
      <c r="AY58" s="25" t="str">
        <f>+IFERROR(VLOOKUP($AW58,'Calculation NH4'!$B$4:$J$1041,7,FALSE),"")</f>
        <v/>
      </c>
      <c r="AZ58" s="29" t="str">
        <f>+IFERROR(VLOOKUP($AW58,'Calculation NO3'!$B$4:$J$1044,7,FALSE),"")</f>
        <v/>
      </c>
      <c r="BA58" s="68" t="str">
        <f>+IFERROR(VLOOKUP($AW58,'Calculation P'!$B$4:$J$1000,7,FALSE),"")</f>
        <v/>
      </c>
      <c r="BB58" s="30" t="str">
        <f t="shared" si="31"/>
        <v>43469H</v>
      </c>
      <c r="BC58" s="29" t="str">
        <f>+IFERROR(VLOOKUP($BB58,'Calculation TSS'!$B$4:$J$1000,7,FALSE),"")</f>
        <v/>
      </c>
      <c r="BD58" s="25" t="str">
        <f>+IFERROR(VLOOKUP($BB58,'Calculation COD'!$B$4:$J$1055,7,FALSE),"")</f>
        <v/>
      </c>
      <c r="BE58" s="25" t="str">
        <f>+IFERROR(VLOOKUP($BB58,'Calculation NH4'!$B$4:$J$1041,7,FALSE),"")</f>
        <v/>
      </c>
      <c r="BF58" s="25" t="str">
        <f>+IFERROR(VLOOKUP($BB58,'Calculation NO3'!$B$4:$J$1044,7,FALSE),"")</f>
        <v/>
      </c>
      <c r="BG58" s="130" t="str">
        <f>+IFERROR(VLOOKUP($BB58,'Calculation P'!$B$4:$J$1000,7,FALSE),"")</f>
        <v/>
      </c>
      <c r="BH58" s="192" t="str">
        <f t="shared" si="32"/>
        <v>43469I</v>
      </c>
      <c r="BI58" s="40" t="str">
        <f>+IFERROR(VLOOKUP($BH58,'Calculation TSS'!$B$4:$J$1000,7,FALSE),"")</f>
        <v/>
      </c>
      <c r="BJ58" s="25" t="str">
        <f>+IFERROR(VLOOKUP($BH58,'Calculation COD'!$B$4:$J$1055,7,FALSE),"")</f>
        <v/>
      </c>
      <c r="BK58" s="25" t="str">
        <f>+IFERROR(VLOOKUP($BH58,'Calculation NH4'!$B$4:$J$1041,7,FALSE),"")</f>
        <v/>
      </c>
      <c r="BL58" s="25" t="str">
        <f>+IFERROR(VLOOKUP($BH58,'Calculation NO3'!$B$4:$J$1044,7,FALSE),"")</f>
        <v/>
      </c>
      <c r="BM58" s="29" t="str">
        <f>+IFERROR(VLOOKUP($BH58,'Calculation P'!$B$4:$J$1000,7,FALSE),"")</f>
        <v/>
      </c>
      <c r="BN58" s="62"/>
      <c r="BO58" s="30" t="str">
        <f t="shared" si="33"/>
        <v>43469N</v>
      </c>
      <c r="BP58" s="134" t="str">
        <f>IFERROR(+VLOOKUP($BO58,'Calculation Solids'!$B$4:$I$1141,7,FALSE),"")</f>
        <v/>
      </c>
      <c r="BQ58" s="192" t="str">
        <f t="shared" si="34"/>
        <v>43469O</v>
      </c>
      <c r="BR58" s="92" t="str">
        <f>IFERROR(+VLOOKUP($BQ58,'Calculation Solids'!$B$4:$I$1141,7,FALSE),"")</f>
        <v/>
      </c>
      <c r="BS58" s="30" t="str">
        <f t="shared" si="35"/>
        <v>43469P</v>
      </c>
      <c r="BT58" s="170" t="str">
        <f>IFERROR(+VLOOKUP($BS58,'Calculation Solids'!$B$4:$I$1141,7,FALSE),"")</f>
        <v/>
      </c>
    </row>
    <row r="59" spans="1:72" x14ac:dyDescent="0.35">
      <c r="A59" s="244">
        <v>43470</v>
      </c>
      <c r="B59" s="240"/>
      <c r="C59" s="191" t="str">
        <f t="shared" si="19"/>
        <v>43470A</v>
      </c>
      <c r="D59" s="64" t="str">
        <f>IFERROR(+VLOOKUP(C59,'Calculation Solids'!$B$4:$I$1141,7,FALSE),"")</f>
        <v/>
      </c>
      <c r="E59" s="326" t="str">
        <f>+IFERROR(VLOOKUP($C59,'Calculation COD'!$B$4:$J$1055,7,FALSE),"")</f>
        <v/>
      </c>
      <c r="F59" s="183" t="str">
        <f t="shared" si="21"/>
        <v>43470B</v>
      </c>
      <c r="G59" s="178" t="str">
        <f>IFERROR(+VLOOKUP($F59,'Calculation Solids'!$B$4:$I$1141,7,FALSE),"")</f>
        <v/>
      </c>
      <c r="H59" s="3" t="str">
        <f>+IFERROR(VLOOKUP($F59,'Calculation COD'!$B$4:$J$1055,7,FALSE),"")</f>
        <v/>
      </c>
      <c r="I59" s="3" t="str">
        <f>+IFERROR(VLOOKUP($F59,'Calculation NH4'!$B$4:$J$1041,7,FALSE),"")</f>
        <v/>
      </c>
      <c r="J59" s="64" t="str">
        <f>+IFERROR(VLOOKUP($F59,'Calculation NO3'!$B$4:$J$1044,7,FALSE),"")</f>
        <v/>
      </c>
      <c r="K59" s="64" t="str">
        <f>+IFERROR(VLOOKUP($F59,'Calculation P'!$B$4:$J$1000,7,FALSE),"")</f>
        <v/>
      </c>
      <c r="L59" s="115"/>
      <c r="M59" s="117" t="str">
        <f t="shared" si="22"/>
        <v>43470J</v>
      </c>
      <c r="N59" s="66" t="str">
        <f>+IFERROR(VLOOKUP($M59,'Calculation Solids'!$B$4:$J$1141,7,FALSE),"")</f>
        <v/>
      </c>
      <c r="O59" s="64" t="str">
        <f t="shared" si="23"/>
        <v>43470K</v>
      </c>
      <c r="P59" s="64" t="str">
        <f>+IFERROR(VLOOKUP($O59,'Calculation Solids'!$B$4:$J$1141,7,FALSE),"")</f>
        <v/>
      </c>
      <c r="Q59" s="64" t="str">
        <f t="shared" si="24"/>
        <v>43470L</v>
      </c>
      <c r="R59" s="64" t="str">
        <f>+IFERROR(VLOOKUP($Q59,'Calculation Solids'!$B$4:$J$1141,7,FALSE),"")</f>
        <v/>
      </c>
      <c r="S59" s="64" t="str">
        <f t="shared" si="25"/>
        <v>43470M</v>
      </c>
      <c r="T59" s="64" t="str">
        <f>+IFERROR(VLOOKUP($S59,'Calculation Solids'!$B$4:$J$1141,7,FALSE),"")</f>
        <v/>
      </c>
      <c r="U59" s="69" t="str">
        <f t="shared" si="20"/>
        <v/>
      </c>
      <c r="V59" s="189" t="str">
        <f t="shared" si="26"/>
        <v>43470C</v>
      </c>
      <c r="W59" s="64" t="str">
        <f>+IFERROR(VLOOKUP($V59,'Calculation Solids'!$B$4:$J$1141,7,FALSE),"")</f>
        <v/>
      </c>
      <c r="X59" s="4" t="str">
        <f>+IFERROR(VLOOKUP($V59,'Calculation COD'!$B$4:$J$1055,7,FALSE),"")</f>
        <v/>
      </c>
      <c r="Y59" s="4" t="str">
        <f>+IFERROR(VLOOKUP($V59,'Calculation NH4'!$B$4:$J$1041,7,FALSE),"")</f>
        <v/>
      </c>
      <c r="Z59" s="64" t="str">
        <f>+IFERROR(VLOOKUP($V59,'Calculation NO3'!$B$4:$J$1044,7,FALSE),"")</f>
        <v/>
      </c>
      <c r="AA59" s="64" t="str">
        <f>+IFERROR(VLOOKUP($V59,'Calculation P'!$B$4:$J$1000,7,FALSE),"")</f>
        <v/>
      </c>
      <c r="AB59" s="240"/>
      <c r="AC59" s="183" t="str">
        <f t="shared" si="27"/>
        <v>43470D</v>
      </c>
      <c r="AD59" s="4" t="str">
        <f>+IFERROR(VLOOKUP($AC59,'Calculation TSS'!$B$4:$J$1000,7,FALSE),"")</f>
        <v/>
      </c>
      <c r="AE59" s="4" t="str">
        <f>+IFERROR(VLOOKUP($AC59,'Calculation COD'!$B$4:$J$1055,7,FALSE),"")</f>
        <v/>
      </c>
      <c r="AF59" s="4" t="str">
        <f>+IFERROR(VLOOKUP($AC59,'Calculation NH4'!$B$4:$J$1041,7,FALSE),"")</f>
        <v/>
      </c>
      <c r="AG59" s="64" t="str">
        <f>+IFERROR(VLOOKUP($AC59,'Calculation NO3'!$B$4:$J$1044,7,FALSE),"")</f>
        <v/>
      </c>
      <c r="AH59" s="131" t="str">
        <f>+IFERROR(VLOOKUP($AC59,'Calculation P'!$B$4:$J$1000,7,FALSE),"")</f>
        <v/>
      </c>
      <c r="AI59" s="115"/>
      <c r="AJ59" s="210" t="str">
        <f t="shared" si="28"/>
        <v>43470E</v>
      </c>
      <c r="AK59" s="211" t="str">
        <f>+IFERROR(VLOOKUP($AJ59,'Calculation TSS'!$B$4:$J$1000,7,FALSE),"")</f>
        <v/>
      </c>
      <c r="AL59" s="4" t="str">
        <f>+IFERROR(VLOOKUP($AJ59,'Calculation COD'!$B$4:$J$1055,7,FALSE),"")</f>
        <v/>
      </c>
      <c r="AM59" s="4" t="str">
        <f>+IFERROR(VLOOKUP($AJ59,'Calculation NH4'!$B$4:$J$1041,7,FALSE),"")</f>
        <v/>
      </c>
      <c r="AN59" s="64" t="str">
        <f>+IFERROR(VLOOKUP($AJ59,'Calculation NO3'!$B$4:$J$1044,7,FALSE),"")</f>
        <v/>
      </c>
      <c r="AO59" s="69" t="str">
        <f>+IFERROR(VLOOKUP($AJ59,'Calculation P'!$B$4:$J$1000,7,FALSE),"")</f>
        <v/>
      </c>
      <c r="AP59" s="178" t="str">
        <f t="shared" si="29"/>
        <v>43470F</v>
      </c>
      <c r="AQ59" s="65" t="str">
        <f>+IFERROR(VLOOKUP($AP59,'Calculation TSS'!$B$4:$J$1000,7,FALSE),"")</f>
        <v/>
      </c>
      <c r="AR59" s="65" t="str">
        <f>+IFERROR(VLOOKUP($AP59,'Calculation COD'!$B$4:$J$1055,7,FALSE),"")</f>
        <v/>
      </c>
      <c r="AS59" s="65" t="str">
        <f>+IFERROR(VLOOKUP($AP59,'Calculation NH4'!$B$4:$J$1041,7,FALSE),"")</f>
        <v/>
      </c>
      <c r="AT59" s="64" t="str">
        <f>+IFERROR(VLOOKUP($AP59,'Calculation NO3'!$B$4:$J$1044,7,FALSE),"")</f>
        <v/>
      </c>
      <c r="AU59" s="64" t="str">
        <f>+IFERROR(VLOOKUP($AP59,'Calculation P'!$B$4:$J$1000,7,FALSE),"")</f>
        <v/>
      </c>
      <c r="AV59" s="115"/>
      <c r="AW59" s="189" t="str">
        <f t="shared" si="30"/>
        <v>43470G</v>
      </c>
      <c r="AX59" s="65" t="str">
        <f>+IFERROR(VLOOKUP($AW59,'Calculation COD'!$B$4:$J$1055,7,FALSE),"")</f>
        <v/>
      </c>
      <c r="AY59" s="65" t="str">
        <f>+IFERROR(VLOOKUP($AW59,'Calculation NH4'!$B$4:$J$1041,7,FALSE),"")</f>
        <v/>
      </c>
      <c r="AZ59" s="64" t="str">
        <f>+IFERROR(VLOOKUP($AW59,'Calculation NO3'!$B$4:$J$1044,7,FALSE),"")</f>
        <v/>
      </c>
      <c r="BA59" s="69" t="str">
        <f>+IFERROR(VLOOKUP($AW59,'Calculation P'!$B$4:$J$1000,7,FALSE),"")</f>
        <v/>
      </c>
      <c r="BB59" s="183" t="str">
        <f t="shared" si="31"/>
        <v>43470H</v>
      </c>
      <c r="BC59" s="64" t="str">
        <f>+IFERROR(VLOOKUP($BB59,'Calculation TSS'!$B$4:$J$1000,7,FALSE),"")</f>
        <v/>
      </c>
      <c r="BD59" s="65" t="str">
        <f>+IFERROR(VLOOKUP($BB59,'Calculation COD'!$B$4:$J$1055,7,FALSE),"")</f>
        <v/>
      </c>
      <c r="BE59" s="65" t="str">
        <f>+IFERROR(VLOOKUP($BB59,'Calculation NH4'!$B$4:$J$1041,7,FALSE),"")</f>
        <v/>
      </c>
      <c r="BF59" s="65" t="str">
        <f>+IFERROR(VLOOKUP($BB59,'Calculation NO3'!$B$4:$J$1044,7,FALSE),"")</f>
        <v/>
      </c>
      <c r="BG59" s="131" t="str">
        <f>+IFERROR(VLOOKUP($BB59,'Calculation P'!$B$4:$J$1000,7,FALSE),"")</f>
        <v/>
      </c>
      <c r="BH59" s="210" t="str">
        <f t="shared" si="32"/>
        <v>43470I</v>
      </c>
      <c r="BI59" s="66" t="str">
        <f>+IFERROR(VLOOKUP($BH59,'Calculation TSS'!$B$4:$J$1000,7,FALSE),"")</f>
        <v/>
      </c>
      <c r="BJ59" s="65" t="str">
        <f>+IFERROR(VLOOKUP($BH59,'Calculation COD'!$B$4:$J$1055,7,FALSE),"")</f>
        <v/>
      </c>
      <c r="BK59" s="65" t="str">
        <f>+IFERROR(VLOOKUP($BH59,'Calculation NH4'!$B$4:$J$1041,7,FALSE),"")</f>
        <v/>
      </c>
      <c r="BL59" s="65" t="str">
        <f>+IFERROR(VLOOKUP($BH59,'Calculation NO3'!$B$4:$J$1044,7,FALSE),"")</f>
        <v/>
      </c>
      <c r="BM59" s="64" t="str">
        <f>+IFERROR(VLOOKUP($BH59,'Calculation P'!$B$4:$J$1000,7,FALSE),"")</f>
        <v/>
      </c>
      <c r="BN59" s="115"/>
      <c r="BO59" s="183" t="str">
        <f t="shared" si="33"/>
        <v>43470N</v>
      </c>
      <c r="BP59" s="116" t="str">
        <f>IFERROR(+VLOOKUP($BO59,'Calculation Solids'!$B$4:$I$1141,7,FALSE),"")</f>
        <v/>
      </c>
      <c r="BQ59" s="187" t="str">
        <f t="shared" si="34"/>
        <v>43470O</v>
      </c>
      <c r="BR59" s="116" t="str">
        <f>IFERROR(+VLOOKUP($BQ59,'Calculation Solids'!$B$4:$I$1141,7,FALSE),"")</f>
        <v/>
      </c>
      <c r="BS59" s="185" t="str">
        <f t="shared" si="35"/>
        <v>43470P</v>
      </c>
      <c r="BT59" s="116" t="str">
        <f>IFERROR(+VLOOKUP($BS59,'Calculation Solids'!$B$4:$I$1141,7,FALSE),"")</f>
        <v/>
      </c>
    </row>
    <row r="60" spans="1:72" x14ac:dyDescent="0.35">
      <c r="A60" s="244">
        <v>43471</v>
      </c>
      <c r="B60" s="240"/>
      <c r="C60" s="191" t="str">
        <f t="shared" si="19"/>
        <v>43471A</v>
      </c>
      <c r="D60" s="64" t="str">
        <f>IFERROR(+VLOOKUP(C60,'Calculation Solids'!$B$4:$I$1141,7,FALSE),"")</f>
        <v/>
      </c>
      <c r="E60" s="326" t="str">
        <f>+IFERROR(VLOOKUP($C60,'Calculation COD'!$B$4:$J$1055,7,FALSE),"")</f>
        <v/>
      </c>
      <c r="F60" s="183" t="str">
        <f t="shared" si="21"/>
        <v>43471B</v>
      </c>
      <c r="G60" s="178" t="str">
        <f>IFERROR(+VLOOKUP($F60,'Calculation Solids'!$B$4:$I$1141,7,FALSE),"")</f>
        <v/>
      </c>
      <c r="H60" s="3" t="str">
        <f>+IFERROR(VLOOKUP($F60,'Calculation COD'!$B$4:$J$1055,7,FALSE),"")</f>
        <v/>
      </c>
      <c r="I60" s="3" t="str">
        <f>+IFERROR(VLOOKUP($F60,'Calculation NH4'!$B$4:$J$1041,7,FALSE),"")</f>
        <v/>
      </c>
      <c r="J60" s="64" t="str">
        <f>+IFERROR(VLOOKUP($F60,'Calculation NO3'!$B$4:$J$1044,7,FALSE),"")</f>
        <v/>
      </c>
      <c r="K60" s="64" t="str">
        <f>+IFERROR(VLOOKUP($F60,'Calculation P'!$B$4:$J$1000,7,FALSE),"")</f>
        <v/>
      </c>
      <c r="L60" s="115"/>
      <c r="M60" s="117" t="str">
        <f t="shared" si="22"/>
        <v>43471J</v>
      </c>
      <c r="N60" s="66" t="str">
        <f>+IFERROR(VLOOKUP($M60,'Calculation Solids'!$B$4:$J$1141,7,FALSE),"")</f>
        <v/>
      </c>
      <c r="O60" s="64" t="str">
        <f t="shared" si="23"/>
        <v>43471K</v>
      </c>
      <c r="P60" s="64" t="str">
        <f>+IFERROR(VLOOKUP($O60,'Calculation Solids'!$B$4:$J$1141,7,FALSE),"")</f>
        <v/>
      </c>
      <c r="Q60" s="64" t="str">
        <f t="shared" si="24"/>
        <v>43471L</v>
      </c>
      <c r="R60" s="64" t="str">
        <f>+IFERROR(VLOOKUP($Q60,'Calculation Solids'!$B$4:$J$1141,7,FALSE),"")</f>
        <v/>
      </c>
      <c r="S60" s="64" t="str">
        <f t="shared" si="25"/>
        <v>43471M</v>
      </c>
      <c r="T60" s="64" t="str">
        <f>+IFERROR(VLOOKUP($S60,'Calculation Solids'!$B$4:$J$1141,7,FALSE),"")</f>
        <v/>
      </c>
      <c r="U60" s="69" t="str">
        <f t="shared" si="20"/>
        <v/>
      </c>
      <c r="V60" s="189" t="str">
        <f t="shared" si="26"/>
        <v>43471C</v>
      </c>
      <c r="W60" s="64" t="str">
        <f>+IFERROR(VLOOKUP($V60,'Calculation Solids'!$B$4:$J$1141,7,FALSE),"")</f>
        <v/>
      </c>
      <c r="X60" s="4" t="str">
        <f>+IFERROR(VLOOKUP($V60,'Calculation COD'!$B$4:$J$1055,7,FALSE),"")</f>
        <v/>
      </c>
      <c r="Y60" s="4" t="str">
        <f>+IFERROR(VLOOKUP($V60,'Calculation NH4'!$B$4:$J$1041,7,FALSE),"")</f>
        <v/>
      </c>
      <c r="Z60" s="64" t="str">
        <f>+IFERROR(VLOOKUP($V60,'Calculation NO3'!$B$4:$J$1044,7,FALSE),"")</f>
        <v/>
      </c>
      <c r="AA60" s="64" t="str">
        <f>+IFERROR(VLOOKUP($V60,'Calculation P'!$B$4:$J$1000,7,FALSE),"")</f>
        <v/>
      </c>
      <c r="AB60" s="240"/>
      <c r="AC60" s="183" t="str">
        <f t="shared" si="27"/>
        <v>43471D</v>
      </c>
      <c r="AD60" s="4" t="str">
        <f>+IFERROR(VLOOKUP($AC60,'Calculation TSS'!$B$4:$J$1000,7,FALSE),"")</f>
        <v/>
      </c>
      <c r="AE60" s="4" t="str">
        <f>+IFERROR(VLOOKUP($AC60,'Calculation COD'!$B$4:$J$1055,7,FALSE),"")</f>
        <v/>
      </c>
      <c r="AF60" s="4" t="str">
        <f>+IFERROR(VLOOKUP($AC60,'Calculation NH4'!$B$4:$J$1041,7,FALSE),"")</f>
        <v/>
      </c>
      <c r="AG60" s="64" t="str">
        <f>+IFERROR(VLOOKUP($AC60,'Calculation NO3'!$B$4:$J$1044,7,FALSE),"")</f>
        <v/>
      </c>
      <c r="AH60" s="131" t="str">
        <f>+IFERROR(VLOOKUP($AC60,'Calculation P'!$B$4:$J$1000,7,FALSE),"")</f>
        <v/>
      </c>
      <c r="AI60" s="115"/>
      <c r="AJ60" s="210" t="str">
        <f t="shared" si="28"/>
        <v>43471E</v>
      </c>
      <c r="AK60" s="211" t="str">
        <f>+IFERROR(VLOOKUP($AJ60,'Calculation TSS'!$B$4:$J$1000,7,FALSE),"")</f>
        <v/>
      </c>
      <c r="AL60" s="4" t="str">
        <f>+IFERROR(VLOOKUP($AJ60,'Calculation COD'!$B$4:$J$1055,7,FALSE),"")</f>
        <v/>
      </c>
      <c r="AM60" s="4" t="str">
        <f>+IFERROR(VLOOKUP($AJ60,'Calculation NH4'!$B$4:$J$1041,7,FALSE),"")</f>
        <v/>
      </c>
      <c r="AN60" s="64" t="str">
        <f>+IFERROR(VLOOKUP($AJ60,'Calculation NO3'!$B$4:$J$1044,7,FALSE),"")</f>
        <v/>
      </c>
      <c r="AO60" s="69" t="str">
        <f>+IFERROR(VLOOKUP($AJ60,'Calculation P'!$B$4:$J$1000,7,FALSE),"")</f>
        <v/>
      </c>
      <c r="AP60" s="178" t="str">
        <f t="shared" si="29"/>
        <v>43471F</v>
      </c>
      <c r="AQ60" s="65" t="str">
        <f>+IFERROR(VLOOKUP($AP60,'Calculation TSS'!$B$4:$J$1000,7,FALSE),"")</f>
        <v/>
      </c>
      <c r="AR60" s="65" t="str">
        <f>+IFERROR(VLOOKUP($AP60,'Calculation COD'!$B$4:$J$1055,7,FALSE),"")</f>
        <v/>
      </c>
      <c r="AS60" s="65" t="str">
        <f>+IFERROR(VLOOKUP($AP60,'Calculation NH4'!$B$4:$J$1041,7,FALSE),"")</f>
        <v/>
      </c>
      <c r="AT60" s="64" t="str">
        <f>+IFERROR(VLOOKUP($AP60,'Calculation NO3'!$B$4:$J$1044,7,FALSE),"")</f>
        <v/>
      </c>
      <c r="AU60" s="64" t="str">
        <f>+IFERROR(VLOOKUP($AP60,'Calculation P'!$B$4:$J$1000,7,FALSE),"")</f>
        <v/>
      </c>
      <c r="AV60" s="115"/>
      <c r="AW60" s="189" t="str">
        <f t="shared" si="30"/>
        <v>43471G</v>
      </c>
      <c r="AX60" s="65" t="str">
        <f>+IFERROR(VLOOKUP($AW60,'Calculation COD'!$B$4:$J$1055,7,FALSE),"")</f>
        <v/>
      </c>
      <c r="AY60" s="65" t="str">
        <f>+IFERROR(VLOOKUP($AW60,'Calculation NH4'!$B$4:$J$1041,7,FALSE),"")</f>
        <v/>
      </c>
      <c r="AZ60" s="64" t="str">
        <f>+IFERROR(VLOOKUP($AW60,'Calculation NO3'!$B$4:$J$1044,7,FALSE),"")</f>
        <v/>
      </c>
      <c r="BA60" s="69" t="str">
        <f>+IFERROR(VLOOKUP($AW60,'Calculation P'!$B$4:$J$1000,7,FALSE),"")</f>
        <v/>
      </c>
      <c r="BB60" s="183" t="str">
        <f t="shared" si="31"/>
        <v>43471H</v>
      </c>
      <c r="BC60" s="64" t="str">
        <f>+IFERROR(VLOOKUP($BB60,'Calculation TSS'!$B$4:$J$1000,7,FALSE),"")</f>
        <v/>
      </c>
      <c r="BD60" s="65" t="str">
        <f>+IFERROR(VLOOKUP($BB60,'Calculation COD'!$B$4:$J$1055,7,FALSE),"")</f>
        <v/>
      </c>
      <c r="BE60" s="65" t="str">
        <f>+IFERROR(VLOOKUP($BB60,'Calculation NH4'!$B$4:$J$1041,7,FALSE),"")</f>
        <v/>
      </c>
      <c r="BF60" s="65" t="str">
        <f>+IFERROR(VLOOKUP($BB60,'Calculation NO3'!$B$4:$J$1044,7,FALSE),"")</f>
        <v/>
      </c>
      <c r="BG60" s="131" t="str">
        <f>+IFERROR(VLOOKUP($BB60,'Calculation P'!$B$4:$J$1000,7,FALSE),"")</f>
        <v/>
      </c>
      <c r="BH60" s="210" t="str">
        <f t="shared" si="32"/>
        <v>43471I</v>
      </c>
      <c r="BI60" s="66" t="str">
        <f>+IFERROR(VLOOKUP($BH60,'Calculation TSS'!$B$4:$J$1000,7,FALSE),"")</f>
        <v/>
      </c>
      <c r="BJ60" s="65" t="str">
        <f>+IFERROR(VLOOKUP($BH60,'Calculation COD'!$B$4:$J$1055,7,FALSE),"")</f>
        <v/>
      </c>
      <c r="BK60" s="65" t="str">
        <f>+IFERROR(VLOOKUP($BH60,'Calculation NH4'!$B$4:$J$1041,7,FALSE),"")</f>
        <v/>
      </c>
      <c r="BL60" s="65" t="str">
        <f>+IFERROR(VLOOKUP($BH60,'Calculation NO3'!$B$4:$J$1044,7,FALSE),"")</f>
        <v/>
      </c>
      <c r="BM60" s="64" t="str">
        <f>+IFERROR(VLOOKUP($BH60,'Calculation P'!$B$4:$J$1000,7,FALSE),"")</f>
        <v/>
      </c>
      <c r="BN60" s="115"/>
      <c r="BO60" s="183" t="str">
        <f t="shared" si="33"/>
        <v>43471N</v>
      </c>
      <c r="BP60" s="116" t="str">
        <f>IFERROR(+VLOOKUP($BO60,'Calculation Solids'!$B$4:$I$1141,7,FALSE),"")</f>
        <v/>
      </c>
      <c r="BQ60" s="187" t="str">
        <f t="shared" si="34"/>
        <v>43471O</v>
      </c>
      <c r="BR60" s="116" t="str">
        <f>IFERROR(+VLOOKUP($BQ60,'Calculation Solids'!$B$4:$I$1141,7,FALSE),"")</f>
        <v/>
      </c>
      <c r="BS60" s="185" t="str">
        <f t="shared" si="35"/>
        <v>43471P</v>
      </c>
      <c r="BT60" s="116" t="str">
        <f>IFERROR(+VLOOKUP($BS60,'Calculation Solids'!$B$4:$I$1141,7,FALSE),"")</f>
        <v/>
      </c>
    </row>
    <row r="61" spans="1:72" x14ac:dyDescent="0.35">
      <c r="A61" s="244">
        <v>43472</v>
      </c>
      <c r="B61" s="239"/>
      <c r="C61" s="173" t="str">
        <f t="shared" si="19"/>
        <v>43472A</v>
      </c>
      <c r="D61" s="29" t="str">
        <f>IFERROR(+VLOOKUP(C61,'Calculation Solids'!$B$4:$I$1141,7,FALSE),"")</f>
        <v/>
      </c>
      <c r="E61" s="190">
        <f>+IFERROR(VLOOKUP($C61,'Calculation COD'!$B$4:$J$1055,7,FALSE),"")</f>
        <v>26700</v>
      </c>
      <c r="F61" s="30" t="str">
        <f t="shared" si="21"/>
        <v>43472B</v>
      </c>
      <c r="G61" s="177" t="str">
        <f>IFERROR(+VLOOKUP($F61,'Calculation Solids'!$B$4:$I$1141,7,FALSE),"")</f>
        <v/>
      </c>
      <c r="H61" s="25">
        <f>+IFERROR(VLOOKUP($F61,'Calculation COD'!$B$4:$J$1055,7,FALSE),"")</f>
        <v>5400</v>
      </c>
      <c r="I61" s="26">
        <f>+IFERROR(VLOOKUP($F61,'Calculation NH4'!$B$4:$J$1041,7,FALSE),"")</f>
        <v>960</v>
      </c>
      <c r="J61" s="29">
        <f>+IFERROR(VLOOKUP($F61,'Calculation NO3'!$B$4:$J$1044,7,FALSE),"")</f>
        <v>17</v>
      </c>
      <c r="K61" s="29" t="str">
        <f>+IFERROR(VLOOKUP($F61,'Calculation P'!$B$4:$J$1000,7,FALSE),"")</f>
        <v/>
      </c>
      <c r="L61" s="62"/>
      <c r="M61" s="27" t="str">
        <f t="shared" si="22"/>
        <v>43472J</v>
      </c>
      <c r="N61" s="40" t="str">
        <f>+IFERROR(VLOOKUP($M61,'Calculation Solids'!$B$4:$J$1141,7,FALSE),"")</f>
        <v/>
      </c>
      <c r="O61" s="28" t="str">
        <f t="shared" si="23"/>
        <v>43472K</v>
      </c>
      <c r="P61" s="29" t="str">
        <f>+IFERROR(VLOOKUP($O61,'Calculation Solids'!$B$4:$J$1141,7,FALSE),"")</f>
        <v/>
      </c>
      <c r="Q61" s="28" t="str">
        <f t="shared" si="24"/>
        <v>43472L</v>
      </c>
      <c r="R61" s="29" t="str">
        <f>+IFERROR(VLOOKUP($Q61,'Calculation Solids'!$B$4:$J$1141,7,FALSE),"")</f>
        <v/>
      </c>
      <c r="S61" s="28" t="str">
        <f t="shared" si="25"/>
        <v>43472M</v>
      </c>
      <c r="T61" s="29" t="str">
        <f>+IFERROR(VLOOKUP($S61,'Calculation Solids'!$B$4:$J$1141,7,FALSE),"")</f>
        <v/>
      </c>
      <c r="U61" s="68" t="str">
        <f t="shared" si="20"/>
        <v/>
      </c>
      <c r="V61" s="173" t="str">
        <f t="shared" si="26"/>
        <v>43472C</v>
      </c>
      <c r="W61" s="29" t="str">
        <f>+IFERROR(VLOOKUP($V61,'Calculation Solids'!$B$4:$J$1141,7,FALSE),"")</f>
        <v/>
      </c>
      <c r="X61" s="24" t="str">
        <f>+IFERROR(VLOOKUP($V61,'Calculation COD'!$B$4:$J$1055,7,FALSE),"")</f>
        <v/>
      </c>
      <c r="Y61" s="8" t="str">
        <f>+IFERROR(VLOOKUP($V61,'Calculation NH4'!$B$4:$J$1041,7,FALSE),"")</f>
        <v/>
      </c>
      <c r="Z61" s="29" t="str">
        <f>+IFERROR(VLOOKUP($V61,'Calculation NO3'!$B$4:$J$1044,7,FALSE),"")</f>
        <v/>
      </c>
      <c r="AA61" s="29" t="str">
        <f>+IFERROR(VLOOKUP($V61,'Calculation P'!$B$4:$J$1000,7,FALSE),"")</f>
        <v/>
      </c>
      <c r="AB61" s="239"/>
      <c r="AC61" s="30" t="str">
        <f t="shared" si="27"/>
        <v>43472D</v>
      </c>
      <c r="AD61" s="2" t="str">
        <f>+IFERROR(VLOOKUP($AC61,'Calculation TSS'!$B$4:$J$1000,7,FALSE),"")</f>
        <v/>
      </c>
      <c r="AE61" s="24" t="str">
        <f>+IFERROR(VLOOKUP($AC61,'Calculation COD'!$B$4:$J$1055,7,FALSE),"")</f>
        <v/>
      </c>
      <c r="AF61" s="24" t="str">
        <f>+IFERROR(VLOOKUP($AC61,'Calculation NH4'!$B$4:$J$1041,7,FALSE),"")</f>
        <v/>
      </c>
      <c r="AG61" s="29" t="str">
        <f>+IFERROR(VLOOKUP($AC61,'Calculation NO3'!$B$4:$J$1044,7,FALSE),"")</f>
        <v/>
      </c>
      <c r="AH61" s="130" t="str">
        <f>+IFERROR(VLOOKUP($AC61,'Calculation P'!$B$4:$J$1000,7,FALSE),"")</f>
        <v/>
      </c>
      <c r="AI61" s="62"/>
      <c r="AJ61" s="192" t="str">
        <f t="shared" si="28"/>
        <v>43472E</v>
      </c>
      <c r="AK61" s="21" t="str">
        <f>+IFERROR(VLOOKUP($AJ61,'Calculation TSS'!$B$4:$J$1000,7,FALSE),"")</f>
        <v/>
      </c>
      <c r="AL61" s="24" t="str">
        <f>+IFERROR(VLOOKUP($AJ61,'Calculation COD'!$B$4:$J$1055,7,FALSE),"")</f>
        <v/>
      </c>
      <c r="AM61" s="24" t="str">
        <f>+IFERROR(VLOOKUP($AJ61,'Calculation NH4'!$B$4:$J$1041,7,FALSE),"")</f>
        <v/>
      </c>
      <c r="AN61" s="29" t="str">
        <f>+IFERROR(VLOOKUP($AJ61,'Calculation NO3'!$B$4:$J$1044,7,FALSE),"")</f>
        <v/>
      </c>
      <c r="AO61" s="68" t="str">
        <f>+IFERROR(VLOOKUP($AJ61,'Calculation P'!$B$4:$J$1000,7,FALSE),"")</f>
        <v/>
      </c>
      <c r="AP61" s="30" t="str">
        <f t="shared" si="29"/>
        <v>43472F</v>
      </c>
      <c r="AQ61" s="25" t="str">
        <f>+IFERROR(VLOOKUP($AP61,'Calculation TSS'!$B$4:$J$1000,7,FALSE),"")</f>
        <v/>
      </c>
      <c r="AR61" s="25" t="str">
        <f>+IFERROR(VLOOKUP($AP61,'Calculation COD'!$B$4:$J$1055,7,FALSE),"")</f>
        <v/>
      </c>
      <c r="AS61" s="25" t="str">
        <f>+IFERROR(VLOOKUP($AP61,'Calculation NH4'!$B$4:$J$1041,7,FALSE),"")</f>
        <v/>
      </c>
      <c r="AT61" s="29" t="str">
        <f>+IFERROR(VLOOKUP($AP61,'Calculation NO3'!$B$4:$J$1044,7,FALSE),"")</f>
        <v/>
      </c>
      <c r="AU61" s="29" t="str">
        <f>+IFERROR(VLOOKUP($AP61,'Calculation P'!$B$4:$J$1000,7,FALSE),"")</f>
        <v/>
      </c>
      <c r="AV61" s="62"/>
      <c r="AW61" s="173" t="str">
        <f t="shared" si="30"/>
        <v>43472G</v>
      </c>
      <c r="AX61" s="25">
        <f>+IFERROR(VLOOKUP($AW61,'Calculation COD'!$B$4:$J$1055,7,FALSE),"")</f>
        <v>1540</v>
      </c>
      <c r="AY61" s="25">
        <f>+IFERROR(VLOOKUP($AW61,'Calculation NH4'!$B$4:$J$1041,7,FALSE),"")</f>
        <v>385</v>
      </c>
      <c r="AZ61" s="29">
        <f>+IFERROR(VLOOKUP($AW61,'Calculation NO3'!$B$4:$J$1044,7,FALSE),"")</f>
        <v>4.5</v>
      </c>
      <c r="BA61" s="68" t="str">
        <f>+IFERROR(VLOOKUP($AW61,'Calculation P'!$B$4:$J$1000,7,FALSE),"")</f>
        <v/>
      </c>
      <c r="BB61" s="30" t="str">
        <f t="shared" si="31"/>
        <v>43472H</v>
      </c>
      <c r="BC61" s="29" t="str">
        <f>+IFERROR(VLOOKUP($BB61,'Calculation TSS'!$B$4:$J$1000,7,FALSE),"")</f>
        <v/>
      </c>
      <c r="BD61" s="25" t="str">
        <f>+IFERROR(VLOOKUP($BB61,'Calculation COD'!$B$4:$J$1055,7,FALSE),"")</f>
        <v/>
      </c>
      <c r="BE61" s="25" t="str">
        <f>+IFERROR(VLOOKUP($BB61,'Calculation NH4'!$B$4:$J$1041,7,FALSE),"")</f>
        <v/>
      </c>
      <c r="BF61" s="25" t="str">
        <f>+IFERROR(VLOOKUP($BB61,'Calculation NO3'!$B$4:$J$1044,7,FALSE),"")</f>
        <v/>
      </c>
      <c r="BG61" s="130" t="str">
        <f>+IFERROR(VLOOKUP($BB61,'Calculation P'!$B$4:$J$1000,7,FALSE),"")</f>
        <v/>
      </c>
      <c r="BH61" s="192" t="str">
        <f t="shared" si="32"/>
        <v>43472I</v>
      </c>
      <c r="BI61" s="40" t="str">
        <f>+IFERROR(VLOOKUP($BH61,'Calculation TSS'!$B$4:$J$1000,7,FALSE),"")</f>
        <v/>
      </c>
      <c r="BJ61" s="25">
        <f>+IFERROR(VLOOKUP($BH61,'Calculation COD'!$B$4:$J$1055,7,FALSE),"")</f>
        <v>1280</v>
      </c>
      <c r="BK61" s="25">
        <f>+IFERROR(VLOOKUP($BH61,'Calculation NH4'!$B$4:$J$1041,7,FALSE),"")</f>
        <v>550</v>
      </c>
      <c r="BL61" s="25">
        <f>+IFERROR(VLOOKUP($BH61,'Calculation NO3'!$B$4:$J$1044,7,FALSE),"")</f>
        <v>11</v>
      </c>
      <c r="BM61" s="29" t="str">
        <f>+IFERROR(VLOOKUP($BH61,'Calculation P'!$B$4:$J$1000,7,FALSE),"")</f>
        <v/>
      </c>
      <c r="BN61" s="62"/>
      <c r="BO61" s="30" t="str">
        <f t="shared" si="33"/>
        <v>43472N</v>
      </c>
      <c r="BP61" s="134" t="str">
        <f>IFERROR(+VLOOKUP($BO61,'Calculation Solids'!$B$4:$I$1141,7,FALSE),"")</f>
        <v/>
      </c>
      <c r="BQ61" s="192" t="str">
        <f t="shared" si="34"/>
        <v>43472O</v>
      </c>
      <c r="BR61" s="92" t="str">
        <f>IFERROR(+VLOOKUP($BQ61,'Calculation Solids'!$B$4:$I$1141,7,FALSE),"")</f>
        <v/>
      </c>
      <c r="BS61" s="30" t="str">
        <f t="shared" si="35"/>
        <v>43472P</v>
      </c>
      <c r="BT61" s="170" t="str">
        <f>IFERROR(+VLOOKUP($BS61,'Calculation Solids'!$B$4:$I$1141,7,FALSE),"")</f>
        <v/>
      </c>
    </row>
    <row r="62" spans="1:72" x14ac:dyDescent="0.35">
      <c r="A62" s="244">
        <v>43473</v>
      </c>
      <c r="B62" s="239"/>
      <c r="C62" s="173" t="str">
        <f t="shared" si="19"/>
        <v>43473A</v>
      </c>
      <c r="D62" s="29">
        <f>IFERROR(+VLOOKUP(C62,'Calculation Solids'!$B$4:$I$1141,7,FALSE),"")</f>
        <v>13.616663432304787</v>
      </c>
      <c r="E62" s="190" t="str">
        <f>+IFERROR(VLOOKUP($C62,'Calculation COD'!$B$4:$J$1055,7,FALSE),"")</f>
        <v/>
      </c>
      <c r="F62" s="30" t="str">
        <f t="shared" si="21"/>
        <v>43473B</v>
      </c>
      <c r="G62" s="177">
        <f>IFERROR(+VLOOKUP($F62,'Calculation Solids'!$B$4:$I$1141,7,FALSE),"")</f>
        <v>10.958236669304002</v>
      </c>
      <c r="H62" s="25" t="str">
        <f>+IFERROR(VLOOKUP($F62,'Calculation COD'!$B$4:$J$1055,7,FALSE),"")</f>
        <v/>
      </c>
      <c r="I62" s="26" t="str">
        <f>+IFERROR(VLOOKUP($F62,'Calculation NH4'!$B$4:$J$1041,7,FALSE),"")</f>
        <v/>
      </c>
      <c r="J62" s="29" t="str">
        <f>+IFERROR(VLOOKUP($F62,'Calculation NO3'!$B$4:$J$1044,7,FALSE),"")</f>
        <v/>
      </c>
      <c r="K62" s="29" t="str">
        <f>+IFERROR(VLOOKUP($F62,'Calculation P'!$B$4:$J$1000,7,FALSE),"")</f>
        <v/>
      </c>
      <c r="L62" s="62"/>
      <c r="M62" s="27" t="str">
        <f t="shared" si="22"/>
        <v>43473J</v>
      </c>
      <c r="N62" s="40">
        <f>+IFERROR(VLOOKUP($M62,'Calculation Solids'!$B$4:$J$1141,7,FALSE),"")</f>
        <v>38.683575072361727</v>
      </c>
      <c r="O62" s="28" t="str">
        <f t="shared" si="23"/>
        <v>43473K</v>
      </c>
      <c r="P62" s="29">
        <f>+IFERROR(VLOOKUP($O62,'Calculation Solids'!$B$4:$J$1141,7,FALSE),"")</f>
        <v>49.138834961535707</v>
      </c>
      <c r="Q62" s="28" t="str">
        <f t="shared" si="24"/>
        <v>43473L</v>
      </c>
      <c r="R62" s="29">
        <f>+IFERROR(VLOOKUP($Q62,'Calculation Solids'!$B$4:$J$1141,7,FALSE),"")</f>
        <v>42.015625744366623</v>
      </c>
      <c r="S62" s="28" t="str">
        <f t="shared" si="25"/>
        <v>43473M</v>
      </c>
      <c r="T62" s="29" t="str">
        <f>+IFERROR(VLOOKUP($S62,'Calculation Solids'!$B$4:$J$1141,7,FALSE),"")</f>
        <v/>
      </c>
      <c r="U62" s="68">
        <f t="shared" si="20"/>
        <v>43.279345259421348</v>
      </c>
      <c r="V62" s="173" t="str">
        <f t="shared" si="26"/>
        <v>43473C</v>
      </c>
      <c r="W62" s="29" t="str">
        <f>+IFERROR(VLOOKUP($V62,'Calculation Solids'!$B$4:$J$1141,7,FALSE),"")</f>
        <v/>
      </c>
      <c r="X62" s="24" t="str">
        <f>+IFERROR(VLOOKUP($V62,'Calculation COD'!$B$4:$J$1055,7,FALSE),"")</f>
        <v/>
      </c>
      <c r="Y62" s="8" t="str">
        <f>+IFERROR(VLOOKUP($V62,'Calculation NH4'!$B$4:$J$1041,7,FALSE),"")</f>
        <v/>
      </c>
      <c r="Z62" s="29" t="str">
        <f>+IFERROR(VLOOKUP($V62,'Calculation NO3'!$B$4:$J$1044,7,FALSE),"")</f>
        <v/>
      </c>
      <c r="AA62" s="29" t="str">
        <f>+IFERROR(VLOOKUP($V62,'Calculation P'!$B$4:$J$1000,7,FALSE),"")</f>
        <v/>
      </c>
      <c r="AB62" s="239"/>
      <c r="AC62" s="30" t="str">
        <f t="shared" si="27"/>
        <v>43473D</v>
      </c>
      <c r="AD62" s="2" t="str">
        <f>+IFERROR(VLOOKUP($AC62,'Calculation TSS'!$B$4:$J$1000,7,FALSE),"")</f>
        <v/>
      </c>
      <c r="AE62" s="24" t="str">
        <f>+IFERROR(VLOOKUP($AC62,'Calculation COD'!$B$4:$J$1055,7,FALSE),"")</f>
        <v/>
      </c>
      <c r="AF62" s="24" t="str">
        <f>+IFERROR(VLOOKUP($AC62,'Calculation NH4'!$B$4:$J$1041,7,FALSE),"")</f>
        <v/>
      </c>
      <c r="AG62" s="29" t="str">
        <f>+IFERROR(VLOOKUP($AC62,'Calculation NO3'!$B$4:$J$1044,7,FALSE),"")</f>
        <v/>
      </c>
      <c r="AH62" s="130" t="str">
        <f>+IFERROR(VLOOKUP($AC62,'Calculation P'!$B$4:$J$1000,7,FALSE),"")</f>
        <v/>
      </c>
      <c r="AI62" s="62"/>
      <c r="AJ62" s="192" t="str">
        <f t="shared" si="28"/>
        <v>43473E</v>
      </c>
      <c r="AK62" s="21" t="str">
        <f>+IFERROR(VLOOKUP($AJ62,'Calculation TSS'!$B$4:$J$1000,7,FALSE),"")</f>
        <v/>
      </c>
      <c r="AL62" s="24" t="str">
        <f>+IFERROR(VLOOKUP($AJ62,'Calculation COD'!$B$4:$J$1055,7,FALSE),"")</f>
        <v/>
      </c>
      <c r="AM62" s="24" t="str">
        <f>+IFERROR(VLOOKUP($AJ62,'Calculation NH4'!$B$4:$J$1041,7,FALSE),"")</f>
        <v/>
      </c>
      <c r="AN62" s="29" t="str">
        <f>+IFERROR(VLOOKUP($AJ62,'Calculation NO3'!$B$4:$J$1044,7,FALSE),"")</f>
        <v/>
      </c>
      <c r="AO62" s="68" t="str">
        <f>+IFERROR(VLOOKUP($AJ62,'Calculation P'!$B$4:$J$1000,7,FALSE),"")</f>
        <v/>
      </c>
      <c r="AP62" s="30" t="str">
        <f t="shared" si="29"/>
        <v>43473F</v>
      </c>
      <c r="AQ62" s="25" t="str">
        <f>+IFERROR(VLOOKUP($AP62,'Calculation TSS'!$B$4:$J$1000,7,FALSE),"")</f>
        <v/>
      </c>
      <c r="AR62" s="25" t="str">
        <f>+IFERROR(VLOOKUP($AP62,'Calculation COD'!$B$4:$J$1055,7,FALSE),"")</f>
        <v/>
      </c>
      <c r="AS62" s="25" t="str">
        <f>+IFERROR(VLOOKUP($AP62,'Calculation NH4'!$B$4:$J$1041,7,FALSE),"")</f>
        <v/>
      </c>
      <c r="AT62" s="29" t="str">
        <f>+IFERROR(VLOOKUP($AP62,'Calculation NO3'!$B$4:$J$1044,7,FALSE),"")</f>
        <v/>
      </c>
      <c r="AU62" s="29" t="str">
        <f>+IFERROR(VLOOKUP($AP62,'Calculation P'!$B$4:$J$1000,7,FALSE),"")</f>
        <v/>
      </c>
      <c r="AV62" s="62"/>
      <c r="AW62" s="173" t="str">
        <f t="shared" si="30"/>
        <v>43473G</v>
      </c>
      <c r="AX62" s="25" t="str">
        <f>+IFERROR(VLOOKUP($AW62,'Calculation COD'!$B$4:$J$1055,7,FALSE),"")</f>
        <v/>
      </c>
      <c r="AY62" s="25" t="str">
        <f>+IFERROR(VLOOKUP($AW62,'Calculation NH4'!$B$4:$J$1041,7,FALSE),"")</f>
        <v/>
      </c>
      <c r="AZ62" s="29" t="str">
        <f>+IFERROR(VLOOKUP($AW62,'Calculation NO3'!$B$4:$J$1044,7,FALSE),"")</f>
        <v/>
      </c>
      <c r="BA62" s="68" t="str">
        <f>+IFERROR(VLOOKUP($AW62,'Calculation P'!$B$4:$J$1000,7,FALSE),"")</f>
        <v/>
      </c>
      <c r="BB62" s="30" t="str">
        <f t="shared" si="31"/>
        <v>43473H</v>
      </c>
      <c r="BC62" s="29" t="str">
        <f>+IFERROR(VLOOKUP($BB62,'Calculation TSS'!$B$4:$J$1000,7,FALSE),"")</f>
        <v/>
      </c>
      <c r="BD62" s="25" t="str">
        <f>+IFERROR(VLOOKUP($BB62,'Calculation COD'!$B$4:$J$1055,7,FALSE),"")</f>
        <v/>
      </c>
      <c r="BE62" s="25" t="str">
        <f>+IFERROR(VLOOKUP($BB62,'Calculation NH4'!$B$4:$J$1041,7,FALSE),"")</f>
        <v/>
      </c>
      <c r="BF62" s="25" t="str">
        <f>+IFERROR(VLOOKUP($BB62,'Calculation NO3'!$B$4:$J$1044,7,FALSE),"")</f>
        <v/>
      </c>
      <c r="BG62" s="130" t="str">
        <f>+IFERROR(VLOOKUP($BB62,'Calculation P'!$B$4:$J$1000,7,FALSE),"")</f>
        <v/>
      </c>
      <c r="BH62" s="192" t="str">
        <f t="shared" si="32"/>
        <v>43473I</v>
      </c>
      <c r="BI62" s="40" t="str">
        <f>+IFERROR(VLOOKUP($BH62,'Calculation TSS'!$B$4:$J$1000,7,FALSE),"")</f>
        <v/>
      </c>
      <c r="BJ62" s="25" t="str">
        <f>+IFERROR(VLOOKUP($BH62,'Calculation COD'!$B$4:$J$1055,7,FALSE),"")</f>
        <v/>
      </c>
      <c r="BK62" s="25" t="str">
        <f>+IFERROR(VLOOKUP($BH62,'Calculation NH4'!$B$4:$J$1041,7,FALSE),"")</f>
        <v/>
      </c>
      <c r="BL62" s="25" t="str">
        <f>+IFERROR(VLOOKUP($BH62,'Calculation NO3'!$B$4:$J$1044,7,FALSE),"")</f>
        <v/>
      </c>
      <c r="BM62" s="29" t="str">
        <f>+IFERROR(VLOOKUP($BH62,'Calculation P'!$B$4:$J$1000,7,FALSE),"")</f>
        <v/>
      </c>
      <c r="BN62" s="62"/>
      <c r="BO62" s="30" t="str">
        <f t="shared" si="33"/>
        <v>43473N</v>
      </c>
      <c r="BP62" s="134" t="str">
        <f>IFERROR(+VLOOKUP($BO62,'Calculation Solids'!$B$4:$I$1141,7,FALSE),"")</f>
        <v/>
      </c>
      <c r="BQ62" s="192" t="str">
        <f t="shared" si="34"/>
        <v>43473O</v>
      </c>
      <c r="BR62" s="92" t="str">
        <f>IFERROR(+VLOOKUP($BQ62,'Calculation Solids'!$B$4:$I$1141,7,FALSE),"")</f>
        <v/>
      </c>
      <c r="BS62" s="30" t="str">
        <f t="shared" si="35"/>
        <v>43473P</v>
      </c>
      <c r="BT62" s="170" t="str">
        <f>IFERROR(+VLOOKUP($BS62,'Calculation Solids'!$B$4:$I$1141,7,FALSE),"")</f>
        <v/>
      </c>
    </row>
    <row r="63" spans="1:72" x14ac:dyDescent="0.35">
      <c r="A63" s="244">
        <v>43474</v>
      </c>
      <c r="B63" s="239"/>
      <c r="C63" s="173" t="str">
        <f>+CONCATENATE($A63,$D$5)</f>
        <v>43474A</v>
      </c>
      <c r="D63" s="29">
        <f>IFERROR(+VLOOKUP(C63,'Calculation Solids'!$B$4:$I$1141,7,FALSE),"")</f>
        <v>10.618519917288648</v>
      </c>
      <c r="E63" s="190">
        <f>+IFERROR(VLOOKUP($C63,'Calculation COD'!$B$4:$J$1055,7,FALSE),"")</f>
        <v>6000</v>
      </c>
      <c r="F63" s="30" t="str">
        <f t="shared" si="21"/>
        <v>43474B</v>
      </c>
      <c r="G63" s="177">
        <f>IFERROR(+VLOOKUP($F63,'Calculation Solids'!$B$4:$I$1141,7,FALSE),"")</f>
        <v>8.2310518787525861</v>
      </c>
      <c r="H63" s="25">
        <f>+IFERROR(VLOOKUP($F63,'Calculation COD'!$B$4:$J$1055,7,FALSE),"")</f>
        <v>5100</v>
      </c>
      <c r="I63" s="26">
        <f>+IFERROR(VLOOKUP($F63,'Calculation NH4'!$B$4:$J$1041,7,FALSE),"")</f>
        <v>970</v>
      </c>
      <c r="J63" s="29">
        <f>+IFERROR(VLOOKUP($F63,'Calculation NO3'!$B$4:$J$1044,7,FALSE),"")</f>
        <v>40.200000000000003</v>
      </c>
      <c r="K63" s="29">
        <f>+IFERROR(VLOOKUP($F63,'Calculation P'!$B$4:$J$1000,7,FALSE),"")</f>
        <v>21.450000000000003</v>
      </c>
      <c r="L63" s="62"/>
      <c r="M63" s="27" t="str">
        <f t="shared" si="22"/>
        <v>43474J</v>
      </c>
      <c r="N63" s="40">
        <f>+IFERROR(VLOOKUP($M63,'Calculation Solids'!$B$4:$J$1141,7,FALSE),"")</f>
        <v>36.557831009112867</v>
      </c>
      <c r="O63" s="28" t="str">
        <f t="shared" si="23"/>
        <v>43474K</v>
      </c>
      <c r="P63" s="29">
        <f>+IFERROR(VLOOKUP($O63,'Calculation Solids'!$B$4:$J$1141,7,FALSE),"")</f>
        <v>47.213860821934801</v>
      </c>
      <c r="Q63" s="28" t="str">
        <f t="shared" si="24"/>
        <v>43474L</v>
      </c>
      <c r="R63" s="29">
        <f>+IFERROR(VLOOKUP($Q63,'Calculation Solids'!$B$4:$J$1141,7,FALSE),"")</f>
        <v>37.26442250247117</v>
      </c>
      <c r="S63" s="28" t="str">
        <f t="shared" si="25"/>
        <v>43474M</v>
      </c>
      <c r="T63" s="29" t="str">
        <f>+IFERROR(VLOOKUP($S63,'Calculation Solids'!$B$4:$J$1141,7,FALSE),"")</f>
        <v/>
      </c>
      <c r="U63" s="68">
        <f t="shared" si="20"/>
        <v>40.345371444506277</v>
      </c>
      <c r="V63" s="173" t="str">
        <f t="shared" si="26"/>
        <v>43474C</v>
      </c>
      <c r="W63" s="29">
        <f>+IFERROR(VLOOKUP($V63,'Calculation Solids'!$B$4:$J$1141,7,FALSE),"")</f>
        <v>3.3159555981132733</v>
      </c>
      <c r="X63" s="24">
        <f>+IFERROR(VLOOKUP($V63,'Calculation COD'!$B$4:$J$1055,7,FALSE),"")</f>
        <v>5880</v>
      </c>
      <c r="Y63" s="8">
        <f>+IFERROR(VLOOKUP($V63,'Calculation NH4'!$B$4:$J$1041,7,FALSE),"")</f>
        <v>970</v>
      </c>
      <c r="Z63" s="29">
        <f>+IFERROR(VLOOKUP($V63,'Calculation NO3'!$B$4:$J$1044,7,FALSE),"")</f>
        <v>61.5</v>
      </c>
      <c r="AA63" s="29" t="str">
        <f>+IFERROR(VLOOKUP($V63,'Calculation P'!$B$4:$J$1000,7,FALSE),"")</f>
        <v/>
      </c>
      <c r="AB63" s="239"/>
      <c r="AC63" s="30" t="str">
        <f t="shared" si="27"/>
        <v>43474D</v>
      </c>
      <c r="AD63" s="2">
        <f>+IFERROR(VLOOKUP($AC63,'Calculation TSS'!$B$4:$J$1000,7,FALSE),"")</f>
        <v>213.3333333333328</v>
      </c>
      <c r="AE63" s="24">
        <f>+IFERROR(VLOOKUP($AC63,'Calculation COD'!$B$4:$J$1055,7,FALSE),"")</f>
        <v>4500</v>
      </c>
      <c r="AF63" s="24">
        <f>+IFERROR(VLOOKUP($AC63,'Calculation NH4'!$B$4:$J$1041,7,FALSE),"")</f>
        <v>870</v>
      </c>
      <c r="AG63" s="29">
        <f>+IFERROR(VLOOKUP($AC63,'Calculation NO3'!$B$4:$J$1044,7,FALSE),"")</f>
        <v>34</v>
      </c>
      <c r="AH63" s="130" t="str">
        <f>+IFERROR(VLOOKUP($AC63,'Calculation P'!$B$4:$J$1000,7,FALSE),"")</f>
        <v/>
      </c>
      <c r="AI63" s="62"/>
      <c r="AJ63" s="192" t="str">
        <f t="shared" si="28"/>
        <v>43474E</v>
      </c>
      <c r="AK63" s="21">
        <f>+IFERROR(VLOOKUP($AJ63,'Calculation TSS'!$B$4:$J$1000,7,FALSE),"")</f>
        <v>717.6666666666689</v>
      </c>
      <c r="AL63" s="24">
        <f>+IFERROR(VLOOKUP($AJ63,'Calculation COD'!$B$4:$J$1055,7,FALSE),"")</f>
        <v>1540</v>
      </c>
      <c r="AM63" s="24">
        <f>+IFERROR(VLOOKUP($AJ63,'Calculation NH4'!$B$4:$J$1041,7,FALSE),"")</f>
        <v>440</v>
      </c>
      <c r="AN63" s="29">
        <f>+IFERROR(VLOOKUP($AJ63,'Calculation NO3'!$B$4:$J$1044,7,FALSE),"")</f>
        <v>4.9000000000000004</v>
      </c>
      <c r="AO63" s="68" t="str">
        <f>+IFERROR(VLOOKUP($AJ63,'Calculation P'!$B$4:$J$1000,7,FALSE),"")</f>
        <v/>
      </c>
      <c r="AP63" s="30" t="str">
        <f t="shared" si="29"/>
        <v>43474F</v>
      </c>
      <c r="AQ63" s="25">
        <f>+IFERROR(VLOOKUP($AP63,'Calculation TSS'!$B$4:$J$1000,7,FALSE),"")</f>
        <v>478.88888888888795</v>
      </c>
      <c r="AR63" s="25">
        <f>+IFERROR(VLOOKUP($AP63,'Calculation COD'!$B$4:$J$1055,7,FALSE),"")</f>
        <v>1660</v>
      </c>
      <c r="AS63" s="25" t="str">
        <f>+IFERROR(VLOOKUP($AP63,'Calculation NH4'!$B$4:$J$1041,7,FALSE),"")</f>
        <v/>
      </c>
      <c r="AT63" s="29" t="str">
        <f>+IFERROR(VLOOKUP($AP63,'Calculation NO3'!$B$4:$J$1044,7,FALSE),"")</f>
        <v/>
      </c>
      <c r="AU63" s="29" t="str">
        <f>+IFERROR(VLOOKUP($AP63,'Calculation P'!$B$4:$J$1000,7,FALSE),"")</f>
        <v/>
      </c>
      <c r="AV63" s="62"/>
      <c r="AW63" s="173" t="str">
        <f t="shared" si="30"/>
        <v>43474G</v>
      </c>
      <c r="AX63" s="25">
        <f>+IFERROR(VLOOKUP($AW63,'Calculation COD'!$B$4:$J$1055,7,FALSE),"")</f>
        <v>960</v>
      </c>
      <c r="AY63" s="25">
        <f>+IFERROR(VLOOKUP($AW63,'Calculation NH4'!$B$4:$J$1041,7,FALSE),"")</f>
        <v>375</v>
      </c>
      <c r="AZ63" s="29">
        <f>+IFERROR(VLOOKUP($AW63,'Calculation NO3'!$B$4:$J$1044,7,FALSE),"")</f>
        <v>2.4</v>
      </c>
      <c r="BA63" s="68">
        <f>+IFERROR(VLOOKUP($AW63,'Calculation P'!$B$4:$J$1000,7,FALSE),"")</f>
        <v>8.3999999999999986</v>
      </c>
      <c r="BB63" s="30" t="str">
        <f t="shared" si="31"/>
        <v>43474H</v>
      </c>
      <c r="BC63" s="29">
        <f>+IFERROR(VLOOKUP($BB63,'Calculation TSS'!$B$4:$J$1000,7,FALSE),"")</f>
        <v>45.55555555555523</v>
      </c>
      <c r="BD63" s="25">
        <f>+IFERROR(VLOOKUP($BB63,'Calculation COD'!$B$4:$J$1055,7,FALSE),"")</f>
        <v>1140</v>
      </c>
      <c r="BE63" s="25">
        <f>+IFERROR(VLOOKUP($BB63,'Calculation NH4'!$B$4:$J$1041,7,FALSE),"")</f>
        <v>612</v>
      </c>
      <c r="BF63" s="25">
        <f>+IFERROR(VLOOKUP($BB63,'Calculation NO3'!$B$4:$J$1044,7,FALSE),"")</f>
        <v>52</v>
      </c>
      <c r="BG63" s="130" t="str">
        <f>+IFERROR(VLOOKUP($BB63,'Calculation P'!$B$4:$J$1000,7,FALSE),"")</f>
        <v/>
      </c>
      <c r="BH63" s="192" t="str">
        <f t="shared" si="32"/>
        <v>43474I</v>
      </c>
      <c r="BI63" s="40">
        <f>+IFERROR(VLOOKUP($BH63,'Calculation TSS'!$B$4:$J$1000,7,FALSE),"")</f>
        <v>1799.0000000000002</v>
      </c>
      <c r="BJ63" s="25">
        <f>+IFERROR(VLOOKUP($BH63,'Calculation COD'!$B$4:$J$1055,7,FALSE),"")</f>
        <v>1200</v>
      </c>
      <c r="BK63" s="25">
        <f>+IFERROR(VLOOKUP($BH63,'Calculation NH4'!$B$4:$J$1041,7,FALSE),"")</f>
        <v>515</v>
      </c>
      <c r="BL63" s="25">
        <f>+IFERROR(VLOOKUP($BH63,'Calculation NO3'!$B$4:$J$1044,7,FALSE),"")</f>
        <v>56</v>
      </c>
      <c r="BM63" s="29">
        <f>+IFERROR(VLOOKUP($BH63,'Calculation P'!$B$4:$J$1000,7,FALSE),"")</f>
        <v>11.5</v>
      </c>
      <c r="BN63" s="62"/>
      <c r="BO63" s="30" t="str">
        <f t="shared" si="33"/>
        <v>43474N</v>
      </c>
      <c r="BP63" s="134" t="str">
        <f>IFERROR(+VLOOKUP($BO63,'Calculation Solids'!$B$4:$I$1141,7,FALSE),"")</f>
        <v/>
      </c>
      <c r="BQ63" s="192" t="str">
        <f t="shared" si="34"/>
        <v>43474O</v>
      </c>
      <c r="BR63" s="92" t="str">
        <f>IFERROR(+VLOOKUP($BQ63,'Calculation Solids'!$B$4:$I$1141,7,FALSE),"")</f>
        <v/>
      </c>
      <c r="BS63" s="30" t="str">
        <f t="shared" si="35"/>
        <v>43474P</v>
      </c>
      <c r="BT63" s="170" t="str">
        <f>IFERROR(+VLOOKUP($BS63,'Calculation Solids'!$B$4:$I$1141,7,FALSE),"")</f>
        <v/>
      </c>
    </row>
    <row r="64" spans="1:72" x14ac:dyDescent="0.35">
      <c r="A64" s="244">
        <v>43475</v>
      </c>
      <c r="B64" s="239"/>
      <c r="C64" s="173" t="str">
        <f t="shared" si="19"/>
        <v>43475A</v>
      </c>
      <c r="D64" s="29" t="str">
        <f>IFERROR(+VLOOKUP(C64,'Calculation Solids'!$B$4:$I$1141,7,FALSE),"")</f>
        <v/>
      </c>
      <c r="E64" s="190" t="str">
        <f>+IFERROR(VLOOKUP($C64,'Calculation COD'!$B$4:$J$1055,7,FALSE),"")</f>
        <v/>
      </c>
      <c r="F64" s="30" t="str">
        <f t="shared" si="21"/>
        <v>43475B</v>
      </c>
      <c r="G64" s="177" t="str">
        <f>IFERROR(+VLOOKUP($F64,'Calculation Solids'!$B$4:$I$1141,7,FALSE),"")</f>
        <v/>
      </c>
      <c r="H64" s="25" t="str">
        <f>+IFERROR(VLOOKUP($F64,'Calculation COD'!$B$4:$J$1055,7,FALSE),"")</f>
        <v/>
      </c>
      <c r="I64" s="26" t="str">
        <f>+IFERROR(VLOOKUP($F64,'Calculation NH4'!$B$4:$J$1041,7,FALSE),"")</f>
        <v/>
      </c>
      <c r="J64" s="29" t="str">
        <f>+IFERROR(VLOOKUP($F64,'Calculation NO3'!$B$4:$J$1044,7,FALSE),"")</f>
        <v/>
      </c>
      <c r="K64" s="29" t="str">
        <f>+IFERROR(VLOOKUP($F64,'Calculation P'!$B$4:$J$1000,7,FALSE),"")</f>
        <v/>
      </c>
      <c r="L64" s="62"/>
      <c r="M64" s="27" t="str">
        <f t="shared" si="22"/>
        <v>43475J</v>
      </c>
      <c r="N64" s="40" t="str">
        <f>+IFERROR(VLOOKUP($M64,'Calculation Solids'!$B$4:$J$1141,7,FALSE),"")</f>
        <v/>
      </c>
      <c r="O64" s="28" t="str">
        <f t="shared" si="23"/>
        <v>43475K</v>
      </c>
      <c r="P64" s="29" t="str">
        <f>+IFERROR(VLOOKUP($O64,'Calculation Solids'!$B$4:$J$1141,7,FALSE),"")</f>
        <v/>
      </c>
      <c r="Q64" s="28" t="str">
        <f t="shared" si="24"/>
        <v>43475L</v>
      </c>
      <c r="R64" s="29" t="str">
        <f>+IFERROR(VLOOKUP($Q64,'Calculation Solids'!$B$4:$J$1141,7,FALSE),"")</f>
        <v/>
      </c>
      <c r="S64" s="28" t="str">
        <f t="shared" si="25"/>
        <v>43475M</v>
      </c>
      <c r="T64" s="29" t="str">
        <f>+IFERROR(VLOOKUP($S64,'Calculation Solids'!$B$4:$J$1141,7,FALSE),"")</f>
        <v/>
      </c>
      <c r="U64" s="68" t="str">
        <f t="shared" si="20"/>
        <v/>
      </c>
      <c r="V64" s="173" t="str">
        <f t="shared" si="26"/>
        <v>43475C</v>
      </c>
      <c r="W64" s="29" t="str">
        <f>+IFERROR(VLOOKUP($V64,'Calculation Solids'!$B$4:$J$1141,7,FALSE),"")</f>
        <v/>
      </c>
      <c r="X64" s="24" t="str">
        <f>+IFERROR(VLOOKUP($V64,'Calculation COD'!$B$4:$J$1055,7,FALSE),"")</f>
        <v/>
      </c>
      <c r="Y64" s="8" t="str">
        <f>+IFERROR(VLOOKUP($V64,'Calculation NH4'!$B$4:$J$1041,7,FALSE),"")</f>
        <v/>
      </c>
      <c r="Z64" s="29" t="str">
        <f>+IFERROR(VLOOKUP($V64,'Calculation NO3'!$B$4:$J$1044,7,FALSE),"")</f>
        <v/>
      </c>
      <c r="AA64" s="29" t="str">
        <f>+IFERROR(VLOOKUP($V64,'Calculation P'!$B$4:$J$1000,7,FALSE),"")</f>
        <v/>
      </c>
      <c r="AB64" s="239"/>
      <c r="AC64" s="30" t="str">
        <f t="shared" si="27"/>
        <v>43475D</v>
      </c>
      <c r="AD64" s="2" t="str">
        <f>+IFERROR(VLOOKUP($AC64,'Calculation TSS'!$B$4:$J$1000,7,FALSE),"")</f>
        <v/>
      </c>
      <c r="AE64" s="24" t="str">
        <f>+IFERROR(VLOOKUP($AC64,'Calculation COD'!$B$4:$J$1055,7,FALSE),"")</f>
        <v/>
      </c>
      <c r="AF64" s="24" t="str">
        <f>+IFERROR(VLOOKUP($AC64,'Calculation NH4'!$B$4:$J$1041,7,FALSE),"")</f>
        <v/>
      </c>
      <c r="AG64" s="29" t="str">
        <f>+IFERROR(VLOOKUP($AC64,'Calculation NO3'!$B$4:$J$1044,7,FALSE),"")</f>
        <v/>
      </c>
      <c r="AH64" s="130" t="str">
        <f>+IFERROR(VLOOKUP($AC64,'Calculation P'!$B$4:$J$1000,7,FALSE),"")</f>
        <v/>
      </c>
      <c r="AI64" s="62"/>
      <c r="AJ64" s="192" t="str">
        <f t="shared" si="28"/>
        <v>43475E</v>
      </c>
      <c r="AK64" s="21" t="str">
        <f>+IFERROR(VLOOKUP($AJ64,'Calculation TSS'!$B$4:$J$1000,7,FALSE),"")</f>
        <v/>
      </c>
      <c r="AL64" s="24" t="str">
        <f>+IFERROR(VLOOKUP($AJ64,'Calculation COD'!$B$4:$J$1055,7,FALSE),"")</f>
        <v/>
      </c>
      <c r="AM64" s="24" t="str">
        <f>+IFERROR(VLOOKUP($AJ64,'Calculation NH4'!$B$4:$J$1041,7,FALSE),"")</f>
        <v/>
      </c>
      <c r="AN64" s="29" t="str">
        <f>+IFERROR(VLOOKUP($AJ64,'Calculation NO3'!$B$4:$J$1044,7,FALSE),"")</f>
        <v/>
      </c>
      <c r="AO64" s="68" t="str">
        <f>+IFERROR(VLOOKUP($AJ64,'Calculation P'!$B$4:$J$1000,7,FALSE),"")</f>
        <v/>
      </c>
      <c r="AP64" s="30" t="str">
        <f t="shared" si="29"/>
        <v>43475F</v>
      </c>
      <c r="AQ64" s="25" t="str">
        <f>+IFERROR(VLOOKUP($AP64,'Calculation TSS'!$B$4:$J$1000,7,FALSE),"")</f>
        <v/>
      </c>
      <c r="AR64" s="25" t="str">
        <f>+IFERROR(VLOOKUP($AP64,'Calculation COD'!$B$4:$J$1055,7,FALSE),"")</f>
        <v/>
      </c>
      <c r="AS64" s="25" t="str">
        <f>+IFERROR(VLOOKUP($AP64,'Calculation NH4'!$B$4:$J$1041,7,FALSE),"")</f>
        <v/>
      </c>
      <c r="AT64" s="29" t="str">
        <f>+IFERROR(VLOOKUP($AP64,'Calculation NO3'!$B$4:$J$1044,7,FALSE),"")</f>
        <v/>
      </c>
      <c r="AU64" s="29" t="str">
        <f>+IFERROR(VLOOKUP($AP64,'Calculation P'!$B$4:$J$1000,7,FALSE),"")</f>
        <v/>
      </c>
      <c r="AV64" s="62"/>
      <c r="AW64" s="173" t="str">
        <f t="shared" si="30"/>
        <v>43475G</v>
      </c>
      <c r="AX64" s="25" t="str">
        <f>+IFERROR(VLOOKUP($AW64,'Calculation COD'!$B$4:$J$1055,7,FALSE),"")</f>
        <v/>
      </c>
      <c r="AY64" s="25" t="str">
        <f>+IFERROR(VLOOKUP($AW64,'Calculation NH4'!$B$4:$J$1041,7,FALSE),"")</f>
        <v/>
      </c>
      <c r="AZ64" s="29" t="str">
        <f>+IFERROR(VLOOKUP($AW64,'Calculation NO3'!$B$4:$J$1044,7,FALSE),"")</f>
        <v/>
      </c>
      <c r="BA64" s="68" t="str">
        <f>+IFERROR(VLOOKUP($AW64,'Calculation P'!$B$4:$J$1000,7,FALSE),"")</f>
        <v/>
      </c>
      <c r="BB64" s="30" t="str">
        <f t="shared" si="31"/>
        <v>43475H</v>
      </c>
      <c r="BC64" s="29" t="str">
        <f>+IFERROR(VLOOKUP($BB64,'Calculation TSS'!$B$4:$J$1000,7,FALSE),"")</f>
        <v/>
      </c>
      <c r="BD64" s="25" t="str">
        <f>+IFERROR(VLOOKUP($BB64,'Calculation COD'!$B$4:$J$1055,7,FALSE),"")</f>
        <v/>
      </c>
      <c r="BE64" s="25" t="str">
        <f>+IFERROR(VLOOKUP($BB64,'Calculation NH4'!$B$4:$J$1041,7,FALSE),"")</f>
        <v/>
      </c>
      <c r="BF64" s="25" t="str">
        <f>+IFERROR(VLOOKUP($BB64,'Calculation NO3'!$B$4:$J$1044,7,FALSE),"")</f>
        <v/>
      </c>
      <c r="BG64" s="130" t="str">
        <f>+IFERROR(VLOOKUP($BB64,'Calculation P'!$B$4:$J$1000,7,FALSE),"")</f>
        <v/>
      </c>
      <c r="BH64" s="192" t="str">
        <f t="shared" si="32"/>
        <v>43475I</v>
      </c>
      <c r="BI64" s="40" t="str">
        <f>+IFERROR(VLOOKUP($BH64,'Calculation TSS'!$B$4:$J$1000,7,FALSE),"")</f>
        <v/>
      </c>
      <c r="BJ64" s="25" t="str">
        <f>+IFERROR(VLOOKUP($BH64,'Calculation COD'!$B$4:$J$1055,7,FALSE),"")</f>
        <v/>
      </c>
      <c r="BK64" s="25" t="str">
        <f>+IFERROR(VLOOKUP($BH64,'Calculation NH4'!$B$4:$J$1041,7,FALSE),"")</f>
        <v/>
      </c>
      <c r="BL64" s="25" t="str">
        <f>+IFERROR(VLOOKUP($BH64,'Calculation NO3'!$B$4:$J$1044,7,FALSE),"")</f>
        <v/>
      </c>
      <c r="BM64" s="29" t="str">
        <f>+IFERROR(VLOOKUP($BH64,'Calculation P'!$B$4:$J$1000,7,FALSE),"")</f>
        <v/>
      </c>
      <c r="BN64" s="62"/>
      <c r="BO64" s="30" t="str">
        <f t="shared" si="33"/>
        <v>43475N</v>
      </c>
      <c r="BP64" s="134" t="str">
        <f>IFERROR(+VLOOKUP($BO64,'Calculation Solids'!$B$4:$I$1141,7,FALSE),"")</f>
        <v/>
      </c>
      <c r="BQ64" s="192" t="str">
        <f t="shared" si="34"/>
        <v>43475O</v>
      </c>
      <c r="BR64" s="92" t="str">
        <f>IFERROR(+VLOOKUP($BQ64,'Calculation Solids'!$B$4:$I$1141,7,FALSE),"")</f>
        <v/>
      </c>
      <c r="BS64" s="30" t="str">
        <f t="shared" si="35"/>
        <v>43475P</v>
      </c>
      <c r="BT64" s="170" t="str">
        <f>IFERROR(+VLOOKUP($BS64,'Calculation Solids'!$B$4:$I$1141,7,FALSE),"")</f>
        <v/>
      </c>
    </row>
    <row r="65" spans="1:72" x14ac:dyDescent="0.35">
      <c r="A65" s="244">
        <v>43476</v>
      </c>
      <c r="B65" s="239"/>
      <c r="C65" s="173" t="str">
        <f t="shared" si="19"/>
        <v>43476A</v>
      </c>
      <c r="D65" s="29">
        <f>IFERROR(+VLOOKUP(C65,'Calculation Solids'!$B$4:$I$1141,7,FALSE),"")</f>
        <v>16.106207754684547</v>
      </c>
      <c r="E65" s="190" t="str">
        <f>+IFERROR(VLOOKUP($C65,'Calculation COD'!$B$4:$J$1055,7,FALSE),"")</f>
        <v/>
      </c>
      <c r="F65" s="30" t="str">
        <f t="shared" si="21"/>
        <v>43476B</v>
      </c>
      <c r="G65" s="177">
        <f>IFERROR(+VLOOKUP($F65,'Calculation Solids'!$B$4:$I$1141,7,FALSE),"")</f>
        <v>9.1821558214574015</v>
      </c>
      <c r="H65" s="25" t="str">
        <f>+IFERROR(VLOOKUP($F65,'Calculation COD'!$B$4:$J$1055,7,FALSE),"")</f>
        <v/>
      </c>
      <c r="I65" s="26" t="str">
        <f>+IFERROR(VLOOKUP($F65,'Calculation NH4'!$B$4:$J$1041,7,FALSE),"")</f>
        <v/>
      </c>
      <c r="J65" s="29" t="str">
        <f>+IFERROR(VLOOKUP($F65,'Calculation NO3'!$B$4:$J$1044,7,FALSE),"")</f>
        <v/>
      </c>
      <c r="K65" s="29" t="str">
        <f>+IFERROR(VLOOKUP($F65,'Calculation P'!$B$4:$J$1000,7,FALSE),"")</f>
        <v/>
      </c>
      <c r="L65" s="62"/>
      <c r="M65" s="27" t="str">
        <f t="shared" si="22"/>
        <v>43476J</v>
      </c>
      <c r="N65" s="40">
        <f>+IFERROR(VLOOKUP($M65,'Calculation Solids'!$B$4:$J$1141,7,FALSE),"")</f>
        <v>39.74481017448214</v>
      </c>
      <c r="O65" s="28" t="str">
        <f t="shared" si="23"/>
        <v>43476K</v>
      </c>
      <c r="P65" s="29">
        <f>+IFERROR(VLOOKUP($O65,'Calculation Solids'!$B$4:$J$1141,7,FALSE),"")</f>
        <v>41.148971875034</v>
      </c>
      <c r="Q65" s="28" t="str">
        <f t="shared" si="24"/>
        <v>43476L</v>
      </c>
      <c r="R65" s="29">
        <f>+IFERROR(VLOOKUP($Q65,'Calculation Solids'!$B$4:$J$1141,7,FALSE),"")</f>
        <v>43.627375800453834</v>
      </c>
      <c r="S65" s="28" t="str">
        <f t="shared" si="25"/>
        <v>43476M</v>
      </c>
      <c r="T65" s="29" t="str">
        <f>+IFERROR(VLOOKUP($S65,'Calculation Solids'!$B$4:$J$1141,7,FALSE),"")</f>
        <v/>
      </c>
      <c r="U65" s="68">
        <f t="shared" si="20"/>
        <v>41.507052616656658</v>
      </c>
      <c r="V65" s="173" t="str">
        <f t="shared" si="26"/>
        <v>43476C</v>
      </c>
      <c r="W65" s="29" t="str">
        <f>+IFERROR(VLOOKUP($V65,'Calculation Solids'!$B$4:$J$1141,7,FALSE),"")</f>
        <v/>
      </c>
      <c r="X65" s="24" t="str">
        <f>+IFERROR(VLOOKUP($V65,'Calculation COD'!$B$4:$J$1055,7,FALSE),"")</f>
        <v/>
      </c>
      <c r="Y65" s="8" t="str">
        <f>+IFERROR(VLOOKUP($V65,'Calculation NH4'!$B$4:$J$1041,7,FALSE),"")</f>
        <v/>
      </c>
      <c r="Z65" s="29" t="str">
        <f>+IFERROR(VLOOKUP($V65,'Calculation NO3'!$B$4:$J$1044,7,FALSE),"")</f>
        <v/>
      </c>
      <c r="AA65" s="29" t="str">
        <f>+IFERROR(VLOOKUP($V65,'Calculation P'!$B$4:$J$1000,7,FALSE),"")</f>
        <v/>
      </c>
      <c r="AB65" s="239"/>
      <c r="AC65" s="30" t="str">
        <f t="shared" si="27"/>
        <v>43476D</v>
      </c>
      <c r="AD65" s="2" t="str">
        <f>+IFERROR(VLOOKUP($AC65,'Calculation TSS'!$B$4:$J$1000,7,FALSE),"")</f>
        <v/>
      </c>
      <c r="AE65" s="24" t="str">
        <f>+IFERROR(VLOOKUP($AC65,'Calculation COD'!$B$4:$J$1055,7,FALSE),"")</f>
        <v/>
      </c>
      <c r="AF65" s="24" t="str">
        <f>+IFERROR(VLOOKUP($AC65,'Calculation NH4'!$B$4:$J$1041,7,FALSE),"")</f>
        <v/>
      </c>
      <c r="AG65" s="29" t="str">
        <f>+IFERROR(VLOOKUP($AC65,'Calculation NO3'!$B$4:$J$1044,7,FALSE),"")</f>
        <v/>
      </c>
      <c r="AH65" s="130" t="str">
        <f>+IFERROR(VLOOKUP($AC65,'Calculation P'!$B$4:$J$1000,7,FALSE),"")</f>
        <v/>
      </c>
      <c r="AI65" s="62"/>
      <c r="AJ65" s="192" t="str">
        <f t="shared" si="28"/>
        <v>43476E</v>
      </c>
      <c r="AK65" s="21" t="str">
        <f>+IFERROR(VLOOKUP($AJ65,'Calculation TSS'!$B$4:$J$1000,7,FALSE),"")</f>
        <v/>
      </c>
      <c r="AL65" s="24" t="str">
        <f>+IFERROR(VLOOKUP($AJ65,'Calculation COD'!$B$4:$J$1055,7,FALSE),"")</f>
        <v/>
      </c>
      <c r="AM65" s="24" t="str">
        <f>+IFERROR(VLOOKUP($AJ65,'Calculation NH4'!$B$4:$J$1041,7,FALSE),"")</f>
        <v/>
      </c>
      <c r="AN65" s="29" t="str">
        <f>+IFERROR(VLOOKUP($AJ65,'Calculation NO3'!$B$4:$J$1044,7,FALSE),"")</f>
        <v/>
      </c>
      <c r="AO65" s="68" t="str">
        <f>+IFERROR(VLOOKUP($AJ65,'Calculation P'!$B$4:$J$1000,7,FALSE),"")</f>
        <v/>
      </c>
      <c r="AP65" s="30" t="str">
        <f t="shared" si="29"/>
        <v>43476F</v>
      </c>
      <c r="AQ65" s="25" t="str">
        <f>+IFERROR(VLOOKUP($AP65,'Calculation TSS'!$B$4:$J$1000,7,FALSE),"")</f>
        <v/>
      </c>
      <c r="AR65" s="25" t="str">
        <f>+IFERROR(VLOOKUP($AP65,'Calculation COD'!$B$4:$J$1055,7,FALSE),"")</f>
        <v/>
      </c>
      <c r="AS65" s="25" t="str">
        <f>+IFERROR(VLOOKUP($AP65,'Calculation NH4'!$B$4:$J$1041,7,FALSE),"")</f>
        <v/>
      </c>
      <c r="AT65" s="29" t="str">
        <f>+IFERROR(VLOOKUP($AP65,'Calculation NO3'!$B$4:$J$1044,7,FALSE),"")</f>
        <v/>
      </c>
      <c r="AU65" s="29" t="str">
        <f>+IFERROR(VLOOKUP($AP65,'Calculation P'!$B$4:$J$1000,7,FALSE),"")</f>
        <v/>
      </c>
      <c r="AV65" s="62"/>
      <c r="AW65" s="173" t="str">
        <f t="shared" si="30"/>
        <v>43476G</v>
      </c>
      <c r="AX65" s="25" t="str">
        <f>+IFERROR(VLOOKUP($AW65,'Calculation COD'!$B$4:$J$1055,7,FALSE),"")</f>
        <v/>
      </c>
      <c r="AY65" s="25" t="str">
        <f>+IFERROR(VLOOKUP($AW65,'Calculation NH4'!$B$4:$J$1041,7,FALSE),"")</f>
        <v/>
      </c>
      <c r="AZ65" s="29" t="str">
        <f>+IFERROR(VLOOKUP($AW65,'Calculation NO3'!$B$4:$J$1044,7,FALSE),"")</f>
        <v/>
      </c>
      <c r="BA65" s="68" t="str">
        <f>+IFERROR(VLOOKUP($AW65,'Calculation P'!$B$4:$J$1000,7,FALSE),"")</f>
        <v/>
      </c>
      <c r="BB65" s="30" t="str">
        <f t="shared" si="31"/>
        <v>43476H</v>
      </c>
      <c r="BC65" s="29" t="str">
        <f>+IFERROR(VLOOKUP($BB65,'Calculation TSS'!$B$4:$J$1000,7,FALSE),"")</f>
        <v/>
      </c>
      <c r="BD65" s="25" t="str">
        <f>+IFERROR(VLOOKUP($BB65,'Calculation COD'!$B$4:$J$1055,7,FALSE),"")</f>
        <v/>
      </c>
      <c r="BE65" s="25" t="str">
        <f>+IFERROR(VLOOKUP($BB65,'Calculation NH4'!$B$4:$J$1041,7,FALSE),"")</f>
        <v/>
      </c>
      <c r="BF65" s="25" t="str">
        <f>+IFERROR(VLOOKUP($BB65,'Calculation NO3'!$B$4:$J$1044,7,FALSE),"")</f>
        <v/>
      </c>
      <c r="BG65" s="130" t="str">
        <f>+IFERROR(VLOOKUP($BB65,'Calculation P'!$B$4:$J$1000,7,FALSE),"")</f>
        <v/>
      </c>
      <c r="BH65" s="192" t="str">
        <f t="shared" si="32"/>
        <v>43476I</v>
      </c>
      <c r="BI65" s="40" t="str">
        <f>+IFERROR(VLOOKUP($BH65,'Calculation TSS'!$B$4:$J$1000,7,FALSE),"")</f>
        <v/>
      </c>
      <c r="BJ65" s="25" t="str">
        <f>+IFERROR(VLOOKUP($BH65,'Calculation COD'!$B$4:$J$1055,7,FALSE),"")</f>
        <v/>
      </c>
      <c r="BK65" s="25" t="str">
        <f>+IFERROR(VLOOKUP($BH65,'Calculation NH4'!$B$4:$J$1041,7,FALSE),"")</f>
        <v/>
      </c>
      <c r="BL65" s="25" t="str">
        <f>+IFERROR(VLOOKUP($BH65,'Calculation NO3'!$B$4:$J$1044,7,FALSE),"")</f>
        <v/>
      </c>
      <c r="BM65" s="29" t="str">
        <f>+IFERROR(VLOOKUP($BH65,'Calculation P'!$B$4:$J$1000,7,FALSE),"")</f>
        <v/>
      </c>
      <c r="BN65" s="62"/>
      <c r="BO65" s="30" t="str">
        <f t="shared" si="33"/>
        <v>43476N</v>
      </c>
      <c r="BP65" s="134" t="str">
        <f>IFERROR(+VLOOKUP($BO65,'Calculation Solids'!$B$4:$I$1141,7,FALSE),"")</f>
        <v/>
      </c>
      <c r="BQ65" s="192" t="str">
        <f t="shared" si="34"/>
        <v>43476O</v>
      </c>
      <c r="BR65" s="92" t="str">
        <f>IFERROR(+VLOOKUP($BQ65,'Calculation Solids'!$B$4:$I$1141,7,FALSE),"")</f>
        <v/>
      </c>
      <c r="BS65" s="30" t="str">
        <f t="shared" si="35"/>
        <v>43476P</v>
      </c>
      <c r="BT65" s="170" t="str">
        <f>IFERROR(+VLOOKUP($BS65,'Calculation Solids'!$B$4:$I$1141,7,FALSE),"")</f>
        <v/>
      </c>
    </row>
    <row r="66" spans="1:72" x14ac:dyDescent="0.35">
      <c r="A66" s="244">
        <v>43477</v>
      </c>
      <c r="B66" s="240"/>
      <c r="C66" s="191" t="str">
        <f t="shared" si="19"/>
        <v>43477A</v>
      </c>
      <c r="D66" s="64" t="str">
        <f>IFERROR(+VLOOKUP(C66,'Calculation Solids'!$B$4:$I$1141,7,FALSE),"")</f>
        <v/>
      </c>
      <c r="E66" s="326" t="str">
        <f>+IFERROR(VLOOKUP($C66,'Calculation COD'!$B$4:$J$1055,7,FALSE),"")</f>
        <v/>
      </c>
      <c r="F66" s="183" t="str">
        <f t="shared" si="21"/>
        <v>43477B</v>
      </c>
      <c r="G66" s="178" t="str">
        <f>IFERROR(+VLOOKUP($F66,'Calculation Solids'!$B$4:$I$1141,7,FALSE),"")</f>
        <v/>
      </c>
      <c r="H66" s="3" t="str">
        <f>+IFERROR(VLOOKUP($F66,'Calculation COD'!$B$4:$J$1055,7,FALSE),"")</f>
        <v/>
      </c>
      <c r="I66" s="3" t="str">
        <f>+IFERROR(VLOOKUP($F66,'Calculation NH4'!$B$4:$J$1041,7,FALSE),"")</f>
        <v/>
      </c>
      <c r="J66" s="64" t="str">
        <f>+IFERROR(VLOOKUP($F66,'Calculation NO3'!$B$4:$J$1044,7,FALSE),"")</f>
        <v/>
      </c>
      <c r="K66" s="64" t="str">
        <f>+IFERROR(VLOOKUP($F66,'Calculation P'!$B$4:$J$1000,7,FALSE),"")</f>
        <v/>
      </c>
      <c r="L66" s="115"/>
      <c r="M66" s="117" t="str">
        <f t="shared" si="22"/>
        <v>43477J</v>
      </c>
      <c r="N66" s="66" t="str">
        <f>+IFERROR(VLOOKUP($M66,'Calculation Solids'!$B$4:$J$1141,7,FALSE),"")</f>
        <v/>
      </c>
      <c r="O66" s="64" t="str">
        <f t="shared" si="23"/>
        <v>43477K</v>
      </c>
      <c r="P66" s="64" t="str">
        <f>+IFERROR(VLOOKUP($O66,'Calculation Solids'!$B$4:$J$1141,7,FALSE),"")</f>
        <v/>
      </c>
      <c r="Q66" s="64" t="str">
        <f t="shared" si="24"/>
        <v>43477L</v>
      </c>
      <c r="R66" s="64" t="str">
        <f>+IFERROR(VLOOKUP($Q66,'Calculation Solids'!$B$4:$J$1141,7,FALSE),"")</f>
        <v/>
      </c>
      <c r="S66" s="64" t="str">
        <f t="shared" si="25"/>
        <v>43477M</v>
      </c>
      <c r="T66" s="64" t="str">
        <f>+IFERROR(VLOOKUP($S66,'Calculation Solids'!$B$4:$J$1141,7,FALSE),"")</f>
        <v/>
      </c>
      <c r="U66" s="69" t="str">
        <f t="shared" si="20"/>
        <v/>
      </c>
      <c r="V66" s="189" t="str">
        <f t="shared" si="26"/>
        <v>43477C</v>
      </c>
      <c r="W66" s="64" t="str">
        <f>+IFERROR(VLOOKUP($V66,'Calculation Solids'!$B$4:$J$1141,7,FALSE),"")</f>
        <v/>
      </c>
      <c r="X66" s="4" t="str">
        <f>+IFERROR(VLOOKUP($V66,'Calculation COD'!$B$4:$J$1055,7,FALSE),"")</f>
        <v/>
      </c>
      <c r="Y66" s="4" t="str">
        <f>+IFERROR(VLOOKUP($V66,'Calculation NH4'!$B$4:$J$1041,7,FALSE),"")</f>
        <v/>
      </c>
      <c r="Z66" s="64" t="str">
        <f>+IFERROR(VLOOKUP($V66,'Calculation NO3'!$B$4:$J$1044,7,FALSE),"")</f>
        <v/>
      </c>
      <c r="AA66" s="64" t="str">
        <f>+IFERROR(VLOOKUP($V66,'Calculation P'!$B$4:$J$1000,7,FALSE),"")</f>
        <v/>
      </c>
      <c r="AB66" s="240"/>
      <c r="AC66" s="183" t="str">
        <f t="shared" si="27"/>
        <v>43477D</v>
      </c>
      <c r="AD66" s="4" t="str">
        <f>+IFERROR(VLOOKUP($AC66,'Calculation TSS'!$B$4:$J$1000,7,FALSE),"")</f>
        <v/>
      </c>
      <c r="AE66" s="4" t="str">
        <f>+IFERROR(VLOOKUP($AC66,'Calculation COD'!$B$4:$J$1055,7,FALSE),"")</f>
        <v/>
      </c>
      <c r="AF66" s="4" t="str">
        <f>+IFERROR(VLOOKUP($AC66,'Calculation NH4'!$B$4:$J$1041,7,FALSE),"")</f>
        <v/>
      </c>
      <c r="AG66" s="64" t="str">
        <f>+IFERROR(VLOOKUP($AC66,'Calculation NO3'!$B$4:$J$1044,7,FALSE),"")</f>
        <v/>
      </c>
      <c r="AH66" s="131" t="str">
        <f>+IFERROR(VLOOKUP($AC66,'Calculation P'!$B$4:$J$1000,7,FALSE),"")</f>
        <v/>
      </c>
      <c r="AI66" s="115"/>
      <c r="AJ66" s="210" t="str">
        <f t="shared" si="28"/>
        <v>43477E</v>
      </c>
      <c r="AK66" s="211" t="str">
        <f>+IFERROR(VLOOKUP($AJ66,'Calculation TSS'!$B$4:$J$1000,7,FALSE),"")</f>
        <v/>
      </c>
      <c r="AL66" s="4" t="str">
        <f>+IFERROR(VLOOKUP($AJ66,'Calculation COD'!$B$4:$J$1055,7,FALSE),"")</f>
        <v/>
      </c>
      <c r="AM66" s="4" t="str">
        <f>+IFERROR(VLOOKUP($AJ66,'Calculation NH4'!$B$4:$J$1041,7,FALSE),"")</f>
        <v/>
      </c>
      <c r="AN66" s="64" t="str">
        <f>+IFERROR(VLOOKUP($AJ66,'Calculation NO3'!$B$4:$J$1044,7,FALSE),"")</f>
        <v/>
      </c>
      <c r="AO66" s="69" t="str">
        <f>+IFERROR(VLOOKUP($AJ66,'Calculation P'!$B$4:$J$1000,7,FALSE),"")</f>
        <v/>
      </c>
      <c r="AP66" s="178" t="str">
        <f t="shared" si="29"/>
        <v>43477F</v>
      </c>
      <c r="AQ66" s="65" t="str">
        <f>+IFERROR(VLOOKUP($AP66,'Calculation TSS'!$B$4:$J$1000,7,FALSE),"")</f>
        <v/>
      </c>
      <c r="AR66" s="65" t="str">
        <f>+IFERROR(VLOOKUP($AP66,'Calculation COD'!$B$4:$J$1055,7,FALSE),"")</f>
        <v/>
      </c>
      <c r="AS66" s="65" t="str">
        <f>+IFERROR(VLOOKUP($AP66,'Calculation NH4'!$B$4:$J$1041,7,FALSE),"")</f>
        <v/>
      </c>
      <c r="AT66" s="64" t="str">
        <f>+IFERROR(VLOOKUP($AP66,'Calculation NO3'!$B$4:$J$1044,7,FALSE),"")</f>
        <v/>
      </c>
      <c r="AU66" s="64" t="str">
        <f>+IFERROR(VLOOKUP($AP66,'Calculation P'!$B$4:$J$1000,7,FALSE),"")</f>
        <v/>
      </c>
      <c r="AV66" s="115"/>
      <c r="AW66" s="189" t="str">
        <f t="shared" si="30"/>
        <v>43477G</v>
      </c>
      <c r="AX66" s="65" t="str">
        <f>+IFERROR(VLOOKUP($AW66,'Calculation COD'!$B$4:$J$1055,7,FALSE),"")</f>
        <v/>
      </c>
      <c r="AY66" s="65" t="str">
        <f>+IFERROR(VLOOKUP($AW66,'Calculation NH4'!$B$4:$J$1041,7,FALSE),"")</f>
        <v/>
      </c>
      <c r="AZ66" s="64" t="str">
        <f>+IFERROR(VLOOKUP($AW66,'Calculation NO3'!$B$4:$J$1044,7,FALSE),"")</f>
        <v/>
      </c>
      <c r="BA66" s="69" t="str">
        <f>+IFERROR(VLOOKUP($AW66,'Calculation P'!$B$4:$J$1000,7,FALSE),"")</f>
        <v/>
      </c>
      <c r="BB66" s="183" t="str">
        <f t="shared" si="31"/>
        <v>43477H</v>
      </c>
      <c r="BC66" s="64" t="str">
        <f>+IFERROR(VLOOKUP($BB66,'Calculation TSS'!$B$4:$J$1000,7,FALSE),"")</f>
        <v/>
      </c>
      <c r="BD66" s="65" t="str">
        <f>+IFERROR(VLOOKUP($BB66,'Calculation COD'!$B$4:$J$1055,7,FALSE),"")</f>
        <v/>
      </c>
      <c r="BE66" s="65" t="str">
        <f>+IFERROR(VLOOKUP($BB66,'Calculation NH4'!$B$4:$J$1041,7,FALSE),"")</f>
        <v/>
      </c>
      <c r="BF66" s="65" t="str">
        <f>+IFERROR(VLOOKUP($BB66,'Calculation NO3'!$B$4:$J$1044,7,FALSE),"")</f>
        <v/>
      </c>
      <c r="BG66" s="131" t="str">
        <f>+IFERROR(VLOOKUP($BB66,'Calculation P'!$B$4:$J$1000,7,FALSE),"")</f>
        <v/>
      </c>
      <c r="BH66" s="210" t="str">
        <f t="shared" si="32"/>
        <v>43477I</v>
      </c>
      <c r="BI66" s="66" t="str">
        <f>+IFERROR(VLOOKUP($BH66,'Calculation TSS'!$B$4:$J$1000,7,FALSE),"")</f>
        <v/>
      </c>
      <c r="BJ66" s="65" t="str">
        <f>+IFERROR(VLOOKUP($BH66,'Calculation COD'!$B$4:$J$1055,7,FALSE),"")</f>
        <v/>
      </c>
      <c r="BK66" s="65" t="str">
        <f>+IFERROR(VLOOKUP($BH66,'Calculation NH4'!$B$4:$J$1041,7,FALSE),"")</f>
        <v/>
      </c>
      <c r="BL66" s="65" t="str">
        <f>+IFERROR(VLOOKUP($BH66,'Calculation NO3'!$B$4:$J$1044,7,FALSE),"")</f>
        <v/>
      </c>
      <c r="BM66" s="64" t="str">
        <f>+IFERROR(VLOOKUP($BH66,'Calculation P'!$B$4:$J$1000,7,FALSE),"")</f>
        <v/>
      </c>
      <c r="BN66" s="115"/>
      <c r="BO66" s="183" t="str">
        <f t="shared" si="33"/>
        <v>43477N</v>
      </c>
      <c r="BP66" s="116" t="str">
        <f>IFERROR(+VLOOKUP($BO66,'Calculation Solids'!$B$4:$I$1141,7,FALSE),"")</f>
        <v/>
      </c>
      <c r="BQ66" s="187" t="str">
        <f t="shared" si="34"/>
        <v>43477O</v>
      </c>
      <c r="BR66" s="116" t="str">
        <f>IFERROR(+VLOOKUP($BQ66,'Calculation Solids'!$B$4:$I$1141,7,FALSE),"")</f>
        <v/>
      </c>
      <c r="BS66" s="185" t="str">
        <f t="shared" si="35"/>
        <v>43477P</v>
      </c>
      <c r="BT66" s="116" t="str">
        <f>IFERROR(+VLOOKUP($BS66,'Calculation Solids'!$B$4:$I$1141,7,FALSE),"")</f>
        <v/>
      </c>
    </row>
    <row r="67" spans="1:72" x14ac:dyDescent="0.35">
      <c r="A67" s="244">
        <v>43478</v>
      </c>
      <c r="B67" s="240"/>
      <c r="C67" s="191" t="str">
        <f t="shared" si="19"/>
        <v>43478A</v>
      </c>
      <c r="D67" s="64" t="str">
        <f>IFERROR(+VLOOKUP(C67,'Calculation Solids'!$B$4:$I$1141,7,FALSE),"")</f>
        <v/>
      </c>
      <c r="E67" s="326" t="str">
        <f>+IFERROR(VLOOKUP($C67,'Calculation COD'!$B$4:$J$1055,7,FALSE),"")</f>
        <v/>
      </c>
      <c r="F67" s="183" t="str">
        <f t="shared" si="21"/>
        <v>43478B</v>
      </c>
      <c r="G67" s="178" t="str">
        <f>IFERROR(+VLOOKUP($F67,'Calculation Solids'!$B$4:$I$1141,7,FALSE),"")</f>
        <v/>
      </c>
      <c r="H67" s="3" t="str">
        <f>+IFERROR(VLOOKUP($F67,'Calculation COD'!$B$4:$J$1055,7,FALSE),"")</f>
        <v/>
      </c>
      <c r="I67" s="3" t="str">
        <f>+IFERROR(VLOOKUP($F67,'Calculation NH4'!$B$4:$J$1041,7,FALSE),"")</f>
        <v/>
      </c>
      <c r="J67" s="64" t="str">
        <f>+IFERROR(VLOOKUP($F67,'Calculation NO3'!$B$4:$J$1044,7,FALSE),"")</f>
        <v/>
      </c>
      <c r="K67" s="64" t="str">
        <f>+IFERROR(VLOOKUP($F67,'Calculation P'!$B$4:$J$1000,7,FALSE),"")</f>
        <v/>
      </c>
      <c r="L67" s="115"/>
      <c r="M67" s="117" t="str">
        <f t="shared" si="22"/>
        <v>43478J</v>
      </c>
      <c r="N67" s="66" t="str">
        <f>+IFERROR(VLOOKUP($M67,'Calculation Solids'!$B$4:$J$1141,7,FALSE),"")</f>
        <v/>
      </c>
      <c r="O67" s="64" t="str">
        <f t="shared" si="23"/>
        <v>43478K</v>
      </c>
      <c r="P67" s="64" t="str">
        <f>+IFERROR(VLOOKUP($O67,'Calculation Solids'!$B$4:$J$1141,7,FALSE),"")</f>
        <v/>
      </c>
      <c r="Q67" s="64" t="str">
        <f t="shared" si="24"/>
        <v>43478L</v>
      </c>
      <c r="R67" s="64" t="str">
        <f>+IFERROR(VLOOKUP($Q67,'Calculation Solids'!$B$4:$J$1141,7,FALSE),"")</f>
        <v/>
      </c>
      <c r="S67" s="64" t="str">
        <f t="shared" si="25"/>
        <v>43478M</v>
      </c>
      <c r="T67" s="64" t="str">
        <f>+IFERROR(VLOOKUP($S67,'Calculation Solids'!$B$4:$J$1141,7,FALSE),"")</f>
        <v/>
      </c>
      <c r="U67" s="69" t="str">
        <f t="shared" si="20"/>
        <v/>
      </c>
      <c r="V67" s="189" t="str">
        <f t="shared" si="26"/>
        <v>43478C</v>
      </c>
      <c r="W67" s="64" t="str">
        <f>+IFERROR(VLOOKUP($V67,'Calculation Solids'!$B$4:$J$1141,7,FALSE),"")</f>
        <v/>
      </c>
      <c r="X67" s="4" t="str">
        <f>+IFERROR(VLOOKUP($V67,'Calculation COD'!$B$4:$J$1055,7,FALSE),"")</f>
        <v/>
      </c>
      <c r="Y67" s="4" t="str">
        <f>+IFERROR(VLOOKUP($V67,'Calculation NH4'!$B$4:$J$1041,7,FALSE),"")</f>
        <v/>
      </c>
      <c r="Z67" s="64" t="str">
        <f>+IFERROR(VLOOKUP($V67,'Calculation NO3'!$B$4:$J$1044,7,FALSE),"")</f>
        <v/>
      </c>
      <c r="AA67" s="64" t="str">
        <f>+IFERROR(VLOOKUP($V67,'Calculation P'!$B$4:$J$1000,7,FALSE),"")</f>
        <v/>
      </c>
      <c r="AB67" s="240"/>
      <c r="AC67" s="183" t="str">
        <f t="shared" si="27"/>
        <v>43478D</v>
      </c>
      <c r="AD67" s="4" t="str">
        <f>+IFERROR(VLOOKUP($AC67,'Calculation TSS'!$B$4:$J$1000,7,FALSE),"")</f>
        <v/>
      </c>
      <c r="AE67" s="4" t="str">
        <f>+IFERROR(VLOOKUP($AC67,'Calculation COD'!$B$4:$J$1055,7,FALSE),"")</f>
        <v/>
      </c>
      <c r="AF67" s="4" t="str">
        <f>+IFERROR(VLOOKUP($AC67,'Calculation NH4'!$B$4:$J$1041,7,FALSE),"")</f>
        <v/>
      </c>
      <c r="AG67" s="64" t="str">
        <f>+IFERROR(VLOOKUP($AC67,'Calculation NO3'!$B$4:$J$1044,7,FALSE),"")</f>
        <v/>
      </c>
      <c r="AH67" s="131" t="str">
        <f>+IFERROR(VLOOKUP($AC67,'Calculation P'!$B$4:$J$1000,7,FALSE),"")</f>
        <v/>
      </c>
      <c r="AI67" s="115"/>
      <c r="AJ67" s="210" t="str">
        <f t="shared" si="28"/>
        <v>43478E</v>
      </c>
      <c r="AK67" s="211" t="str">
        <f>+IFERROR(VLOOKUP($AJ67,'Calculation TSS'!$B$4:$J$1000,7,FALSE),"")</f>
        <v/>
      </c>
      <c r="AL67" s="4" t="str">
        <f>+IFERROR(VLOOKUP($AJ67,'Calculation COD'!$B$4:$J$1055,7,FALSE),"")</f>
        <v/>
      </c>
      <c r="AM67" s="4" t="str">
        <f>+IFERROR(VLOOKUP($AJ67,'Calculation NH4'!$B$4:$J$1041,7,FALSE),"")</f>
        <v/>
      </c>
      <c r="AN67" s="64" t="str">
        <f>+IFERROR(VLOOKUP($AJ67,'Calculation NO3'!$B$4:$J$1044,7,FALSE),"")</f>
        <v/>
      </c>
      <c r="AO67" s="69" t="str">
        <f>+IFERROR(VLOOKUP($AJ67,'Calculation P'!$B$4:$J$1000,7,FALSE),"")</f>
        <v/>
      </c>
      <c r="AP67" s="178" t="str">
        <f t="shared" si="29"/>
        <v>43478F</v>
      </c>
      <c r="AQ67" s="65" t="str">
        <f>+IFERROR(VLOOKUP($AP67,'Calculation TSS'!$B$4:$J$1000,7,FALSE),"")</f>
        <v/>
      </c>
      <c r="AR67" s="65" t="str">
        <f>+IFERROR(VLOOKUP($AP67,'Calculation COD'!$B$4:$J$1055,7,FALSE),"")</f>
        <v/>
      </c>
      <c r="AS67" s="65" t="str">
        <f>+IFERROR(VLOOKUP($AP67,'Calculation NH4'!$B$4:$J$1041,7,FALSE),"")</f>
        <v/>
      </c>
      <c r="AT67" s="64" t="str">
        <f>+IFERROR(VLOOKUP($AP67,'Calculation NO3'!$B$4:$J$1044,7,FALSE),"")</f>
        <v/>
      </c>
      <c r="AU67" s="64" t="str">
        <f>+IFERROR(VLOOKUP($AP67,'Calculation P'!$B$4:$J$1000,7,FALSE),"")</f>
        <v/>
      </c>
      <c r="AV67" s="115"/>
      <c r="AW67" s="189" t="str">
        <f t="shared" si="30"/>
        <v>43478G</v>
      </c>
      <c r="AX67" s="65" t="str">
        <f>+IFERROR(VLOOKUP($AW67,'Calculation COD'!$B$4:$J$1055,7,FALSE),"")</f>
        <v/>
      </c>
      <c r="AY67" s="65" t="str">
        <f>+IFERROR(VLOOKUP($AW67,'Calculation NH4'!$B$4:$J$1041,7,FALSE),"")</f>
        <v/>
      </c>
      <c r="AZ67" s="64" t="str">
        <f>+IFERROR(VLOOKUP($AW67,'Calculation NO3'!$B$4:$J$1044,7,FALSE),"")</f>
        <v/>
      </c>
      <c r="BA67" s="69" t="str">
        <f>+IFERROR(VLOOKUP($AW67,'Calculation P'!$B$4:$J$1000,7,FALSE),"")</f>
        <v/>
      </c>
      <c r="BB67" s="183" t="str">
        <f t="shared" si="31"/>
        <v>43478H</v>
      </c>
      <c r="BC67" s="64" t="str">
        <f>+IFERROR(VLOOKUP($BB67,'Calculation TSS'!$B$4:$J$1000,7,FALSE),"")</f>
        <v/>
      </c>
      <c r="BD67" s="65" t="str">
        <f>+IFERROR(VLOOKUP($BB67,'Calculation COD'!$B$4:$J$1055,7,FALSE),"")</f>
        <v/>
      </c>
      <c r="BE67" s="65" t="str">
        <f>+IFERROR(VLOOKUP($BB67,'Calculation NH4'!$B$4:$J$1041,7,FALSE),"")</f>
        <v/>
      </c>
      <c r="BF67" s="65" t="str">
        <f>+IFERROR(VLOOKUP($BB67,'Calculation NO3'!$B$4:$J$1044,7,FALSE),"")</f>
        <v/>
      </c>
      <c r="BG67" s="131" t="str">
        <f>+IFERROR(VLOOKUP($BB67,'Calculation P'!$B$4:$J$1000,7,FALSE),"")</f>
        <v/>
      </c>
      <c r="BH67" s="210" t="str">
        <f t="shared" si="32"/>
        <v>43478I</v>
      </c>
      <c r="BI67" s="66" t="str">
        <f>+IFERROR(VLOOKUP($BH67,'Calculation TSS'!$B$4:$J$1000,7,FALSE),"")</f>
        <v/>
      </c>
      <c r="BJ67" s="65" t="str">
        <f>+IFERROR(VLOOKUP($BH67,'Calculation COD'!$B$4:$J$1055,7,FALSE),"")</f>
        <v/>
      </c>
      <c r="BK67" s="65" t="str">
        <f>+IFERROR(VLOOKUP($BH67,'Calculation NH4'!$B$4:$J$1041,7,FALSE),"")</f>
        <v/>
      </c>
      <c r="BL67" s="65" t="str">
        <f>+IFERROR(VLOOKUP($BH67,'Calculation NO3'!$B$4:$J$1044,7,FALSE),"")</f>
        <v/>
      </c>
      <c r="BM67" s="64" t="str">
        <f>+IFERROR(VLOOKUP($BH67,'Calculation P'!$B$4:$J$1000,7,FALSE),"")</f>
        <v/>
      </c>
      <c r="BN67" s="115"/>
      <c r="BO67" s="183" t="str">
        <f t="shared" si="33"/>
        <v>43478N</v>
      </c>
      <c r="BP67" s="116" t="str">
        <f>IFERROR(+VLOOKUP($BO67,'Calculation Solids'!$B$4:$I$1141,7,FALSE),"")</f>
        <v/>
      </c>
      <c r="BQ67" s="187" t="str">
        <f t="shared" si="34"/>
        <v>43478O</v>
      </c>
      <c r="BR67" s="116" t="str">
        <f>IFERROR(+VLOOKUP($BQ67,'Calculation Solids'!$B$4:$I$1141,7,FALSE),"")</f>
        <v/>
      </c>
      <c r="BS67" s="185" t="str">
        <f t="shared" si="35"/>
        <v>43478P</v>
      </c>
      <c r="BT67" s="116" t="str">
        <f>IFERROR(+VLOOKUP($BS67,'Calculation Solids'!$B$4:$I$1141,7,FALSE),"")</f>
        <v/>
      </c>
    </row>
    <row r="68" spans="1:72" x14ac:dyDescent="0.35">
      <c r="A68" s="244">
        <v>43479</v>
      </c>
      <c r="B68" s="239"/>
      <c r="C68" s="173" t="str">
        <f t="shared" si="19"/>
        <v>43479A</v>
      </c>
      <c r="D68" s="29">
        <f>IFERROR(+VLOOKUP(C68,'Calculation Solids'!$B$4:$I$1141,7,FALSE),"")</f>
        <v>13.729977116704756</v>
      </c>
      <c r="E68" s="190">
        <f>+IFERROR(VLOOKUP($C68,'Calculation COD'!$B$4:$J$1055,7,FALSE),"")</f>
        <v>6900</v>
      </c>
      <c r="F68" s="30" t="str">
        <f t="shared" si="21"/>
        <v>43479B</v>
      </c>
      <c r="G68" s="177">
        <f>IFERROR(+VLOOKUP($F68,'Calculation Solids'!$B$4:$I$1141,7,FALSE),"")</f>
        <v>6.2500000000000151</v>
      </c>
      <c r="H68" s="25">
        <f>+IFERROR(VLOOKUP($F68,'Calculation COD'!$B$4:$J$1055,7,FALSE),"")</f>
        <v>4000</v>
      </c>
      <c r="I68" s="26">
        <f>+IFERROR(VLOOKUP($F68,'Calculation NH4'!$B$4:$J$1041,7,FALSE),"")</f>
        <v>950</v>
      </c>
      <c r="J68" s="29">
        <f>+IFERROR(VLOOKUP($F68,'Calculation NO3'!$B$4:$J$1044,7,FALSE),"")</f>
        <v>24.299999999999997</v>
      </c>
      <c r="K68" s="29">
        <f>+IFERROR(VLOOKUP($F68,'Calculation P'!$B$4:$J$1000,7,FALSE),"")</f>
        <v>27</v>
      </c>
      <c r="L68" s="62"/>
      <c r="M68" s="27" t="str">
        <f t="shared" si="22"/>
        <v>43479J</v>
      </c>
      <c r="N68" s="40">
        <f>+IFERROR(VLOOKUP($M68,'Calculation Solids'!$B$4:$J$1141,7,FALSE),"")</f>
        <v>44.186046511627872</v>
      </c>
      <c r="O68" s="28" t="str">
        <f t="shared" si="23"/>
        <v>43479K</v>
      </c>
      <c r="P68" s="29">
        <f>+IFERROR(VLOOKUP($O68,'Calculation Solids'!$B$4:$J$1141,7,FALSE),"")</f>
        <v>49.586776859504134</v>
      </c>
      <c r="Q68" s="28" t="str">
        <f t="shared" si="24"/>
        <v>43479L</v>
      </c>
      <c r="R68" s="29">
        <f>+IFERROR(VLOOKUP($Q68,'Calculation Solids'!$B$4:$J$1141,7,FALSE),"")</f>
        <v>43.165467625899275</v>
      </c>
      <c r="S68" s="28" t="str">
        <f t="shared" si="25"/>
        <v>43479M</v>
      </c>
      <c r="T68" s="29">
        <f>+IFERROR(VLOOKUP($S68,'Calculation Solids'!$B$4:$J$1141,7,FALSE),"")</f>
        <v>43.209876543209873</v>
      </c>
      <c r="U68" s="68">
        <f t="shared" si="20"/>
        <v>45.03704188506029</v>
      </c>
      <c r="V68" s="173" t="str">
        <f t="shared" si="26"/>
        <v>43479C</v>
      </c>
      <c r="W68" s="29" t="str">
        <f>+IFERROR(VLOOKUP($V68,'Calculation Solids'!$B$4:$J$1141,7,FALSE),"")</f>
        <v/>
      </c>
      <c r="X68" s="24" t="str">
        <f>+IFERROR(VLOOKUP($V68,'Calculation COD'!$B$4:$J$1055,7,FALSE),"")</f>
        <v/>
      </c>
      <c r="Y68" s="8" t="str">
        <f>+IFERROR(VLOOKUP($V68,'Calculation NH4'!$B$4:$J$1041,7,FALSE),"")</f>
        <v/>
      </c>
      <c r="Z68" s="29" t="str">
        <f>+IFERROR(VLOOKUP($V68,'Calculation NO3'!$B$4:$J$1044,7,FALSE),"")</f>
        <v/>
      </c>
      <c r="AA68" s="29" t="str">
        <f>+IFERROR(VLOOKUP($V68,'Calculation P'!$B$4:$J$1000,7,FALSE),"")</f>
        <v/>
      </c>
      <c r="AB68" s="239"/>
      <c r="AC68" s="30" t="str">
        <f t="shared" si="27"/>
        <v>43479D</v>
      </c>
      <c r="AD68" s="2" t="str">
        <f>+IFERROR(VLOOKUP($AC68,'Calculation TSS'!$B$4:$J$1000,7,FALSE),"")</f>
        <v/>
      </c>
      <c r="AE68" s="24" t="str">
        <f>+IFERROR(VLOOKUP($AC68,'Calculation COD'!$B$4:$J$1055,7,FALSE),"")</f>
        <v/>
      </c>
      <c r="AF68" s="24" t="str">
        <f>+IFERROR(VLOOKUP($AC68,'Calculation NH4'!$B$4:$J$1041,7,FALSE),"")</f>
        <v/>
      </c>
      <c r="AG68" s="29" t="str">
        <f>+IFERROR(VLOOKUP($AC68,'Calculation NO3'!$B$4:$J$1044,7,FALSE),"")</f>
        <v/>
      </c>
      <c r="AH68" s="130" t="str">
        <f>+IFERROR(VLOOKUP($AC68,'Calculation P'!$B$4:$J$1000,7,FALSE),"")</f>
        <v/>
      </c>
      <c r="AI68" s="62"/>
      <c r="AJ68" s="192" t="str">
        <f t="shared" si="28"/>
        <v>43479E</v>
      </c>
      <c r="AK68" s="21" t="str">
        <f>+IFERROR(VLOOKUP($AJ68,'Calculation TSS'!$B$4:$J$1000,7,FALSE),"")</f>
        <v/>
      </c>
      <c r="AL68" s="24" t="str">
        <f>+IFERROR(VLOOKUP($AJ68,'Calculation COD'!$B$4:$J$1055,7,FALSE),"")</f>
        <v/>
      </c>
      <c r="AM68" s="24" t="str">
        <f>+IFERROR(VLOOKUP($AJ68,'Calculation NH4'!$B$4:$J$1041,7,FALSE),"")</f>
        <v/>
      </c>
      <c r="AN68" s="29" t="str">
        <f>+IFERROR(VLOOKUP($AJ68,'Calculation NO3'!$B$4:$J$1044,7,FALSE),"")</f>
        <v/>
      </c>
      <c r="AO68" s="68" t="str">
        <f>+IFERROR(VLOOKUP($AJ68,'Calculation P'!$B$4:$J$1000,7,FALSE),"")</f>
        <v/>
      </c>
      <c r="AP68" s="30" t="str">
        <f t="shared" si="29"/>
        <v>43479F</v>
      </c>
      <c r="AQ68" s="25" t="str">
        <f>+IFERROR(VLOOKUP($AP68,'Calculation TSS'!$B$4:$J$1000,7,FALSE),"")</f>
        <v/>
      </c>
      <c r="AR68" s="25" t="str">
        <f>+IFERROR(VLOOKUP($AP68,'Calculation COD'!$B$4:$J$1055,7,FALSE),"")</f>
        <v/>
      </c>
      <c r="AS68" s="25" t="str">
        <f>+IFERROR(VLOOKUP($AP68,'Calculation NH4'!$B$4:$J$1041,7,FALSE),"")</f>
        <v/>
      </c>
      <c r="AT68" s="29" t="str">
        <f>+IFERROR(VLOOKUP($AP68,'Calculation NO3'!$B$4:$J$1044,7,FALSE),"")</f>
        <v/>
      </c>
      <c r="AU68" s="29" t="str">
        <f>+IFERROR(VLOOKUP($AP68,'Calculation P'!$B$4:$J$1000,7,FALSE),"")</f>
        <v/>
      </c>
      <c r="AV68" s="62"/>
      <c r="AW68" s="173" t="str">
        <f t="shared" si="30"/>
        <v>43479G</v>
      </c>
      <c r="AX68" s="25">
        <f>+IFERROR(VLOOKUP($AW68,'Calculation COD'!$B$4:$J$1055,7,FALSE),"")</f>
        <v>1060</v>
      </c>
      <c r="AY68" s="25">
        <f>+IFERROR(VLOOKUP($AW68,'Calculation NH4'!$B$4:$J$1041,7,FALSE),"")</f>
        <v>405</v>
      </c>
      <c r="AZ68" s="29">
        <f>+IFERROR(VLOOKUP($AW68,'Calculation NO3'!$B$4:$J$1044,7,FALSE),"")</f>
        <v>1.8</v>
      </c>
      <c r="BA68" s="68">
        <f>+IFERROR(VLOOKUP($AW68,'Calculation P'!$B$4:$J$1000,7,FALSE),"")</f>
        <v>4.3499999999999996</v>
      </c>
      <c r="BB68" s="30" t="str">
        <f t="shared" si="31"/>
        <v>43479H</v>
      </c>
      <c r="BC68" s="29" t="str">
        <f>+IFERROR(VLOOKUP($BB68,'Calculation TSS'!$B$4:$J$1000,7,FALSE),"")</f>
        <v/>
      </c>
      <c r="BD68" s="25" t="str">
        <f>+IFERROR(VLOOKUP($BB68,'Calculation COD'!$B$4:$J$1055,7,FALSE),"")</f>
        <v/>
      </c>
      <c r="BE68" s="25" t="str">
        <f>+IFERROR(VLOOKUP($BB68,'Calculation NH4'!$B$4:$J$1041,7,FALSE),"")</f>
        <v/>
      </c>
      <c r="BF68" s="25" t="str">
        <f>+IFERROR(VLOOKUP($BB68,'Calculation NO3'!$B$4:$J$1044,7,FALSE),"")</f>
        <v/>
      </c>
      <c r="BG68" s="130" t="str">
        <f>+IFERROR(VLOOKUP($BB68,'Calculation P'!$B$4:$J$1000,7,FALSE),"")</f>
        <v/>
      </c>
      <c r="BH68" s="192" t="str">
        <f t="shared" si="32"/>
        <v>43479I</v>
      </c>
      <c r="BI68" s="40" t="str">
        <f>+IFERROR(VLOOKUP($BH68,'Calculation TSS'!$B$4:$J$1000,7,FALSE),"")</f>
        <v/>
      </c>
      <c r="BJ68" s="25">
        <f>+IFERROR(VLOOKUP($BH68,'Calculation COD'!$B$4:$J$1055,7,FALSE),"")</f>
        <v>1040</v>
      </c>
      <c r="BK68" s="25">
        <f>+IFERROR(VLOOKUP($BH68,'Calculation NH4'!$B$4:$J$1041,7,FALSE),"")</f>
        <v>325</v>
      </c>
      <c r="BL68" s="25">
        <f>+IFERROR(VLOOKUP($BH68,'Calculation NO3'!$B$4:$J$1044,7,FALSE),"")</f>
        <v>10</v>
      </c>
      <c r="BM68" s="29">
        <f>+IFERROR(VLOOKUP($BH68,'Calculation P'!$B$4:$J$1000,7,FALSE),"")</f>
        <v>6.7</v>
      </c>
      <c r="BN68" s="62"/>
      <c r="BO68" s="30" t="str">
        <f t="shared" si="33"/>
        <v>43479N</v>
      </c>
      <c r="BP68" s="134" t="str">
        <f>IFERROR(+VLOOKUP($BO68,'Calculation Solids'!$B$4:$I$1141,7,FALSE),"")</f>
        <v/>
      </c>
      <c r="BQ68" s="192" t="str">
        <f t="shared" si="34"/>
        <v>43479O</v>
      </c>
      <c r="BR68" s="92" t="str">
        <f>IFERROR(+VLOOKUP($BQ68,'Calculation Solids'!$B$4:$I$1141,7,FALSE),"")</f>
        <v/>
      </c>
      <c r="BS68" s="30" t="str">
        <f t="shared" si="35"/>
        <v>43479P</v>
      </c>
      <c r="BT68" s="170" t="str">
        <f>IFERROR(+VLOOKUP($BS68,'Calculation Solids'!$B$4:$I$1141,7,FALSE),"")</f>
        <v/>
      </c>
    </row>
    <row r="69" spans="1:72" x14ac:dyDescent="0.35">
      <c r="A69" s="244">
        <v>43480</v>
      </c>
      <c r="B69" s="239"/>
      <c r="C69" s="173" t="str">
        <f t="shared" si="19"/>
        <v>43480A</v>
      </c>
      <c r="D69" s="29" t="str">
        <f>IFERROR(+VLOOKUP(C69,'Calculation Solids'!$B$4:$I$1141,7,FALSE),"")</f>
        <v/>
      </c>
      <c r="E69" s="190" t="str">
        <f>+IFERROR(VLOOKUP($C69,'Calculation COD'!$B$4:$J$1055,7,FALSE),"")</f>
        <v/>
      </c>
      <c r="F69" s="30" t="str">
        <f t="shared" si="21"/>
        <v>43480B</v>
      </c>
      <c r="G69" s="177" t="str">
        <f>IFERROR(+VLOOKUP($F69,'Calculation Solids'!$B$4:$I$1141,7,FALSE),"")</f>
        <v/>
      </c>
      <c r="H69" s="25" t="str">
        <f>+IFERROR(VLOOKUP($F69,'Calculation COD'!$B$4:$J$1055,7,FALSE),"")</f>
        <v/>
      </c>
      <c r="I69" s="26" t="str">
        <f>+IFERROR(VLOOKUP($F69,'Calculation NH4'!$B$4:$J$1041,7,FALSE),"")</f>
        <v/>
      </c>
      <c r="J69" s="29" t="str">
        <f>+IFERROR(VLOOKUP($F69,'Calculation NO3'!$B$4:$J$1044,7,FALSE),"")</f>
        <v/>
      </c>
      <c r="K69" s="29" t="str">
        <f>+IFERROR(VLOOKUP($F69,'Calculation P'!$B$4:$J$1000,7,FALSE),"")</f>
        <v/>
      </c>
      <c r="L69" s="62"/>
      <c r="M69" s="27" t="str">
        <f t="shared" si="22"/>
        <v>43480J</v>
      </c>
      <c r="N69" s="40" t="str">
        <f>+IFERROR(VLOOKUP($M69,'Calculation Solids'!$B$4:$J$1141,7,FALSE),"")</f>
        <v/>
      </c>
      <c r="O69" s="28" t="str">
        <f t="shared" si="23"/>
        <v>43480K</v>
      </c>
      <c r="P69" s="29" t="str">
        <f>+IFERROR(VLOOKUP($O69,'Calculation Solids'!$B$4:$J$1141,7,FALSE),"")</f>
        <v/>
      </c>
      <c r="Q69" s="28" t="str">
        <f t="shared" si="24"/>
        <v>43480L</v>
      </c>
      <c r="R69" s="29" t="str">
        <f>+IFERROR(VLOOKUP($Q69,'Calculation Solids'!$B$4:$J$1141,7,FALSE),"")</f>
        <v/>
      </c>
      <c r="S69" s="28" t="str">
        <f t="shared" si="25"/>
        <v>43480M</v>
      </c>
      <c r="T69" s="29" t="str">
        <f>+IFERROR(VLOOKUP($S69,'Calculation Solids'!$B$4:$J$1141,7,FALSE),"")</f>
        <v/>
      </c>
      <c r="U69" s="68" t="str">
        <f t="shared" si="20"/>
        <v/>
      </c>
      <c r="V69" s="173" t="str">
        <f t="shared" si="26"/>
        <v>43480C</v>
      </c>
      <c r="W69" s="29" t="str">
        <f>+IFERROR(VLOOKUP($V69,'Calculation Solids'!$B$4:$J$1141,7,FALSE),"")</f>
        <v/>
      </c>
      <c r="X69" s="24" t="str">
        <f>+IFERROR(VLOOKUP($V69,'Calculation COD'!$B$4:$J$1055,7,FALSE),"")</f>
        <v/>
      </c>
      <c r="Y69" s="8" t="str">
        <f>+IFERROR(VLOOKUP($V69,'Calculation NH4'!$B$4:$J$1041,7,FALSE),"")</f>
        <v/>
      </c>
      <c r="Z69" s="29" t="str">
        <f>+IFERROR(VLOOKUP($V69,'Calculation NO3'!$B$4:$J$1044,7,FALSE),"")</f>
        <v/>
      </c>
      <c r="AA69" s="29" t="str">
        <f>+IFERROR(VLOOKUP($V69,'Calculation P'!$B$4:$J$1000,7,FALSE),"")</f>
        <v/>
      </c>
      <c r="AB69" s="239"/>
      <c r="AC69" s="30" t="str">
        <f t="shared" si="27"/>
        <v>43480D</v>
      </c>
      <c r="AD69" s="2" t="str">
        <f>+IFERROR(VLOOKUP($AC69,'Calculation TSS'!$B$4:$J$1000,7,FALSE),"")</f>
        <v/>
      </c>
      <c r="AE69" s="24" t="str">
        <f>+IFERROR(VLOOKUP($AC69,'Calculation COD'!$B$4:$J$1055,7,FALSE),"")</f>
        <v/>
      </c>
      <c r="AF69" s="24" t="str">
        <f>+IFERROR(VLOOKUP($AC69,'Calculation NH4'!$B$4:$J$1041,7,FALSE),"")</f>
        <v/>
      </c>
      <c r="AG69" s="29" t="str">
        <f>+IFERROR(VLOOKUP($AC69,'Calculation NO3'!$B$4:$J$1044,7,FALSE),"")</f>
        <v/>
      </c>
      <c r="AH69" s="130" t="str">
        <f>+IFERROR(VLOOKUP($AC69,'Calculation P'!$B$4:$J$1000,7,FALSE),"")</f>
        <v/>
      </c>
      <c r="AI69" s="62"/>
      <c r="AJ69" s="192" t="str">
        <f t="shared" si="28"/>
        <v>43480E</v>
      </c>
      <c r="AK69" s="21" t="str">
        <f>+IFERROR(VLOOKUP($AJ69,'Calculation TSS'!$B$4:$J$1000,7,FALSE),"")</f>
        <v/>
      </c>
      <c r="AL69" s="24" t="str">
        <f>+IFERROR(VLOOKUP($AJ69,'Calculation COD'!$B$4:$J$1055,7,FALSE),"")</f>
        <v/>
      </c>
      <c r="AM69" s="24" t="str">
        <f>+IFERROR(VLOOKUP($AJ69,'Calculation NH4'!$B$4:$J$1041,7,FALSE),"")</f>
        <v/>
      </c>
      <c r="AN69" s="29" t="str">
        <f>+IFERROR(VLOOKUP($AJ69,'Calculation NO3'!$B$4:$J$1044,7,FALSE),"")</f>
        <v/>
      </c>
      <c r="AO69" s="68" t="str">
        <f>+IFERROR(VLOOKUP($AJ69,'Calculation P'!$B$4:$J$1000,7,FALSE),"")</f>
        <v/>
      </c>
      <c r="AP69" s="30" t="str">
        <f t="shared" si="29"/>
        <v>43480F</v>
      </c>
      <c r="AQ69" s="25" t="str">
        <f>+IFERROR(VLOOKUP($AP69,'Calculation TSS'!$B$4:$J$1000,7,FALSE),"")</f>
        <v/>
      </c>
      <c r="AR69" s="25" t="str">
        <f>+IFERROR(VLOOKUP($AP69,'Calculation COD'!$B$4:$J$1055,7,FALSE),"")</f>
        <v/>
      </c>
      <c r="AS69" s="25" t="str">
        <f>+IFERROR(VLOOKUP($AP69,'Calculation NH4'!$B$4:$J$1041,7,FALSE),"")</f>
        <v/>
      </c>
      <c r="AT69" s="29" t="str">
        <f>+IFERROR(VLOOKUP($AP69,'Calculation NO3'!$B$4:$J$1044,7,FALSE),"")</f>
        <v/>
      </c>
      <c r="AU69" s="29" t="str">
        <f>+IFERROR(VLOOKUP($AP69,'Calculation P'!$B$4:$J$1000,7,FALSE),"")</f>
        <v/>
      </c>
      <c r="AV69" s="62"/>
      <c r="AW69" s="173" t="str">
        <f t="shared" si="30"/>
        <v>43480G</v>
      </c>
      <c r="AX69" s="25" t="str">
        <f>+IFERROR(VLOOKUP($AW69,'Calculation COD'!$B$4:$J$1055,7,FALSE),"")</f>
        <v/>
      </c>
      <c r="AY69" s="25" t="str">
        <f>+IFERROR(VLOOKUP($AW69,'Calculation NH4'!$B$4:$J$1041,7,FALSE),"")</f>
        <v/>
      </c>
      <c r="AZ69" s="29" t="str">
        <f>+IFERROR(VLOOKUP($AW69,'Calculation NO3'!$B$4:$J$1044,7,FALSE),"")</f>
        <v/>
      </c>
      <c r="BA69" s="68" t="str">
        <f>+IFERROR(VLOOKUP($AW69,'Calculation P'!$B$4:$J$1000,7,FALSE),"")</f>
        <v/>
      </c>
      <c r="BB69" s="30" t="str">
        <f t="shared" si="31"/>
        <v>43480H</v>
      </c>
      <c r="BC69" s="29" t="str">
        <f>+IFERROR(VLOOKUP($BB69,'Calculation TSS'!$B$4:$J$1000,7,FALSE),"")</f>
        <v/>
      </c>
      <c r="BD69" s="25" t="str">
        <f>+IFERROR(VLOOKUP($BB69,'Calculation COD'!$B$4:$J$1055,7,FALSE),"")</f>
        <v/>
      </c>
      <c r="BE69" s="25" t="str">
        <f>+IFERROR(VLOOKUP($BB69,'Calculation NH4'!$B$4:$J$1041,7,FALSE),"")</f>
        <v/>
      </c>
      <c r="BF69" s="25" t="str">
        <f>+IFERROR(VLOOKUP($BB69,'Calculation NO3'!$B$4:$J$1044,7,FALSE),"")</f>
        <v/>
      </c>
      <c r="BG69" s="130" t="str">
        <f>+IFERROR(VLOOKUP($BB69,'Calculation P'!$B$4:$J$1000,7,FALSE),"")</f>
        <v/>
      </c>
      <c r="BH69" s="192" t="str">
        <f t="shared" si="32"/>
        <v>43480I</v>
      </c>
      <c r="BI69" s="40" t="str">
        <f>+IFERROR(VLOOKUP($BH69,'Calculation TSS'!$B$4:$J$1000,7,FALSE),"")</f>
        <v/>
      </c>
      <c r="BJ69" s="25" t="str">
        <f>+IFERROR(VLOOKUP($BH69,'Calculation COD'!$B$4:$J$1055,7,FALSE),"")</f>
        <v/>
      </c>
      <c r="BK69" s="25" t="str">
        <f>+IFERROR(VLOOKUP($BH69,'Calculation NH4'!$B$4:$J$1041,7,FALSE),"")</f>
        <v/>
      </c>
      <c r="BL69" s="25" t="str">
        <f>+IFERROR(VLOOKUP($BH69,'Calculation NO3'!$B$4:$J$1044,7,FALSE),"")</f>
        <v/>
      </c>
      <c r="BM69" s="29" t="str">
        <f>+IFERROR(VLOOKUP($BH69,'Calculation P'!$B$4:$J$1000,7,FALSE),"")</f>
        <v/>
      </c>
      <c r="BN69" s="62"/>
      <c r="BO69" s="30" t="str">
        <f t="shared" si="33"/>
        <v>43480N</v>
      </c>
      <c r="BP69" s="134">
        <f>IFERROR(+VLOOKUP($BO69,'Calculation Solids'!$B$4:$I$1141,7,FALSE),"")</f>
        <v>253.12564503287825</v>
      </c>
      <c r="BQ69" s="192" t="str">
        <f t="shared" si="34"/>
        <v>43480O</v>
      </c>
      <c r="BR69" s="92" t="str">
        <f>IFERROR(+VLOOKUP($BQ69,'Calculation Solids'!$B$4:$I$1141,7,FALSE),"")</f>
        <v/>
      </c>
      <c r="BS69" s="30" t="str">
        <f t="shared" si="35"/>
        <v>43480P</v>
      </c>
      <c r="BT69" s="170" t="str">
        <f>IFERROR(+VLOOKUP($BS69,'Calculation Solids'!$B$4:$I$1141,7,FALSE),"")</f>
        <v/>
      </c>
    </row>
    <row r="70" spans="1:72" x14ac:dyDescent="0.35">
      <c r="A70" s="244">
        <v>43481</v>
      </c>
      <c r="B70" s="239"/>
      <c r="C70" s="173" t="str">
        <f t="shared" si="19"/>
        <v>43481A</v>
      </c>
      <c r="D70" s="29">
        <f>IFERROR(+VLOOKUP(C70,'Calculation Solids'!$B$4:$I$1141,7,FALSE),"")</f>
        <v>10.46729264414529</v>
      </c>
      <c r="E70" s="190">
        <f>+IFERROR(VLOOKUP($C70,'Calculation COD'!$B$4:$J$1055,7,FALSE),"")</f>
        <v>12300</v>
      </c>
      <c r="F70" s="30" t="str">
        <f t="shared" si="21"/>
        <v>43481B</v>
      </c>
      <c r="G70" s="177">
        <f>IFERROR(+VLOOKUP($F70,'Calculation Solids'!$B$4:$I$1141,7,FALSE),"")</f>
        <v>4.9174840496211463</v>
      </c>
      <c r="H70" s="25">
        <f>+IFERROR(VLOOKUP($F70,'Calculation COD'!$B$4:$J$1055,7,FALSE),"")</f>
        <v>4300</v>
      </c>
      <c r="I70" s="26">
        <f>+IFERROR(VLOOKUP($F70,'Calculation NH4'!$B$4:$J$1041,7,FALSE),"")</f>
        <v>970</v>
      </c>
      <c r="J70" s="29">
        <f>+IFERROR(VLOOKUP($F70,'Calculation NO3'!$B$4:$J$1044,7,FALSE),"")</f>
        <v>19.200000000000003</v>
      </c>
      <c r="K70" s="29">
        <f>+IFERROR(VLOOKUP($F70,'Calculation P'!$B$4:$J$1000,7,FALSE),"")</f>
        <v>33</v>
      </c>
      <c r="L70" s="62"/>
      <c r="M70" s="27" t="str">
        <f t="shared" si="22"/>
        <v>43481J</v>
      </c>
      <c r="N70" s="40">
        <f>+IFERROR(VLOOKUP($M70,'Calculation Solids'!$B$4:$J$1141,7,FALSE),"")</f>
        <v>46.055333866445437</v>
      </c>
      <c r="O70" s="28" t="str">
        <f t="shared" si="23"/>
        <v>43481K</v>
      </c>
      <c r="P70" s="29">
        <f>+IFERROR(VLOOKUP($O70,'Calculation Solids'!$B$4:$J$1141,7,FALSE),"")</f>
        <v>50.830388442978844</v>
      </c>
      <c r="Q70" s="28" t="str">
        <f t="shared" si="24"/>
        <v>43481L</v>
      </c>
      <c r="R70" s="29">
        <f>+IFERROR(VLOOKUP($Q70,'Calculation Solids'!$B$4:$J$1141,7,FALSE),"")</f>
        <v>56.187688143831657</v>
      </c>
      <c r="S70" s="28" t="str">
        <f t="shared" si="25"/>
        <v>43481M</v>
      </c>
      <c r="T70" s="29" t="str">
        <f>+IFERROR(VLOOKUP($S70,'Calculation Solids'!$B$4:$J$1141,7,FALSE),"")</f>
        <v/>
      </c>
      <c r="U70" s="68">
        <f t="shared" si="20"/>
        <v>51.024470151085318</v>
      </c>
      <c r="V70" s="173" t="str">
        <f t="shared" si="26"/>
        <v>43481C</v>
      </c>
      <c r="W70" s="29" t="str">
        <f>+IFERROR(VLOOKUP($V70,'Calculation Solids'!$B$4:$J$1141,7,FALSE),"")</f>
        <v/>
      </c>
      <c r="X70" s="24" t="str">
        <f>+IFERROR(VLOOKUP($V70,'Calculation COD'!$B$4:$J$1055,7,FALSE),"")</f>
        <v/>
      </c>
      <c r="Y70" s="8" t="str">
        <f>+IFERROR(VLOOKUP($V70,'Calculation NH4'!$B$4:$J$1041,7,FALSE),"")</f>
        <v/>
      </c>
      <c r="Z70" s="29" t="str">
        <f>+IFERROR(VLOOKUP($V70,'Calculation NO3'!$B$4:$J$1044,7,FALSE),"")</f>
        <v/>
      </c>
      <c r="AA70" s="29" t="str">
        <f>+IFERROR(VLOOKUP($V70,'Calculation P'!$B$4:$J$1000,7,FALSE),"")</f>
        <v/>
      </c>
      <c r="AB70" s="239"/>
      <c r="AC70" s="30" t="str">
        <f t="shared" si="27"/>
        <v>43481D</v>
      </c>
      <c r="AD70" s="2" t="str">
        <f>+IFERROR(VLOOKUP($AC70,'Calculation TSS'!$B$4:$J$1000,7,FALSE),"")</f>
        <v/>
      </c>
      <c r="AE70" s="24" t="str">
        <f>+IFERROR(VLOOKUP($AC70,'Calculation COD'!$B$4:$J$1055,7,FALSE),"")</f>
        <v/>
      </c>
      <c r="AF70" s="24" t="str">
        <f>+IFERROR(VLOOKUP($AC70,'Calculation NH4'!$B$4:$J$1041,7,FALSE),"")</f>
        <v/>
      </c>
      <c r="AG70" s="29" t="str">
        <f>+IFERROR(VLOOKUP($AC70,'Calculation NO3'!$B$4:$J$1044,7,FALSE),"")</f>
        <v/>
      </c>
      <c r="AH70" s="130" t="str">
        <f>+IFERROR(VLOOKUP($AC70,'Calculation P'!$B$4:$J$1000,7,FALSE),"")</f>
        <v/>
      </c>
      <c r="AI70" s="62"/>
      <c r="AJ70" s="192" t="str">
        <f t="shared" si="28"/>
        <v>43481E</v>
      </c>
      <c r="AK70" s="21" t="str">
        <f>+IFERROR(VLOOKUP($AJ70,'Calculation TSS'!$B$4:$J$1000,7,FALSE),"")</f>
        <v/>
      </c>
      <c r="AL70" s="24" t="str">
        <f>+IFERROR(VLOOKUP($AJ70,'Calculation COD'!$B$4:$J$1055,7,FALSE),"")</f>
        <v/>
      </c>
      <c r="AM70" s="24" t="str">
        <f>+IFERROR(VLOOKUP($AJ70,'Calculation NH4'!$B$4:$J$1041,7,FALSE),"")</f>
        <v/>
      </c>
      <c r="AN70" s="29" t="str">
        <f>+IFERROR(VLOOKUP($AJ70,'Calculation NO3'!$B$4:$J$1044,7,FALSE),"")</f>
        <v/>
      </c>
      <c r="AO70" s="68" t="str">
        <f>+IFERROR(VLOOKUP($AJ70,'Calculation P'!$B$4:$J$1000,7,FALSE),"")</f>
        <v/>
      </c>
      <c r="AP70" s="30" t="str">
        <f t="shared" si="29"/>
        <v>43481F</v>
      </c>
      <c r="AQ70" s="25">
        <f>+IFERROR(VLOOKUP($AP70,'Calculation TSS'!$B$4:$J$1000,7,FALSE),"")</f>
        <v>369.99999999999994</v>
      </c>
      <c r="AR70" s="25" t="str">
        <f>+IFERROR(VLOOKUP($AP70,'Calculation COD'!$B$4:$J$1055,7,FALSE),"")</f>
        <v/>
      </c>
      <c r="AS70" s="25" t="str">
        <f>+IFERROR(VLOOKUP($AP70,'Calculation NH4'!$B$4:$J$1041,7,FALSE),"")</f>
        <v/>
      </c>
      <c r="AT70" s="29" t="str">
        <f>+IFERROR(VLOOKUP($AP70,'Calculation NO3'!$B$4:$J$1044,7,FALSE),"")</f>
        <v/>
      </c>
      <c r="AU70" s="29" t="str">
        <f>+IFERROR(VLOOKUP($AP70,'Calculation P'!$B$4:$J$1000,7,FALSE),"")</f>
        <v/>
      </c>
      <c r="AV70" s="62"/>
      <c r="AW70" s="173" t="str">
        <f t="shared" si="30"/>
        <v>43481G</v>
      </c>
      <c r="AX70" s="25">
        <f>+IFERROR(VLOOKUP($AW70,'Calculation COD'!$B$4:$J$1055,7,FALSE),"")</f>
        <v>1100</v>
      </c>
      <c r="AY70" s="25">
        <f>+IFERROR(VLOOKUP($AW70,'Calculation NH4'!$B$4:$J$1041,7,FALSE),"")</f>
        <v>450</v>
      </c>
      <c r="AZ70" s="29">
        <f>+IFERROR(VLOOKUP($AW70,'Calculation NO3'!$B$4:$J$1044,7,FALSE),"")</f>
        <v>1.9</v>
      </c>
      <c r="BA70" s="68">
        <f>+IFERROR(VLOOKUP($AW70,'Calculation P'!$B$4:$J$1000,7,FALSE),"")</f>
        <v>4.0200000000000005</v>
      </c>
      <c r="BB70" s="30" t="str">
        <f t="shared" si="31"/>
        <v>43481H</v>
      </c>
      <c r="BC70" s="29" t="str">
        <f>+IFERROR(VLOOKUP($BB70,'Calculation TSS'!$B$4:$J$1000,7,FALSE),"")</f>
        <v/>
      </c>
      <c r="BD70" s="25" t="str">
        <f>+IFERROR(VLOOKUP($BB70,'Calculation COD'!$B$4:$J$1055,7,FALSE),"")</f>
        <v/>
      </c>
      <c r="BE70" s="25" t="str">
        <f>+IFERROR(VLOOKUP($BB70,'Calculation NH4'!$B$4:$J$1041,7,FALSE),"")</f>
        <v/>
      </c>
      <c r="BF70" s="25" t="str">
        <f>+IFERROR(VLOOKUP($BB70,'Calculation NO3'!$B$4:$J$1044,7,FALSE),"")</f>
        <v/>
      </c>
      <c r="BG70" s="130" t="str">
        <f>+IFERROR(VLOOKUP($BB70,'Calculation P'!$B$4:$J$1000,7,FALSE),"")</f>
        <v/>
      </c>
      <c r="BH70" s="192" t="str">
        <f t="shared" si="32"/>
        <v>43481I</v>
      </c>
      <c r="BI70" s="40">
        <f>+IFERROR(VLOOKUP($BH70,'Calculation TSS'!$B$4:$J$1000,7,FALSE),"")</f>
        <v>811.66666666666686</v>
      </c>
      <c r="BJ70" s="25">
        <f>+IFERROR(VLOOKUP($BH70,'Calculation COD'!$B$4:$J$1055,7,FALSE),"")</f>
        <v>1260</v>
      </c>
      <c r="BK70" s="25">
        <f>+IFERROR(VLOOKUP($BH70,'Calculation NH4'!$B$4:$J$1041,7,FALSE),"")</f>
        <v>450</v>
      </c>
      <c r="BL70" s="25">
        <f>+IFERROR(VLOOKUP($BH70,'Calculation NO3'!$B$4:$J$1044,7,FALSE),"")</f>
        <v>16</v>
      </c>
      <c r="BM70" s="29">
        <f>+IFERROR(VLOOKUP($BH70,'Calculation P'!$B$4:$J$1000,7,FALSE),"")</f>
        <v>3.6</v>
      </c>
      <c r="BN70" s="62"/>
      <c r="BO70" s="30" t="str">
        <f t="shared" si="33"/>
        <v>43481N</v>
      </c>
      <c r="BP70" s="134" t="str">
        <f>IFERROR(+VLOOKUP($BO70,'Calculation Solids'!$B$4:$I$1141,7,FALSE),"")</f>
        <v/>
      </c>
      <c r="BQ70" s="192" t="str">
        <f t="shared" si="34"/>
        <v>43481O</v>
      </c>
      <c r="BR70" s="92" t="str">
        <f>IFERROR(+VLOOKUP($BQ70,'Calculation Solids'!$B$4:$I$1141,7,FALSE),"")</f>
        <v/>
      </c>
      <c r="BS70" s="30" t="str">
        <f t="shared" si="35"/>
        <v>43481P</v>
      </c>
      <c r="BT70" s="170" t="str">
        <f>IFERROR(+VLOOKUP($BS70,'Calculation Solids'!$B$4:$I$1141,7,FALSE),"")</f>
        <v/>
      </c>
    </row>
    <row r="71" spans="1:72" x14ac:dyDescent="0.35">
      <c r="A71" s="244">
        <v>43482</v>
      </c>
      <c r="B71" s="239"/>
      <c r="C71" s="173" t="str">
        <f t="shared" si="19"/>
        <v>43482A</v>
      </c>
      <c r="D71" s="29" t="str">
        <f>IFERROR(+VLOOKUP(C71,'Calculation Solids'!$B$4:$I$1141,7,FALSE),"")</f>
        <v/>
      </c>
      <c r="E71" s="190" t="str">
        <f>+IFERROR(VLOOKUP($C71,'Calculation COD'!$B$4:$J$1055,7,FALSE),"")</f>
        <v/>
      </c>
      <c r="F71" s="30" t="str">
        <f t="shared" si="21"/>
        <v>43482B</v>
      </c>
      <c r="G71" s="177" t="str">
        <f>IFERROR(+VLOOKUP($F71,'Calculation Solids'!$B$4:$I$1141,7,FALSE),"")</f>
        <v/>
      </c>
      <c r="H71" s="25" t="str">
        <f>+IFERROR(VLOOKUP($F71,'Calculation COD'!$B$4:$J$1055,7,FALSE),"")</f>
        <v/>
      </c>
      <c r="I71" s="26" t="str">
        <f>+IFERROR(VLOOKUP($F71,'Calculation NH4'!$B$4:$J$1041,7,FALSE),"")</f>
        <v/>
      </c>
      <c r="J71" s="29" t="str">
        <f>+IFERROR(VLOOKUP($F71,'Calculation NO3'!$B$4:$J$1044,7,FALSE),"")</f>
        <v/>
      </c>
      <c r="K71" s="29" t="str">
        <f>+IFERROR(VLOOKUP($F71,'Calculation P'!$B$4:$J$1000,7,FALSE),"")</f>
        <v/>
      </c>
      <c r="L71" s="62"/>
      <c r="M71" s="27" t="str">
        <f t="shared" si="22"/>
        <v>43482J</v>
      </c>
      <c r="N71" s="40" t="str">
        <f>+IFERROR(VLOOKUP($M71,'Calculation Solids'!$B$4:$J$1141,7,FALSE),"")</f>
        <v/>
      </c>
      <c r="O71" s="28" t="str">
        <f t="shared" si="23"/>
        <v>43482K</v>
      </c>
      <c r="P71" s="29" t="str">
        <f>+IFERROR(VLOOKUP($O71,'Calculation Solids'!$B$4:$J$1141,7,FALSE),"")</f>
        <v/>
      </c>
      <c r="Q71" s="28" t="str">
        <f t="shared" si="24"/>
        <v>43482L</v>
      </c>
      <c r="R71" s="29" t="str">
        <f>+IFERROR(VLOOKUP($Q71,'Calculation Solids'!$B$4:$J$1141,7,FALSE),"")</f>
        <v/>
      </c>
      <c r="S71" s="28" t="str">
        <f t="shared" si="25"/>
        <v>43482M</v>
      </c>
      <c r="T71" s="29" t="str">
        <f>+IFERROR(VLOOKUP($S71,'Calculation Solids'!$B$4:$J$1141,7,FALSE),"")</f>
        <v/>
      </c>
      <c r="U71" s="68" t="str">
        <f t="shared" si="20"/>
        <v/>
      </c>
      <c r="V71" s="173" t="str">
        <f t="shared" si="26"/>
        <v>43482C</v>
      </c>
      <c r="W71" s="29" t="str">
        <f>+IFERROR(VLOOKUP($V71,'Calculation Solids'!$B$4:$J$1141,7,FALSE),"")</f>
        <v/>
      </c>
      <c r="X71" s="24" t="str">
        <f>+IFERROR(VLOOKUP($V71,'Calculation COD'!$B$4:$J$1055,7,FALSE),"")</f>
        <v/>
      </c>
      <c r="Y71" s="8" t="str">
        <f>+IFERROR(VLOOKUP($V71,'Calculation NH4'!$B$4:$J$1041,7,FALSE),"")</f>
        <v/>
      </c>
      <c r="Z71" s="29" t="str">
        <f>+IFERROR(VLOOKUP($V71,'Calculation NO3'!$B$4:$J$1044,7,FALSE),"")</f>
        <v/>
      </c>
      <c r="AA71" s="29" t="str">
        <f>+IFERROR(VLOOKUP($V71,'Calculation P'!$B$4:$J$1000,7,FALSE),"")</f>
        <v/>
      </c>
      <c r="AB71" s="239"/>
      <c r="AC71" s="30" t="str">
        <f t="shared" si="27"/>
        <v>43482D</v>
      </c>
      <c r="AD71" s="2" t="str">
        <f>+IFERROR(VLOOKUP($AC71,'Calculation TSS'!$B$4:$J$1000,7,FALSE),"")</f>
        <v/>
      </c>
      <c r="AE71" s="24" t="str">
        <f>+IFERROR(VLOOKUP($AC71,'Calculation COD'!$B$4:$J$1055,7,FALSE),"")</f>
        <v/>
      </c>
      <c r="AF71" s="24" t="str">
        <f>+IFERROR(VLOOKUP($AC71,'Calculation NH4'!$B$4:$J$1041,7,FALSE),"")</f>
        <v/>
      </c>
      <c r="AG71" s="29" t="str">
        <f>+IFERROR(VLOOKUP($AC71,'Calculation NO3'!$B$4:$J$1044,7,FALSE),"")</f>
        <v/>
      </c>
      <c r="AH71" s="130" t="str">
        <f>+IFERROR(VLOOKUP($AC71,'Calculation P'!$B$4:$J$1000,7,FALSE),"")</f>
        <v/>
      </c>
      <c r="AI71" s="62"/>
      <c r="AJ71" s="192" t="str">
        <f t="shared" si="28"/>
        <v>43482E</v>
      </c>
      <c r="AK71" s="21" t="str">
        <f>+IFERROR(VLOOKUP($AJ71,'Calculation TSS'!$B$4:$J$1000,7,FALSE),"")</f>
        <v/>
      </c>
      <c r="AL71" s="24" t="str">
        <f>+IFERROR(VLOOKUP($AJ71,'Calculation COD'!$B$4:$J$1055,7,FALSE),"")</f>
        <v/>
      </c>
      <c r="AM71" s="24" t="str">
        <f>+IFERROR(VLOOKUP($AJ71,'Calculation NH4'!$B$4:$J$1041,7,FALSE),"")</f>
        <v/>
      </c>
      <c r="AN71" s="29" t="str">
        <f>+IFERROR(VLOOKUP($AJ71,'Calculation NO3'!$B$4:$J$1044,7,FALSE),"")</f>
        <v/>
      </c>
      <c r="AO71" s="68" t="str">
        <f>+IFERROR(VLOOKUP($AJ71,'Calculation P'!$B$4:$J$1000,7,FALSE),"")</f>
        <v/>
      </c>
      <c r="AP71" s="30" t="str">
        <f t="shared" si="29"/>
        <v>43482F</v>
      </c>
      <c r="AQ71" s="25" t="str">
        <f>+IFERROR(VLOOKUP($AP71,'Calculation TSS'!$B$4:$J$1000,7,FALSE),"")</f>
        <v/>
      </c>
      <c r="AR71" s="25" t="str">
        <f>+IFERROR(VLOOKUP($AP71,'Calculation COD'!$B$4:$J$1055,7,FALSE),"")</f>
        <v/>
      </c>
      <c r="AS71" s="25" t="str">
        <f>+IFERROR(VLOOKUP($AP71,'Calculation NH4'!$B$4:$J$1041,7,FALSE),"")</f>
        <v/>
      </c>
      <c r="AT71" s="29" t="str">
        <f>+IFERROR(VLOOKUP($AP71,'Calculation NO3'!$B$4:$J$1044,7,FALSE),"")</f>
        <v/>
      </c>
      <c r="AU71" s="29" t="str">
        <f>+IFERROR(VLOOKUP($AP71,'Calculation P'!$B$4:$J$1000,7,FALSE),"")</f>
        <v/>
      </c>
      <c r="AV71" s="62"/>
      <c r="AW71" s="173" t="str">
        <f t="shared" si="30"/>
        <v>43482G</v>
      </c>
      <c r="AX71" s="25" t="str">
        <f>+IFERROR(VLOOKUP($AW71,'Calculation COD'!$B$4:$J$1055,7,FALSE),"")</f>
        <v/>
      </c>
      <c r="AY71" s="25" t="str">
        <f>+IFERROR(VLOOKUP($AW71,'Calculation NH4'!$B$4:$J$1041,7,FALSE),"")</f>
        <v/>
      </c>
      <c r="AZ71" s="29" t="str">
        <f>+IFERROR(VLOOKUP($AW71,'Calculation NO3'!$B$4:$J$1044,7,FALSE),"")</f>
        <v/>
      </c>
      <c r="BA71" s="68" t="str">
        <f>+IFERROR(VLOOKUP($AW71,'Calculation P'!$B$4:$J$1000,7,FALSE),"")</f>
        <v/>
      </c>
      <c r="BB71" s="30" t="str">
        <f t="shared" si="31"/>
        <v>43482H</v>
      </c>
      <c r="BC71" s="29" t="str">
        <f>+IFERROR(VLOOKUP($BB71,'Calculation TSS'!$B$4:$J$1000,7,FALSE),"")</f>
        <v/>
      </c>
      <c r="BD71" s="25" t="str">
        <f>+IFERROR(VLOOKUP($BB71,'Calculation COD'!$B$4:$J$1055,7,FALSE),"")</f>
        <v/>
      </c>
      <c r="BE71" s="25" t="str">
        <f>+IFERROR(VLOOKUP($BB71,'Calculation NH4'!$B$4:$J$1041,7,FALSE),"")</f>
        <v/>
      </c>
      <c r="BF71" s="25" t="str">
        <f>+IFERROR(VLOOKUP($BB71,'Calculation NO3'!$B$4:$J$1044,7,FALSE),"")</f>
        <v/>
      </c>
      <c r="BG71" s="130" t="str">
        <f>+IFERROR(VLOOKUP($BB71,'Calculation P'!$B$4:$J$1000,7,FALSE),"")</f>
        <v/>
      </c>
      <c r="BH71" s="192" t="str">
        <f t="shared" si="32"/>
        <v>43482I</v>
      </c>
      <c r="BI71" s="40" t="str">
        <f>+IFERROR(VLOOKUP($BH71,'Calculation TSS'!$B$4:$J$1000,7,FALSE),"")</f>
        <v/>
      </c>
      <c r="BJ71" s="25" t="str">
        <f>+IFERROR(VLOOKUP($BH71,'Calculation COD'!$B$4:$J$1055,7,FALSE),"")</f>
        <v/>
      </c>
      <c r="BK71" s="25" t="str">
        <f>+IFERROR(VLOOKUP($BH71,'Calculation NH4'!$B$4:$J$1041,7,FALSE),"")</f>
        <v/>
      </c>
      <c r="BL71" s="25" t="str">
        <f>+IFERROR(VLOOKUP($BH71,'Calculation NO3'!$B$4:$J$1044,7,FALSE),"")</f>
        <v/>
      </c>
      <c r="BM71" s="29" t="str">
        <f>+IFERROR(VLOOKUP($BH71,'Calculation P'!$B$4:$J$1000,7,FALSE),"")</f>
        <v/>
      </c>
      <c r="BN71" s="62"/>
      <c r="BO71" s="30" t="str">
        <f t="shared" si="33"/>
        <v>43482N</v>
      </c>
      <c r="BP71" s="134">
        <f>IFERROR(+VLOOKUP($BO71,'Calculation Solids'!$B$4:$I$1141,7,FALSE),"")</f>
        <v>163.91467060379324</v>
      </c>
      <c r="BQ71" s="192" t="str">
        <f t="shared" si="34"/>
        <v>43482O</v>
      </c>
      <c r="BR71" s="92" t="str">
        <f>IFERROR(+VLOOKUP($BQ71,'Calculation Solids'!$B$4:$I$1141,7,FALSE),"")</f>
        <v/>
      </c>
      <c r="BS71" s="30" t="str">
        <f t="shared" si="35"/>
        <v>43482P</v>
      </c>
      <c r="BT71" s="170" t="str">
        <f>IFERROR(+VLOOKUP($BS71,'Calculation Solids'!$B$4:$I$1141,7,FALSE),"")</f>
        <v/>
      </c>
    </row>
    <row r="72" spans="1:72" x14ac:dyDescent="0.35">
      <c r="A72" s="244">
        <v>43483</v>
      </c>
      <c r="B72" s="239"/>
      <c r="C72" s="173" t="str">
        <f t="shared" si="19"/>
        <v>43483A</v>
      </c>
      <c r="D72" s="29">
        <f>IFERROR(+VLOOKUP(C72,'Calculation Solids'!$B$4:$I$1141,7,FALSE),"")</f>
        <v>8.9878658101356343</v>
      </c>
      <c r="E72" s="190" t="str">
        <f>+IFERROR(VLOOKUP($C72,'Calculation COD'!$B$4:$J$1055,7,FALSE),"")</f>
        <v/>
      </c>
      <c r="F72" s="30" t="str">
        <f t="shared" si="21"/>
        <v>43483B</v>
      </c>
      <c r="G72" s="177">
        <f>IFERROR(+VLOOKUP($F72,'Calculation Solids'!$B$4:$I$1141,7,FALSE),"")</f>
        <v>6.6087534810257509</v>
      </c>
      <c r="H72" s="25" t="str">
        <f>+IFERROR(VLOOKUP($F72,'Calculation COD'!$B$4:$J$1055,7,FALSE),"")</f>
        <v/>
      </c>
      <c r="I72" s="26" t="str">
        <f>+IFERROR(VLOOKUP($F72,'Calculation NH4'!$B$4:$J$1041,7,FALSE),"")</f>
        <v/>
      </c>
      <c r="J72" s="29" t="str">
        <f>+IFERROR(VLOOKUP($F72,'Calculation NO3'!$B$4:$J$1044,7,FALSE),"")</f>
        <v/>
      </c>
      <c r="K72" s="29" t="str">
        <f>+IFERROR(VLOOKUP($F72,'Calculation P'!$B$4:$J$1000,7,FALSE),"")</f>
        <v/>
      </c>
      <c r="L72" s="62"/>
      <c r="M72" s="27" t="str">
        <f t="shared" si="22"/>
        <v>43483J</v>
      </c>
      <c r="N72" s="40">
        <f>+IFERROR(VLOOKUP($M72,'Calculation Solids'!$B$4:$J$1141,7,FALSE),"")</f>
        <v>44.438061630626564</v>
      </c>
      <c r="O72" s="28" t="str">
        <f t="shared" si="23"/>
        <v>43483K</v>
      </c>
      <c r="P72" s="29">
        <f>+IFERROR(VLOOKUP($O72,'Calculation Solids'!$B$4:$J$1141,7,FALSE),"")</f>
        <v>51.602605665032158</v>
      </c>
      <c r="Q72" s="28" t="str">
        <f t="shared" si="24"/>
        <v>43483L</v>
      </c>
      <c r="R72" s="29">
        <f>+IFERROR(VLOOKUP($Q72,'Calculation Solids'!$B$4:$J$1141,7,FALSE),"")</f>
        <v>42.30426734533075</v>
      </c>
      <c r="S72" s="28" t="str">
        <f t="shared" si="25"/>
        <v>43483M</v>
      </c>
      <c r="T72" s="29" t="str">
        <f>+IFERROR(VLOOKUP($S72,'Calculation Solids'!$B$4:$J$1141,7,FALSE),"")</f>
        <v/>
      </c>
      <c r="U72" s="68">
        <f t="shared" si="20"/>
        <v>46.114978213663157</v>
      </c>
      <c r="V72" s="173" t="str">
        <f t="shared" si="26"/>
        <v>43483C</v>
      </c>
      <c r="W72" s="29" t="str">
        <f>+IFERROR(VLOOKUP($V72,'Calculation Solids'!$B$4:$J$1141,7,FALSE),"")</f>
        <v/>
      </c>
      <c r="X72" s="24" t="str">
        <f>+IFERROR(VLOOKUP($V72,'Calculation COD'!$B$4:$J$1055,7,FALSE),"")</f>
        <v/>
      </c>
      <c r="Y72" s="8" t="str">
        <f>+IFERROR(VLOOKUP($V72,'Calculation NH4'!$B$4:$J$1041,7,FALSE),"")</f>
        <v/>
      </c>
      <c r="Z72" s="29" t="str">
        <f>+IFERROR(VLOOKUP($V72,'Calculation NO3'!$B$4:$J$1044,7,FALSE),"")</f>
        <v/>
      </c>
      <c r="AA72" s="29" t="str">
        <f>+IFERROR(VLOOKUP($V72,'Calculation P'!$B$4:$J$1000,7,FALSE),"")</f>
        <v/>
      </c>
      <c r="AB72" s="239"/>
      <c r="AC72" s="30" t="str">
        <f t="shared" si="27"/>
        <v>43483D</v>
      </c>
      <c r="AD72" s="2" t="str">
        <f>+IFERROR(VLOOKUP($AC72,'Calculation TSS'!$B$4:$J$1000,7,FALSE),"")</f>
        <v/>
      </c>
      <c r="AE72" s="24" t="str">
        <f>+IFERROR(VLOOKUP($AC72,'Calculation COD'!$B$4:$J$1055,7,FALSE),"")</f>
        <v/>
      </c>
      <c r="AF72" s="24" t="str">
        <f>+IFERROR(VLOOKUP($AC72,'Calculation NH4'!$B$4:$J$1041,7,FALSE),"")</f>
        <v/>
      </c>
      <c r="AG72" s="29" t="str">
        <f>+IFERROR(VLOOKUP($AC72,'Calculation NO3'!$B$4:$J$1044,7,FALSE),"")</f>
        <v/>
      </c>
      <c r="AH72" s="130" t="str">
        <f>+IFERROR(VLOOKUP($AC72,'Calculation P'!$B$4:$J$1000,7,FALSE),"")</f>
        <v/>
      </c>
      <c r="AI72" s="62"/>
      <c r="AJ72" s="192" t="str">
        <f t="shared" si="28"/>
        <v>43483E</v>
      </c>
      <c r="AK72" s="21" t="str">
        <f>+IFERROR(VLOOKUP($AJ72,'Calculation TSS'!$B$4:$J$1000,7,FALSE),"")</f>
        <v/>
      </c>
      <c r="AL72" s="24" t="str">
        <f>+IFERROR(VLOOKUP($AJ72,'Calculation COD'!$B$4:$J$1055,7,FALSE),"")</f>
        <v/>
      </c>
      <c r="AM72" s="24" t="str">
        <f>+IFERROR(VLOOKUP($AJ72,'Calculation NH4'!$B$4:$J$1041,7,FALSE),"")</f>
        <v/>
      </c>
      <c r="AN72" s="29" t="str">
        <f>+IFERROR(VLOOKUP($AJ72,'Calculation NO3'!$B$4:$J$1044,7,FALSE),"")</f>
        <v/>
      </c>
      <c r="AO72" s="68" t="str">
        <f>+IFERROR(VLOOKUP($AJ72,'Calculation P'!$B$4:$J$1000,7,FALSE),"")</f>
        <v/>
      </c>
      <c r="AP72" s="30" t="str">
        <f t="shared" si="29"/>
        <v>43483F</v>
      </c>
      <c r="AQ72" s="25" t="str">
        <f>+IFERROR(VLOOKUP($AP72,'Calculation TSS'!$B$4:$J$1000,7,FALSE),"")</f>
        <v/>
      </c>
      <c r="AR72" s="25" t="str">
        <f>+IFERROR(VLOOKUP($AP72,'Calculation COD'!$B$4:$J$1055,7,FALSE),"")</f>
        <v/>
      </c>
      <c r="AS72" s="25" t="str">
        <f>+IFERROR(VLOOKUP($AP72,'Calculation NH4'!$B$4:$J$1041,7,FALSE),"")</f>
        <v/>
      </c>
      <c r="AT72" s="29" t="str">
        <f>+IFERROR(VLOOKUP($AP72,'Calculation NO3'!$B$4:$J$1044,7,FALSE),"")</f>
        <v/>
      </c>
      <c r="AU72" s="29" t="str">
        <f>+IFERROR(VLOOKUP($AP72,'Calculation P'!$B$4:$J$1000,7,FALSE),"")</f>
        <v/>
      </c>
      <c r="AV72" s="62"/>
      <c r="AW72" s="173" t="str">
        <f t="shared" si="30"/>
        <v>43483G</v>
      </c>
      <c r="AX72" s="25" t="str">
        <f>+IFERROR(VLOOKUP($AW72,'Calculation COD'!$B$4:$J$1055,7,FALSE),"")</f>
        <v/>
      </c>
      <c r="AY72" s="25" t="str">
        <f>+IFERROR(VLOOKUP($AW72,'Calculation NH4'!$B$4:$J$1041,7,FALSE),"")</f>
        <v/>
      </c>
      <c r="AZ72" s="29" t="str">
        <f>+IFERROR(VLOOKUP($AW72,'Calculation NO3'!$B$4:$J$1044,7,FALSE),"")</f>
        <v/>
      </c>
      <c r="BA72" s="68" t="str">
        <f>+IFERROR(VLOOKUP($AW72,'Calculation P'!$B$4:$J$1000,7,FALSE),"")</f>
        <v/>
      </c>
      <c r="BB72" s="30" t="str">
        <f t="shared" si="31"/>
        <v>43483H</v>
      </c>
      <c r="BC72" s="29" t="str">
        <f>+IFERROR(VLOOKUP($BB72,'Calculation TSS'!$B$4:$J$1000,7,FALSE),"")</f>
        <v/>
      </c>
      <c r="BD72" s="25" t="str">
        <f>+IFERROR(VLOOKUP($BB72,'Calculation COD'!$B$4:$J$1055,7,FALSE),"")</f>
        <v/>
      </c>
      <c r="BE72" s="25" t="str">
        <f>+IFERROR(VLOOKUP($BB72,'Calculation NH4'!$B$4:$J$1041,7,FALSE),"")</f>
        <v/>
      </c>
      <c r="BF72" s="25" t="str">
        <f>+IFERROR(VLOOKUP($BB72,'Calculation NO3'!$B$4:$J$1044,7,FALSE),"")</f>
        <v/>
      </c>
      <c r="BG72" s="130" t="str">
        <f>+IFERROR(VLOOKUP($BB72,'Calculation P'!$B$4:$J$1000,7,FALSE),"")</f>
        <v/>
      </c>
      <c r="BH72" s="192" t="str">
        <f t="shared" si="32"/>
        <v>43483I</v>
      </c>
      <c r="BI72" s="40" t="str">
        <f>+IFERROR(VLOOKUP($BH72,'Calculation TSS'!$B$4:$J$1000,7,FALSE),"")</f>
        <v/>
      </c>
      <c r="BJ72" s="25" t="str">
        <f>+IFERROR(VLOOKUP($BH72,'Calculation COD'!$B$4:$J$1055,7,FALSE),"")</f>
        <v/>
      </c>
      <c r="BK72" s="25" t="str">
        <f>+IFERROR(VLOOKUP($BH72,'Calculation NH4'!$B$4:$J$1041,7,FALSE),"")</f>
        <v/>
      </c>
      <c r="BL72" s="25" t="str">
        <f>+IFERROR(VLOOKUP($BH72,'Calculation NO3'!$B$4:$J$1044,7,FALSE),"")</f>
        <v/>
      </c>
      <c r="BM72" s="29" t="str">
        <f>+IFERROR(VLOOKUP($BH72,'Calculation P'!$B$4:$J$1000,7,FALSE),"")</f>
        <v/>
      </c>
      <c r="BN72" s="62"/>
      <c r="BO72" s="30" t="str">
        <f t="shared" si="33"/>
        <v>43483N</v>
      </c>
      <c r="BP72" s="134" t="str">
        <f>IFERROR(+VLOOKUP($BO72,'Calculation Solids'!$B$4:$I$1141,7,FALSE),"")</f>
        <v/>
      </c>
      <c r="BQ72" s="192" t="str">
        <f t="shared" si="34"/>
        <v>43483O</v>
      </c>
      <c r="BR72" s="92" t="str">
        <f>IFERROR(+VLOOKUP($BQ72,'Calculation Solids'!$B$4:$I$1141,7,FALSE),"")</f>
        <v/>
      </c>
      <c r="BS72" s="30" t="str">
        <f t="shared" si="35"/>
        <v>43483P</v>
      </c>
      <c r="BT72" s="170" t="str">
        <f>IFERROR(+VLOOKUP($BS72,'Calculation Solids'!$B$4:$I$1141,7,FALSE),"")</f>
        <v/>
      </c>
    </row>
    <row r="73" spans="1:72" x14ac:dyDescent="0.35">
      <c r="A73" s="244">
        <v>43484</v>
      </c>
      <c r="B73" s="240"/>
      <c r="C73" s="191" t="str">
        <f t="shared" si="19"/>
        <v>43484A</v>
      </c>
      <c r="D73" s="64" t="str">
        <f>IFERROR(+VLOOKUP(C73,'Calculation Solids'!$B$4:$I$1141,7,FALSE),"")</f>
        <v/>
      </c>
      <c r="E73" s="326" t="str">
        <f>+IFERROR(VLOOKUP($C73,'Calculation COD'!$B$4:$J$1055,7,FALSE),"")</f>
        <v/>
      </c>
      <c r="F73" s="183" t="str">
        <f t="shared" si="21"/>
        <v>43484B</v>
      </c>
      <c r="G73" s="178" t="str">
        <f>IFERROR(+VLOOKUP($F73,'Calculation Solids'!$B$4:$I$1141,7,FALSE),"")</f>
        <v/>
      </c>
      <c r="H73" s="3" t="str">
        <f>+IFERROR(VLOOKUP($F73,'Calculation COD'!$B$4:$J$1055,7,FALSE),"")</f>
        <v/>
      </c>
      <c r="I73" s="3" t="str">
        <f>+IFERROR(VLOOKUP($F73,'Calculation NH4'!$B$4:$J$1041,7,FALSE),"")</f>
        <v/>
      </c>
      <c r="J73" s="64" t="str">
        <f>+IFERROR(VLOOKUP($F73,'Calculation NO3'!$B$4:$J$1044,7,FALSE),"")</f>
        <v/>
      </c>
      <c r="K73" s="64" t="str">
        <f>+IFERROR(VLOOKUP($F73,'Calculation P'!$B$4:$J$1000,7,FALSE),"")</f>
        <v/>
      </c>
      <c r="L73" s="115"/>
      <c r="M73" s="117" t="str">
        <f t="shared" si="22"/>
        <v>43484J</v>
      </c>
      <c r="N73" s="66" t="str">
        <f>+IFERROR(VLOOKUP($M73,'Calculation Solids'!$B$4:$J$1141,7,FALSE),"")</f>
        <v/>
      </c>
      <c r="O73" s="64" t="str">
        <f t="shared" si="23"/>
        <v>43484K</v>
      </c>
      <c r="P73" s="64" t="str">
        <f>+IFERROR(VLOOKUP($O73,'Calculation Solids'!$B$4:$J$1141,7,FALSE),"")</f>
        <v/>
      </c>
      <c r="Q73" s="64" t="str">
        <f t="shared" si="24"/>
        <v>43484L</v>
      </c>
      <c r="R73" s="64" t="str">
        <f>+IFERROR(VLOOKUP($Q73,'Calculation Solids'!$B$4:$J$1141,7,FALSE),"")</f>
        <v/>
      </c>
      <c r="S73" s="64" t="str">
        <f t="shared" si="25"/>
        <v>43484M</v>
      </c>
      <c r="T73" s="64" t="str">
        <f>+IFERROR(VLOOKUP($S73,'Calculation Solids'!$B$4:$J$1141,7,FALSE),"")</f>
        <v/>
      </c>
      <c r="U73" s="69" t="str">
        <f t="shared" si="20"/>
        <v/>
      </c>
      <c r="V73" s="189" t="str">
        <f t="shared" si="26"/>
        <v>43484C</v>
      </c>
      <c r="W73" s="64" t="str">
        <f>+IFERROR(VLOOKUP($V73,'Calculation Solids'!$B$4:$J$1141,7,FALSE),"")</f>
        <v/>
      </c>
      <c r="X73" s="4" t="str">
        <f>+IFERROR(VLOOKUP($V73,'Calculation COD'!$B$4:$J$1055,7,FALSE),"")</f>
        <v/>
      </c>
      <c r="Y73" s="4" t="str">
        <f>+IFERROR(VLOOKUP($V73,'Calculation NH4'!$B$4:$J$1041,7,FALSE),"")</f>
        <v/>
      </c>
      <c r="Z73" s="64" t="str">
        <f>+IFERROR(VLOOKUP($V73,'Calculation NO3'!$B$4:$J$1044,7,FALSE),"")</f>
        <v/>
      </c>
      <c r="AA73" s="64" t="str">
        <f>+IFERROR(VLOOKUP($V73,'Calculation P'!$B$4:$J$1000,7,FALSE),"")</f>
        <v/>
      </c>
      <c r="AB73" s="240"/>
      <c r="AC73" s="183" t="str">
        <f t="shared" si="27"/>
        <v>43484D</v>
      </c>
      <c r="AD73" s="4" t="str">
        <f>+IFERROR(VLOOKUP($AC73,'Calculation TSS'!$B$4:$J$1000,7,FALSE),"")</f>
        <v/>
      </c>
      <c r="AE73" s="4" t="str">
        <f>+IFERROR(VLOOKUP($AC73,'Calculation COD'!$B$4:$J$1055,7,FALSE),"")</f>
        <v/>
      </c>
      <c r="AF73" s="4" t="str">
        <f>+IFERROR(VLOOKUP($AC73,'Calculation NH4'!$B$4:$J$1041,7,FALSE),"")</f>
        <v/>
      </c>
      <c r="AG73" s="64" t="str">
        <f>+IFERROR(VLOOKUP($AC73,'Calculation NO3'!$B$4:$J$1044,7,FALSE),"")</f>
        <v/>
      </c>
      <c r="AH73" s="131" t="str">
        <f>+IFERROR(VLOOKUP($AC73,'Calculation P'!$B$4:$J$1000,7,FALSE),"")</f>
        <v/>
      </c>
      <c r="AI73" s="115"/>
      <c r="AJ73" s="210" t="str">
        <f t="shared" si="28"/>
        <v>43484E</v>
      </c>
      <c r="AK73" s="211" t="str">
        <f>+IFERROR(VLOOKUP($AJ73,'Calculation TSS'!$B$4:$J$1000,7,FALSE),"")</f>
        <v/>
      </c>
      <c r="AL73" s="4" t="str">
        <f>+IFERROR(VLOOKUP($AJ73,'Calculation COD'!$B$4:$J$1055,7,FALSE),"")</f>
        <v/>
      </c>
      <c r="AM73" s="4" t="str">
        <f>+IFERROR(VLOOKUP($AJ73,'Calculation NH4'!$B$4:$J$1041,7,FALSE),"")</f>
        <v/>
      </c>
      <c r="AN73" s="64" t="str">
        <f>+IFERROR(VLOOKUP($AJ73,'Calculation NO3'!$B$4:$J$1044,7,FALSE),"")</f>
        <v/>
      </c>
      <c r="AO73" s="69" t="str">
        <f>+IFERROR(VLOOKUP($AJ73,'Calculation P'!$B$4:$J$1000,7,FALSE),"")</f>
        <v/>
      </c>
      <c r="AP73" s="178" t="str">
        <f t="shared" si="29"/>
        <v>43484F</v>
      </c>
      <c r="AQ73" s="65" t="str">
        <f>+IFERROR(VLOOKUP($AP73,'Calculation TSS'!$B$4:$J$1000,7,FALSE),"")</f>
        <v/>
      </c>
      <c r="AR73" s="65" t="str">
        <f>+IFERROR(VLOOKUP($AP73,'Calculation COD'!$B$4:$J$1055,7,FALSE),"")</f>
        <v/>
      </c>
      <c r="AS73" s="65" t="str">
        <f>+IFERROR(VLOOKUP($AP73,'Calculation NH4'!$B$4:$J$1041,7,FALSE),"")</f>
        <v/>
      </c>
      <c r="AT73" s="64" t="str">
        <f>+IFERROR(VLOOKUP($AP73,'Calculation NO3'!$B$4:$J$1044,7,FALSE),"")</f>
        <v/>
      </c>
      <c r="AU73" s="64" t="str">
        <f>+IFERROR(VLOOKUP($AP73,'Calculation P'!$B$4:$J$1000,7,FALSE),"")</f>
        <v/>
      </c>
      <c r="AV73" s="115"/>
      <c r="AW73" s="189" t="str">
        <f t="shared" si="30"/>
        <v>43484G</v>
      </c>
      <c r="AX73" s="65" t="str">
        <f>+IFERROR(VLOOKUP($AW73,'Calculation COD'!$B$4:$J$1055,7,FALSE),"")</f>
        <v/>
      </c>
      <c r="AY73" s="65" t="str">
        <f>+IFERROR(VLOOKUP($AW73,'Calculation NH4'!$B$4:$J$1041,7,FALSE),"")</f>
        <v/>
      </c>
      <c r="AZ73" s="64" t="str">
        <f>+IFERROR(VLOOKUP($AW73,'Calculation NO3'!$B$4:$J$1044,7,FALSE),"")</f>
        <v/>
      </c>
      <c r="BA73" s="69" t="str">
        <f>+IFERROR(VLOOKUP($AW73,'Calculation P'!$B$4:$J$1000,7,FALSE),"")</f>
        <v/>
      </c>
      <c r="BB73" s="183" t="str">
        <f t="shared" si="31"/>
        <v>43484H</v>
      </c>
      <c r="BC73" s="64" t="str">
        <f>+IFERROR(VLOOKUP($BB73,'Calculation TSS'!$B$4:$J$1000,7,FALSE),"")</f>
        <v/>
      </c>
      <c r="BD73" s="65" t="str">
        <f>+IFERROR(VLOOKUP($BB73,'Calculation COD'!$B$4:$J$1055,7,FALSE),"")</f>
        <v/>
      </c>
      <c r="BE73" s="65" t="str">
        <f>+IFERROR(VLOOKUP($BB73,'Calculation NH4'!$B$4:$J$1041,7,FALSE),"")</f>
        <v/>
      </c>
      <c r="BF73" s="65" t="str">
        <f>+IFERROR(VLOOKUP($BB73,'Calculation NO3'!$B$4:$J$1044,7,FALSE),"")</f>
        <v/>
      </c>
      <c r="BG73" s="131" t="str">
        <f>+IFERROR(VLOOKUP($BB73,'Calculation P'!$B$4:$J$1000,7,FALSE),"")</f>
        <v/>
      </c>
      <c r="BH73" s="210" t="str">
        <f t="shared" si="32"/>
        <v>43484I</v>
      </c>
      <c r="BI73" s="66" t="str">
        <f>+IFERROR(VLOOKUP($BH73,'Calculation TSS'!$B$4:$J$1000,7,FALSE),"")</f>
        <v/>
      </c>
      <c r="BJ73" s="65" t="str">
        <f>+IFERROR(VLOOKUP($BH73,'Calculation COD'!$B$4:$J$1055,7,FALSE),"")</f>
        <v/>
      </c>
      <c r="BK73" s="65" t="str">
        <f>+IFERROR(VLOOKUP($BH73,'Calculation NH4'!$B$4:$J$1041,7,FALSE),"")</f>
        <v/>
      </c>
      <c r="BL73" s="65" t="str">
        <f>+IFERROR(VLOOKUP($BH73,'Calculation NO3'!$B$4:$J$1044,7,FALSE),"")</f>
        <v/>
      </c>
      <c r="BM73" s="64" t="str">
        <f>+IFERROR(VLOOKUP($BH73,'Calculation P'!$B$4:$J$1000,7,FALSE),"")</f>
        <v/>
      </c>
      <c r="BN73" s="115"/>
      <c r="BO73" s="183" t="str">
        <f t="shared" si="33"/>
        <v>43484N</v>
      </c>
      <c r="BP73" s="116" t="str">
        <f>IFERROR(+VLOOKUP($BO73,'Calculation Solids'!$B$4:$I$1141,7,FALSE),"")</f>
        <v/>
      </c>
      <c r="BQ73" s="187" t="str">
        <f t="shared" si="34"/>
        <v>43484O</v>
      </c>
      <c r="BR73" s="116" t="str">
        <f>IFERROR(+VLOOKUP($BQ73,'Calculation Solids'!$B$4:$I$1141,7,FALSE),"")</f>
        <v/>
      </c>
      <c r="BS73" s="185" t="str">
        <f t="shared" si="35"/>
        <v>43484P</v>
      </c>
      <c r="BT73" s="116" t="str">
        <f>IFERROR(+VLOOKUP($BS73,'Calculation Solids'!$B$4:$I$1141,7,FALSE),"")</f>
        <v/>
      </c>
    </row>
    <row r="74" spans="1:72" x14ac:dyDescent="0.35">
      <c r="A74" s="244">
        <v>43485</v>
      </c>
      <c r="B74" s="240"/>
      <c r="C74" s="191" t="str">
        <f t="shared" si="19"/>
        <v>43485A</v>
      </c>
      <c r="D74" s="64" t="str">
        <f>IFERROR(+VLOOKUP(C74,'Calculation Solids'!$B$4:$I$1141,7,FALSE),"")</f>
        <v/>
      </c>
      <c r="E74" s="326" t="str">
        <f>+IFERROR(VLOOKUP($C74,'Calculation COD'!$B$4:$J$1055,7,FALSE),"")</f>
        <v/>
      </c>
      <c r="F74" s="183" t="str">
        <f t="shared" si="21"/>
        <v>43485B</v>
      </c>
      <c r="G74" s="178" t="str">
        <f>IFERROR(+VLOOKUP($F74,'Calculation Solids'!$B$4:$I$1141,7,FALSE),"")</f>
        <v/>
      </c>
      <c r="H74" s="3" t="str">
        <f>+IFERROR(VLOOKUP($F74,'Calculation COD'!$B$4:$J$1055,7,FALSE),"")</f>
        <v/>
      </c>
      <c r="I74" s="3" t="str">
        <f>+IFERROR(VLOOKUP($F74,'Calculation NH4'!$B$4:$J$1041,7,FALSE),"")</f>
        <v/>
      </c>
      <c r="J74" s="64" t="str">
        <f>+IFERROR(VLOOKUP($F74,'Calculation NO3'!$B$4:$J$1044,7,FALSE),"")</f>
        <v/>
      </c>
      <c r="K74" s="64" t="str">
        <f>+IFERROR(VLOOKUP($F74,'Calculation P'!$B$4:$J$1000,7,FALSE),"")</f>
        <v/>
      </c>
      <c r="L74" s="115"/>
      <c r="M74" s="117" t="str">
        <f t="shared" si="22"/>
        <v>43485J</v>
      </c>
      <c r="N74" s="66" t="str">
        <f>+IFERROR(VLOOKUP($M74,'Calculation Solids'!$B$4:$J$1141,7,FALSE),"")</f>
        <v/>
      </c>
      <c r="O74" s="64" t="str">
        <f t="shared" si="23"/>
        <v>43485K</v>
      </c>
      <c r="P74" s="64" t="str">
        <f>+IFERROR(VLOOKUP($O74,'Calculation Solids'!$B$4:$J$1141,7,FALSE),"")</f>
        <v/>
      </c>
      <c r="Q74" s="64" t="str">
        <f t="shared" si="24"/>
        <v>43485L</v>
      </c>
      <c r="R74" s="64" t="str">
        <f>+IFERROR(VLOOKUP($Q74,'Calculation Solids'!$B$4:$J$1141,7,FALSE),"")</f>
        <v/>
      </c>
      <c r="S74" s="64" t="str">
        <f t="shared" si="25"/>
        <v>43485M</v>
      </c>
      <c r="T74" s="64" t="str">
        <f>+IFERROR(VLOOKUP($S74,'Calculation Solids'!$B$4:$J$1141,7,FALSE),"")</f>
        <v/>
      </c>
      <c r="U74" s="69" t="str">
        <f t="shared" si="20"/>
        <v/>
      </c>
      <c r="V74" s="189" t="str">
        <f t="shared" si="26"/>
        <v>43485C</v>
      </c>
      <c r="W74" s="64" t="str">
        <f>+IFERROR(VLOOKUP($V74,'Calculation Solids'!$B$4:$J$1141,7,FALSE),"")</f>
        <v/>
      </c>
      <c r="X74" s="4" t="str">
        <f>+IFERROR(VLOOKUP($V74,'Calculation COD'!$B$4:$J$1055,7,FALSE),"")</f>
        <v/>
      </c>
      <c r="Y74" s="4" t="str">
        <f>+IFERROR(VLOOKUP($V74,'Calculation NH4'!$B$4:$J$1041,7,FALSE),"")</f>
        <v/>
      </c>
      <c r="Z74" s="64" t="str">
        <f>+IFERROR(VLOOKUP($V74,'Calculation NO3'!$B$4:$J$1044,7,FALSE),"")</f>
        <v/>
      </c>
      <c r="AA74" s="64" t="str">
        <f>+IFERROR(VLOOKUP($V74,'Calculation P'!$B$4:$J$1000,7,FALSE),"")</f>
        <v/>
      </c>
      <c r="AB74" s="240"/>
      <c r="AC74" s="183" t="str">
        <f t="shared" si="27"/>
        <v>43485D</v>
      </c>
      <c r="AD74" s="4" t="str">
        <f>+IFERROR(VLOOKUP($AC74,'Calculation TSS'!$B$4:$J$1000,7,FALSE),"")</f>
        <v/>
      </c>
      <c r="AE74" s="4" t="str">
        <f>+IFERROR(VLOOKUP($AC74,'Calculation COD'!$B$4:$J$1055,7,FALSE),"")</f>
        <v/>
      </c>
      <c r="AF74" s="4" t="str">
        <f>+IFERROR(VLOOKUP($AC74,'Calculation NH4'!$B$4:$J$1041,7,FALSE),"")</f>
        <v/>
      </c>
      <c r="AG74" s="64" t="str">
        <f>+IFERROR(VLOOKUP($AC74,'Calculation NO3'!$B$4:$J$1044,7,FALSE),"")</f>
        <v/>
      </c>
      <c r="AH74" s="131" t="str">
        <f>+IFERROR(VLOOKUP($AC74,'Calculation P'!$B$4:$J$1000,7,FALSE),"")</f>
        <v/>
      </c>
      <c r="AI74" s="115"/>
      <c r="AJ74" s="210" t="str">
        <f t="shared" si="28"/>
        <v>43485E</v>
      </c>
      <c r="AK74" s="211" t="str">
        <f>+IFERROR(VLOOKUP($AJ74,'Calculation TSS'!$B$4:$J$1000,7,FALSE),"")</f>
        <v/>
      </c>
      <c r="AL74" s="4" t="str">
        <f>+IFERROR(VLOOKUP($AJ74,'Calculation COD'!$B$4:$J$1055,7,FALSE),"")</f>
        <v/>
      </c>
      <c r="AM74" s="4" t="str">
        <f>+IFERROR(VLOOKUP($AJ74,'Calculation NH4'!$B$4:$J$1041,7,FALSE),"")</f>
        <v/>
      </c>
      <c r="AN74" s="64" t="str">
        <f>+IFERROR(VLOOKUP($AJ74,'Calculation NO3'!$B$4:$J$1044,7,FALSE),"")</f>
        <v/>
      </c>
      <c r="AO74" s="69" t="str">
        <f>+IFERROR(VLOOKUP($AJ74,'Calculation P'!$B$4:$J$1000,7,FALSE),"")</f>
        <v/>
      </c>
      <c r="AP74" s="178" t="str">
        <f t="shared" si="29"/>
        <v>43485F</v>
      </c>
      <c r="AQ74" s="65" t="str">
        <f>+IFERROR(VLOOKUP($AP74,'Calculation TSS'!$B$4:$J$1000,7,FALSE),"")</f>
        <v/>
      </c>
      <c r="AR74" s="65" t="str">
        <f>+IFERROR(VLOOKUP($AP74,'Calculation COD'!$B$4:$J$1055,7,FALSE),"")</f>
        <v/>
      </c>
      <c r="AS74" s="65" t="str">
        <f>+IFERROR(VLOOKUP($AP74,'Calculation NH4'!$B$4:$J$1041,7,FALSE),"")</f>
        <v/>
      </c>
      <c r="AT74" s="64" t="str">
        <f>+IFERROR(VLOOKUP($AP74,'Calculation NO3'!$B$4:$J$1044,7,FALSE),"")</f>
        <v/>
      </c>
      <c r="AU74" s="64" t="str">
        <f>+IFERROR(VLOOKUP($AP74,'Calculation P'!$B$4:$J$1000,7,FALSE),"")</f>
        <v/>
      </c>
      <c r="AV74" s="115"/>
      <c r="AW74" s="189" t="str">
        <f t="shared" si="30"/>
        <v>43485G</v>
      </c>
      <c r="AX74" s="65" t="str">
        <f>+IFERROR(VLOOKUP($AW74,'Calculation COD'!$B$4:$J$1055,7,FALSE),"")</f>
        <v/>
      </c>
      <c r="AY74" s="65" t="str">
        <f>+IFERROR(VLOOKUP($AW74,'Calculation NH4'!$B$4:$J$1041,7,FALSE),"")</f>
        <v/>
      </c>
      <c r="AZ74" s="64" t="str">
        <f>+IFERROR(VLOOKUP($AW74,'Calculation NO3'!$B$4:$J$1044,7,FALSE),"")</f>
        <v/>
      </c>
      <c r="BA74" s="69" t="str">
        <f>+IFERROR(VLOOKUP($AW74,'Calculation P'!$B$4:$J$1000,7,FALSE),"")</f>
        <v/>
      </c>
      <c r="BB74" s="183" t="str">
        <f t="shared" si="31"/>
        <v>43485H</v>
      </c>
      <c r="BC74" s="64" t="str">
        <f>+IFERROR(VLOOKUP($BB74,'Calculation TSS'!$B$4:$J$1000,7,FALSE),"")</f>
        <v/>
      </c>
      <c r="BD74" s="65" t="str">
        <f>+IFERROR(VLOOKUP($BB74,'Calculation COD'!$B$4:$J$1055,7,FALSE),"")</f>
        <v/>
      </c>
      <c r="BE74" s="65" t="str">
        <f>+IFERROR(VLOOKUP($BB74,'Calculation NH4'!$B$4:$J$1041,7,FALSE),"")</f>
        <v/>
      </c>
      <c r="BF74" s="65" t="str">
        <f>+IFERROR(VLOOKUP($BB74,'Calculation NO3'!$B$4:$J$1044,7,FALSE),"")</f>
        <v/>
      </c>
      <c r="BG74" s="131" t="str">
        <f>+IFERROR(VLOOKUP($BB74,'Calculation P'!$B$4:$J$1000,7,FALSE),"")</f>
        <v/>
      </c>
      <c r="BH74" s="210" t="str">
        <f t="shared" si="32"/>
        <v>43485I</v>
      </c>
      <c r="BI74" s="66" t="str">
        <f>+IFERROR(VLOOKUP($BH74,'Calculation TSS'!$B$4:$J$1000,7,FALSE),"")</f>
        <v/>
      </c>
      <c r="BJ74" s="65" t="str">
        <f>+IFERROR(VLOOKUP($BH74,'Calculation COD'!$B$4:$J$1055,7,FALSE),"")</f>
        <v/>
      </c>
      <c r="BK74" s="65" t="str">
        <f>+IFERROR(VLOOKUP($BH74,'Calculation NH4'!$B$4:$J$1041,7,FALSE),"")</f>
        <v/>
      </c>
      <c r="BL74" s="65" t="str">
        <f>+IFERROR(VLOOKUP($BH74,'Calculation NO3'!$B$4:$J$1044,7,FALSE),"")</f>
        <v/>
      </c>
      <c r="BM74" s="64" t="str">
        <f>+IFERROR(VLOOKUP($BH74,'Calculation P'!$B$4:$J$1000,7,FALSE),"")</f>
        <v/>
      </c>
      <c r="BN74" s="115"/>
      <c r="BO74" s="183" t="str">
        <f t="shared" si="33"/>
        <v>43485N</v>
      </c>
      <c r="BP74" s="116" t="str">
        <f>IFERROR(+VLOOKUP($BO74,'Calculation Solids'!$B$4:$I$1141,7,FALSE),"")</f>
        <v/>
      </c>
      <c r="BQ74" s="187" t="str">
        <f t="shared" si="34"/>
        <v>43485O</v>
      </c>
      <c r="BR74" s="116" t="str">
        <f>IFERROR(+VLOOKUP($BQ74,'Calculation Solids'!$B$4:$I$1141,7,FALSE),"")</f>
        <v/>
      </c>
      <c r="BS74" s="185" t="str">
        <f t="shared" si="35"/>
        <v>43485P</v>
      </c>
      <c r="BT74" s="116" t="str">
        <f>IFERROR(+VLOOKUP($BS74,'Calculation Solids'!$B$4:$I$1141,7,FALSE),"")</f>
        <v/>
      </c>
    </row>
    <row r="75" spans="1:72" x14ac:dyDescent="0.35">
      <c r="A75" s="244">
        <v>43486</v>
      </c>
      <c r="B75" s="239"/>
      <c r="C75" s="173" t="str">
        <f t="shared" si="19"/>
        <v>43486A</v>
      </c>
      <c r="D75" s="29">
        <f>IFERROR(+VLOOKUP(C75,'Calculation Solids'!$B$4:$I$1141,7,FALSE),"")</f>
        <v>22.471910112359545</v>
      </c>
      <c r="E75" s="190" t="str">
        <f>+IFERROR(VLOOKUP($C75,'Calculation COD'!$B$4:$J$1055,7,FALSE),"")</f>
        <v/>
      </c>
      <c r="F75" s="30" t="str">
        <f t="shared" si="21"/>
        <v>43486B</v>
      </c>
      <c r="G75" s="177">
        <f>IFERROR(+VLOOKUP($F75,'Calculation Solids'!$B$4:$I$1141,7,FALSE),"")</f>
        <v>4.773269689737452</v>
      </c>
      <c r="H75" s="25" t="str">
        <f>+IFERROR(VLOOKUP($F75,'Calculation COD'!$B$4:$J$1055,7,FALSE),"")</f>
        <v/>
      </c>
      <c r="I75" s="26" t="str">
        <f>+IFERROR(VLOOKUP($F75,'Calculation NH4'!$B$4:$J$1041,7,FALSE),"")</f>
        <v/>
      </c>
      <c r="J75" s="29" t="str">
        <f>+IFERROR(VLOOKUP($F75,'Calculation NO3'!$B$4:$J$1044,7,FALSE),"")</f>
        <v/>
      </c>
      <c r="K75" s="29" t="str">
        <f>+IFERROR(VLOOKUP($F75,'Calculation P'!$B$4:$J$1000,7,FALSE),"")</f>
        <v/>
      </c>
      <c r="L75" s="62"/>
      <c r="M75" s="27" t="str">
        <f t="shared" si="22"/>
        <v>43486J</v>
      </c>
      <c r="N75" s="40">
        <f>+IFERROR(VLOOKUP($M75,'Calculation Solids'!$B$4:$J$1141,7,FALSE),"")</f>
        <v>57.692307692307679</v>
      </c>
      <c r="O75" s="28" t="str">
        <f t="shared" si="23"/>
        <v>43486K</v>
      </c>
      <c r="P75" s="29">
        <f>+IFERROR(VLOOKUP($O75,'Calculation Solids'!$B$4:$J$1141,7,FALSE),"")</f>
        <v>65.168539325842744</v>
      </c>
      <c r="Q75" s="28" t="str">
        <f t="shared" si="24"/>
        <v>43486L</v>
      </c>
      <c r="R75" s="29">
        <f>+IFERROR(VLOOKUP($Q75,'Calculation Solids'!$B$4:$J$1141,7,FALSE),"")</f>
        <v>64.171122994652407</v>
      </c>
      <c r="S75" s="28" t="str">
        <f t="shared" si="25"/>
        <v>43486M</v>
      </c>
      <c r="T75" s="29" t="str">
        <f>+IFERROR(VLOOKUP($S75,'Calculation Solids'!$B$4:$J$1141,7,FALSE),"")</f>
        <v/>
      </c>
      <c r="U75" s="68">
        <f t="shared" si="20"/>
        <v>62.343990004267617</v>
      </c>
      <c r="V75" s="173" t="str">
        <f t="shared" si="26"/>
        <v>43486C</v>
      </c>
      <c r="W75" s="29" t="str">
        <f>+IFERROR(VLOOKUP($V75,'Calculation Solids'!$B$4:$J$1141,7,FALSE),"")</f>
        <v/>
      </c>
      <c r="X75" s="24" t="str">
        <f>+IFERROR(VLOOKUP($V75,'Calculation COD'!$B$4:$J$1055,7,FALSE),"")</f>
        <v/>
      </c>
      <c r="Y75" s="8" t="str">
        <f>+IFERROR(VLOOKUP($V75,'Calculation NH4'!$B$4:$J$1041,7,FALSE),"")</f>
        <v/>
      </c>
      <c r="Z75" s="29" t="str">
        <f>+IFERROR(VLOOKUP($V75,'Calculation NO3'!$B$4:$J$1044,7,FALSE),"")</f>
        <v/>
      </c>
      <c r="AA75" s="29" t="str">
        <f>+IFERROR(VLOOKUP($V75,'Calculation P'!$B$4:$J$1000,7,FALSE),"")</f>
        <v/>
      </c>
      <c r="AB75" s="239"/>
      <c r="AC75" s="30" t="str">
        <f t="shared" si="27"/>
        <v>43486D</v>
      </c>
      <c r="AD75" s="2" t="str">
        <f>+IFERROR(VLOOKUP($AC75,'Calculation TSS'!$B$4:$J$1000,7,FALSE),"")</f>
        <v/>
      </c>
      <c r="AE75" s="24" t="str">
        <f>+IFERROR(VLOOKUP($AC75,'Calculation COD'!$B$4:$J$1055,7,FALSE),"")</f>
        <v/>
      </c>
      <c r="AF75" s="24" t="str">
        <f>+IFERROR(VLOOKUP($AC75,'Calculation NH4'!$B$4:$J$1041,7,FALSE),"")</f>
        <v/>
      </c>
      <c r="AG75" s="29" t="str">
        <f>+IFERROR(VLOOKUP($AC75,'Calculation NO3'!$B$4:$J$1044,7,FALSE),"")</f>
        <v/>
      </c>
      <c r="AH75" s="130" t="str">
        <f>+IFERROR(VLOOKUP($AC75,'Calculation P'!$B$4:$J$1000,7,FALSE),"")</f>
        <v/>
      </c>
      <c r="AI75" s="62"/>
      <c r="AJ75" s="192" t="str">
        <f t="shared" si="28"/>
        <v>43486E</v>
      </c>
      <c r="AK75" s="21" t="str">
        <f>+IFERROR(VLOOKUP($AJ75,'Calculation TSS'!$B$4:$J$1000,7,FALSE),"")</f>
        <v/>
      </c>
      <c r="AL75" s="24" t="str">
        <f>+IFERROR(VLOOKUP($AJ75,'Calculation COD'!$B$4:$J$1055,7,FALSE),"")</f>
        <v/>
      </c>
      <c r="AM75" s="24" t="str">
        <f>+IFERROR(VLOOKUP($AJ75,'Calculation NH4'!$B$4:$J$1041,7,FALSE),"")</f>
        <v/>
      </c>
      <c r="AN75" s="29" t="str">
        <f>+IFERROR(VLOOKUP($AJ75,'Calculation NO3'!$B$4:$J$1044,7,FALSE),"")</f>
        <v/>
      </c>
      <c r="AO75" s="68" t="str">
        <f>+IFERROR(VLOOKUP($AJ75,'Calculation P'!$B$4:$J$1000,7,FALSE),"")</f>
        <v/>
      </c>
      <c r="AP75" s="30" t="str">
        <f t="shared" si="29"/>
        <v>43486F</v>
      </c>
      <c r="AQ75" s="25" t="str">
        <f>+IFERROR(VLOOKUP($AP75,'Calculation TSS'!$B$4:$J$1000,7,FALSE),"")</f>
        <v/>
      </c>
      <c r="AR75" s="25" t="str">
        <f>+IFERROR(VLOOKUP($AP75,'Calculation COD'!$B$4:$J$1055,7,FALSE),"")</f>
        <v/>
      </c>
      <c r="AS75" s="25" t="str">
        <f>+IFERROR(VLOOKUP($AP75,'Calculation NH4'!$B$4:$J$1041,7,FALSE),"")</f>
        <v/>
      </c>
      <c r="AT75" s="29" t="str">
        <f>+IFERROR(VLOOKUP($AP75,'Calculation NO3'!$B$4:$J$1044,7,FALSE),"")</f>
        <v/>
      </c>
      <c r="AU75" s="29" t="str">
        <f>+IFERROR(VLOOKUP($AP75,'Calculation P'!$B$4:$J$1000,7,FALSE),"")</f>
        <v/>
      </c>
      <c r="AV75" s="62"/>
      <c r="AW75" s="173" t="str">
        <f t="shared" si="30"/>
        <v>43486G</v>
      </c>
      <c r="AX75" s="25" t="str">
        <f>+IFERROR(VLOOKUP($AW75,'Calculation COD'!$B$4:$J$1055,7,FALSE),"")</f>
        <v/>
      </c>
      <c r="AY75" s="25" t="str">
        <f>+IFERROR(VLOOKUP($AW75,'Calculation NH4'!$B$4:$J$1041,7,FALSE),"")</f>
        <v/>
      </c>
      <c r="AZ75" s="29" t="str">
        <f>+IFERROR(VLOOKUP($AW75,'Calculation NO3'!$B$4:$J$1044,7,FALSE),"")</f>
        <v/>
      </c>
      <c r="BA75" s="68" t="str">
        <f>+IFERROR(VLOOKUP($AW75,'Calculation P'!$B$4:$J$1000,7,FALSE),"")</f>
        <v/>
      </c>
      <c r="BB75" s="30" t="str">
        <f t="shared" si="31"/>
        <v>43486H</v>
      </c>
      <c r="BC75" s="29" t="str">
        <f>+IFERROR(VLOOKUP($BB75,'Calculation TSS'!$B$4:$J$1000,7,FALSE),"")</f>
        <v/>
      </c>
      <c r="BD75" s="25" t="str">
        <f>+IFERROR(VLOOKUP($BB75,'Calculation COD'!$B$4:$J$1055,7,FALSE),"")</f>
        <v/>
      </c>
      <c r="BE75" s="25" t="str">
        <f>+IFERROR(VLOOKUP($BB75,'Calculation NH4'!$B$4:$J$1041,7,FALSE),"")</f>
        <v/>
      </c>
      <c r="BF75" s="25" t="str">
        <f>+IFERROR(VLOOKUP($BB75,'Calculation NO3'!$B$4:$J$1044,7,FALSE),"")</f>
        <v/>
      </c>
      <c r="BG75" s="130" t="str">
        <f>+IFERROR(VLOOKUP($BB75,'Calculation P'!$B$4:$J$1000,7,FALSE),"")</f>
        <v/>
      </c>
      <c r="BH75" s="192" t="str">
        <f t="shared" si="32"/>
        <v>43486I</v>
      </c>
      <c r="BI75" s="40" t="str">
        <f>+IFERROR(VLOOKUP($BH75,'Calculation TSS'!$B$4:$J$1000,7,FALSE),"")</f>
        <v/>
      </c>
      <c r="BJ75" s="25" t="str">
        <f>+IFERROR(VLOOKUP($BH75,'Calculation COD'!$B$4:$J$1055,7,FALSE),"")</f>
        <v/>
      </c>
      <c r="BK75" s="25" t="str">
        <f>+IFERROR(VLOOKUP($BH75,'Calculation NH4'!$B$4:$J$1041,7,FALSE),"")</f>
        <v/>
      </c>
      <c r="BL75" s="25" t="str">
        <f>+IFERROR(VLOOKUP($BH75,'Calculation NO3'!$B$4:$J$1044,7,FALSE),"")</f>
        <v/>
      </c>
      <c r="BM75" s="29" t="str">
        <f>+IFERROR(VLOOKUP($BH75,'Calculation P'!$B$4:$J$1000,7,FALSE),"")</f>
        <v/>
      </c>
      <c r="BN75" s="62"/>
      <c r="BO75" s="30" t="str">
        <f t="shared" si="33"/>
        <v>43486N</v>
      </c>
      <c r="BP75" s="134" t="str">
        <f>IFERROR(+VLOOKUP($BO75,'Calculation Solids'!$B$4:$I$1141,7,FALSE),"")</f>
        <v/>
      </c>
      <c r="BQ75" s="192" t="str">
        <f t="shared" si="34"/>
        <v>43486O</v>
      </c>
      <c r="BR75" s="92" t="str">
        <f>IFERROR(+VLOOKUP($BQ75,'Calculation Solids'!$B$4:$I$1141,7,FALSE),"")</f>
        <v/>
      </c>
      <c r="BS75" s="30" t="str">
        <f t="shared" si="35"/>
        <v>43486P</v>
      </c>
      <c r="BT75" s="170" t="str">
        <f>IFERROR(+VLOOKUP($BS75,'Calculation Solids'!$B$4:$I$1141,7,FALSE),"")</f>
        <v/>
      </c>
    </row>
    <row r="76" spans="1:72" x14ac:dyDescent="0.35">
      <c r="A76" s="244">
        <v>43487</v>
      </c>
      <c r="B76" s="239"/>
      <c r="C76" s="173" t="str">
        <f t="shared" si="19"/>
        <v>43487A</v>
      </c>
      <c r="D76" s="29" t="str">
        <f>IFERROR(+VLOOKUP(C76,'Calculation Solids'!$B$4:$I$1141,7,FALSE),"")</f>
        <v/>
      </c>
      <c r="E76" s="190">
        <f>+IFERROR(VLOOKUP($C76,'Calculation COD'!$B$4:$J$1055,7,FALSE),"")</f>
        <v>4950</v>
      </c>
      <c r="F76" s="30" t="str">
        <f t="shared" ref="F76:F107" si="36">+CONCATENATE($A76,$G$5)</f>
        <v>43487B</v>
      </c>
      <c r="G76" s="177" t="str">
        <f>IFERROR(+VLOOKUP($F76,'Calculation Solids'!$B$4:$I$1141,7,FALSE),"")</f>
        <v/>
      </c>
      <c r="H76" s="25">
        <f>+IFERROR(VLOOKUP($F76,'Calculation COD'!$B$4:$J$1055,7,FALSE),"")</f>
        <v>5100</v>
      </c>
      <c r="I76" s="26">
        <f>+IFERROR(VLOOKUP($F76,'Calculation NH4'!$B$4:$J$1041,7,FALSE),"")</f>
        <v>1060</v>
      </c>
      <c r="J76" s="29">
        <f>+IFERROR(VLOOKUP($F76,'Calculation NO3'!$B$4:$J$1044,7,FALSE),"")</f>
        <v>38.099999999999994</v>
      </c>
      <c r="K76" s="29">
        <f>+IFERROR(VLOOKUP($F76,'Calculation P'!$B$4:$J$1000,7,FALSE),"")</f>
        <v>30</v>
      </c>
      <c r="L76" s="62"/>
      <c r="M76" s="27" t="str">
        <f t="shared" ref="M76:M107" si="37">+CONCATENATE($A76,$N$5)</f>
        <v>43487J</v>
      </c>
      <c r="N76" s="40" t="str">
        <f>+IFERROR(VLOOKUP($M76,'Calculation Solids'!$B$4:$J$1141,7,FALSE),"")</f>
        <v/>
      </c>
      <c r="O76" s="28" t="str">
        <f t="shared" ref="O76:O107" si="38">+CONCATENATE($A76,$P$5)</f>
        <v>43487K</v>
      </c>
      <c r="P76" s="29" t="str">
        <f>+IFERROR(VLOOKUP($O76,'Calculation Solids'!$B$4:$J$1141,7,FALSE),"")</f>
        <v/>
      </c>
      <c r="Q76" s="28" t="str">
        <f t="shared" ref="Q76:Q107" si="39">+CONCATENATE($A76,$R$5)</f>
        <v>43487L</v>
      </c>
      <c r="R76" s="29" t="str">
        <f>+IFERROR(VLOOKUP($Q76,'Calculation Solids'!$B$4:$J$1141,7,FALSE),"")</f>
        <v/>
      </c>
      <c r="S76" s="28" t="str">
        <f t="shared" ref="S76:S107" si="40">+CONCATENATE($A76,$T$5)</f>
        <v>43487M</v>
      </c>
      <c r="T76" s="29" t="str">
        <f>+IFERROR(VLOOKUP($S76,'Calculation Solids'!$B$4:$J$1141,7,FALSE),"")</f>
        <v/>
      </c>
      <c r="U76" s="68" t="str">
        <f t="shared" si="20"/>
        <v/>
      </c>
      <c r="V76" s="173" t="str">
        <f t="shared" ref="V76:V107" si="41">+CONCATENATE($A76,$W$5)</f>
        <v>43487C</v>
      </c>
      <c r="W76" s="29" t="str">
        <f>+IFERROR(VLOOKUP($V76,'Calculation Solids'!$B$4:$J$1141,7,FALSE),"")</f>
        <v/>
      </c>
      <c r="X76" s="24">
        <f>+IFERROR(VLOOKUP($V76,'Calculation COD'!$B$4:$J$1055,7,FALSE),"")</f>
        <v>3180</v>
      </c>
      <c r="Y76" s="8">
        <f>+IFERROR(VLOOKUP($V76,'Calculation NH4'!$B$4:$J$1041,7,FALSE),"")</f>
        <v>960</v>
      </c>
      <c r="Z76" s="29">
        <f>+IFERROR(VLOOKUP($V76,'Calculation NO3'!$B$4:$J$1044,7,FALSE),"")</f>
        <v>16.100000000000001</v>
      </c>
      <c r="AA76" s="29" t="str">
        <f>+IFERROR(VLOOKUP($V76,'Calculation P'!$B$4:$J$1000,7,FALSE),"")</f>
        <v/>
      </c>
      <c r="AB76" s="239"/>
      <c r="AC76" s="30" t="str">
        <f t="shared" ref="AC76:AC107" si="42">+CONCATENATE($A76,$AD$5)</f>
        <v>43487D</v>
      </c>
      <c r="AD76" s="2" t="str">
        <f>+IFERROR(VLOOKUP($AC76,'Calculation TSS'!$B$4:$J$1000,7,FALSE),"")</f>
        <v/>
      </c>
      <c r="AE76" s="24">
        <f>+IFERROR(VLOOKUP($AC76,'Calculation COD'!$B$4:$J$1055,7,FALSE),"")</f>
        <v>2790</v>
      </c>
      <c r="AF76" s="24">
        <f>+IFERROR(VLOOKUP($AC76,'Calculation NH4'!$B$4:$J$1041,7,FALSE),"")</f>
        <v>930</v>
      </c>
      <c r="AG76" s="29">
        <f>+IFERROR(VLOOKUP($AC76,'Calculation NO3'!$B$4:$J$1044,7,FALSE),"")</f>
        <v>11.1</v>
      </c>
      <c r="AH76" s="130" t="str">
        <f>+IFERROR(VLOOKUP($AC76,'Calculation P'!$B$4:$J$1000,7,FALSE),"")</f>
        <v/>
      </c>
      <c r="AI76" s="62"/>
      <c r="AJ76" s="192" t="str">
        <f t="shared" ref="AJ76:AJ107" si="43">+CONCATENATE($A76,$AK$5)</f>
        <v>43487E</v>
      </c>
      <c r="AK76" s="21" t="str">
        <f>+IFERROR(VLOOKUP($AJ76,'Calculation TSS'!$B$4:$J$1000,7,FALSE),"")</f>
        <v/>
      </c>
      <c r="AL76" s="24">
        <f>+IFERROR(VLOOKUP($AJ76,'Calculation COD'!$B$4:$J$1055,7,FALSE),"")</f>
        <v>1900</v>
      </c>
      <c r="AM76" s="24">
        <f>+IFERROR(VLOOKUP($AJ76,'Calculation NH4'!$B$4:$J$1041,7,FALSE),"")</f>
        <v>515</v>
      </c>
      <c r="AN76" s="29">
        <f>+IFERROR(VLOOKUP($AJ76,'Calculation NO3'!$B$4:$J$1044,7,FALSE),"")</f>
        <v>5.5</v>
      </c>
      <c r="AO76" s="68" t="str">
        <f>+IFERROR(VLOOKUP($AJ76,'Calculation P'!$B$4:$J$1000,7,FALSE),"")</f>
        <v/>
      </c>
      <c r="AP76" s="30" t="str">
        <f t="shared" ref="AP76:AP107" si="44">+CONCATENATE($A76,$AQ$5)</f>
        <v>43487F</v>
      </c>
      <c r="AQ76" s="25" t="str">
        <f>+IFERROR(VLOOKUP($AP76,'Calculation TSS'!$B$4:$J$1000,7,FALSE),"")</f>
        <v/>
      </c>
      <c r="AR76" s="25" t="str">
        <f>+IFERROR(VLOOKUP($AP76,'Calculation COD'!$B$4:$J$1055,7,FALSE),"")</f>
        <v/>
      </c>
      <c r="AS76" s="25" t="str">
        <f>+IFERROR(VLOOKUP($AP76,'Calculation NH4'!$B$4:$J$1041,7,FALSE),"")</f>
        <v/>
      </c>
      <c r="AT76" s="29" t="str">
        <f>+IFERROR(VLOOKUP($AP76,'Calculation NO3'!$B$4:$J$1044,7,FALSE),"")</f>
        <v/>
      </c>
      <c r="AU76" s="29" t="str">
        <f>+IFERROR(VLOOKUP($AP76,'Calculation P'!$B$4:$J$1000,7,FALSE),"")</f>
        <v/>
      </c>
      <c r="AV76" s="62"/>
      <c r="AW76" s="173" t="str">
        <f t="shared" ref="AW76:AW107" si="45">+CONCATENATE($A76,$AX$5)</f>
        <v>43487G</v>
      </c>
      <c r="AX76" s="25" t="str">
        <f>+IFERROR(VLOOKUP($AW76,'Calculation COD'!$B$4:$J$1055,7,FALSE),"")</f>
        <v/>
      </c>
      <c r="AY76" s="25" t="str">
        <f>+IFERROR(VLOOKUP($AW76,'Calculation NH4'!$B$4:$J$1041,7,FALSE),"")</f>
        <v/>
      </c>
      <c r="AZ76" s="29" t="str">
        <f>+IFERROR(VLOOKUP($AW76,'Calculation NO3'!$B$4:$J$1044,7,FALSE),"")</f>
        <v/>
      </c>
      <c r="BA76" s="68" t="str">
        <f>+IFERROR(VLOOKUP($AW76,'Calculation P'!$B$4:$J$1000,7,FALSE),"")</f>
        <v/>
      </c>
      <c r="BB76" s="30" t="str">
        <f t="shared" ref="BB76:BB107" si="46">+CONCATENATE($A76,$BC$5)</f>
        <v>43487H</v>
      </c>
      <c r="BC76" s="29" t="str">
        <f>+IFERROR(VLOOKUP($BB76,'Calculation TSS'!$B$4:$J$1000,7,FALSE),"")</f>
        <v/>
      </c>
      <c r="BD76" s="25">
        <f>+IFERROR(VLOOKUP($BB76,'Calculation COD'!$B$4:$J$1055,7,FALSE),"")</f>
        <v>1280</v>
      </c>
      <c r="BE76" s="25">
        <f>+IFERROR(VLOOKUP($BB76,'Calculation NH4'!$B$4:$J$1041,7,FALSE),"")</f>
        <v>760</v>
      </c>
      <c r="BF76" s="25">
        <f>+IFERROR(VLOOKUP($BB76,'Calculation NO3'!$B$4:$J$1044,7,FALSE),"")</f>
        <v>6</v>
      </c>
      <c r="BG76" s="130" t="str">
        <f>+IFERROR(VLOOKUP($BB76,'Calculation P'!$B$4:$J$1000,7,FALSE),"")</f>
        <v/>
      </c>
      <c r="BH76" s="192" t="str">
        <f t="shared" ref="BH76:BH107" si="47">+CONCATENATE($A76,$BI$5)</f>
        <v>43487I</v>
      </c>
      <c r="BI76" s="40" t="str">
        <f>+IFERROR(VLOOKUP($BH76,'Calculation TSS'!$B$4:$J$1000,7,FALSE),"")</f>
        <v/>
      </c>
      <c r="BJ76" s="25">
        <f>+IFERROR(VLOOKUP($BH76,'Calculation COD'!$B$4:$J$1055,7,FALSE),"")</f>
        <v>1260</v>
      </c>
      <c r="BK76" s="25">
        <f>+IFERROR(VLOOKUP($BH76,'Calculation NH4'!$B$4:$J$1041,7,FALSE),"")</f>
        <v>400</v>
      </c>
      <c r="BL76" s="25">
        <f>+IFERROR(VLOOKUP($BH76,'Calculation NO3'!$B$4:$J$1044,7,FALSE),"")</f>
        <v>23</v>
      </c>
      <c r="BM76" s="29">
        <f>+IFERROR(VLOOKUP($BH76,'Calculation P'!$B$4:$J$1000,7,FALSE),"")</f>
        <v>5.0999999999999996</v>
      </c>
      <c r="BN76" s="62"/>
      <c r="BO76" s="30" t="str">
        <f t="shared" ref="BO76:BO107" si="48">+CONCATENATE($A76,$BP$5)</f>
        <v>43487N</v>
      </c>
      <c r="BP76" s="134" t="str">
        <f>IFERROR(+VLOOKUP($BO76,'Calculation Solids'!$B$4:$I$1141,7,FALSE),"")</f>
        <v/>
      </c>
      <c r="BQ76" s="192" t="str">
        <f t="shared" ref="BQ76:BQ107" si="49">+CONCATENATE($A76,$BR$5)</f>
        <v>43487O</v>
      </c>
      <c r="BR76" s="92" t="str">
        <f>IFERROR(+VLOOKUP($BQ76,'Calculation Solids'!$B$4:$I$1141,7,FALSE),"")</f>
        <v/>
      </c>
      <c r="BS76" s="30" t="str">
        <f t="shared" ref="BS76:BS107" si="50">+CONCATENATE($A76,$BT$5)</f>
        <v>43487P</v>
      </c>
      <c r="BT76" s="170" t="str">
        <f>IFERROR(+VLOOKUP($BS76,'Calculation Solids'!$B$4:$I$1141,7,FALSE),"")</f>
        <v/>
      </c>
    </row>
    <row r="77" spans="1:72" x14ac:dyDescent="0.35">
      <c r="A77" s="244">
        <v>43488</v>
      </c>
      <c r="B77" s="239"/>
      <c r="C77" s="173" t="str">
        <f t="shared" si="19"/>
        <v>43488A</v>
      </c>
      <c r="D77" s="29" t="str">
        <f>IFERROR(+VLOOKUP(C77,'Calculation Solids'!$B$4:$I$1141,7,FALSE),"")</f>
        <v/>
      </c>
      <c r="E77" s="190" t="str">
        <f>+IFERROR(VLOOKUP($C77,'Calculation COD'!$B$4:$J$1055,7,FALSE),"")</f>
        <v/>
      </c>
      <c r="F77" s="30" t="str">
        <f t="shared" si="36"/>
        <v>43488B</v>
      </c>
      <c r="G77" s="177" t="str">
        <f>IFERROR(+VLOOKUP($F77,'Calculation Solids'!$B$4:$I$1141,7,FALSE),"")</f>
        <v/>
      </c>
      <c r="H77" s="25" t="str">
        <f>+IFERROR(VLOOKUP($F77,'Calculation COD'!$B$4:$J$1055,7,FALSE),"")</f>
        <v/>
      </c>
      <c r="I77" s="26" t="str">
        <f>+IFERROR(VLOOKUP($F77,'Calculation NH4'!$B$4:$J$1041,7,FALSE),"")</f>
        <v/>
      </c>
      <c r="J77" s="29" t="str">
        <f>+IFERROR(VLOOKUP($F77,'Calculation NO3'!$B$4:$J$1044,7,FALSE),"")</f>
        <v/>
      </c>
      <c r="K77" s="29" t="str">
        <f>+IFERROR(VLOOKUP($F77,'Calculation P'!$B$4:$J$1000,7,FALSE),"")</f>
        <v/>
      </c>
      <c r="L77" s="62"/>
      <c r="M77" s="27" t="str">
        <f t="shared" si="37"/>
        <v>43488J</v>
      </c>
      <c r="N77" s="40" t="str">
        <f>+IFERROR(VLOOKUP($M77,'Calculation Solids'!$B$4:$J$1141,7,FALSE),"")</f>
        <v/>
      </c>
      <c r="O77" s="28" t="str">
        <f t="shared" si="38"/>
        <v>43488K</v>
      </c>
      <c r="P77" s="29" t="str">
        <f>+IFERROR(VLOOKUP($O77,'Calculation Solids'!$B$4:$J$1141,7,FALSE),"")</f>
        <v/>
      </c>
      <c r="Q77" s="28" t="str">
        <f t="shared" si="39"/>
        <v>43488L</v>
      </c>
      <c r="R77" s="29" t="str">
        <f>+IFERROR(VLOOKUP($Q77,'Calculation Solids'!$B$4:$J$1141,7,FALSE),"")</f>
        <v/>
      </c>
      <c r="S77" s="28" t="str">
        <f t="shared" si="40"/>
        <v>43488M</v>
      </c>
      <c r="T77" s="29" t="str">
        <f>+IFERROR(VLOOKUP($S77,'Calculation Solids'!$B$4:$J$1141,7,FALSE),"")</f>
        <v/>
      </c>
      <c r="U77" s="68" t="str">
        <f t="shared" si="20"/>
        <v/>
      </c>
      <c r="V77" s="173" t="str">
        <f t="shared" si="41"/>
        <v>43488C</v>
      </c>
      <c r="W77" s="29" t="str">
        <f>+IFERROR(VLOOKUP($V77,'Calculation Solids'!$B$4:$J$1141,7,FALSE),"")</f>
        <v/>
      </c>
      <c r="X77" s="24" t="str">
        <f>+IFERROR(VLOOKUP($V77,'Calculation COD'!$B$4:$J$1055,7,FALSE),"")</f>
        <v/>
      </c>
      <c r="Y77" s="8" t="str">
        <f>+IFERROR(VLOOKUP($V77,'Calculation NH4'!$B$4:$J$1041,7,FALSE),"")</f>
        <v/>
      </c>
      <c r="Z77" s="29" t="str">
        <f>+IFERROR(VLOOKUP($V77,'Calculation NO3'!$B$4:$J$1044,7,FALSE),"")</f>
        <v/>
      </c>
      <c r="AA77" s="29" t="str">
        <f>+IFERROR(VLOOKUP($V77,'Calculation P'!$B$4:$J$1000,7,FALSE),"")</f>
        <v/>
      </c>
      <c r="AB77" s="239"/>
      <c r="AC77" s="30" t="str">
        <f t="shared" si="42"/>
        <v>43488D</v>
      </c>
      <c r="AD77" s="2" t="str">
        <f>+IFERROR(VLOOKUP($AC77,'Calculation TSS'!$B$4:$J$1000,7,FALSE),"")</f>
        <v/>
      </c>
      <c r="AE77" s="24" t="str">
        <f>+IFERROR(VLOOKUP($AC77,'Calculation COD'!$B$4:$J$1055,7,FALSE),"")</f>
        <v/>
      </c>
      <c r="AF77" s="24" t="str">
        <f>+IFERROR(VLOOKUP($AC77,'Calculation NH4'!$B$4:$J$1041,7,FALSE),"")</f>
        <v/>
      </c>
      <c r="AG77" s="29" t="str">
        <f>+IFERROR(VLOOKUP($AC77,'Calculation NO3'!$B$4:$J$1044,7,FALSE),"")</f>
        <v/>
      </c>
      <c r="AH77" s="130" t="str">
        <f>+IFERROR(VLOOKUP($AC77,'Calculation P'!$B$4:$J$1000,7,FALSE),"")</f>
        <v/>
      </c>
      <c r="AI77" s="62"/>
      <c r="AJ77" s="192" t="str">
        <f t="shared" si="43"/>
        <v>43488E</v>
      </c>
      <c r="AK77" s="21" t="str">
        <f>+IFERROR(VLOOKUP($AJ77,'Calculation TSS'!$B$4:$J$1000,7,FALSE),"")</f>
        <v/>
      </c>
      <c r="AL77" s="24" t="str">
        <f>+IFERROR(VLOOKUP($AJ77,'Calculation COD'!$B$4:$J$1055,7,FALSE),"")</f>
        <v/>
      </c>
      <c r="AM77" s="24" t="str">
        <f>+IFERROR(VLOOKUP($AJ77,'Calculation NH4'!$B$4:$J$1041,7,FALSE),"")</f>
        <v/>
      </c>
      <c r="AN77" s="29" t="str">
        <f>+IFERROR(VLOOKUP($AJ77,'Calculation NO3'!$B$4:$J$1044,7,FALSE),"")</f>
        <v/>
      </c>
      <c r="AO77" s="68" t="str">
        <f>+IFERROR(VLOOKUP($AJ77,'Calculation P'!$B$4:$J$1000,7,FALSE),"")</f>
        <v/>
      </c>
      <c r="AP77" s="30" t="str">
        <f t="shared" si="44"/>
        <v>43488F</v>
      </c>
      <c r="AQ77" s="25" t="str">
        <f>+IFERROR(VLOOKUP($AP77,'Calculation TSS'!$B$4:$J$1000,7,FALSE),"")</f>
        <v/>
      </c>
      <c r="AR77" s="25" t="str">
        <f>+IFERROR(VLOOKUP($AP77,'Calculation COD'!$B$4:$J$1055,7,FALSE),"")</f>
        <v/>
      </c>
      <c r="AS77" s="25" t="str">
        <f>+IFERROR(VLOOKUP($AP77,'Calculation NH4'!$B$4:$J$1041,7,FALSE),"")</f>
        <v/>
      </c>
      <c r="AT77" s="29" t="str">
        <f>+IFERROR(VLOOKUP($AP77,'Calculation NO3'!$B$4:$J$1044,7,FALSE),"")</f>
        <v/>
      </c>
      <c r="AU77" s="29" t="str">
        <f>+IFERROR(VLOOKUP($AP77,'Calculation P'!$B$4:$J$1000,7,FALSE),"")</f>
        <v/>
      </c>
      <c r="AV77" s="62"/>
      <c r="AW77" s="173" t="str">
        <f t="shared" si="45"/>
        <v>43488G</v>
      </c>
      <c r="AX77" s="25" t="str">
        <f>+IFERROR(VLOOKUP($AW77,'Calculation COD'!$B$4:$J$1055,7,FALSE),"")</f>
        <v/>
      </c>
      <c r="AY77" s="25" t="str">
        <f>+IFERROR(VLOOKUP($AW77,'Calculation NH4'!$B$4:$J$1041,7,FALSE),"")</f>
        <v/>
      </c>
      <c r="AZ77" s="29" t="str">
        <f>+IFERROR(VLOOKUP($AW77,'Calculation NO3'!$B$4:$J$1044,7,FALSE),"")</f>
        <v/>
      </c>
      <c r="BA77" s="68" t="str">
        <f>+IFERROR(VLOOKUP($AW77,'Calculation P'!$B$4:$J$1000,7,FALSE),"")</f>
        <v/>
      </c>
      <c r="BB77" s="30" t="str">
        <f t="shared" si="46"/>
        <v>43488H</v>
      </c>
      <c r="BC77" s="29" t="str">
        <f>+IFERROR(VLOOKUP($BB77,'Calculation TSS'!$B$4:$J$1000,7,FALSE),"")</f>
        <v/>
      </c>
      <c r="BD77" s="25" t="str">
        <f>+IFERROR(VLOOKUP($BB77,'Calculation COD'!$B$4:$J$1055,7,FALSE),"")</f>
        <v/>
      </c>
      <c r="BE77" s="25" t="str">
        <f>+IFERROR(VLOOKUP($BB77,'Calculation NH4'!$B$4:$J$1041,7,FALSE),"")</f>
        <v/>
      </c>
      <c r="BF77" s="25" t="str">
        <f>+IFERROR(VLOOKUP($BB77,'Calculation NO3'!$B$4:$J$1044,7,FALSE),"")</f>
        <v/>
      </c>
      <c r="BG77" s="130" t="str">
        <f>+IFERROR(VLOOKUP($BB77,'Calculation P'!$B$4:$J$1000,7,FALSE),"")</f>
        <v/>
      </c>
      <c r="BH77" s="192" t="str">
        <f t="shared" si="47"/>
        <v>43488I</v>
      </c>
      <c r="BI77" s="40" t="str">
        <f>+IFERROR(VLOOKUP($BH77,'Calculation TSS'!$B$4:$J$1000,7,FALSE),"")</f>
        <v/>
      </c>
      <c r="BJ77" s="25" t="str">
        <f>+IFERROR(VLOOKUP($BH77,'Calculation COD'!$B$4:$J$1055,7,FALSE),"")</f>
        <v/>
      </c>
      <c r="BK77" s="25" t="str">
        <f>+IFERROR(VLOOKUP($BH77,'Calculation NH4'!$B$4:$J$1041,7,FALSE),"")</f>
        <v/>
      </c>
      <c r="BL77" s="25" t="str">
        <f>+IFERROR(VLOOKUP($BH77,'Calculation NO3'!$B$4:$J$1044,7,FALSE),"")</f>
        <v/>
      </c>
      <c r="BM77" s="29" t="str">
        <f>+IFERROR(VLOOKUP($BH77,'Calculation P'!$B$4:$J$1000,7,FALSE),"")</f>
        <v/>
      </c>
      <c r="BN77" s="62"/>
      <c r="BO77" s="30" t="str">
        <f t="shared" si="48"/>
        <v>43488N</v>
      </c>
      <c r="BP77" s="134" t="str">
        <f>IFERROR(+VLOOKUP($BO77,'Calculation Solids'!$B$4:$I$1141,7,FALSE),"")</f>
        <v/>
      </c>
      <c r="BQ77" s="192" t="str">
        <f t="shared" si="49"/>
        <v>43488O</v>
      </c>
      <c r="BR77" s="92" t="str">
        <f>IFERROR(+VLOOKUP($BQ77,'Calculation Solids'!$B$4:$I$1141,7,FALSE),"")</f>
        <v/>
      </c>
      <c r="BS77" s="30" t="str">
        <f t="shared" si="50"/>
        <v>43488P</v>
      </c>
      <c r="BT77" s="170" t="str">
        <f>IFERROR(+VLOOKUP($BS77,'Calculation Solids'!$B$4:$I$1141,7,FALSE),"")</f>
        <v/>
      </c>
    </row>
    <row r="78" spans="1:72" x14ac:dyDescent="0.35">
      <c r="A78" s="244">
        <v>43489</v>
      </c>
      <c r="B78" s="239"/>
      <c r="C78" s="173" t="str">
        <f t="shared" si="19"/>
        <v>43489A</v>
      </c>
      <c r="D78" s="29">
        <f>IFERROR(+VLOOKUP(C78,'Calculation Solids'!$B$4:$I$1141,7,FALSE),"")</f>
        <v>9.8905573208333859</v>
      </c>
      <c r="E78" s="190" t="str">
        <f>+IFERROR(VLOOKUP($C78,'Calculation COD'!$B$4:$J$1055,7,FALSE),"")</f>
        <v/>
      </c>
      <c r="F78" s="30" t="str">
        <f t="shared" si="36"/>
        <v>43489B</v>
      </c>
      <c r="G78" s="177">
        <f>IFERROR(+VLOOKUP($F78,'Calculation Solids'!$B$4:$I$1141,7,FALSE),"")</f>
        <v>9.0520229026670886</v>
      </c>
      <c r="H78" s="25" t="str">
        <f>+IFERROR(VLOOKUP($F78,'Calculation COD'!$B$4:$J$1055,7,FALSE),"")</f>
        <v/>
      </c>
      <c r="I78" s="26" t="str">
        <f>+IFERROR(VLOOKUP($F78,'Calculation NH4'!$B$4:$J$1041,7,FALSE),"")</f>
        <v/>
      </c>
      <c r="J78" s="29" t="str">
        <f>+IFERROR(VLOOKUP($F78,'Calculation NO3'!$B$4:$J$1044,7,FALSE),"")</f>
        <v/>
      </c>
      <c r="K78" s="29" t="str">
        <f>+IFERROR(VLOOKUP($F78,'Calculation P'!$B$4:$J$1000,7,FALSE),"")</f>
        <v/>
      </c>
      <c r="L78" s="62"/>
      <c r="M78" s="27" t="str">
        <f t="shared" si="37"/>
        <v>43489J</v>
      </c>
      <c r="N78" s="40">
        <f>+IFERROR(VLOOKUP($M78,'Calculation Solids'!$B$4:$J$1141,7,FALSE),"")</f>
        <v>53.664388832780517</v>
      </c>
      <c r="O78" s="28" t="str">
        <f t="shared" si="38"/>
        <v>43489K</v>
      </c>
      <c r="P78" s="29">
        <f>+IFERROR(VLOOKUP($O78,'Calculation Solids'!$B$4:$J$1141,7,FALSE),"")</f>
        <v>50.776845995969545</v>
      </c>
      <c r="Q78" s="28" t="str">
        <f t="shared" si="39"/>
        <v>43489L</v>
      </c>
      <c r="R78" s="29">
        <f>+IFERROR(VLOOKUP($Q78,'Calculation Solids'!$B$4:$J$1141,7,FALSE),"")</f>
        <v>48.019726770208933</v>
      </c>
      <c r="S78" s="28" t="str">
        <f t="shared" si="40"/>
        <v>43489M</v>
      </c>
      <c r="T78" s="29" t="str">
        <f>+IFERROR(VLOOKUP($S78,'Calculation Solids'!$B$4:$J$1141,7,FALSE),"")</f>
        <v/>
      </c>
      <c r="U78" s="68">
        <f t="shared" si="20"/>
        <v>50.820320532986329</v>
      </c>
      <c r="V78" s="173" t="str">
        <f t="shared" si="41"/>
        <v>43489C</v>
      </c>
      <c r="W78" s="29">
        <f>+IFERROR(VLOOKUP($V78,'Calculation TSS'!$B$4:$J$1001,7,FALSE),"")/1000</f>
        <v>0.6133333333333324</v>
      </c>
      <c r="X78" s="24" t="str">
        <f>+IFERROR(VLOOKUP($V78,'Calculation COD'!$B$4:$J$1055,7,FALSE),"")</f>
        <v/>
      </c>
      <c r="Y78" s="8" t="str">
        <f>+IFERROR(VLOOKUP($V78,'Calculation NH4'!$B$4:$J$1041,7,FALSE),"")</f>
        <v/>
      </c>
      <c r="Z78" s="29" t="str">
        <f>+IFERROR(VLOOKUP($V78,'Calculation NO3'!$B$4:$J$1044,7,FALSE),"")</f>
        <v/>
      </c>
      <c r="AA78" s="29" t="str">
        <f>+IFERROR(VLOOKUP($V78,'Calculation P'!$B$4:$J$1000,7,FALSE),"")</f>
        <v/>
      </c>
      <c r="AB78" s="239"/>
      <c r="AC78" s="30" t="str">
        <f t="shared" si="42"/>
        <v>43489D</v>
      </c>
      <c r="AD78" s="2">
        <f>+IFERROR(VLOOKUP($AC78,'Calculation TSS'!$B$4:$J$1000,7,FALSE),"")</f>
        <v>256.66666666666555</v>
      </c>
      <c r="AE78" s="24" t="str">
        <f>+IFERROR(VLOOKUP($AC78,'Calculation COD'!$B$4:$J$1055,7,FALSE),"")</f>
        <v/>
      </c>
      <c r="AF78" s="24" t="str">
        <f>+IFERROR(VLOOKUP($AC78,'Calculation NH4'!$B$4:$J$1041,7,FALSE),"")</f>
        <v/>
      </c>
      <c r="AG78" s="29" t="str">
        <f>+IFERROR(VLOOKUP($AC78,'Calculation NO3'!$B$4:$J$1044,7,FALSE),"")</f>
        <v/>
      </c>
      <c r="AH78" s="130" t="str">
        <f>+IFERROR(VLOOKUP($AC78,'Calculation P'!$B$4:$J$1000,7,FALSE),"")</f>
        <v/>
      </c>
      <c r="AI78" s="62"/>
      <c r="AJ78" s="192" t="str">
        <f t="shared" si="43"/>
        <v>43489E</v>
      </c>
      <c r="AK78" s="21" t="str">
        <f>+IFERROR(VLOOKUP($AJ78,'Calculation TSS'!$B$4:$J$1000,7,FALSE),"")</f>
        <v/>
      </c>
      <c r="AL78" s="24" t="str">
        <f>+IFERROR(VLOOKUP($AJ78,'Calculation COD'!$B$4:$J$1055,7,FALSE),"")</f>
        <v/>
      </c>
      <c r="AM78" s="24" t="str">
        <f>+IFERROR(VLOOKUP($AJ78,'Calculation NH4'!$B$4:$J$1041,7,FALSE),"")</f>
        <v/>
      </c>
      <c r="AN78" s="29" t="str">
        <f>+IFERROR(VLOOKUP($AJ78,'Calculation NO3'!$B$4:$J$1044,7,FALSE),"")</f>
        <v/>
      </c>
      <c r="AO78" s="68" t="str">
        <f>+IFERROR(VLOOKUP($AJ78,'Calculation P'!$B$4:$J$1000,7,FALSE),"")</f>
        <v/>
      </c>
      <c r="AP78" s="30" t="str">
        <f t="shared" si="44"/>
        <v>43489F</v>
      </c>
      <c r="AQ78" s="25">
        <f>+IFERROR(VLOOKUP($AP78,'Calculation TSS'!$B$4:$J$1000,7,FALSE),"")</f>
        <v>414.44444444444446</v>
      </c>
      <c r="AR78" s="25" t="str">
        <f>+IFERROR(VLOOKUP($AP78,'Calculation COD'!$B$4:$J$1055,7,FALSE),"")</f>
        <v/>
      </c>
      <c r="AS78" s="25" t="str">
        <f>+IFERROR(VLOOKUP($AP78,'Calculation NH4'!$B$4:$J$1041,7,FALSE),"")</f>
        <v/>
      </c>
      <c r="AT78" s="29" t="str">
        <f>+IFERROR(VLOOKUP($AP78,'Calculation NO3'!$B$4:$J$1044,7,FALSE),"")</f>
        <v/>
      </c>
      <c r="AU78" s="29" t="str">
        <f>+IFERROR(VLOOKUP($AP78,'Calculation P'!$B$4:$J$1000,7,FALSE),"")</f>
        <v/>
      </c>
      <c r="AV78" s="62"/>
      <c r="AW78" s="173" t="str">
        <f t="shared" si="45"/>
        <v>43489G</v>
      </c>
      <c r="AX78" s="25" t="str">
        <f>+IFERROR(VLOOKUP($AW78,'Calculation COD'!$B$4:$J$1055,7,FALSE),"")</f>
        <v/>
      </c>
      <c r="AY78" s="25" t="str">
        <f>+IFERROR(VLOOKUP($AW78,'Calculation NH4'!$B$4:$J$1041,7,FALSE),"")</f>
        <v/>
      </c>
      <c r="AZ78" s="29" t="str">
        <f>+IFERROR(VLOOKUP($AW78,'Calculation NO3'!$B$4:$J$1044,7,FALSE),"")</f>
        <v/>
      </c>
      <c r="BA78" s="68" t="str">
        <f>+IFERROR(VLOOKUP($AW78,'Calculation P'!$B$4:$J$1000,7,FALSE),"")</f>
        <v/>
      </c>
      <c r="BB78" s="30" t="str">
        <f t="shared" si="46"/>
        <v>43489H</v>
      </c>
      <c r="BC78" s="29">
        <f>+IFERROR(VLOOKUP($BB78,'Calculation TSS'!$B$4:$J$1000,7,FALSE),"")</f>
        <v>35.333333333333144</v>
      </c>
      <c r="BD78" s="25" t="str">
        <f>+IFERROR(VLOOKUP($BB78,'Calculation COD'!$B$4:$J$1055,7,FALSE),"")</f>
        <v/>
      </c>
      <c r="BE78" s="25" t="str">
        <f>+IFERROR(VLOOKUP($BB78,'Calculation NH4'!$B$4:$J$1041,7,FALSE),"")</f>
        <v/>
      </c>
      <c r="BF78" s="25" t="str">
        <f>+IFERROR(VLOOKUP($BB78,'Calculation NO3'!$B$4:$J$1044,7,FALSE),"")</f>
        <v/>
      </c>
      <c r="BG78" s="130" t="str">
        <f>+IFERROR(VLOOKUP($BB78,'Calculation P'!$B$4:$J$1000,7,FALSE),"")</f>
        <v/>
      </c>
      <c r="BH78" s="192" t="str">
        <f t="shared" si="47"/>
        <v>43489I</v>
      </c>
      <c r="BI78" s="40">
        <f>+IFERROR(VLOOKUP($BH78,'Calculation TSS'!$B$4:$J$1000,7,FALSE),"")</f>
        <v>657.33333333333314</v>
      </c>
      <c r="BJ78" s="25" t="str">
        <f>+IFERROR(VLOOKUP($BH78,'Calculation COD'!$B$4:$J$1055,7,FALSE),"")</f>
        <v/>
      </c>
      <c r="BK78" s="25" t="str">
        <f>+IFERROR(VLOOKUP($BH78,'Calculation NH4'!$B$4:$J$1041,7,FALSE),"")</f>
        <v/>
      </c>
      <c r="BL78" s="25" t="str">
        <f>+IFERROR(VLOOKUP($BH78,'Calculation NO3'!$B$4:$J$1044,7,FALSE),"")</f>
        <v/>
      </c>
      <c r="BM78" s="29" t="str">
        <f>+IFERROR(VLOOKUP($BH78,'Calculation P'!$B$4:$J$1000,7,FALSE),"")</f>
        <v/>
      </c>
      <c r="BN78" s="62"/>
      <c r="BO78" s="30" t="str">
        <f t="shared" si="48"/>
        <v>43489N</v>
      </c>
      <c r="BP78" s="134">
        <f>IFERROR(+VLOOKUP($BO78,'Calculation Solids'!$B$4:$I$1141,7,FALSE),"")</f>
        <v>299.56809920889458</v>
      </c>
      <c r="BQ78" s="192" t="str">
        <f t="shared" si="49"/>
        <v>43489O</v>
      </c>
      <c r="BR78" s="92" t="str">
        <f>IFERROR(+VLOOKUP($BQ78,'Calculation Solids'!$B$4:$I$1141,7,FALSE),"")</f>
        <v/>
      </c>
      <c r="BS78" s="30" t="str">
        <f t="shared" si="50"/>
        <v>43489P</v>
      </c>
      <c r="BT78" s="170" t="str">
        <f>IFERROR(+VLOOKUP($BS78,'Calculation Solids'!$B$4:$I$1141,7,FALSE),"")</f>
        <v/>
      </c>
    </row>
    <row r="79" spans="1:72" x14ac:dyDescent="0.35">
      <c r="A79" s="244">
        <v>43490</v>
      </c>
      <c r="B79" s="239"/>
      <c r="C79" s="173" t="str">
        <f t="shared" si="19"/>
        <v>43490A</v>
      </c>
      <c r="D79" s="29">
        <f>IFERROR(+VLOOKUP(C79,'Calculation Solids'!$B$4:$I$1141,7,FALSE),"")</f>
        <v>5.9999399460059815</v>
      </c>
      <c r="E79" s="190" t="str">
        <f>+IFERROR(VLOOKUP($C79,'Calculation COD'!$B$4:$J$1055,7,FALSE),"")</f>
        <v/>
      </c>
      <c r="F79" s="30" t="str">
        <f t="shared" si="36"/>
        <v>43490B</v>
      </c>
      <c r="G79" s="177">
        <f>IFERROR(+VLOOKUP($F79,'Calculation Solids'!$B$4:$I$1141,7,FALSE),"")</f>
        <v>4.0443718730206371</v>
      </c>
      <c r="H79" s="25" t="str">
        <f>+IFERROR(VLOOKUP($F79,'Calculation COD'!$B$4:$J$1055,7,FALSE),"")</f>
        <v/>
      </c>
      <c r="I79" s="26" t="str">
        <f>+IFERROR(VLOOKUP($F79,'Calculation NH4'!$B$4:$J$1041,7,FALSE),"")</f>
        <v/>
      </c>
      <c r="J79" s="29" t="str">
        <f>+IFERROR(VLOOKUP($F79,'Calculation NO3'!$B$4:$J$1044,7,FALSE),"")</f>
        <v/>
      </c>
      <c r="K79" s="29" t="str">
        <f>+IFERROR(VLOOKUP($F79,'Calculation P'!$B$4:$J$1000,7,FALSE),"")</f>
        <v/>
      </c>
      <c r="L79" s="62"/>
      <c r="M79" s="27" t="str">
        <f t="shared" si="37"/>
        <v>43490J</v>
      </c>
      <c r="N79" s="40">
        <f>+IFERROR(VLOOKUP($M79,'Calculation Solids'!$B$4:$J$1141,7,FALSE),"")</f>
        <v>48.289874703691197</v>
      </c>
      <c r="O79" s="28" t="str">
        <f t="shared" si="38"/>
        <v>43490K</v>
      </c>
      <c r="P79" s="29">
        <f>+IFERROR(VLOOKUP($O79,'Calculation Solids'!$B$4:$J$1141,7,FALSE),"")</f>
        <v>56.348319092869012</v>
      </c>
      <c r="Q79" s="28" t="str">
        <f t="shared" si="39"/>
        <v>43490L</v>
      </c>
      <c r="R79" s="29">
        <f>+IFERROR(VLOOKUP($Q79,'Calculation Solids'!$B$4:$J$1141,7,FALSE),"")</f>
        <v>47.590683822331854</v>
      </c>
      <c r="S79" s="28" t="str">
        <f t="shared" si="40"/>
        <v>43490M</v>
      </c>
      <c r="T79" s="29" t="str">
        <f>+IFERROR(VLOOKUP($S79,'Calculation Solids'!$B$4:$J$1141,7,FALSE),"")</f>
        <v/>
      </c>
      <c r="U79" s="68">
        <f t="shared" si="20"/>
        <v>50.74295920629735</v>
      </c>
      <c r="V79" s="173" t="str">
        <f t="shared" si="41"/>
        <v>43490C</v>
      </c>
      <c r="W79" s="29" t="str">
        <f>+IFERROR(VLOOKUP($V79,'Calculation Solids'!$B$4:$J$1141,7,FALSE),"")</f>
        <v/>
      </c>
      <c r="X79" s="24" t="str">
        <f>+IFERROR(VLOOKUP($V79,'Calculation COD'!$B$4:$J$1055,7,FALSE),"")</f>
        <v/>
      </c>
      <c r="Y79" s="8" t="str">
        <f>+IFERROR(VLOOKUP($V79,'Calculation NH4'!$B$4:$J$1041,7,FALSE),"")</f>
        <v/>
      </c>
      <c r="Z79" s="29" t="str">
        <f>+IFERROR(VLOOKUP($V79,'Calculation NO3'!$B$4:$J$1044,7,FALSE),"")</f>
        <v/>
      </c>
      <c r="AA79" s="29" t="str">
        <f>+IFERROR(VLOOKUP($V79,'Calculation P'!$B$4:$J$1000,7,FALSE),"")</f>
        <v/>
      </c>
      <c r="AB79" s="239"/>
      <c r="AC79" s="30" t="str">
        <f t="shared" si="42"/>
        <v>43490D</v>
      </c>
      <c r="AD79" s="2" t="str">
        <f>+IFERROR(VLOOKUP($AC79,'Calculation TSS'!$B$4:$J$1000,7,FALSE),"")</f>
        <v/>
      </c>
      <c r="AE79" s="24" t="str">
        <f>+IFERROR(VLOOKUP($AC79,'Calculation COD'!$B$4:$J$1055,7,FALSE),"")</f>
        <v/>
      </c>
      <c r="AF79" s="24" t="str">
        <f>+IFERROR(VLOOKUP($AC79,'Calculation NH4'!$B$4:$J$1041,7,FALSE),"")</f>
        <v/>
      </c>
      <c r="AG79" s="29" t="str">
        <f>+IFERROR(VLOOKUP($AC79,'Calculation NO3'!$B$4:$J$1044,7,FALSE),"")</f>
        <v/>
      </c>
      <c r="AH79" s="130" t="str">
        <f>+IFERROR(VLOOKUP($AC79,'Calculation P'!$B$4:$J$1000,7,FALSE),"")</f>
        <v/>
      </c>
      <c r="AI79" s="62"/>
      <c r="AJ79" s="192" t="str">
        <f t="shared" si="43"/>
        <v>43490E</v>
      </c>
      <c r="AK79" s="21" t="str">
        <f>+IFERROR(VLOOKUP($AJ79,'Calculation TSS'!$B$4:$J$1000,7,FALSE),"")</f>
        <v/>
      </c>
      <c r="AL79" s="24" t="str">
        <f>+IFERROR(VLOOKUP($AJ79,'Calculation COD'!$B$4:$J$1055,7,FALSE),"")</f>
        <v/>
      </c>
      <c r="AM79" s="24" t="str">
        <f>+IFERROR(VLOOKUP($AJ79,'Calculation NH4'!$B$4:$J$1041,7,FALSE),"")</f>
        <v/>
      </c>
      <c r="AN79" s="29" t="str">
        <f>+IFERROR(VLOOKUP($AJ79,'Calculation NO3'!$B$4:$J$1044,7,FALSE),"")</f>
        <v/>
      </c>
      <c r="AO79" s="68" t="str">
        <f>+IFERROR(VLOOKUP($AJ79,'Calculation P'!$B$4:$J$1000,7,FALSE),"")</f>
        <v/>
      </c>
      <c r="AP79" s="30" t="str">
        <f t="shared" si="44"/>
        <v>43490F</v>
      </c>
      <c r="AQ79" s="25" t="str">
        <f>+IFERROR(VLOOKUP($AP79,'Calculation TSS'!$B$4:$J$1000,7,FALSE),"")</f>
        <v/>
      </c>
      <c r="AR79" s="25" t="str">
        <f>+IFERROR(VLOOKUP($AP79,'Calculation COD'!$B$4:$J$1055,7,FALSE),"")</f>
        <v/>
      </c>
      <c r="AS79" s="25" t="str">
        <f>+IFERROR(VLOOKUP($AP79,'Calculation NH4'!$B$4:$J$1041,7,FALSE),"")</f>
        <v/>
      </c>
      <c r="AT79" s="29" t="str">
        <f>+IFERROR(VLOOKUP($AP79,'Calculation NO3'!$B$4:$J$1044,7,FALSE),"")</f>
        <v/>
      </c>
      <c r="AU79" s="29" t="str">
        <f>+IFERROR(VLOOKUP($AP79,'Calculation P'!$B$4:$J$1000,7,FALSE),"")</f>
        <v/>
      </c>
      <c r="AV79" s="62"/>
      <c r="AW79" s="173" t="str">
        <f t="shared" si="45"/>
        <v>43490G</v>
      </c>
      <c r="AX79" s="25" t="str">
        <f>+IFERROR(VLOOKUP($AW79,'Calculation COD'!$B$4:$J$1055,7,FALSE),"")</f>
        <v/>
      </c>
      <c r="AY79" s="25" t="str">
        <f>+IFERROR(VLOOKUP($AW79,'Calculation NH4'!$B$4:$J$1041,7,FALSE),"")</f>
        <v/>
      </c>
      <c r="AZ79" s="29" t="str">
        <f>+IFERROR(VLOOKUP($AW79,'Calculation NO3'!$B$4:$J$1044,7,FALSE),"")</f>
        <v/>
      </c>
      <c r="BA79" s="68" t="str">
        <f>+IFERROR(VLOOKUP($AW79,'Calculation P'!$B$4:$J$1000,7,FALSE),"")</f>
        <v/>
      </c>
      <c r="BB79" s="30" t="str">
        <f t="shared" si="46"/>
        <v>43490H</v>
      </c>
      <c r="BC79" s="29" t="str">
        <f>+IFERROR(VLOOKUP($BB79,'Calculation TSS'!$B$4:$J$1000,7,FALSE),"")</f>
        <v/>
      </c>
      <c r="BD79" s="25" t="str">
        <f>+IFERROR(VLOOKUP($BB79,'Calculation COD'!$B$4:$J$1055,7,FALSE),"")</f>
        <v/>
      </c>
      <c r="BE79" s="25" t="str">
        <f>+IFERROR(VLOOKUP($BB79,'Calculation NH4'!$B$4:$J$1041,7,FALSE),"")</f>
        <v/>
      </c>
      <c r="BF79" s="25" t="str">
        <f>+IFERROR(VLOOKUP($BB79,'Calculation NO3'!$B$4:$J$1044,7,FALSE),"")</f>
        <v/>
      </c>
      <c r="BG79" s="130" t="str">
        <f>+IFERROR(VLOOKUP($BB79,'Calculation P'!$B$4:$J$1000,7,FALSE),"")</f>
        <v/>
      </c>
      <c r="BH79" s="192" t="str">
        <f t="shared" si="47"/>
        <v>43490I</v>
      </c>
      <c r="BI79" s="40" t="str">
        <f>+IFERROR(VLOOKUP($BH79,'Calculation TSS'!$B$4:$J$1000,7,FALSE),"")</f>
        <v/>
      </c>
      <c r="BJ79" s="25" t="str">
        <f>+IFERROR(VLOOKUP($BH79,'Calculation COD'!$B$4:$J$1055,7,FALSE),"")</f>
        <v/>
      </c>
      <c r="BK79" s="25" t="str">
        <f>+IFERROR(VLOOKUP($BH79,'Calculation NH4'!$B$4:$J$1041,7,FALSE),"")</f>
        <v/>
      </c>
      <c r="BL79" s="25" t="str">
        <f>+IFERROR(VLOOKUP($BH79,'Calculation NO3'!$B$4:$J$1044,7,FALSE),"")</f>
        <v/>
      </c>
      <c r="BM79" s="29" t="str">
        <f>+IFERROR(VLOOKUP($BH79,'Calculation P'!$B$4:$J$1000,7,FALSE),"")</f>
        <v/>
      </c>
      <c r="BN79" s="62"/>
      <c r="BO79" s="30" t="str">
        <f t="shared" si="48"/>
        <v>43490N</v>
      </c>
      <c r="BP79" s="134" t="str">
        <f>IFERROR(+VLOOKUP($BO79,'Calculation Solids'!$B$4:$I$1141,7,FALSE),"")</f>
        <v/>
      </c>
      <c r="BQ79" s="192" t="str">
        <f t="shared" si="49"/>
        <v>43490O</v>
      </c>
      <c r="BR79" s="92" t="str">
        <f>IFERROR(+VLOOKUP($BQ79,'Calculation Solids'!$B$4:$I$1141,7,FALSE),"")</f>
        <v/>
      </c>
      <c r="BS79" s="30" t="str">
        <f t="shared" si="50"/>
        <v>43490P</v>
      </c>
      <c r="BT79" s="170" t="str">
        <f>IFERROR(+VLOOKUP($BS79,'Calculation Solids'!$B$4:$I$1141,7,FALSE),"")</f>
        <v/>
      </c>
    </row>
    <row r="80" spans="1:72" x14ac:dyDescent="0.35">
      <c r="A80" s="244">
        <v>43491</v>
      </c>
      <c r="B80" s="240"/>
      <c r="C80" s="191" t="str">
        <f t="shared" si="19"/>
        <v>43491A</v>
      </c>
      <c r="D80" s="64" t="str">
        <f>IFERROR(+VLOOKUP(C80,'Calculation Solids'!$B$4:$I$1141,7,FALSE),"")</f>
        <v/>
      </c>
      <c r="E80" s="326" t="str">
        <f>+IFERROR(VLOOKUP($C80,'Calculation COD'!$B$4:$J$1055,7,FALSE),"")</f>
        <v/>
      </c>
      <c r="F80" s="183" t="str">
        <f t="shared" si="36"/>
        <v>43491B</v>
      </c>
      <c r="G80" s="178" t="str">
        <f>IFERROR(+VLOOKUP($F80,'Calculation Solids'!$B$4:$I$1141,7,FALSE),"")</f>
        <v/>
      </c>
      <c r="H80" s="3" t="str">
        <f>+IFERROR(VLOOKUP($F80,'Calculation COD'!$B$4:$J$1055,7,FALSE),"")</f>
        <v/>
      </c>
      <c r="I80" s="3" t="str">
        <f>+IFERROR(VLOOKUP($F80,'Calculation NH4'!$B$4:$J$1041,7,FALSE),"")</f>
        <v/>
      </c>
      <c r="J80" s="64" t="str">
        <f>+IFERROR(VLOOKUP($F80,'Calculation NO3'!$B$4:$J$1044,7,FALSE),"")</f>
        <v/>
      </c>
      <c r="K80" s="64" t="str">
        <f>+IFERROR(VLOOKUP($F80,'Calculation P'!$B$4:$J$1000,7,FALSE),"")</f>
        <v/>
      </c>
      <c r="L80" s="115"/>
      <c r="M80" s="117" t="str">
        <f t="shared" si="37"/>
        <v>43491J</v>
      </c>
      <c r="N80" s="66" t="str">
        <f>+IFERROR(VLOOKUP($M80,'Calculation Solids'!$B$4:$J$1141,7,FALSE),"")</f>
        <v/>
      </c>
      <c r="O80" s="64" t="str">
        <f t="shared" si="38"/>
        <v>43491K</v>
      </c>
      <c r="P80" s="64" t="str">
        <f>+IFERROR(VLOOKUP($O80,'Calculation Solids'!$B$4:$J$1141,7,FALSE),"")</f>
        <v/>
      </c>
      <c r="Q80" s="64" t="str">
        <f t="shared" si="39"/>
        <v>43491L</v>
      </c>
      <c r="R80" s="64" t="str">
        <f>+IFERROR(VLOOKUP($Q80,'Calculation Solids'!$B$4:$J$1141,7,FALSE),"")</f>
        <v/>
      </c>
      <c r="S80" s="64" t="str">
        <f t="shared" si="40"/>
        <v>43491M</v>
      </c>
      <c r="T80" s="64" t="str">
        <f>+IFERROR(VLOOKUP($S80,'Calculation Solids'!$B$4:$J$1141,7,FALSE),"")</f>
        <v/>
      </c>
      <c r="U80" s="69" t="str">
        <f t="shared" si="20"/>
        <v/>
      </c>
      <c r="V80" s="189" t="str">
        <f t="shared" si="41"/>
        <v>43491C</v>
      </c>
      <c r="W80" s="64" t="str">
        <f>+IFERROR(VLOOKUP($V80,'Calculation Solids'!$B$4:$J$1141,7,FALSE),"")</f>
        <v/>
      </c>
      <c r="X80" s="4" t="str">
        <f>+IFERROR(VLOOKUP($V80,'Calculation COD'!$B$4:$J$1055,7,FALSE),"")</f>
        <v/>
      </c>
      <c r="Y80" s="4" t="str">
        <f>+IFERROR(VLOOKUP($V80,'Calculation NH4'!$B$4:$J$1041,7,FALSE),"")</f>
        <v/>
      </c>
      <c r="Z80" s="64" t="str">
        <f>+IFERROR(VLOOKUP($V80,'Calculation NO3'!$B$4:$J$1044,7,FALSE),"")</f>
        <v/>
      </c>
      <c r="AA80" s="64" t="str">
        <f>+IFERROR(VLOOKUP($V80,'Calculation P'!$B$4:$J$1000,7,FALSE),"")</f>
        <v/>
      </c>
      <c r="AB80" s="240"/>
      <c r="AC80" s="183" t="str">
        <f t="shared" si="42"/>
        <v>43491D</v>
      </c>
      <c r="AD80" s="4" t="str">
        <f>+IFERROR(VLOOKUP($AC80,'Calculation TSS'!$B$4:$J$1000,7,FALSE),"")</f>
        <v/>
      </c>
      <c r="AE80" s="4" t="str">
        <f>+IFERROR(VLOOKUP($AC80,'Calculation COD'!$B$4:$J$1055,7,FALSE),"")</f>
        <v/>
      </c>
      <c r="AF80" s="4" t="str">
        <f>+IFERROR(VLOOKUP($AC80,'Calculation NH4'!$B$4:$J$1041,7,FALSE),"")</f>
        <v/>
      </c>
      <c r="AG80" s="64" t="str">
        <f>+IFERROR(VLOOKUP($AC80,'Calculation NO3'!$B$4:$J$1044,7,FALSE),"")</f>
        <v/>
      </c>
      <c r="AH80" s="131" t="str">
        <f>+IFERROR(VLOOKUP($AC80,'Calculation P'!$B$4:$J$1000,7,FALSE),"")</f>
        <v/>
      </c>
      <c r="AI80" s="115"/>
      <c r="AJ80" s="210" t="str">
        <f t="shared" si="43"/>
        <v>43491E</v>
      </c>
      <c r="AK80" s="211" t="str">
        <f>+IFERROR(VLOOKUP($AJ80,'Calculation TSS'!$B$4:$J$1000,7,FALSE),"")</f>
        <v/>
      </c>
      <c r="AL80" s="4" t="str">
        <f>+IFERROR(VLOOKUP($AJ80,'Calculation COD'!$B$4:$J$1055,7,FALSE),"")</f>
        <v/>
      </c>
      <c r="AM80" s="4" t="str">
        <f>+IFERROR(VLOOKUP($AJ80,'Calculation NH4'!$B$4:$J$1041,7,FALSE),"")</f>
        <v/>
      </c>
      <c r="AN80" s="64" t="str">
        <f>+IFERROR(VLOOKUP($AJ80,'Calculation NO3'!$B$4:$J$1044,7,FALSE),"")</f>
        <v/>
      </c>
      <c r="AO80" s="69" t="str">
        <f>+IFERROR(VLOOKUP($AJ80,'Calculation P'!$B$4:$J$1000,7,FALSE),"")</f>
        <v/>
      </c>
      <c r="AP80" s="178" t="str">
        <f t="shared" si="44"/>
        <v>43491F</v>
      </c>
      <c r="AQ80" s="65" t="str">
        <f>+IFERROR(VLOOKUP($AP80,'Calculation TSS'!$B$4:$J$1000,7,FALSE),"")</f>
        <v/>
      </c>
      <c r="AR80" s="65" t="str">
        <f>+IFERROR(VLOOKUP($AP80,'Calculation COD'!$B$4:$J$1055,7,FALSE),"")</f>
        <v/>
      </c>
      <c r="AS80" s="65" t="str">
        <f>+IFERROR(VLOOKUP($AP80,'Calculation NH4'!$B$4:$J$1041,7,FALSE),"")</f>
        <v/>
      </c>
      <c r="AT80" s="64" t="str">
        <f>+IFERROR(VLOOKUP($AP80,'Calculation NO3'!$B$4:$J$1044,7,FALSE),"")</f>
        <v/>
      </c>
      <c r="AU80" s="64" t="str">
        <f>+IFERROR(VLOOKUP($AP80,'Calculation P'!$B$4:$J$1000,7,FALSE),"")</f>
        <v/>
      </c>
      <c r="AV80" s="115"/>
      <c r="AW80" s="189" t="str">
        <f t="shared" si="45"/>
        <v>43491G</v>
      </c>
      <c r="AX80" s="65" t="str">
        <f>+IFERROR(VLOOKUP($AW80,'Calculation COD'!$B$4:$J$1055,7,FALSE),"")</f>
        <v/>
      </c>
      <c r="AY80" s="65" t="str">
        <f>+IFERROR(VLOOKUP($AW80,'Calculation NH4'!$B$4:$J$1041,7,FALSE),"")</f>
        <v/>
      </c>
      <c r="AZ80" s="64" t="str">
        <f>+IFERROR(VLOOKUP($AW80,'Calculation NO3'!$B$4:$J$1044,7,FALSE),"")</f>
        <v/>
      </c>
      <c r="BA80" s="69" t="str">
        <f>+IFERROR(VLOOKUP($AW80,'Calculation P'!$B$4:$J$1000,7,FALSE),"")</f>
        <v/>
      </c>
      <c r="BB80" s="183" t="str">
        <f t="shared" si="46"/>
        <v>43491H</v>
      </c>
      <c r="BC80" s="64" t="str">
        <f>+IFERROR(VLOOKUP($BB80,'Calculation TSS'!$B$4:$J$1000,7,FALSE),"")</f>
        <v/>
      </c>
      <c r="BD80" s="65" t="str">
        <f>+IFERROR(VLOOKUP($BB80,'Calculation COD'!$B$4:$J$1055,7,FALSE),"")</f>
        <v/>
      </c>
      <c r="BE80" s="65" t="str">
        <f>+IFERROR(VLOOKUP($BB80,'Calculation NH4'!$B$4:$J$1041,7,FALSE),"")</f>
        <v/>
      </c>
      <c r="BF80" s="65" t="str">
        <f>+IFERROR(VLOOKUP($BB80,'Calculation NO3'!$B$4:$J$1044,7,FALSE),"")</f>
        <v/>
      </c>
      <c r="BG80" s="131" t="str">
        <f>+IFERROR(VLOOKUP($BB80,'Calculation P'!$B$4:$J$1000,7,FALSE),"")</f>
        <v/>
      </c>
      <c r="BH80" s="210" t="str">
        <f t="shared" si="47"/>
        <v>43491I</v>
      </c>
      <c r="BI80" s="66" t="str">
        <f>+IFERROR(VLOOKUP($BH80,'Calculation TSS'!$B$4:$J$1000,7,FALSE),"")</f>
        <v/>
      </c>
      <c r="BJ80" s="65" t="str">
        <f>+IFERROR(VLOOKUP($BH80,'Calculation COD'!$B$4:$J$1055,7,FALSE),"")</f>
        <v/>
      </c>
      <c r="BK80" s="65" t="str">
        <f>+IFERROR(VLOOKUP($BH80,'Calculation NH4'!$B$4:$J$1041,7,FALSE),"")</f>
        <v/>
      </c>
      <c r="BL80" s="65" t="str">
        <f>+IFERROR(VLOOKUP($BH80,'Calculation NO3'!$B$4:$J$1044,7,FALSE),"")</f>
        <v/>
      </c>
      <c r="BM80" s="64" t="str">
        <f>+IFERROR(VLOOKUP($BH80,'Calculation P'!$B$4:$J$1000,7,FALSE),"")</f>
        <v/>
      </c>
      <c r="BN80" s="115"/>
      <c r="BO80" s="183" t="str">
        <f t="shared" si="48"/>
        <v>43491N</v>
      </c>
      <c r="BP80" s="116" t="str">
        <f>IFERROR(+VLOOKUP($BO80,'Calculation Solids'!$B$4:$I$1141,7,FALSE),"")</f>
        <v/>
      </c>
      <c r="BQ80" s="187" t="str">
        <f t="shared" si="49"/>
        <v>43491O</v>
      </c>
      <c r="BR80" s="116" t="str">
        <f>IFERROR(+VLOOKUP($BQ80,'Calculation Solids'!$B$4:$I$1141,7,FALSE),"")</f>
        <v/>
      </c>
      <c r="BS80" s="185" t="str">
        <f t="shared" si="50"/>
        <v>43491P</v>
      </c>
      <c r="BT80" s="116" t="str">
        <f>IFERROR(+VLOOKUP($BS80,'Calculation Solids'!$B$4:$I$1141,7,FALSE),"")</f>
        <v/>
      </c>
    </row>
    <row r="81" spans="1:72" x14ac:dyDescent="0.35">
      <c r="A81" s="244">
        <v>43492</v>
      </c>
      <c r="B81" s="240"/>
      <c r="C81" s="191" t="str">
        <f t="shared" si="19"/>
        <v>43492A</v>
      </c>
      <c r="D81" s="64" t="str">
        <f>IFERROR(+VLOOKUP(C81,'Calculation Solids'!$B$4:$I$1141,7,FALSE),"")</f>
        <v/>
      </c>
      <c r="E81" s="326" t="str">
        <f>+IFERROR(VLOOKUP($C81,'Calculation COD'!$B$4:$J$1055,7,FALSE),"")</f>
        <v/>
      </c>
      <c r="F81" s="183" t="str">
        <f t="shared" si="36"/>
        <v>43492B</v>
      </c>
      <c r="G81" s="178" t="str">
        <f>IFERROR(+VLOOKUP($F81,'Calculation Solids'!$B$4:$I$1141,7,FALSE),"")</f>
        <v/>
      </c>
      <c r="H81" s="3" t="str">
        <f>+IFERROR(VLOOKUP($F81,'Calculation COD'!$B$4:$J$1055,7,FALSE),"")</f>
        <v/>
      </c>
      <c r="I81" s="3" t="str">
        <f>+IFERROR(VLOOKUP($F81,'Calculation NH4'!$B$4:$J$1041,7,FALSE),"")</f>
        <v/>
      </c>
      <c r="J81" s="64" t="str">
        <f>+IFERROR(VLOOKUP($F81,'Calculation NO3'!$B$4:$J$1044,7,FALSE),"")</f>
        <v/>
      </c>
      <c r="K81" s="64" t="str">
        <f>+IFERROR(VLOOKUP($F81,'Calculation P'!$B$4:$J$1000,7,FALSE),"")</f>
        <v/>
      </c>
      <c r="L81" s="115"/>
      <c r="M81" s="117" t="str">
        <f t="shared" si="37"/>
        <v>43492J</v>
      </c>
      <c r="N81" s="66" t="str">
        <f>+IFERROR(VLOOKUP($M81,'Calculation Solids'!$B$4:$J$1141,7,FALSE),"")</f>
        <v/>
      </c>
      <c r="O81" s="64" t="str">
        <f t="shared" si="38"/>
        <v>43492K</v>
      </c>
      <c r="P81" s="64" t="str">
        <f>+IFERROR(VLOOKUP($O81,'Calculation Solids'!$B$4:$J$1141,7,FALSE),"")</f>
        <v/>
      </c>
      <c r="Q81" s="64" t="str">
        <f t="shared" si="39"/>
        <v>43492L</v>
      </c>
      <c r="R81" s="64" t="str">
        <f>+IFERROR(VLOOKUP($Q81,'Calculation Solids'!$B$4:$J$1141,7,FALSE),"")</f>
        <v/>
      </c>
      <c r="S81" s="64" t="str">
        <f t="shared" si="40"/>
        <v>43492M</v>
      </c>
      <c r="T81" s="64" t="str">
        <f>+IFERROR(VLOOKUP($S81,'Calculation Solids'!$B$4:$J$1141,7,FALSE),"")</f>
        <v/>
      </c>
      <c r="U81" s="69" t="str">
        <f t="shared" si="20"/>
        <v/>
      </c>
      <c r="V81" s="189" t="str">
        <f t="shared" si="41"/>
        <v>43492C</v>
      </c>
      <c r="W81" s="64" t="str">
        <f>+IFERROR(VLOOKUP($V81,'Calculation Solids'!$B$4:$J$1141,7,FALSE),"")</f>
        <v/>
      </c>
      <c r="X81" s="4" t="str">
        <f>+IFERROR(VLOOKUP($V81,'Calculation COD'!$B$4:$J$1055,7,FALSE),"")</f>
        <v/>
      </c>
      <c r="Y81" s="4" t="str">
        <f>+IFERROR(VLOOKUP($V81,'Calculation NH4'!$B$4:$J$1041,7,FALSE),"")</f>
        <v/>
      </c>
      <c r="Z81" s="64" t="str">
        <f>+IFERROR(VLOOKUP($V81,'Calculation NO3'!$B$4:$J$1044,7,FALSE),"")</f>
        <v/>
      </c>
      <c r="AA81" s="64" t="str">
        <f>+IFERROR(VLOOKUP($V81,'Calculation P'!$B$4:$J$1000,7,FALSE),"")</f>
        <v/>
      </c>
      <c r="AB81" s="240"/>
      <c r="AC81" s="183" t="str">
        <f t="shared" si="42"/>
        <v>43492D</v>
      </c>
      <c r="AD81" s="4" t="str">
        <f>+IFERROR(VLOOKUP($AC81,'Calculation TSS'!$B$4:$J$1000,7,FALSE),"")</f>
        <v/>
      </c>
      <c r="AE81" s="4" t="str">
        <f>+IFERROR(VLOOKUP($AC81,'Calculation COD'!$B$4:$J$1055,7,FALSE),"")</f>
        <v/>
      </c>
      <c r="AF81" s="4" t="str">
        <f>+IFERROR(VLOOKUP($AC81,'Calculation NH4'!$B$4:$J$1041,7,FALSE),"")</f>
        <v/>
      </c>
      <c r="AG81" s="64" t="str">
        <f>+IFERROR(VLOOKUP($AC81,'Calculation NO3'!$B$4:$J$1044,7,FALSE),"")</f>
        <v/>
      </c>
      <c r="AH81" s="131" t="str">
        <f>+IFERROR(VLOOKUP($AC81,'Calculation P'!$B$4:$J$1000,7,FALSE),"")</f>
        <v/>
      </c>
      <c r="AI81" s="115"/>
      <c r="AJ81" s="210" t="str">
        <f t="shared" si="43"/>
        <v>43492E</v>
      </c>
      <c r="AK81" s="211" t="str">
        <f>+IFERROR(VLOOKUP($AJ81,'Calculation TSS'!$B$4:$J$1000,7,FALSE),"")</f>
        <v/>
      </c>
      <c r="AL81" s="4" t="str">
        <f>+IFERROR(VLOOKUP($AJ81,'Calculation COD'!$B$4:$J$1055,7,FALSE),"")</f>
        <v/>
      </c>
      <c r="AM81" s="4" t="str">
        <f>+IFERROR(VLOOKUP($AJ81,'Calculation NH4'!$B$4:$J$1041,7,FALSE),"")</f>
        <v/>
      </c>
      <c r="AN81" s="64" t="str">
        <f>+IFERROR(VLOOKUP($AJ81,'Calculation NO3'!$B$4:$J$1044,7,FALSE),"")</f>
        <v/>
      </c>
      <c r="AO81" s="69" t="str">
        <f>+IFERROR(VLOOKUP($AJ81,'Calculation P'!$B$4:$J$1000,7,FALSE),"")</f>
        <v/>
      </c>
      <c r="AP81" s="178" t="str">
        <f t="shared" si="44"/>
        <v>43492F</v>
      </c>
      <c r="AQ81" s="65" t="str">
        <f>+IFERROR(VLOOKUP($AP81,'Calculation TSS'!$B$4:$J$1000,7,FALSE),"")</f>
        <v/>
      </c>
      <c r="AR81" s="65" t="str">
        <f>+IFERROR(VLOOKUP($AP81,'Calculation COD'!$B$4:$J$1055,7,FALSE),"")</f>
        <v/>
      </c>
      <c r="AS81" s="65" t="str">
        <f>+IFERROR(VLOOKUP($AP81,'Calculation NH4'!$B$4:$J$1041,7,FALSE),"")</f>
        <v/>
      </c>
      <c r="AT81" s="64" t="str">
        <f>+IFERROR(VLOOKUP($AP81,'Calculation NO3'!$B$4:$J$1044,7,FALSE),"")</f>
        <v/>
      </c>
      <c r="AU81" s="64" t="str">
        <f>+IFERROR(VLOOKUP($AP81,'Calculation P'!$B$4:$J$1000,7,FALSE),"")</f>
        <v/>
      </c>
      <c r="AV81" s="115"/>
      <c r="AW81" s="189" t="str">
        <f t="shared" si="45"/>
        <v>43492G</v>
      </c>
      <c r="AX81" s="65" t="str">
        <f>+IFERROR(VLOOKUP($AW81,'Calculation COD'!$B$4:$J$1055,7,FALSE),"")</f>
        <v/>
      </c>
      <c r="AY81" s="65" t="str">
        <f>+IFERROR(VLOOKUP($AW81,'Calculation NH4'!$B$4:$J$1041,7,FALSE),"")</f>
        <v/>
      </c>
      <c r="AZ81" s="64" t="str">
        <f>+IFERROR(VLOOKUP($AW81,'Calculation NO3'!$B$4:$J$1044,7,FALSE),"")</f>
        <v/>
      </c>
      <c r="BA81" s="69" t="str">
        <f>+IFERROR(VLOOKUP($AW81,'Calculation P'!$B$4:$J$1000,7,FALSE),"")</f>
        <v/>
      </c>
      <c r="BB81" s="183" t="str">
        <f t="shared" si="46"/>
        <v>43492H</v>
      </c>
      <c r="BC81" s="64" t="str">
        <f>+IFERROR(VLOOKUP($BB81,'Calculation TSS'!$B$4:$J$1000,7,FALSE),"")</f>
        <v/>
      </c>
      <c r="BD81" s="65" t="str">
        <f>+IFERROR(VLOOKUP($BB81,'Calculation COD'!$B$4:$J$1055,7,FALSE),"")</f>
        <v/>
      </c>
      <c r="BE81" s="65" t="str">
        <f>+IFERROR(VLOOKUP($BB81,'Calculation NH4'!$B$4:$J$1041,7,FALSE),"")</f>
        <v/>
      </c>
      <c r="BF81" s="65" t="str">
        <f>+IFERROR(VLOOKUP($BB81,'Calculation NO3'!$B$4:$J$1044,7,FALSE),"")</f>
        <v/>
      </c>
      <c r="BG81" s="131" t="str">
        <f>+IFERROR(VLOOKUP($BB81,'Calculation P'!$B$4:$J$1000,7,FALSE),"")</f>
        <v/>
      </c>
      <c r="BH81" s="210" t="str">
        <f t="shared" si="47"/>
        <v>43492I</v>
      </c>
      <c r="BI81" s="66" t="str">
        <f>+IFERROR(VLOOKUP($BH81,'Calculation TSS'!$B$4:$J$1000,7,FALSE),"")</f>
        <v/>
      </c>
      <c r="BJ81" s="65" t="str">
        <f>+IFERROR(VLOOKUP($BH81,'Calculation COD'!$B$4:$J$1055,7,FALSE),"")</f>
        <v/>
      </c>
      <c r="BK81" s="65" t="str">
        <f>+IFERROR(VLOOKUP($BH81,'Calculation NH4'!$B$4:$J$1041,7,FALSE),"")</f>
        <v/>
      </c>
      <c r="BL81" s="65" t="str">
        <f>+IFERROR(VLOOKUP($BH81,'Calculation NO3'!$B$4:$J$1044,7,FALSE),"")</f>
        <v/>
      </c>
      <c r="BM81" s="64" t="str">
        <f>+IFERROR(VLOOKUP($BH81,'Calculation P'!$B$4:$J$1000,7,FALSE),"")</f>
        <v/>
      </c>
      <c r="BN81" s="115"/>
      <c r="BO81" s="183" t="str">
        <f t="shared" si="48"/>
        <v>43492N</v>
      </c>
      <c r="BP81" s="116" t="str">
        <f>IFERROR(+VLOOKUP($BO81,'Calculation Solids'!$B$4:$I$1141,7,FALSE),"")</f>
        <v/>
      </c>
      <c r="BQ81" s="187" t="str">
        <f t="shared" si="49"/>
        <v>43492O</v>
      </c>
      <c r="BR81" s="116" t="str">
        <f>IFERROR(+VLOOKUP($BQ81,'Calculation Solids'!$B$4:$I$1141,7,FALSE),"")</f>
        <v/>
      </c>
      <c r="BS81" s="185" t="str">
        <f t="shared" si="50"/>
        <v>43492P</v>
      </c>
      <c r="BT81" s="116" t="str">
        <f>IFERROR(+VLOOKUP($BS81,'Calculation Solids'!$B$4:$I$1141,7,FALSE),"")</f>
        <v/>
      </c>
    </row>
    <row r="82" spans="1:72" x14ac:dyDescent="0.35">
      <c r="A82" s="244">
        <v>43493</v>
      </c>
      <c r="B82" s="239"/>
      <c r="C82" s="173" t="str">
        <f t="shared" si="19"/>
        <v>43493A</v>
      </c>
      <c r="D82" s="29">
        <f>IFERROR(+VLOOKUP(C82,'Calculation Solids'!$B$4:$I$1141,7,FALSE),"")</f>
        <v>6.9930069930069267</v>
      </c>
      <c r="E82" s="190" t="str">
        <f>+IFERROR(VLOOKUP($C82,'Calculation COD'!$B$4:$J$1055,7,FALSE),"")</f>
        <v/>
      </c>
      <c r="F82" s="30" t="str">
        <f t="shared" si="36"/>
        <v>43493B</v>
      </c>
      <c r="G82" s="177">
        <f>IFERROR(+VLOOKUP($F82,'Calculation Solids'!$B$4:$I$1141,7,FALSE),"")</f>
        <v>2.0703933747412306</v>
      </c>
      <c r="H82" s="25" t="str">
        <f>+IFERROR(VLOOKUP($F82,'Calculation COD'!$B$4:$J$1055,7,FALSE),"")</f>
        <v/>
      </c>
      <c r="I82" s="26" t="str">
        <f>+IFERROR(VLOOKUP($F82,'Calculation NH4'!$B$4:$J$1041,7,FALSE),"")</f>
        <v/>
      </c>
      <c r="J82" s="29" t="str">
        <f>+IFERROR(VLOOKUP($F82,'Calculation NO3'!$B$4:$J$1044,7,FALSE),"")</f>
        <v/>
      </c>
      <c r="K82" s="29" t="str">
        <f>+IFERROR(VLOOKUP($F82,'Calculation P'!$B$4:$J$1000,7,FALSE),"")</f>
        <v/>
      </c>
      <c r="L82" s="62"/>
      <c r="M82" s="27" t="str">
        <f t="shared" si="37"/>
        <v>43493J</v>
      </c>
      <c r="N82" s="40">
        <f>+IFERROR(VLOOKUP($M82,'Calculation Solids'!$B$4:$J$1141,7,FALSE),"")</f>
        <v>47.722342733188697</v>
      </c>
      <c r="O82" s="28" t="str">
        <f t="shared" si="38"/>
        <v>43493K</v>
      </c>
      <c r="P82" s="29">
        <f>+IFERROR(VLOOKUP($O82,'Calculation Solids'!$B$4:$J$1141,7,FALSE),"")</f>
        <v>56.07476635514022</v>
      </c>
      <c r="Q82" s="28" t="str">
        <f t="shared" si="39"/>
        <v>43493L</v>
      </c>
      <c r="R82" s="29">
        <f>+IFERROR(VLOOKUP($Q82,'Calculation Solids'!$B$4:$J$1141,7,FALSE),"")</f>
        <v>54.054054054054063</v>
      </c>
      <c r="S82" s="28" t="str">
        <f t="shared" si="40"/>
        <v>43493M</v>
      </c>
      <c r="T82" s="29" t="str">
        <f>+IFERROR(VLOOKUP($S82,'Calculation Solids'!$B$4:$J$1141,7,FALSE),"")</f>
        <v/>
      </c>
      <c r="U82" s="68">
        <f t="shared" si="20"/>
        <v>52.617054380794322</v>
      </c>
      <c r="V82" s="173" t="str">
        <f t="shared" si="41"/>
        <v>43493C</v>
      </c>
      <c r="W82" s="29" t="str">
        <f>+IFERROR(VLOOKUP($V82,'Calculation Solids'!$B$4:$J$1141,7,FALSE),"")</f>
        <v/>
      </c>
      <c r="X82" s="24" t="str">
        <f>+IFERROR(VLOOKUP($V82,'Calculation COD'!$B$4:$J$1055,7,FALSE),"")</f>
        <v/>
      </c>
      <c r="Y82" s="8" t="str">
        <f>+IFERROR(VLOOKUP($V82,'Calculation NH4'!$B$4:$J$1041,7,FALSE),"")</f>
        <v/>
      </c>
      <c r="Z82" s="29" t="str">
        <f>+IFERROR(VLOOKUP($V82,'Calculation NO3'!$B$4:$J$1044,7,FALSE),"")</f>
        <v/>
      </c>
      <c r="AA82" s="29" t="str">
        <f>+IFERROR(VLOOKUP($V82,'Calculation P'!$B$4:$J$1000,7,FALSE),"")</f>
        <v/>
      </c>
      <c r="AB82" s="239"/>
      <c r="AC82" s="30" t="str">
        <f t="shared" si="42"/>
        <v>43493D</v>
      </c>
      <c r="AD82" s="2" t="str">
        <f>+IFERROR(VLOOKUP($AC82,'Calculation TSS'!$B$4:$J$1000,7,FALSE),"")</f>
        <v/>
      </c>
      <c r="AE82" s="24" t="str">
        <f>+IFERROR(VLOOKUP($AC82,'Calculation COD'!$B$4:$J$1055,7,FALSE),"")</f>
        <v/>
      </c>
      <c r="AF82" s="24" t="str">
        <f>+IFERROR(VLOOKUP($AC82,'Calculation NH4'!$B$4:$J$1041,7,FALSE),"")</f>
        <v/>
      </c>
      <c r="AG82" s="29" t="str">
        <f>+IFERROR(VLOOKUP($AC82,'Calculation NO3'!$B$4:$J$1044,7,FALSE),"")</f>
        <v/>
      </c>
      <c r="AH82" s="130" t="str">
        <f>+IFERROR(VLOOKUP($AC82,'Calculation P'!$B$4:$J$1000,7,FALSE),"")</f>
        <v/>
      </c>
      <c r="AI82" s="62"/>
      <c r="AJ82" s="192" t="str">
        <f t="shared" si="43"/>
        <v>43493E</v>
      </c>
      <c r="AK82" s="21" t="str">
        <f>+IFERROR(VLOOKUP($AJ82,'Calculation TSS'!$B$4:$J$1000,7,FALSE),"")</f>
        <v/>
      </c>
      <c r="AL82" s="24" t="str">
        <f>+IFERROR(VLOOKUP($AJ82,'Calculation COD'!$B$4:$J$1055,7,FALSE),"")</f>
        <v/>
      </c>
      <c r="AM82" s="24" t="str">
        <f>+IFERROR(VLOOKUP($AJ82,'Calculation NH4'!$B$4:$J$1041,7,FALSE),"")</f>
        <v/>
      </c>
      <c r="AN82" s="29" t="str">
        <f>+IFERROR(VLOOKUP($AJ82,'Calculation NO3'!$B$4:$J$1044,7,FALSE),"")</f>
        <v/>
      </c>
      <c r="AO82" s="68" t="str">
        <f>+IFERROR(VLOOKUP($AJ82,'Calculation P'!$B$4:$J$1000,7,FALSE),"")</f>
        <v/>
      </c>
      <c r="AP82" s="30" t="str">
        <f t="shared" si="44"/>
        <v>43493F</v>
      </c>
      <c r="AQ82" s="25" t="str">
        <f>+IFERROR(VLOOKUP($AP82,'Calculation TSS'!$B$4:$J$1000,7,FALSE),"")</f>
        <v/>
      </c>
      <c r="AR82" s="25" t="str">
        <f>+IFERROR(VLOOKUP($AP82,'Calculation COD'!$B$4:$J$1055,7,FALSE),"")</f>
        <v/>
      </c>
      <c r="AS82" s="25" t="str">
        <f>+IFERROR(VLOOKUP($AP82,'Calculation NH4'!$B$4:$J$1041,7,FALSE),"")</f>
        <v/>
      </c>
      <c r="AT82" s="29" t="str">
        <f>+IFERROR(VLOOKUP($AP82,'Calculation NO3'!$B$4:$J$1044,7,FALSE),"")</f>
        <v/>
      </c>
      <c r="AU82" s="29" t="str">
        <f>+IFERROR(VLOOKUP($AP82,'Calculation P'!$B$4:$J$1000,7,FALSE),"")</f>
        <v/>
      </c>
      <c r="AV82" s="62"/>
      <c r="AW82" s="173" t="str">
        <f t="shared" si="45"/>
        <v>43493G</v>
      </c>
      <c r="AX82" s="25" t="str">
        <f>+IFERROR(VLOOKUP($AW82,'Calculation COD'!$B$4:$J$1055,7,FALSE),"")</f>
        <v/>
      </c>
      <c r="AY82" s="25" t="str">
        <f>+IFERROR(VLOOKUP($AW82,'Calculation NH4'!$B$4:$J$1041,7,FALSE),"")</f>
        <v/>
      </c>
      <c r="AZ82" s="29" t="str">
        <f>+IFERROR(VLOOKUP($AW82,'Calculation NO3'!$B$4:$J$1044,7,FALSE),"")</f>
        <v/>
      </c>
      <c r="BA82" s="68" t="str">
        <f>+IFERROR(VLOOKUP($AW82,'Calculation P'!$B$4:$J$1000,7,FALSE),"")</f>
        <v/>
      </c>
      <c r="BB82" s="30" t="str">
        <f t="shared" si="46"/>
        <v>43493H</v>
      </c>
      <c r="BC82" s="29" t="str">
        <f>+IFERROR(VLOOKUP($BB82,'Calculation TSS'!$B$4:$J$1000,7,FALSE),"")</f>
        <v/>
      </c>
      <c r="BD82" s="25" t="str">
        <f>+IFERROR(VLOOKUP($BB82,'Calculation COD'!$B$4:$J$1055,7,FALSE),"")</f>
        <v/>
      </c>
      <c r="BE82" s="25" t="str">
        <f>+IFERROR(VLOOKUP($BB82,'Calculation NH4'!$B$4:$J$1041,7,FALSE),"")</f>
        <v/>
      </c>
      <c r="BF82" s="25" t="str">
        <f>+IFERROR(VLOOKUP($BB82,'Calculation NO3'!$B$4:$J$1044,7,FALSE),"")</f>
        <v/>
      </c>
      <c r="BG82" s="130" t="str">
        <f>+IFERROR(VLOOKUP($BB82,'Calculation P'!$B$4:$J$1000,7,FALSE),"")</f>
        <v/>
      </c>
      <c r="BH82" s="192" t="str">
        <f t="shared" si="47"/>
        <v>43493I</v>
      </c>
      <c r="BI82" s="40" t="str">
        <f>+IFERROR(VLOOKUP($BH82,'Calculation TSS'!$B$4:$J$1000,7,FALSE),"")</f>
        <v/>
      </c>
      <c r="BJ82" s="25" t="str">
        <f>+IFERROR(VLOOKUP($BH82,'Calculation COD'!$B$4:$J$1055,7,FALSE),"")</f>
        <v/>
      </c>
      <c r="BK82" s="25" t="str">
        <f>+IFERROR(VLOOKUP($BH82,'Calculation NH4'!$B$4:$J$1041,7,FALSE),"")</f>
        <v/>
      </c>
      <c r="BL82" s="25" t="str">
        <f>+IFERROR(VLOOKUP($BH82,'Calculation NO3'!$B$4:$J$1044,7,FALSE),"")</f>
        <v/>
      </c>
      <c r="BM82" s="29" t="str">
        <f>+IFERROR(VLOOKUP($BH82,'Calculation P'!$B$4:$J$1000,7,FALSE),"")</f>
        <v/>
      </c>
      <c r="BN82" s="62"/>
      <c r="BO82" s="30" t="str">
        <f t="shared" si="48"/>
        <v>43493N</v>
      </c>
      <c r="BP82" s="134" t="str">
        <f>IFERROR(+VLOOKUP($BO82,'Calculation Solids'!$B$4:$I$1141,7,FALSE),"")</f>
        <v/>
      </c>
      <c r="BQ82" s="192" t="str">
        <f t="shared" si="49"/>
        <v>43493O</v>
      </c>
      <c r="BR82" s="92" t="str">
        <f>IFERROR(+VLOOKUP($BQ82,'Calculation Solids'!$B$4:$I$1141,7,FALSE),"")</f>
        <v/>
      </c>
      <c r="BS82" s="30" t="str">
        <f t="shared" si="50"/>
        <v>43493P</v>
      </c>
      <c r="BT82" s="170" t="str">
        <f>IFERROR(+VLOOKUP($BS82,'Calculation Solids'!$B$4:$I$1141,7,FALSE),"")</f>
        <v/>
      </c>
    </row>
    <row r="83" spans="1:72" x14ac:dyDescent="0.35">
      <c r="A83" s="244">
        <v>43494</v>
      </c>
      <c r="B83" s="239"/>
      <c r="C83" s="173" t="str">
        <f t="shared" si="19"/>
        <v>43494A</v>
      </c>
      <c r="D83" s="29" t="str">
        <f>IFERROR(+VLOOKUP(C83,'Calculation Solids'!$B$4:$I$1141,7,FALSE),"")</f>
        <v/>
      </c>
      <c r="E83" s="190" t="str">
        <f>+IFERROR(VLOOKUP($C83,'Calculation COD'!$B$4:$J$1055,7,FALSE),"")</f>
        <v/>
      </c>
      <c r="F83" s="30" t="str">
        <f t="shared" si="36"/>
        <v>43494B</v>
      </c>
      <c r="G83" s="177" t="str">
        <f>IFERROR(+VLOOKUP($F83,'Calculation Solids'!$B$4:$I$1141,7,FALSE),"")</f>
        <v/>
      </c>
      <c r="H83" s="25" t="str">
        <f>+IFERROR(VLOOKUP($F83,'Calculation COD'!$B$4:$J$1055,7,FALSE),"")</f>
        <v/>
      </c>
      <c r="I83" s="26" t="str">
        <f>+IFERROR(VLOOKUP($F83,'Calculation NH4'!$B$4:$J$1041,7,FALSE),"")</f>
        <v/>
      </c>
      <c r="J83" s="29" t="str">
        <f>+IFERROR(VLOOKUP($F83,'Calculation NO3'!$B$4:$J$1044,7,FALSE),"")</f>
        <v/>
      </c>
      <c r="K83" s="29" t="str">
        <f>+IFERROR(VLOOKUP($F83,'Calculation P'!$B$4:$J$1000,7,FALSE),"")</f>
        <v/>
      </c>
      <c r="L83" s="62"/>
      <c r="M83" s="27" t="str">
        <f t="shared" si="37"/>
        <v>43494J</v>
      </c>
      <c r="N83" s="40" t="str">
        <f>+IFERROR(VLOOKUP($M83,'Calculation Solids'!$B$4:$J$1141,7,FALSE),"")</f>
        <v/>
      </c>
      <c r="O83" s="28" t="str">
        <f t="shared" si="38"/>
        <v>43494K</v>
      </c>
      <c r="P83" s="29" t="str">
        <f>+IFERROR(VLOOKUP($O83,'Calculation Solids'!$B$4:$J$1141,7,FALSE),"")</f>
        <v/>
      </c>
      <c r="Q83" s="28" t="str">
        <f t="shared" si="39"/>
        <v>43494L</v>
      </c>
      <c r="R83" s="29" t="str">
        <f>+IFERROR(VLOOKUP($Q83,'Calculation Solids'!$B$4:$J$1141,7,FALSE),"")</f>
        <v/>
      </c>
      <c r="S83" s="28" t="str">
        <f t="shared" si="40"/>
        <v>43494M</v>
      </c>
      <c r="T83" s="29" t="str">
        <f>+IFERROR(VLOOKUP($S83,'Calculation Solids'!$B$4:$J$1141,7,FALSE),"")</f>
        <v/>
      </c>
      <c r="U83" s="68" t="str">
        <f t="shared" si="20"/>
        <v/>
      </c>
      <c r="V83" s="173" t="str">
        <f t="shared" si="41"/>
        <v>43494C</v>
      </c>
      <c r="W83" s="29" t="str">
        <f>+IFERROR(VLOOKUP($V83,'Calculation Solids'!$B$4:$J$1141,7,FALSE),"")</f>
        <v/>
      </c>
      <c r="X83" s="24" t="str">
        <f>+IFERROR(VLOOKUP($V83,'Calculation COD'!$B$4:$J$1055,7,FALSE),"")</f>
        <v/>
      </c>
      <c r="Y83" s="8" t="str">
        <f>+IFERROR(VLOOKUP($V83,'Calculation NH4'!$B$4:$J$1041,7,FALSE),"")</f>
        <v/>
      </c>
      <c r="Z83" s="29" t="str">
        <f>+IFERROR(VLOOKUP($V83,'Calculation NO3'!$B$4:$J$1044,7,FALSE),"")</f>
        <v/>
      </c>
      <c r="AA83" s="29" t="str">
        <f>+IFERROR(VLOOKUP($V83,'Calculation P'!$B$4:$J$1000,7,FALSE),"")</f>
        <v/>
      </c>
      <c r="AB83" s="239"/>
      <c r="AC83" s="30" t="str">
        <f t="shared" si="42"/>
        <v>43494D</v>
      </c>
      <c r="AD83" s="2" t="str">
        <f>+IFERROR(VLOOKUP($AC83,'Calculation TSS'!$B$4:$J$1000,7,FALSE),"")</f>
        <v/>
      </c>
      <c r="AE83" s="24" t="str">
        <f>+IFERROR(VLOOKUP($AC83,'Calculation COD'!$B$4:$J$1055,7,FALSE),"")</f>
        <v/>
      </c>
      <c r="AF83" s="24" t="str">
        <f>+IFERROR(VLOOKUP($AC83,'Calculation NH4'!$B$4:$J$1041,7,FALSE),"")</f>
        <v/>
      </c>
      <c r="AG83" s="29" t="str">
        <f>+IFERROR(VLOOKUP($AC83,'Calculation NO3'!$B$4:$J$1044,7,FALSE),"")</f>
        <v/>
      </c>
      <c r="AH83" s="130" t="str">
        <f>+IFERROR(VLOOKUP($AC83,'Calculation P'!$B$4:$J$1000,7,FALSE),"")</f>
        <v/>
      </c>
      <c r="AI83" s="62"/>
      <c r="AJ83" s="192" t="str">
        <f t="shared" si="43"/>
        <v>43494E</v>
      </c>
      <c r="AK83" s="21" t="str">
        <f>+IFERROR(VLOOKUP($AJ83,'Calculation TSS'!$B$4:$J$1000,7,FALSE),"")</f>
        <v/>
      </c>
      <c r="AL83" s="24" t="str">
        <f>+IFERROR(VLOOKUP($AJ83,'Calculation COD'!$B$4:$J$1055,7,FALSE),"")</f>
        <v/>
      </c>
      <c r="AM83" s="24" t="str">
        <f>+IFERROR(VLOOKUP($AJ83,'Calculation NH4'!$B$4:$J$1041,7,FALSE),"")</f>
        <v/>
      </c>
      <c r="AN83" s="29" t="str">
        <f>+IFERROR(VLOOKUP($AJ83,'Calculation NO3'!$B$4:$J$1044,7,FALSE),"")</f>
        <v/>
      </c>
      <c r="AO83" s="68" t="str">
        <f>+IFERROR(VLOOKUP($AJ83,'Calculation P'!$B$4:$J$1000,7,FALSE),"")</f>
        <v/>
      </c>
      <c r="AP83" s="30" t="str">
        <f t="shared" si="44"/>
        <v>43494F</v>
      </c>
      <c r="AQ83" s="25" t="str">
        <f>+IFERROR(VLOOKUP($AP83,'Calculation TSS'!$B$4:$J$1000,7,FALSE),"")</f>
        <v/>
      </c>
      <c r="AR83" s="25" t="str">
        <f>+IFERROR(VLOOKUP($AP83,'Calculation COD'!$B$4:$J$1055,7,FALSE),"")</f>
        <v/>
      </c>
      <c r="AS83" s="25" t="str">
        <f>+IFERROR(VLOOKUP($AP83,'Calculation NH4'!$B$4:$J$1041,7,FALSE),"")</f>
        <v/>
      </c>
      <c r="AT83" s="29" t="str">
        <f>+IFERROR(VLOOKUP($AP83,'Calculation NO3'!$B$4:$J$1044,7,FALSE),"")</f>
        <v/>
      </c>
      <c r="AU83" s="29" t="str">
        <f>+IFERROR(VLOOKUP($AP83,'Calculation P'!$B$4:$J$1000,7,FALSE),"")</f>
        <v/>
      </c>
      <c r="AV83" s="62"/>
      <c r="AW83" s="173" t="str">
        <f t="shared" si="45"/>
        <v>43494G</v>
      </c>
      <c r="AX83" s="25" t="str">
        <f>+IFERROR(VLOOKUP($AW83,'Calculation COD'!$B$4:$J$1055,7,FALSE),"")</f>
        <v/>
      </c>
      <c r="AY83" s="25" t="str">
        <f>+IFERROR(VLOOKUP($AW83,'Calculation NH4'!$B$4:$J$1041,7,FALSE),"")</f>
        <v/>
      </c>
      <c r="AZ83" s="29" t="str">
        <f>+IFERROR(VLOOKUP($AW83,'Calculation NO3'!$B$4:$J$1044,7,FALSE),"")</f>
        <v/>
      </c>
      <c r="BA83" s="68" t="str">
        <f>+IFERROR(VLOOKUP($AW83,'Calculation P'!$B$4:$J$1000,7,FALSE),"")</f>
        <v/>
      </c>
      <c r="BB83" s="30" t="str">
        <f t="shared" si="46"/>
        <v>43494H</v>
      </c>
      <c r="BC83" s="29" t="str">
        <f>+IFERROR(VLOOKUP($BB83,'Calculation TSS'!$B$4:$J$1000,7,FALSE),"")</f>
        <v/>
      </c>
      <c r="BD83" s="25" t="str">
        <f>+IFERROR(VLOOKUP($BB83,'Calculation COD'!$B$4:$J$1055,7,FALSE),"")</f>
        <v/>
      </c>
      <c r="BE83" s="25" t="str">
        <f>+IFERROR(VLOOKUP($BB83,'Calculation NH4'!$B$4:$J$1041,7,FALSE),"")</f>
        <v/>
      </c>
      <c r="BF83" s="25" t="str">
        <f>+IFERROR(VLOOKUP($BB83,'Calculation NO3'!$B$4:$J$1044,7,FALSE),"")</f>
        <v/>
      </c>
      <c r="BG83" s="130" t="str">
        <f>+IFERROR(VLOOKUP($BB83,'Calculation P'!$B$4:$J$1000,7,FALSE),"")</f>
        <v/>
      </c>
      <c r="BH83" s="192" t="str">
        <f t="shared" si="47"/>
        <v>43494I</v>
      </c>
      <c r="BI83" s="40" t="str">
        <f>+IFERROR(VLOOKUP($BH83,'Calculation TSS'!$B$4:$J$1000,7,FALSE),"")</f>
        <v/>
      </c>
      <c r="BJ83" s="25" t="str">
        <f>+IFERROR(VLOOKUP($BH83,'Calculation COD'!$B$4:$J$1055,7,FALSE),"")</f>
        <v/>
      </c>
      <c r="BK83" s="25" t="str">
        <f>+IFERROR(VLOOKUP($BH83,'Calculation NH4'!$B$4:$J$1041,7,FALSE),"")</f>
        <v/>
      </c>
      <c r="BL83" s="25" t="str">
        <f>+IFERROR(VLOOKUP($BH83,'Calculation NO3'!$B$4:$J$1044,7,FALSE),"")</f>
        <v/>
      </c>
      <c r="BM83" s="29" t="str">
        <f>+IFERROR(VLOOKUP($BH83,'Calculation P'!$B$4:$J$1000,7,FALSE),"")</f>
        <v/>
      </c>
      <c r="BN83" s="62"/>
      <c r="BO83" s="30" t="str">
        <f t="shared" si="48"/>
        <v>43494N</v>
      </c>
      <c r="BP83" s="134" t="str">
        <f>IFERROR(+VLOOKUP($BO83,'Calculation Solids'!$B$4:$I$1141,7,FALSE),"")</f>
        <v/>
      </c>
      <c r="BQ83" s="192" t="str">
        <f t="shared" si="49"/>
        <v>43494O</v>
      </c>
      <c r="BR83" s="92" t="str">
        <f>IFERROR(+VLOOKUP($BQ83,'Calculation Solids'!$B$4:$I$1141,7,FALSE),"")</f>
        <v/>
      </c>
      <c r="BS83" s="30" t="str">
        <f t="shared" si="50"/>
        <v>43494P</v>
      </c>
      <c r="BT83" s="170" t="str">
        <f>IFERROR(+VLOOKUP($BS83,'Calculation Solids'!$B$4:$I$1141,7,FALSE),"")</f>
        <v/>
      </c>
    </row>
    <row r="84" spans="1:72" x14ac:dyDescent="0.35">
      <c r="A84" s="244">
        <v>43495</v>
      </c>
      <c r="B84" s="239"/>
      <c r="C84" s="173" t="str">
        <f t="shared" ref="C84:C147" si="51">+CONCATENATE($A84,$D$5)</f>
        <v>43495A</v>
      </c>
      <c r="D84" s="29" t="str">
        <f>IFERROR(+VLOOKUP(C84,'Calculation Solids'!$B$4:$I$1141,7,FALSE),"")</f>
        <v/>
      </c>
      <c r="E84" s="190" t="str">
        <f>+IFERROR(VLOOKUP($C84,'Calculation COD'!$B$4:$J$1055,7,FALSE),"")</f>
        <v/>
      </c>
      <c r="F84" s="30" t="str">
        <f t="shared" si="36"/>
        <v>43495B</v>
      </c>
      <c r="G84" s="177" t="str">
        <f>IFERROR(+VLOOKUP($F84,'Calculation Solids'!$B$4:$I$1141,7,FALSE),"")</f>
        <v/>
      </c>
      <c r="H84" s="25" t="str">
        <f>+IFERROR(VLOOKUP($F84,'Calculation COD'!$B$4:$J$1055,7,FALSE),"")</f>
        <v/>
      </c>
      <c r="I84" s="26" t="str">
        <f>+IFERROR(VLOOKUP($F84,'Calculation NH4'!$B$4:$J$1041,7,FALSE),"")</f>
        <v/>
      </c>
      <c r="J84" s="29" t="str">
        <f>+IFERROR(VLOOKUP($F84,'Calculation NO3'!$B$4:$J$1044,7,FALSE),"")</f>
        <v/>
      </c>
      <c r="K84" s="29" t="str">
        <f>+IFERROR(VLOOKUP($F84,'Calculation P'!$B$4:$J$1000,7,FALSE),"")</f>
        <v/>
      </c>
      <c r="L84" s="62"/>
      <c r="M84" s="27" t="str">
        <f t="shared" si="37"/>
        <v>43495J</v>
      </c>
      <c r="N84" s="40" t="str">
        <f>+IFERROR(VLOOKUP($M84,'Calculation Solids'!$B$4:$J$1141,7,FALSE),"")</f>
        <v/>
      </c>
      <c r="O84" s="28" t="str">
        <f t="shared" si="38"/>
        <v>43495K</v>
      </c>
      <c r="P84" s="29" t="str">
        <f>+IFERROR(VLOOKUP($O84,'Calculation Solids'!$B$4:$J$1141,7,FALSE),"")</f>
        <v/>
      </c>
      <c r="Q84" s="28" t="str">
        <f t="shared" si="39"/>
        <v>43495L</v>
      </c>
      <c r="R84" s="29" t="str">
        <f>+IFERROR(VLOOKUP($Q84,'Calculation Solids'!$B$4:$J$1141,7,FALSE),"")</f>
        <v/>
      </c>
      <c r="S84" s="28" t="str">
        <f t="shared" si="40"/>
        <v>43495M</v>
      </c>
      <c r="T84" s="29" t="str">
        <f>+IFERROR(VLOOKUP($S84,'Calculation Solids'!$B$4:$J$1141,7,FALSE),"")</f>
        <v/>
      </c>
      <c r="U84" s="68" t="str">
        <f t="shared" ref="U84:U147" si="52">IFERROR(AVERAGE(N84,P84,R84,T84),"")</f>
        <v/>
      </c>
      <c r="V84" s="173" t="str">
        <f t="shared" si="41"/>
        <v>43495C</v>
      </c>
      <c r="W84" s="29" t="str">
        <f>+IFERROR(VLOOKUP($V84,'Calculation Solids'!$B$4:$J$1141,7,FALSE),"")</f>
        <v/>
      </c>
      <c r="X84" s="24" t="str">
        <f>+IFERROR(VLOOKUP($V84,'Calculation COD'!$B$4:$J$1055,7,FALSE),"")</f>
        <v/>
      </c>
      <c r="Y84" s="8" t="str">
        <f>+IFERROR(VLOOKUP($V84,'Calculation NH4'!$B$4:$J$1041,7,FALSE),"")</f>
        <v/>
      </c>
      <c r="Z84" s="29" t="str">
        <f>+IFERROR(VLOOKUP($V84,'Calculation NO3'!$B$4:$J$1044,7,FALSE),"")</f>
        <v/>
      </c>
      <c r="AA84" s="29" t="str">
        <f>+IFERROR(VLOOKUP($V84,'Calculation P'!$B$4:$J$1000,7,FALSE),"")</f>
        <v/>
      </c>
      <c r="AB84" s="239"/>
      <c r="AC84" s="30" t="str">
        <f t="shared" si="42"/>
        <v>43495D</v>
      </c>
      <c r="AD84" s="2" t="str">
        <f>+IFERROR(VLOOKUP($AC84,'Calculation TSS'!$B$4:$J$1000,7,FALSE),"")</f>
        <v/>
      </c>
      <c r="AE84" s="24" t="str">
        <f>+IFERROR(VLOOKUP($AC84,'Calculation COD'!$B$4:$J$1055,7,FALSE),"")</f>
        <v/>
      </c>
      <c r="AF84" s="24" t="str">
        <f>+IFERROR(VLOOKUP($AC84,'Calculation NH4'!$B$4:$J$1041,7,FALSE),"")</f>
        <v/>
      </c>
      <c r="AG84" s="29" t="str">
        <f>+IFERROR(VLOOKUP($AC84,'Calculation NO3'!$B$4:$J$1044,7,FALSE),"")</f>
        <v/>
      </c>
      <c r="AH84" s="130" t="str">
        <f>+IFERROR(VLOOKUP($AC84,'Calculation P'!$B$4:$J$1000,7,FALSE),"")</f>
        <v/>
      </c>
      <c r="AI84" s="62"/>
      <c r="AJ84" s="192" t="str">
        <f t="shared" si="43"/>
        <v>43495E</v>
      </c>
      <c r="AK84" s="21" t="str">
        <f>+IFERROR(VLOOKUP($AJ84,'Calculation TSS'!$B$4:$J$1000,7,FALSE),"")</f>
        <v/>
      </c>
      <c r="AL84" s="24" t="str">
        <f>+IFERROR(VLOOKUP($AJ84,'Calculation COD'!$B$4:$J$1055,7,FALSE),"")</f>
        <v/>
      </c>
      <c r="AM84" s="24" t="str">
        <f>+IFERROR(VLOOKUP($AJ84,'Calculation NH4'!$B$4:$J$1041,7,FALSE),"")</f>
        <v/>
      </c>
      <c r="AN84" s="29" t="str">
        <f>+IFERROR(VLOOKUP($AJ84,'Calculation NO3'!$B$4:$J$1044,7,FALSE),"")</f>
        <v/>
      </c>
      <c r="AO84" s="68" t="str">
        <f>+IFERROR(VLOOKUP($AJ84,'Calculation P'!$B$4:$J$1000,7,FALSE),"")</f>
        <v/>
      </c>
      <c r="AP84" s="30" t="str">
        <f t="shared" si="44"/>
        <v>43495F</v>
      </c>
      <c r="AQ84" s="25" t="str">
        <f>+IFERROR(VLOOKUP($AP84,'Calculation TSS'!$B$4:$J$1000,7,FALSE),"")</f>
        <v/>
      </c>
      <c r="AR84" s="25" t="str">
        <f>+IFERROR(VLOOKUP($AP84,'Calculation COD'!$B$4:$J$1055,7,FALSE),"")</f>
        <v/>
      </c>
      <c r="AS84" s="25" t="str">
        <f>+IFERROR(VLOOKUP($AP84,'Calculation NH4'!$B$4:$J$1041,7,FALSE),"")</f>
        <v/>
      </c>
      <c r="AT84" s="29" t="str">
        <f>+IFERROR(VLOOKUP($AP84,'Calculation NO3'!$B$4:$J$1044,7,FALSE),"")</f>
        <v/>
      </c>
      <c r="AU84" s="29" t="str">
        <f>+IFERROR(VLOOKUP($AP84,'Calculation P'!$B$4:$J$1000,7,FALSE),"")</f>
        <v/>
      </c>
      <c r="AV84" s="62"/>
      <c r="AW84" s="173" t="str">
        <f t="shared" si="45"/>
        <v>43495G</v>
      </c>
      <c r="AX84" s="25" t="str">
        <f>+IFERROR(VLOOKUP($AW84,'Calculation COD'!$B$4:$J$1055,7,FALSE),"")</f>
        <v/>
      </c>
      <c r="AY84" s="25" t="str">
        <f>+IFERROR(VLOOKUP($AW84,'Calculation NH4'!$B$4:$J$1041,7,FALSE),"")</f>
        <v/>
      </c>
      <c r="AZ84" s="29" t="str">
        <f>+IFERROR(VLOOKUP($AW84,'Calculation NO3'!$B$4:$J$1044,7,FALSE),"")</f>
        <v/>
      </c>
      <c r="BA84" s="68" t="str">
        <f>+IFERROR(VLOOKUP($AW84,'Calculation P'!$B$4:$J$1000,7,FALSE),"")</f>
        <v/>
      </c>
      <c r="BB84" s="30" t="str">
        <f t="shared" si="46"/>
        <v>43495H</v>
      </c>
      <c r="BC84" s="29" t="str">
        <f>+IFERROR(VLOOKUP($BB84,'Calculation TSS'!$B$4:$J$1000,7,FALSE),"")</f>
        <v/>
      </c>
      <c r="BD84" s="25" t="str">
        <f>+IFERROR(VLOOKUP($BB84,'Calculation COD'!$B$4:$J$1055,7,FALSE),"")</f>
        <v/>
      </c>
      <c r="BE84" s="25" t="str">
        <f>+IFERROR(VLOOKUP($BB84,'Calculation NH4'!$B$4:$J$1041,7,FALSE),"")</f>
        <v/>
      </c>
      <c r="BF84" s="25" t="str">
        <f>+IFERROR(VLOOKUP($BB84,'Calculation NO3'!$B$4:$J$1044,7,FALSE),"")</f>
        <v/>
      </c>
      <c r="BG84" s="130" t="str">
        <f>+IFERROR(VLOOKUP($BB84,'Calculation P'!$B$4:$J$1000,7,FALSE),"")</f>
        <v/>
      </c>
      <c r="BH84" s="192" t="str">
        <f t="shared" si="47"/>
        <v>43495I</v>
      </c>
      <c r="BI84" s="40" t="str">
        <f>+IFERROR(VLOOKUP($BH84,'Calculation TSS'!$B$4:$J$1000,7,FALSE),"")</f>
        <v/>
      </c>
      <c r="BJ84" s="25" t="str">
        <f>+IFERROR(VLOOKUP($BH84,'Calculation COD'!$B$4:$J$1055,7,FALSE),"")</f>
        <v/>
      </c>
      <c r="BK84" s="25" t="str">
        <f>+IFERROR(VLOOKUP($BH84,'Calculation NH4'!$B$4:$J$1041,7,FALSE),"")</f>
        <v/>
      </c>
      <c r="BL84" s="25" t="str">
        <f>+IFERROR(VLOOKUP($BH84,'Calculation NO3'!$B$4:$J$1044,7,FALSE),"")</f>
        <v/>
      </c>
      <c r="BM84" s="29" t="str">
        <f>+IFERROR(VLOOKUP($BH84,'Calculation P'!$B$4:$J$1000,7,FALSE),"")</f>
        <v/>
      </c>
      <c r="BN84" s="62"/>
      <c r="BO84" s="30" t="str">
        <f t="shared" si="48"/>
        <v>43495N</v>
      </c>
      <c r="BP84" s="134" t="str">
        <f>IFERROR(+VLOOKUP($BO84,'Calculation Solids'!$B$4:$I$1141,7,FALSE),"")</f>
        <v/>
      </c>
      <c r="BQ84" s="192" t="str">
        <f t="shared" si="49"/>
        <v>43495O</v>
      </c>
      <c r="BR84" s="92" t="str">
        <f>IFERROR(+VLOOKUP($BQ84,'Calculation Solids'!$B$4:$I$1141,7,FALSE),"")</f>
        <v/>
      </c>
      <c r="BS84" s="30" t="str">
        <f t="shared" si="50"/>
        <v>43495P</v>
      </c>
      <c r="BT84" s="170" t="str">
        <f>IFERROR(+VLOOKUP($BS84,'Calculation Solids'!$B$4:$I$1141,7,FALSE),"")</f>
        <v/>
      </c>
    </row>
    <row r="85" spans="1:72" x14ac:dyDescent="0.35">
      <c r="A85" s="244">
        <v>43496</v>
      </c>
      <c r="B85" s="239"/>
      <c r="C85" s="173" t="str">
        <f t="shared" si="51"/>
        <v>43496A</v>
      </c>
      <c r="D85" s="29" t="str">
        <f>IFERROR(+VLOOKUP(C85,'Calculation Solids'!$B$4:$I$1141,7,FALSE),"")</f>
        <v/>
      </c>
      <c r="E85" s="190">
        <f>+IFERROR(VLOOKUP($C85,'Calculation COD'!$B$4:$J$1055,7,FALSE),"")</f>
        <v>4350</v>
      </c>
      <c r="F85" s="30" t="str">
        <f t="shared" si="36"/>
        <v>43496B</v>
      </c>
      <c r="G85" s="177" t="str">
        <f>IFERROR(+VLOOKUP($F85,'Calculation Solids'!$B$4:$I$1141,7,FALSE),"")</f>
        <v/>
      </c>
      <c r="H85" s="25">
        <f>+IFERROR(VLOOKUP($F85,'Calculation COD'!$B$4:$J$1055,7,FALSE),"")</f>
        <v>5500</v>
      </c>
      <c r="I85" s="26">
        <f>+IFERROR(VLOOKUP($F85,'Calculation NH4'!$B$4:$J$1041,7,FALSE),"")</f>
        <v>1200</v>
      </c>
      <c r="J85" s="29">
        <f>+IFERROR(VLOOKUP($F85,'Calculation NO3'!$B$4:$J$1044,7,FALSE),"")</f>
        <v>39.900000000000006</v>
      </c>
      <c r="K85" s="29" t="str">
        <f>+IFERROR(VLOOKUP($F85,'Calculation P'!$B$4:$J$1000,7,FALSE),"")</f>
        <v/>
      </c>
      <c r="L85" s="62"/>
      <c r="M85" s="27" t="str">
        <f t="shared" si="37"/>
        <v>43496J</v>
      </c>
      <c r="N85" s="40" t="str">
        <f>+IFERROR(VLOOKUP($M85,'Calculation Solids'!$B$4:$J$1141,7,FALSE),"")</f>
        <v/>
      </c>
      <c r="O85" s="28" t="str">
        <f t="shared" si="38"/>
        <v>43496K</v>
      </c>
      <c r="P85" s="29" t="str">
        <f>+IFERROR(VLOOKUP($O85,'Calculation Solids'!$B$4:$J$1141,7,FALSE),"")</f>
        <v/>
      </c>
      <c r="Q85" s="28" t="str">
        <f t="shared" si="39"/>
        <v>43496L</v>
      </c>
      <c r="R85" s="29" t="str">
        <f>+IFERROR(VLOOKUP($Q85,'Calculation Solids'!$B$4:$J$1141,7,FALSE),"")</f>
        <v/>
      </c>
      <c r="S85" s="28" t="str">
        <f t="shared" si="40"/>
        <v>43496M</v>
      </c>
      <c r="T85" s="29" t="str">
        <f>+IFERROR(VLOOKUP($S85,'Calculation Solids'!$B$4:$J$1141,7,FALSE),"")</f>
        <v/>
      </c>
      <c r="U85" s="68" t="str">
        <f t="shared" si="52"/>
        <v/>
      </c>
      <c r="V85" s="173" t="str">
        <f t="shared" si="41"/>
        <v>43496C</v>
      </c>
      <c r="W85" s="29" t="str">
        <f>+IFERROR(VLOOKUP($V85,'Calculation Solids'!$B$4:$J$1141,7,FALSE),"")</f>
        <v/>
      </c>
      <c r="X85" s="24" t="str">
        <f>+IFERROR(VLOOKUP($V85,'Calculation COD'!$B$4:$J$1055,7,FALSE),"")</f>
        <v/>
      </c>
      <c r="Y85" s="8" t="str">
        <f>+IFERROR(VLOOKUP($V85,'Calculation NH4'!$B$4:$J$1041,7,FALSE),"")</f>
        <v/>
      </c>
      <c r="Z85" s="29" t="str">
        <f>+IFERROR(VLOOKUP($V85,'Calculation NO3'!$B$4:$J$1044,7,FALSE),"")</f>
        <v/>
      </c>
      <c r="AA85" s="29" t="str">
        <f>+IFERROR(VLOOKUP($V85,'Calculation P'!$B$4:$J$1000,7,FALSE),"")</f>
        <v/>
      </c>
      <c r="AB85" s="239"/>
      <c r="AC85" s="30" t="str">
        <f t="shared" si="42"/>
        <v>43496D</v>
      </c>
      <c r="AD85" s="2" t="str">
        <f>+IFERROR(VLOOKUP($AC85,'Calculation TSS'!$B$4:$J$1000,7,FALSE),"")</f>
        <v/>
      </c>
      <c r="AE85" s="24" t="str">
        <f>+IFERROR(VLOOKUP($AC85,'Calculation COD'!$B$4:$J$1055,7,FALSE),"")</f>
        <v/>
      </c>
      <c r="AF85" s="24" t="str">
        <f>+IFERROR(VLOOKUP($AC85,'Calculation NH4'!$B$4:$J$1041,7,FALSE),"")</f>
        <v/>
      </c>
      <c r="AG85" s="29" t="str">
        <f>+IFERROR(VLOOKUP($AC85,'Calculation NO3'!$B$4:$J$1044,7,FALSE),"")</f>
        <v/>
      </c>
      <c r="AH85" s="130" t="str">
        <f>+IFERROR(VLOOKUP($AC85,'Calculation P'!$B$4:$J$1000,7,FALSE),"")</f>
        <v/>
      </c>
      <c r="AI85" s="62"/>
      <c r="AJ85" s="192" t="str">
        <f t="shared" si="43"/>
        <v>43496E</v>
      </c>
      <c r="AK85" s="21" t="str">
        <f>+IFERROR(VLOOKUP($AJ85,'Calculation TSS'!$B$4:$J$1000,7,FALSE),"")</f>
        <v/>
      </c>
      <c r="AL85" s="24" t="str">
        <f>+IFERROR(VLOOKUP($AJ85,'Calculation COD'!$B$4:$J$1055,7,FALSE),"")</f>
        <v/>
      </c>
      <c r="AM85" s="24" t="str">
        <f>+IFERROR(VLOOKUP($AJ85,'Calculation NH4'!$B$4:$J$1041,7,FALSE),"")</f>
        <v/>
      </c>
      <c r="AN85" s="29" t="str">
        <f>+IFERROR(VLOOKUP($AJ85,'Calculation NO3'!$B$4:$J$1044,7,FALSE),"")</f>
        <v/>
      </c>
      <c r="AO85" s="68" t="str">
        <f>+IFERROR(VLOOKUP($AJ85,'Calculation P'!$B$4:$J$1000,7,FALSE),"")</f>
        <v/>
      </c>
      <c r="AP85" s="30" t="str">
        <f t="shared" si="44"/>
        <v>43496F</v>
      </c>
      <c r="AQ85" s="25" t="str">
        <f>+IFERROR(VLOOKUP($AP85,'Calculation TSS'!$B$4:$J$1000,7,FALSE),"")</f>
        <v/>
      </c>
      <c r="AR85" s="25" t="str">
        <f>+IFERROR(VLOOKUP($AP85,'Calculation COD'!$B$4:$J$1055,7,FALSE),"")</f>
        <v/>
      </c>
      <c r="AS85" s="25" t="str">
        <f>+IFERROR(VLOOKUP($AP85,'Calculation NH4'!$B$4:$J$1041,7,FALSE),"")</f>
        <v/>
      </c>
      <c r="AT85" s="29" t="str">
        <f>+IFERROR(VLOOKUP($AP85,'Calculation NO3'!$B$4:$J$1044,7,FALSE),"")</f>
        <v/>
      </c>
      <c r="AU85" s="29" t="str">
        <f>+IFERROR(VLOOKUP($AP85,'Calculation P'!$B$4:$J$1000,7,FALSE),"")</f>
        <v/>
      </c>
      <c r="AV85" s="62">
        <v>2000</v>
      </c>
      <c r="AW85" s="173" t="str">
        <f t="shared" si="45"/>
        <v>43496G</v>
      </c>
      <c r="AX85" s="25">
        <f>+IFERROR(VLOOKUP($AW85,'Calculation COD'!$B$4:$J$1055,7,FALSE),"")</f>
        <v>1220</v>
      </c>
      <c r="AY85" s="25">
        <f>+IFERROR(VLOOKUP($AW85,'Calculation NH4'!$B$4:$J$1041,7,FALSE),"")</f>
        <v>480</v>
      </c>
      <c r="AZ85" s="29">
        <f>+IFERROR(VLOOKUP($AW85,'Calculation NO3'!$B$4:$J$1044,7,FALSE),"")</f>
        <v>3.1</v>
      </c>
      <c r="BA85" s="68" t="str">
        <f>+IFERROR(VLOOKUP($AW85,'Calculation P'!$B$4:$J$1000,7,FALSE),"")</f>
        <v/>
      </c>
      <c r="BB85" s="30" t="str">
        <f t="shared" si="46"/>
        <v>43496H</v>
      </c>
      <c r="BC85" s="29" t="str">
        <f>+IFERROR(VLOOKUP($BB85,'Calculation TSS'!$B$4:$J$1000,7,FALSE),"")</f>
        <v/>
      </c>
      <c r="BD85" s="25" t="str">
        <f>+IFERROR(VLOOKUP($BB85,'Calculation COD'!$B$4:$J$1055,7,FALSE),"")</f>
        <v/>
      </c>
      <c r="BE85" s="25" t="str">
        <f>+IFERROR(VLOOKUP($BB85,'Calculation NH4'!$B$4:$J$1041,7,FALSE),"")</f>
        <v/>
      </c>
      <c r="BF85" s="25" t="str">
        <f>+IFERROR(VLOOKUP($BB85,'Calculation NO3'!$B$4:$J$1044,7,FALSE),"")</f>
        <v/>
      </c>
      <c r="BG85" s="130" t="str">
        <f>+IFERROR(VLOOKUP($BB85,'Calculation P'!$B$4:$J$1000,7,FALSE),"")</f>
        <v/>
      </c>
      <c r="BH85" s="192" t="str">
        <f t="shared" si="47"/>
        <v>43496I</v>
      </c>
      <c r="BI85" s="40" t="str">
        <f>+IFERROR(VLOOKUP($BH85,'Calculation TSS'!$B$4:$J$1000,7,FALSE),"")</f>
        <v/>
      </c>
      <c r="BJ85" s="25">
        <f>+IFERROR(VLOOKUP($BH85,'Calculation COD'!$B$4:$J$1055,7,FALSE),"")</f>
        <v>1440</v>
      </c>
      <c r="BK85" s="25">
        <f>+IFERROR(VLOOKUP($BH85,'Calculation NH4'!$B$4:$J$1041,7,FALSE),"")</f>
        <v>490</v>
      </c>
      <c r="BL85" s="25">
        <f>+IFERROR(VLOOKUP($BH85,'Calculation NO3'!$B$4:$J$1044,7,FALSE),"")</f>
        <v>64</v>
      </c>
      <c r="BM85" s="29" t="str">
        <f>+IFERROR(VLOOKUP($BH85,'Calculation P'!$B$4:$J$1000,7,FALSE),"")</f>
        <v/>
      </c>
      <c r="BN85" s="62">
        <v>1000</v>
      </c>
      <c r="BO85" s="30" t="str">
        <f t="shared" si="48"/>
        <v>43496N</v>
      </c>
      <c r="BP85" s="134" t="str">
        <f>IFERROR(+VLOOKUP($BO85,'Calculation Solids'!$B$4:$I$1141,7,FALSE),"")</f>
        <v/>
      </c>
      <c r="BQ85" s="192" t="str">
        <f t="shared" si="49"/>
        <v>43496O</v>
      </c>
      <c r="BR85" s="92" t="str">
        <f>IFERROR(+VLOOKUP($BQ85,'Calculation Solids'!$B$4:$I$1141,7,FALSE),"")</f>
        <v/>
      </c>
      <c r="BS85" s="30" t="str">
        <f t="shared" si="50"/>
        <v>43496P</v>
      </c>
      <c r="BT85" s="170" t="str">
        <f>IFERROR(+VLOOKUP($BS85,'Calculation Solids'!$B$4:$I$1141,7,FALSE),"")</f>
        <v/>
      </c>
    </row>
    <row r="86" spans="1:72" x14ac:dyDescent="0.35">
      <c r="A86" s="244">
        <v>43497</v>
      </c>
      <c r="B86" s="239"/>
      <c r="C86" s="173" t="str">
        <f t="shared" si="51"/>
        <v>43497A</v>
      </c>
      <c r="D86" s="29">
        <f>IFERROR(+VLOOKUP(C86,'Calculation Solids'!$B$4:$I$1141,7,FALSE),"")</f>
        <v>13.995907559696287</v>
      </c>
      <c r="E86" s="190" t="str">
        <f>+IFERROR(VLOOKUP($C86,'Calculation COD'!$B$4:$J$1055,7,FALSE),"")</f>
        <v/>
      </c>
      <c r="F86" s="30" t="str">
        <f t="shared" si="36"/>
        <v>43497B</v>
      </c>
      <c r="G86" s="177">
        <f>IFERROR(+VLOOKUP($F86,'Calculation Solids'!$B$4:$I$1141,7,FALSE),"")</f>
        <v>7.3595242593247292</v>
      </c>
      <c r="H86" s="25" t="str">
        <f>+IFERROR(VLOOKUP($F86,'Calculation COD'!$B$4:$J$1055,7,FALSE),"")</f>
        <v/>
      </c>
      <c r="I86" s="26" t="str">
        <f>+IFERROR(VLOOKUP($F86,'Calculation NH4'!$B$4:$J$1041,7,FALSE),"")</f>
        <v/>
      </c>
      <c r="J86" s="29" t="str">
        <f>+IFERROR(VLOOKUP($F86,'Calculation NO3'!$B$4:$J$1044,7,FALSE),"")</f>
        <v/>
      </c>
      <c r="K86" s="29" t="str">
        <f>+IFERROR(VLOOKUP($F86,'Calculation P'!$B$4:$J$1000,7,FALSE),"")</f>
        <v/>
      </c>
      <c r="L86" s="62"/>
      <c r="M86" s="27" t="str">
        <f t="shared" si="37"/>
        <v>43497J</v>
      </c>
      <c r="N86" s="40">
        <f>+IFERROR(VLOOKUP($M86,'Calculation Solids'!$B$4:$J$1141,7,FALSE),"")</f>
        <v>46.443837152266795</v>
      </c>
      <c r="O86" s="28" t="str">
        <f t="shared" si="38"/>
        <v>43497K</v>
      </c>
      <c r="P86" s="29">
        <f>+IFERROR(VLOOKUP($O86,'Calculation Solids'!$B$4:$J$1141,7,FALSE),"")</f>
        <v>51.378205428499164</v>
      </c>
      <c r="Q86" s="28" t="str">
        <f t="shared" si="39"/>
        <v>43497L</v>
      </c>
      <c r="R86" s="29">
        <f>+IFERROR(VLOOKUP($Q86,'Calculation Solids'!$B$4:$J$1141,7,FALSE),"")</f>
        <v>45.572534326219461</v>
      </c>
      <c r="S86" s="28" t="str">
        <f t="shared" si="40"/>
        <v>43497M</v>
      </c>
      <c r="T86" s="29" t="str">
        <f>+IFERROR(VLOOKUP($S86,'Calculation Solids'!$B$4:$J$1141,7,FALSE),"")</f>
        <v/>
      </c>
      <c r="U86" s="68">
        <f t="shared" si="52"/>
        <v>47.798192302328466</v>
      </c>
      <c r="V86" s="173" t="str">
        <f t="shared" si="41"/>
        <v>43497C</v>
      </c>
      <c r="W86" s="29" t="str">
        <f>+IFERROR(VLOOKUP($V86,'Calculation Solids'!$B$4:$J$1141,7,FALSE),"")</f>
        <v/>
      </c>
      <c r="X86" s="24" t="str">
        <f>+IFERROR(VLOOKUP($V86,'Calculation COD'!$B$4:$J$1055,7,FALSE),"")</f>
        <v/>
      </c>
      <c r="Y86" s="8" t="str">
        <f>+IFERROR(VLOOKUP($V86,'Calculation NH4'!$B$4:$J$1041,7,FALSE),"")</f>
        <v/>
      </c>
      <c r="Z86" s="29" t="str">
        <f>+IFERROR(VLOOKUP($V86,'Calculation NO3'!$B$4:$J$1044,7,FALSE),"")</f>
        <v/>
      </c>
      <c r="AA86" s="29" t="str">
        <f>+IFERROR(VLOOKUP($V86,'Calculation P'!$B$4:$J$1000,7,FALSE),"")</f>
        <v/>
      </c>
      <c r="AB86" s="239"/>
      <c r="AC86" s="30" t="str">
        <f t="shared" si="42"/>
        <v>43497D</v>
      </c>
      <c r="AD86" s="2" t="str">
        <f>+IFERROR(VLOOKUP($AC86,'Calculation TSS'!$B$4:$J$1000,7,FALSE),"")</f>
        <v/>
      </c>
      <c r="AE86" s="24" t="str">
        <f>+IFERROR(VLOOKUP($AC86,'Calculation COD'!$B$4:$J$1055,7,FALSE),"")</f>
        <v/>
      </c>
      <c r="AF86" s="24" t="str">
        <f>+IFERROR(VLOOKUP($AC86,'Calculation NH4'!$B$4:$J$1041,7,FALSE),"")</f>
        <v/>
      </c>
      <c r="AG86" s="29" t="str">
        <f>+IFERROR(VLOOKUP($AC86,'Calculation NO3'!$B$4:$J$1044,7,FALSE),"")</f>
        <v/>
      </c>
      <c r="AH86" s="130" t="str">
        <f>+IFERROR(VLOOKUP($AC86,'Calculation P'!$B$4:$J$1000,7,FALSE),"")</f>
        <v/>
      </c>
      <c r="AI86" s="62"/>
      <c r="AJ86" s="192" t="str">
        <f t="shared" si="43"/>
        <v>43497E</v>
      </c>
      <c r="AK86" s="21" t="str">
        <f>+IFERROR(VLOOKUP($AJ86,'Calculation TSS'!$B$4:$J$1000,7,FALSE),"")</f>
        <v/>
      </c>
      <c r="AL86" s="24" t="str">
        <f>+IFERROR(VLOOKUP($AJ86,'Calculation COD'!$B$4:$J$1055,7,FALSE),"")</f>
        <v/>
      </c>
      <c r="AM86" s="24" t="str">
        <f>+IFERROR(VLOOKUP($AJ86,'Calculation NH4'!$B$4:$J$1041,7,FALSE),"")</f>
        <v/>
      </c>
      <c r="AN86" s="29" t="str">
        <f>+IFERROR(VLOOKUP($AJ86,'Calculation NO3'!$B$4:$J$1044,7,FALSE),"")</f>
        <v/>
      </c>
      <c r="AO86" s="68" t="str">
        <f>+IFERROR(VLOOKUP($AJ86,'Calculation P'!$B$4:$J$1000,7,FALSE),"")</f>
        <v/>
      </c>
      <c r="AP86" s="30" t="str">
        <f t="shared" si="44"/>
        <v>43497F</v>
      </c>
      <c r="AQ86" s="25" t="str">
        <f>+IFERROR(VLOOKUP($AP86,'Calculation TSS'!$B$4:$J$1000,7,FALSE),"")</f>
        <v/>
      </c>
      <c r="AR86" s="25" t="str">
        <f>+IFERROR(VLOOKUP($AP86,'Calculation COD'!$B$4:$J$1055,7,FALSE),"")</f>
        <v/>
      </c>
      <c r="AS86" s="25" t="str">
        <f>+IFERROR(VLOOKUP($AP86,'Calculation NH4'!$B$4:$J$1041,7,FALSE),"")</f>
        <v/>
      </c>
      <c r="AT86" s="29" t="str">
        <f>+IFERROR(VLOOKUP($AP86,'Calculation NO3'!$B$4:$J$1044,7,FALSE),"")</f>
        <v/>
      </c>
      <c r="AU86" s="29" t="str">
        <f>+IFERROR(VLOOKUP($AP86,'Calculation P'!$B$4:$J$1000,7,FALSE),"")</f>
        <v/>
      </c>
      <c r="AV86" s="62"/>
      <c r="AW86" s="173" t="str">
        <f t="shared" si="45"/>
        <v>43497G</v>
      </c>
      <c r="AX86" s="25" t="str">
        <f>+IFERROR(VLOOKUP($AW86,'Calculation COD'!$B$4:$J$1055,7,FALSE),"")</f>
        <v/>
      </c>
      <c r="AY86" s="25" t="str">
        <f>+IFERROR(VLOOKUP($AW86,'Calculation NH4'!$B$4:$J$1041,7,FALSE),"")</f>
        <v/>
      </c>
      <c r="AZ86" s="29" t="str">
        <f>+IFERROR(VLOOKUP($AW86,'Calculation NO3'!$B$4:$J$1044,7,FALSE),"")</f>
        <v/>
      </c>
      <c r="BA86" s="68" t="str">
        <f>+IFERROR(VLOOKUP($AW86,'Calculation P'!$B$4:$J$1000,7,FALSE),"")</f>
        <v/>
      </c>
      <c r="BB86" s="30" t="str">
        <f t="shared" si="46"/>
        <v>43497H</v>
      </c>
      <c r="BC86" s="29" t="str">
        <f>+IFERROR(VLOOKUP($BB86,'Calculation TSS'!$B$4:$J$1000,7,FALSE),"")</f>
        <v/>
      </c>
      <c r="BD86" s="25" t="str">
        <f>+IFERROR(VLOOKUP($BB86,'Calculation COD'!$B$4:$J$1055,7,FALSE),"")</f>
        <v/>
      </c>
      <c r="BE86" s="25" t="str">
        <f>+IFERROR(VLOOKUP($BB86,'Calculation NH4'!$B$4:$J$1041,7,FALSE),"")</f>
        <v/>
      </c>
      <c r="BF86" s="25" t="str">
        <f>+IFERROR(VLOOKUP($BB86,'Calculation NO3'!$B$4:$J$1044,7,FALSE),"")</f>
        <v/>
      </c>
      <c r="BG86" s="130" t="str">
        <f>+IFERROR(VLOOKUP($BB86,'Calculation P'!$B$4:$J$1000,7,FALSE),"")</f>
        <v/>
      </c>
      <c r="BH86" s="192" t="str">
        <f t="shared" si="47"/>
        <v>43497I</v>
      </c>
      <c r="BI86" s="40" t="str">
        <f>+IFERROR(VLOOKUP($BH86,'Calculation TSS'!$B$4:$J$1000,7,FALSE),"")</f>
        <v/>
      </c>
      <c r="BJ86" s="25" t="str">
        <f>+IFERROR(VLOOKUP($BH86,'Calculation COD'!$B$4:$J$1055,7,FALSE),"")</f>
        <v/>
      </c>
      <c r="BK86" s="25" t="str">
        <f>+IFERROR(VLOOKUP($BH86,'Calculation NH4'!$B$4:$J$1041,7,FALSE),"")</f>
        <v/>
      </c>
      <c r="BL86" s="25" t="str">
        <f>+IFERROR(VLOOKUP($BH86,'Calculation NO3'!$B$4:$J$1044,7,FALSE),"")</f>
        <v/>
      </c>
      <c r="BM86" s="29" t="str">
        <f>+IFERROR(VLOOKUP($BH86,'Calculation P'!$B$4:$J$1000,7,FALSE),"")</f>
        <v/>
      </c>
      <c r="BN86" s="62"/>
      <c r="BO86" s="30" t="str">
        <f t="shared" si="48"/>
        <v>43497N</v>
      </c>
      <c r="BP86" s="134" t="str">
        <f>IFERROR(+VLOOKUP($BO86,'Calculation Solids'!$B$4:$I$1141,7,FALSE),"")</f>
        <v/>
      </c>
      <c r="BQ86" s="192" t="str">
        <f t="shared" si="49"/>
        <v>43497O</v>
      </c>
      <c r="BR86" s="92" t="str">
        <f>IFERROR(+VLOOKUP($BQ86,'Calculation Solids'!$B$4:$I$1141,7,FALSE),"")</f>
        <v/>
      </c>
      <c r="BS86" s="30" t="str">
        <f t="shared" si="50"/>
        <v>43497P</v>
      </c>
      <c r="BT86" s="170" t="str">
        <f>IFERROR(+VLOOKUP($BS86,'Calculation Solids'!$B$4:$I$1141,7,FALSE),"")</f>
        <v/>
      </c>
    </row>
    <row r="87" spans="1:72" x14ac:dyDescent="0.35">
      <c r="A87" s="244">
        <v>43498</v>
      </c>
      <c r="B87" s="240"/>
      <c r="C87" s="191" t="str">
        <f t="shared" si="51"/>
        <v>43498A</v>
      </c>
      <c r="D87" s="64" t="str">
        <f>IFERROR(+VLOOKUP(C87,'Calculation Solids'!$B$4:$I$1141,7,FALSE),"")</f>
        <v/>
      </c>
      <c r="E87" s="326" t="str">
        <f>+IFERROR(VLOOKUP($C87,'Calculation COD'!$B$4:$J$1055,7,FALSE),"")</f>
        <v/>
      </c>
      <c r="F87" s="183" t="str">
        <f t="shared" si="36"/>
        <v>43498B</v>
      </c>
      <c r="G87" s="178" t="str">
        <f>IFERROR(+VLOOKUP($F87,'Calculation Solids'!$B$4:$I$1141,7,FALSE),"")</f>
        <v/>
      </c>
      <c r="H87" s="3" t="str">
        <f>+IFERROR(VLOOKUP($F87,'Calculation COD'!$B$4:$J$1055,7,FALSE),"")</f>
        <v/>
      </c>
      <c r="I87" s="3" t="str">
        <f>+IFERROR(VLOOKUP($F87,'Calculation NH4'!$B$4:$J$1041,7,FALSE),"")</f>
        <v/>
      </c>
      <c r="J87" s="64" t="str">
        <f>+IFERROR(VLOOKUP($F87,'Calculation NO3'!$B$4:$J$1044,7,FALSE),"")</f>
        <v/>
      </c>
      <c r="K87" s="64" t="str">
        <f>+IFERROR(VLOOKUP($F87,'Calculation P'!$B$4:$J$1000,7,FALSE),"")</f>
        <v/>
      </c>
      <c r="L87" s="115"/>
      <c r="M87" s="117" t="str">
        <f t="shared" si="37"/>
        <v>43498J</v>
      </c>
      <c r="N87" s="66" t="str">
        <f>+IFERROR(VLOOKUP($M87,'Calculation Solids'!$B$4:$J$1141,7,FALSE),"")</f>
        <v/>
      </c>
      <c r="O87" s="64" t="str">
        <f t="shared" si="38"/>
        <v>43498K</v>
      </c>
      <c r="P87" s="64" t="str">
        <f>+IFERROR(VLOOKUP($O87,'Calculation Solids'!$B$4:$J$1141,7,FALSE),"")</f>
        <v/>
      </c>
      <c r="Q87" s="64" t="str">
        <f t="shared" si="39"/>
        <v>43498L</v>
      </c>
      <c r="R87" s="64" t="str">
        <f>+IFERROR(VLOOKUP($Q87,'Calculation Solids'!$B$4:$J$1141,7,FALSE),"")</f>
        <v/>
      </c>
      <c r="S87" s="64" t="str">
        <f t="shared" si="40"/>
        <v>43498M</v>
      </c>
      <c r="T87" s="64" t="str">
        <f>+IFERROR(VLOOKUP($S87,'Calculation Solids'!$B$4:$J$1141,7,FALSE),"")</f>
        <v/>
      </c>
      <c r="U87" s="69" t="str">
        <f t="shared" si="52"/>
        <v/>
      </c>
      <c r="V87" s="189" t="str">
        <f t="shared" si="41"/>
        <v>43498C</v>
      </c>
      <c r="W87" s="64" t="str">
        <f>+IFERROR(VLOOKUP($V87,'Calculation Solids'!$B$4:$J$1141,7,FALSE),"")</f>
        <v/>
      </c>
      <c r="X87" s="4" t="str">
        <f>+IFERROR(VLOOKUP($V87,'Calculation COD'!$B$4:$J$1055,7,FALSE),"")</f>
        <v/>
      </c>
      <c r="Y87" s="4" t="str">
        <f>+IFERROR(VLOOKUP($V87,'Calculation NH4'!$B$4:$J$1041,7,FALSE),"")</f>
        <v/>
      </c>
      <c r="Z87" s="64" t="str">
        <f>+IFERROR(VLOOKUP($V87,'Calculation NO3'!$B$4:$J$1044,7,FALSE),"")</f>
        <v/>
      </c>
      <c r="AA87" s="64" t="str">
        <f>+IFERROR(VLOOKUP($V87,'Calculation P'!$B$4:$J$1000,7,FALSE),"")</f>
        <v/>
      </c>
      <c r="AB87" s="240"/>
      <c r="AC87" s="183" t="str">
        <f t="shared" si="42"/>
        <v>43498D</v>
      </c>
      <c r="AD87" s="4" t="str">
        <f>+IFERROR(VLOOKUP($AC87,'Calculation TSS'!$B$4:$J$1000,7,FALSE),"")</f>
        <v/>
      </c>
      <c r="AE87" s="4" t="str">
        <f>+IFERROR(VLOOKUP($AC87,'Calculation COD'!$B$4:$J$1055,7,FALSE),"")</f>
        <v/>
      </c>
      <c r="AF87" s="4" t="str">
        <f>+IFERROR(VLOOKUP($AC87,'Calculation NH4'!$B$4:$J$1041,7,FALSE),"")</f>
        <v/>
      </c>
      <c r="AG87" s="64" t="str">
        <f>+IFERROR(VLOOKUP($AC87,'Calculation NO3'!$B$4:$J$1044,7,FALSE),"")</f>
        <v/>
      </c>
      <c r="AH87" s="131" t="str">
        <f>+IFERROR(VLOOKUP($AC87,'Calculation P'!$B$4:$J$1000,7,FALSE),"")</f>
        <v/>
      </c>
      <c r="AI87" s="115"/>
      <c r="AJ87" s="210" t="str">
        <f t="shared" si="43"/>
        <v>43498E</v>
      </c>
      <c r="AK87" s="211" t="str">
        <f>+IFERROR(VLOOKUP($AJ87,'Calculation TSS'!$B$4:$J$1000,7,FALSE),"")</f>
        <v/>
      </c>
      <c r="AL87" s="4" t="str">
        <f>+IFERROR(VLOOKUP($AJ87,'Calculation COD'!$B$4:$J$1055,7,FALSE),"")</f>
        <v/>
      </c>
      <c r="AM87" s="4" t="str">
        <f>+IFERROR(VLOOKUP($AJ87,'Calculation NH4'!$B$4:$J$1041,7,FALSE),"")</f>
        <v/>
      </c>
      <c r="AN87" s="64" t="str">
        <f>+IFERROR(VLOOKUP($AJ87,'Calculation NO3'!$B$4:$J$1044,7,FALSE),"")</f>
        <v/>
      </c>
      <c r="AO87" s="69" t="str">
        <f>+IFERROR(VLOOKUP($AJ87,'Calculation P'!$B$4:$J$1000,7,FALSE),"")</f>
        <v/>
      </c>
      <c r="AP87" s="178" t="str">
        <f t="shared" si="44"/>
        <v>43498F</v>
      </c>
      <c r="AQ87" s="65" t="str">
        <f>+IFERROR(VLOOKUP($AP87,'Calculation TSS'!$B$4:$J$1000,7,FALSE),"")</f>
        <v/>
      </c>
      <c r="AR87" s="65" t="str">
        <f>+IFERROR(VLOOKUP($AP87,'Calculation COD'!$B$4:$J$1055,7,FALSE),"")</f>
        <v/>
      </c>
      <c r="AS87" s="65" t="str">
        <f>+IFERROR(VLOOKUP($AP87,'Calculation NH4'!$B$4:$J$1041,7,FALSE),"")</f>
        <v/>
      </c>
      <c r="AT87" s="64" t="str">
        <f>+IFERROR(VLOOKUP($AP87,'Calculation NO3'!$B$4:$J$1044,7,FALSE),"")</f>
        <v/>
      </c>
      <c r="AU87" s="64" t="str">
        <f>+IFERROR(VLOOKUP($AP87,'Calculation P'!$B$4:$J$1000,7,FALSE),"")</f>
        <v/>
      </c>
      <c r="AV87" s="115"/>
      <c r="AW87" s="189" t="str">
        <f t="shared" si="45"/>
        <v>43498G</v>
      </c>
      <c r="AX87" s="65" t="str">
        <f>+IFERROR(VLOOKUP($AW87,'Calculation COD'!$B$4:$J$1055,7,FALSE),"")</f>
        <v/>
      </c>
      <c r="AY87" s="65" t="str">
        <f>+IFERROR(VLOOKUP($AW87,'Calculation NH4'!$B$4:$J$1041,7,FALSE),"")</f>
        <v/>
      </c>
      <c r="AZ87" s="64" t="str">
        <f>+IFERROR(VLOOKUP($AW87,'Calculation NO3'!$B$4:$J$1044,7,FALSE),"")</f>
        <v/>
      </c>
      <c r="BA87" s="69" t="str">
        <f>+IFERROR(VLOOKUP($AW87,'Calculation P'!$B$4:$J$1000,7,FALSE),"")</f>
        <v/>
      </c>
      <c r="BB87" s="183" t="str">
        <f t="shared" si="46"/>
        <v>43498H</v>
      </c>
      <c r="BC87" s="64" t="str">
        <f>+IFERROR(VLOOKUP($BB87,'Calculation TSS'!$B$4:$J$1000,7,FALSE),"")</f>
        <v/>
      </c>
      <c r="BD87" s="65" t="str">
        <f>+IFERROR(VLOOKUP($BB87,'Calculation COD'!$B$4:$J$1055,7,FALSE),"")</f>
        <v/>
      </c>
      <c r="BE87" s="65" t="str">
        <f>+IFERROR(VLOOKUP($BB87,'Calculation NH4'!$B$4:$J$1041,7,FALSE),"")</f>
        <v/>
      </c>
      <c r="BF87" s="65" t="str">
        <f>+IFERROR(VLOOKUP($BB87,'Calculation NO3'!$B$4:$J$1044,7,FALSE),"")</f>
        <v/>
      </c>
      <c r="BG87" s="131" t="str">
        <f>+IFERROR(VLOOKUP($BB87,'Calculation P'!$B$4:$J$1000,7,FALSE),"")</f>
        <v/>
      </c>
      <c r="BH87" s="210" t="str">
        <f t="shared" si="47"/>
        <v>43498I</v>
      </c>
      <c r="BI87" s="66" t="str">
        <f>+IFERROR(VLOOKUP($BH87,'Calculation TSS'!$B$4:$J$1000,7,FALSE),"")</f>
        <v/>
      </c>
      <c r="BJ87" s="65" t="str">
        <f>+IFERROR(VLOOKUP($BH87,'Calculation COD'!$B$4:$J$1055,7,FALSE),"")</f>
        <v/>
      </c>
      <c r="BK87" s="65" t="str">
        <f>+IFERROR(VLOOKUP($BH87,'Calculation NH4'!$B$4:$J$1041,7,FALSE),"")</f>
        <v/>
      </c>
      <c r="BL87" s="65" t="str">
        <f>+IFERROR(VLOOKUP($BH87,'Calculation NO3'!$B$4:$J$1044,7,FALSE),"")</f>
        <v/>
      </c>
      <c r="BM87" s="64" t="str">
        <f>+IFERROR(VLOOKUP($BH87,'Calculation P'!$B$4:$J$1000,7,FALSE),"")</f>
        <v/>
      </c>
      <c r="BN87" s="115"/>
      <c r="BO87" s="183" t="str">
        <f t="shared" si="48"/>
        <v>43498N</v>
      </c>
      <c r="BP87" s="116" t="str">
        <f>IFERROR(+VLOOKUP($BO87,'Calculation Solids'!$B$4:$I$1141,7,FALSE),"")</f>
        <v/>
      </c>
      <c r="BQ87" s="187" t="str">
        <f t="shared" si="49"/>
        <v>43498O</v>
      </c>
      <c r="BR87" s="116" t="str">
        <f>IFERROR(+VLOOKUP($BQ87,'Calculation Solids'!$B$4:$I$1141,7,FALSE),"")</f>
        <v/>
      </c>
      <c r="BS87" s="185" t="str">
        <f t="shared" si="50"/>
        <v>43498P</v>
      </c>
      <c r="BT87" s="116" t="str">
        <f>IFERROR(+VLOOKUP($BS87,'Calculation Solids'!$B$4:$I$1141,7,FALSE),"")</f>
        <v/>
      </c>
    </row>
    <row r="88" spans="1:72" x14ac:dyDescent="0.35">
      <c r="A88" s="244">
        <v>43499</v>
      </c>
      <c r="B88" s="240"/>
      <c r="C88" s="191" t="str">
        <f t="shared" si="51"/>
        <v>43499A</v>
      </c>
      <c r="D88" s="64" t="str">
        <f>IFERROR(+VLOOKUP(C88,'Calculation Solids'!$B$4:$I$1141,7,FALSE),"")</f>
        <v/>
      </c>
      <c r="E88" s="326" t="str">
        <f>+IFERROR(VLOOKUP($C88,'Calculation COD'!$B$4:$J$1055,7,FALSE),"")</f>
        <v/>
      </c>
      <c r="F88" s="183" t="str">
        <f t="shared" si="36"/>
        <v>43499B</v>
      </c>
      <c r="G88" s="178" t="str">
        <f>IFERROR(+VLOOKUP($F88,'Calculation Solids'!$B$4:$I$1141,7,FALSE),"")</f>
        <v/>
      </c>
      <c r="H88" s="3" t="str">
        <f>+IFERROR(VLOOKUP($F88,'Calculation COD'!$B$4:$J$1055,7,FALSE),"")</f>
        <v/>
      </c>
      <c r="I88" s="3" t="str">
        <f>+IFERROR(VLOOKUP($F88,'Calculation NH4'!$B$4:$J$1041,7,FALSE),"")</f>
        <v/>
      </c>
      <c r="J88" s="64" t="str">
        <f>+IFERROR(VLOOKUP($F88,'Calculation NO3'!$B$4:$J$1044,7,FALSE),"")</f>
        <v/>
      </c>
      <c r="K88" s="64" t="str">
        <f>+IFERROR(VLOOKUP($F88,'Calculation P'!$B$4:$J$1000,7,FALSE),"")</f>
        <v/>
      </c>
      <c r="L88" s="115"/>
      <c r="M88" s="117" t="str">
        <f t="shared" si="37"/>
        <v>43499J</v>
      </c>
      <c r="N88" s="66" t="str">
        <f>+IFERROR(VLOOKUP($M88,'Calculation Solids'!$B$4:$J$1141,7,FALSE),"")</f>
        <v/>
      </c>
      <c r="O88" s="64" t="str">
        <f t="shared" si="38"/>
        <v>43499K</v>
      </c>
      <c r="P88" s="64" t="str">
        <f>+IFERROR(VLOOKUP($O88,'Calculation Solids'!$B$4:$J$1141,7,FALSE),"")</f>
        <v/>
      </c>
      <c r="Q88" s="64" t="str">
        <f t="shared" si="39"/>
        <v>43499L</v>
      </c>
      <c r="R88" s="64" t="str">
        <f>+IFERROR(VLOOKUP($Q88,'Calculation Solids'!$B$4:$J$1141,7,FALSE),"")</f>
        <v/>
      </c>
      <c r="S88" s="64" t="str">
        <f t="shared" si="40"/>
        <v>43499M</v>
      </c>
      <c r="T88" s="64" t="str">
        <f>+IFERROR(VLOOKUP($S88,'Calculation Solids'!$B$4:$J$1141,7,FALSE),"")</f>
        <v/>
      </c>
      <c r="U88" s="69" t="str">
        <f t="shared" si="52"/>
        <v/>
      </c>
      <c r="V88" s="189" t="str">
        <f t="shared" si="41"/>
        <v>43499C</v>
      </c>
      <c r="W88" s="64" t="str">
        <f>+IFERROR(VLOOKUP($V88,'Calculation Solids'!$B$4:$J$1141,7,FALSE),"")</f>
        <v/>
      </c>
      <c r="X88" s="4" t="str">
        <f>+IFERROR(VLOOKUP($V88,'Calculation COD'!$B$4:$J$1055,7,FALSE),"")</f>
        <v/>
      </c>
      <c r="Y88" s="4" t="str">
        <f>+IFERROR(VLOOKUP($V88,'Calculation NH4'!$B$4:$J$1041,7,FALSE),"")</f>
        <v/>
      </c>
      <c r="Z88" s="64" t="str">
        <f>+IFERROR(VLOOKUP($V88,'Calculation NO3'!$B$4:$J$1044,7,FALSE),"")</f>
        <v/>
      </c>
      <c r="AA88" s="64" t="str">
        <f>+IFERROR(VLOOKUP($V88,'Calculation P'!$B$4:$J$1000,7,FALSE),"")</f>
        <v/>
      </c>
      <c r="AB88" s="240"/>
      <c r="AC88" s="183" t="str">
        <f t="shared" si="42"/>
        <v>43499D</v>
      </c>
      <c r="AD88" s="4" t="str">
        <f>+IFERROR(VLOOKUP($AC88,'Calculation TSS'!$B$4:$J$1000,7,FALSE),"")</f>
        <v/>
      </c>
      <c r="AE88" s="4" t="str">
        <f>+IFERROR(VLOOKUP($AC88,'Calculation COD'!$B$4:$J$1055,7,FALSE),"")</f>
        <v/>
      </c>
      <c r="AF88" s="4" t="str">
        <f>+IFERROR(VLOOKUP($AC88,'Calculation NH4'!$B$4:$J$1041,7,FALSE),"")</f>
        <v/>
      </c>
      <c r="AG88" s="64" t="str">
        <f>+IFERROR(VLOOKUP($AC88,'Calculation NO3'!$B$4:$J$1044,7,FALSE),"")</f>
        <v/>
      </c>
      <c r="AH88" s="131" t="str">
        <f>+IFERROR(VLOOKUP($AC88,'Calculation P'!$B$4:$J$1000,7,FALSE),"")</f>
        <v/>
      </c>
      <c r="AI88" s="115"/>
      <c r="AJ88" s="210" t="str">
        <f t="shared" si="43"/>
        <v>43499E</v>
      </c>
      <c r="AK88" s="211" t="str">
        <f>+IFERROR(VLOOKUP($AJ88,'Calculation TSS'!$B$4:$J$1000,7,FALSE),"")</f>
        <v/>
      </c>
      <c r="AL88" s="4" t="str">
        <f>+IFERROR(VLOOKUP($AJ88,'Calculation COD'!$B$4:$J$1055,7,FALSE),"")</f>
        <v/>
      </c>
      <c r="AM88" s="4" t="str">
        <f>+IFERROR(VLOOKUP($AJ88,'Calculation NH4'!$B$4:$J$1041,7,FALSE),"")</f>
        <v/>
      </c>
      <c r="AN88" s="64" t="str">
        <f>+IFERROR(VLOOKUP($AJ88,'Calculation NO3'!$B$4:$J$1044,7,FALSE),"")</f>
        <v/>
      </c>
      <c r="AO88" s="69" t="str">
        <f>+IFERROR(VLOOKUP($AJ88,'Calculation P'!$B$4:$J$1000,7,FALSE),"")</f>
        <v/>
      </c>
      <c r="AP88" s="178" t="str">
        <f t="shared" si="44"/>
        <v>43499F</v>
      </c>
      <c r="AQ88" s="65" t="str">
        <f>+IFERROR(VLOOKUP($AP88,'Calculation TSS'!$B$4:$J$1000,7,FALSE),"")</f>
        <v/>
      </c>
      <c r="AR88" s="65" t="str">
        <f>+IFERROR(VLOOKUP($AP88,'Calculation COD'!$B$4:$J$1055,7,FALSE),"")</f>
        <v/>
      </c>
      <c r="AS88" s="65" t="str">
        <f>+IFERROR(VLOOKUP($AP88,'Calculation NH4'!$B$4:$J$1041,7,FALSE),"")</f>
        <v/>
      </c>
      <c r="AT88" s="64" t="str">
        <f>+IFERROR(VLOOKUP($AP88,'Calculation NO3'!$B$4:$J$1044,7,FALSE),"")</f>
        <v/>
      </c>
      <c r="AU88" s="64" t="str">
        <f>+IFERROR(VLOOKUP($AP88,'Calculation P'!$B$4:$J$1000,7,FALSE),"")</f>
        <v/>
      </c>
      <c r="AV88" s="115"/>
      <c r="AW88" s="189" t="str">
        <f t="shared" si="45"/>
        <v>43499G</v>
      </c>
      <c r="AX88" s="65" t="str">
        <f>+IFERROR(VLOOKUP($AW88,'Calculation COD'!$B$4:$J$1055,7,FALSE),"")</f>
        <v/>
      </c>
      <c r="AY88" s="65" t="str">
        <f>+IFERROR(VLOOKUP($AW88,'Calculation NH4'!$B$4:$J$1041,7,FALSE),"")</f>
        <v/>
      </c>
      <c r="AZ88" s="64" t="str">
        <f>+IFERROR(VLOOKUP($AW88,'Calculation NO3'!$B$4:$J$1044,7,FALSE),"")</f>
        <v/>
      </c>
      <c r="BA88" s="69" t="str">
        <f>+IFERROR(VLOOKUP($AW88,'Calculation P'!$B$4:$J$1000,7,FALSE),"")</f>
        <v/>
      </c>
      <c r="BB88" s="183" t="str">
        <f t="shared" si="46"/>
        <v>43499H</v>
      </c>
      <c r="BC88" s="64" t="str">
        <f>+IFERROR(VLOOKUP($BB88,'Calculation TSS'!$B$4:$J$1000,7,FALSE),"")</f>
        <v/>
      </c>
      <c r="BD88" s="65" t="str">
        <f>+IFERROR(VLOOKUP($BB88,'Calculation COD'!$B$4:$J$1055,7,FALSE),"")</f>
        <v/>
      </c>
      <c r="BE88" s="65" t="str">
        <f>+IFERROR(VLOOKUP($BB88,'Calculation NH4'!$B$4:$J$1041,7,FALSE),"")</f>
        <v/>
      </c>
      <c r="BF88" s="65" t="str">
        <f>+IFERROR(VLOOKUP($BB88,'Calculation NO3'!$B$4:$J$1044,7,FALSE),"")</f>
        <v/>
      </c>
      <c r="BG88" s="131" t="str">
        <f>+IFERROR(VLOOKUP($BB88,'Calculation P'!$B$4:$J$1000,7,FALSE),"")</f>
        <v/>
      </c>
      <c r="BH88" s="210" t="str">
        <f t="shared" si="47"/>
        <v>43499I</v>
      </c>
      <c r="BI88" s="66" t="str">
        <f>+IFERROR(VLOOKUP($BH88,'Calculation TSS'!$B$4:$J$1000,7,FALSE),"")</f>
        <v/>
      </c>
      <c r="BJ88" s="65" t="str">
        <f>+IFERROR(VLOOKUP($BH88,'Calculation COD'!$B$4:$J$1055,7,FALSE),"")</f>
        <v/>
      </c>
      <c r="BK88" s="65" t="str">
        <f>+IFERROR(VLOOKUP($BH88,'Calculation NH4'!$B$4:$J$1041,7,FALSE),"")</f>
        <v/>
      </c>
      <c r="BL88" s="65" t="str">
        <f>+IFERROR(VLOOKUP($BH88,'Calculation NO3'!$B$4:$J$1044,7,FALSE),"")</f>
        <v/>
      </c>
      <c r="BM88" s="64" t="str">
        <f>+IFERROR(VLOOKUP($BH88,'Calculation P'!$B$4:$J$1000,7,FALSE),"")</f>
        <v/>
      </c>
      <c r="BN88" s="115"/>
      <c r="BO88" s="183" t="str">
        <f t="shared" si="48"/>
        <v>43499N</v>
      </c>
      <c r="BP88" s="116" t="str">
        <f>IFERROR(+VLOOKUP($BO88,'Calculation Solids'!$B$4:$I$1141,7,FALSE),"")</f>
        <v/>
      </c>
      <c r="BQ88" s="187" t="str">
        <f t="shared" si="49"/>
        <v>43499O</v>
      </c>
      <c r="BR88" s="116" t="str">
        <f>IFERROR(+VLOOKUP($BQ88,'Calculation Solids'!$B$4:$I$1141,7,FALSE),"")</f>
        <v/>
      </c>
      <c r="BS88" s="185" t="str">
        <f t="shared" si="50"/>
        <v>43499P</v>
      </c>
      <c r="BT88" s="116" t="str">
        <f>IFERROR(+VLOOKUP($BS88,'Calculation Solids'!$B$4:$I$1141,7,FALSE),"")</f>
        <v/>
      </c>
    </row>
    <row r="89" spans="1:72" x14ac:dyDescent="0.35">
      <c r="A89" s="244">
        <v>43500</v>
      </c>
      <c r="B89" s="239"/>
      <c r="C89" s="173" t="str">
        <f t="shared" si="51"/>
        <v>43500A</v>
      </c>
      <c r="D89" s="29">
        <f>IFERROR(+VLOOKUP(C89,'Calculation Solids'!$B$4:$I$1141,7,FALSE),"")</f>
        <v>22.33184096941099</v>
      </c>
      <c r="E89" s="190" t="str">
        <f>+IFERROR(VLOOKUP($C89,'Calculation COD'!$B$4:$J$1055,7,FALSE),"")</f>
        <v/>
      </c>
      <c r="F89" s="30" t="str">
        <f t="shared" si="36"/>
        <v>43500B</v>
      </c>
      <c r="G89" s="177">
        <f>IFERROR(+VLOOKUP($F89,'Calculation Solids'!$B$4:$I$1141,7,FALSE),"")</f>
        <v>6.7947405716084575</v>
      </c>
      <c r="H89" s="25" t="str">
        <f>+IFERROR(VLOOKUP($F89,'Calculation COD'!$B$4:$J$1055,7,FALSE),"")</f>
        <v/>
      </c>
      <c r="I89" s="26" t="str">
        <f>+IFERROR(VLOOKUP($F89,'Calculation NH4'!$B$4:$J$1041,7,FALSE),"")</f>
        <v/>
      </c>
      <c r="J89" s="29" t="str">
        <f>+IFERROR(VLOOKUP($F89,'Calculation NO3'!$B$4:$J$1044,7,FALSE),"")</f>
        <v/>
      </c>
      <c r="K89" s="29" t="str">
        <f>+IFERROR(VLOOKUP($F89,'Calculation P'!$B$4:$J$1000,7,FALSE),"")</f>
        <v/>
      </c>
      <c r="L89" s="62"/>
      <c r="M89" s="27" t="str">
        <f t="shared" si="37"/>
        <v>43500J</v>
      </c>
      <c r="N89" s="40">
        <f>+IFERROR(VLOOKUP($M89,'Calculation Solids'!$B$4:$J$1141,7,FALSE),"")</f>
        <v>46.766635863832747</v>
      </c>
      <c r="O89" s="28" t="str">
        <f t="shared" si="38"/>
        <v>43500K</v>
      </c>
      <c r="P89" s="29">
        <f>+IFERROR(VLOOKUP($O89,'Calculation Solids'!$B$4:$J$1141,7,FALSE),"")</f>
        <v>48.685618271147639</v>
      </c>
      <c r="Q89" s="28" t="str">
        <f t="shared" si="39"/>
        <v>43500L</v>
      </c>
      <c r="R89" s="29">
        <f>+IFERROR(VLOOKUP($Q89,'Calculation Solids'!$B$4:$J$1141,7,FALSE),"")</f>
        <v>62.661746617466264</v>
      </c>
      <c r="S89" s="28" t="str">
        <f t="shared" si="40"/>
        <v>43500M</v>
      </c>
      <c r="T89" s="29" t="str">
        <f>+IFERROR(VLOOKUP($S89,'Calculation Solids'!$B$4:$J$1141,7,FALSE),"")</f>
        <v/>
      </c>
      <c r="U89" s="68">
        <f t="shared" si="52"/>
        <v>52.704666917482221</v>
      </c>
      <c r="V89" s="173" t="str">
        <f t="shared" si="41"/>
        <v>43500C</v>
      </c>
      <c r="W89" s="29" t="str">
        <f>+IFERROR(VLOOKUP($V89,'Calculation Solids'!$B$4:$J$1141,7,FALSE),"")</f>
        <v/>
      </c>
      <c r="X89" s="24" t="str">
        <f>+IFERROR(VLOOKUP($V89,'Calculation COD'!$B$4:$J$1055,7,FALSE),"")</f>
        <v/>
      </c>
      <c r="Y89" s="8" t="str">
        <f>+IFERROR(VLOOKUP($V89,'Calculation NH4'!$B$4:$J$1041,7,FALSE),"")</f>
        <v/>
      </c>
      <c r="Z89" s="29" t="str">
        <f>+IFERROR(VLOOKUP($V89,'Calculation NO3'!$B$4:$J$1044,7,FALSE),"")</f>
        <v/>
      </c>
      <c r="AA89" s="29" t="str">
        <f>+IFERROR(VLOOKUP($V89,'Calculation P'!$B$4:$J$1000,7,FALSE),"")</f>
        <v/>
      </c>
      <c r="AB89" s="239"/>
      <c r="AC89" s="30" t="str">
        <f t="shared" si="42"/>
        <v>43500D</v>
      </c>
      <c r="AD89" s="2" t="str">
        <f>+IFERROR(VLOOKUP($AC89,'Calculation TSS'!$B$4:$J$1000,7,FALSE),"")</f>
        <v/>
      </c>
      <c r="AE89" s="24" t="str">
        <f>+IFERROR(VLOOKUP($AC89,'Calculation COD'!$B$4:$J$1055,7,FALSE),"")</f>
        <v/>
      </c>
      <c r="AF89" s="24" t="str">
        <f>+IFERROR(VLOOKUP($AC89,'Calculation NH4'!$B$4:$J$1041,7,FALSE),"")</f>
        <v/>
      </c>
      <c r="AG89" s="29" t="str">
        <f>+IFERROR(VLOOKUP($AC89,'Calculation NO3'!$B$4:$J$1044,7,FALSE),"")</f>
        <v/>
      </c>
      <c r="AH89" s="130" t="str">
        <f>+IFERROR(VLOOKUP($AC89,'Calculation P'!$B$4:$J$1000,7,FALSE),"")</f>
        <v/>
      </c>
      <c r="AI89" s="62"/>
      <c r="AJ89" s="192" t="str">
        <f t="shared" si="43"/>
        <v>43500E</v>
      </c>
      <c r="AK89" s="21" t="str">
        <f>+IFERROR(VLOOKUP($AJ89,'Calculation TSS'!$B$4:$J$1000,7,FALSE),"")</f>
        <v/>
      </c>
      <c r="AL89" s="24" t="str">
        <f>+IFERROR(VLOOKUP($AJ89,'Calculation COD'!$B$4:$J$1055,7,FALSE),"")</f>
        <v/>
      </c>
      <c r="AM89" s="24" t="str">
        <f>+IFERROR(VLOOKUP($AJ89,'Calculation NH4'!$B$4:$J$1041,7,FALSE),"")</f>
        <v/>
      </c>
      <c r="AN89" s="29" t="str">
        <f>+IFERROR(VLOOKUP($AJ89,'Calculation NO3'!$B$4:$J$1044,7,FALSE),"")</f>
        <v/>
      </c>
      <c r="AO89" s="68" t="str">
        <f>+IFERROR(VLOOKUP($AJ89,'Calculation P'!$B$4:$J$1000,7,FALSE),"")</f>
        <v/>
      </c>
      <c r="AP89" s="30" t="str">
        <f t="shared" si="44"/>
        <v>43500F</v>
      </c>
      <c r="AQ89" s="25" t="str">
        <f>+IFERROR(VLOOKUP($AP89,'Calculation TSS'!$B$4:$J$1000,7,FALSE),"")</f>
        <v/>
      </c>
      <c r="AR89" s="25" t="str">
        <f>+IFERROR(VLOOKUP($AP89,'Calculation COD'!$B$4:$J$1055,7,FALSE),"")</f>
        <v/>
      </c>
      <c r="AS89" s="25" t="str">
        <f>+IFERROR(VLOOKUP($AP89,'Calculation NH4'!$B$4:$J$1041,7,FALSE),"")</f>
        <v/>
      </c>
      <c r="AT89" s="29" t="str">
        <f>+IFERROR(VLOOKUP($AP89,'Calculation NO3'!$B$4:$J$1044,7,FALSE),"")</f>
        <v/>
      </c>
      <c r="AU89" s="29" t="str">
        <f>+IFERROR(VLOOKUP($AP89,'Calculation P'!$B$4:$J$1000,7,FALSE),"")</f>
        <v/>
      </c>
      <c r="AV89" s="62"/>
      <c r="AW89" s="173" t="str">
        <f t="shared" si="45"/>
        <v>43500G</v>
      </c>
      <c r="AX89" s="25" t="str">
        <f>+IFERROR(VLOOKUP($AW89,'Calculation COD'!$B$4:$J$1055,7,FALSE),"")</f>
        <v/>
      </c>
      <c r="AY89" s="25" t="str">
        <f>+IFERROR(VLOOKUP($AW89,'Calculation NH4'!$B$4:$J$1041,7,FALSE),"")</f>
        <v/>
      </c>
      <c r="AZ89" s="29" t="str">
        <f>+IFERROR(VLOOKUP($AW89,'Calculation NO3'!$B$4:$J$1044,7,FALSE),"")</f>
        <v/>
      </c>
      <c r="BA89" s="68" t="str">
        <f>+IFERROR(VLOOKUP($AW89,'Calculation P'!$B$4:$J$1000,7,FALSE),"")</f>
        <v/>
      </c>
      <c r="BB89" s="30" t="str">
        <f t="shared" si="46"/>
        <v>43500H</v>
      </c>
      <c r="BC89" s="29" t="str">
        <f>+IFERROR(VLOOKUP($BB89,'Calculation TSS'!$B$4:$J$1000,7,FALSE),"")</f>
        <v/>
      </c>
      <c r="BD89" s="25" t="str">
        <f>+IFERROR(VLOOKUP($BB89,'Calculation COD'!$B$4:$J$1055,7,FALSE),"")</f>
        <v/>
      </c>
      <c r="BE89" s="25" t="str">
        <f>+IFERROR(VLOOKUP($BB89,'Calculation NH4'!$B$4:$J$1041,7,FALSE),"")</f>
        <v/>
      </c>
      <c r="BF89" s="25" t="str">
        <f>+IFERROR(VLOOKUP($BB89,'Calculation NO3'!$B$4:$J$1044,7,FALSE),"")</f>
        <v/>
      </c>
      <c r="BG89" s="130" t="str">
        <f>+IFERROR(VLOOKUP($BB89,'Calculation P'!$B$4:$J$1000,7,FALSE),"")</f>
        <v/>
      </c>
      <c r="BH89" s="192" t="str">
        <f t="shared" si="47"/>
        <v>43500I</v>
      </c>
      <c r="BI89" s="40" t="str">
        <f>+IFERROR(VLOOKUP($BH89,'Calculation TSS'!$B$4:$J$1000,7,FALSE),"")</f>
        <v/>
      </c>
      <c r="BJ89" s="25" t="str">
        <f>+IFERROR(VLOOKUP($BH89,'Calculation COD'!$B$4:$J$1055,7,FALSE),"")</f>
        <v/>
      </c>
      <c r="BK89" s="25" t="str">
        <f>+IFERROR(VLOOKUP($BH89,'Calculation NH4'!$B$4:$J$1041,7,FALSE),"")</f>
        <v/>
      </c>
      <c r="BL89" s="25" t="str">
        <f>+IFERROR(VLOOKUP($BH89,'Calculation NO3'!$B$4:$J$1044,7,FALSE),"")</f>
        <v/>
      </c>
      <c r="BM89" s="29" t="str">
        <f>+IFERROR(VLOOKUP($BH89,'Calculation P'!$B$4:$J$1000,7,FALSE),"")</f>
        <v/>
      </c>
      <c r="BN89" s="62"/>
      <c r="BO89" s="30" t="str">
        <f t="shared" si="48"/>
        <v>43500N</v>
      </c>
      <c r="BP89" s="134" t="str">
        <f>IFERROR(+VLOOKUP($BO89,'Calculation Solids'!$B$4:$I$1141,7,FALSE),"")</f>
        <v/>
      </c>
      <c r="BQ89" s="192" t="str">
        <f t="shared" si="49"/>
        <v>43500O</v>
      </c>
      <c r="BR89" s="92" t="str">
        <f>IFERROR(+VLOOKUP($BQ89,'Calculation Solids'!$B$4:$I$1141,7,FALSE),"")</f>
        <v/>
      </c>
      <c r="BS89" s="30" t="str">
        <f t="shared" si="50"/>
        <v>43500P</v>
      </c>
      <c r="BT89" s="170" t="str">
        <f>IFERROR(+VLOOKUP($BS89,'Calculation Solids'!$B$4:$I$1141,7,FALSE),"")</f>
        <v/>
      </c>
    </row>
    <row r="90" spans="1:72" x14ac:dyDescent="0.35">
      <c r="A90" s="244">
        <v>43501</v>
      </c>
      <c r="B90" s="239"/>
      <c r="C90" s="173" t="str">
        <f t="shared" si="51"/>
        <v>43501A</v>
      </c>
      <c r="D90" s="29" t="str">
        <f>IFERROR(+VLOOKUP(C90,'Calculation Solids'!$B$4:$I$1141,7,FALSE),"")</f>
        <v/>
      </c>
      <c r="E90" s="190" t="str">
        <f>+IFERROR(VLOOKUP($C90,'Calculation COD'!$B$4:$J$1055,7,FALSE),"")</f>
        <v/>
      </c>
      <c r="F90" s="30" t="str">
        <f t="shared" si="36"/>
        <v>43501B</v>
      </c>
      <c r="G90" s="177" t="str">
        <f>IFERROR(+VLOOKUP($F90,'Calculation Solids'!$B$4:$I$1141,7,FALSE),"")</f>
        <v/>
      </c>
      <c r="H90" s="25" t="str">
        <f>+IFERROR(VLOOKUP($F90,'Calculation COD'!$B$4:$J$1055,7,FALSE),"")</f>
        <v/>
      </c>
      <c r="I90" s="26" t="str">
        <f>+IFERROR(VLOOKUP($F90,'Calculation NH4'!$B$4:$J$1041,7,FALSE),"")</f>
        <v/>
      </c>
      <c r="J90" s="29" t="str">
        <f>+IFERROR(VLOOKUP($F90,'Calculation NO3'!$B$4:$J$1044,7,FALSE),"")</f>
        <v/>
      </c>
      <c r="K90" s="29" t="str">
        <f>+IFERROR(VLOOKUP($F90,'Calculation P'!$B$4:$J$1000,7,FALSE),"")</f>
        <v/>
      </c>
      <c r="L90" s="62"/>
      <c r="M90" s="27" t="str">
        <f t="shared" si="37"/>
        <v>43501J</v>
      </c>
      <c r="N90" s="40" t="str">
        <f>+IFERROR(VLOOKUP($M90,'Calculation Solids'!$B$4:$J$1141,7,FALSE),"")</f>
        <v/>
      </c>
      <c r="O90" s="28" t="str">
        <f t="shared" si="38"/>
        <v>43501K</v>
      </c>
      <c r="P90" s="29" t="str">
        <f>+IFERROR(VLOOKUP($O90,'Calculation Solids'!$B$4:$J$1141,7,FALSE),"")</f>
        <v/>
      </c>
      <c r="Q90" s="28" t="str">
        <f t="shared" si="39"/>
        <v>43501L</v>
      </c>
      <c r="R90" s="29" t="str">
        <f>+IFERROR(VLOOKUP($Q90,'Calculation Solids'!$B$4:$J$1141,7,FALSE),"")</f>
        <v/>
      </c>
      <c r="S90" s="28" t="str">
        <f t="shared" si="40"/>
        <v>43501M</v>
      </c>
      <c r="T90" s="29" t="str">
        <f>+IFERROR(VLOOKUP($S90,'Calculation Solids'!$B$4:$J$1141,7,FALSE),"")</f>
        <v/>
      </c>
      <c r="U90" s="68" t="str">
        <f t="shared" si="52"/>
        <v/>
      </c>
      <c r="V90" s="173" t="str">
        <f t="shared" si="41"/>
        <v>43501C</v>
      </c>
      <c r="W90" s="29" t="str">
        <f>+IFERROR(VLOOKUP($V90,'Calculation Solids'!$B$4:$J$1141,7,FALSE),"")</f>
        <v/>
      </c>
      <c r="X90" s="24" t="str">
        <f>+IFERROR(VLOOKUP($V90,'Calculation COD'!$B$4:$J$1055,7,FALSE),"")</f>
        <v/>
      </c>
      <c r="Y90" s="8" t="str">
        <f>+IFERROR(VLOOKUP($V90,'Calculation NH4'!$B$4:$J$1041,7,FALSE),"")</f>
        <v/>
      </c>
      <c r="Z90" s="29" t="str">
        <f>+IFERROR(VLOOKUP($V90,'Calculation NO3'!$B$4:$J$1044,7,FALSE),"")</f>
        <v/>
      </c>
      <c r="AA90" s="29" t="str">
        <f>+IFERROR(VLOOKUP($V90,'Calculation P'!$B$4:$J$1000,7,FALSE),"")</f>
        <v/>
      </c>
      <c r="AB90" s="239"/>
      <c r="AC90" s="30" t="str">
        <f t="shared" si="42"/>
        <v>43501D</v>
      </c>
      <c r="AD90" s="2" t="str">
        <f>+IFERROR(VLOOKUP($AC90,'Calculation TSS'!$B$4:$J$1000,7,FALSE),"")</f>
        <v/>
      </c>
      <c r="AE90" s="24" t="str">
        <f>+IFERROR(VLOOKUP($AC90,'Calculation COD'!$B$4:$J$1055,7,FALSE),"")</f>
        <v/>
      </c>
      <c r="AF90" s="24" t="str">
        <f>+IFERROR(VLOOKUP($AC90,'Calculation NH4'!$B$4:$J$1041,7,FALSE),"")</f>
        <v/>
      </c>
      <c r="AG90" s="29" t="str">
        <f>+IFERROR(VLOOKUP($AC90,'Calculation NO3'!$B$4:$J$1044,7,FALSE),"")</f>
        <v/>
      </c>
      <c r="AH90" s="130" t="str">
        <f>+IFERROR(VLOOKUP($AC90,'Calculation P'!$B$4:$J$1000,7,FALSE),"")</f>
        <v/>
      </c>
      <c r="AI90" s="62"/>
      <c r="AJ90" s="192" t="str">
        <f t="shared" si="43"/>
        <v>43501E</v>
      </c>
      <c r="AK90" s="21" t="str">
        <f>+IFERROR(VLOOKUP($AJ90,'Calculation TSS'!$B$4:$J$1000,7,FALSE),"")</f>
        <v/>
      </c>
      <c r="AL90" s="24" t="str">
        <f>+IFERROR(VLOOKUP($AJ90,'Calculation COD'!$B$4:$J$1055,7,FALSE),"")</f>
        <v/>
      </c>
      <c r="AM90" s="24" t="str">
        <f>+IFERROR(VLOOKUP($AJ90,'Calculation NH4'!$B$4:$J$1041,7,FALSE),"")</f>
        <v/>
      </c>
      <c r="AN90" s="29" t="str">
        <f>+IFERROR(VLOOKUP($AJ90,'Calculation NO3'!$B$4:$J$1044,7,FALSE),"")</f>
        <v/>
      </c>
      <c r="AO90" s="68" t="str">
        <f>+IFERROR(VLOOKUP($AJ90,'Calculation P'!$B$4:$J$1000,7,FALSE),"")</f>
        <v/>
      </c>
      <c r="AP90" s="30" t="str">
        <f t="shared" si="44"/>
        <v>43501F</v>
      </c>
      <c r="AQ90" s="25" t="str">
        <f>+IFERROR(VLOOKUP($AP90,'Calculation TSS'!$B$4:$J$1000,7,FALSE),"")</f>
        <v/>
      </c>
      <c r="AR90" s="25" t="str">
        <f>+IFERROR(VLOOKUP($AP90,'Calculation COD'!$B$4:$J$1055,7,FALSE),"")</f>
        <v/>
      </c>
      <c r="AS90" s="25" t="str">
        <f>+IFERROR(VLOOKUP($AP90,'Calculation NH4'!$B$4:$J$1041,7,FALSE),"")</f>
        <v/>
      </c>
      <c r="AT90" s="29" t="str">
        <f>+IFERROR(VLOOKUP($AP90,'Calculation NO3'!$B$4:$J$1044,7,FALSE),"")</f>
        <v/>
      </c>
      <c r="AU90" s="29" t="str">
        <f>+IFERROR(VLOOKUP($AP90,'Calculation P'!$B$4:$J$1000,7,FALSE),"")</f>
        <v/>
      </c>
      <c r="AV90" s="62"/>
      <c r="AW90" s="173" t="str">
        <f t="shared" si="45"/>
        <v>43501G</v>
      </c>
      <c r="AX90" s="25" t="str">
        <f>+IFERROR(VLOOKUP($AW90,'Calculation COD'!$B$4:$J$1055,7,FALSE),"")</f>
        <v/>
      </c>
      <c r="AY90" s="25" t="str">
        <f>+IFERROR(VLOOKUP($AW90,'Calculation NH4'!$B$4:$J$1041,7,FALSE),"")</f>
        <v/>
      </c>
      <c r="AZ90" s="29" t="str">
        <f>+IFERROR(VLOOKUP($AW90,'Calculation NO3'!$B$4:$J$1044,7,FALSE),"")</f>
        <v/>
      </c>
      <c r="BA90" s="68" t="str">
        <f>+IFERROR(VLOOKUP($AW90,'Calculation P'!$B$4:$J$1000,7,FALSE),"")</f>
        <v/>
      </c>
      <c r="BB90" s="30" t="str">
        <f t="shared" si="46"/>
        <v>43501H</v>
      </c>
      <c r="BC90" s="29" t="str">
        <f>+IFERROR(VLOOKUP($BB90,'Calculation TSS'!$B$4:$J$1000,7,FALSE),"")</f>
        <v/>
      </c>
      <c r="BD90" s="25" t="str">
        <f>+IFERROR(VLOOKUP($BB90,'Calculation COD'!$B$4:$J$1055,7,FALSE),"")</f>
        <v/>
      </c>
      <c r="BE90" s="25" t="str">
        <f>+IFERROR(VLOOKUP($BB90,'Calculation NH4'!$B$4:$J$1041,7,FALSE),"")</f>
        <v/>
      </c>
      <c r="BF90" s="25" t="str">
        <f>+IFERROR(VLOOKUP($BB90,'Calculation NO3'!$B$4:$J$1044,7,FALSE),"")</f>
        <v/>
      </c>
      <c r="BG90" s="130" t="str">
        <f>+IFERROR(VLOOKUP($BB90,'Calculation P'!$B$4:$J$1000,7,FALSE),"")</f>
        <v/>
      </c>
      <c r="BH90" s="192" t="str">
        <f t="shared" si="47"/>
        <v>43501I</v>
      </c>
      <c r="BI90" s="40" t="str">
        <f>+IFERROR(VLOOKUP($BH90,'Calculation TSS'!$B$4:$J$1000,7,FALSE),"")</f>
        <v/>
      </c>
      <c r="BJ90" s="25" t="str">
        <f>+IFERROR(VLOOKUP($BH90,'Calculation COD'!$B$4:$J$1055,7,FALSE),"")</f>
        <v/>
      </c>
      <c r="BK90" s="25" t="str">
        <f>+IFERROR(VLOOKUP($BH90,'Calculation NH4'!$B$4:$J$1041,7,FALSE),"")</f>
        <v/>
      </c>
      <c r="BL90" s="25" t="str">
        <f>+IFERROR(VLOOKUP($BH90,'Calculation NO3'!$B$4:$J$1044,7,FALSE),"")</f>
        <v/>
      </c>
      <c r="BM90" s="29" t="str">
        <f>+IFERROR(VLOOKUP($BH90,'Calculation P'!$B$4:$J$1000,7,FALSE),"")</f>
        <v/>
      </c>
      <c r="BN90" s="62"/>
      <c r="BO90" s="30" t="str">
        <f t="shared" si="48"/>
        <v>43501N</v>
      </c>
      <c r="BP90" s="134">
        <f>IFERROR(+VLOOKUP($BO90,'Calculation Solids'!$B$4:$I$1141,7,FALSE),"")</f>
        <v>212.27870716257922</v>
      </c>
      <c r="BQ90" s="192" t="str">
        <f t="shared" si="49"/>
        <v>43501O</v>
      </c>
      <c r="BR90" s="92" t="str">
        <f>IFERROR(+VLOOKUP($BQ90,'Calculation Solids'!$B$4:$I$1141,7,FALSE),"")</f>
        <v/>
      </c>
      <c r="BS90" s="30" t="str">
        <f t="shared" si="50"/>
        <v>43501P</v>
      </c>
      <c r="BT90" s="170" t="str">
        <f>IFERROR(+VLOOKUP($BS90,'Calculation Solids'!$B$4:$I$1141,7,FALSE),"")</f>
        <v/>
      </c>
    </row>
    <row r="91" spans="1:72" x14ac:dyDescent="0.35">
      <c r="A91" s="244">
        <v>43502</v>
      </c>
      <c r="B91" s="239"/>
      <c r="C91" s="173" t="str">
        <f t="shared" si="51"/>
        <v>43502A</v>
      </c>
      <c r="D91" s="29">
        <f>IFERROR(+VLOOKUP(C91,'Calculation Solids'!$B$4:$I$1141,7,FALSE),"")</f>
        <v>6.5757681414738238</v>
      </c>
      <c r="E91" s="190">
        <f>+IFERROR(VLOOKUP($C91,'Calculation COD'!$B$4:$J$1055,7,FALSE),"")</f>
        <v>7800</v>
      </c>
      <c r="F91" s="30" t="str">
        <f t="shared" si="36"/>
        <v>43502B</v>
      </c>
      <c r="G91" s="177">
        <f>IFERROR(+VLOOKUP($F91,'Calculation Solids'!$B$4:$I$1141,7,FALSE),"")</f>
        <v>8.0697788725079835</v>
      </c>
      <c r="H91" s="25">
        <f>+IFERROR(VLOOKUP($F91,'Calculation COD'!$B$4:$J$1055,7,FALSE),"")</f>
        <v>4050</v>
      </c>
      <c r="I91" s="26">
        <f>+IFERROR(VLOOKUP($F91,'Calculation NH4'!$B$4:$J$1041,7,FALSE),"")</f>
        <v>1020</v>
      </c>
      <c r="J91" s="29">
        <f>+IFERROR(VLOOKUP($F91,'Calculation NO3'!$B$4:$J$1044,7,FALSE),"")</f>
        <v>24.599999999999998</v>
      </c>
      <c r="K91" s="29">
        <f>+IFERROR(VLOOKUP($F91,'Calculation P'!$B$4:$J$1000,7,FALSE),"")</f>
        <v>23.4</v>
      </c>
      <c r="L91" s="62"/>
      <c r="M91" s="27" t="str">
        <f t="shared" si="37"/>
        <v>43502J</v>
      </c>
      <c r="N91" s="40">
        <f>+IFERROR(VLOOKUP($M91,'Calculation Solids'!$B$4:$J$1141,7,FALSE),"")</f>
        <v>37.439791903182055</v>
      </c>
      <c r="O91" s="28" t="str">
        <f t="shared" si="38"/>
        <v>43502K</v>
      </c>
      <c r="P91" s="29">
        <f>+IFERROR(VLOOKUP($O91,'Calculation Solids'!$B$4:$J$1141,7,FALSE),"")</f>
        <v>47.269083487329681</v>
      </c>
      <c r="Q91" s="28" t="str">
        <f t="shared" si="39"/>
        <v>43502L</v>
      </c>
      <c r="R91" s="29">
        <f>+IFERROR(VLOOKUP($Q91,'Calculation Solids'!$B$4:$J$1141,7,FALSE),"")</f>
        <v>45.455136160728699</v>
      </c>
      <c r="S91" s="28" t="str">
        <f t="shared" si="40"/>
        <v>43502M</v>
      </c>
      <c r="T91" s="29" t="str">
        <f>+IFERROR(VLOOKUP($S91,'Calculation Solids'!$B$4:$J$1141,7,FALSE),"")</f>
        <v/>
      </c>
      <c r="U91" s="68">
        <f t="shared" si="52"/>
        <v>43.388003850413476</v>
      </c>
      <c r="V91" s="173" t="str">
        <f t="shared" si="41"/>
        <v>43502C</v>
      </c>
      <c r="W91" s="29">
        <f>+IFERROR(VLOOKUP($V91,'Calculation TSS'!$B$4:$J$1001,7,FALSE),"")/1000</f>
        <v>1.4900000000000027</v>
      </c>
      <c r="X91" s="24">
        <f>+IFERROR(VLOOKUP($V91,'Calculation COD'!$B$4:$J$1055,7,FALSE),"")</f>
        <v>14400</v>
      </c>
      <c r="Y91" s="8">
        <f>+IFERROR(VLOOKUP($V91,'Calculation NH4'!$B$4:$J$1041,7,FALSE),"")</f>
        <v>1200</v>
      </c>
      <c r="Z91" s="29">
        <f>+IFERROR(VLOOKUP($V91,'Calculation NO3'!$B$4:$J$1044,7,FALSE),"")</f>
        <v>91</v>
      </c>
      <c r="AA91" s="29" t="str">
        <f>+IFERROR(VLOOKUP($V91,'Calculation P'!$B$4:$J$1000,7,FALSE),"")</f>
        <v/>
      </c>
      <c r="AB91" s="239"/>
      <c r="AC91" s="30" t="str">
        <f t="shared" si="42"/>
        <v>43502D</v>
      </c>
      <c r="AD91" s="2">
        <f>+IFERROR(VLOOKUP($AC91,'Calculation TSS'!$B$4:$J$1000,7,FALSE),"")</f>
        <v>833.33333333333042</v>
      </c>
      <c r="AE91" s="24">
        <f>+IFERROR(VLOOKUP($AC91,'Calculation COD'!$B$4:$J$1055,7,FALSE),"")</f>
        <v>5280</v>
      </c>
      <c r="AF91" s="24">
        <f>+IFERROR(VLOOKUP($AC91,'Calculation NH4'!$B$4:$J$1041,7,FALSE),"")</f>
        <v>990</v>
      </c>
      <c r="AG91" s="29">
        <f>+IFERROR(VLOOKUP($AC91,'Calculation NO3'!$B$4:$J$1044,7,FALSE),"")</f>
        <v>43.2</v>
      </c>
      <c r="AH91" s="130" t="str">
        <f>+IFERROR(VLOOKUP($AC91,'Calculation P'!$B$4:$J$1000,7,FALSE),"")</f>
        <v/>
      </c>
      <c r="AI91" s="62"/>
      <c r="AJ91" s="192" t="str">
        <f t="shared" si="43"/>
        <v>43502E</v>
      </c>
      <c r="AK91" s="21">
        <f>+IFERROR(VLOOKUP($AJ91,'Calculation TSS'!$B$4:$J$1000,7,FALSE),"")</f>
        <v>938.3333333333336</v>
      </c>
      <c r="AL91" s="24">
        <f>+IFERROR(VLOOKUP($AJ91,'Calculation COD'!$B$4:$J$1055,7,FALSE),"")</f>
        <v>2550</v>
      </c>
      <c r="AM91" s="24">
        <f>+IFERROR(VLOOKUP($AJ91,'Calculation NH4'!$B$4:$J$1041,7,FALSE),"")</f>
        <v>465</v>
      </c>
      <c r="AN91" s="29">
        <f>+IFERROR(VLOOKUP($AJ91,'Calculation NO3'!$B$4:$J$1044,7,FALSE),"")</f>
        <v>8</v>
      </c>
      <c r="AO91" s="68" t="str">
        <f>+IFERROR(VLOOKUP($AJ91,'Calculation P'!$B$4:$J$1000,7,FALSE),"")</f>
        <v/>
      </c>
      <c r="AP91" s="30" t="str">
        <f t="shared" si="44"/>
        <v>43502F</v>
      </c>
      <c r="AQ91" s="25">
        <f>+IFERROR(VLOOKUP($AP91,'Calculation TSS'!$B$4:$J$1000,7,FALSE),"")</f>
        <v>517.77777777777862</v>
      </c>
      <c r="AR91" s="25">
        <f>+IFERROR(VLOOKUP($AP91,'Calculation COD'!$B$4:$J$1055,7,FALSE),"")</f>
        <v>2130</v>
      </c>
      <c r="AS91" s="25" t="str">
        <f>+IFERROR(VLOOKUP($AP91,'Calculation NH4'!$B$4:$J$1041,7,FALSE),"")</f>
        <v/>
      </c>
      <c r="AT91" s="29" t="str">
        <f>+IFERROR(VLOOKUP($AP91,'Calculation NO3'!$B$4:$J$1044,7,FALSE),"")</f>
        <v/>
      </c>
      <c r="AU91" s="29" t="str">
        <f>+IFERROR(VLOOKUP($AP91,'Calculation P'!$B$4:$J$1000,7,FALSE),"")</f>
        <v/>
      </c>
      <c r="AV91" s="62"/>
      <c r="AW91" s="173" t="str">
        <f t="shared" si="45"/>
        <v>43502G</v>
      </c>
      <c r="AX91" s="25">
        <f>+IFERROR(VLOOKUP($AW91,'Calculation COD'!$B$4:$J$1055,7,FALSE),"")</f>
        <v>1160</v>
      </c>
      <c r="AY91" s="25">
        <f>+IFERROR(VLOOKUP($AW91,'Calculation NH4'!$B$4:$J$1041,7,FALSE),"")</f>
        <v>370</v>
      </c>
      <c r="AZ91" s="29">
        <f>+IFERROR(VLOOKUP($AW91,'Calculation NO3'!$B$4:$J$1044,7,FALSE),"")</f>
        <v>2.5</v>
      </c>
      <c r="BA91" s="68">
        <f>+IFERROR(VLOOKUP($AW91,'Calculation P'!$B$4:$J$1000,7,FALSE),"")</f>
        <v>6.24</v>
      </c>
      <c r="BB91" s="30" t="str">
        <f t="shared" si="46"/>
        <v>43502H</v>
      </c>
      <c r="BC91" s="29">
        <f>+IFERROR(VLOOKUP($BB91,'Calculation TSS'!$B$4:$J$1000,7,FALSE),"")</f>
        <v>68.444444444444315</v>
      </c>
      <c r="BD91" s="25">
        <f>+IFERROR(VLOOKUP($BB91,'Calculation COD'!$B$4:$J$1055,7,FALSE),"")</f>
        <v>1200</v>
      </c>
      <c r="BE91" s="25">
        <f>+IFERROR(VLOOKUP($BB91,'Calculation NH4'!$B$4:$J$1041,7,FALSE),"")</f>
        <v>820</v>
      </c>
      <c r="BF91" s="25">
        <f>+IFERROR(VLOOKUP($BB91,'Calculation NO3'!$B$4:$J$1044,7,FALSE),"")</f>
        <v>5</v>
      </c>
      <c r="BG91" s="130" t="str">
        <f>+IFERROR(VLOOKUP($BB91,'Calculation P'!$B$4:$J$1000,7,FALSE),"")</f>
        <v/>
      </c>
      <c r="BH91" s="192" t="str">
        <f t="shared" si="47"/>
        <v>43502I</v>
      </c>
      <c r="BI91" s="40" t="str">
        <f>+IFERROR(VLOOKUP($BH91,'Calculation TSS'!$B$4:$J$1000,7,FALSE),"")</f>
        <v/>
      </c>
      <c r="BJ91" s="25" t="str">
        <f>+IFERROR(VLOOKUP($BH91,'Calculation COD'!$B$4:$J$1055,7,FALSE),"")</f>
        <v/>
      </c>
      <c r="BK91" s="25" t="str">
        <f>+IFERROR(VLOOKUP($BH91,'Calculation NH4'!$B$4:$J$1041,7,FALSE),"")</f>
        <v/>
      </c>
      <c r="BL91" s="25" t="str">
        <f>+IFERROR(VLOOKUP($BH91,'Calculation NO3'!$B$4:$J$1044,7,FALSE),"")</f>
        <v/>
      </c>
      <c r="BM91" s="29" t="str">
        <f>+IFERROR(VLOOKUP($BH91,'Calculation P'!$B$4:$J$1000,7,FALSE),"")</f>
        <v/>
      </c>
      <c r="BN91" s="62"/>
      <c r="BO91" s="30" t="str">
        <f t="shared" si="48"/>
        <v>43502N</v>
      </c>
      <c r="BP91" s="134" t="str">
        <f>IFERROR(+VLOOKUP($BO91,'Calculation Solids'!$B$4:$I$1141,7,FALSE),"")</f>
        <v/>
      </c>
      <c r="BQ91" s="192" t="str">
        <f t="shared" si="49"/>
        <v>43502O</v>
      </c>
      <c r="BR91" s="92" t="str">
        <f>IFERROR(+VLOOKUP($BQ91,'Calculation Solids'!$B$4:$I$1141,7,FALSE),"")</f>
        <v/>
      </c>
      <c r="BS91" s="30" t="str">
        <f t="shared" si="50"/>
        <v>43502P</v>
      </c>
      <c r="BT91" s="170" t="str">
        <f>IFERROR(+VLOOKUP($BS91,'Calculation Solids'!$B$4:$I$1141,7,FALSE),"")</f>
        <v/>
      </c>
    </row>
    <row r="92" spans="1:72" x14ac:dyDescent="0.35">
      <c r="A92" s="244">
        <v>43503</v>
      </c>
      <c r="B92" s="239"/>
      <c r="C92" s="173" t="str">
        <f t="shared" si="51"/>
        <v>43503A</v>
      </c>
      <c r="D92" s="29" t="str">
        <f>IFERROR(+VLOOKUP(C92,'Calculation Solids'!$B$4:$I$1141,7,FALSE),"")</f>
        <v/>
      </c>
      <c r="E92" s="190" t="str">
        <f>+IFERROR(VLOOKUP($C92,'Calculation COD'!$B$4:$J$1055,7,FALSE),"")</f>
        <v/>
      </c>
      <c r="F92" s="30" t="str">
        <f t="shared" si="36"/>
        <v>43503B</v>
      </c>
      <c r="G92" s="177" t="str">
        <f>IFERROR(+VLOOKUP($F92,'Calculation Solids'!$B$4:$I$1141,7,FALSE),"")</f>
        <v/>
      </c>
      <c r="H92" s="25" t="str">
        <f>+IFERROR(VLOOKUP($F92,'Calculation COD'!$B$4:$J$1055,7,FALSE),"")</f>
        <v/>
      </c>
      <c r="I92" s="26" t="str">
        <f>+IFERROR(VLOOKUP($F92,'Calculation NH4'!$B$4:$J$1041,7,FALSE),"")</f>
        <v/>
      </c>
      <c r="J92" s="29" t="str">
        <f>+IFERROR(VLOOKUP($F92,'Calculation NO3'!$B$4:$J$1044,7,FALSE),"")</f>
        <v/>
      </c>
      <c r="K92" s="29" t="str">
        <f>+IFERROR(VLOOKUP($F92,'Calculation P'!$B$4:$J$1000,7,FALSE),"")</f>
        <v/>
      </c>
      <c r="L92" s="62"/>
      <c r="M92" s="27" t="str">
        <f t="shared" si="37"/>
        <v>43503J</v>
      </c>
      <c r="N92" s="40" t="str">
        <f>+IFERROR(VLOOKUP($M92,'Calculation Solids'!$B$4:$J$1141,7,FALSE),"")</f>
        <v/>
      </c>
      <c r="O92" s="28" t="str">
        <f t="shared" si="38"/>
        <v>43503K</v>
      </c>
      <c r="P92" s="29" t="str">
        <f>+IFERROR(VLOOKUP($O92,'Calculation Solids'!$B$4:$J$1141,7,FALSE),"")</f>
        <v/>
      </c>
      <c r="Q92" s="28" t="str">
        <f t="shared" si="39"/>
        <v>43503L</v>
      </c>
      <c r="R92" s="29" t="str">
        <f>+IFERROR(VLOOKUP($Q92,'Calculation Solids'!$B$4:$J$1141,7,FALSE),"")</f>
        <v/>
      </c>
      <c r="S92" s="28" t="str">
        <f t="shared" si="40"/>
        <v>43503M</v>
      </c>
      <c r="T92" s="29" t="str">
        <f>+IFERROR(VLOOKUP($S92,'Calculation Solids'!$B$4:$J$1141,7,FALSE),"")</f>
        <v/>
      </c>
      <c r="U92" s="68" t="str">
        <f t="shared" si="52"/>
        <v/>
      </c>
      <c r="V92" s="173" t="str">
        <f t="shared" si="41"/>
        <v>43503C</v>
      </c>
      <c r="W92" s="29" t="str">
        <f>+IFERROR(VLOOKUP($V92,'Calculation Solids'!$B$4:$J$1141,7,FALSE),"")</f>
        <v/>
      </c>
      <c r="X92" s="24" t="str">
        <f>+IFERROR(VLOOKUP($V92,'Calculation COD'!$B$4:$J$1055,7,FALSE),"")</f>
        <v/>
      </c>
      <c r="Y92" s="8" t="str">
        <f>+IFERROR(VLOOKUP($V92,'Calculation NH4'!$B$4:$J$1041,7,FALSE),"")</f>
        <v/>
      </c>
      <c r="Z92" s="29" t="str">
        <f>+IFERROR(VLOOKUP($V92,'Calculation NO3'!$B$4:$J$1044,7,FALSE),"")</f>
        <v/>
      </c>
      <c r="AA92" s="29" t="str">
        <f>+IFERROR(VLOOKUP($V92,'Calculation P'!$B$4:$J$1000,7,FALSE),"")</f>
        <v/>
      </c>
      <c r="AB92" s="239"/>
      <c r="AC92" s="30" t="str">
        <f t="shared" si="42"/>
        <v>43503D</v>
      </c>
      <c r="AD92" s="2" t="str">
        <f>+IFERROR(VLOOKUP($AC92,'Calculation TSS'!$B$4:$J$1000,7,FALSE),"")</f>
        <v/>
      </c>
      <c r="AE92" s="24" t="str">
        <f>+IFERROR(VLOOKUP($AC92,'Calculation COD'!$B$4:$J$1055,7,FALSE),"")</f>
        <v/>
      </c>
      <c r="AF92" s="24" t="str">
        <f>+IFERROR(VLOOKUP($AC92,'Calculation NH4'!$B$4:$J$1041,7,FALSE),"")</f>
        <v/>
      </c>
      <c r="AG92" s="29" t="str">
        <f>+IFERROR(VLOOKUP($AC92,'Calculation NO3'!$B$4:$J$1044,7,FALSE),"")</f>
        <v/>
      </c>
      <c r="AH92" s="130" t="str">
        <f>+IFERROR(VLOOKUP($AC92,'Calculation P'!$B$4:$J$1000,7,FALSE),"")</f>
        <v/>
      </c>
      <c r="AI92" s="62"/>
      <c r="AJ92" s="192" t="str">
        <f t="shared" si="43"/>
        <v>43503E</v>
      </c>
      <c r="AK92" s="21" t="str">
        <f>+IFERROR(VLOOKUP($AJ92,'Calculation TSS'!$B$4:$J$1000,7,FALSE),"")</f>
        <v/>
      </c>
      <c r="AL92" s="24" t="str">
        <f>+IFERROR(VLOOKUP($AJ92,'Calculation COD'!$B$4:$J$1055,7,FALSE),"")</f>
        <v/>
      </c>
      <c r="AM92" s="24" t="str">
        <f>+IFERROR(VLOOKUP($AJ92,'Calculation NH4'!$B$4:$J$1041,7,FALSE),"")</f>
        <v/>
      </c>
      <c r="AN92" s="29" t="str">
        <f>+IFERROR(VLOOKUP($AJ92,'Calculation NO3'!$B$4:$J$1044,7,FALSE),"")</f>
        <v/>
      </c>
      <c r="AO92" s="68" t="str">
        <f>+IFERROR(VLOOKUP($AJ92,'Calculation P'!$B$4:$J$1000,7,FALSE),"")</f>
        <v/>
      </c>
      <c r="AP92" s="30" t="str">
        <f t="shared" si="44"/>
        <v>43503F</v>
      </c>
      <c r="AQ92" s="25" t="str">
        <f>+IFERROR(VLOOKUP($AP92,'Calculation TSS'!$B$4:$J$1000,7,FALSE),"")</f>
        <v/>
      </c>
      <c r="AR92" s="25" t="str">
        <f>+IFERROR(VLOOKUP($AP92,'Calculation COD'!$B$4:$J$1055,7,FALSE),"")</f>
        <v/>
      </c>
      <c r="AS92" s="25" t="str">
        <f>+IFERROR(VLOOKUP($AP92,'Calculation NH4'!$B$4:$J$1041,7,FALSE),"")</f>
        <v/>
      </c>
      <c r="AT92" s="29" t="str">
        <f>+IFERROR(VLOOKUP($AP92,'Calculation NO3'!$B$4:$J$1044,7,FALSE),"")</f>
        <v/>
      </c>
      <c r="AU92" s="29" t="str">
        <f>+IFERROR(VLOOKUP($AP92,'Calculation P'!$B$4:$J$1000,7,FALSE),"")</f>
        <v/>
      </c>
      <c r="AV92" s="62"/>
      <c r="AW92" s="173" t="str">
        <f t="shared" si="45"/>
        <v>43503G</v>
      </c>
      <c r="AX92" s="25" t="str">
        <f>+IFERROR(VLOOKUP($AW92,'Calculation COD'!$B$4:$J$1055,7,FALSE),"")</f>
        <v/>
      </c>
      <c r="AY92" s="25" t="str">
        <f>+IFERROR(VLOOKUP($AW92,'Calculation NH4'!$B$4:$J$1041,7,FALSE),"")</f>
        <v/>
      </c>
      <c r="AZ92" s="29" t="str">
        <f>+IFERROR(VLOOKUP($AW92,'Calculation NO3'!$B$4:$J$1044,7,FALSE),"")</f>
        <v/>
      </c>
      <c r="BA92" s="68" t="str">
        <f>+IFERROR(VLOOKUP($AW92,'Calculation P'!$B$4:$J$1000,7,FALSE),"")</f>
        <v/>
      </c>
      <c r="BB92" s="30" t="str">
        <f t="shared" si="46"/>
        <v>43503H</v>
      </c>
      <c r="BC92" s="29" t="str">
        <f>+IFERROR(VLOOKUP($BB92,'Calculation TSS'!$B$4:$J$1000,7,FALSE),"")</f>
        <v/>
      </c>
      <c r="BD92" s="25" t="str">
        <f>+IFERROR(VLOOKUP($BB92,'Calculation COD'!$B$4:$J$1055,7,FALSE),"")</f>
        <v/>
      </c>
      <c r="BE92" s="25" t="str">
        <f>+IFERROR(VLOOKUP($BB92,'Calculation NH4'!$B$4:$J$1041,7,FALSE),"")</f>
        <v/>
      </c>
      <c r="BF92" s="25" t="str">
        <f>+IFERROR(VLOOKUP($BB92,'Calculation NO3'!$B$4:$J$1044,7,FALSE),"")</f>
        <v/>
      </c>
      <c r="BG92" s="130" t="str">
        <f>+IFERROR(VLOOKUP($BB92,'Calculation P'!$B$4:$J$1000,7,FALSE),"")</f>
        <v/>
      </c>
      <c r="BH92" s="192" t="str">
        <f t="shared" si="47"/>
        <v>43503I</v>
      </c>
      <c r="BI92" s="40" t="str">
        <f>+IFERROR(VLOOKUP($BH92,'Calculation TSS'!$B$4:$J$1000,7,FALSE),"")</f>
        <v/>
      </c>
      <c r="BJ92" s="25" t="str">
        <f>+IFERROR(VLOOKUP($BH92,'Calculation COD'!$B$4:$J$1055,7,FALSE),"")</f>
        <v/>
      </c>
      <c r="BK92" s="25" t="str">
        <f>+IFERROR(VLOOKUP($BH92,'Calculation NH4'!$B$4:$J$1041,7,FALSE),"")</f>
        <v/>
      </c>
      <c r="BL92" s="25" t="str">
        <f>+IFERROR(VLOOKUP($BH92,'Calculation NO3'!$B$4:$J$1044,7,FALSE),"")</f>
        <v/>
      </c>
      <c r="BM92" s="29" t="str">
        <f>+IFERROR(VLOOKUP($BH92,'Calculation P'!$B$4:$J$1000,7,FALSE),"")</f>
        <v/>
      </c>
      <c r="BN92" s="62"/>
      <c r="BO92" s="30" t="str">
        <f t="shared" si="48"/>
        <v>43503N</v>
      </c>
      <c r="BP92" s="134">
        <f>IFERROR(+VLOOKUP($BO92,'Calculation Solids'!$B$4:$I$1141,7,FALSE),"")</f>
        <v>247.00075983074598</v>
      </c>
      <c r="BQ92" s="192" t="str">
        <f t="shared" si="49"/>
        <v>43503O</v>
      </c>
      <c r="BR92" s="92" t="str">
        <f>IFERROR(+VLOOKUP($BQ92,'Calculation Solids'!$B$4:$I$1141,7,FALSE),"")</f>
        <v/>
      </c>
      <c r="BS92" s="30" t="str">
        <f t="shared" si="50"/>
        <v>43503P</v>
      </c>
      <c r="BT92" s="170" t="str">
        <f>IFERROR(+VLOOKUP($BS92,'Calculation Solids'!$B$4:$I$1141,7,FALSE),"")</f>
        <v/>
      </c>
    </row>
    <row r="93" spans="1:72" x14ac:dyDescent="0.35">
      <c r="A93" s="244">
        <v>43504</v>
      </c>
      <c r="B93" s="239"/>
      <c r="C93" s="173" t="str">
        <f t="shared" si="51"/>
        <v>43504A</v>
      </c>
      <c r="D93" s="29">
        <f>IFERROR(+VLOOKUP(C93,'Calculation Solids'!$B$4:$I$1141,7,FALSE),"")</f>
        <v>8.8552521977255303</v>
      </c>
      <c r="E93" s="190" t="str">
        <f>+IFERROR(VLOOKUP($C93,'Calculation COD'!$B$4:$J$1055,7,FALSE),"")</f>
        <v/>
      </c>
      <c r="F93" s="30" t="str">
        <f t="shared" si="36"/>
        <v>43504B</v>
      </c>
      <c r="G93" s="177">
        <f>IFERROR(+VLOOKUP($F93,'Calculation Solids'!$B$4:$I$1141,7,FALSE),"")</f>
        <v>5.0064699497723568</v>
      </c>
      <c r="H93" s="25" t="str">
        <f>+IFERROR(VLOOKUP($F93,'Calculation COD'!$B$4:$J$1055,7,FALSE),"")</f>
        <v/>
      </c>
      <c r="I93" s="26" t="str">
        <f>+IFERROR(VLOOKUP($F93,'Calculation NH4'!$B$4:$J$1041,7,FALSE),"")</f>
        <v/>
      </c>
      <c r="J93" s="29" t="str">
        <f>+IFERROR(VLOOKUP($F93,'Calculation NO3'!$B$4:$J$1044,7,FALSE),"")</f>
        <v/>
      </c>
      <c r="K93" s="29" t="str">
        <f>+IFERROR(VLOOKUP($F93,'Calculation P'!$B$4:$J$1000,7,FALSE),"")</f>
        <v/>
      </c>
      <c r="L93" s="62"/>
      <c r="M93" s="27" t="str">
        <f t="shared" si="37"/>
        <v>43504J</v>
      </c>
      <c r="N93" s="40">
        <f>+IFERROR(VLOOKUP($M93,'Calculation Solids'!$B$4:$J$1141,7,FALSE),"")</f>
        <v>51.640248140773423</v>
      </c>
      <c r="O93" s="28" t="str">
        <f t="shared" si="38"/>
        <v>43504K</v>
      </c>
      <c r="P93" s="29">
        <f>+IFERROR(VLOOKUP($O93,'Calculation Solids'!$B$4:$J$1141,7,FALSE),"")</f>
        <v>57.013091416936028</v>
      </c>
      <c r="Q93" s="28" t="str">
        <f t="shared" si="39"/>
        <v>43504L</v>
      </c>
      <c r="R93" s="29">
        <f>+IFERROR(VLOOKUP($Q93,'Calculation Solids'!$B$4:$J$1141,7,FALSE),"")</f>
        <v>59.046409699750043</v>
      </c>
      <c r="S93" s="28" t="str">
        <f t="shared" si="40"/>
        <v>43504M</v>
      </c>
      <c r="T93" s="29" t="str">
        <f>+IFERROR(VLOOKUP($S93,'Calculation Solids'!$B$4:$J$1141,7,FALSE),"")</f>
        <v/>
      </c>
      <c r="U93" s="68">
        <f t="shared" si="52"/>
        <v>55.899916419153158</v>
      </c>
      <c r="V93" s="173" t="str">
        <f t="shared" si="41"/>
        <v>43504C</v>
      </c>
      <c r="W93" s="29" t="str">
        <f>+IFERROR(VLOOKUP($V93,'Calculation Solids'!$B$4:$J$1141,7,FALSE),"")</f>
        <v/>
      </c>
      <c r="X93" s="24" t="str">
        <f>+IFERROR(VLOOKUP($V93,'Calculation COD'!$B$4:$J$1055,7,FALSE),"")</f>
        <v/>
      </c>
      <c r="Y93" s="8" t="str">
        <f>+IFERROR(VLOOKUP($V93,'Calculation NH4'!$B$4:$J$1041,7,FALSE),"")</f>
        <v/>
      </c>
      <c r="Z93" s="29" t="str">
        <f>+IFERROR(VLOOKUP($V93,'Calculation NO3'!$B$4:$J$1044,7,FALSE),"")</f>
        <v/>
      </c>
      <c r="AA93" s="29" t="str">
        <f>+IFERROR(VLOOKUP($V93,'Calculation P'!$B$4:$J$1000,7,FALSE),"")</f>
        <v/>
      </c>
      <c r="AB93" s="239"/>
      <c r="AC93" s="30" t="str">
        <f t="shared" si="42"/>
        <v>43504D</v>
      </c>
      <c r="AD93" s="2" t="str">
        <f>+IFERROR(VLOOKUP($AC93,'Calculation TSS'!$B$4:$J$1000,7,FALSE),"")</f>
        <v/>
      </c>
      <c r="AE93" s="24" t="str">
        <f>+IFERROR(VLOOKUP($AC93,'Calculation COD'!$B$4:$J$1055,7,FALSE),"")</f>
        <v/>
      </c>
      <c r="AF93" s="24" t="str">
        <f>+IFERROR(VLOOKUP($AC93,'Calculation NH4'!$B$4:$J$1041,7,FALSE),"")</f>
        <v/>
      </c>
      <c r="AG93" s="29" t="str">
        <f>+IFERROR(VLOOKUP($AC93,'Calculation NO3'!$B$4:$J$1044,7,FALSE),"")</f>
        <v/>
      </c>
      <c r="AH93" s="130" t="str">
        <f>+IFERROR(VLOOKUP($AC93,'Calculation P'!$B$4:$J$1000,7,FALSE),"")</f>
        <v/>
      </c>
      <c r="AI93" s="62"/>
      <c r="AJ93" s="192" t="str">
        <f t="shared" si="43"/>
        <v>43504E</v>
      </c>
      <c r="AK93" s="21" t="str">
        <f>+IFERROR(VLOOKUP($AJ93,'Calculation TSS'!$B$4:$J$1000,7,FALSE),"")</f>
        <v/>
      </c>
      <c r="AL93" s="24" t="str">
        <f>+IFERROR(VLOOKUP($AJ93,'Calculation COD'!$B$4:$J$1055,7,FALSE),"")</f>
        <v/>
      </c>
      <c r="AM93" s="24" t="str">
        <f>+IFERROR(VLOOKUP($AJ93,'Calculation NH4'!$B$4:$J$1041,7,FALSE),"")</f>
        <v/>
      </c>
      <c r="AN93" s="29" t="str">
        <f>+IFERROR(VLOOKUP($AJ93,'Calculation NO3'!$B$4:$J$1044,7,FALSE),"")</f>
        <v/>
      </c>
      <c r="AO93" s="68" t="str">
        <f>+IFERROR(VLOOKUP($AJ93,'Calculation P'!$B$4:$J$1000,7,FALSE),"")</f>
        <v/>
      </c>
      <c r="AP93" s="30" t="str">
        <f t="shared" si="44"/>
        <v>43504F</v>
      </c>
      <c r="AQ93" s="25" t="str">
        <f>+IFERROR(VLOOKUP($AP93,'Calculation TSS'!$B$4:$J$1000,7,FALSE),"")</f>
        <v/>
      </c>
      <c r="AR93" s="25" t="str">
        <f>+IFERROR(VLOOKUP($AP93,'Calculation COD'!$B$4:$J$1055,7,FALSE),"")</f>
        <v/>
      </c>
      <c r="AS93" s="25" t="str">
        <f>+IFERROR(VLOOKUP($AP93,'Calculation NH4'!$B$4:$J$1041,7,FALSE),"")</f>
        <v/>
      </c>
      <c r="AT93" s="29" t="str">
        <f>+IFERROR(VLOOKUP($AP93,'Calculation NO3'!$B$4:$J$1044,7,FALSE),"")</f>
        <v/>
      </c>
      <c r="AU93" s="29" t="str">
        <f>+IFERROR(VLOOKUP($AP93,'Calculation P'!$B$4:$J$1000,7,FALSE),"")</f>
        <v/>
      </c>
      <c r="AV93" s="62"/>
      <c r="AW93" s="173" t="str">
        <f t="shared" si="45"/>
        <v>43504G</v>
      </c>
      <c r="AX93" s="25" t="str">
        <f>+IFERROR(VLOOKUP($AW93,'Calculation COD'!$B$4:$J$1055,7,FALSE),"")</f>
        <v/>
      </c>
      <c r="AY93" s="25" t="str">
        <f>+IFERROR(VLOOKUP($AW93,'Calculation NH4'!$B$4:$J$1041,7,FALSE),"")</f>
        <v/>
      </c>
      <c r="AZ93" s="29" t="str">
        <f>+IFERROR(VLOOKUP($AW93,'Calculation NO3'!$B$4:$J$1044,7,FALSE),"")</f>
        <v/>
      </c>
      <c r="BA93" s="68" t="str">
        <f>+IFERROR(VLOOKUP($AW93,'Calculation P'!$B$4:$J$1000,7,FALSE),"")</f>
        <v/>
      </c>
      <c r="BB93" s="30" t="str">
        <f t="shared" si="46"/>
        <v>43504H</v>
      </c>
      <c r="BC93" s="29" t="str">
        <f>+IFERROR(VLOOKUP($BB93,'Calculation TSS'!$B$4:$J$1000,7,FALSE),"")</f>
        <v/>
      </c>
      <c r="BD93" s="25" t="str">
        <f>+IFERROR(VLOOKUP($BB93,'Calculation COD'!$B$4:$J$1055,7,FALSE),"")</f>
        <v/>
      </c>
      <c r="BE93" s="25" t="str">
        <f>+IFERROR(VLOOKUP($BB93,'Calculation NH4'!$B$4:$J$1041,7,FALSE),"")</f>
        <v/>
      </c>
      <c r="BF93" s="25" t="str">
        <f>+IFERROR(VLOOKUP($BB93,'Calculation NO3'!$B$4:$J$1044,7,FALSE),"")</f>
        <v/>
      </c>
      <c r="BG93" s="130" t="str">
        <f>+IFERROR(VLOOKUP($BB93,'Calculation P'!$B$4:$J$1000,7,FALSE),"")</f>
        <v/>
      </c>
      <c r="BH93" s="192" t="str">
        <f t="shared" si="47"/>
        <v>43504I</v>
      </c>
      <c r="BI93" s="40" t="str">
        <f>+IFERROR(VLOOKUP($BH93,'Calculation TSS'!$B$4:$J$1000,7,FALSE),"")</f>
        <v/>
      </c>
      <c r="BJ93" s="25" t="str">
        <f>+IFERROR(VLOOKUP($BH93,'Calculation COD'!$B$4:$J$1055,7,FALSE),"")</f>
        <v/>
      </c>
      <c r="BK93" s="25" t="str">
        <f>+IFERROR(VLOOKUP($BH93,'Calculation NH4'!$B$4:$J$1041,7,FALSE),"")</f>
        <v/>
      </c>
      <c r="BL93" s="25" t="str">
        <f>+IFERROR(VLOOKUP($BH93,'Calculation NO3'!$B$4:$J$1044,7,FALSE),"")</f>
        <v/>
      </c>
      <c r="BM93" s="29" t="str">
        <f>+IFERROR(VLOOKUP($BH93,'Calculation P'!$B$4:$J$1000,7,FALSE),"")</f>
        <v/>
      </c>
      <c r="BN93" s="62"/>
      <c r="BO93" s="30" t="str">
        <f t="shared" si="48"/>
        <v>43504N</v>
      </c>
      <c r="BP93" s="134" t="str">
        <f>IFERROR(+VLOOKUP($BO93,'Calculation Solids'!$B$4:$I$1141,7,FALSE),"")</f>
        <v/>
      </c>
      <c r="BQ93" s="192" t="str">
        <f t="shared" si="49"/>
        <v>43504O</v>
      </c>
      <c r="BR93" s="92" t="str">
        <f>IFERROR(+VLOOKUP($BQ93,'Calculation Solids'!$B$4:$I$1141,7,FALSE),"")</f>
        <v/>
      </c>
      <c r="BS93" s="30" t="str">
        <f t="shared" si="50"/>
        <v>43504P</v>
      </c>
      <c r="BT93" s="170" t="str">
        <f>IFERROR(+VLOOKUP($BS93,'Calculation Solids'!$B$4:$I$1141,7,FALSE),"")</f>
        <v/>
      </c>
    </row>
    <row r="94" spans="1:72" x14ac:dyDescent="0.35">
      <c r="A94" s="244">
        <v>43505</v>
      </c>
      <c r="B94" s="240"/>
      <c r="C94" s="191" t="str">
        <f t="shared" si="51"/>
        <v>43505A</v>
      </c>
      <c r="D94" s="64" t="str">
        <f>IFERROR(+VLOOKUP(C94,'Calculation Solids'!$B$4:$I$1141,7,FALSE),"")</f>
        <v/>
      </c>
      <c r="E94" s="326" t="str">
        <f>+IFERROR(VLOOKUP($C94,'Calculation COD'!$B$4:$J$1055,7,FALSE),"")</f>
        <v/>
      </c>
      <c r="F94" s="183" t="str">
        <f t="shared" si="36"/>
        <v>43505B</v>
      </c>
      <c r="G94" s="178" t="str">
        <f>IFERROR(+VLOOKUP($F94,'Calculation Solids'!$B$4:$I$1141,7,FALSE),"")</f>
        <v/>
      </c>
      <c r="H94" s="3" t="str">
        <f>+IFERROR(VLOOKUP($F94,'Calculation COD'!$B$4:$J$1055,7,FALSE),"")</f>
        <v/>
      </c>
      <c r="I94" s="3" t="str">
        <f>+IFERROR(VLOOKUP($F94,'Calculation NH4'!$B$4:$J$1041,7,FALSE),"")</f>
        <v/>
      </c>
      <c r="J94" s="64" t="str">
        <f>+IFERROR(VLOOKUP($F94,'Calculation NO3'!$B$4:$J$1044,7,FALSE),"")</f>
        <v/>
      </c>
      <c r="K94" s="64" t="str">
        <f>+IFERROR(VLOOKUP($F94,'Calculation P'!$B$4:$J$1000,7,FALSE),"")</f>
        <v/>
      </c>
      <c r="L94" s="115"/>
      <c r="M94" s="117" t="str">
        <f t="shared" si="37"/>
        <v>43505J</v>
      </c>
      <c r="N94" s="66" t="str">
        <f>+IFERROR(VLOOKUP($M94,'Calculation Solids'!$B$4:$J$1141,7,FALSE),"")</f>
        <v/>
      </c>
      <c r="O94" s="64" t="str">
        <f t="shared" si="38"/>
        <v>43505K</v>
      </c>
      <c r="P94" s="64" t="str">
        <f>+IFERROR(VLOOKUP($O94,'Calculation Solids'!$B$4:$J$1141,7,FALSE),"")</f>
        <v/>
      </c>
      <c r="Q94" s="64" t="str">
        <f t="shared" si="39"/>
        <v>43505L</v>
      </c>
      <c r="R94" s="64" t="str">
        <f>+IFERROR(VLOOKUP($Q94,'Calculation Solids'!$B$4:$J$1141,7,FALSE),"")</f>
        <v/>
      </c>
      <c r="S94" s="64" t="str">
        <f t="shared" si="40"/>
        <v>43505M</v>
      </c>
      <c r="T94" s="64" t="str">
        <f>+IFERROR(VLOOKUP($S94,'Calculation Solids'!$B$4:$J$1141,7,FALSE),"")</f>
        <v/>
      </c>
      <c r="U94" s="69" t="str">
        <f t="shared" si="52"/>
        <v/>
      </c>
      <c r="V94" s="189" t="str">
        <f t="shared" si="41"/>
        <v>43505C</v>
      </c>
      <c r="W94" s="64" t="str">
        <f>+IFERROR(VLOOKUP($V94,'Calculation Solids'!$B$4:$J$1141,7,FALSE),"")</f>
        <v/>
      </c>
      <c r="X94" s="4" t="str">
        <f>+IFERROR(VLOOKUP($V94,'Calculation COD'!$B$4:$J$1055,7,FALSE),"")</f>
        <v/>
      </c>
      <c r="Y94" s="4" t="str">
        <f>+IFERROR(VLOOKUP($V94,'Calculation NH4'!$B$4:$J$1041,7,FALSE),"")</f>
        <v/>
      </c>
      <c r="Z94" s="64" t="str">
        <f>+IFERROR(VLOOKUP($V94,'Calculation NO3'!$B$4:$J$1044,7,FALSE),"")</f>
        <v/>
      </c>
      <c r="AA94" s="64" t="str">
        <f>+IFERROR(VLOOKUP($V94,'Calculation P'!$B$4:$J$1000,7,FALSE),"")</f>
        <v/>
      </c>
      <c r="AB94" s="240"/>
      <c r="AC94" s="183" t="str">
        <f t="shared" si="42"/>
        <v>43505D</v>
      </c>
      <c r="AD94" s="4" t="str">
        <f>+IFERROR(VLOOKUP($AC94,'Calculation TSS'!$B$4:$J$1000,7,FALSE),"")</f>
        <v/>
      </c>
      <c r="AE94" s="4" t="str">
        <f>+IFERROR(VLOOKUP($AC94,'Calculation COD'!$B$4:$J$1055,7,FALSE),"")</f>
        <v/>
      </c>
      <c r="AF94" s="4" t="str">
        <f>+IFERROR(VLOOKUP($AC94,'Calculation NH4'!$B$4:$J$1041,7,FALSE),"")</f>
        <v/>
      </c>
      <c r="AG94" s="64" t="str">
        <f>+IFERROR(VLOOKUP($AC94,'Calculation NO3'!$B$4:$J$1044,7,FALSE),"")</f>
        <v/>
      </c>
      <c r="AH94" s="131" t="str">
        <f>+IFERROR(VLOOKUP($AC94,'Calculation P'!$B$4:$J$1000,7,FALSE),"")</f>
        <v/>
      </c>
      <c r="AI94" s="115"/>
      <c r="AJ94" s="210" t="str">
        <f t="shared" si="43"/>
        <v>43505E</v>
      </c>
      <c r="AK94" s="211" t="str">
        <f>+IFERROR(VLOOKUP($AJ94,'Calculation TSS'!$B$4:$J$1000,7,FALSE),"")</f>
        <v/>
      </c>
      <c r="AL94" s="4" t="str">
        <f>+IFERROR(VLOOKUP($AJ94,'Calculation COD'!$B$4:$J$1055,7,FALSE),"")</f>
        <v/>
      </c>
      <c r="AM94" s="4" t="str">
        <f>+IFERROR(VLOOKUP($AJ94,'Calculation NH4'!$B$4:$J$1041,7,FALSE),"")</f>
        <v/>
      </c>
      <c r="AN94" s="64" t="str">
        <f>+IFERROR(VLOOKUP($AJ94,'Calculation NO3'!$B$4:$J$1044,7,FALSE),"")</f>
        <v/>
      </c>
      <c r="AO94" s="69" t="str">
        <f>+IFERROR(VLOOKUP($AJ94,'Calculation P'!$B$4:$J$1000,7,FALSE),"")</f>
        <v/>
      </c>
      <c r="AP94" s="178" t="str">
        <f t="shared" si="44"/>
        <v>43505F</v>
      </c>
      <c r="AQ94" s="65" t="str">
        <f>+IFERROR(VLOOKUP($AP94,'Calculation TSS'!$B$4:$J$1000,7,FALSE),"")</f>
        <v/>
      </c>
      <c r="AR94" s="65" t="str">
        <f>+IFERROR(VLOOKUP($AP94,'Calculation COD'!$B$4:$J$1055,7,FALSE),"")</f>
        <v/>
      </c>
      <c r="AS94" s="65" t="str">
        <f>+IFERROR(VLOOKUP($AP94,'Calculation NH4'!$B$4:$J$1041,7,FALSE),"")</f>
        <v/>
      </c>
      <c r="AT94" s="64" t="str">
        <f>+IFERROR(VLOOKUP($AP94,'Calculation NO3'!$B$4:$J$1044,7,FALSE),"")</f>
        <v/>
      </c>
      <c r="AU94" s="64" t="str">
        <f>+IFERROR(VLOOKUP($AP94,'Calculation P'!$B$4:$J$1000,7,FALSE),"")</f>
        <v/>
      </c>
      <c r="AV94" s="115"/>
      <c r="AW94" s="189" t="str">
        <f t="shared" si="45"/>
        <v>43505G</v>
      </c>
      <c r="AX94" s="65" t="str">
        <f>+IFERROR(VLOOKUP($AW94,'Calculation COD'!$B$4:$J$1055,7,FALSE),"")</f>
        <v/>
      </c>
      <c r="AY94" s="65" t="str">
        <f>+IFERROR(VLOOKUP($AW94,'Calculation NH4'!$B$4:$J$1041,7,FALSE),"")</f>
        <v/>
      </c>
      <c r="AZ94" s="64" t="str">
        <f>+IFERROR(VLOOKUP($AW94,'Calculation NO3'!$B$4:$J$1044,7,FALSE),"")</f>
        <v/>
      </c>
      <c r="BA94" s="69" t="str">
        <f>+IFERROR(VLOOKUP($AW94,'Calculation P'!$B$4:$J$1000,7,FALSE),"")</f>
        <v/>
      </c>
      <c r="BB94" s="183" t="str">
        <f t="shared" si="46"/>
        <v>43505H</v>
      </c>
      <c r="BC94" s="64" t="str">
        <f>+IFERROR(VLOOKUP($BB94,'Calculation TSS'!$B$4:$J$1000,7,FALSE),"")</f>
        <v/>
      </c>
      <c r="BD94" s="65" t="str">
        <f>+IFERROR(VLOOKUP($BB94,'Calculation COD'!$B$4:$J$1055,7,FALSE),"")</f>
        <v/>
      </c>
      <c r="BE94" s="65" t="str">
        <f>+IFERROR(VLOOKUP($BB94,'Calculation NH4'!$B$4:$J$1041,7,FALSE),"")</f>
        <v/>
      </c>
      <c r="BF94" s="65" t="str">
        <f>+IFERROR(VLOOKUP($BB94,'Calculation NO3'!$B$4:$J$1044,7,FALSE),"")</f>
        <v/>
      </c>
      <c r="BG94" s="131" t="str">
        <f>+IFERROR(VLOOKUP($BB94,'Calculation P'!$B$4:$J$1000,7,FALSE),"")</f>
        <v/>
      </c>
      <c r="BH94" s="210" t="str">
        <f t="shared" si="47"/>
        <v>43505I</v>
      </c>
      <c r="BI94" s="66" t="str">
        <f>+IFERROR(VLOOKUP($BH94,'Calculation TSS'!$B$4:$J$1000,7,FALSE),"")</f>
        <v/>
      </c>
      <c r="BJ94" s="65" t="str">
        <f>+IFERROR(VLOOKUP($BH94,'Calculation COD'!$B$4:$J$1055,7,FALSE),"")</f>
        <v/>
      </c>
      <c r="BK94" s="65" t="str">
        <f>+IFERROR(VLOOKUP($BH94,'Calculation NH4'!$B$4:$J$1041,7,FALSE),"")</f>
        <v/>
      </c>
      <c r="BL94" s="65" t="str">
        <f>+IFERROR(VLOOKUP($BH94,'Calculation NO3'!$B$4:$J$1044,7,FALSE),"")</f>
        <v/>
      </c>
      <c r="BM94" s="64" t="str">
        <f>+IFERROR(VLOOKUP($BH94,'Calculation P'!$B$4:$J$1000,7,FALSE),"")</f>
        <v/>
      </c>
      <c r="BN94" s="115"/>
      <c r="BO94" s="183" t="str">
        <f t="shared" si="48"/>
        <v>43505N</v>
      </c>
      <c r="BP94" s="116" t="str">
        <f>IFERROR(+VLOOKUP($BO94,'Calculation Solids'!$B$4:$I$1141,7,FALSE),"")</f>
        <v/>
      </c>
      <c r="BQ94" s="187" t="str">
        <f t="shared" si="49"/>
        <v>43505O</v>
      </c>
      <c r="BR94" s="116" t="str">
        <f>IFERROR(+VLOOKUP($BQ94,'Calculation Solids'!$B$4:$I$1141,7,FALSE),"")</f>
        <v/>
      </c>
      <c r="BS94" s="185" t="str">
        <f t="shared" si="50"/>
        <v>43505P</v>
      </c>
      <c r="BT94" s="116" t="str">
        <f>IFERROR(+VLOOKUP($BS94,'Calculation Solids'!$B$4:$I$1141,7,FALSE),"")</f>
        <v/>
      </c>
    </row>
    <row r="95" spans="1:72" x14ac:dyDescent="0.35">
      <c r="A95" s="244">
        <v>43506</v>
      </c>
      <c r="B95" s="240"/>
      <c r="C95" s="191" t="str">
        <f t="shared" si="51"/>
        <v>43506A</v>
      </c>
      <c r="D95" s="64" t="str">
        <f>IFERROR(+VLOOKUP(C95,'Calculation Solids'!$B$4:$I$1141,7,FALSE),"")</f>
        <v/>
      </c>
      <c r="E95" s="326" t="str">
        <f>+IFERROR(VLOOKUP($C95,'Calculation COD'!$B$4:$J$1055,7,FALSE),"")</f>
        <v/>
      </c>
      <c r="F95" s="183" t="str">
        <f t="shared" si="36"/>
        <v>43506B</v>
      </c>
      <c r="G95" s="178" t="str">
        <f>IFERROR(+VLOOKUP($F95,'Calculation Solids'!$B$4:$I$1141,7,FALSE),"")</f>
        <v/>
      </c>
      <c r="H95" s="3" t="str">
        <f>+IFERROR(VLOOKUP($F95,'Calculation COD'!$B$4:$J$1055,7,FALSE),"")</f>
        <v/>
      </c>
      <c r="I95" s="3" t="str">
        <f>+IFERROR(VLOOKUP($F95,'Calculation NH4'!$B$4:$J$1041,7,FALSE),"")</f>
        <v/>
      </c>
      <c r="J95" s="64" t="str">
        <f>+IFERROR(VLOOKUP($F95,'Calculation NO3'!$B$4:$J$1044,7,FALSE),"")</f>
        <v/>
      </c>
      <c r="K95" s="64" t="str">
        <f>+IFERROR(VLOOKUP($F95,'Calculation P'!$B$4:$J$1000,7,FALSE),"")</f>
        <v/>
      </c>
      <c r="L95" s="115"/>
      <c r="M95" s="117" t="str">
        <f t="shared" si="37"/>
        <v>43506J</v>
      </c>
      <c r="N95" s="66" t="str">
        <f>+IFERROR(VLOOKUP($M95,'Calculation Solids'!$B$4:$J$1141,7,FALSE),"")</f>
        <v/>
      </c>
      <c r="O95" s="64" t="str">
        <f t="shared" si="38"/>
        <v>43506K</v>
      </c>
      <c r="P95" s="64" t="str">
        <f>+IFERROR(VLOOKUP($O95,'Calculation Solids'!$B$4:$J$1141,7,FALSE),"")</f>
        <v/>
      </c>
      <c r="Q95" s="64" t="str">
        <f t="shared" si="39"/>
        <v>43506L</v>
      </c>
      <c r="R95" s="64" t="str">
        <f>+IFERROR(VLOOKUP($Q95,'Calculation Solids'!$B$4:$J$1141,7,FALSE),"")</f>
        <v/>
      </c>
      <c r="S95" s="64" t="str">
        <f t="shared" si="40"/>
        <v>43506M</v>
      </c>
      <c r="T95" s="64" t="str">
        <f>+IFERROR(VLOOKUP($S95,'Calculation Solids'!$B$4:$J$1141,7,FALSE),"")</f>
        <v/>
      </c>
      <c r="U95" s="69" t="str">
        <f t="shared" si="52"/>
        <v/>
      </c>
      <c r="V95" s="189" t="str">
        <f t="shared" si="41"/>
        <v>43506C</v>
      </c>
      <c r="W95" s="64" t="str">
        <f>+IFERROR(VLOOKUP($V95,'Calculation Solids'!$B$4:$J$1141,7,FALSE),"")</f>
        <v/>
      </c>
      <c r="X95" s="4" t="str">
        <f>+IFERROR(VLOOKUP($V95,'Calculation COD'!$B$4:$J$1055,7,FALSE),"")</f>
        <v/>
      </c>
      <c r="Y95" s="4" t="str">
        <f>+IFERROR(VLOOKUP($V95,'Calculation NH4'!$B$4:$J$1041,7,FALSE),"")</f>
        <v/>
      </c>
      <c r="Z95" s="64" t="str">
        <f>+IFERROR(VLOOKUP($V95,'Calculation NO3'!$B$4:$J$1044,7,FALSE),"")</f>
        <v/>
      </c>
      <c r="AA95" s="64" t="str">
        <f>+IFERROR(VLOOKUP($V95,'Calculation P'!$B$4:$J$1000,7,FALSE),"")</f>
        <v/>
      </c>
      <c r="AB95" s="240"/>
      <c r="AC95" s="183" t="str">
        <f t="shared" si="42"/>
        <v>43506D</v>
      </c>
      <c r="AD95" s="4" t="str">
        <f>+IFERROR(VLOOKUP($AC95,'Calculation TSS'!$B$4:$J$1000,7,FALSE),"")</f>
        <v/>
      </c>
      <c r="AE95" s="4" t="str">
        <f>+IFERROR(VLOOKUP($AC95,'Calculation COD'!$B$4:$J$1055,7,FALSE),"")</f>
        <v/>
      </c>
      <c r="AF95" s="4" t="str">
        <f>+IFERROR(VLOOKUP($AC95,'Calculation NH4'!$B$4:$J$1041,7,FALSE),"")</f>
        <v/>
      </c>
      <c r="AG95" s="64" t="str">
        <f>+IFERROR(VLOOKUP($AC95,'Calculation NO3'!$B$4:$J$1044,7,FALSE),"")</f>
        <v/>
      </c>
      <c r="AH95" s="131" t="str">
        <f>+IFERROR(VLOOKUP($AC95,'Calculation P'!$B$4:$J$1000,7,FALSE),"")</f>
        <v/>
      </c>
      <c r="AI95" s="115"/>
      <c r="AJ95" s="210" t="str">
        <f t="shared" si="43"/>
        <v>43506E</v>
      </c>
      <c r="AK95" s="211" t="str">
        <f>+IFERROR(VLOOKUP($AJ95,'Calculation TSS'!$B$4:$J$1000,7,FALSE),"")</f>
        <v/>
      </c>
      <c r="AL95" s="4" t="str">
        <f>+IFERROR(VLOOKUP($AJ95,'Calculation COD'!$B$4:$J$1055,7,FALSE),"")</f>
        <v/>
      </c>
      <c r="AM95" s="4" t="str">
        <f>+IFERROR(VLOOKUP($AJ95,'Calculation NH4'!$B$4:$J$1041,7,FALSE),"")</f>
        <v/>
      </c>
      <c r="AN95" s="64" t="str">
        <f>+IFERROR(VLOOKUP($AJ95,'Calculation NO3'!$B$4:$J$1044,7,FALSE),"")</f>
        <v/>
      </c>
      <c r="AO95" s="69" t="str">
        <f>+IFERROR(VLOOKUP($AJ95,'Calculation P'!$B$4:$J$1000,7,FALSE),"")</f>
        <v/>
      </c>
      <c r="AP95" s="178" t="str">
        <f t="shared" si="44"/>
        <v>43506F</v>
      </c>
      <c r="AQ95" s="65" t="str">
        <f>+IFERROR(VLOOKUP($AP95,'Calculation TSS'!$B$4:$J$1000,7,FALSE),"")</f>
        <v/>
      </c>
      <c r="AR95" s="65" t="str">
        <f>+IFERROR(VLOOKUP($AP95,'Calculation COD'!$B$4:$J$1055,7,FALSE),"")</f>
        <v/>
      </c>
      <c r="AS95" s="65" t="str">
        <f>+IFERROR(VLOOKUP($AP95,'Calculation NH4'!$B$4:$J$1041,7,FALSE),"")</f>
        <v/>
      </c>
      <c r="AT95" s="64" t="str">
        <f>+IFERROR(VLOOKUP($AP95,'Calculation NO3'!$B$4:$J$1044,7,FALSE),"")</f>
        <v/>
      </c>
      <c r="AU95" s="64" t="str">
        <f>+IFERROR(VLOOKUP($AP95,'Calculation P'!$B$4:$J$1000,7,FALSE),"")</f>
        <v/>
      </c>
      <c r="AV95" s="115"/>
      <c r="AW95" s="189" t="str">
        <f t="shared" si="45"/>
        <v>43506G</v>
      </c>
      <c r="AX95" s="65" t="str">
        <f>+IFERROR(VLOOKUP($AW95,'Calculation COD'!$B$4:$J$1055,7,FALSE),"")</f>
        <v/>
      </c>
      <c r="AY95" s="65" t="str">
        <f>+IFERROR(VLOOKUP($AW95,'Calculation NH4'!$B$4:$J$1041,7,FALSE),"")</f>
        <v/>
      </c>
      <c r="AZ95" s="64" t="str">
        <f>+IFERROR(VLOOKUP($AW95,'Calculation NO3'!$B$4:$J$1044,7,FALSE),"")</f>
        <v/>
      </c>
      <c r="BA95" s="69" t="str">
        <f>+IFERROR(VLOOKUP($AW95,'Calculation P'!$B$4:$J$1000,7,FALSE),"")</f>
        <v/>
      </c>
      <c r="BB95" s="183" t="str">
        <f t="shared" si="46"/>
        <v>43506H</v>
      </c>
      <c r="BC95" s="64" t="str">
        <f>+IFERROR(VLOOKUP($BB95,'Calculation TSS'!$B$4:$J$1000,7,FALSE),"")</f>
        <v/>
      </c>
      <c r="BD95" s="65" t="str">
        <f>+IFERROR(VLOOKUP($BB95,'Calculation COD'!$B$4:$J$1055,7,FALSE),"")</f>
        <v/>
      </c>
      <c r="BE95" s="65" t="str">
        <f>+IFERROR(VLOOKUP($BB95,'Calculation NH4'!$B$4:$J$1041,7,FALSE),"")</f>
        <v/>
      </c>
      <c r="BF95" s="65" t="str">
        <f>+IFERROR(VLOOKUP($BB95,'Calculation NO3'!$B$4:$J$1044,7,FALSE),"")</f>
        <v/>
      </c>
      <c r="BG95" s="131" t="str">
        <f>+IFERROR(VLOOKUP($BB95,'Calculation P'!$B$4:$J$1000,7,FALSE),"")</f>
        <v/>
      </c>
      <c r="BH95" s="210" t="str">
        <f t="shared" si="47"/>
        <v>43506I</v>
      </c>
      <c r="BI95" s="66" t="str">
        <f>+IFERROR(VLOOKUP($BH95,'Calculation TSS'!$B$4:$J$1000,7,FALSE),"")</f>
        <v/>
      </c>
      <c r="BJ95" s="65" t="str">
        <f>+IFERROR(VLOOKUP($BH95,'Calculation COD'!$B$4:$J$1055,7,FALSE),"")</f>
        <v/>
      </c>
      <c r="BK95" s="65" t="str">
        <f>+IFERROR(VLOOKUP($BH95,'Calculation NH4'!$B$4:$J$1041,7,FALSE),"")</f>
        <v/>
      </c>
      <c r="BL95" s="65" t="str">
        <f>+IFERROR(VLOOKUP($BH95,'Calculation NO3'!$B$4:$J$1044,7,FALSE),"")</f>
        <v/>
      </c>
      <c r="BM95" s="64" t="str">
        <f>+IFERROR(VLOOKUP($BH95,'Calculation P'!$B$4:$J$1000,7,FALSE),"")</f>
        <v/>
      </c>
      <c r="BN95" s="115"/>
      <c r="BO95" s="183" t="str">
        <f t="shared" si="48"/>
        <v>43506N</v>
      </c>
      <c r="BP95" s="116" t="str">
        <f>IFERROR(+VLOOKUP($BO95,'Calculation Solids'!$B$4:$I$1141,7,FALSE),"")</f>
        <v/>
      </c>
      <c r="BQ95" s="187" t="str">
        <f t="shared" si="49"/>
        <v>43506O</v>
      </c>
      <c r="BR95" s="116" t="str">
        <f>IFERROR(+VLOOKUP($BQ95,'Calculation Solids'!$B$4:$I$1141,7,FALSE),"")</f>
        <v/>
      </c>
      <c r="BS95" s="185" t="str">
        <f t="shared" si="50"/>
        <v>43506P</v>
      </c>
      <c r="BT95" s="116" t="str">
        <f>IFERROR(+VLOOKUP($BS95,'Calculation Solids'!$B$4:$I$1141,7,FALSE),"")</f>
        <v/>
      </c>
    </row>
    <row r="96" spans="1:72" x14ac:dyDescent="0.35">
      <c r="A96" s="244">
        <v>43507</v>
      </c>
      <c r="B96" s="239"/>
      <c r="C96" s="173" t="str">
        <f t="shared" si="51"/>
        <v>43507A</v>
      </c>
      <c r="D96" s="29">
        <f>IFERROR(+VLOOKUP(C96,'Calculation Solids'!$B$4:$I$1141,7,FALSE),"")</f>
        <v>7.4283414412207245</v>
      </c>
      <c r="E96" s="190" t="str">
        <f>+IFERROR(VLOOKUP($C96,'Calculation COD'!$B$4:$J$1055,7,FALSE),"")</f>
        <v/>
      </c>
      <c r="F96" s="30" t="str">
        <f t="shared" si="36"/>
        <v>43507B</v>
      </c>
      <c r="G96" s="177">
        <f>IFERROR(+VLOOKUP($F96,'Calculation Solids'!$B$4:$I$1141,7,FALSE),"")</f>
        <v>5.4227810229377553</v>
      </c>
      <c r="H96" s="25" t="str">
        <f>+IFERROR(VLOOKUP($F96,'Calculation COD'!$B$4:$J$1055,7,FALSE),"")</f>
        <v/>
      </c>
      <c r="I96" s="26" t="str">
        <f>+IFERROR(VLOOKUP($F96,'Calculation NH4'!$B$4:$J$1041,7,FALSE),"")</f>
        <v/>
      </c>
      <c r="J96" s="29" t="str">
        <f>+IFERROR(VLOOKUP($F96,'Calculation NO3'!$B$4:$J$1044,7,FALSE),"")</f>
        <v/>
      </c>
      <c r="K96" s="29" t="str">
        <f>+IFERROR(VLOOKUP($F96,'Calculation P'!$B$4:$J$1000,7,FALSE),"")</f>
        <v/>
      </c>
      <c r="L96" s="62"/>
      <c r="M96" s="27" t="str">
        <f t="shared" si="37"/>
        <v>43507J</v>
      </c>
      <c r="N96" s="40">
        <f>+IFERROR(VLOOKUP($M96,'Calculation Solids'!$B$4:$J$1141,7,FALSE),"")</f>
        <v>55.936129003389993</v>
      </c>
      <c r="O96" s="28" t="str">
        <f t="shared" si="38"/>
        <v>43507K</v>
      </c>
      <c r="P96" s="29">
        <f>+IFERROR(VLOOKUP($O96,'Calculation Solids'!$B$4:$J$1141,7,FALSE),"")</f>
        <v>61.70976615648059</v>
      </c>
      <c r="Q96" s="28" t="str">
        <f t="shared" si="39"/>
        <v>43507L</v>
      </c>
      <c r="R96" s="29">
        <f>+IFERROR(VLOOKUP($Q96,'Calculation Solids'!$B$4:$J$1141,7,FALSE),"")</f>
        <v>58.451270618447644</v>
      </c>
      <c r="S96" s="28" t="str">
        <f t="shared" si="40"/>
        <v>43507M</v>
      </c>
      <c r="T96" s="29" t="str">
        <f>+IFERROR(VLOOKUP($S96,'Calculation Solids'!$B$4:$J$1141,7,FALSE),"")</f>
        <v/>
      </c>
      <c r="U96" s="68">
        <f t="shared" si="52"/>
        <v>58.699055259439405</v>
      </c>
      <c r="V96" s="173" t="str">
        <f t="shared" si="41"/>
        <v>43507C</v>
      </c>
      <c r="W96" s="29" t="str">
        <f>+IFERROR(VLOOKUP($V96,'Calculation Solids'!$B$4:$J$1141,7,FALSE),"")</f>
        <v/>
      </c>
      <c r="X96" s="24" t="str">
        <f>+IFERROR(VLOOKUP($V96,'Calculation COD'!$B$4:$J$1055,7,FALSE),"")</f>
        <v/>
      </c>
      <c r="Y96" s="8" t="str">
        <f>+IFERROR(VLOOKUP($V96,'Calculation NH4'!$B$4:$J$1041,7,FALSE),"")</f>
        <v/>
      </c>
      <c r="Z96" s="29" t="str">
        <f>+IFERROR(VLOOKUP($V96,'Calculation NO3'!$B$4:$J$1044,7,FALSE),"")</f>
        <v/>
      </c>
      <c r="AA96" s="29" t="str">
        <f>+IFERROR(VLOOKUP($V96,'Calculation P'!$B$4:$J$1000,7,FALSE),"")</f>
        <v/>
      </c>
      <c r="AB96" s="239"/>
      <c r="AC96" s="30" t="str">
        <f t="shared" si="42"/>
        <v>43507D</v>
      </c>
      <c r="AD96" s="2" t="str">
        <f>+IFERROR(VLOOKUP($AC96,'Calculation TSS'!$B$4:$J$1000,7,FALSE),"")</f>
        <v/>
      </c>
      <c r="AE96" s="24" t="str">
        <f>+IFERROR(VLOOKUP($AC96,'Calculation COD'!$B$4:$J$1055,7,FALSE),"")</f>
        <v/>
      </c>
      <c r="AF96" s="24" t="str">
        <f>+IFERROR(VLOOKUP($AC96,'Calculation NH4'!$B$4:$J$1041,7,FALSE),"")</f>
        <v/>
      </c>
      <c r="AG96" s="29" t="str">
        <f>+IFERROR(VLOOKUP($AC96,'Calculation NO3'!$B$4:$J$1044,7,FALSE),"")</f>
        <v/>
      </c>
      <c r="AH96" s="130" t="str">
        <f>+IFERROR(VLOOKUP($AC96,'Calculation P'!$B$4:$J$1000,7,FALSE),"")</f>
        <v/>
      </c>
      <c r="AI96" s="62"/>
      <c r="AJ96" s="192" t="str">
        <f t="shared" si="43"/>
        <v>43507E</v>
      </c>
      <c r="AK96" s="21" t="str">
        <f>+IFERROR(VLOOKUP($AJ96,'Calculation TSS'!$B$4:$J$1000,7,FALSE),"")</f>
        <v/>
      </c>
      <c r="AL96" s="24" t="str">
        <f>+IFERROR(VLOOKUP($AJ96,'Calculation COD'!$B$4:$J$1055,7,FALSE),"")</f>
        <v/>
      </c>
      <c r="AM96" s="24" t="str">
        <f>+IFERROR(VLOOKUP($AJ96,'Calculation NH4'!$B$4:$J$1041,7,FALSE),"")</f>
        <v/>
      </c>
      <c r="AN96" s="29" t="str">
        <f>+IFERROR(VLOOKUP($AJ96,'Calculation NO3'!$B$4:$J$1044,7,FALSE),"")</f>
        <v/>
      </c>
      <c r="AO96" s="68" t="str">
        <f>+IFERROR(VLOOKUP($AJ96,'Calculation P'!$B$4:$J$1000,7,FALSE),"")</f>
        <v/>
      </c>
      <c r="AP96" s="30" t="str">
        <f t="shared" si="44"/>
        <v>43507F</v>
      </c>
      <c r="AQ96" s="25" t="str">
        <f>+IFERROR(VLOOKUP($AP96,'Calculation TSS'!$B$4:$J$1000,7,FALSE),"")</f>
        <v/>
      </c>
      <c r="AR96" s="25" t="str">
        <f>+IFERROR(VLOOKUP($AP96,'Calculation COD'!$B$4:$J$1055,7,FALSE),"")</f>
        <v/>
      </c>
      <c r="AS96" s="25" t="str">
        <f>+IFERROR(VLOOKUP($AP96,'Calculation NH4'!$B$4:$J$1041,7,FALSE),"")</f>
        <v/>
      </c>
      <c r="AT96" s="29" t="str">
        <f>+IFERROR(VLOOKUP($AP96,'Calculation NO3'!$B$4:$J$1044,7,FALSE),"")</f>
        <v/>
      </c>
      <c r="AU96" s="29" t="str">
        <f>+IFERROR(VLOOKUP($AP96,'Calculation P'!$B$4:$J$1000,7,FALSE),"")</f>
        <v/>
      </c>
      <c r="AV96" s="62"/>
      <c r="AW96" s="173" t="str">
        <f t="shared" si="45"/>
        <v>43507G</v>
      </c>
      <c r="AX96" s="25" t="str">
        <f>+IFERROR(VLOOKUP($AW96,'Calculation COD'!$B$4:$J$1055,7,FALSE),"")</f>
        <v/>
      </c>
      <c r="AY96" s="25" t="str">
        <f>+IFERROR(VLOOKUP($AW96,'Calculation NH4'!$B$4:$J$1041,7,FALSE),"")</f>
        <v/>
      </c>
      <c r="AZ96" s="29" t="str">
        <f>+IFERROR(VLOOKUP($AW96,'Calculation NO3'!$B$4:$J$1044,7,FALSE),"")</f>
        <v/>
      </c>
      <c r="BA96" s="68" t="str">
        <f>+IFERROR(VLOOKUP($AW96,'Calculation P'!$B$4:$J$1000,7,FALSE),"")</f>
        <v/>
      </c>
      <c r="BB96" s="30" t="str">
        <f t="shared" si="46"/>
        <v>43507H</v>
      </c>
      <c r="BC96" s="29" t="str">
        <f>+IFERROR(VLOOKUP($BB96,'Calculation TSS'!$B$4:$J$1000,7,FALSE),"")</f>
        <v/>
      </c>
      <c r="BD96" s="25" t="str">
        <f>+IFERROR(VLOOKUP($BB96,'Calculation COD'!$B$4:$J$1055,7,FALSE),"")</f>
        <v/>
      </c>
      <c r="BE96" s="25" t="str">
        <f>+IFERROR(VLOOKUP($BB96,'Calculation NH4'!$B$4:$J$1041,7,FALSE),"")</f>
        <v/>
      </c>
      <c r="BF96" s="25" t="str">
        <f>+IFERROR(VLOOKUP($BB96,'Calculation NO3'!$B$4:$J$1044,7,FALSE),"")</f>
        <v/>
      </c>
      <c r="BG96" s="130" t="str">
        <f>+IFERROR(VLOOKUP($BB96,'Calculation P'!$B$4:$J$1000,7,FALSE),"")</f>
        <v/>
      </c>
      <c r="BH96" s="192" t="str">
        <f t="shared" si="47"/>
        <v>43507I</v>
      </c>
      <c r="BI96" s="40" t="str">
        <f>+IFERROR(VLOOKUP($BH96,'Calculation TSS'!$B$4:$J$1000,7,FALSE),"")</f>
        <v/>
      </c>
      <c r="BJ96" s="25" t="str">
        <f>+IFERROR(VLOOKUP($BH96,'Calculation COD'!$B$4:$J$1055,7,FALSE),"")</f>
        <v/>
      </c>
      <c r="BK96" s="25" t="str">
        <f>+IFERROR(VLOOKUP($BH96,'Calculation NH4'!$B$4:$J$1041,7,FALSE),"")</f>
        <v/>
      </c>
      <c r="BL96" s="25" t="str">
        <f>+IFERROR(VLOOKUP($BH96,'Calculation NO3'!$B$4:$J$1044,7,FALSE),"")</f>
        <v/>
      </c>
      <c r="BM96" s="29" t="str">
        <f>+IFERROR(VLOOKUP($BH96,'Calculation P'!$B$4:$J$1000,7,FALSE),"")</f>
        <v/>
      </c>
      <c r="BN96" s="62"/>
      <c r="BO96" s="30" t="str">
        <f t="shared" si="48"/>
        <v>43507N</v>
      </c>
      <c r="BP96" s="134" t="str">
        <f>IFERROR(+VLOOKUP($BO96,'Calculation Solids'!$B$4:$I$1141,7,FALSE),"")</f>
        <v/>
      </c>
      <c r="BQ96" s="192" t="str">
        <f t="shared" si="49"/>
        <v>43507O</v>
      </c>
      <c r="BR96" s="92" t="str">
        <f>IFERROR(+VLOOKUP($BQ96,'Calculation Solids'!$B$4:$I$1141,7,FALSE),"")</f>
        <v/>
      </c>
      <c r="BS96" s="30" t="str">
        <f t="shared" si="50"/>
        <v>43507P</v>
      </c>
      <c r="BT96" s="170" t="str">
        <f>IFERROR(+VLOOKUP($BS96,'Calculation Solids'!$B$4:$I$1141,7,FALSE),"")</f>
        <v/>
      </c>
    </row>
    <row r="97" spans="1:72" x14ac:dyDescent="0.35">
      <c r="A97" s="244">
        <v>43508</v>
      </c>
      <c r="B97" s="239"/>
      <c r="C97" s="173" t="str">
        <f t="shared" si="51"/>
        <v>43508A</v>
      </c>
      <c r="D97" s="29" t="str">
        <f>IFERROR(+VLOOKUP(C97,'Calculation Solids'!$B$4:$I$1141,7,FALSE),"")</f>
        <v/>
      </c>
      <c r="E97" s="190" t="str">
        <f>+IFERROR(VLOOKUP($C97,'Calculation COD'!$B$4:$J$1055,7,FALSE),"")</f>
        <v/>
      </c>
      <c r="F97" s="30" t="str">
        <f t="shared" si="36"/>
        <v>43508B</v>
      </c>
      <c r="G97" s="177" t="str">
        <f>IFERROR(+VLOOKUP($F97,'Calculation Solids'!$B$4:$I$1141,7,FALSE),"")</f>
        <v/>
      </c>
      <c r="H97" s="25" t="str">
        <f>+IFERROR(VLOOKUP($F97,'Calculation COD'!$B$4:$J$1055,7,FALSE),"")</f>
        <v/>
      </c>
      <c r="I97" s="26" t="str">
        <f>+IFERROR(VLOOKUP($F97,'Calculation NH4'!$B$4:$J$1041,7,FALSE),"")</f>
        <v/>
      </c>
      <c r="J97" s="29" t="str">
        <f>+IFERROR(VLOOKUP($F97,'Calculation NO3'!$B$4:$J$1044,7,FALSE),"")</f>
        <v/>
      </c>
      <c r="K97" s="29" t="str">
        <f>+IFERROR(VLOOKUP($F97,'Calculation P'!$B$4:$J$1000,7,FALSE),"")</f>
        <v/>
      </c>
      <c r="L97" s="62"/>
      <c r="M97" s="27" t="str">
        <f t="shared" si="37"/>
        <v>43508J</v>
      </c>
      <c r="N97" s="40" t="str">
        <f>+IFERROR(VLOOKUP($M97,'Calculation Solids'!$B$4:$J$1141,7,FALSE),"")</f>
        <v/>
      </c>
      <c r="O97" s="28" t="str">
        <f t="shared" si="38"/>
        <v>43508K</v>
      </c>
      <c r="P97" s="29" t="str">
        <f>+IFERROR(VLOOKUP($O97,'Calculation Solids'!$B$4:$J$1141,7,FALSE),"")</f>
        <v/>
      </c>
      <c r="Q97" s="28" t="str">
        <f t="shared" si="39"/>
        <v>43508L</v>
      </c>
      <c r="R97" s="29" t="str">
        <f>+IFERROR(VLOOKUP($Q97,'Calculation Solids'!$B$4:$J$1141,7,FALSE),"")</f>
        <v/>
      </c>
      <c r="S97" s="28" t="str">
        <f t="shared" si="40"/>
        <v>43508M</v>
      </c>
      <c r="T97" s="29" t="str">
        <f>+IFERROR(VLOOKUP($S97,'Calculation Solids'!$B$4:$J$1141,7,FALSE),"")</f>
        <v/>
      </c>
      <c r="U97" s="68" t="str">
        <f t="shared" si="52"/>
        <v/>
      </c>
      <c r="V97" s="173" t="str">
        <f t="shared" si="41"/>
        <v>43508C</v>
      </c>
      <c r="W97" s="29" t="str">
        <f>+IFERROR(VLOOKUP($V97,'Calculation Solids'!$B$4:$J$1141,7,FALSE),"")</f>
        <v/>
      </c>
      <c r="X97" s="24" t="str">
        <f>+IFERROR(VLOOKUP($V97,'Calculation COD'!$B$4:$J$1055,7,FALSE),"")</f>
        <v/>
      </c>
      <c r="Y97" s="8" t="str">
        <f>+IFERROR(VLOOKUP($V97,'Calculation NH4'!$B$4:$J$1041,7,FALSE),"")</f>
        <v/>
      </c>
      <c r="Z97" s="29" t="str">
        <f>+IFERROR(VLOOKUP($V97,'Calculation NO3'!$B$4:$J$1044,7,FALSE),"")</f>
        <v/>
      </c>
      <c r="AA97" s="29" t="str">
        <f>+IFERROR(VLOOKUP($V97,'Calculation P'!$B$4:$J$1000,7,FALSE),"")</f>
        <v/>
      </c>
      <c r="AB97" s="239"/>
      <c r="AC97" s="30" t="str">
        <f t="shared" si="42"/>
        <v>43508D</v>
      </c>
      <c r="AD97" s="2" t="str">
        <f>+IFERROR(VLOOKUP($AC97,'Calculation TSS'!$B$4:$J$1000,7,FALSE),"")</f>
        <v/>
      </c>
      <c r="AE97" s="24" t="str">
        <f>+IFERROR(VLOOKUP($AC97,'Calculation COD'!$B$4:$J$1055,7,FALSE),"")</f>
        <v/>
      </c>
      <c r="AF97" s="24" t="str">
        <f>+IFERROR(VLOOKUP($AC97,'Calculation NH4'!$B$4:$J$1041,7,FALSE),"")</f>
        <v/>
      </c>
      <c r="AG97" s="29" t="str">
        <f>+IFERROR(VLOOKUP($AC97,'Calculation NO3'!$B$4:$J$1044,7,FALSE),"")</f>
        <v/>
      </c>
      <c r="AH97" s="130" t="str">
        <f>+IFERROR(VLOOKUP($AC97,'Calculation P'!$B$4:$J$1000,7,FALSE),"")</f>
        <v/>
      </c>
      <c r="AI97" s="62"/>
      <c r="AJ97" s="192" t="str">
        <f t="shared" si="43"/>
        <v>43508E</v>
      </c>
      <c r="AK97" s="21" t="str">
        <f>+IFERROR(VLOOKUP($AJ97,'Calculation TSS'!$B$4:$J$1000,7,FALSE),"")</f>
        <v/>
      </c>
      <c r="AL97" s="24" t="str">
        <f>+IFERROR(VLOOKUP($AJ97,'Calculation COD'!$B$4:$J$1055,7,FALSE),"")</f>
        <v/>
      </c>
      <c r="AM97" s="24" t="str">
        <f>+IFERROR(VLOOKUP($AJ97,'Calculation NH4'!$B$4:$J$1041,7,FALSE),"")</f>
        <v/>
      </c>
      <c r="AN97" s="29" t="str">
        <f>+IFERROR(VLOOKUP($AJ97,'Calculation NO3'!$B$4:$J$1044,7,FALSE),"")</f>
        <v/>
      </c>
      <c r="AO97" s="68" t="str">
        <f>+IFERROR(VLOOKUP($AJ97,'Calculation P'!$B$4:$J$1000,7,FALSE),"")</f>
        <v/>
      </c>
      <c r="AP97" s="30" t="str">
        <f t="shared" si="44"/>
        <v>43508F</v>
      </c>
      <c r="AQ97" s="25" t="str">
        <f>+IFERROR(VLOOKUP($AP97,'Calculation TSS'!$B$4:$J$1000,7,FALSE),"")</f>
        <v/>
      </c>
      <c r="AR97" s="25" t="str">
        <f>+IFERROR(VLOOKUP($AP97,'Calculation COD'!$B$4:$J$1055,7,FALSE),"")</f>
        <v/>
      </c>
      <c r="AS97" s="25" t="str">
        <f>+IFERROR(VLOOKUP($AP97,'Calculation NH4'!$B$4:$J$1041,7,FALSE),"")</f>
        <v/>
      </c>
      <c r="AT97" s="29" t="str">
        <f>+IFERROR(VLOOKUP($AP97,'Calculation NO3'!$B$4:$J$1044,7,FALSE),"")</f>
        <v/>
      </c>
      <c r="AU97" s="29" t="str">
        <f>+IFERROR(VLOOKUP($AP97,'Calculation P'!$B$4:$J$1000,7,FALSE),"")</f>
        <v/>
      </c>
      <c r="AV97" s="62"/>
      <c r="AW97" s="173" t="str">
        <f t="shared" si="45"/>
        <v>43508G</v>
      </c>
      <c r="AX97" s="25" t="str">
        <f>+IFERROR(VLOOKUP($AW97,'Calculation COD'!$B$4:$J$1055,7,FALSE),"")</f>
        <v/>
      </c>
      <c r="AY97" s="25" t="str">
        <f>+IFERROR(VLOOKUP($AW97,'Calculation NH4'!$B$4:$J$1041,7,FALSE),"")</f>
        <v/>
      </c>
      <c r="AZ97" s="29" t="str">
        <f>+IFERROR(VLOOKUP($AW97,'Calculation NO3'!$B$4:$J$1044,7,FALSE),"")</f>
        <v/>
      </c>
      <c r="BA97" s="68" t="str">
        <f>+IFERROR(VLOOKUP($AW97,'Calculation P'!$B$4:$J$1000,7,FALSE),"")</f>
        <v/>
      </c>
      <c r="BB97" s="30" t="str">
        <f t="shared" si="46"/>
        <v>43508H</v>
      </c>
      <c r="BC97" s="29" t="str">
        <f>+IFERROR(VLOOKUP($BB97,'Calculation TSS'!$B$4:$J$1000,7,FALSE),"")</f>
        <v/>
      </c>
      <c r="BD97" s="25" t="str">
        <f>+IFERROR(VLOOKUP($BB97,'Calculation COD'!$B$4:$J$1055,7,FALSE),"")</f>
        <v/>
      </c>
      <c r="BE97" s="25" t="str">
        <f>+IFERROR(VLOOKUP($BB97,'Calculation NH4'!$B$4:$J$1041,7,FALSE),"")</f>
        <v/>
      </c>
      <c r="BF97" s="25" t="str">
        <f>+IFERROR(VLOOKUP($BB97,'Calculation NO3'!$B$4:$J$1044,7,FALSE),"")</f>
        <v/>
      </c>
      <c r="BG97" s="130" t="str">
        <f>+IFERROR(VLOOKUP($BB97,'Calculation P'!$B$4:$J$1000,7,FALSE),"")</f>
        <v/>
      </c>
      <c r="BH97" s="192" t="str">
        <f t="shared" si="47"/>
        <v>43508I</v>
      </c>
      <c r="BI97" s="40" t="str">
        <f>+IFERROR(VLOOKUP($BH97,'Calculation TSS'!$B$4:$J$1000,7,FALSE),"")</f>
        <v/>
      </c>
      <c r="BJ97" s="25" t="str">
        <f>+IFERROR(VLOOKUP($BH97,'Calculation COD'!$B$4:$J$1055,7,FALSE),"")</f>
        <v/>
      </c>
      <c r="BK97" s="25" t="str">
        <f>+IFERROR(VLOOKUP($BH97,'Calculation NH4'!$B$4:$J$1041,7,FALSE),"")</f>
        <v/>
      </c>
      <c r="BL97" s="25" t="str">
        <f>+IFERROR(VLOOKUP($BH97,'Calculation NO3'!$B$4:$J$1044,7,FALSE),"")</f>
        <v/>
      </c>
      <c r="BM97" s="29" t="str">
        <f>+IFERROR(VLOOKUP($BH97,'Calculation P'!$B$4:$J$1000,7,FALSE),"")</f>
        <v/>
      </c>
      <c r="BN97" s="62"/>
      <c r="BO97" s="30" t="str">
        <f t="shared" si="48"/>
        <v>43508N</v>
      </c>
      <c r="BP97" s="134" t="str">
        <f>IFERROR(+VLOOKUP($BO97,'Calculation Solids'!$B$4:$I$1141,7,FALSE),"")</f>
        <v/>
      </c>
      <c r="BQ97" s="192" t="str">
        <f t="shared" si="49"/>
        <v>43508O</v>
      </c>
      <c r="BR97" s="92" t="str">
        <f>IFERROR(+VLOOKUP($BQ97,'Calculation Solids'!$B$4:$I$1141,7,FALSE),"")</f>
        <v/>
      </c>
      <c r="BS97" s="30" t="str">
        <f t="shared" si="50"/>
        <v>43508P</v>
      </c>
      <c r="BT97" s="170" t="str">
        <f>IFERROR(+VLOOKUP($BS97,'Calculation Solids'!$B$4:$I$1141,7,FALSE),"")</f>
        <v/>
      </c>
    </row>
    <row r="98" spans="1:72" x14ac:dyDescent="0.35">
      <c r="A98" s="244">
        <v>43509</v>
      </c>
      <c r="B98" s="239"/>
      <c r="C98" s="173" t="str">
        <f t="shared" si="51"/>
        <v>43509A</v>
      </c>
      <c r="D98" s="29">
        <f>IFERROR(+VLOOKUP(C98,'Calculation Solids'!$B$4:$I$1141,7,FALSE),"")</f>
        <v>12.243253207280791</v>
      </c>
      <c r="E98" s="190" t="str">
        <f>+IFERROR(VLOOKUP($C98,'Calculation COD'!$B$4:$J$1055,7,FALSE),"")</f>
        <v/>
      </c>
      <c r="F98" s="30" t="str">
        <f t="shared" si="36"/>
        <v>43509B</v>
      </c>
      <c r="G98" s="177">
        <f>IFERROR(+VLOOKUP($F98,'Calculation Solids'!$B$4:$I$1141,7,FALSE),"")</f>
        <v>10.223527069434745</v>
      </c>
      <c r="H98" s="25" t="str">
        <f>+IFERROR(VLOOKUP($F98,'Calculation COD'!$B$4:$J$1055,7,FALSE),"")</f>
        <v/>
      </c>
      <c r="I98" s="26" t="str">
        <f>+IFERROR(VLOOKUP($F98,'Calculation NH4'!$B$4:$J$1041,7,FALSE),"")</f>
        <v/>
      </c>
      <c r="J98" s="29" t="str">
        <f>+IFERROR(VLOOKUP($F98,'Calculation NO3'!$B$4:$J$1044,7,FALSE),"")</f>
        <v/>
      </c>
      <c r="K98" s="29" t="str">
        <f>+IFERROR(VLOOKUP($F98,'Calculation P'!$B$4:$J$1000,7,FALSE),"")</f>
        <v/>
      </c>
      <c r="L98" s="62"/>
      <c r="M98" s="27" t="str">
        <f t="shared" si="37"/>
        <v>43509J</v>
      </c>
      <c r="N98" s="40">
        <f>+IFERROR(VLOOKUP($M98,'Calculation Solids'!$B$4:$J$1141,7,FALSE),"")</f>
        <v>67.628734502728292</v>
      </c>
      <c r="O98" s="28" t="str">
        <f t="shared" si="38"/>
        <v>43509K</v>
      </c>
      <c r="P98" s="29">
        <f>+IFERROR(VLOOKUP($O98,'Calculation Solids'!$B$4:$J$1141,7,FALSE),"")</f>
        <v>63.747297378284038</v>
      </c>
      <c r="Q98" s="28" t="str">
        <f t="shared" si="39"/>
        <v>43509L</v>
      </c>
      <c r="R98" s="29" t="str">
        <f>+IFERROR(VLOOKUP($Q98,'Calculation Solids'!$B$4:$J$1141,7,FALSE),"")</f>
        <v/>
      </c>
      <c r="S98" s="28" t="str">
        <f t="shared" si="40"/>
        <v>43509M</v>
      </c>
      <c r="T98" s="29" t="str">
        <f>+IFERROR(VLOOKUP($S98,'Calculation Solids'!$B$4:$J$1141,7,FALSE),"")</f>
        <v/>
      </c>
      <c r="U98" s="68">
        <f t="shared" si="52"/>
        <v>65.688015940506162</v>
      </c>
      <c r="V98" s="173" t="str">
        <f t="shared" si="41"/>
        <v>43509C</v>
      </c>
      <c r="W98" s="29" t="str">
        <f>+IFERROR(VLOOKUP($V98,'Calculation Solids'!$B$4:$J$1141,7,FALSE),"")</f>
        <v/>
      </c>
      <c r="X98" s="24" t="str">
        <f>+IFERROR(VLOOKUP($V98,'Calculation COD'!$B$4:$J$1055,7,FALSE),"")</f>
        <v/>
      </c>
      <c r="Y98" s="8" t="str">
        <f>+IFERROR(VLOOKUP($V98,'Calculation NH4'!$B$4:$J$1041,7,FALSE),"")</f>
        <v/>
      </c>
      <c r="Z98" s="29" t="str">
        <f>+IFERROR(VLOOKUP($V98,'Calculation NO3'!$B$4:$J$1044,7,FALSE),"")</f>
        <v/>
      </c>
      <c r="AA98" s="29" t="str">
        <f>+IFERROR(VLOOKUP($V98,'Calculation P'!$B$4:$J$1000,7,FALSE),"")</f>
        <v/>
      </c>
      <c r="AB98" s="239"/>
      <c r="AC98" s="30" t="str">
        <f t="shared" si="42"/>
        <v>43509D</v>
      </c>
      <c r="AD98" s="2" t="str">
        <f>+IFERROR(VLOOKUP($AC98,'Calculation TSS'!$B$4:$J$1000,7,FALSE),"")</f>
        <v/>
      </c>
      <c r="AE98" s="24" t="str">
        <f>+IFERROR(VLOOKUP($AC98,'Calculation COD'!$B$4:$J$1055,7,FALSE),"")</f>
        <v/>
      </c>
      <c r="AF98" s="24" t="str">
        <f>+IFERROR(VLOOKUP($AC98,'Calculation NH4'!$B$4:$J$1041,7,FALSE),"")</f>
        <v/>
      </c>
      <c r="AG98" s="29" t="str">
        <f>+IFERROR(VLOOKUP($AC98,'Calculation NO3'!$B$4:$J$1044,7,FALSE),"")</f>
        <v/>
      </c>
      <c r="AH98" s="130" t="str">
        <f>+IFERROR(VLOOKUP($AC98,'Calculation P'!$B$4:$J$1000,7,FALSE),"")</f>
        <v/>
      </c>
      <c r="AI98" s="62"/>
      <c r="AJ98" s="192" t="str">
        <f t="shared" si="43"/>
        <v>43509E</v>
      </c>
      <c r="AK98" s="21" t="str">
        <f>+IFERROR(VLOOKUP($AJ98,'Calculation TSS'!$B$4:$J$1000,7,FALSE),"")</f>
        <v/>
      </c>
      <c r="AL98" s="24" t="str">
        <f>+IFERROR(VLOOKUP($AJ98,'Calculation COD'!$B$4:$J$1055,7,FALSE),"")</f>
        <v/>
      </c>
      <c r="AM98" s="24" t="str">
        <f>+IFERROR(VLOOKUP($AJ98,'Calculation NH4'!$B$4:$J$1041,7,FALSE),"")</f>
        <v/>
      </c>
      <c r="AN98" s="29" t="str">
        <f>+IFERROR(VLOOKUP($AJ98,'Calculation NO3'!$B$4:$J$1044,7,FALSE),"")</f>
        <v/>
      </c>
      <c r="AO98" s="68" t="str">
        <f>+IFERROR(VLOOKUP($AJ98,'Calculation P'!$B$4:$J$1000,7,FALSE),"")</f>
        <v/>
      </c>
      <c r="AP98" s="30" t="str">
        <f t="shared" si="44"/>
        <v>43509F</v>
      </c>
      <c r="AQ98" s="25">
        <f>+IFERROR(VLOOKUP($AP98,'Calculation TSS'!$B$4:$J$1000,7,FALSE),"")</f>
        <v>367.777777777778</v>
      </c>
      <c r="AR98" s="25" t="str">
        <f>+IFERROR(VLOOKUP($AP98,'Calculation COD'!$B$4:$J$1055,7,FALSE),"")</f>
        <v/>
      </c>
      <c r="AS98" s="25" t="str">
        <f>+IFERROR(VLOOKUP($AP98,'Calculation NH4'!$B$4:$J$1041,7,FALSE),"")</f>
        <v/>
      </c>
      <c r="AT98" s="29" t="str">
        <f>+IFERROR(VLOOKUP($AP98,'Calculation NO3'!$B$4:$J$1044,7,FALSE),"")</f>
        <v/>
      </c>
      <c r="AU98" s="29" t="str">
        <f>+IFERROR(VLOOKUP($AP98,'Calculation P'!$B$4:$J$1000,7,FALSE),"")</f>
        <v/>
      </c>
      <c r="AV98" s="62"/>
      <c r="AW98" s="173" t="str">
        <f t="shared" si="45"/>
        <v>43509G</v>
      </c>
      <c r="AX98" s="25" t="str">
        <f>+IFERROR(VLOOKUP($AW98,'Calculation COD'!$B$4:$J$1055,7,FALSE),"")</f>
        <v/>
      </c>
      <c r="AY98" s="25" t="str">
        <f>+IFERROR(VLOOKUP($AW98,'Calculation NH4'!$B$4:$J$1041,7,FALSE),"")</f>
        <v/>
      </c>
      <c r="AZ98" s="29" t="str">
        <f>+IFERROR(VLOOKUP($AW98,'Calculation NO3'!$B$4:$J$1044,7,FALSE),"")</f>
        <v/>
      </c>
      <c r="BA98" s="68" t="str">
        <f>+IFERROR(VLOOKUP($AW98,'Calculation P'!$B$4:$J$1000,7,FALSE),"")</f>
        <v/>
      </c>
      <c r="BB98" s="30" t="str">
        <f t="shared" si="46"/>
        <v>43509H</v>
      </c>
      <c r="BC98" s="29" t="str">
        <f>+IFERROR(VLOOKUP($BB98,'Calculation TSS'!$B$4:$J$1000,7,FALSE),"")</f>
        <v/>
      </c>
      <c r="BD98" s="25" t="str">
        <f>+IFERROR(VLOOKUP($BB98,'Calculation COD'!$B$4:$J$1055,7,FALSE),"")</f>
        <v/>
      </c>
      <c r="BE98" s="25" t="str">
        <f>+IFERROR(VLOOKUP($BB98,'Calculation NH4'!$B$4:$J$1041,7,FALSE),"")</f>
        <v/>
      </c>
      <c r="BF98" s="25" t="str">
        <f>+IFERROR(VLOOKUP($BB98,'Calculation NO3'!$B$4:$J$1044,7,FALSE),"")</f>
        <v/>
      </c>
      <c r="BG98" s="130" t="str">
        <f>+IFERROR(VLOOKUP($BB98,'Calculation P'!$B$4:$J$1000,7,FALSE),"")</f>
        <v/>
      </c>
      <c r="BH98" s="192" t="str">
        <f t="shared" si="47"/>
        <v>43509I</v>
      </c>
      <c r="BI98" s="40" t="str">
        <f>+IFERROR(VLOOKUP($BH98,'Calculation TSS'!$B$4:$J$1000,7,FALSE),"")</f>
        <v/>
      </c>
      <c r="BJ98" s="25" t="str">
        <f>+IFERROR(VLOOKUP($BH98,'Calculation COD'!$B$4:$J$1055,7,FALSE),"")</f>
        <v/>
      </c>
      <c r="BK98" s="25" t="str">
        <f>+IFERROR(VLOOKUP($BH98,'Calculation NH4'!$B$4:$J$1041,7,FALSE),"")</f>
        <v/>
      </c>
      <c r="BL98" s="25" t="str">
        <f>+IFERROR(VLOOKUP($BH98,'Calculation NO3'!$B$4:$J$1044,7,FALSE),"")</f>
        <v/>
      </c>
      <c r="BM98" s="29" t="str">
        <f>+IFERROR(VLOOKUP($BH98,'Calculation P'!$B$4:$J$1000,7,FALSE),"")</f>
        <v/>
      </c>
      <c r="BN98" s="62"/>
      <c r="BO98" s="30" t="str">
        <f t="shared" si="48"/>
        <v>43509N</v>
      </c>
      <c r="BP98" s="134" t="str">
        <f>IFERROR(+VLOOKUP($BO98,'Calculation Solids'!$B$4:$I$1141,7,FALSE),"")</f>
        <v/>
      </c>
      <c r="BQ98" s="192" t="str">
        <f t="shared" si="49"/>
        <v>43509O</v>
      </c>
      <c r="BR98" s="92" t="str">
        <f>IFERROR(+VLOOKUP($BQ98,'Calculation Solids'!$B$4:$I$1141,7,FALSE),"")</f>
        <v/>
      </c>
      <c r="BS98" s="30" t="str">
        <f t="shared" si="50"/>
        <v>43509P</v>
      </c>
      <c r="BT98" s="170" t="str">
        <f>IFERROR(+VLOOKUP($BS98,'Calculation Solids'!$B$4:$I$1141,7,FALSE),"")</f>
        <v/>
      </c>
    </row>
    <row r="99" spans="1:72" x14ac:dyDescent="0.35">
      <c r="A99" s="244">
        <v>43510</v>
      </c>
      <c r="B99" s="239"/>
      <c r="C99" s="173" t="str">
        <f t="shared" si="51"/>
        <v>43510A</v>
      </c>
      <c r="D99" s="29" t="str">
        <f>IFERROR(+VLOOKUP(C99,'Calculation Solids'!$B$4:$I$1141,7,FALSE),"")</f>
        <v/>
      </c>
      <c r="E99" s="190">
        <f>+IFERROR(VLOOKUP($C99,'Calculation COD'!$B$4:$J$1055,7,FALSE),"")</f>
        <v>5400</v>
      </c>
      <c r="F99" s="30" t="str">
        <f t="shared" si="36"/>
        <v>43510B</v>
      </c>
      <c r="G99" s="177" t="str">
        <f>IFERROR(+VLOOKUP($F99,'Calculation Solids'!$B$4:$I$1141,7,FALSE),"")</f>
        <v/>
      </c>
      <c r="H99" s="25">
        <f>+IFERROR(VLOOKUP($F99,'Calculation COD'!$B$4:$J$1055,7,FALSE),"")</f>
        <v>9200</v>
      </c>
      <c r="I99" s="26">
        <f>+IFERROR(VLOOKUP($F99,'Calculation NH4'!$B$4:$J$1041,7,FALSE),"")</f>
        <v>780</v>
      </c>
      <c r="J99" s="29">
        <f>+IFERROR(VLOOKUP($F99,'Calculation NO3'!$B$4:$J$1044,7,FALSE),"")</f>
        <v>99</v>
      </c>
      <c r="K99" s="29" t="str">
        <f>+IFERROR(VLOOKUP($F99,'Calculation P'!$B$4:$J$1000,7,FALSE),"")</f>
        <v/>
      </c>
      <c r="L99" s="62"/>
      <c r="M99" s="27" t="str">
        <f t="shared" si="37"/>
        <v>43510J</v>
      </c>
      <c r="N99" s="40" t="str">
        <f>+IFERROR(VLOOKUP($M99,'Calculation Solids'!$B$4:$J$1141,7,FALSE),"")</f>
        <v/>
      </c>
      <c r="O99" s="28" t="str">
        <f t="shared" si="38"/>
        <v>43510K</v>
      </c>
      <c r="P99" s="29" t="str">
        <f>+IFERROR(VLOOKUP($O99,'Calculation Solids'!$B$4:$J$1141,7,FALSE),"")</f>
        <v/>
      </c>
      <c r="Q99" s="28" t="str">
        <f t="shared" si="39"/>
        <v>43510L</v>
      </c>
      <c r="R99" s="29" t="str">
        <f>+IFERROR(VLOOKUP($Q99,'Calculation Solids'!$B$4:$J$1141,7,FALSE),"")</f>
        <v/>
      </c>
      <c r="S99" s="28" t="str">
        <f t="shared" si="40"/>
        <v>43510M</v>
      </c>
      <c r="T99" s="29" t="str">
        <f>+IFERROR(VLOOKUP($S99,'Calculation Solids'!$B$4:$J$1141,7,FALSE),"")</f>
        <v/>
      </c>
      <c r="U99" s="68" t="str">
        <f t="shared" si="52"/>
        <v/>
      </c>
      <c r="V99" s="173" t="str">
        <f t="shared" si="41"/>
        <v>43510C</v>
      </c>
      <c r="W99" s="29" t="str">
        <f>+IFERROR(VLOOKUP($V99,'Calculation Solids'!$B$4:$J$1141,7,FALSE),"")</f>
        <v/>
      </c>
      <c r="X99" s="24" t="str">
        <f>+IFERROR(VLOOKUP($V99,'Calculation COD'!$B$4:$J$1055,7,FALSE),"")</f>
        <v/>
      </c>
      <c r="Y99" s="8" t="str">
        <f>+IFERROR(VLOOKUP($V99,'Calculation NH4'!$B$4:$J$1041,7,FALSE),"")</f>
        <v/>
      </c>
      <c r="Z99" s="29" t="str">
        <f>+IFERROR(VLOOKUP($V99,'Calculation NO3'!$B$4:$J$1044,7,FALSE),"")</f>
        <v/>
      </c>
      <c r="AA99" s="29" t="str">
        <f>+IFERROR(VLOOKUP($V99,'Calculation P'!$B$4:$J$1000,7,FALSE),"")</f>
        <v/>
      </c>
      <c r="AB99" s="239"/>
      <c r="AC99" s="30" t="str">
        <f t="shared" si="42"/>
        <v>43510D</v>
      </c>
      <c r="AD99" s="2" t="str">
        <f>+IFERROR(VLOOKUP($AC99,'Calculation TSS'!$B$4:$J$1000,7,FALSE),"")</f>
        <v/>
      </c>
      <c r="AE99" s="24" t="str">
        <f>+IFERROR(VLOOKUP($AC99,'Calculation COD'!$B$4:$J$1055,7,FALSE),"")</f>
        <v/>
      </c>
      <c r="AF99" s="24" t="str">
        <f>+IFERROR(VLOOKUP($AC99,'Calculation NH4'!$B$4:$J$1041,7,FALSE),"")</f>
        <v/>
      </c>
      <c r="AG99" s="29" t="str">
        <f>+IFERROR(VLOOKUP($AC99,'Calculation NO3'!$B$4:$J$1044,7,FALSE),"")</f>
        <v/>
      </c>
      <c r="AH99" s="130" t="str">
        <f>+IFERROR(VLOOKUP($AC99,'Calculation P'!$B$4:$J$1000,7,FALSE),"")</f>
        <v/>
      </c>
      <c r="AI99" s="62"/>
      <c r="AJ99" s="192" t="str">
        <f t="shared" si="43"/>
        <v>43510E</v>
      </c>
      <c r="AK99" s="21" t="str">
        <f>+IFERROR(VLOOKUP($AJ99,'Calculation TSS'!$B$4:$J$1000,7,FALSE),"")</f>
        <v/>
      </c>
      <c r="AL99" s="24" t="str">
        <f>+IFERROR(VLOOKUP($AJ99,'Calculation COD'!$B$4:$J$1055,7,FALSE),"")</f>
        <v/>
      </c>
      <c r="AM99" s="24" t="str">
        <f>+IFERROR(VLOOKUP($AJ99,'Calculation NH4'!$B$4:$J$1041,7,FALSE),"")</f>
        <v/>
      </c>
      <c r="AN99" s="29" t="str">
        <f>+IFERROR(VLOOKUP($AJ99,'Calculation NO3'!$B$4:$J$1044,7,FALSE),"")</f>
        <v/>
      </c>
      <c r="AO99" s="68" t="str">
        <f>+IFERROR(VLOOKUP($AJ99,'Calculation P'!$B$4:$J$1000,7,FALSE),"")</f>
        <v/>
      </c>
      <c r="AP99" s="30" t="str">
        <f t="shared" si="44"/>
        <v>43510F</v>
      </c>
      <c r="AQ99" s="25" t="str">
        <f>+IFERROR(VLOOKUP($AP99,'Calculation TSS'!$B$4:$J$1000,7,FALSE),"")</f>
        <v/>
      </c>
      <c r="AR99" s="25" t="str">
        <f>+IFERROR(VLOOKUP($AP99,'Calculation COD'!$B$4:$J$1055,7,FALSE),"")</f>
        <v/>
      </c>
      <c r="AS99" s="25" t="str">
        <f>+IFERROR(VLOOKUP($AP99,'Calculation NH4'!$B$4:$J$1041,7,FALSE),"")</f>
        <v/>
      </c>
      <c r="AT99" s="29" t="str">
        <f>+IFERROR(VLOOKUP($AP99,'Calculation NO3'!$B$4:$J$1044,7,FALSE),"")</f>
        <v/>
      </c>
      <c r="AU99" s="29" t="str">
        <f>+IFERROR(VLOOKUP($AP99,'Calculation P'!$B$4:$J$1000,7,FALSE),"")</f>
        <v/>
      </c>
      <c r="AV99" s="62"/>
      <c r="AW99" s="173" t="str">
        <f t="shared" si="45"/>
        <v>43510G</v>
      </c>
      <c r="AX99" s="25">
        <f>+IFERROR(VLOOKUP($AW99,'Calculation COD'!$B$4:$J$1055,7,FALSE),"")</f>
        <v>1160</v>
      </c>
      <c r="AY99" s="25">
        <f>+IFERROR(VLOOKUP($AW99,'Calculation NH4'!$B$4:$J$1041,7,FALSE),"")</f>
        <v>420</v>
      </c>
      <c r="AZ99" s="29">
        <f>+IFERROR(VLOOKUP($AW99,'Calculation NO3'!$B$4:$J$1044,7,FALSE),"")</f>
        <v>2.6</v>
      </c>
      <c r="BA99" s="68" t="str">
        <f>+IFERROR(VLOOKUP($AW99,'Calculation P'!$B$4:$J$1000,7,FALSE),"")</f>
        <v/>
      </c>
      <c r="BB99" s="30" t="str">
        <f t="shared" si="46"/>
        <v>43510H</v>
      </c>
      <c r="BC99" s="29" t="str">
        <f>+IFERROR(VLOOKUP($BB99,'Calculation TSS'!$B$4:$J$1000,7,FALSE),"")</f>
        <v/>
      </c>
      <c r="BD99" s="25" t="str">
        <f>+IFERROR(VLOOKUP($BB99,'Calculation COD'!$B$4:$J$1055,7,FALSE),"")</f>
        <v/>
      </c>
      <c r="BE99" s="25" t="str">
        <f>+IFERROR(VLOOKUP($BB99,'Calculation NH4'!$B$4:$J$1041,7,FALSE),"")</f>
        <v/>
      </c>
      <c r="BF99" s="25" t="str">
        <f>+IFERROR(VLOOKUP($BB99,'Calculation NO3'!$B$4:$J$1044,7,FALSE),"")</f>
        <v/>
      </c>
      <c r="BG99" s="130" t="str">
        <f>+IFERROR(VLOOKUP($BB99,'Calculation P'!$B$4:$J$1000,7,FALSE),"")</f>
        <v/>
      </c>
      <c r="BH99" s="192" t="str">
        <f t="shared" si="47"/>
        <v>43510I</v>
      </c>
      <c r="BI99" s="40" t="str">
        <f>+IFERROR(VLOOKUP($BH99,'Calculation TSS'!$B$4:$J$1000,7,FALSE),"")</f>
        <v/>
      </c>
      <c r="BJ99" s="25" t="str">
        <f>+IFERROR(VLOOKUP($BH99,'Calculation COD'!$B$4:$J$1055,7,FALSE),"")</f>
        <v/>
      </c>
      <c r="BK99" s="25" t="str">
        <f>+IFERROR(VLOOKUP($BH99,'Calculation NH4'!$B$4:$J$1041,7,FALSE),"")</f>
        <v/>
      </c>
      <c r="BL99" s="25" t="str">
        <f>+IFERROR(VLOOKUP($BH99,'Calculation NO3'!$B$4:$J$1044,7,FALSE),"")</f>
        <v/>
      </c>
      <c r="BM99" s="29" t="str">
        <f>+IFERROR(VLOOKUP($BH99,'Calculation P'!$B$4:$J$1000,7,FALSE),"")</f>
        <v/>
      </c>
      <c r="BN99" s="62"/>
      <c r="BO99" s="30" t="str">
        <f t="shared" si="48"/>
        <v>43510N</v>
      </c>
      <c r="BP99" s="134">
        <f>IFERROR(+VLOOKUP($BO99,'Calculation Solids'!$B$4:$I$1141,7,FALSE),"")</f>
        <v>182.81080141659086</v>
      </c>
      <c r="BQ99" s="192" t="str">
        <f t="shared" si="49"/>
        <v>43510O</v>
      </c>
      <c r="BR99" s="92" t="str">
        <f>IFERROR(+VLOOKUP($BQ99,'Calculation Solids'!$B$4:$I$1141,7,FALSE),"")</f>
        <v/>
      </c>
      <c r="BS99" s="30" t="str">
        <f t="shared" si="50"/>
        <v>43510P</v>
      </c>
      <c r="BT99" s="170" t="str">
        <f>IFERROR(+VLOOKUP($BS99,'Calculation Solids'!$B$4:$I$1141,7,FALSE),"")</f>
        <v/>
      </c>
    </row>
    <row r="100" spans="1:72" x14ac:dyDescent="0.35">
      <c r="A100" s="244">
        <v>43511</v>
      </c>
      <c r="B100" s="239"/>
      <c r="C100" s="173" t="str">
        <f t="shared" si="51"/>
        <v>43511A</v>
      </c>
      <c r="D100" s="29">
        <f>IFERROR(+VLOOKUP(C100,'Calculation Solids'!$B$4:$I$1141,7,FALSE),"")</f>
        <v>15.875756740109214</v>
      </c>
      <c r="E100" s="190" t="str">
        <f>+IFERROR(VLOOKUP($C100,'Calculation COD'!$B$4:$J$1055,7,FALSE),"")</f>
        <v/>
      </c>
      <c r="F100" s="30" t="str">
        <f t="shared" si="36"/>
        <v>43511B</v>
      </c>
      <c r="G100" s="177">
        <f>IFERROR(+VLOOKUP($F100,'Calculation Solids'!$B$4:$I$1141,7,FALSE),"")</f>
        <v>11.522111506588875</v>
      </c>
      <c r="H100" s="25" t="str">
        <f>+IFERROR(VLOOKUP($F100,'Calculation COD'!$B$4:$J$1055,7,FALSE),"")</f>
        <v/>
      </c>
      <c r="I100" s="26" t="str">
        <f>+IFERROR(VLOOKUP($F100,'Calculation NH4'!$B$4:$J$1041,7,FALSE),"")</f>
        <v/>
      </c>
      <c r="J100" s="29" t="str">
        <f>+IFERROR(VLOOKUP($F100,'Calculation NO3'!$B$4:$J$1044,7,FALSE),"")</f>
        <v/>
      </c>
      <c r="K100" s="29" t="str">
        <f>+IFERROR(VLOOKUP($F100,'Calculation P'!$B$4:$J$1000,7,FALSE),"")</f>
        <v/>
      </c>
      <c r="L100" s="62"/>
      <c r="M100" s="27" t="str">
        <f t="shared" si="37"/>
        <v>43511J</v>
      </c>
      <c r="N100" s="40">
        <f>+IFERROR(VLOOKUP($M100,'Calculation Solids'!$B$4:$J$1141,7,FALSE),"")</f>
        <v>71.443545428524217</v>
      </c>
      <c r="O100" s="28" t="str">
        <f t="shared" si="38"/>
        <v>43511K</v>
      </c>
      <c r="P100" s="29">
        <f>+IFERROR(VLOOKUP($O100,'Calculation Solids'!$B$4:$J$1141,7,FALSE),"")</f>
        <v>59.665637788237227</v>
      </c>
      <c r="Q100" s="28" t="str">
        <f t="shared" si="39"/>
        <v>43511L</v>
      </c>
      <c r="R100" s="29" t="str">
        <f>+IFERROR(VLOOKUP($Q100,'Calculation Solids'!$B$4:$J$1141,7,FALSE),"")</f>
        <v/>
      </c>
      <c r="S100" s="28" t="str">
        <f t="shared" si="40"/>
        <v>43511M</v>
      </c>
      <c r="T100" s="29" t="str">
        <f>+IFERROR(VLOOKUP($S100,'Calculation Solids'!$B$4:$J$1141,7,FALSE),"")</f>
        <v/>
      </c>
      <c r="U100" s="68">
        <f t="shared" si="52"/>
        <v>65.554591608380719</v>
      </c>
      <c r="V100" s="173" t="str">
        <f t="shared" si="41"/>
        <v>43511C</v>
      </c>
      <c r="W100" s="29" t="str">
        <f>+IFERROR(VLOOKUP($V100,'Calculation Solids'!$B$4:$J$1141,7,FALSE),"")</f>
        <v/>
      </c>
      <c r="X100" s="24" t="str">
        <f>+IFERROR(VLOOKUP($V100,'Calculation COD'!$B$4:$J$1055,7,FALSE),"")</f>
        <v/>
      </c>
      <c r="Y100" s="8" t="str">
        <f>+IFERROR(VLOOKUP($V100,'Calculation NH4'!$B$4:$J$1041,7,FALSE),"")</f>
        <v/>
      </c>
      <c r="Z100" s="29" t="str">
        <f>+IFERROR(VLOOKUP($V100,'Calculation NO3'!$B$4:$J$1044,7,FALSE),"")</f>
        <v/>
      </c>
      <c r="AA100" s="29" t="str">
        <f>+IFERROR(VLOOKUP($V100,'Calculation P'!$B$4:$J$1000,7,FALSE),"")</f>
        <v/>
      </c>
      <c r="AB100" s="239"/>
      <c r="AC100" s="30" t="str">
        <f t="shared" si="42"/>
        <v>43511D</v>
      </c>
      <c r="AD100" s="2" t="str">
        <f>+IFERROR(VLOOKUP($AC100,'Calculation TSS'!$B$4:$J$1000,7,FALSE),"")</f>
        <v/>
      </c>
      <c r="AE100" s="24" t="str">
        <f>+IFERROR(VLOOKUP($AC100,'Calculation COD'!$B$4:$J$1055,7,FALSE),"")</f>
        <v/>
      </c>
      <c r="AF100" s="24" t="str">
        <f>+IFERROR(VLOOKUP($AC100,'Calculation NH4'!$B$4:$J$1041,7,FALSE),"")</f>
        <v/>
      </c>
      <c r="AG100" s="29" t="str">
        <f>+IFERROR(VLOOKUP($AC100,'Calculation NO3'!$B$4:$J$1044,7,FALSE),"")</f>
        <v/>
      </c>
      <c r="AH100" s="130" t="str">
        <f>+IFERROR(VLOOKUP($AC100,'Calculation P'!$B$4:$J$1000,7,FALSE),"")</f>
        <v/>
      </c>
      <c r="AI100" s="62"/>
      <c r="AJ100" s="192" t="str">
        <f t="shared" si="43"/>
        <v>43511E</v>
      </c>
      <c r="AK100" s="21" t="str">
        <f>+IFERROR(VLOOKUP($AJ100,'Calculation TSS'!$B$4:$J$1000,7,FALSE),"")</f>
        <v/>
      </c>
      <c r="AL100" s="24" t="str">
        <f>+IFERROR(VLOOKUP($AJ100,'Calculation COD'!$B$4:$J$1055,7,FALSE),"")</f>
        <v/>
      </c>
      <c r="AM100" s="24" t="str">
        <f>+IFERROR(VLOOKUP($AJ100,'Calculation NH4'!$B$4:$J$1041,7,FALSE),"")</f>
        <v/>
      </c>
      <c r="AN100" s="29" t="str">
        <f>+IFERROR(VLOOKUP($AJ100,'Calculation NO3'!$B$4:$J$1044,7,FALSE),"")</f>
        <v/>
      </c>
      <c r="AO100" s="68" t="str">
        <f>+IFERROR(VLOOKUP($AJ100,'Calculation P'!$B$4:$J$1000,7,FALSE),"")</f>
        <v/>
      </c>
      <c r="AP100" s="30" t="str">
        <f t="shared" si="44"/>
        <v>43511F</v>
      </c>
      <c r="AQ100" s="25" t="str">
        <f>+IFERROR(VLOOKUP($AP100,'Calculation TSS'!$B$4:$J$1000,7,FALSE),"")</f>
        <v/>
      </c>
      <c r="AR100" s="25" t="str">
        <f>+IFERROR(VLOOKUP($AP100,'Calculation COD'!$B$4:$J$1055,7,FALSE),"")</f>
        <v/>
      </c>
      <c r="AS100" s="25" t="str">
        <f>+IFERROR(VLOOKUP($AP100,'Calculation NH4'!$B$4:$J$1041,7,FALSE),"")</f>
        <v/>
      </c>
      <c r="AT100" s="29" t="str">
        <f>+IFERROR(VLOOKUP($AP100,'Calculation NO3'!$B$4:$J$1044,7,FALSE),"")</f>
        <v/>
      </c>
      <c r="AU100" s="29" t="str">
        <f>+IFERROR(VLOOKUP($AP100,'Calculation P'!$B$4:$J$1000,7,FALSE),"")</f>
        <v/>
      </c>
      <c r="AV100" s="62"/>
      <c r="AW100" s="173" t="str">
        <f t="shared" si="45"/>
        <v>43511G</v>
      </c>
      <c r="AX100" s="25" t="str">
        <f>+IFERROR(VLOOKUP($AW100,'Calculation COD'!$B$4:$J$1055,7,FALSE),"")</f>
        <v/>
      </c>
      <c r="AY100" s="25" t="str">
        <f>+IFERROR(VLOOKUP($AW100,'Calculation NH4'!$B$4:$J$1041,7,FALSE),"")</f>
        <v/>
      </c>
      <c r="AZ100" s="29" t="str">
        <f>+IFERROR(VLOOKUP($AW100,'Calculation NO3'!$B$4:$J$1044,7,FALSE),"")</f>
        <v/>
      </c>
      <c r="BA100" s="68" t="str">
        <f>+IFERROR(VLOOKUP($AW100,'Calculation P'!$B$4:$J$1000,7,FALSE),"")</f>
        <v/>
      </c>
      <c r="BB100" s="30" t="str">
        <f t="shared" si="46"/>
        <v>43511H</v>
      </c>
      <c r="BC100" s="29" t="str">
        <f>+IFERROR(VLOOKUP($BB100,'Calculation TSS'!$B$4:$J$1000,7,FALSE),"")</f>
        <v/>
      </c>
      <c r="BD100" s="25" t="str">
        <f>+IFERROR(VLOOKUP($BB100,'Calculation COD'!$B$4:$J$1055,7,FALSE),"")</f>
        <v/>
      </c>
      <c r="BE100" s="25" t="str">
        <f>+IFERROR(VLOOKUP($BB100,'Calculation NH4'!$B$4:$J$1041,7,FALSE),"")</f>
        <v/>
      </c>
      <c r="BF100" s="25" t="str">
        <f>+IFERROR(VLOOKUP($BB100,'Calculation NO3'!$B$4:$J$1044,7,FALSE),"")</f>
        <v/>
      </c>
      <c r="BG100" s="130" t="str">
        <f>+IFERROR(VLOOKUP($BB100,'Calculation P'!$B$4:$J$1000,7,FALSE),"")</f>
        <v/>
      </c>
      <c r="BH100" s="192" t="str">
        <f t="shared" si="47"/>
        <v>43511I</v>
      </c>
      <c r="BI100" s="40" t="str">
        <f>+IFERROR(VLOOKUP($BH100,'Calculation TSS'!$B$4:$J$1000,7,FALSE),"")</f>
        <v/>
      </c>
      <c r="BJ100" s="25" t="str">
        <f>+IFERROR(VLOOKUP($BH100,'Calculation COD'!$B$4:$J$1055,7,FALSE),"")</f>
        <v/>
      </c>
      <c r="BK100" s="25" t="str">
        <f>+IFERROR(VLOOKUP($BH100,'Calculation NH4'!$B$4:$J$1041,7,FALSE),"")</f>
        <v/>
      </c>
      <c r="BL100" s="25" t="str">
        <f>+IFERROR(VLOOKUP($BH100,'Calculation NO3'!$B$4:$J$1044,7,FALSE),"")</f>
        <v/>
      </c>
      <c r="BM100" s="29" t="str">
        <f>+IFERROR(VLOOKUP($BH100,'Calculation P'!$B$4:$J$1000,7,FALSE),"")</f>
        <v/>
      </c>
      <c r="BN100" s="62"/>
      <c r="BO100" s="30" t="str">
        <f t="shared" si="48"/>
        <v>43511N</v>
      </c>
      <c r="BP100" s="134" t="str">
        <f>IFERROR(+VLOOKUP($BO100,'Calculation Solids'!$B$4:$I$1141,7,FALSE),"")</f>
        <v/>
      </c>
      <c r="BQ100" s="192" t="str">
        <f t="shared" si="49"/>
        <v>43511O</v>
      </c>
      <c r="BR100" s="92" t="str">
        <f>IFERROR(+VLOOKUP($BQ100,'Calculation Solids'!$B$4:$I$1141,7,FALSE),"")</f>
        <v/>
      </c>
      <c r="BS100" s="30" t="str">
        <f t="shared" si="50"/>
        <v>43511P</v>
      </c>
      <c r="BT100" s="170" t="str">
        <f>IFERROR(+VLOOKUP($BS100,'Calculation Solids'!$B$4:$I$1141,7,FALSE),"")</f>
        <v/>
      </c>
    </row>
    <row r="101" spans="1:72" x14ac:dyDescent="0.35">
      <c r="A101" s="244">
        <v>43512</v>
      </c>
      <c r="B101" s="240"/>
      <c r="C101" s="191" t="str">
        <f t="shared" si="51"/>
        <v>43512A</v>
      </c>
      <c r="D101" s="64" t="str">
        <f>IFERROR(+VLOOKUP(C101,'Calculation Solids'!$B$4:$I$1141,7,FALSE),"")</f>
        <v/>
      </c>
      <c r="E101" s="326" t="str">
        <f>+IFERROR(VLOOKUP($C101,'Calculation COD'!$B$4:$J$1055,7,FALSE),"")</f>
        <v/>
      </c>
      <c r="F101" s="183" t="str">
        <f t="shared" si="36"/>
        <v>43512B</v>
      </c>
      <c r="G101" s="178" t="str">
        <f>IFERROR(+VLOOKUP($F101,'Calculation Solids'!$B$4:$I$1141,7,FALSE),"")</f>
        <v/>
      </c>
      <c r="H101" s="3" t="str">
        <f>+IFERROR(VLOOKUP($F101,'Calculation COD'!$B$4:$J$1055,7,FALSE),"")</f>
        <v/>
      </c>
      <c r="I101" s="3" t="str">
        <f>+IFERROR(VLOOKUP($F101,'Calculation NH4'!$B$4:$J$1041,7,FALSE),"")</f>
        <v/>
      </c>
      <c r="J101" s="64" t="str">
        <f>+IFERROR(VLOOKUP($F101,'Calculation NO3'!$B$4:$J$1044,7,FALSE),"")</f>
        <v/>
      </c>
      <c r="K101" s="64" t="str">
        <f>+IFERROR(VLOOKUP($F101,'Calculation P'!$B$4:$J$1000,7,FALSE),"")</f>
        <v/>
      </c>
      <c r="L101" s="115"/>
      <c r="M101" s="117" t="str">
        <f t="shared" si="37"/>
        <v>43512J</v>
      </c>
      <c r="N101" s="66" t="str">
        <f>+IFERROR(VLOOKUP($M101,'Calculation Solids'!$B$4:$J$1141,7,FALSE),"")</f>
        <v/>
      </c>
      <c r="O101" s="64" t="str">
        <f t="shared" si="38"/>
        <v>43512K</v>
      </c>
      <c r="P101" s="64" t="str">
        <f>+IFERROR(VLOOKUP($O101,'Calculation Solids'!$B$4:$J$1141,7,FALSE),"")</f>
        <v/>
      </c>
      <c r="Q101" s="64" t="str">
        <f t="shared" si="39"/>
        <v>43512L</v>
      </c>
      <c r="R101" s="64" t="str">
        <f>+IFERROR(VLOOKUP($Q101,'Calculation Solids'!$B$4:$J$1141,7,FALSE),"")</f>
        <v/>
      </c>
      <c r="S101" s="64" t="str">
        <f t="shared" si="40"/>
        <v>43512M</v>
      </c>
      <c r="T101" s="64" t="str">
        <f>+IFERROR(VLOOKUP($S101,'Calculation Solids'!$B$4:$J$1141,7,FALSE),"")</f>
        <v/>
      </c>
      <c r="U101" s="69" t="str">
        <f t="shared" si="52"/>
        <v/>
      </c>
      <c r="V101" s="189" t="str">
        <f t="shared" si="41"/>
        <v>43512C</v>
      </c>
      <c r="W101" s="64" t="str">
        <f>+IFERROR(VLOOKUP($V101,'Calculation Solids'!$B$4:$J$1141,7,FALSE),"")</f>
        <v/>
      </c>
      <c r="X101" s="4" t="str">
        <f>+IFERROR(VLOOKUP($V101,'Calculation COD'!$B$4:$J$1055,7,FALSE),"")</f>
        <v/>
      </c>
      <c r="Y101" s="4" t="str">
        <f>+IFERROR(VLOOKUP($V101,'Calculation NH4'!$B$4:$J$1041,7,FALSE),"")</f>
        <v/>
      </c>
      <c r="Z101" s="64" t="str">
        <f>+IFERROR(VLOOKUP($V101,'Calculation NO3'!$B$4:$J$1044,7,FALSE),"")</f>
        <v/>
      </c>
      <c r="AA101" s="64" t="str">
        <f>+IFERROR(VLOOKUP($V101,'Calculation P'!$B$4:$J$1000,7,FALSE),"")</f>
        <v/>
      </c>
      <c r="AB101" s="240"/>
      <c r="AC101" s="183" t="str">
        <f t="shared" si="42"/>
        <v>43512D</v>
      </c>
      <c r="AD101" s="4" t="str">
        <f>+IFERROR(VLOOKUP($AC101,'Calculation TSS'!$B$4:$J$1000,7,FALSE),"")</f>
        <v/>
      </c>
      <c r="AE101" s="4" t="str">
        <f>+IFERROR(VLOOKUP($AC101,'Calculation COD'!$B$4:$J$1055,7,FALSE),"")</f>
        <v/>
      </c>
      <c r="AF101" s="4" t="str">
        <f>+IFERROR(VLOOKUP($AC101,'Calculation NH4'!$B$4:$J$1041,7,FALSE),"")</f>
        <v/>
      </c>
      <c r="AG101" s="64" t="str">
        <f>+IFERROR(VLOOKUP($AC101,'Calculation NO3'!$B$4:$J$1044,7,FALSE),"")</f>
        <v/>
      </c>
      <c r="AH101" s="131" t="str">
        <f>+IFERROR(VLOOKUP($AC101,'Calculation P'!$B$4:$J$1000,7,FALSE),"")</f>
        <v/>
      </c>
      <c r="AI101" s="115"/>
      <c r="AJ101" s="210" t="str">
        <f t="shared" si="43"/>
        <v>43512E</v>
      </c>
      <c r="AK101" s="211" t="str">
        <f>+IFERROR(VLOOKUP($AJ101,'Calculation TSS'!$B$4:$J$1000,7,FALSE),"")</f>
        <v/>
      </c>
      <c r="AL101" s="4" t="str">
        <f>+IFERROR(VLOOKUP($AJ101,'Calculation COD'!$B$4:$J$1055,7,FALSE),"")</f>
        <v/>
      </c>
      <c r="AM101" s="4" t="str">
        <f>+IFERROR(VLOOKUP($AJ101,'Calculation NH4'!$B$4:$J$1041,7,FALSE),"")</f>
        <v/>
      </c>
      <c r="AN101" s="64" t="str">
        <f>+IFERROR(VLOOKUP($AJ101,'Calculation NO3'!$B$4:$J$1044,7,FALSE),"")</f>
        <v/>
      </c>
      <c r="AO101" s="69" t="str">
        <f>+IFERROR(VLOOKUP($AJ101,'Calculation P'!$B$4:$J$1000,7,FALSE),"")</f>
        <v/>
      </c>
      <c r="AP101" s="178" t="str">
        <f t="shared" si="44"/>
        <v>43512F</v>
      </c>
      <c r="AQ101" s="65" t="str">
        <f>+IFERROR(VLOOKUP($AP101,'Calculation TSS'!$B$4:$J$1000,7,FALSE),"")</f>
        <v/>
      </c>
      <c r="AR101" s="65" t="str">
        <f>+IFERROR(VLOOKUP($AP101,'Calculation COD'!$B$4:$J$1055,7,FALSE),"")</f>
        <v/>
      </c>
      <c r="AS101" s="65" t="str">
        <f>+IFERROR(VLOOKUP($AP101,'Calculation NH4'!$B$4:$J$1041,7,FALSE),"")</f>
        <v/>
      </c>
      <c r="AT101" s="64" t="str">
        <f>+IFERROR(VLOOKUP($AP101,'Calculation NO3'!$B$4:$J$1044,7,FALSE),"")</f>
        <v/>
      </c>
      <c r="AU101" s="64" t="str">
        <f>+IFERROR(VLOOKUP($AP101,'Calculation P'!$B$4:$J$1000,7,FALSE),"")</f>
        <v/>
      </c>
      <c r="AV101" s="115"/>
      <c r="AW101" s="189" t="str">
        <f t="shared" si="45"/>
        <v>43512G</v>
      </c>
      <c r="AX101" s="65" t="str">
        <f>+IFERROR(VLOOKUP($AW101,'Calculation COD'!$B$4:$J$1055,7,FALSE),"")</f>
        <v/>
      </c>
      <c r="AY101" s="65" t="str">
        <f>+IFERROR(VLOOKUP($AW101,'Calculation NH4'!$B$4:$J$1041,7,FALSE),"")</f>
        <v/>
      </c>
      <c r="AZ101" s="64" t="str">
        <f>+IFERROR(VLOOKUP($AW101,'Calculation NO3'!$B$4:$J$1044,7,FALSE),"")</f>
        <v/>
      </c>
      <c r="BA101" s="69" t="str">
        <f>+IFERROR(VLOOKUP($AW101,'Calculation P'!$B$4:$J$1000,7,FALSE),"")</f>
        <v/>
      </c>
      <c r="BB101" s="183" t="str">
        <f t="shared" si="46"/>
        <v>43512H</v>
      </c>
      <c r="BC101" s="64" t="str">
        <f>+IFERROR(VLOOKUP($BB101,'Calculation TSS'!$B$4:$J$1000,7,FALSE),"")</f>
        <v/>
      </c>
      <c r="BD101" s="65" t="str">
        <f>+IFERROR(VLOOKUP($BB101,'Calculation COD'!$B$4:$J$1055,7,FALSE),"")</f>
        <v/>
      </c>
      <c r="BE101" s="65" t="str">
        <f>+IFERROR(VLOOKUP($BB101,'Calculation NH4'!$B$4:$J$1041,7,FALSE),"")</f>
        <v/>
      </c>
      <c r="BF101" s="65" t="str">
        <f>+IFERROR(VLOOKUP($BB101,'Calculation NO3'!$B$4:$J$1044,7,FALSE),"")</f>
        <v/>
      </c>
      <c r="BG101" s="131" t="str">
        <f>+IFERROR(VLOOKUP($BB101,'Calculation P'!$B$4:$J$1000,7,FALSE),"")</f>
        <v/>
      </c>
      <c r="BH101" s="210" t="str">
        <f t="shared" si="47"/>
        <v>43512I</v>
      </c>
      <c r="BI101" s="66" t="str">
        <f>+IFERROR(VLOOKUP($BH101,'Calculation TSS'!$B$4:$J$1000,7,FALSE),"")</f>
        <v/>
      </c>
      <c r="BJ101" s="65" t="str">
        <f>+IFERROR(VLOOKUP($BH101,'Calculation COD'!$B$4:$J$1055,7,FALSE),"")</f>
        <v/>
      </c>
      <c r="BK101" s="65" t="str">
        <f>+IFERROR(VLOOKUP($BH101,'Calculation NH4'!$B$4:$J$1041,7,FALSE),"")</f>
        <v/>
      </c>
      <c r="BL101" s="65" t="str">
        <f>+IFERROR(VLOOKUP($BH101,'Calculation NO3'!$B$4:$J$1044,7,FALSE),"")</f>
        <v/>
      </c>
      <c r="BM101" s="64" t="str">
        <f>+IFERROR(VLOOKUP($BH101,'Calculation P'!$B$4:$J$1000,7,FALSE),"")</f>
        <v/>
      </c>
      <c r="BN101" s="115"/>
      <c r="BO101" s="183" t="str">
        <f t="shared" si="48"/>
        <v>43512N</v>
      </c>
      <c r="BP101" s="116" t="str">
        <f>IFERROR(+VLOOKUP($BO101,'Calculation Solids'!$B$4:$I$1141,7,FALSE),"")</f>
        <v/>
      </c>
      <c r="BQ101" s="187" t="str">
        <f t="shared" si="49"/>
        <v>43512O</v>
      </c>
      <c r="BR101" s="116" t="str">
        <f>IFERROR(+VLOOKUP($BQ101,'Calculation Solids'!$B$4:$I$1141,7,FALSE),"")</f>
        <v/>
      </c>
      <c r="BS101" s="185" t="str">
        <f t="shared" si="50"/>
        <v>43512P</v>
      </c>
      <c r="BT101" s="116" t="str">
        <f>IFERROR(+VLOOKUP($BS101,'Calculation Solids'!$B$4:$I$1141,7,FALSE),"")</f>
        <v/>
      </c>
    </row>
    <row r="102" spans="1:72" x14ac:dyDescent="0.35">
      <c r="A102" s="244">
        <v>43513</v>
      </c>
      <c r="B102" s="240"/>
      <c r="C102" s="191" t="str">
        <f t="shared" si="51"/>
        <v>43513A</v>
      </c>
      <c r="D102" s="64" t="str">
        <f>IFERROR(+VLOOKUP(C102,'Calculation Solids'!$B$4:$I$1141,7,FALSE),"")</f>
        <v/>
      </c>
      <c r="E102" s="326" t="str">
        <f>+IFERROR(VLOOKUP($C102,'Calculation COD'!$B$4:$J$1055,7,FALSE),"")</f>
        <v/>
      </c>
      <c r="F102" s="183" t="str">
        <f t="shared" si="36"/>
        <v>43513B</v>
      </c>
      <c r="G102" s="178" t="str">
        <f>IFERROR(+VLOOKUP($F102,'Calculation Solids'!$B$4:$I$1141,7,FALSE),"")</f>
        <v/>
      </c>
      <c r="H102" s="3" t="str">
        <f>+IFERROR(VLOOKUP($F102,'Calculation COD'!$B$4:$J$1055,7,FALSE),"")</f>
        <v/>
      </c>
      <c r="I102" s="3" t="str">
        <f>+IFERROR(VLOOKUP($F102,'Calculation NH4'!$B$4:$J$1041,7,FALSE),"")</f>
        <v/>
      </c>
      <c r="J102" s="64" t="str">
        <f>+IFERROR(VLOOKUP($F102,'Calculation NO3'!$B$4:$J$1044,7,FALSE),"")</f>
        <v/>
      </c>
      <c r="K102" s="64" t="str">
        <f>+IFERROR(VLOOKUP($F102,'Calculation P'!$B$4:$J$1000,7,FALSE),"")</f>
        <v/>
      </c>
      <c r="L102" s="115"/>
      <c r="M102" s="117" t="str">
        <f t="shared" si="37"/>
        <v>43513J</v>
      </c>
      <c r="N102" s="66" t="str">
        <f>+IFERROR(VLOOKUP($M102,'Calculation Solids'!$B$4:$J$1141,7,FALSE),"")</f>
        <v/>
      </c>
      <c r="O102" s="64" t="str">
        <f t="shared" si="38"/>
        <v>43513K</v>
      </c>
      <c r="P102" s="64" t="str">
        <f>+IFERROR(VLOOKUP($O102,'Calculation Solids'!$B$4:$J$1141,7,FALSE),"")</f>
        <v/>
      </c>
      <c r="Q102" s="64" t="str">
        <f t="shared" si="39"/>
        <v>43513L</v>
      </c>
      <c r="R102" s="64" t="str">
        <f>+IFERROR(VLOOKUP($Q102,'Calculation Solids'!$B$4:$J$1141,7,FALSE),"")</f>
        <v/>
      </c>
      <c r="S102" s="64" t="str">
        <f t="shared" si="40"/>
        <v>43513M</v>
      </c>
      <c r="T102" s="64" t="str">
        <f>+IFERROR(VLOOKUP($S102,'Calculation Solids'!$B$4:$J$1141,7,FALSE),"")</f>
        <v/>
      </c>
      <c r="U102" s="69" t="str">
        <f t="shared" si="52"/>
        <v/>
      </c>
      <c r="V102" s="189" t="str">
        <f t="shared" si="41"/>
        <v>43513C</v>
      </c>
      <c r="W102" s="64" t="str">
        <f>+IFERROR(VLOOKUP($V102,'Calculation Solids'!$B$4:$J$1141,7,FALSE),"")</f>
        <v/>
      </c>
      <c r="X102" s="4" t="str">
        <f>+IFERROR(VLOOKUP($V102,'Calculation COD'!$B$4:$J$1055,7,FALSE),"")</f>
        <v/>
      </c>
      <c r="Y102" s="4" t="str">
        <f>+IFERROR(VLOOKUP($V102,'Calculation NH4'!$B$4:$J$1041,7,FALSE),"")</f>
        <v/>
      </c>
      <c r="Z102" s="64" t="str">
        <f>+IFERROR(VLOOKUP($V102,'Calculation NO3'!$B$4:$J$1044,7,FALSE),"")</f>
        <v/>
      </c>
      <c r="AA102" s="64" t="str">
        <f>+IFERROR(VLOOKUP($V102,'Calculation P'!$B$4:$J$1000,7,FALSE),"")</f>
        <v/>
      </c>
      <c r="AB102" s="240"/>
      <c r="AC102" s="183" t="str">
        <f t="shared" si="42"/>
        <v>43513D</v>
      </c>
      <c r="AD102" s="4" t="str">
        <f>+IFERROR(VLOOKUP($AC102,'Calculation TSS'!$B$4:$J$1000,7,FALSE),"")</f>
        <v/>
      </c>
      <c r="AE102" s="4" t="str">
        <f>+IFERROR(VLOOKUP($AC102,'Calculation COD'!$B$4:$J$1055,7,FALSE),"")</f>
        <v/>
      </c>
      <c r="AF102" s="4" t="str">
        <f>+IFERROR(VLOOKUP($AC102,'Calculation NH4'!$B$4:$J$1041,7,FALSE),"")</f>
        <v/>
      </c>
      <c r="AG102" s="64" t="str">
        <f>+IFERROR(VLOOKUP($AC102,'Calculation NO3'!$B$4:$J$1044,7,FALSE),"")</f>
        <v/>
      </c>
      <c r="AH102" s="131" t="str">
        <f>+IFERROR(VLOOKUP($AC102,'Calculation P'!$B$4:$J$1000,7,FALSE),"")</f>
        <v/>
      </c>
      <c r="AI102" s="115"/>
      <c r="AJ102" s="210" t="str">
        <f t="shared" si="43"/>
        <v>43513E</v>
      </c>
      <c r="AK102" s="211" t="str">
        <f>+IFERROR(VLOOKUP($AJ102,'Calculation TSS'!$B$4:$J$1000,7,FALSE),"")</f>
        <v/>
      </c>
      <c r="AL102" s="4" t="str">
        <f>+IFERROR(VLOOKUP($AJ102,'Calculation COD'!$B$4:$J$1055,7,FALSE),"")</f>
        <v/>
      </c>
      <c r="AM102" s="4" t="str">
        <f>+IFERROR(VLOOKUP($AJ102,'Calculation NH4'!$B$4:$J$1041,7,FALSE),"")</f>
        <v/>
      </c>
      <c r="AN102" s="64" t="str">
        <f>+IFERROR(VLOOKUP($AJ102,'Calculation NO3'!$B$4:$J$1044,7,FALSE),"")</f>
        <v/>
      </c>
      <c r="AO102" s="69" t="str">
        <f>+IFERROR(VLOOKUP($AJ102,'Calculation P'!$B$4:$J$1000,7,FALSE),"")</f>
        <v/>
      </c>
      <c r="AP102" s="178" t="str">
        <f t="shared" si="44"/>
        <v>43513F</v>
      </c>
      <c r="AQ102" s="65" t="str">
        <f>+IFERROR(VLOOKUP($AP102,'Calculation TSS'!$B$4:$J$1000,7,FALSE),"")</f>
        <v/>
      </c>
      <c r="AR102" s="65" t="str">
        <f>+IFERROR(VLOOKUP($AP102,'Calculation COD'!$B$4:$J$1055,7,FALSE),"")</f>
        <v/>
      </c>
      <c r="AS102" s="65" t="str">
        <f>+IFERROR(VLOOKUP($AP102,'Calculation NH4'!$B$4:$J$1041,7,FALSE),"")</f>
        <v/>
      </c>
      <c r="AT102" s="64" t="str">
        <f>+IFERROR(VLOOKUP($AP102,'Calculation NO3'!$B$4:$J$1044,7,FALSE),"")</f>
        <v/>
      </c>
      <c r="AU102" s="64" t="str">
        <f>+IFERROR(VLOOKUP($AP102,'Calculation P'!$B$4:$J$1000,7,FALSE),"")</f>
        <v/>
      </c>
      <c r="AV102" s="115"/>
      <c r="AW102" s="189" t="str">
        <f t="shared" si="45"/>
        <v>43513G</v>
      </c>
      <c r="AX102" s="65" t="str">
        <f>+IFERROR(VLOOKUP($AW102,'Calculation COD'!$B$4:$J$1055,7,FALSE),"")</f>
        <v/>
      </c>
      <c r="AY102" s="65" t="str">
        <f>+IFERROR(VLOOKUP($AW102,'Calculation NH4'!$B$4:$J$1041,7,FALSE),"")</f>
        <v/>
      </c>
      <c r="AZ102" s="64" t="str">
        <f>+IFERROR(VLOOKUP($AW102,'Calculation NO3'!$B$4:$J$1044,7,FALSE),"")</f>
        <v/>
      </c>
      <c r="BA102" s="69" t="str">
        <f>+IFERROR(VLOOKUP($AW102,'Calculation P'!$B$4:$J$1000,7,FALSE),"")</f>
        <v/>
      </c>
      <c r="BB102" s="183" t="str">
        <f t="shared" si="46"/>
        <v>43513H</v>
      </c>
      <c r="BC102" s="64" t="str">
        <f>+IFERROR(VLOOKUP($BB102,'Calculation TSS'!$B$4:$J$1000,7,FALSE),"")</f>
        <v/>
      </c>
      <c r="BD102" s="65" t="str">
        <f>+IFERROR(VLOOKUP($BB102,'Calculation COD'!$B$4:$J$1055,7,FALSE),"")</f>
        <v/>
      </c>
      <c r="BE102" s="65" t="str">
        <f>+IFERROR(VLOOKUP($BB102,'Calculation NH4'!$B$4:$J$1041,7,FALSE),"")</f>
        <v/>
      </c>
      <c r="BF102" s="65" t="str">
        <f>+IFERROR(VLOOKUP($BB102,'Calculation NO3'!$B$4:$J$1044,7,FALSE),"")</f>
        <v/>
      </c>
      <c r="BG102" s="131" t="str">
        <f>+IFERROR(VLOOKUP($BB102,'Calculation P'!$B$4:$J$1000,7,FALSE),"")</f>
        <v/>
      </c>
      <c r="BH102" s="210" t="str">
        <f t="shared" si="47"/>
        <v>43513I</v>
      </c>
      <c r="BI102" s="66" t="str">
        <f>+IFERROR(VLOOKUP($BH102,'Calculation TSS'!$B$4:$J$1000,7,FALSE),"")</f>
        <v/>
      </c>
      <c r="BJ102" s="65" t="str">
        <f>+IFERROR(VLOOKUP($BH102,'Calculation COD'!$B$4:$J$1055,7,FALSE),"")</f>
        <v/>
      </c>
      <c r="BK102" s="65" t="str">
        <f>+IFERROR(VLOOKUP($BH102,'Calculation NH4'!$B$4:$J$1041,7,FALSE),"")</f>
        <v/>
      </c>
      <c r="BL102" s="65" t="str">
        <f>+IFERROR(VLOOKUP($BH102,'Calculation NO3'!$B$4:$J$1044,7,FALSE),"")</f>
        <v/>
      </c>
      <c r="BM102" s="64" t="str">
        <f>+IFERROR(VLOOKUP($BH102,'Calculation P'!$B$4:$J$1000,7,FALSE),"")</f>
        <v/>
      </c>
      <c r="BN102" s="115"/>
      <c r="BO102" s="183" t="str">
        <f t="shared" si="48"/>
        <v>43513N</v>
      </c>
      <c r="BP102" s="116" t="str">
        <f>IFERROR(+VLOOKUP($BO102,'Calculation Solids'!$B$4:$I$1141,7,FALSE),"")</f>
        <v/>
      </c>
      <c r="BQ102" s="187" t="str">
        <f t="shared" si="49"/>
        <v>43513O</v>
      </c>
      <c r="BR102" s="116" t="str">
        <f>IFERROR(+VLOOKUP($BQ102,'Calculation Solids'!$B$4:$I$1141,7,FALSE),"")</f>
        <v/>
      </c>
      <c r="BS102" s="185" t="str">
        <f t="shared" si="50"/>
        <v>43513P</v>
      </c>
      <c r="BT102" s="116" t="str">
        <f>IFERROR(+VLOOKUP($BS102,'Calculation Solids'!$B$4:$I$1141,7,FALSE),"")</f>
        <v/>
      </c>
    </row>
    <row r="103" spans="1:72" x14ac:dyDescent="0.35">
      <c r="A103" s="244">
        <v>43514</v>
      </c>
      <c r="B103" s="239"/>
      <c r="C103" s="173" t="str">
        <f t="shared" si="51"/>
        <v>43514A</v>
      </c>
      <c r="D103" s="29">
        <f>IFERROR(+VLOOKUP(C103,'Calculation Solids'!$B$4:$I$1141,7,FALSE),"")</f>
        <v>21.930949456225886</v>
      </c>
      <c r="E103" s="190" t="str">
        <f>+IFERROR(VLOOKUP($C103,'Calculation COD'!$B$4:$J$1055,7,FALSE),"")</f>
        <v/>
      </c>
      <c r="F103" s="30" t="str">
        <f t="shared" si="36"/>
        <v>43514B</v>
      </c>
      <c r="G103" s="177">
        <f>IFERROR(+VLOOKUP($F103,'Calculation Solids'!$B$4:$I$1141,7,FALSE),"")</f>
        <v>12.479581996733048</v>
      </c>
      <c r="H103" s="25" t="str">
        <f>+IFERROR(VLOOKUP($F103,'Calculation COD'!$B$4:$J$1055,7,FALSE),"")</f>
        <v/>
      </c>
      <c r="I103" s="26" t="str">
        <f>+IFERROR(VLOOKUP($F103,'Calculation NH4'!$B$4:$J$1041,7,FALSE),"")</f>
        <v/>
      </c>
      <c r="J103" s="29" t="str">
        <f>+IFERROR(VLOOKUP($F103,'Calculation NO3'!$B$4:$J$1044,7,FALSE),"")</f>
        <v/>
      </c>
      <c r="K103" s="29" t="str">
        <f>+IFERROR(VLOOKUP($F103,'Calculation P'!$B$4:$J$1000,7,FALSE),"")</f>
        <v/>
      </c>
      <c r="L103" s="62"/>
      <c r="M103" s="27" t="str">
        <f t="shared" si="37"/>
        <v>43514J</v>
      </c>
      <c r="N103" s="40">
        <f>+IFERROR(VLOOKUP($M103,'Calculation Solids'!$B$4:$J$1141,7,FALSE),"")</f>
        <v>65.852736727791154</v>
      </c>
      <c r="O103" s="28" t="str">
        <f t="shared" si="38"/>
        <v>43514K</v>
      </c>
      <c r="P103" s="29">
        <f>+IFERROR(VLOOKUP($O103,'Calculation Solids'!$B$4:$J$1141,7,FALSE),"")</f>
        <v>71.541731118075006</v>
      </c>
      <c r="Q103" s="28" t="str">
        <f t="shared" si="39"/>
        <v>43514L</v>
      </c>
      <c r="R103" s="29">
        <f>+IFERROR(VLOOKUP($Q103,'Calculation Solids'!$B$4:$J$1141,7,FALSE),"")</f>
        <v>64.783370567870023</v>
      </c>
      <c r="S103" s="28" t="str">
        <f t="shared" si="40"/>
        <v>43514M</v>
      </c>
      <c r="T103" s="29" t="str">
        <f>+IFERROR(VLOOKUP($S103,'Calculation Solids'!$B$4:$J$1141,7,FALSE),"")</f>
        <v/>
      </c>
      <c r="U103" s="68">
        <f t="shared" si="52"/>
        <v>67.392612804578732</v>
      </c>
      <c r="V103" s="173" t="str">
        <f t="shared" si="41"/>
        <v>43514C</v>
      </c>
      <c r="W103" s="29" t="str">
        <f>+IFERROR(VLOOKUP($V103,'Calculation Solids'!$B$4:$J$1141,7,FALSE),"")</f>
        <v/>
      </c>
      <c r="X103" s="24" t="str">
        <f>+IFERROR(VLOOKUP($V103,'Calculation COD'!$B$4:$J$1055,7,FALSE),"")</f>
        <v/>
      </c>
      <c r="Y103" s="8" t="str">
        <f>+IFERROR(VLOOKUP($V103,'Calculation NH4'!$B$4:$J$1041,7,FALSE),"")</f>
        <v/>
      </c>
      <c r="Z103" s="29" t="str">
        <f>+IFERROR(VLOOKUP($V103,'Calculation NO3'!$B$4:$J$1044,7,FALSE),"")</f>
        <v/>
      </c>
      <c r="AA103" s="29" t="str">
        <f>+IFERROR(VLOOKUP($V103,'Calculation P'!$B$4:$J$1000,7,FALSE),"")</f>
        <v/>
      </c>
      <c r="AB103" s="239"/>
      <c r="AC103" s="30" t="str">
        <f t="shared" si="42"/>
        <v>43514D</v>
      </c>
      <c r="AD103" s="2" t="str">
        <f>+IFERROR(VLOOKUP($AC103,'Calculation TSS'!$B$4:$J$1000,7,FALSE),"")</f>
        <v/>
      </c>
      <c r="AE103" s="24" t="str">
        <f>+IFERROR(VLOOKUP($AC103,'Calculation COD'!$B$4:$J$1055,7,FALSE),"")</f>
        <v/>
      </c>
      <c r="AF103" s="24" t="str">
        <f>+IFERROR(VLOOKUP($AC103,'Calculation NH4'!$B$4:$J$1041,7,FALSE),"")</f>
        <v/>
      </c>
      <c r="AG103" s="29" t="str">
        <f>+IFERROR(VLOOKUP($AC103,'Calculation NO3'!$B$4:$J$1044,7,FALSE),"")</f>
        <v/>
      </c>
      <c r="AH103" s="130" t="str">
        <f>+IFERROR(VLOOKUP($AC103,'Calculation P'!$B$4:$J$1000,7,FALSE),"")</f>
        <v/>
      </c>
      <c r="AI103" s="62"/>
      <c r="AJ103" s="173" t="str">
        <f t="shared" si="43"/>
        <v>43514E</v>
      </c>
      <c r="AK103" s="2" t="str">
        <f>+IFERROR(VLOOKUP($AJ103,'Calculation TSS'!$B$4:$J$1000,7,FALSE),"")</f>
        <v/>
      </c>
      <c r="AL103" s="24" t="str">
        <f>+IFERROR(VLOOKUP($AJ103,'Calculation COD'!$B$4:$J$1055,7,FALSE),"")</f>
        <v/>
      </c>
      <c r="AM103" s="24" t="str">
        <f>+IFERROR(VLOOKUP($AJ103,'Calculation NH4'!$B$4:$J$1041,7,FALSE),"")</f>
        <v/>
      </c>
      <c r="AN103" s="29" t="str">
        <f>+IFERROR(VLOOKUP($AJ103,'Calculation NO3'!$B$4:$J$1044,7,FALSE),"")</f>
        <v/>
      </c>
      <c r="AO103" s="68" t="str">
        <f>+IFERROR(VLOOKUP($AJ103,'Calculation P'!$B$4:$J$1000,7,FALSE),"")</f>
        <v/>
      </c>
      <c r="AP103" s="30" t="str">
        <f t="shared" si="44"/>
        <v>43514F</v>
      </c>
      <c r="AQ103" s="25" t="str">
        <f>+IFERROR(VLOOKUP($AP103,'Calculation TSS'!$B$4:$J$1000,7,FALSE),"")</f>
        <v/>
      </c>
      <c r="AR103" s="25" t="str">
        <f>+IFERROR(VLOOKUP($AP103,'Calculation COD'!$B$4:$J$1055,7,FALSE),"")</f>
        <v/>
      </c>
      <c r="AS103" s="25" t="str">
        <f>+IFERROR(VLOOKUP($AP103,'Calculation NH4'!$B$4:$J$1041,7,FALSE),"")</f>
        <v/>
      </c>
      <c r="AT103" s="29" t="str">
        <f>+IFERROR(VLOOKUP($AP103,'Calculation NO3'!$B$4:$J$1044,7,FALSE),"")</f>
        <v/>
      </c>
      <c r="AU103" s="29" t="str">
        <f>+IFERROR(VLOOKUP($AP103,'Calculation P'!$B$4:$J$1000,7,FALSE),"")</f>
        <v/>
      </c>
      <c r="AV103" s="62"/>
      <c r="AW103" s="173" t="str">
        <f t="shared" si="45"/>
        <v>43514G</v>
      </c>
      <c r="AX103" s="25" t="str">
        <f>+IFERROR(VLOOKUP($AW103,'Calculation COD'!$B$4:$J$1055,7,FALSE),"")</f>
        <v/>
      </c>
      <c r="AY103" s="25" t="str">
        <f>+IFERROR(VLOOKUP($AW103,'Calculation NH4'!$B$4:$J$1041,7,FALSE),"")</f>
        <v/>
      </c>
      <c r="AZ103" s="29" t="str">
        <f>+IFERROR(VLOOKUP($AW103,'Calculation NO3'!$B$4:$J$1044,7,FALSE),"")</f>
        <v/>
      </c>
      <c r="BA103" s="68" t="str">
        <f>+IFERROR(VLOOKUP($AW103,'Calculation P'!$B$4:$J$1000,7,FALSE),"")</f>
        <v/>
      </c>
      <c r="BB103" s="30" t="str">
        <f t="shared" si="46"/>
        <v>43514H</v>
      </c>
      <c r="BC103" s="29" t="str">
        <f>+IFERROR(VLOOKUP($BB103,'Calculation TSS'!$B$4:$J$1000,7,FALSE),"")</f>
        <v/>
      </c>
      <c r="BD103" s="25" t="str">
        <f>+IFERROR(VLOOKUP($BB103,'Calculation COD'!$B$4:$J$1055,7,FALSE),"")</f>
        <v/>
      </c>
      <c r="BE103" s="25" t="str">
        <f>+IFERROR(VLOOKUP($BB103,'Calculation NH4'!$B$4:$J$1041,7,FALSE),"")</f>
        <v/>
      </c>
      <c r="BF103" s="25" t="str">
        <f>+IFERROR(VLOOKUP($BB103,'Calculation NO3'!$B$4:$J$1044,7,FALSE),"")</f>
        <v/>
      </c>
      <c r="BG103" s="130" t="str">
        <f>+IFERROR(VLOOKUP($BB103,'Calculation P'!$B$4:$J$1000,7,FALSE),"")</f>
        <v/>
      </c>
      <c r="BH103" s="192" t="str">
        <f t="shared" si="47"/>
        <v>43514I</v>
      </c>
      <c r="BI103" s="40" t="str">
        <f>+IFERROR(VLOOKUP($BH103,'Calculation TSS'!$B$4:$J$1000,7,FALSE),"")</f>
        <v/>
      </c>
      <c r="BJ103" s="25" t="str">
        <f>+IFERROR(VLOOKUP($BH103,'Calculation COD'!$B$4:$J$1055,7,FALSE),"")</f>
        <v/>
      </c>
      <c r="BK103" s="25" t="str">
        <f>+IFERROR(VLOOKUP($BH103,'Calculation NH4'!$B$4:$J$1041,7,FALSE),"")</f>
        <v/>
      </c>
      <c r="BL103" s="25" t="str">
        <f>+IFERROR(VLOOKUP($BH103,'Calculation NO3'!$B$4:$J$1044,7,FALSE),"")</f>
        <v/>
      </c>
      <c r="BM103" s="29" t="str">
        <f>+IFERROR(VLOOKUP($BH103,'Calculation P'!$B$4:$J$1000,7,FALSE),"")</f>
        <v/>
      </c>
      <c r="BN103" s="62"/>
      <c r="BO103" s="30" t="str">
        <f t="shared" si="48"/>
        <v>43514N</v>
      </c>
      <c r="BP103" s="134" t="str">
        <f>IFERROR(+VLOOKUP($BO103,'Calculation Solids'!$B$4:$I$1141,7,FALSE),"")</f>
        <v/>
      </c>
      <c r="BQ103" s="192" t="str">
        <f t="shared" si="49"/>
        <v>43514O</v>
      </c>
      <c r="BR103" s="92" t="str">
        <f>IFERROR(+VLOOKUP($BQ103,'Calculation Solids'!$B$4:$I$1141,7,FALSE),"")</f>
        <v/>
      </c>
      <c r="BS103" s="30" t="str">
        <f t="shared" si="50"/>
        <v>43514P</v>
      </c>
      <c r="BT103" s="170" t="str">
        <f>IFERROR(+VLOOKUP($BS103,'Calculation Solids'!$B$4:$I$1141,7,FALSE),"")</f>
        <v/>
      </c>
    </row>
    <row r="104" spans="1:72" x14ac:dyDescent="0.35">
      <c r="A104" s="244">
        <v>43515</v>
      </c>
      <c r="B104" s="239"/>
      <c r="C104" s="173" t="str">
        <f t="shared" si="51"/>
        <v>43515A</v>
      </c>
      <c r="D104" s="29" t="str">
        <f>IFERROR(+VLOOKUP(C104,'Calculation Solids'!$B$4:$I$1141,7,FALSE),"")</f>
        <v/>
      </c>
      <c r="E104" s="190" t="str">
        <f>+IFERROR(VLOOKUP($C104,'Calculation COD'!$B$4:$J$1055,7,FALSE),"")</f>
        <v/>
      </c>
      <c r="F104" s="30" t="str">
        <f t="shared" si="36"/>
        <v>43515B</v>
      </c>
      <c r="G104" s="177" t="str">
        <f>IFERROR(+VLOOKUP($F104,'Calculation Solids'!$B$4:$I$1141,7,FALSE),"")</f>
        <v/>
      </c>
      <c r="H104" s="25" t="str">
        <f>+IFERROR(VLOOKUP($F104,'Calculation COD'!$B$4:$J$1055,7,FALSE),"")</f>
        <v/>
      </c>
      <c r="I104" s="26" t="str">
        <f>+IFERROR(VLOOKUP($F104,'Calculation NH4'!$B$4:$J$1041,7,FALSE),"")</f>
        <v/>
      </c>
      <c r="J104" s="29" t="str">
        <f>+IFERROR(VLOOKUP($F104,'Calculation NO3'!$B$4:$J$1044,7,FALSE),"")</f>
        <v/>
      </c>
      <c r="K104" s="29" t="str">
        <f>+IFERROR(VLOOKUP($F104,'Calculation P'!$B$4:$J$1000,7,FALSE),"")</f>
        <v/>
      </c>
      <c r="L104" s="239"/>
      <c r="M104" s="27" t="str">
        <f t="shared" si="37"/>
        <v>43515J</v>
      </c>
      <c r="N104" s="40" t="str">
        <f>+IFERROR(VLOOKUP($M104,'Calculation Solids'!$B$4:$J$1141,7,FALSE),"")</f>
        <v/>
      </c>
      <c r="O104" s="28" t="str">
        <f t="shared" si="38"/>
        <v>43515K</v>
      </c>
      <c r="P104" s="29" t="str">
        <f>+IFERROR(VLOOKUP($O104,'Calculation Solids'!$B$4:$J$1141,7,FALSE),"")</f>
        <v/>
      </c>
      <c r="Q104" s="28" t="str">
        <f t="shared" si="39"/>
        <v>43515L</v>
      </c>
      <c r="R104" s="29" t="str">
        <f>+IFERROR(VLOOKUP($Q104,'Calculation Solids'!$B$4:$J$1141,7,FALSE),"")</f>
        <v/>
      </c>
      <c r="S104" s="28" t="str">
        <f t="shared" si="40"/>
        <v>43515M</v>
      </c>
      <c r="T104" s="29" t="str">
        <f>+IFERROR(VLOOKUP($S104,'Calculation Solids'!$B$4:$J$1141,7,FALSE),"")</f>
        <v/>
      </c>
      <c r="U104" s="68" t="str">
        <f t="shared" si="52"/>
        <v/>
      </c>
      <c r="V104" s="173" t="str">
        <f t="shared" si="41"/>
        <v>43515C</v>
      </c>
      <c r="W104" s="29" t="str">
        <f>+IFERROR(VLOOKUP($V104,'Calculation Solids'!$B$4:$J$1141,7,FALSE),"")</f>
        <v/>
      </c>
      <c r="X104" s="24" t="str">
        <f>+IFERROR(VLOOKUP($V104,'Calculation COD'!$B$4:$J$1055,7,FALSE),"")</f>
        <v/>
      </c>
      <c r="Y104" s="8" t="str">
        <f>+IFERROR(VLOOKUP($V104,'Calculation NH4'!$B$4:$J$1041,7,FALSE),"")</f>
        <v/>
      </c>
      <c r="Z104" s="29" t="str">
        <f>+IFERROR(VLOOKUP($V104,'Calculation NO3'!$B$4:$J$1044,7,FALSE),"")</f>
        <v/>
      </c>
      <c r="AA104" s="29" t="str">
        <f>+IFERROR(VLOOKUP($V104,'Calculation P'!$B$4:$J$1000,7,FALSE),"")</f>
        <v/>
      </c>
      <c r="AB104" s="239"/>
      <c r="AC104" s="30" t="str">
        <f t="shared" si="42"/>
        <v>43515D</v>
      </c>
      <c r="AD104" s="2" t="str">
        <f>+IFERROR(VLOOKUP($AC104,'Calculation TSS'!$B$4:$J$1000,7,FALSE),"")</f>
        <v/>
      </c>
      <c r="AE104" s="24" t="str">
        <f>+IFERROR(VLOOKUP($AC104,'Calculation COD'!$B$4:$J$1055,7,FALSE),"")</f>
        <v/>
      </c>
      <c r="AF104" s="24" t="str">
        <f>+IFERROR(VLOOKUP($AC104,'Calculation NH4'!$B$4:$J$1041,7,FALSE),"")</f>
        <v/>
      </c>
      <c r="AG104" s="29" t="str">
        <f>+IFERROR(VLOOKUP($AC104,'Calculation NO3'!$B$4:$J$1044,7,FALSE),"")</f>
        <v/>
      </c>
      <c r="AH104" s="29" t="str">
        <f>+IFERROR(VLOOKUP($AC104,'Calculation P'!$B$4:$J$1000,7,FALSE),"")</f>
        <v/>
      </c>
      <c r="AI104" s="239"/>
      <c r="AJ104" s="173" t="str">
        <f t="shared" si="43"/>
        <v>43515E</v>
      </c>
      <c r="AK104" s="2" t="str">
        <f>+IFERROR(VLOOKUP($AJ104,'Calculation TSS'!$B$4:$J$1000,7,FALSE),"")</f>
        <v/>
      </c>
      <c r="AL104" s="24" t="str">
        <f>+IFERROR(VLOOKUP($AJ104,'Calculation COD'!$B$4:$J$1055,7,FALSE),"")</f>
        <v/>
      </c>
      <c r="AM104" s="24" t="str">
        <f>+IFERROR(VLOOKUP($AJ104,'Calculation NH4'!$B$4:$J$1041,7,FALSE),"")</f>
        <v/>
      </c>
      <c r="AN104" s="29" t="str">
        <f>+IFERROR(VLOOKUP($AJ104,'Calculation NO3'!$B$4:$J$1044,7,FALSE),"")</f>
        <v/>
      </c>
      <c r="AO104" s="68" t="str">
        <f>+IFERROR(VLOOKUP($AJ104,'Calculation P'!$B$4:$J$1000,7,FALSE),"")</f>
        <v/>
      </c>
      <c r="AP104" s="30" t="str">
        <f t="shared" si="44"/>
        <v>43515F</v>
      </c>
      <c r="AQ104" s="25" t="str">
        <f>+IFERROR(VLOOKUP($AP104,'Calculation TSS'!$B$4:$J$1000,7,FALSE),"")</f>
        <v/>
      </c>
      <c r="AR104" s="25" t="str">
        <f>+IFERROR(VLOOKUP($AP104,'Calculation COD'!$B$4:$J$1055,7,FALSE),"")</f>
        <v/>
      </c>
      <c r="AS104" s="25" t="str">
        <f>+IFERROR(VLOOKUP($AP104,'Calculation NH4'!$B$4:$J$1041,7,FALSE),"")</f>
        <v/>
      </c>
      <c r="AT104" s="29" t="str">
        <f>+IFERROR(VLOOKUP($AP104,'Calculation NO3'!$B$4:$J$1044,7,FALSE),"")</f>
        <v/>
      </c>
      <c r="AU104" s="29" t="str">
        <f>+IFERROR(VLOOKUP($AP104,'Calculation P'!$B$4:$J$1000,7,FALSE),"")</f>
        <v/>
      </c>
      <c r="AV104" s="62"/>
      <c r="AW104" s="173" t="str">
        <f t="shared" si="45"/>
        <v>43515G</v>
      </c>
      <c r="AX104" s="25" t="str">
        <f>+IFERROR(VLOOKUP($AW104,'Calculation COD'!$B$4:$J$1055,7,FALSE),"")</f>
        <v/>
      </c>
      <c r="AY104" s="25" t="str">
        <f>+IFERROR(VLOOKUP($AW104,'Calculation NH4'!$B$4:$J$1041,7,FALSE),"")</f>
        <v/>
      </c>
      <c r="AZ104" s="29" t="str">
        <f>+IFERROR(VLOOKUP($AW104,'Calculation NO3'!$B$4:$J$1044,7,FALSE),"")</f>
        <v/>
      </c>
      <c r="BA104" s="68" t="str">
        <f>+IFERROR(VLOOKUP($AW104,'Calculation P'!$B$4:$J$1000,7,FALSE),"")</f>
        <v/>
      </c>
      <c r="BB104" s="30" t="str">
        <f t="shared" si="46"/>
        <v>43515H</v>
      </c>
      <c r="BC104" s="29" t="str">
        <f>+IFERROR(VLOOKUP($BB104,'Calculation TSS'!$B$4:$J$1000,7,FALSE),"")</f>
        <v/>
      </c>
      <c r="BD104" s="25" t="str">
        <f>+IFERROR(VLOOKUP($BB104,'Calculation COD'!$B$4:$J$1055,7,FALSE),"")</f>
        <v/>
      </c>
      <c r="BE104" s="25" t="str">
        <f>+IFERROR(VLOOKUP($BB104,'Calculation NH4'!$B$4:$J$1041,7,FALSE),"")</f>
        <v/>
      </c>
      <c r="BF104" s="25" t="str">
        <f>+IFERROR(VLOOKUP($BB104,'Calculation NO3'!$B$4:$J$1044,7,FALSE),"")</f>
        <v/>
      </c>
      <c r="BG104" s="130" t="str">
        <f>+IFERROR(VLOOKUP($BB104,'Calculation P'!$B$4:$J$1000,7,FALSE),"")</f>
        <v/>
      </c>
      <c r="BH104" s="192" t="str">
        <f t="shared" si="47"/>
        <v>43515I</v>
      </c>
      <c r="BI104" s="40" t="str">
        <f>+IFERROR(VLOOKUP($BH104,'Calculation TSS'!$B$4:$J$1000,7,FALSE),"")</f>
        <v/>
      </c>
      <c r="BJ104" s="25" t="str">
        <f>+IFERROR(VLOOKUP($BH104,'Calculation COD'!$B$4:$J$1055,7,FALSE),"")</f>
        <v/>
      </c>
      <c r="BK104" s="25" t="str">
        <f>+IFERROR(VLOOKUP($BH104,'Calculation NH4'!$B$4:$J$1041,7,FALSE),"")</f>
        <v/>
      </c>
      <c r="BL104" s="25" t="str">
        <f>+IFERROR(VLOOKUP($BH104,'Calculation NO3'!$B$4:$J$1044,7,FALSE),"")</f>
        <v/>
      </c>
      <c r="BM104" s="29" t="str">
        <f>+IFERROR(VLOOKUP($BH104,'Calculation P'!$B$4:$J$1000,7,FALSE),"")</f>
        <v/>
      </c>
      <c r="BN104" s="62"/>
      <c r="BO104" s="30" t="str">
        <f t="shared" si="48"/>
        <v>43515N</v>
      </c>
      <c r="BP104" s="134" t="str">
        <f>IFERROR(+VLOOKUP($BO104,'Calculation Solids'!$B$4:$I$1141,7,FALSE),"")</f>
        <v/>
      </c>
      <c r="BQ104" s="192" t="str">
        <f t="shared" si="49"/>
        <v>43515O</v>
      </c>
      <c r="BR104" s="92" t="str">
        <f>IFERROR(+VLOOKUP($BQ104,'Calculation Solids'!$B$4:$I$1141,7,FALSE),"")</f>
        <v/>
      </c>
      <c r="BS104" s="30" t="str">
        <f t="shared" si="50"/>
        <v>43515P</v>
      </c>
      <c r="BT104" s="170" t="str">
        <f>IFERROR(+VLOOKUP($BS104,'Calculation Solids'!$B$4:$I$1141,7,FALSE),"")</f>
        <v/>
      </c>
    </row>
    <row r="105" spans="1:72" x14ac:dyDescent="0.35">
      <c r="A105" s="244">
        <v>43516</v>
      </c>
      <c r="B105" s="239"/>
      <c r="C105" s="173" t="str">
        <f t="shared" si="51"/>
        <v>43516A</v>
      </c>
      <c r="D105" s="29">
        <f>IFERROR(+VLOOKUP(C105,'Calculation Solids'!$B$4:$I$1141,7,FALSE),"")</f>
        <v>14.31014710534634</v>
      </c>
      <c r="E105" s="190">
        <f>+IFERROR(VLOOKUP($C105,'Calculation COD'!$B$4:$J$1055,7,FALSE),"")</f>
        <v>21000</v>
      </c>
      <c r="F105" s="30" t="str">
        <f t="shared" si="36"/>
        <v>43516B</v>
      </c>
      <c r="G105" s="177">
        <f>IFERROR(+VLOOKUP($F105,'Calculation Solids'!$B$4:$I$1141,7,FALSE),"")</f>
        <v>8.8893378453457252</v>
      </c>
      <c r="H105" s="25">
        <f>+IFERROR(VLOOKUP($F105,'Calculation COD'!$B$4:$J$1055,7,FALSE),"")</f>
        <v>6600</v>
      </c>
      <c r="I105" s="26">
        <f>+IFERROR(VLOOKUP($F105,'Calculation NH4'!$B$4:$J$1041,7,FALSE),"")</f>
        <v>1070</v>
      </c>
      <c r="J105" s="29">
        <f>+IFERROR(VLOOKUP($F105,'Calculation NO3'!$B$4:$J$1044,7,FALSE),"")</f>
        <v>56.400000000000006</v>
      </c>
      <c r="K105" s="29">
        <f>+IFERROR(VLOOKUP($F105,'Calculation P'!$B$4:$J$1000,7,FALSE),"")</f>
        <v>30</v>
      </c>
      <c r="L105" s="62"/>
      <c r="M105" s="27" t="str">
        <f t="shared" si="37"/>
        <v>43516J</v>
      </c>
      <c r="N105" s="40">
        <f>+IFERROR(VLOOKUP($M105,'Calculation Solids'!$B$4:$J$1141,7,FALSE),"")</f>
        <v>64.013473189257567</v>
      </c>
      <c r="O105" s="28" t="str">
        <f t="shared" si="38"/>
        <v>43516K</v>
      </c>
      <c r="P105" s="29" t="str">
        <f>+IFERROR(VLOOKUP($O105,'Calculation Solids'!$B$4:$J$1141,7,FALSE),"")</f>
        <v/>
      </c>
      <c r="Q105" s="28" t="str">
        <f t="shared" si="39"/>
        <v>43516L</v>
      </c>
      <c r="R105" s="29" t="str">
        <f>+IFERROR(VLOOKUP($Q105,'Calculation Solids'!$B$4:$J$1141,7,FALSE),"")</f>
        <v/>
      </c>
      <c r="S105" s="28" t="str">
        <f t="shared" si="40"/>
        <v>43516M</v>
      </c>
      <c r="T105" s="29" t="str">
        <f>+IFERROR(VLOOKUP($S105,'Calculation Solids'!$B$4:$J$1141,7,FALSE),"")</f>
        <v/>
      </c>
      <c r="U105" s="68">
        <f t="shared" si="52"/>
        <v>64.013473189257567</v>
      </c>
      <c r="V105" s="173" t="str">
        <f t="shared" si="41"/>
        <v>43516C</v>
      </c>
      <c r="W105" s="29" t="str">
        <f>+IFERROR(VLOOKUP($V105,'Calculation Solids'!$B$4:$J$1141,7,FALSE),"")</f>
        <v/>
      </c>
      <c r="X105" s="24">
        <f>+IFERROR(VLOOKUP($V105,'Calculation COD'!$B$4:$J$1055,7,FALSE),"")</f>
        <v>9600</v>
      </c>
      <c r="Y105" s="8">
        <f>+IFERROR(VLOOKUP($V105,'Calculation NH4'!$B$4:$J$1041,7,FALSE),"")</f>
        <v>1200</v>
      </c>
      <c r="Z105" s="29">
        <f>+IFERROR(VLOOKUP($V105,'Calculation NO3'!$B$4:$J$1044,7,FALSE),"")</f>
        <v>69</v>
      </c>
      <c r="AA105" s="29" t="str">
        <f>+IFERROR(VLOOKUP($V105,'Calculation P'!$B$4:$J$1000,7,FALSE),"")</f>
        <v/>
      </c>
      <c r="AB105" s="239"/>
      <c r="AC105" s="30" t="str">
        <f t="shared" si="42"/>
        <v>43516D</v>
      </c>
      <c r="AD105" s="2">
        <f>+IFERROR(VLOOKUP($AC105,'Calculation TSS'!$B$4:$J$1000,7,FALSE),"")</f>
        <v>165.55555555555583</v>
      </c>
      <c r="AE105" s="24">
        <f>+IFERROR(VLOOKUP($AC105,'Calculation COD'!$B$4:$J$1055,7,FALSE),"")</f>
        <v>3600</v>
      </c>
      <c r="AF105" s="24">
        <f>+IFERROR(VLOOKUP($AC105,'Calculation NH4'!$B$4:$J$1041,7,FALSE),"")</f>
        <v>1000</v>
      </c>
      <c r="AG105" s="29">
        <f>+IFERROR(VLOOKUP($AC105,'Calculation NO3'!$B$4:$J$1044,7,FALSE),"")</f>
        <v>17.399999999999999</v>
      </c>
      <c r="AH105" s="130" t="str">
        <f>+IFERROR(VLOOKUP($AC105,'Calculation P'!$B$4:$J$1000,7,FALSE),"")</f>
        <v/>
      </c>
      <c r="AI105" s="62"/>
      <c r="AJ105" s="173" t="str">
        <f t="shared" si="43"/>
        <v>43516E</v>
      </c>
      <c r="AK105" s="2">
        <f>+IFERROR(VLOOKUP($AJ105,'Calculation TSS'!$B$4:$J$1000,7,FALSE),"")</f>
        <v>565.55555555555497</v>
      </c>
      <c r="AL105" s="24">
        <f>+IFERROR(VLOOKUP($AJ105,'Calculation COD'!$B$4:$J$1055,7,FALSE),"")</f>
        <v>2310</v>
      </c>
      <c r="AM105" s="24">
        <f>+IFERROR(VLOOKUP($AJ105,'Calculation NH4'!$B$4:$J$1041,7,FALSE),"")</f>
        <v>410</v>
      </c>
      <c r="AN105" s="29">
        <f>+IFERROR(VLOOKUP($AJ105,'Calculation NO3'!$B$4:$J$1044,7,FALSE),"")</f>
        <v>8.5</v>
      </c>
      <c r="AO105" s="68" t="str">
        <f>+IFERROR(VLOOKUP($AJ105,'Calculation P'!$B$4:$J$1000,7,FALSE),"")</f>
        <v/>
      </c>
      <c r="AP105" s="30" t="str">
        <f t="shared" si="44"/>
        <v>43516F</v>
      </c>
      <c r="AQ105" s="25">
        <f>+IFERROR(VLOOKUP($AP105,'Calculation TSS'!$B$4:$J$1000,7,FALSE),"")</f>
        <v>411.11111111111023</v>
      </c>
      <c r="AR105" s="25" t="str">
        <f>+IFERROR(VLOOKUP($AP105,'Calculation COD'!$B$4:$J$1055,7,FALSE),"")</f>
        <v/>
      </c>
      <c r="AS105" s="25" t="str">
        <f>+IFERROR(VLOOKUP($AP105,'Calculation NH4'!$B$4:$J$1041,7,FALSE),"")</f>
        <v/>
      </c>
      <c r="AT105" s="29" t="str">
        <f>+IFERROR(VLOOKUP($AP105,'Calculation NO3'!$B$4:$J$1044,7,FALSE),"")</f>
        <v/>
      </c>
      <c r="AU105" s="29" t="str">
        <f>+IFERROR(VLOOKUP($AP105,'Calculation P'!$B$4:$J$1000,7,FALSE),"")</f>
        <v/>
      </c>
      <c r="AV105" s="62"/>
      <c r="AW105" s="173" t="str">
        <f t="shared" si="45"/>
        <v>43516G</v>
      </c>
      <c r="AX105" s="25">
        <f>+IFERROR(VLOOKUP($AW105,'Calculation COD'!$B$4:$J$1055,7,FALSE),"")</f>
        <v>1160</v>
      </c>
      <c r="AY105" s="25">
        <f>+IFERROR(VLOOKUP($AW105,'Calculation NH4'!$B$4:$J$1041,7,FALSE),"")</f>
        <v>360</v>
      </c>
      <c r="AZ105" s="29">
        <f>+IFERROR(VLOOKUP($AW105,'Calculation NO3'!$B$4:$J$1044,7,FALSE),"")</f>
        <v>3</v>
      </c>
      <c r="BA105" s="68">
        <f>+IFERROR(VLOOKUP($AW105,'Calculation P'!$B$4:$J$1000,7,FALSE),"")</f>
        <v>6.7799999999999994</v>
      </c>
      <c r="BB105" s="30" t="str">
        <f t="shared" si="46"/>
        <v>43516H</v>
      </c>
      <c r="BC105" s="29">
        <f>+IFERROR(VLOOKUP($BB105,'Calculation TSS'!$B$4:$J$1000,7,FALSE),"")</f>
        <v>108.888888888889</v>
      </c>
      <c r="BD105" s="25">
        <f>+IFERROR(VLOOKUP($BB105,'Calculation COD'!$B$4:$J$1055,7,FALSE),"")</f>
        <v>1000</v>
      </c>
      <c r="BE105" s="25">
        <f>+IFERROR(VLOOKUP($BB105,'Calculation NH4'!$B$4:$J$1041,7,FALSE),"")</f>
        <v>680</v>
      </c>
      <c r="BF105" s="25">
        <f>+IFERROR(VLOOKUP($BB105,'Calculation NO3'!$B$4:$J$1044,7,FALSE),"")</f>
        <v>167</v>
      </c>
      <c r="BG105" s="130" t="str">
        <f>+IFERROR(VLOOKUP($BB105,'Calculation P'!$B$4:$J$1000,7,FALSE),"")</f>
        <v/>
      </c>
      <c r="BH105" s="192" t="str">
        <f t="shared" si="47"/>
        <v>43516I</v>
      </c>
      <c r="BI105" s="40" t="str">
        <f>+IFERROR(VLOOKUP($BH105,'Calculation TSS'!$B$4:$J$1000,7,FALSE),"")</f>
        <v/>
      </c>
      <c r="BJ105" s="25" t="str">
        <f>+IFERROR(VLOOKUP($BH105,'Calculation COD'!$B$4:$J$1055,7,FALSE),"")</f>
        <v/>
      </c>
      <c r="BK105" s="25" t="str">
        <f>+IFERROR(VLOOKUP($BH105,'Calculation NH4'!$B$4:$J$1041,7,FALSE),"")</f>
        <v/>
      </c>
      <c r="BL105" s="25" t="str">
        <f>+IFERROR(VLOOKUP($BH105,'Calculation NO3'!$B$4:$J$1044,7,FALSE),"")</f>
        <v/>
      </c>
      <c r="BM105" s="29" t="str">
        <f>+IFERROR(VLOOKUP($BH105,'Calculation P'!$B$4:$J$1000,7,FALSE),"")</f>
        <v/>
      </c>
      <c r="BN105" s="62"/>
      <c r="BO105" s="30" t="str">
        <f t="shared" si="48"/>
        <v>43516N</v>
      </c>
      <c r="BP105" s="134" t="str">
        <f>IFERROR(+VLOOKUP($BO105,'Calculation Solids'!$B$4:$I$1141,7,FALSE),"")</f>
        <v/>
      </c>
      <c r="BQ105" s="192" t="str">
        <f t="shared" si="49"/>
        <v>43516O</v>
      </c>
      <c r="BR105" s="92" t="str">
        <f>IFERROR(+VLOOKUP($BQ105,'Calculation Solids'!$B$4:$I$1141,7,FALSE),"")</f>
        <v/>
      </c>
      <c r="BS105" s="30" t="str">
        <f t="shared" si="50"/>
        <v>43516P</v>
      </c>
      <c r="BT105" s="170" t="str">
        <f>IFERROR(+VLOOKUP($BS105,'Calculation Solids'!$B$4:$I$1141,7,FALSE),"")</f>
        <v/>
      </c>
    </row>
    <row r="106" spans="1:72" x14ac:dyDescent="0.35">
      <c r="A106" s="244">
        <v>43517</v>
      </c>
      <c r="B106" s="239"/>
      <c r="C106" s="173" t="str">
        <f t="shared" si="51"/>
        <v>43517A</v>
      </c>
      <c r="D106" s="29" t="str">
        <f>IFERROR(+VLOOKUP(C106,'Calculation Solids'!$B$4:$I$1141,7,FALSE),"")</f>
        <v/>
      </c>
      <c r="E106" s="190" t="str">
        <f>+IFERROR(VLOOKUP($C106,'Calculation COD'!$B$4:$J$1055,7,FALSE),"")</f>
        <v/>
      </c>
      <c r="F106" s="30" t="str">
        <f t="shared" si="36"/>
        <v>43517B</v>
      </c>
      <c r="G106" s="177" t="str">
        <f>IFERROR(+VLOOKUP($F106,'Calculation Solids'!$B$4:$I$1141,7,FALSE),"")</f>
        <v/>
      </c>
      <c r="H106" s="25" t="str">
        <f>+IFERROR(VLOOKUP($F106,'Calculation COD'!$B$4:$J$1055,7,FALSE),"")</f>
        <v/>
      </c>
      <c r="I106" s="26" t="str">
        <f>+IFERROR(VLOOKUP($F106,'Calculation NH4'!$B$4:$J$1041,7,FALSE),"")</f>
        <v/>
      </c>
      <c r="J106" s="29" t="str">
        <f>+IFERROR(VLOOKUP($F106,'Calculation NO3'!$B$4:$J$1044,7,FALSE),"")</f>
        <v/>
      </c>
      <c r="K106" s="29" t="str">
        <f>+IFERROR(VLOOKUP($F106,'Calculation P'!$B$4:$J$1000,7,FALSE),"")</f>
        <v/>
      </c>
      <c r="L106" s="239"/>
      <c r="M106" s="27" t="str">
        <f t="shared" si="37"/>
        <v>43517J</v>
      </c>
      <c r="N106" s="40" t="str">
        <f>+IFERROR(VLOOKUP($M106,'Calculation Solids'!$B$4:$J$1141,7,FALSE),"")</f>
        <v/>
      </c>
      <c r="O106" s="28" t="str">
        <f t="shared" si="38"/>
        <v>43517K</v>
      </c>
      <c r="P106" s="29" t="str">
        <f>+IFERROR(VLOOKUP($O106,'Calculation Solids'!$B$4:$J$1141,7,FALSE),"")</f>
        <v/>
      </c>
      <c r="Q106" s="28" t="str">
        <f t="shared" si="39"/>
        <v>43517L</v>
      </c>
      <c r="R106" s="29" t="str">
        <f>+IFERROR(VLOOKUP($Q106,'Calculation Solids'!$B$4:$J$1141,7,FALSE),"")</f>
        <v/>
      </c>
      <c r="S106" s="28" t="str">
        <f t="shared" si="40"/>
        <v>43517M</v>
      </c>
      <c r="T106" s="29" t="str">
        <f>+IFERROR(VLOOKUP($S106,'Calculation Solids'!$B$4:$J$1141,7,FALSE),"")</f>
        <v/>
      </c>
      <c r="U106" s="68" t="str">
        <f t="shared" si="52"/>
        <v/>
      </c>
      <c r="V106" s="173" t="str">
        <f t="shared" si="41"/>
        <v>43517C</v>
      </c>
      <c r="W106" s="29" t="str">
        <f>+IFERROR(VLOOKUP($V106,'Calculation Solids'!$B$4:$J$1141,7,FALSE),"")</f>
        <v/>
      </c>
      <c r="X106" s="24" t="str">
        <f>+IFERROR(VLOOKUP($V106,'Calculation COD'!$B$4:$J$1055,7,FALSE),"")</f>
        <v/>
      </c>
      <c r="Y106" s="8" t="str">
        <f>+IFERROR(VLOOKUP($V106,'Calculation NH4'!$B$4:$J$1041,7,FALSE),"")</f>
        <v/>
      </c>
      <c r="Z106" s="29" t="str">
        <f>+IFERROR(VLOOKUP($V106,'Calculation NO3'!$B$4:$J$1044,7,FALSE),"")</f>
        <v/>
      </c>
      <c r="AA106" s="29" t="str">
        <f>+IFERROR(VLOOKUP($V106,'Calculation P'!$B$4:$J$1000,7,FALSE),"")</f>
        <v/>
      </c>
      <c r="AB106" s="239"/>
      <c r="AC106" s="30" t="str">
        <f t="shared" si="42"/>
        <v>43517D</v>
      </c>
      <c r="AD106" s="2" t="str">
        <f>+IFERROR(VLOOKUP($AC106,'Calculation TSS'!$B$4:$J$1000,7,FALSE),"")</f>
        <v/>
      </c>
      <c r="AE106" s="24" t="str">
        <f>+IFERROR(VLOOKUP($AC106,'Calculation COD'!$B$4:$J$1055,7,FALSE),"")</f>
        <v/>
      </c>
      <c r="AF106" s="24" t="str">
        <f>+IFERROR(VLOOKUP($AC106,'Calculation NH4'!$B$4:$J$1041,7,FALSE),"")</f>
        <v/>
      </c>
      <c r="AG106" s="29" t="str">
        <f>+IFERROR(VLOOKUP($AC106,'Calculation NO3'!$B$4:$J$1044,7,FALSE),"")</f>
        <v/>
      </c>
      <c r="AH106" s="29" t="str">
        <f>+IFERROR(VLOOKUP($AC106,'Calculation P'!$B$4:$J$1000,7,FALSE),"")</f>
        <v/>
      </c>
      <c r="AI106" s="239">
        <v>36600</v>
      </c>
      <c r="AJ106" s="173" t="str">
        <f t="shared" si="43"/>
        <v>43517E</v>
      </c>
      <c r="AK106" s="2" t="str">
        <f>+IFERROR(VLOOKUP($AJ106,'Calculation TSS'!$B$4:$J$1000,7,FALSE),"")</f>
        <v/>
      </c>
      <c r="AL106" s="24" t="str">
        <f>+IFERROR(VLOOKUP($AJ106,'Calculation COD'!$B$4:$J$1055,7,FALSE),"")</f>
        <v/>
      </c>
      <c r="AM106" s="24" t="str">
        <f>+IFERROR(VLOOKUP($AJ106,'Calculation NH4'!$B$4:$J$1041,7,FALSE),"")</f>
        <v/>
      </c>
      <c r="AN106" s="29" t="str">
        <f>+IFERROR(VLOOKUP($AJ106,'Calculation NO3'!$B$4:$J$1044,7,FALSE),"")</f>
        <v/>
      </c>
      <c r="AO106" s="68" t="str">
        <f>+IFERROR(VLOOKUP($AJ106,'Calculation P'!$B$4:$J$1000,7,FALSE),"")</f>
        <v/>
      </c>
      <c r="AP106" s="30" t="str">
        <f t="shared" si="44"/>
        <v>43517F</v>
      </c>
      <c r="AQ106" s="25" t="str">
        <f>+IFERROR(VLOOKUP($AP106,'Calculation TSS'!$B$4:$J$1000,7,FALSE),"")</f>
        <v/>
      </c>
      <c r="AR106" s="25" t="str">
        <f>+IFERROR(VLOOKUP($AP106,'Calculation COD'!$B$4:$J$1055,7,FALSE),"")</f>
        <v/>
      </c>
      <c r="AS106" s="25" t="str">
        <f>+IFERROR(VLOOKUP($AP106,'Calculation NH4'!$B$4:$J$1041,7,FALSE),"")</f>
        <v/>
      </c>
      <c r="AT106" s="29" t="str">
        <f>+IFERROR(VLOOKUP($AP106,'Calculation NO3'!$B$4:$J$1044,7,FALSE),"")</f>
        <v/>
      </c>
      <c r="AU106" s="29" t="str">
        <f>+IFERROR(VLOOKUP($AP106,'Calculation P'!$B$4:$J$1000,7,FALSE),"")</f>
        <v/>
      </c>
      <c r="AV106" s="62">
        <v>1200</v>
      </c>
      <c r="AW106" s="173" t="str">
        <f t="shared" si="45"/>
        <v>43517G</v>
      </c>
      <c r="AX106" s="25" t="str">
        <f>+IFERROR(VLOOKUP($AW106,'Calculation COD'!$B$4:$J$1055,7,FALSE),"")</f>
        <v/>
      </c>
      <c r="AY106" s="25" t="str">
        <f>+IFERROR(VLOOKUP($AW106,'Calculation NH4'!$B$4:$J$1041,7,FALSE),"")</f>
        <v/>
      </c>
      <c r="AZ106" s="29" t="str">
        <f>+IFERROR(VLOOKUP($AW106,'Calculation NO3'!$B$4:$J$1044,7,FALSE),"")</f>
        <v/>
      </c>
      <c r="BA106" s="68" t="str">
        <f>+IFERROR(VLOOKUP($AW106,'Calculation P'!$B$4:$J$1000,7,FALSE),"")</f>
        <v/>
      </c>
      <c r="BB106" s="30" t="str">
        <f t="shared" si="46"/>
        <v>43517H</v>
      </c>
      <c r="BC106" s="29" t="str">
        <f>+IFERROR(VLOOKUP($BB106,'Calculation TSS'!$B$4:$J$1000,7,FALSE),"")</f>
        <v/>
      </c>
      <c r="BD106" s="25" t="str">
        <f>+IFERROR(VLOOKUP($BB106,'Calculation COD'!$B$4:$J$1055,7,FALSE),"")</f>
        <v/>
      </c>
      <c r="BE106" s="25" t="str">
        <f>+IFERROR(VLOOKUP($BB106,'Calculation NH4'!$B$4:$J$1041,7,FALSE),"")</f>
        <v/>
      </c>
      <c r="BF106" s="25" t="str">
        <f>+IFERROR(VLOOKUP($BB106,'Calculation NO3'!$B$4:$J$1044,7,FALSE),"")</f>
        <v/>
      </c>
      <c r="BG106" s="130" t="str">
        <f>+IFERROR(VLOOKUP($BB106,'Calculation P'!$B$4:$J$1000,7,FALSE),"")</f>
        <v/>
      </c>
      <c r="BH106" s="192" t="str">
        <f t="shared" si="47"/>
        <v>43517I</v>
      </c>
      <c r="BI106" s="40" t="str">
        <f>+IFERROR(VLOOKUP($BH106,'Calculation TSS'!$B$4:$J$1000,7,FALSE),"")</f>
        <v/>
      </c>
      <c r="BJ106" s="25" t="str">
        <f>+IFERROR(VLOOKUP($BH106,'Calculation COD'!$B$4:$J$1055,7,FALSE),"")</f>
        <v/>
      </c>
      <c r="BK106" s="25" t="str">
        <f>+IFERROR(VLOOKUP($BH106,'Calculation NH4'!$B$4:$J$1041,7,FALSE),"")</f>
        <v/>
      </c>
      <c r="BL106" s="25" t="str">
        <f>+IFERROR(VLOOKUP($BH106,'Calculation NO3'!$B$4:$J$1044,7,FALSE),"")</f>
        <v/>
      </c>
      <c r="BM106" s="29" t="str">
        <f>+IFERROR(VLOOKUP($BH106,'Calculation P'!$B$4:$J$1000,7,FALSE),"")</f>
        <v/>
      </c>
      <c r="BN106" s="62"/>
      <c r="BO106" s="30" t="str">
        <f t="shared" si="48"/>
        <v>43517N</v>
      </c>
      <c r="BP106" s="134" t="str">
        <f>IFERROR(+VLOOKUP($BO106,'Calculation Solids'!$B$4:$I$1141,7,FALSE),"")</f>
        <v/>
      </c>
      <c r="BQ106" s="192" t="str">
        <f t="shared" si="49"/>
        <v>43517O</v>
      </c>
      <c r="BR106" s="92" t="str">
        <f>IFERROR(+VLOOKUP($BQ106,'Calculation Solids'!$B$4:$I$1141,7,FALSE),"")</f>
        <v/>
      </c>
      <c r="BS106" s="30" t="str">
        <f t="shared" si="50"/>
        <v>43517P</v>
      </c>
      <c r="BT106" s="170" t="str">
        <f>IFERROR(+VLOOKUP($BS106,'Calculation Solids'!$B$4:$I$1141,7,FALSE),"")</f>
        <v/>
      </c>
    </row>
    <row r="107" spans="1:72" x14ac:dyDescent="0.35">
      <c r="A107" s="244">
        <v>43518</v>
      </c>
      <c r="B107" s="239"/>
      <c r="C107" s="173" t="str">
        <f t="shared" si="51"/>
        <v>43518A</v>
      </c>
      <c r="D107" s="29">
        <f>IFERROR(+VLOOKUP(C107,'Calculation Solids'!$B$4:$I$1141,7,FALSE),"")</f>
        <v>15.378091628156588</v>
      </c>
      <c r="E107" s="190" t="str">
        <f>+IFERROR(VLOOKUP($C107,'Calculation COD'!$B$4:$J$1055,7,FALSE),"")</f>
        <v/>
      </c>
      <c r="F107" s="30" t="str">
        <f t="shared" si="36"/>
        <v>43518B</v>
      </c>
      <c r="G107" s="177">
        <f>IFERROR(+VLOOKUP($F107,'Calculation Solids'!$B$4:$I$1141,7,FALSE),"")</f>
        <v>17.063152826499259</v>
      </c>
      <c r="H107" s="25" t="str">
        <f>+IFERROR(VLOOKUP($F107,'Calculation COD'!$B$4:$J$1055,7,FALSE),"")</f>
        <v/>
      </c>
      <c r="I107" s="26" t="str">
        <f>+IFERROR(VLOOKUP($F107,'Calculation NH4'!$B$4:$J$1041,7,FALSE),"")</f>
        <v/>
      </c>
      <c r="J107" s="29" t="str">
        <f>+IFERROR(VLOOKUP($F107,'Calculation NO3'!$B$4:$J$1044,7,FALSE),"")</f>
        <v/>
      </c>
      <c r="K107" s="29" t="str">
        <f>+IFERROR(VLOOKUP($F107,'Calculation P'!$B$4:$J$1000,7,FALSE),"")</f>
        <v/>
      </c>
      <c r="L107" s="62"/>
      <c r="M107" s="27" t="str">
        <f t="shared" si="37"/>
        <v>43518J</v>
      </c>
      <c r="N107" s="40">
        <f>+IFERROR(VLOOKUP($M107,'Calculation Solids'!$B$4:$J$1141,7,FALSE),"")</f>
        <v>65.516605078755191</v>
      </c>
      <c r="O107" s="28" t="str">
        <f t="shared" si="38"/>
        <v>43518K</v>
      </c>
      <c r="P107" s="29">
        <f>+IFERROR(VLOOKUP($O107,'Calculation Solids'!$B$4:$J$1141,7,FALSE),"")</f>
        <v>64.517959192094324</v>
      </c>
      <c r="Q107" s="28" t="str">
        <f t="shared" si="39"/>
        <v>43518L</v>
      </c>
      <c r="R107" s="29" t="str">
        <f>+IFERROR(VLOOKUP($Q107,'Calculation Solids'!$B$4:$J$1141,7,FALSE),"")</f>
        <v/>
      </c>
      <c r="S107" s="28" t="str">
        <f t="shared" si="40"/>
        <v>43518M</v>
      </c>
      <c r="T107" s="29" t="str">
        <f>+IFERROR(VLOOKUP($S107,'Calculation Solids'!$B$4:$J$1141,7,FALSE),"")</f>
        <v/>
      </c>
      <c r="U107" s="68">
        <f t="shared" si="52"/>
        <v>65.01728213542475</v>
      </c>
      <c r="V107" s="173" t="str">
        <f t="shared" si="41"/>
        <v>43518C</v>
      </c>
      <c r="W107" s="29" t="str">
        <f>+IFERROR(VLOOKUP($V107,'Calculation Solids'!$B$4:$J$1141,7,FALSE),"")</f>
        <v/>
      </c>
      <c r="X107" s="24" t="str">
        <f>+IFERROR(VLOOKUP($V107,'Calculation COD'!$B$4:$J$1055,7,FALSE),"")</f>
        <v/>
      </c>
      <c r="Y107" s="8" t="str">
        <f>+IFERROR(VLOOKUP($V107,'Calculation NH4'!$B$4:$J$1041,7,FALSE),"")</f>
        <v/>
      </c>
      <c r="Z107" s="29" t="str">
        <f>+IFERROR(VLOOKUP($V107,'Calculation NO3'!$B$4:$J$1044,7,FALSE),"")</f>
        <v/>
      </c>
      <c r="AA107" s="29" t="str">
        <f>+IFERROR(VLOOKUP($V107,'Calculation P'!$B$4:$J$1000,7,FALSE),"")</f>
        <v/>
      </c>
      <c r="AB107" s="239"/>
      <c r="AC107" s="30" t="str">
        <f t="shared" si="42"/>
        <v>43518D</v>
      </c>
      <c r="AD107" s="2" t="str">
        <f>+IFERROR(VLOOKUP($AC107,'Calculation TSS'!$B$4:$J$1000,7,FALSE),"")</f>
        <v/>
      </c>
      <c r="AE107" s="24" t="str">
        <f>+IFERROR(VLOOKUP($AC107,'Calculation COD'!$B$4:$J$1055,7,FALSE),"")</f>
        <v/>
      </c>
      <c r="AF107" s="24" t="str">
        <f>+IFERROR(VLOOKUP($AC107,'Calculation NH4'!$B$4:$J$1041,7,FALSE),"")</f>
        <v/>
      </c>
      <c r="AG107" s="29" t="str">
        <f>+IFERROR(VLOOKUP($AC107,'Calculation NO3'!$B$4:$J$1044,7,FALSE),"")</f>
        <v/>
      </c>
      <c r="AH107" s="130" t="str">
        <f>+IFERROR(VLOOKUP($AC107,'Calculation P'!$B$4:$J$1000,7,FALSE),"")</f>
        <v/>
      </c>
      <c r="AI107" s="62"/>
      <c r="AJ107" s="173" t="str">
        <f t="shared" si="43"/>
        <v>43518E</v>
      </c>
      <c r="AK107" s="2" t="str">
        <f>+IFERROR(VLOOKUP($AJ107,'Calculation TSS'!$B$4:$J$1000,7,FALSE),"")</f>
        <v/>
      </c>
      <c r="AL107" s="24" t="str">
        <f>+IFERROR(VLOOKUP($AJ107,'Calculation COD'!$B$4:$J$1055,7,FALSE),"")</f>
        <v/>
      </c>
      <c r="AM107" s="24" t="str">
        <f>+IFERROR(VLOOKUP($AJ107,'Calculation NH4'!$B$4:$J$1041,7,FALSE),"")</f>
        <v/>
      </c>
      <c r="AN107" s="29" t="str">
        <f>+IFERROR(VLOOKUP($AJ107,'Calculation NO3'!$B$4:$J$1044,7,FALSE),"")</f>
        <v/>
      </c>
      <c r="AO107" s="68" t="str">
        <f>+IFERROR(VLOOKUP($AJ107,'Calculation P'!$B$4:$J$1000,7,FALSE),"")</f>
        <v/>
      </c>
      <c r="AP107" s="30" t="str">
        <f t="shared" si="44"/>
        <v>43518F</v>
      </c>
      <c r="AQ107" s="25" t="str">
        <f>+IFERROR(VLOOKUP($AP107,'Calculation TSS'!$B$4:$J$1000,7,FALSE),"")</f>
        <v/>
      </c>
      <c r="AR107" s="25" t="str">
        <f>+IFERROR(VLOOKUP($AP107,'Calculation COD'!$B$4:$J$1055,7,FALSE),"")</f>
        <v/>
      </c>
      <c r="AS107" s="25" t="str">
        <f>+IFERROR(VLOOKUP($AP107,'Calculation NH4'!$B$4:$J$1041,7,FALSE),"")</f>
        <v/>
      </c>
      <c r="AT107" s="29" t="str">
        <f>+IFERROR(VLOOKUP($AP107,'Calculation NO3'!$B$4:$J$1044,7,FALSE),"")</f>
        <v/>
      </c>
      <c r="AU107" s="29" t="str">
        <f>+IFERROR(VLOOKUP($AP107,'Calculation P'!$B$4:$J$1000,7,FALSE),"")</f>
        <v/>
      </c>
      <c r="AV107" s="62"/>
      <c r="AW107" s="173" t="str">
        <f t="shared" si="45"/>
        <v>43518G</v>
      </c>
      <c r="AX107" s="25" t="str">
        <f>+IFERROR(VLOOKUP($AW107,'Calculation COD'!$B$4:$J$1055,7,FALSE),"")</f>
        <v/>
      </c>
      <c r="AY107" s="25" t="str">
        <f>+IFERROR(VLOOKUP($AW107,'Calculation NH4'!$B$4:$J$1041,7,FALSE),"")</f>
        <v/>
      </c>
      <c r="AZ107" s="29" t="str">
        <f>+IFERROR(VLOOKUP($AW107,'Calculation NO3'!$B$4:$J$1044,7,FALSE),"")</f>
        <v/>
      </c>
      <c r="BA107" s="68" t="str">
        <f>+IFERROR(VLOOKUP($AW107,'Calculation P'!$B$4:$J$1000,7,FALSE),"")</f>
        <v/>
      </c>
      <c r="BB107" s="30" t="str">
        <f t="shared" si="46"/>
        <v>43518H</v>
      </c>
      <c r="BC107" s="29" t="str">
        <f>+IFERROR(VLOOKUP($BB107,'Calculation TSS'!$B$4:$J$1000,7,FALSE),"")</f>
        <v/>
      </c>
      <c r="BD107" s="25" t="str">
        <f>+IFERROR(VLOOKUP($BB107,'Calculation COD'!$B$4:$J$1055,7,FALSE),"")</f>
        <v/>
      </c>
      <c r="BE107" s="25" t="str">
        <f>+IFERROR(VLOOKUP($BB107,'Calculation NH4'!$B$4:$J$1041,7,FALSE),"")</f>
        <v/>
      </c>
      <c r="BF107" s="25" t="str">
        <f>+IFERROR(VLOOKUP($BB107,'Calculation NO3'!$B$4:$J$1044,7,FALSE),"")</f>
        <v/>
      </c>
      <c r="BG107" s="130" t="str">
        <f>+IFERROR(VLOOKUP($BB107,'Calculation P'!$B$4:$J$1000,7,FALSE),"")</f>
        <v/>
      </c>
      <c r="BH107" s="192" t="str">
        <f t="shared" si="47"/>
        <v>43518I</v>
      </c>
      <c r="BI107" s="40" t="str">
        <f>+IFERROR(VLOOKUP($BH107,'Calculation TSS'!$B$4:$J$1000,7,FALSE),"")</f>
        <v/>
      </c>
      <c r="BJ107" s="25" t="str">
        <f>+IFERROR(VLOOKUP($BH107,'Calculation COD'!$B$4:$J$1055,7,FALSE),"")</f>
        <v/>
      </c>
      <c r="BK107" s="25" t="str">
        <f>+IFERROR(VLOOKUP($BH107,'Calculation NH4'!$B$4:$J$1041,7,FALSE),"")</f>
        <v/>
      </c>
      <c r="BL107" s="25" t="str">
        <f>+IFERROR(VLOOKUP($BH107,'Calculation NO3'!$B$4:$J$1044,7,FALSE),"")</f>
        <v/>
      </c>
      <c r="BM107" s="29" t="str">
        <f>+IFERROR(VLOOKUP($BH107,'Calculation P'!$B$4:$J$1000,7,FALSE),"")</f>
        <v/>
      </c>
      <c r="BN107" s="62"/>
      <c r="BO107" s="30" t="str">
        <f t="shared" si="48"/>
        <v>43518N</v>
      </c>
      <c r="BP107" s="134" t="str">
        <f>IFERROR(+VLOOKUP($BO107,'Calculation Solids'!$B$4:$I$1141,7,FALSE),"")</f>
        <v/>
      </c>
      <c r="BQ107" s="192" t="str">
        <f t="shared" si="49"/>
        <v>43518O</v>
      </c>
      <c r="BR107" s="92" t="str">
        <f>IFERROR(+VLOOKUP($BQ107,'Calculation Solids'!$B$4:$I$1141,7,FALSE),"")</f>
        <v/>
      </c>
      <c r="BS107" s="30" t="str">
        <f t="shared" si="50"/>
        <v>43518P</v>
      </c>
      <c r="BT107" s="170" t="str">
        <f>IFERROR(+VLOOKUP($BS107,'Calculation Solids'!$B$4:$I$1141,7,FALSE),"")</f>
        <v/>
      </c>
    </row>
    <row r="108" spans="1:72" x14ac:dyDescent="0.35">
      <c r="A108" s="244">
        <v>43519</v>
      </c>
      <c r="B108" s="240"/>
      <c r="C108" s="191" t="str">
        <f t="shared" si="51"/>
        <v>43519A</v>
      </c>
      <c r="D108" s="64" t="str">
        <f>IFERROR(+VLOOKUP(C108,'Calculation Solids'!$B$4:$I$1141,7,FALSE),"")</f>
        <v/>
      </c>
      <c r="E108" s="326" t="str">
        <f>+IFERROR(VLOOKUP($C108,'Calculation COD'!$B$4:$J$1055,7,FALSE),"")</f>
        <v/>
      </c>
      <c r="F108" s="183" t="str">
        <f t="shared" ref="F108:F139" si="53">+CONCATENATE($A108,$G$5)</f>
        <v>43519B</v>
      </c>
      <c r="G108" s="178" t="str">
        <f>IFERROR(+VLOOKUP($F108,'Calculation Solids'!$B$4:$I$1141,7,FALSE),"")</f>
        <v/>
      </c>
      <c r="H108" s="3" t="str">
        <f>+IFERROR(VLOOKUP($F108,'Calculation COD'!$B$4:$J$1055,7,FALSE),"")</f>
        <v/>
      </c>
      <c r="I108" s="3" t="str">
        <f>+IFERROR(VLOOKUP($F108,'Calculation NH4'!$B$4:$J$1041,7,FALSE),"")</f>
        <v/>
      </c>
      <c r="J108" s="64" t="str">
        <f>+IFERROR(VLOOKUP($F108,'Calculation NO3'!$B$4:$J$1044,7,FALSE),"")</f>
        <v/>
      </c>
      <c r="K108" s="64" t="str">
        <f>+IFERROR(VLOOKUP($F108,'Calculation P'!$B$4:$J$1000,7,FALSE),"")</f>
        <v/>
      </c>
      <c r="L108" s="115"/>
      <c r="M108" s="117" t="str">
        <f t="shared" ref="M108:M139" si="54">+CONCATENATE($A108,$N$5)</f>
        <v>43519J</v>
      </c>
      <c r="N108" s="66" t="str">
        <f>+IFERROR(VLOOKUP($M108,'Calculation Solids'!$B$4:$J$1141,7,FALSE),"")</f>
        <v/>
      </c>
      <c r="O108" s="64" t="str">
        <f t="shared" ref="O108:O139" si="55">+CONCATENATE($A108,$P$5)</f>
        <v>43519K</v>
      </c>
      <c r="P108" s="64" t="str">
        <f>+IFERROR(VLOOKUP($O108,'Calculation Solids'!$B$4:$J$1141,7,FALSE),"")</f>
        <v/>
      </c>
      <c r="Q108" s="64" t="str">
        <f t="shared" ref="Q108:Q139" si="56">+CONCATENATE($A108,$R$5)</f>
        <v>43519L</v>
      </c>
      <c r="R108" s="64" t="str">
        <f>+IFERROR(VLOOKUP($Q108,'Calculation Solids'!$B$4:$J$1141,7,FALSE),"")</f>
        <v/>
      </c>
      <c r="S108" s="64" t="str">
        <f t="shared" ref="S108:S139" si="57">+CONCATENATE($A108,$T$5)</f>
        <v>43519M</v>
      </c>
      <c r="T108" s="64" t="str">
        <f>+IFERROR(VLOOKUP($S108,'Calculation Solids'!$B$4:$J$1141,7,FALSE),"")</f>
        <v/>
      </c>
      <c r="U108" s="69" t="str">
        <f t="shared" si="52"/>
        <v/>
      </c>
      <c r="V108" s="189" t="str">
        <f t="shared" ref="V108:V139" si="58">+CONCATENATE($A108,$W$5)</f>
        <v>43519C</v>
      </c>
      <c r="W108" s="64" t="str">
        <f>+IFERROR(VLOOKUP($V108,'Calculation Solids'!$B$4:$J$1141,7,FALSE),"")</f>
        <v/>
      </c>
      <c r="X108" s="4" t="str">
        <f>+IFERROR(VLOOKUP($V108,'Calculation COD'!$B$4:$J$1055,7,FALSE),"")</f>
        <v/>
      </c>
      <c r="Y108" s="4" t="str">
        <f>+IFERROR(VLOOKUP($V108,'Calculation NH4'!$B$4:$J$1041,7,FALSE),"")</f>
        <v/>
      </c>
      <c r="Z108" s="64" t="str">
        <f>+IFERROR(VLOOKUP($V108,'Calculation NO3'!$B$4:$J$1044,7,FALSE),"")</f>
        <v/>
      </c>
      <c r="AA108" s="64" t="str">
        <f>+IFERROR(VLOOKUP($V108,'Calculation P'!$B$4:$J$1000,7,FALSE),"")</f>
        <v/>
      </c>
      <c r="AB108" s="240"/>
      <c r="AC108" s="183" t="str">
        <f t="shared" ref="AC108:AC139" si="59">+CONCATENATE($A108,$AD$5)</f>
        <v>43519D</v>
      </c>
      <c r="AD108" s="4" t="str">
        <f>+IFERROR(VLOOKUP($AC108,'Calculation TSS'!$B$4:$J$1000,7,FALSE),"")</f>
        <v/>
      </c>
      <c r="AE108" s="4" t="str">
        <f>+IFERROR(VLOOKUP($AC108,'Calculation COD'!$B$4:$J$1055,7,FALSE),"")</f>
        <v/>
      </c>
      <c r="AF108" s="4" t="str">
        <f>+IFERROR(VLOOKUP($AC108,'Calculation NH4'!$B$4:$J$1041,7,FALSE),"")</f>
        <v/>
      </c>
      <c r="AG108" s="64" t="str">
        <f>+IFERROR(VLOOKUP($AC108,'Calculation NO3'!$B$4:$J$1044,7,FALSE),"")</f>
        <v/>
      </c>
      <c r="AH108" s="131" t="str">
        <f>+IFERROR(VLOOKUP($AC108,'Calculation P'!$B$4:$J$1000,7,FALSE),"")</f>
        <v/>
      </c>
      <c r="AI108" s="115"/>
      <c r="AJ108" s="210" t="str">
        <f t="shared" ref="AJ108:AJ139" si="60">+CONCATENATE($A108,$AK$5)</f>
        <v>43519E</v>
      </c>
      <c r="AK108" s="211" t="str">
        <f>+IFERROR(VLOOKUP($AJ108,'Calculation TSS'!$B$4:$J$1000,7,FALSE),"")</f>
        <v/>
      </c>
      <c r="AL108" s="4" t="str">
        <f>+IFERROR(VLOOKUP($AJ108,'Calculation COD'!$B$4:$J$1055,7,FALSE),"")</f>
        <v/>
      </c>
      <c r="AM108" s="4" t="str">
        <f>+IFERROR(VLOOKUP($AJ108,'Calculation NH4'!$B$4:$J$1041,7,FALSE),"")</f>
        <v/>
      </c>
      <c r="AN108" s="64" t="str">
        <f>+IFERROR(VLOOKUP($AJ108,'Calculation NO3'!$B$4:$J$1044,7,FALSE),"")</f>
        <v/>
      </c>
      <c r="AO108" s="69" t="str">
        <f>+IFERROR(VLOOKUP($AJ108,'Calculation P'!$B$4:$J$1000,7,FALSE),"")</f>
        <v/>
      </c>
      <c r="AP108" s="178" t="str">
        <f t="shared" ref="AP108:AP139" si="61">+CONCATENATE($A108,$AQ$5)</f>
        <v>43519F</v>
      </c>
      <c r="AQ108" s="65" t="str">
        <f>+IFERROR(VLOOKUP($AP108,'Calculation TSS'!$B$4:$J$1000,7,FALSE),"")</f>
        <v/>
      </c>
      <c r="AR108" s="65" t="str">
        <f>+IFERROR(VLOOKUP($AP108,'Calculation COD'!$B$4:$J$1055,7,FALSE),"")</f>
        <v/>
      </c>
      <c r="AS108" s="65" t="str">
        <f>+IFERROR(VLOOKUP($AP108,'Calculation NH4'!$B$4:$J$1041,7,FALSE),"")</f>
        <v/>
      </c>
      <c r="AT108" s="64" t="str">
        <f>+IFERROR(VLOOKUP($AP108,'Calculation NO3'!$B$4:$J$1044,7,FALSE),"")</f>
        <v/>
      </c>
      <c r="AU108" s="64" t="str">
        <f>+IFERROR(VLOOKUP($AP108,'Calculation P'!$B$4:$J$1000,7,FALSE),"")</f>
        <v/>
      </c>
      <c r="AV108" s="115"/>
      <c r="AW108" s="189" t="str">
        <f t="shared" ref="AW108:AW139" si="62">+CONCATENATE($A108,$AX$5)</f>
        <v>43519G</v>
      </c>
      <c r="AX108" s="65" t="str">
        <f>+IFERROR(VLOOKUP($AW108,'Calculation COD'!$B$4:$J$1055,7,FALSE),"")</f>
        <v/>
      </c>
      <c r="AY108" s="65" t="str">
        <f>+IFERROR(VLOOKUP($AW108,'Calculation NH4'!$B$4:$J$1041,7,FALSE),"")</f>
        <v/>
      </c>
      <c r="AZ108" s="64" t="str">
        <f>+IFERROR(VLOOKUP($AW108,'Calculation NO3'!$B$4:$J$1044,7,FALSE),"")</f>
        <v/>
      </c>
      <c r="BA108" s="69" t="str">
        <f>+IFERROR(VLOOKUP($AW108,'Calculation P'!$B$4:$J$1000,7,FALSE),"")</f>
        <v/>
      </c>
      <c r="BB108" s="183" t="str">
        <f t="shared" ref="BB108:BB139" si="63">+CONCATENATE($A108,$BC$5)</f>
        <v>43519H</v>
      </c>
      <c r="BC108" s="64" t="str">
        <f>+IFERROR(VLOOKUP($BB108,'Calculation TSS'!$B$4:$J$1000,7,FALSE),"")</f>
        <v/>
      </c>
      <c r="BD108" s="65" t="str">
        <f>+IFERROR(VLOOKUP($BB108,'Calculation COD'!$B$4:$J$1055,7,FALSE),"")</f>
        <v/>
      </c>
      <c r="BE108" s="65" t="str">
        <f>+IFERROR(VLOOKUP($BB108,'Calculation NH4'!$B$4:$J$1041,7,FALSE),"")</f>
        <v/>
      </c>
      <c r="BF108" s="65" t="str">
        <f>+IFERROR(VLOOKUP($BB108,'Calculation NO3'!$B$4:$J$1044,7,FALSE),"")</f>
        <v/>
      </c>
      <c r="BG108" s="131" t="str">
        <f>+IFERROR(VLOOKUP($BB108,'Calculation P'!$B$4:$J$1000,7,FALSE),"")</f>
        <v/>
      </c>
      <c r="BH108" s="210" t="str">
        <f t="shared" ref="BH108:BH139" si="64">+CONCATENATE($A108,$BI$5)</f>
        <v>43519I</v>
      </c>
      <c r="BI108" s="66" t="str">
        <f>+IFERROR(VLOOKUP($BH108,'Calculation TSS'!$B$4:$J$1000,7,FALSE),"")</f>
        <v/>
      </c>
      <c r="BJ108" s="65" t="str">
        <f>+IFERROR(VLOOKUP($BH108,'Calculation COD'!$B$4:$J$1055,7,FALSE),"")</f>
        <v/>
      </c>
      <c r="BK108" s="65" t="str">
        <f>+IFERROR(VLOOKUP($BH108,'Calculation NH4'!$B$4:$J$1041,7,FALSE),"")</f>
        <v/>
      </c>
      <c r="BL108" s="65" t="str">
        <f>+IFERROR(VLOOKUP($BH108,'Calculation NO3'!$B$4:$J$1044,7,FALSE),"")</f>
        <v/>
      </c>
      <c r="BM108" s="64" t="str">
        <f>+IFERROR(VLOOKUP($BH108,'Calculation P'!$B$4:$J$1000,7,FALSE),"")</f>
        <v/>
      </c>
      <c r="BN108" s="115"/>
      <c r="BO108" s="183" t="str">
        <f t="shared" ref="BO108:BO139" si="65">+CONCATENATE($A108,$BP$5)</f>
        <v>43519N</v>
      </c>
      <c r="BP108" s="116" t="str">
        <f>IFERROR(+VLOOKUP($BO108,'Calculation Solids'!$B$4:$I$1141,7,FALSE),"")</f>
        <v/>
      </c>
      <c r="BQ108" s="187" t="str">
        <f t="shared" ref="BQ108:BQ139" si="66">+CONCATENATE($A108,$BR$5)</f>
        <v>43519O</v>
      </c>
      <c r="BR108" s="116" t="str">
        <f>IFERROR(+VLOOKUP($BQ108,'Calculation Solids'!$B$4:$I$1141,7,FALSE),"")</f>
        <v/>
      </c>
      <c r="BS108" s="185" t="str">
        <f t="shared" ref="BS108:BS139" si="67">+CONCATENATE($A108,$BT$5)</f>
        <v>43519P</v>
      </c>
      <c r="BT108" s="116" t="str">
        <f>IFERROR(+VLOOKUP($BS108,'Calculation Solids'!$B$4:$I$1141,7,FALSE),"")</f>
        <v/>
      </c>
    </row>
    <row r="109" spans="1:72" x14ac:dyDescent="0.35">
      <c r="A109" s="244">
        <v>43520</v>
      </c>
      <c r="B109" s="240"/>
      <c r="C109" s="191" t="str">
        <f t="shared" si="51"/>
        <v>43520A</v>
      </c>
      <c r="D109" s="64" t="str">
        <f>IFERROR(+VLOOKUP(C109,'Calculation Solids'!$B$4:$I$1141,7,FALSE),"")</f>
        <v/>
      </c>
      <c r="E109" s="326" t="str">
        <f>+IFERROR(VLOOKUP($C109,'Calculation COD'!$B$4:$J$1055,7,FALSE),"")</f>
        <v/>
      </c>
      <c r="F109" s="183" t="str">
        <f t="shared" si="53"/>
        <v>43520B</v>
      </c>
      <c r="G109" s="178" t="str">
        <f>IFERROR(+VLOOKUP($F109,'Calculation Solids'!$B$4:$I$1141,7,FALSE),"")</f>
        <v/>
      </c>
      <c r="H109" s="3" t="str">
        <f>+IFERROR(VLOOKUP($F109,'Calculation COD'!$B$4:$J$1055,7,FALSE),"")</f>
        <v/>
      </c>
      <c r="I109" s="3" t="str">
        <f>+IFERROR(VLOOKUP($F109,'Calculation NH4'!$B$4:$J$1041,7,FALSE),"")</f>
        <v/>
      </c>
      <c r="J109" s="64" t="str">
        <f>+IFERROR(VLOOKUP($F109,'Calculation NO3'!$B$4:$J$1044,7,FALSE),"")</f>
        <v/>
      </c>
      <c r="K109" s="64" t="str">
        <f>+IFERROR(VLOOKUP($F109,'Calculation P'!$B$4:$J$1000,7,FALSE),"")</f>
        <v/>
      </c>
      <c r="L109" s="115"/>
      <c r="M109" s="117" t="str">
        <f t="shared" si="54"/>
        <v>43520J</v>
      </c>
      <c r="N109" s="66" t="str">
        <f>+IFERROR(VLOOKUP($M109,'Calculation Solids'!$B$4:$J$1141,7,FALSE),"")</f>
        <v/>
      </c>
      <c r="O109" s="64" t="str">
        <f t="shared" si="55"/>
        <v>43520K</v>
      </c>
      <c r="P109" s="64" t="str">
        <f>+IFERROR(VLOOKUP($O109,'Calculation Solids'!$B$4:$J$1141,7,FALSE),"")</f>
        <v/>
      </c>
      <c r="Q109" s="64" t="str">
        <f t="shared" si="56"/>
        <v>43520L</v>
      </c>
      <c r="R109" s="64" t="str">
        <f>+IFERROR(VLOOKUP($Q109,'Calculation Solids'!$B$4:$J$1141,7,FALSE),"")</f>
        <v/>
      </c>
      <c r="S109" s="64" t="str">
        <f t="shared" si="57"/>
        <v>43520M</v>
      </c>
      <c r="T109" s="64" t="str">
        <f>+IFERROR(VLOOKUP($S109,'Calculation Solids'!$B$4:$J$1141,7,FALSE),"")</f>
        <v/>
      </c>
      <c r="U109" s="69" t="str">
        <f t="shared" si="52"/>
        <v/>
      </c>
      <c r="V109" s="189" t="str">
        <f t="shared" si="58"/>
        <v>43520C</v>
      </c>
      <c r="W109" s="64" t="str">
        <f>+IFERROR(VLOOKUP($V109,'Calculation Solids'!$B$4:$J$1141,7,FALSE),"")</f>
        <v/>
      </c>
      <c r="X109" s="4" t="str">
        <f>+IFERROR(VLOOKUP($V109,'Calculation COD'!$B$4:$J$1055,7,FALSE),"")</f>
        <v/>
      </c>
      <c r="Y109" s="4" t="str">
        <f>+IFERROR(VLOOKUP($V109,'Calculation NH4'!$B$4:$J$1041,7,FALSE),"")</f>
        <v/>
      </c>
      <c r="Z109" s="64" t="str">
        <f>+IFERROR(VLOOKUP($V109,'Calculation NO3'!$B$4:$J$1044,7,FALSE),"")</f>
        <v/>
      </c>
      <c r="AA109" s="64" t="str">
        <f>+IFERROR(VLOOKUP($V109,'Calculation P'!$B$4:$J$1000,7,FALSE),"")</f>
        <v/>
      </c>
      <c r="AB109" s="240"/>
      <c r="AC109" s="183" t="str">
        <f t="shared" si="59"/>
        <v>43520D</v>
      </c>
      <c r="AD109" s="4" t="str">
        <f>+IFERROR(VLOOKUP($AC109,'Calculation TSS'!$B$4:$J$1000,7,FALSE),"")</f>
        <v/>
      </c>
      <c r="AE109" s="4" t="str">
        <f>+IFERROR(VLOOKUP($AC109,'Calculation COD'!$B$4:$J$1055,7,FALSE),"")</f>
        <v/>
      </c>
      <c r="AF109" s="4" t="str">
        <f>+IFERROR(VLOOKUP($AC109,'Calculation NH4'!$B$4:$J$1041,7,FALSE),"")</f>
        <v/>
      </c>
      <c r="AG109" s="64" t="str">
        <f>+IFERROR(VLOOKUP($AC109,'Calculation NO3'!$B$4:$J$1044,7,FALSE),"")</f>
        <v/>
      </c>
      <c r="AH109" s="131" t="str">
        <f>+IFERROR(VLOOKUP($AC109,'Calculation P'!$B$4:$J$1000,7,FALSE),"")</f>
        <v/>
      </c>
      <c r="AI109" s="115"/>
      <c r="AJ109" s="210" t="str">
        <f t="shared" si="60"/>
        <v>43520E</v>
      </c>
      <c r="AK109" s="211" t="str">
        <f>+IFERROR(VLOOKUP($AJ109,'Calculation TSS'!$B$4:$J$1000,7,FALSE),"")</f>
        <v/>
      </c>
      <c r="AL109" s="4" t="str">
        <f>+IFERROR(VLOOKUP($AJ109,'Calculation COD'!$B$4:$J$1055,7,FALSE),"")</f>
        <v/>
      </c>
      <c r="AM109" s="4" t="str">
        <f>+IFERROR(VLOOKUP($AJ109,'Calculation NH4'!$B$4:$J$1041,7,FALSE),"")</f>
        <v/>
      </c>
      <c r="AN109" s="64" t="str">
        <f>+IFERROR(VLOOKUP($AJ109,'Calculation NO3'!$B$4:$J$1044,7,FALSE),"")</f>
        <v/>
      </c>
      <c r="AO109" s="69" t="str">
        <f>+IFERROR(VLOOKUP($AJ109,'Calculation P'!$B$4:$J$1000,7,FALSE),"")</f>
        <v/>
      </c>
      <c r="AP109" s="178" t="str">
        <f t="shared" si="61"/>
        <v>43520F</v>
      </c>
      <c r="AQ109" s="65" t="str">
        <f>+IFERROR(VLOOKUP($AP109,'Calculation TSS'!$B$4:$J$1000,7,FALSE),"")</f>
        <v/>
      </c>
      <c r="AR109" s="65" t="str">
        <f>+IFERROR(VLOOKUP($AP109,'Calculation COD'!$B$4:$J$1055,7,FALSE),"")</f>
        <v/>
      </c>
      <c r="AS109" s="65" t="str">
        <f>+IFERROR(VLOOKUP($AP109,'Calculation NH4'!$B$4:$J$1041,7,FALSE),"")</f>
        <v/>
      </c>
      <c r="AT109" s="64" t="str">
        <f>+IFERROR(VLOOKUP($AP109,'Calculation NO3'!$B$4:$J$1044,7,FALSE),"")</f>
        <v/>
      </c>
      <c r="AU109" s="64" t="str">
        <f>+IFERROR(VLOOKUP($AP109,'Calculation P'!$B$4:$J$1000,7,FALSE),"")</f>
        <v/>
      </c>
      <c r="AV109" s="115"/>
      <c r="AW109" s="189" t="str">
        <f t="shared" si="62"/>
        <v>43520G</v>
      </c>
      <c r="AX109" s="65" t="str">
        <f>+IFERROR(VLOOKUP($AW109,'Calculation COD'!$B$4:$J$1055,7,FALSE),"")</f>
        <v/>
      </c>
      <c r="AY109" s="65" t="str">
        <f>+IFERROR(VLOOKUP($AW109,'Calculation NH4'!$B$4:$J$1041,7,FALSE),"")</f>
        <v/>
      </c>
      <c r="AZ109" s="64" t="str">
        <f>+IFERROR(VLOOKUP($AW109,'Calculation NO3'!$B$4:$J$1044,7,FALSE),"")</f>
        <v/>
      </c>
      <c r="BA109" s="69" t="str">
        <f>+IFERROR(VLOOKUP($AW109,'Calculation P'!$B$4:$J$1000,7,FALSE),"")</f>
        <v/>
      </c>
      <c r="BB109" s="183" t="str">
        <f t="shared" si="63"/>
        <v>43520H</v>
      </c>
      <c r="BC109" s="64" t="str">
        <f>+IFERROR(VLOOKUP($BB109,'Calculation TSS'!$B$4:$J$1000,7,FALSE),"")</f>
        <v/>
      </c>
      <c r="BD109" s="65" t="str">
        <f>+IFERROR(VLOOKUP($BB109,'Calculation COD'!$B$4:$J$1055,7,FALSE),"")</f>
        <v/>
      </c>
      <c r="BE109" s="65" t="str">
        <f>+IFERROR(VLOOKUP($BB109,'Calculation NH4'!$B$4:$J$1041,7,FALSE),"")</f>
        <v/>
      </c>
      <c r="BF109" s="65" t="str">
        <f>+IFERROR(VLOOKUP($BB109,'Calculation NO3'!$B$4:$J$1044,7,FALSE),"")</f>
        <v/>
      </c>
      <c r="BG109" s="131" t="str">
        <f>+IFERROR(VLOOKUP($BB109,'Calculation P'!$B$4:$J$1000,7,FALSE),"")</f>
        <v/>
      </c>
      <c r="BH109" s="210" t="str">
        <f t="shared" si="64"/>
        <v>43520I</v>
      </c>
      <c r="BI109" s="66" t="str">
        <f>+IFERROR(VLOOKUP($BH109,'Calculation TSS'!$B$4:$J$1000,7,FALSE),"")</f>
        <v/>
      </c>
      <c r="BJ109" s="65" t="str">
        <f>+IFERROR(VLOOKUP($BH109,'Calculation COD'!$B$4:$J$1055,7,FALSE),"")</f>
        <v/>
      </c>
      <c r="BK109" s="65" t="str">
        <f>+IFERROR(VLOOKUP($BH109,'Calculation NH4'!$B$4:$J$1041,7,FALSE),"")</f>
        <v/>
      </c>
      <c r="BL109" s="65" t="str">
        <f>+IFERROR(VLOOKUP($BH109,'Calculation NO3'!$B$4:$J$1044,7,FALSE),"")</f>
        <v/>
      </c>
      <c r="BM109" s="64" t="str">
        <f>+IFERROR(VLOOKUP($BH109,'Calculation P'!$B$4:$J$1000,7,FALSE),"")</f>
        <v/>
      </c>
      <c r="BN109" s="115"/>
      <c r="BO109" s="183" t="str">
        <f t="shared" si="65"/>
        <v>43520N</v>
      </c>
      <c r="BP109" s="116" t="str">
        <f>IFERROR(+VLOOKUP($BO109,'Calculation Solids'!$B$4:$I$1141,7,FALSE),"")</f>
        <v/>
      </c>
      <c r="BQ109" s="187" t="str">
        <f t="shared" si="66"/>
        <v>43520O</v>
      </c>
      <c r="BR109" s="116" t="str">
        <f>IFERROR(+VLOOKUP($BQ109,'Calculation Solids'!$B$4:$I$1141,7,FALSE),"")</f>
        <v/>
      </c>
      <c r="BS109" s="185" t="str">
        <f t="shared" si="67"/>
        <v>43520P</v>
      </c>
      <c r="BT109" s="116" t="str">
        <f>IFERROR(+VLOOKUP($BS109,'Calculation Solids'!$B$4:$I$1141,7,FALSE),"")</f>
        <v/>
      </c>
    </row>
    <row r="110" spans="1:72" x14ac:dyDescent="0.35">
      <c r="A110" s="244">
        <v>43521</v>
      </c>
      <c r="B110" s="239"/>
      <c r="C110" s="173" t="str">
        <f t="shared" si="51"/>
        <v>43521A</v>
      </c>
      <c r="D110" s="29">
        <f>IFERROR(+VLOOKUP(C110,'Calculation Solids'!$B$4:$I$1141,7,FALSE),"")</f>
        <v>24.331963067834558</v>
      </c>
      <c r="E110" s="190" t="str">
        <f>+IFERROR(VLOOKUP($C110,'Calculation COD'!$B$4:$J$1055,7,FALSE),"")</f>
        <v/>
      </c>
      <c r="F110" s="30" t="str">
        <f t="shared" si="53"/>
        <v>43521B</v>
      </c>
      <c r="G110" s="177">
        <f>IFERROR(+VLOOKUP($F110,'Calculation Solids'!$B$4:$I$1141,7,FALSE),"")</f>
        <v>15.351527736576685</v>
      </c>
      <c r="H110" s="25" t="str">
        <f>+IFERROR(VLOOKUP($F110,'Calculation COD'!$B$4:$J$1055,7,FALSE),"")</f>
        <v/>
      </c>
      <c r="I110" s="26" t="str">
        <f>+IFERROR(VLOOKUP($F110,'Calculation NH4'!$B$4:$J$1041,7,FALSE),"")</f>
        <v/>
      </c>
      <c r="J110" s="29" t="str">
        <f>+IFERROR(VLOOKUP($F110,'Calculation NO3'!$B$4:$J$1044,7,FALSE),"")</f>
        <v/>
      </c>
      <c r="K110" s="29" t="str">
        <f>+IFERROR(VLOOKUP($F110,'Calculation P'!$B$4:$J$1000,7,FALSE),"")</f>
        <v/>
      </c>
      <c r="L110" s="239"/>
      <c r="M110" s="27" t="str">
        <f t="shared" si="54"/>
        <v>43521J</v>
      </c>
      <c r="N110" s="40">
        <f>+IFERROR(VLOOKUP($M110,'Calculation Solids'!$B$4:$J$1141,7,FALSE),"")</f>
        <v>73.209659258611339</v>
      </c>
      <c r="O110" s="28" t="str">
        <f t="shared" si="55"/>
        <v>43521K</v>
      </c>
      <c r="P110" s="29">
        <f>+IFERROR(VLOOKUP($O110,'Calculation Solids'!$B$4:$J$1141,7,FALSE),"")</f>
        <v>85.167227239268598</v>
      </c>
      <c r="Q110" s="28" t="str">
        <f t="shared" si="56"/>
        <v>43521L</v>
      </c>
      <c r="R110" s="29">
        <f>+IFERROR(VLOOKUP($Q110,'Calculation Solids'!$B$4:$J$1141,7,FALSE),"")</f>
        <v>63.374639836960355</v>
      </c>
      <c r="S110" s="28" t="str">
        <f t="shared" si="57"/>
        <v>43521M</v>
      </c>
      <c r="T110" s="29" t="str">
        <f>+IFERROR(VLOOKUP($S110,'Calculation Solids'!$B$4:$J$1141,7,FALSE),"")</f>
        <v/>
      </c>
      <c r="U110" s="68">
        <f t="shared" si="52"/>
        <v>73.91717544494675</v>
      </c>
      <c r="V110" s="173" t="str">
        <f t="shared" si="58"/>
        <v>43521C</v>
      </c>
      <c r="W110" s="29" t="str">
        <f>+IFERROR(VLOOKUP($V110,'Calculation Solids'!$B$4:$J$1141,7,FALSE),"")</f>
        <v/>
      </c>
      <c r="X110" s="24" t="str">
        <f>+IFERROR(VLOOKUP($V110,'Calculation COD'!$B$4:$J$1055,7,FALSE),"")</f>
        <v/>
      </c>
      <c r="Y110" s="8" t="str">
        <f>+IFERROR(VLOOKUP($V110,'Calculation NH4'!$B$4:$J$1041,7,FALSE),"")</f>
        <v/>
      </c>
      <c r="Z110" s="29" t="str">
        <f>+IFERROR(VLOOKUP($V110,'Calculation NO3'!$B$4:$J$1044,7,FALSE),"")</f>
        <v/>
      </c>
      <c r="AA110" s="29" t="str">
        <f>+IFERROR(VLOOKUP($V110,'Calculation P'!$B$4:$J$1000,7,FALSE),"")</f>
        <v/>
      </c>
      <c r="AB110" s="239"/>
      <c r="AC110" s="30" t="str">
        <f t="shared" si="59"/>
        <v>43521D</v>
      </c>
      <c r="AD110" s="2" t="str">
        <f>+IFERROR(VLOOKUP($AC110,'Calculation TSS'!$B$4:$J$1000,7,FALSE),"")</f>
        <v/>
      </c>
      <c r="AE110" s="24" t="str">
        <f>+IFERROR(VLOOKUP($AC110,'Calculation COD'!$B$4:$J$1055,7,FALSE),"")</f>
        <v/>
      </c>
      <c r="AF110" s="24" t="str">
        <f>+IFERROR(VLOOKUP($AC110,'Calculation NH4'!$B$4:$J$1041,7,FALSE),"")</f>
        <v/>
      </c>
      <c r="AG110" s="29" t="str">
        <f>+IFERROR(VLOOKUP($AC110,'Calculation NO3'!$B$4:$J$1044,7,FALSE),"")</f>
        <v/>
      </c>
      <c r="AH110" s="29" t="str">
        <f>+IFERROR(VLOOKUP($AC110,'Calculation P'!$B$4:$J$1000,7,FALSE),"")</f>
        <v/>
      </c>
      <c r="AI110" s="239"/>
      <c r="AJ110" s="173" t="str">
        <f t="shared" si="60"/>
        <v>43521E</v>
      </c>
      <c r="AK110" s="2" t="str">
        <f>+IFERROR(VLOOKUP($AJ110,'Calculation TSS'!$B$4:$J$1000,7,FALSE),"")</f>
        <v/>
      </c>
      <c r="AL110" s="24" t="str">
        <f>+IFERROR(VLOOKUP($AJ110,'Calculation COD'!$B$4:$J$1055,7,FALSE),"")</f>
        <v/>
      </c>
      <c r="AM110" s="24" t="str">
        <f>+IFERROR(VLOOKUP($AJ110,'Calculation NH4'!$B$4:$J$1041,7,FALSE),"")</f>
        <v/>
      </c>
      <c r="AN110" s="29" t="str">
        <f>+IFERROR(VLOOKUP($AJ110,'Calculation NO3'!$B$4:$J$1044,7,FALSE),"")</f>
        <v/>
      </c>
      <c r="AO110" s="68" t="str">
        <f>+IFERROR(VLOOKUP($AJ110,'Calculation P'!$B$4:$J$1000,7,FALSE),"")</f>
        <v/>
      </c>
      <c r="AP110" s="30" t="str">
        <f t="shared" si="61"/>
        <v>43521F</v>
      </c>
      <c r="AQ110" s="25" t="str">
        <f>+IFERROR(VLOOKUP($AP110,'Calculation TSS'!$B$4:$J$1000,7,FALSE),"")</f>
        <v/>
      </c>
      <c r="AR110" s="25" t="str">
        <f>+IFERROR(VLOOKUP($AP110,'Calculation COD'!$B$4:$J$1055,7,FALSE),"")</f>
        <v/>
      </c>
      <c r="AS110" s="25" t="str">
        <f>+IFERROR(VLOOKUP($AP110,'Calculation NH4'!$B$4:$J$1041,7,FALSE),"")</f>
        <v/>
      </c>
      <c r="AT110" s="29" t="str">
        <f>+IFERROR(VLOOKUP($AP110,'Calculation NO3'!$B$4:$J$1044,7,FALSE),"")</f>
        <v/>
      </c>
      <c r="AU110" s="29" t="str">
        <f>+IFERROR(VLOOKUP($AP110,'Calculation P'!$B$4:$J$1000,7,FALSE),"")</f>
        <v/>
      </c>
      <c r="AV110" s="62"/>
      <c r="AW110" s="173" t="str">
        <f t="shared" si="62"/>
        <v>43521G</v>
      </c>
      <c r="AX110" s="25" t="str">
        <f>+IFERROR(VLOOKUP($AW110,'Calculation COD'!$B$4:$J$1055,7,FALSE),"")</f>
        <v/>
      </c>
      <c r="AY110" s="25" t="str">
        <f>+IFERROR(VLOOKUP($AW110,'Calculation NH4'!$B$4:$J$1041,7,FALSE),"")</f>
        <v/>
      </c>
      <c r="AZ110" s="29" t="str">
        <f>+IFERROR(VLOOKUP($AW110,'Calculation NO3'!$B$4:$J$1044,7,FALSE),"")</f>
        <v/>
      </c>
      <c r="BA110" s="68" t="str">
        <f>+IFERROR(VLOOKUP($AW110,'Calculation P'!$B$4:$J$1000,7,FALSE),"")</f>
        <v/>
      </c>
      <c r="BB110" s="30" t="str">
        <f t="shared" si="63"/>
        <v>43521H</v>
      </c>
      <c r="BC110" s="29" t="str">
        <f>+IFERROR(VLOOKUP($BB110,'Calculation TSS'!$B$4:$J$1000,7,FALSE),"")</f>
        <v/>
      </c>
      <c r="BD110" s="25" t="str">
        <f>+IFERROR(VLOOKUP($BB110,'Calculation COD'!$B$4:$J$1055,7,FALSE),"")</f>
        <v/>
      </c>
      <c r="BE110" s="25" t="str">
        <f>+IFERROR(VLOOKUP($BB110,'Calculation NH4'!$B$4:$J$1041,7,FALSE),"")</f>
        <v/>
      </c>
      <c r="BF110" s="25" t="str">
        <f>+IFERROR(VLOOKUP($BB110,'Calculation NO3'!$B$4:$J$1044,7,FALSE),"")</f>
        <v/>
      </c>
      <c r="BG110" s="130" t="str">
        <f>+IFERROR(VLOOKUP($BB110,'Calculation P'!$B$4:$J$1000,7,FALSE),"")</f>
        <v/>
      </c>
      <c r="BH110" s="192" t="str">
        <f t="shared" si="64"/>
        <v>43521I</v>
      </c>
      <c r="BI110" s="40" t="str">
        <f>+IFERROR(VLOOKUP($BH110,'Calculation TSS'!$B$4:$J$1000,7,FALSE),"")</f>
        <v/>
      </c>
      <c r="BJ110" s="25" t="str">
        <f>+IFERROR(VLOOKUP($BH110,'Calculation COD'!$B$4:$J$1055,7,FALSE),"")</f>
        <v/>
      </c>
      <c r="BK110" s="25" t="str">
        <f>+IFERROR(VLOOKUP($BH110,'Calculation NH4'!$B$4:$J$1041,7,FALSE),"")</f>
        <v/>
      </c>
      <c r="BL110" s="25" t="str">
        <f>+IFERROR(VLOOKUP($BH110,'Calculation NO3'!$B$4:$J$1044,7,FALSE),"")</f>
        <v/>
      </c>
      <c r="BM110" s="29" t="str">
        <f>+IFERROR(VLOOKUP($BH110,'Calculation P'!$B$4:$J$1000,7,FALSE),"")</f>
        <v/>
      </c>
      <c r="BN110" s="62"/>
      <c r="BO110" s="30" t="str">
        <f t="shared" si="65"/>
        <v>43521N</v>
      </c>
      <c r="BP110" s="134" t="str">
        <f>IFERROR(+VLOOKUP($BO110,'Calculation Solids'!$B$4:$I$1141,7,FALSE),"")</f>
        <v/>
      </c>
      <c r="BQ110" s="192" t="str">
        <f t="shared" si="66"/>
        <v>43521O</v>
      </c>
      <c r="BR110" s="92" t="str">
        <f>IFERROR(+VLOOKUP($BQ110,'Calculation Solids'!$B$4:$I$1141,7,FALSE),"")</f>
        <v/>
      </c>
      <c r="BS110" s="30" t="str">
        <f t="shared" si="67"/>
        <v>43521P</v>
      </c>
      <c r="BT110" s="170" t="str">
        <f>IFERROR(+VLOOKUP($BS110,'Calculation Solids'!$B$4:$I$1141,7,FALSE),"")</f>
        <v/>
      </c>
    </row>
    <row r="111" spans="1:72" x14ac:dyDescent="0.35">
      <c r="A111" s="244">
        <v>43522</v>
      </c>
      <c r="B111" s="239"/>
      <c r="C111" s="173" t="str">
        <f t="shared" si="51"/>
        <v>43522A</v>
      </c>
      <c r="D111" s="29" t="str">
        <f>IFERROR(+VLOOKUP(C111,'Calculation Solids'!$B$4:$I$1141,7,FALSE),"")</f>
        <v/>
      </c>
      <c r="E111" s="190" t="str">
        <f>+IFERROR(VLOOKUP($C111,'Calculation COD'!$B$4:$J$1055,7,FALSE),"")</f>
        <v/>
      </c>
      <c r="F111" s="30" t="str">
        <f t="shared" si="53"/>
        <v>43522B</v>
      </c>
      <c r="G111" s="177" t="str">
        <f>IFERROR(+VLOOKUP($F111,'Calculation Solids'!$B$4:$I$1141,7,FALSE),"")</f>
        <v/>
      </c>
      <c r="H111" s="25" t="str">
        <f>+IFERROR(VLOOKUP($F111,'Calculation COD'!$B$4:$J$1055,7,FALSE),"")</f>
        <v/>
      </c>
      <c r="I111" s="26" t="str">
        <f>+IFERROR(VLOOKUP($F111,'Calculation NH4'!$B$4:$J$1041,7,FALSE),"")</f>
        <v/>
      </c>
      <c r="J111" s="29" t="str">
        <f>+IFERROR(VLOOKUP($F111,'Calculation NO3'!$B$4:$J$1044,7,FALSE),"")</f>
        <v/>
      </c>
      <c r="K111" s="29" t="str">
        <f>+IFERROR(VLOOKUP($F111,'Calculation P'!$B$4:$J$1000,7,FALSE),"")</f>
        <v/>
      </c>
      <c r="L111" s="239"/>
      <c r="M111" s="27" t="str">
        <f t="shared" si="54"/>
        <v>43522J</v>
      </c>
      <c r="N111" s="40" t="str">
        <f>+IFERROR(VLOOKUP($M111,'Calculation Solids'!$B$4:$J$1141,7,FALSE),"")</f>
        <v/>
      </c>
      <c r="O111" s="28" t="str">
        <f t="shared" si="55"/>
        <v>43522K</v>
      </c>
      <c r="P111" s="29" t="str">
        <f>+IFERROR(VLOOKUP($O111,'Calculation Solids'!$B$4:$J$1141,7,FALSE),"")</f>
        <v/>
      </c>
      <c r="Q111" s="28" t="str">
        <f t="shared" si="56"/>
        <v>43522L</v>
      </c>
      <c r="R111" s="29" t="str">
        <f>+IFERROR(VLOOKUP($Q111,'Calculation Solids'!$B$4:$J$1141,7,FALSE),"")</f>
        <v/>
      </c>
      <c r="S111" s="28" t="str">
        <f t="shared" si="57"/>
        <v>43522M</v>
      </c>
      <c r="T111" s="29" t="str">
        <f>+IFERROR(VLOOKUP($S111,'Calculation Solids'!$B$4:$J$1141,7,FALSE),"")</f>
        <v/>
      </c>
      <c r="U111" s="68" t="str">
        <f t="shared" si="52"/>
        <v/>
      </c>
      <c r="V111" s="173" t="str">
        <f t="shared" si="58"/>
        <v>43522C</v>
      </c>
      <c r="W111" s="29" t="str">
        <f>+IFERROR(VLOOKUP($V111,'Calculation Solids'!$B$4:$J$1141,7,FALSE),"")</f>
        <v/>
      </c>
      <c r="X111" s="24" t="str">
        <f>+IFERROR(VLOOKUP($V111,'Calculation COD'!$B$4:$J$1055,7,FALSE),"")</f>
        <v/>
      </c>
      <c r="Y111" s="8" t="str">
        <f>+IFERROR(VLOOKUP($V111,'Calculation NH4'!$B$4:$J$1041,7,FALSE),"")</f>
        <v/>
      </c>
      <c r="Z111" s="29" t="str">
        <f>+IFERROR(VLOOKUP($V111,'Calculation NO3'!$B$4:$J$1044,7,FALSE),"")</f>
        <v/>
      </c>
      <c r="AA111" s="29" t="str">
        <f>+IFERROR(VLOOKUP($V111,'Calculation P'!$B$4:$J$1000,7,FALSE),"")</f>
        <v/>
      </c>
      <c r="AB111" s="239"/>
      <c r="AC111" s="30" t="str">
        <f t="shared" si="59"/>
        <v>43522D</v>
      </c>
      <c r="AD111" s="2" t="str">
        <f>+IFERROR(VLOOKUP($AC111,'Calculation TSS'!$B$4:$J$1000,7,FALSE),"")</f>
        <v/>
      </c>
      <c r="AE111" s="24" t="str">
        <f>+IFERROR(VLOOKUP($AC111,'Calculation COD'!$B$4:$J$1055,7,FALSE),"")</f>
        <v/>
      </c>
      <c r="AF111" s="24" t="str">
        <f>+IFERROR(VLOOKUP($AC111,'Calculation NH4'!$B$4:$J$1041,7,FALSE),"")</f>
        <v/>
      </c>
      <c r="AG111" s="29" t="str">
        <f>+IFERROR(VLOOKUP($AC111,'Calculation NO3'!$B$4:$J$1044,7,FALSE),"")</f>
        <v/>
      </c>
      <c r="AH111" s="29" t="str">
        <f>+IFERROR(VLOOKUP($AC111,'Calculation P'!$B$4:$J$1000,7,FALSE),"")</f>
        <v/>
      </c>
      <c r="AI111" s="239"/>
      <c r="AJ111" s="173" t="str">
        <f t="shared" si="60"/>
        <v>43522E</v>
      </c>
      <c r="AK111" s="2" t="str">
        <f>+IFERROR(VLOOKUP($AJ111,'Calculation TSS'!$B$4:$J$1000,7,FALSE),"")</f>
        <v/>
      </c>
      <c r="AL111" s="24" t="str">
        <f>+IFERROR(VLOOKUP($AJ111,'Calculation COD'!$B$4:$J$1055,7,FALSE),"")</f>
        <v/>
      </c>
      <c r="AM111" s="24" t="str">
        <f>+IFERROR(VLOOKUP($AJ111,'Calculation NH4'!$B$4:$J$1041,7,FALSE),"")</f>
        <v/>
      </c>
      <c r="AN111" s="29" t="str">
        <f>+IFERROR(VLOOKUP($AJ111,'Calculation NO3'!$B$4:$J$1044,7,FALSE),"")</f>
        <v/>
      </c>
      <c r="AO111" s="68" t="str">
        <f>+IFERROR(VLOOKUP($AJ111,'Calculation P'!$B$4:$J$1000,7,FALSE),"")</f>
        <v/>
      </c>
      <c r="AP111" s="30" t="str">
        <f t="shared" si="61"/>
        <v>43522F</v>
      </c>
      <c r="AQ111" s="25" t="str">
        <f>+IFERROR(VLOOKUP($AP111,'Calculation TSS'!$B$4:$J$1000,7,FALSE),"")</f>
        <v/>
      </c>
      <c r="AR111" s="25" t="str">
        <f>+IFERROR(VLOOKUP($AP111,'Calculation COD'!$B$4:$J$1055,7,FALSE),"")</f>
        <v/>
      </c>
      <c r="AS111" s="25" t="str">
        <f>+IFERROR(VLOOKUP($AP111,'Calculation NH4'!$B$4:$J$1041,7,FALSE),"")</f>
        <v/>
      </c>
      <c r="AT111" s="29" t="str">
        <f>+IFERROR(VLOOKUP($AP111,'Calculation NO3'!$B$4:$J$1044,7,FALSE),"")</f>
        <v/>
      </c>
      <c r="AU111" s="29" t="str">
        <f>+IFERROR(VLOOKUP($AP111,'Calculation P'!$B$4:$J$1000,7,FALSE),"")</f>
        <v/>
      </c>
      <c r="AV111" s="62"/>
      <c r="AW111" s="173" t="str">
        <f t="shared" si="62"/>
        <v>43522G</v>
      </c>
      <c r="AX111" s="25" t="str">
        <f>+IFERROR(VLOOKUP($AW111,'Calculation COD'!$B$4:$J$1055,7,FALSE),"")</f>
        <v/>
      </c>
      <c r="AY111" s="25" t="str">
        <f>+IFERROR(VLOOKUP($AW111,'Calculation NH4'!$B$4:$J$1041,7,FALSE),"")</f>
        <v/>
      </c>
      <c r="AZ111" s="29" t="str">
        <f>+IFERROR(VLOOKUP($AW111,'Calculation NO3'!$B$4:$J$1044,7,FALSE),"")</f>
        <v/>
      </c>
      <c r="BA111" s="68" t="str">
        <f>+IFERROR(VLOOKUP($AW111,'Calculation P'!$B$4:$J$1000,7,FALSE),"")</f>
        <v/>
      </c>
      <c r="BB111" s="30" t="str">
        <f t="shared" si="63"/>
        <v>43522H</v>
      </c>
      <c r="BC111" s="29" t="str">
        <f>+IFERROR(VLOOKUP($BB111,'Calculation TSS'!$B$4:$J$1000,7,FALSE),"")</f>
        <v/>
      </c>
      <c r="BD111" s="25" t="str">
        <f>+IFERROR(VLOOKUP($BB111,'Calculation COD'!$B$4:$J$1055,7,FALSE),"")</f>
        <v/>
      </c>
      <c r="BE111" s="25" t="str">
        <f>+IFERROR(VLOOKUP($BB111,'Calculation NH4'!$B$4:$J$1041,7,FALSE),"")</f>
        <v/>
      </c>
      <c r="BF111" s="25" t="str">
        <f>+IFERROR(VLOOKUP($BB111,'Calculation NO3'!$B$4:$J$1044,7,FALSE),"")</f>
        <v/>
      </c>
      <c r="BG111" s="130" t="str">
        <f>+IFERROR(VLOOKUP($BB111,'Calculation P'!$B$4:$J$1000,7,FALSE),"")</f>
        <v/>
      </c>
      <c r="BH111" s="192" t="str">
        <f t="shared" si="64"/>
        <v>43522I</v>
      </c>
      <c r="BI111" s="40" t="str">
        <f>+IFERROR(VLOOKUP($BH111,'Calculation TSS'!$B$4:$J$1000,7,FALSE),"")</f>
        <v/>
      </c>
      <c r="BJ111" s="25" t="str">
        <f>+IFERROR(VLOOKUP($BH111,'Calculation COD'!$B$4:$J$1055,7,FALSE),"")</f>
        <v/>
      </c>
      <c r="BK111" s="25" t="str">
        <f>+IFERROR(VLOOKUP($BH111,'Calculation NH4'!$B$4:$J$1041,7,FALSE),"")</f>
        <v/>
      </c>
      <c r="BL111" s="25" t="str">
        <f>+IFERROR(VLOOKUP($BH111,'Calculation NO3'!$B$4:$J$1044,7,FALSE),"")</f>
        <v/>
      </c>
      <c r="BM111" s="29" t="str">
        <f>+IFERROR(VLOOKUP($BH111,'Calculation P'!$B$4:$J$1000,7,FALSE),"")</f>
        <v/>
      </c>
      <c r="BN111" s="62"/>
      <c r="BO111" s="30" t="str">
        <f t="shared" si="65"/>
        <v>43522N</v>
      </c>
      <c r="BP111" s="134">
        <f>IFERROR(+VLOOKUP($BO111,'Calculation Solids'!$B$4:$I$1141,7,FALSE),"")</f>
        <v>220.40548000623679</v>
      </c>
      <c r="BQ111" s="192" t="str">
        <f t="shared" si="66"/>
        <v>43522O</v>
      </c>
      <c r="BR111" s="92" t="str">
        <f>IFERROR(+VLOOKUP($BQ111,'Calculation Solids'!$B$4:$I$1141,7,FALSE),"")</f>
        <v/>
      </c>
      <c r="BS111" s="30" t="str">
        <f t="shared" si="67"/>
        <v>43522P</v>
      </c>
      <c r="BT111" s="170">
        <f>IFERROR(+VLOOKUP($BS111,'Calculation Solids'!$B$4:$I$1141,7,FALSE),"")</f>
        <v>44.35088045779154</v>
      </c>
    </row>
    <row r="112" spans="1:72" x14ac:dyDescent="0.35">
      <c r="A112" s="244">
        <v>43523</v>
      </c>
      <c r="B112" s="239"/>
      <c r="C112" s="173" t="str">
        <f t="shared" si="51"/>
        <v>43523A</v>
      </c>
      <c r="D112" s="29">
        <f>IFERROR(+VLOOKUP(C112,'Calculation Solids'!$B$4:$I$1141,7,FALSE),"")</f>
        <v>6.6176714418357534</v>
      </c>
      <c r="E112" s="190">
        <f>+IFERROR(VLOOKUP($C112,'Calculation COD'!$B$4:$J$1055,7,FALSE),"")</f>
        <v>4800</v>
      </c>
      <c r="F112" s="30" t="str">
        <f t="shared" si="53"/>
        <v>43523B</v>
      </c>
      <c r="G112" s="177">
        <f>IFERROR(+VLOOKUP($F112,'Calculation Solids'!$B$4:$I$1141,7,FALSE),"")</f>
        <v>7.5238273825646127</v>
      </c>
      <c r="H112" s="25">
        <f>+IFERROR(VLOOKUP($F112,'Calculation COD'!$B$4:$J$1055,7,FALSE),"")</f>
        <v>9700</v>
      </c>
      <c r="I112" s="26">
        <f>+IFERROR(VLOOKUP($F112,'Calculation NH4'!$B$4:$J$1041,7,FALSE),"")</f>
        <v>1010</v>
      </c>
      <c r="J112" s="29">
        <f>+IFERROR(VLOOKUP($F112,'Calculation NO3'!$B$4:$J$1044,7,FALSE),"")</f>
        <v>93</v>
      </c>
      <c r="K112" s="29" t="str">
        <f>+IFERROR(VLOOKUP($F112,'Calculation P'!$B$4:$J$1000,7,FALSE),"")</f>
        <v/>
      </c>
      <c r="L112" s="239"/>
      <c r="M112" s="27" t="str">
        <f t="shared" si="54"/>
        <v>43523J</v>
      </c>
      <c r="N112" s="40">
        <f>+IFERROR(VLOOKUP($M112,'Calculation Solids'!$B$4:$J$1141,7,FALSE),"")</f>
        <v>82.15115905144286</v>
      </c>
      <c r="O112" s="28" t="str">
        <f t="shared" si="55"/>
        <v>43523K</v>
      </c>
      <c r="P112" s="29">
        <f>+IFERROR(VLOOKUP($O112,'Calculation Solids'!$B$4:$J$1141,7,FALSE),"")</f>
        <v>76.461470327723561</v>
      </c>
      <c r="Q112" s="28" t="str">
        <f t="shared" si="56"/>
        <v>43523L</v>
      </c>
      <c r="R112" s="29" t="str">
        <f>+IFERROR(VLOOKUP($Q112,'Calculation Solids'!$B$4:$J$1141,7,FALSE),"")</f>
        <v/>
      </c>
      <c r="S112" s="28" t="str">
        <f t="shared" si="57"/>
        <v>43523M</v>
      </c>
      <c r="T112" s="29" t="str">
        <f>+IFERROR(VLOOKUP($S112,'Calculation Solids'!$B$4:$J$1141,7,FALSE),"")</f>
        <v/>
      </c>
      <c r="U112" s="68">
        <f t="shared" si="52"/>
        <v>79.306314689583218</v>
      </c>
      <c r="V112" s="173" t="str">
        <f t="shared" si="58"/>
        <v>43523C</v>
      </c>
      <c r="W112" s="29" t="str">
        <f>+IFERROR(VLOOKUP($V112,'Calculation Solids'!$B$4:$J$1141,7,FALSE),"")</f>
        <v/>
      </c>
      <c r="X112" s="24" t="str">
        <f>+IFERROR(VLOOKUP($V112,'Calculation COD'!$B$4:$J$1055,7,FALSE),"")</f>
        <v/>
      </c>
      <c r="Y112" s="8" t="str">
        <f>+IFERROR(VLOOKUP($V112,'Calculation NH4'!$B$4:$J$1041,7,FALSE),"")</f>
        <v/>
      </c>
      <c r="Z112" s="29" t="str">
        <f>+IFERROR(VLOOKUP($V112,'Calculation NO3'!$B$4:$J$1044,7,FALSE),"")</f>
        <v/>
      </c>
      <c r="AA112" s="29" t="str">
        <f>+IFERROR(VLOOKUP($V112,'Calculation P'!$B$4:$J$1000,7,FALSE),"")</f>
        <v/>
      </c>
      <c r="AB112" s="239"/>
      <c r="AC112" s="30" t="str">
        <f t="shared" si="59"/>
        <v>43523D</v>
      </c>
      <c r="AD112" s="2" t="str">
        <f>+IFERROR(VLOOKUP($AC112,'Calculation TSS'!$B$4:$J$1000,7,FALSE),"")</f>
        <v/>
      </c>
      <c r="AE112" s="24" t="str">
        <f>+IFERROR(VLOOKUP($AC112,'Calculation COD'!$B$4:$J$1055,7,FALSE),"")</f>
        <v/>
      </c>
      <c r="AF112" s="24" t="str">
        <f>+IFERROR(VLOOKUP($AC112,'Calculation NH4'!$B$4:$J$1041,7,FALSE),"")</f>
        <v/>
      </c>
      <c r="AG112" s="29" t="str">
        <f>+IFERROR(VLOOKUP($AC112,'Calculation NO3'!$B$4:$J$1044,7,FALSE),"")</f>
        <v/>
      </c>
      <c r="AH112" s="29" t="str">
        <f>+IFERROR(VLOOKUP($AC112,'Calculation P'!$B$4:$J$1000,7,FALSE),"")</f>
        <v/>
      </c>
      <c r="AI112" s="239"/>
      <c r="AJ112" s="173" t="str">
        <f t="shared" si="60"/>
        <v>43523E</v>
      </c>
      <c r="AK112" s="2" t="str">
        <f>+IFERROR(VLOOKUP($AJ112,'Calculation TSS'!$B$4:$J$1000,7,FALSE),"")</f>
        <v/>
      </c>
      <c r="AL112" s="24" t="str">
        <f>+IFERROR(VLOOKUP($AJ112,'Calculation COD'!$B$4:$J$1055,7,FALSE),"")</f>
        <v/>
      </c>
      <c r="AM112" s="24" t="str">
        <f>+IFERROR(VLOOKUP($AJ112,'Calculation NH4'!$B$4:$J$1041,7,FALSE),"")</f>
        <v/>
      </c>
      <c r="AN112" s="29" t="str">
        <f>+IFERROR(VLOOKUP($AJ112,'Calculation NO3'!$B$4:$J$1044,7,FALSE),"")</f>
        <v/>
      </c>
      <c r="AO112" s="68" t="str">
        <f>+IFERROR(VLOOKUP($AJ112,'Calculation P'!$B$4:$J$1000,7,FALSE),"")</f>
        <v/>
      </c>
      <c r="AP112" s="30" t="str">
        <f t="shared" si="61"/>
        <v>43523F</v>
      </c>
      <c r="AQ112" s="25">
        <f>+IFERROR(VLOOKUP($AP112,'Calculation TSS'!$B$4:$J$1000,7,FALSE),"")</f>
        <v>281.11111111110972</v>
      </c>
      <c r="AR112" s="25">
        <f>+IFERROR(VLOOKUP($AP112,'Calculation COD'!$B$4:$J$1055,7,FALSE),"")</f>
        <v>1900</v>
      </c>
      <c r="AS112" s="25">
        <f>+IFERROR(VLOOKUP($AP112,'Calculation NH4'!$B$4:$J$1041,7,FALSE),"")</f>
        <v>405</v>
      </c>
      <c r="AT112" s="29">
        <f>+IFERROR(VLOOKUP($AP112,'Calculation NO3'!$B$4:$J$1044,7,FALSE),"")</f>
        <v>4.5999999999999996</v>
      </c>
      <c r="AU112" s="29" t="str">
        <f>+IFERROR(VLOOKUP($AP112,'Calculation P'!$B$4:$J$1000,7,FALSE),"")</f>
        <v/>
      </c>
      <c r="AV112" s="62"/>
      <c r="AW112" s="173" t="str">
        <f t="shared" si="62"/>
        <v>43523G</v>
      </c>
      <c r="AX112" s="25" t="str">
        <f>+IFERROR(VLOOKUP($AW112,'Calculation COD'!$B$4:$J$1055,7,FALSE),"")</f>
        <v/>
      </c>
      <c r="AY112" s="25" t="str">
        <f>+IFERROR(VLOOKUP($AW112,'Calculation NH4'!$B$4:$J$1041,7,FALSE),"")</f>
        <v/>
      </c>
      <c r="AZ112" s="29" t="str">
        <f>+IFERROR(VLOOKUP($AW112,'Calculation NO3'!$B$4:$J$1044,7,FALSE),"")</f>
        <v/>
      </c>
      <c r="BA112" s="68" t="str">
        <f>+IFERROR(VLOOKUP($AW112,'Calculation P'!$B$4:$J$1000,7,FALSE),"")</f>
        <v/>
      </c>
      <c r="BB112" s="30" t="str">
        <f t="shared" si="63"/>
        <v>43523H</v>
      </c>
      <c r="BC112" s="29" t="str">
        <f>+IFERROR(VLOOKUP($BB112,'Calculation TSS'!$B$4:$J$1000,7,FALSE),"")</f>
        <v/>
      </c>
      <c r="BD112" s="25" t="str">
        <f>+IFERROR(VLOOKUP($BB112,'Calculation COD'!$B$4:$J$1055,7,FALSE),"")</f>
        <v/>
      </c>
      <c r="BE112" s="25" t="str">
        <f>+IFERROR(VLOOKUP($BB112,'Calculation NH4'!$B$4:$J$1041,7,FALSE),"")</f>
        <v/>
      </c>
      <c r="BF112" s="25" t="str">
        <f>+IFERROR(VLOOKUP($BB112,'Calculation NO3'!$B$4:$J$1044,7,FALSE),"")</f>
        <v/>
      </c>
      <c r="BG112" s="130" t="str">
        <f>+IFERROR(VLOOKUP($BB112,'Calculation P'!$B$4:$J$1000,7,FALSE),"")</f>
        <v/>
      </c>
      <c r="BH112" s="192" t="str">
        <f t="shared" si="64"/>
        <v>43523I</v>
      </c>
      <c r="BI112" s="40">
        <f>+IFERROR(VLOOKUP($BH112,'Calculation TSS'!$B$4:$J$1000,7,FALSE),"")</f>
        <v>50.000000000000043</v>
      </c>
      <c r="BJ112" s="25">
        <f>+IFERROR(VLOOKUP($BH112,'Calculation COD'!$B$4:$J$1055,7,FALSE),"")</f>
        <v>820</v>
      </c>
      <c r="BK112" s="25">
        <f>+IFERROR(VLOOKUP($BH112,'Calculation NH4'!$B$4:$J$1041,7,FALSE),"")</f>
        <v>700</v>
      </c>
      <c r="BL112" s="25">
        <f>+IFERROR(VLOOKUP($BH112,'Calculation NO3'!$B$4:$J$1044,7,FALSE),"")</f>
        <v>275</v>
      </c>
      <c r="BM112" s="29" t="str">
        <f>+IFERROR(VLOOKUP($BH112,'Calculation P'!$B$4:$J$1000,7,FALSE),"")</f>
        <v/>
      </c>
      <c r="BN112" s="62"/>
      <c r="BO112" s="30" t="str">
        <f t="shared" si="65"/>
        <v>43523N</v>
      </c>
      <c r="BP112" s="134">
        <f>IFERROR(+VLOOKUP($BO112,'Calculation Solids'!$B$4:$I$1141,7,FALSE),"")</f>
        <v>210.50954630113307</v>
      </c>
      <c r="BQ112" s="192" t="str">
        <f t="shared" si="66"/>
        <v>43523O</v>
      </c>
      <c r="BR112" s="92" t="str">
        <f>IFERROR(+VLOOKUP($BQ112,'Calculation Solids'!$B$4:$I$1141,7,FALSE),"")</f>
        <v/>
      </c>
      <c r="BS112" s="30" t="str">
        <f t="shared" si="67"/>
        <v>43523P</v>
      </c>
      <c r="BT112" s="170" t="str">
        <f>IFERROR(+VLOOKUP($BS112,'Calculation Solids'!$B$4:$I$1141,7,FALSE),"")</f>
        <v/>
      </c>
    </row>
    <row r="113" spans="1:74" x14ac:dyDescent="0.35">
      <c r="A113" s="244">
        <v>43524</v>
      </c>
      <c r="B113" s="239"/>
      <c r="C113" s="173" t="str">
        <f t="shared" si="51"/>
        <v>43524A</v>
      </c>
      <c r="D113" s="29" t="str">
        <f>IFERROR(+VLOOKUP(C113,'Calculation Solids'!$B$4:$I$1141,7,FALSE),"")</f>
        <v/>
      </c>
      <c r="E113" s="190" t="str">
        <f>+IFERROR(VLOOKUP($C113,'Calculation COD'!$B$4:$J$1055,7,FALSE),"")</f>
        <v/>
      </c>
      <c r="F113" s="30" t="str">
        <f t="shared" si="53"/>
        <v>43524B</v>
      </c>
      <c r="G113" s="177" t="str">
        <f>IFERROR(+VLOOKUP($F113,'Calculation Solids'!$B$4:$I$1141,7,FALSE),"")</f>
        <v/>
      </c>
      <c r="H113" s="25" t="str">
        <f>+IFERROR(VLOOKUP($F113,'Calculation COD'!$B$4:$J$1055,7,FALSE),"")</f>
        <v/>
      </c>
      <c r="I113" s="26" t="str">
        <f>+IFERROR(VLOOKUP($F113,'Calculation NH4'!$B$4:$J$1041,7,FALSE),"")</f>
        <v/>
      </c>
      <c r="J113" s="29" t="str">
        <f>+IFERROR(VLOOKUP($F113,'Calculation NO3'!$B$4:$J$1044,7,FALSE),"")</f>
        <v/>
      </c>
      <c r="K113" s="29" t="str">
        <f>+IFERROR(VLOOKUP($F113,'Calculation P'!$B$4:$J$1000,7,FALSE),"")</f>
        <v/>
      </c>
      <c r="L113" s="239"/>
      <c r="M113" s="27" t="str">
        <f t="shared" si="54"/>
        <v>43524J</v>
      </c>
      <c r="N113" s="40" t="str">
        <f>+IFERROR(VLOOKUP($M113,'Calculation Solids'!$B$4:$J$1141,7,FALSE),"")</f>
        <v/>
      </c>
      <c r="O113" s="28" t="str">
        <f t="shared" si="55"/>
        <v>43524K</v>
      </c>
      <c r="P113" s="29" t="str">
        <f>+IFERROR(VLOOKUP($O113,'Calculation Solids'!$B$4:$J$1141,7,FALSE),"")</f>
        <v/>
      </c>
      <c r="Q113" s="28" t="str">
        <f t="shared" si="56"/>
        <v>43524L</v>
      </c>
      <c r="R113" s="29" t="str">
        <f>+IFERROR(VLOOKUP($Q113,'Calculation Solids'!$B$4:$J$1141,7,FALSE),"")</f>
        <v/>
      </c>
      <c r="S113" s="28" t="str">
        <f t="shared" si="57"/>
        <v>43524M</v>
      </c>
      <c r="T113" s="29" t="str">
        <f>+IFERROR(VLOOKUP($S113,'Calculation Solids'!$B$4:$J$1141,7,FALSE),"")</f>
        <v/>
      </c>
      <c r="U113" s="68" t="str">
        <f t="shared" si="52"/>
        <v/>
      </c>
      <c r="V113" s="173" t="str">
        <f t="shared" si="58"/>
        <v>43524C</v>
      </c>
      <c r="W113" s="29" t="str">
        <f>+IFERROR(VLOOKUP($V113,'Calculation Solids'!$B$4:$J$1141,7,FALSE),"")</f>
        <v/>
      </c>
      <c r="X113" s="24" t="str">
        <f>+IFERROR(VLOOKUP($V113,'Calculation COD'!$B$4:$J$1055,7,FALSE),"")</f>
        <v/>
      </c>
      <c r="Y113" s="8" t="str">
        <f>+IFERROR(VLOOKUP($V113,'Calculation NH4'!$B$4:$J$1041,7,FALSE),"")</f>
        <v/>
      </c>
      <c r="Z113" s="29" t="str">
        <f>+IFERROR(VLOOKUP($V113,'Calculation NO3'!$B$4:$J$1044,7,FALSE),"")</f>
        <v/>
      </c>
      <c r="AA113" s="29" t="str">
        <f>+IFERROR(VLOOKUP($V113,'Calculation P'!$B$4:$J$1000,7,FALSE),"")</f>
        <v/>
      </c>
      <c r="AB113" s="239"/>
      <c r="AC113" s="30" t="str">
        <f t="shared" si="59"/>
        <v>43524D</v>
      </c>
      <c r="AD113" s="2" t="str">
        <f>+IFERROR(VLOOKUP($AC113,'Calculation TSS'!$B$4:$J$1000,7,FALSE),"")</f>
        <v/>
      </c>
      <c r="AE113" s="24" t="str">
        <f>+IFERROR(VLOOKUP($AC113,'Calculation COD'!$B$4:$J$1055,7,FALSE),"")</f>
        <v/>
      </c>
      <c r="AF113" s="24" t="str">
        <f>+IFERROR(VLOOKUP($AC113,'Calculation NH4'!$B$4:$J$1041,7,FALSE),"")</f>
        <v/>
      </c>
      <c r="AG113" s="29" t="str">
        <f>+IFERROR(VLOOKUP($AC113,'Calculation NO3'!$B$4:$J$1044,7,FALSE),"")</f>
        <v/>
      </c>
      <c r="AH113" s="29" t="str">
        <f>+IFERROR(VLOOKUP($AC113,'Calculation P'!$B$4:$J$1000,7,FALSE),"")</f>
        <v/>
      </c>
      <c r="AI113" s="239"/>
      <c r="AJ113" s="173" t="str">
        <f t="shared" si="60"/>
        <v>43524E</v>
      </c>
      <c r="AK113" s="2" t="str">
        <f>+IFERROR(VLOOKUP($AJ113,'Calculation TSS'!$B$4:$J$1000,7,FALSE),"")</f>
        <v/>
      </c>
      <c r="AL113" s="24" t="str">
        <f>+IFERROR(VLOOKUP($AJ113,'Calculation COD'!$B$4:$J$1055,7,FALSE),"")</f>
        <v/>
      </c>
      <c r="AM113" s="24" t="str">
        <f>+IFERROR(VLOOKUP($AJ113,'Calculation NH4'!$B$4:$J$1041,7,FALSE),"")</f>
        <v/>
      </c>
      <c r="AN113" s="29" t="str">
        <f>+IFERROR(VLOOKUP($AJ113,'Calculation NO3'!$B$4:$J$1044,7,FALSE),"")</f>
        <v/>
      </c>
      <c r="AO113" s="68" t="str">
        <f>+IFERROR(VLOOKUP($AJ113,'Calculation P'!$B$4:$J$1000,7,FALSE),"")</f>
        <v/>
      </c>
      <c r="AP113" s="30" t="str">
        <f t="shared" si="61"/>
        <v>43524F</v>
      </c>
      <c r="AQ113" s="25" t="str">
        <f>+IFERROR(VLOOKUP($AP113,'Calculation TSS'!$B$4:$J$1000,7,FALSE),"")</f>
        <v/>
      </c>
      <c r="AR113" s="25" t="str">
        <f>+IFERROR(VLOOKUP($AP113,'Calculation COD'!$B$4:$J$1055,7,FALSE),"")</f>
        <v/>
      </c>
      <c r="AS113" s="25" t="str">
        <f>+IFERROR(VLOOKUP($AP113,'Calculation NH4'!$B$4:$J$1041,7,FALSE),"")</f>
        <v/>
      </c>
      <c r="AT113" s="29" t="str">
        <f>+IFERROR(VLOOKUP($AP113,'Calculation NO3'!$B$4:$J$1044,7,FALSE),"")</f>
        <v/>
      </c>
      <c r="AU113" s="29" t="str">
        <f>+IFERROR(VLOOKUP($AP113,'Calculation P'!$B$4:$J$1000,7,FALSE),"")</f>
        <v/>
      </c>
      <c r="AV113" s="62"/>
      <c r="AW113" s="173" t="str">
        <f t="shared" si="62"/>
        <v>43524G</v>
      </c>
      <c r="AX113" s="25" t="str">
        <f>+IFERROR(VLOOKUP($AW113,'Calculation COD'!$B$4:$J$1055,7,FALSE),"")</f>
        <v/>
      </c>
      <c r="AY113" s="25" t="str">
        <f>+IFERROR(VLOOKUP($AW113,'Calculation NH4'!$B$4:$J$1041,7,FALSE),"")</f>
        <v/>
      </c>
      <c r="AZ113" s="29" t="str">
        <f>+IFERROR(VLOOKUP($AW113,'Calculation NO3'!$B$4:$J$1044,7,FALSE),"")</f>
        <v/>
      </c>
      <c r="BA113" s="68" t="str">
        <f>+IFERROR(VLOOKUP($AW113,'Calculation P'!$B$4:$J$1000,7,FALSE),"")</f>
        <v/>
      </c>
      <c r="BB113" s="30" t="str">
        <f t="shared" si="63"/>
        <v>43524H</v>
      </c>
      <c r="BC113" s="29" t="str">
        <f>+IFERROR(VLOOKUP($BB113,'Calculation TSS'!$B$4:$J$1000,7,FALSE),"")</f>
        <v/>
      </c>
      <c r="BD113" s="25" t="str">
        <f>+IFERROR(VLOOKUP($BB113,'Calculation COD'!$B$4:$J$1055,7,FALSE),"")</f>
        <v/>
      </c>
      <c r="BE113" s="25" t="str">
        <f>+IFERROR(VLOOKUP($BB113,'Calculation NH4'!$B$4:$J$1041,7,FALSE),"")</f>
        <v/>
      </c>
      <c r="BF113" s="25" t="str">
        <f>+IFERROR(VLOOKUP($BB113,'Calculation NO3'!$B$4:$J$1044,7,FALSE),"")</f>
        <v/>
      </c>
      <c r="BG113" s="130" t="str">
        <f>+IFERROR(VLOOKUP($BB113,'Calculation P'!$B$4:$J$1000,7,FALSE),"")</f>
        <v/>
      </c>
      <c r="BH113" s="192" t="str">
        <f t="shared" si="64"/>
        <v>43524I</v>
      </c>
      <c r="BI113" s="40" t="str">
        <f>+IFERROR(VLOOKUP($BH113,'Calculation TSS'!$B$4:$J$1000,7,FALSE),"")</f>
        <v/>
      </c>
      <c r="BJ113" s="25" t="str">
        <f>+IFERROR(VLOOKUP($BH113,'Calculation COD'!$B$4:$J$1055,7,FALSE),"")</f>
        <v/>
      </c>
      <c r="BK113" s="25" t="str">
        <f>+IFERROR(VLOOKUP($BH113,'Calculation NH4'!$B$4:$J$1041,7,FALSE),"")</f>
        <v/>
      </c>
      <c r="BL113" s="25" t="str">
        <f>+IFERROR(VLOOKUP($BH113,'Calculation NO3'!$B$4:$J$1044,7,FALSE),"")</f>
        <v/>
      </c>
      <c r="BM113" s="29" t="str">
        <f>+IFERROR(VLOOKUP($BH113,'Calculation P'!$B$4:$J$1000,7,FALSE),"")</f>
        <v/>
      </c>
      <c r="BN113" s="62"/>
      <c r="BO113" s="30" t="str">
        <f t="shared" si="65"/>
        <v>43524N</v>
      </c>
      <c r="BP113" s="134" t="str">
        <f>IFERROR(+VLOOKUP($BO113,'Calculation Solids'!$B$4:$I$1141,7,FALSE),"")</f>
        <v/>
      </c>
      <c r="BQ113" s="192" t="str">
        <f t="shared" si="66"/>
        <v>43524O</v>
      </c>
      <c r="BR113" s="92" t="str">
        <f>IFERROR(+VLOOKUP($BQ113,'Calculation Solids'!$B$4:$I$1141,7,FALSE),"")</f>
        <v/>
      </c>
      <c r="BS113" s="30" t="str">
        <f t="shared" si="67"/>
        <v>43524P</v>
      </c>
      <c r="BT113" s="170" t="str">
        <f>IFERROR(+VLOOKUP($BS113,'Calculation Solids'!$B$4:$I$1141,7,FALSE),"")</f>
        <v/>
      </c>
    </row>
    <row r="114" spans="1:74" x14ac:dyDescent="0.35">
      <c r="A114" s="244">
        <v>43525</v>
      </c>
      <c r="B114" s="239"/>
      <c r="C114" s="173" t="str">
        <f t="shared" si="51"/>
        <v>43525A</v>
      </c>
      <c r="D114" s="29" t="str">
        <f>IFERROR(+VLOOKUP(C114,'Calculation Solids'!$B$4:$I$1141,7,FALSE),"")</f>
        <v/>
      </c>
      <c r="E114" s="190" t="str">
        <f>+IFERROR(VLOOKUP($C114,'Calculation COD'!$B$4:$J$1055,7,FALSE),"")</f>
        <v/>
      </c>
      <c r="F114" s="30" t="str">
        <f t="shared" si="53"/>
        <v>43525B</v>
      </c>
      <c r="G114" s="177" t="str">
        <f>IFERROR(+VLOOKUP($F114,'Calculation Solids'!$B$4:$I$1141,7,FALSE),"")</f>
        <v/>
      </c>
      <c r="H114" s="25" t="str">
        <f>+IFERROR(VLOOKUP($F114,'Calculation COD'!$B$4:$J$1055,7,FALSE),"")</f>
        <v/>
      </c>
      <c r="I114" s="26" t="str">
        <f>+IFERROR(VLOOKUP($F114,'Calculation NH4'!$B$4:$J$1041,7,FALSE),"")</f>
        <v/>
      </c>
      <c r="J114" s="29" t="str">
        <f>+IFERROR(VLOOKUP($F114,'Calculation NO3'!$B$4:$J$1044,7,FALSE),"")</f>
        <v/>
      </c>
      <c r="K114" s="29" t="str">
        <f>+IFERROR(VLOOKUP($F114,'Calculation P'!$B$4:$J$1000,7,FALSE),"")</f>
        <v/>
      </c>
      <c r="L114" s="239"/>
      <c r="M114" s="27" t="str">
        <f t="shared" si="54"/>
        <v>43525J</v>
      </c>
      <c r="N114" s="40" t="str">
        <f>+IFERROR(VLOOKUP($M114,'Calculation Solids'!$B$4:$J$1141,7,FALSE),"")</f>
        <v/>
      </c>
      <c r="O114" s="28" t="str">
        <f t="shared" si="55"/>
        <v>43525K</v>
      </c>
      <c r="P114" s="29" t="str">
        <f>+IFERROR(VLOOKUP($O114,'Calculation Solids'!$B$4:$J$1141,7,FALSE),"")</f>
        <v/>
      </c>
      <c r="Q114" s="28" t="str">
        <f t="shared" si="56"/>
        <v>43525L</v>
      </c>
      <c r="R114" s="29" t="str">
        <f>+IFERROR(VLOOKUP($Q114,'Calculation Solids'!$B$4:$J$1141,7,FALSE),"")</f>
        <v/>
      </c>
      <c r="S114" s="28" t="str">
        <f t="shared" si="57"/>
        <v>43525M</v>
      </c>
      <c r="T114" s="29" t="str">
        <f>+IFERROR(VLOOKUP($S114,'Calculation Solids'!$B$4:$J$1141,7,FALSE),"")</f>
        <v/>
      </c>
      <c r="U114" s="68" t="str">
        <f t="shared" si="52"/>
        <v/>
      </c>
      <c r="V114" s="173" t="str">
        <f t="shared" si="58"/>
        <v>43525C</v>
      </c>
      <c r="W114" s="29" t="str">
        <f>+IFERROR(VLOOKUP($V114,'Calculation Solids'!$B$4:$J$1141,7,FALSE),"")</f>
        <v/>
      </c>
      <c r="X114" s="24" t="str">
        <f>+IFERROR(VLOOKUP($V114,'Calculation COD'!$B$4:$J$1055,7,FALSE),"")</f>
        <v/>
      </c>
      <c r="Y114" s="8" t="str">
        <f>+IFERROR(VLOOKUP($V114,'Calculation NH4'!$B$4:$J$1041,7,FALSE),"")</f>
        <v/>
      </c>
      <c r="Z114" s="29" t="str">
        <f>+IFERROR(VLOOKUP($V114,'Calculation NO3'!$B$4:$J$1044,7,FALSE),"")</f>
        <v/>
      </c>
      <c r="AA114" s="29" t="str">
        <f>+IFERROR(VLOOKUP($V114,'Calculation P'!$B$4:$J$1000,7,FALSE),"")</f>
        <v/>
      </c>
      <c r="AB114" s="239"/>
      <c r="AC114" s="30" t="str">
        <f t="shared" si="59"/>
        <v>43525D</v>
      </c>
      <c r="AD114" s="2" t="str">
        <f>+IFERROR(VLOOKUP($AC114,'Calculation TSS'!$B$4:$J$1000,7,FALSE),"")</f>
        <v/>
      </c>
      <c r="AE114" s="24" t="str">
        <f>+IFERROR(VLOOKUP($AC114,'Calculation COD'!$B$4:$J$1055,7,FALSE),"")</f>
        <v/>
      </c>
      <c r="AF114" s="24" t="str">
        <f>+IFERROR(VLOOKUP($AC114,'Calculation NH4'!$B$4:$J$1041,7,FALSE),"")</f>
        <v/>
      </c>
      <c r="AG114" s="29" t="str">
        <f>+IFERROR(VLOOKUP($AC114,'Calculation NO3'!$B$4:$J$1044,7,FALSE),"")</f>
        <v/>
      </c>
      <c r="AH114" s="29" t="str">
        <f>+IFERROR(VLOOKUP($AC114,'Calculation P'!$B$4:$J$1000,7,FALSE),"")</f>
        <v/>
      </c>
      <c r="AI114" s="239"/>
      <c r="AJ114" s="173" t="str">
        <f t="shared" si="60"/>
        <v>43525E</v>
      </c>
      <c r="AK114" s="2" t="str">
        <f>+IFERROR(VLOOKUP($AJ114,'Calculation TSS'!$B$4:$J$1000,7,FALSE),"")</f>
        <v/>
      </c>
      <c r="AL114" s="24" t="str">
        <f>+IFERROR(VLOOKUP($AJ114,'Calculation COD'!$B$4:$J$1055,7,FALSE),"")</f>
        <v/>
      </c>
      <c r="AM114" s="24" t="str">
        <f>+IFERROR(VLOOKUP($AJ114,'Calculation NH4'!$B$4:$J$1041,7,FALSE),"")</f>
        <v/>
      </c>
      <c r="AN114" s="29" t="str">
        <f>+IFERROR(VLOOKUP($AJ114,'Calculation NO3'!$B$4:$J$1044,7,FALSE),"")</f>
        <v/>
      </c>
      <c r="AO114" s="68" t="str">
        <f>+IFERROR(VLOOKUP($AJ114,'Calculation P'!$B$4:$J$1000,7,FALSE),"")</f>
        <v/>
      </c>
      <c r="AP114" s="30" t="str">
        <f t="shared" si="61"/>
        <v>43525F</v>
      </c>
      <c r="AQ114" s="25" t="str">
        <f>+IFERROR(VLOOKUP($AP114,'Calculation TSS'!$B$4:$J$1000,7,FALSE),"")</f>
        <v/>
      </c>
      <c r="AR114" s="25" t="str">
        <f>+IFERROR(VLOOKUP($AP114,'Calculation COD'!$B$4:$J$1055,7,FALSE),"")</f>
        <v/>
      </c>
      <c r="AS114" s="25" t="str">
        <f>+IFERROR(VLOOKUP($AP114,'Calculation NH4'!$B$4:$J$1041,7,FALSE),"")</f>
        <v/>
      </c>
      <c r="AT114" s="29" t="str">
        <f>+IFERROR(VLOOKUP($AP114,'Calculation NO3'!$B$4:$J$1044,7,FALSE),"")</f>
        <v/>
      </c>
      <c r="AU114" s="29" t="str">
        <f>+IFERROR(VLOOKUP($AP114,'Calculation P'!$B$4:$J$1000,7,FALSE),"")</f>
        <v/>
      </c>
      <c r="AV114" s="62"/>
      <c r="AW114" s="173" t="str">
        <f t="shared" si="62"/>
        <v>43525G</v>
      </c>
      <c r="AX114" s="25" t="str">
        <f>+IFERROR(VLOOKUP($AW114,'Calculation COD'!$B$4:$J$1055,7,FALSE),"")</f>
        <v/>
      </c>
      <c r="AY114" s="25" t="str">
        <f>+IFERROR(VLOOKUP($AW114,'Calculation NH4'!$B$4:$J$1041,7,FALSE),"")</f>
        <v/>
      </c>
      <c r="AZ114" s="29" t="str">
        <f>+IFERROR(VLOOKUP($AW114,'Calculation NO3'!$B$4:$J$1044,7,FALSE),"")</f>
        <v/>
      </c>
      <c r="BA114" s="68" t="str">
        <f>+IFERROR(VLOOKUP($AW114,'Calculation P'!$B$4:$J$1000,7,FALSE),"")</f>
        <v/>
      </c>
      <c r="BB114" s="30" t="str">
        <f t="shared" si="63"/>
        <v>43525H</v>
      </c>
      <c r="BC114" s="29" t="str">
        <f>+IFERROR(VLOOKUP($BB114,'Calculation TSS'!$B$4:$J$1000,7,FALSE),"")</f>
        <v/>
      </c>
      <c r="BD114" s="25" t="str">
        <f>+IFERROR(VLOOKUP($BB114,'Calculation COD'!$B$4:$J$1055,7,FALSE),"")</f>
        <v/>
      </c>
      <c r="BE114" s="25" t="str">
        <f>+IFERROR(VLOOKUP($BB114,'Calculation NH4'!$B$4:$J$1041,7,FALSE),"")</f>
        <v/>
      </c>
      <c r="BF114" s="25" t="str">
        <f>+IFERROR(VLOOKUP($BB114,'Calculation NO3'!$B$4:$J$1044,7,FALSE),"")</f>
        <v/>
      </c>
      <c r="BG114" s="130" t="str">
        <f>+IFERROR(VLOOKUP($BB114,'Calculation P'!$B$4:$J$1000,7,FALSE),"")</f>
        <v/>
      </c>
      <c r="BH114" s="192" t="str">
        <f t="shared" si="64"/>
        <v>43525I</v>
      </c>
      <c r="BI114" s="40" t="str">
        <f>+IFERROR(VLOOKUP($BH114,'Calculation TSS'!$B$4:$J$1000,7,FALSE),"")</f>
        <v/>
      </c>
      <c r="BJ114" s="25" t="str">
        <f>+IFERROR(VLOOKUP($BH114,'Calculation COD'!$B$4:$J$1055,7,FALSE),"")</f>
        <v/>
      </c>
      <c r="BK114" s="25" t="str">
        <f>+IFERROR(VLOOKUP($BH114,'Calculation NH4'!$B$4:$J$1041,7,FALSE),"")</f>
        <v/>
      </c>
      <c r="BL114" s="25" t="str">
        <f>+IFERROR(VLOOKUP($BH114,'Calculation NO3'!$B$4:$J$1044,7,FALSE),"")</f>
        <v/>
      </c>
      <c r="BM114" s="29" t="str">
        <f>+IFERROR(VLOOKUP($BH114,'Calculation P'!$B$4:$J$1000,7,FALSE),"")</f>
        <v/>
      </c>
      <c r="BN114" s="62"/>
      <c r="BO114" s="30" t="str">
        <f t="shared" si="65"/>
        <v>43525N</v>
      </c>
      <c r="BP114" s="134" t="str">
        <f>IFERROR(+VLOOKUP($BO114,'Calculation Solids'!$B$4:$I$1141,7,FALSE),"")</f>
        <v/>
      </c>
      <c r="BQ114" s="192" t="str">
        <f t="shared" si="66"/>
        <v>43525O</v>
      </c>
      <c r="BR114" s="92" t="str">
        <f>IFERROR(+VLOOKUP($BQ114,'Calculation Solids'!$B$4:$I$1141,7,FALSE),"")</f>
        <v/>
      </c>
      <c r="BS114" s="30" t="str">
        <f t="shared" si="67"/>
        <v>43525P</v>
      </c>
      <c r="BT114" s="170" t="str">
        <f>IFERROR(+VLOOKUP($BS114,'Calculation Solids'!$B$4:$I$1141,7,FALSE),"")</f>
        <v/>
      </c>
    </row>
    <row r="115" spans="1:74" x14ac:dyDescent="0.35">
      <c r="A115" s="244">
        <v>43526</v>
      </c>
      <c r="B115" s="240"/>
      <c r="C115" s="191" t="str">
        <f t="shared" si="51"/>
        <v>43526A</v>
      </c>
      <c r="D115" s="64" t="str">
        <f>IFERROR(+VLOOKUP(C115,'Calculation Solids'!$B$4:$I$1141,7,FALSE),"")</f>
        <v/>
      </c>
      <c r="E115" s="326" t="str">
        <f>+IFERROR(VLOOKUP($C115,'Calculation COD'!$B$4:$J$1055,7,FALSE),"")</f>
        <v/>
      </c>
      <c r="F115" s="183" t="str">
        <f t="shared" si="53"/>
        <v>43526B</v>
      </c>
      <c r="G115" s="178" t="str">
        <f>IFERROR(+VLOOKUP($F115,'Calculation Solids'!$B$4:$I$1141,7,FALSE),"")</f>
        <v/>
      </c>
      <c r="H115" s="3" t="str">
        <f>+IFERROR(VLOOKUP($F115,'Calculation COD'!$B$4:$J$1055,7,FALSE),"")</f>
        <v/>
      </c>
      <c r="I115" s="3" t="str">
        <f>+IFERROR(VLOOKUP($F115,'Calculation NH4'!$B$4:$J$1041,7,FALSE),"")</f>
        <v/>
      </c>
      <c r="J115" s="64" t="str">
        <f>+IFERROR(VLOOKUP($F115,'Calculation NO3'!$B$4:$J$1044,7,FALSE),"")</f>
        <v/>
      </c>
      <c r="K115" s="64" t="str">
        <f>+IFERROR(VLOOKUP($F115,'Calculation P'!$B$4:$J$1000,7,FALSE),"")</f>
        <v/>
      </c>
      <c r="L115" s="115"/>
      <c r="M115" s="117" t="str">
        <f t="shared" si="54"/>
        <v>43526J</v>
      </c>
      <c r="N115" s="66" t="str">
        <f>+IFERROR(VLOOKUP($M115,'Calculation Solids'!$B$4:$J$1141,7,FALSE),"")</f>
        <v/>
      </c>
      <c r="O115" s="64" t="str">
        <f t="shared" si="55"/>
        <v>43526K</v>
      </c>
      <c r="P115" s="64" t="str">
        <f>+IFERROR(VLOOKUP($O115,'Calculation Solids'!$B$4:$J$1141,7,FALSE),"")</f>
        <v/>
      </c>
      <c r="Q115" s="64" t="str">
        <f t="shared" si="56"/>
        <v>43526L</v>
      </c>
      <c r="R115" s="64" t="str">
        <f>+IFERROR(VLOOKUP($Q115,'Calculation Solids'!$B$4:$J$1141,7,FALSE),"")</f>
        <v/>
      </c>
      <c r="S115" s="64" t="str">
        <f t="shared" si="57"/>
        <v>43526M</v>
      </c>
      <c r="T115" s="64" t="str">
        <f>+IFERROR(VLOOKUP($S115,'Calculation Solids'!$B$4:$J$1141,7,FALSE),"")</f>
        <v/>
      </c>
      <c r="U115" s="69" t="str">
        <f t="shared" si="52"/>
        <v/>
      </c>
      <c r="V115" s="189" t="str">
        <f t="shared" si="58"/>
        <v>43526C</v>
      </c>
      <c r="W115" s="64" t="str">
        <f>+IFERROR(VLOOKUP($V115,'Calculation Solids'!$B$4:$J$1141,7,FALSE),"")</f>
        <v/>
      </c>
      <c r="X115" s="4" t="str">
        <f>+IFERROR(VLOOKUP($V115,'Calculation COD'!$B$4:$J$1055,7,FALSE),"")</f>
        <v/>
      </c>
      <c r="Y115" s="4" t="str">
        <f>+IFERROR(VLOOKUP($V115,'Calculation NH4'!$B$4:$J$1041,7,FALSE),"")</f>
        <v/>
      </c>
      <c r="Z115" s="64" t="str">
        <f>+IFERROR(VLOOKUP($V115,'Calculation NO3'!$B$4:$J$1044,7,FALSE),"")</f>
        <v/>
      </c>
      <c r="AA115" s="64" t="str">
        <f>+IFERROR(VLOOKUP($V115,'Calculation P'!$B$4:$J$1000,7,FALSE),"")</f>
        <v/>
      </c>
      <c r="AB115" s="240"/>
      <c r="AC115" s="183" t="str">
        <f t="shared" si="59"/>
        <v>43526D</v>
      </c>
      <c r="AD115" s="4" t="str">
        <f>+IFERROR(VLOOKUP($AC115,'Calculation TSS'!$B$4:$J$1000,7,FALSE),"")</f>
        <v/>
      </c>
      <c r="AE115" s="4" t="str">
        <f>+IFERROR(VLOOKUP($AC115,'Calculation COD'!$B$4:$J$1055,7,FALSE),"")</f>
        <v/>
      </c>
      <c r="AF115" s="4" t="str">
        <f>+IFERROR(VLOOKUP($AC115,'Calculation NH4'!$B$4:$J$1041,7,FALSE),"")</f>
        <v/>
      </c>
      <c r="AG115" s="64" t="str">
        <f>+IFERROR(VLOOKUP($AC115,'Calculation NO3'!$B$4:$J$1044,7,FALSE),"")</f>
        <v/>
      </c>
      <c r="AH115" s="131" t="str">
        <f>+IFERROR(VLOOKUP($AC115,'Calculation P'!$B$4:$J$1000,7,FALSE),"")</f>
        <v/>
      </c>
      <c r="AI115" s="115"/>
      <c r="AJ115" s="210" t="str">
        <f t="shared" si="60"/>
        <v>43526E</v>
      </c>
      <c r="AK115" s="211" t="str">
        <f>+IFERROR(VLOOKUP($AJ115,'Calculation TSS'!$B$4:$J$1000,7,FALSE),"")</f>
        <v/>
      </c>
      <c r="AL115" s="4" t="str">
        <f>+IFERROR(VLOOKUP($AJ115,'Calculation COD'!$B$4:$J$1055,7,FALSE),"")</f>
        <v/>
      </c>
      <c r="AM115" s="4" t="str">
        <f>+IFERROR(VLOOKUP($AJ115,'Calculation NH4'!$B$4:$J$1041,7,FALSE),"")</f>
        <v/>
      </c>
      <c r="AN115" s="64" t="str">
        <f>+IFERROR(VLOOKUP($AJ115,'Calculation NO3'!$B$4:$J$1044,7,FALSE),"")</f>
        <v/>
      </c>
      <c r="AO115" s="69" t="str">
        <f>+IFERROR(VLOOKUP($AJ115,'Calculation P'!$B$4:$J$1000,7,FALSE),"")</f>
        <v/>
      </c>
      <c r="AP115" s="178" t="str">
        <f t="shared" si="61"/>
        <v>43526F</v>
      </c>
      <c r="AQ115" s="65" t="str">
        <f>+IFERROR(VLOOKUP($AP115,'Calculation TSS'!$B$4:$J$1000,7,FALSE),"")</f>
        <v/>
      </c>
      <c r="AR115" s="65" t="str">
        <f>+IFERROR(VLOOKUP($AP115,'Calculation COD'!$B$4:$J$1055,7,FALSE),"")</f>
        <v/>
      </c>
      <c r="AS115" s="65" t="str">
        <f>+IFERROR(VLOOKUP($AP115,'Calculation NH4'!$B$4:$J$1041,7,FALSE),"")</f>
        <v/>
      </c>
      <c r="AT115" s="64" t="str">
        <f>+IFERROR(VLOOKUP($AP115,'Calculation NO3'!$B$4:$J$1044,7,FALSE),"")</f>
        <v/>
      </c>
      <c r="AU115" s="64" t="str">
        <f>+IFERROR(VLOOKUP($AP115,'Calculation P'!$B$4:$J$1000,7,FALSE),"")</f>
        <v/>
      </c>
      <c r="AV115" s="115"/>
      <c r="AW115" s="189" t="str">
        <f t="shared" si="62"/>
        <v>43526G</v>
      </c>
      <c r="AX115" s="65" t="str">
        <f>+IFERROR(VLOOKUP($AW115,'Calculation COD'!$B$4:$J$1055,7,FALSE),"")</f>
        <v/>
      </c>
      <c r="AY115" s="65" t="str">
        <f>+IFERROR(VLOOKUP($AW115,'Calculation NH4'!$B$4:$J$1041,7,FALSE),"")</f>
        <v/>
      </c>
      <c r="AZ115" s="64" t="str">
        <f>+IFERROR(VLOOKUP($AW115,'Calculation NO3'!$B$4:$J$1044,7,FALSE),"")</f>
        <v/>
      </c>
      <c r="BA115" s="69" t="str">
        <f>+IFERROR(VLOOKUP($AW115,'Calculation P'!$B$4:$J$1000,7,FALSE),"")</f>
        <v/>
      </c>
      <c r="BB115" s="183" t="str">
        <f t="shared" si="63"/>
        <v>43526H</v>
      </c>
      <c r="BC115" s="64" t="str">
        <f>+IFERROR(VLOOKUP($BB115,'Calculation TSS'!$B$4:$J$1000,7,FALSE),"")</f>
        <v/>
      </c>
      <c r="BD115" s="65" t="str">
        <f>+IFERROR(VLOOKUP($BB115,'Calculation COD'!$B$4:$J$1055,7,FALSE),"")</f>
        <v/>
      </c>
      <c r="BE115" s="65" t="str">
        <f>+IFERROR(VLOOKUP($BB115,'Calculation NH4'!$B$4:$J$1041,7,FALSE),"")</f>
        <v/>
      </c>
      <c r="BF115" s="65" t="str">
        <f>+IFERROR(VLOOKUP($BB115,'Calculation NO3'!$B$4:$J$1044,7,FALSE),"")</f>
        <v/>
      </c>
      <c r="BG115" s="131" t="str">
        <f>+IFERROR(VLOOKUP($BB115,'Calculation P'!$B$4:$J$1000,7,FALSE),"")</f>
        <v/>
      </c>
      <c r="BH115" s="210" t="str">
        <f t="shared" si="64"/>
        <v>43526I</v>
      </c>
      <c r="BI115" s="66" t="str">
        <f>+IFERROR(VLOOKUP($BH115,'Calculation TSS'!$B$4:$J$1000,7,FALSE),"")</f>
        <v/>
      </c>
      <c r="BJ115" s="65" t="str">
        <f>+IFERROR(VLOOKUP($BH115,'Calculation COD'!$B$4:$J$1055,7,FALSE),"")</f>
        <v/>
      </c>
      <c r="BK115" s="65" t="str">
        <f>+IFERROR(VLOOKUP($BH115,'Calculation NH4'!$B$4:$J$1041,7,FALSE),"")</f>
        <v/>
      </c>
      <c r="BL115" s="65" t="str">
        <f>+IFERROR(VLOOKUP($BH115,'Calculation NO3'!$B$4:$J$1044,7,FALSE),"")</f>
        <v/>
      </c>
      <c r="BM115" s="64" t="str">
        <f>+IFERROR(VLOOKUP($BH115,'Calculation P'!$B$4:$J$1000,7,FALSE),"")</f>
        <v/>
      </c>
      <c r="BN115" s="115"/>
      <c r="BO115" s="183" t="str">
        <f t="shared" si="65"/>
        <v>43526N</v>
      </c>
      <c r="BP115" s="116" t="str">
        <f>IFERROR(+VLOOKUP($BO115,'Calculation Solids'!$B$4:$I$1141,7,FALSE),"")</f>
        <v/>
      </c>
      <c r="BQ115" s="187" t="str">
        <f t="shared" si="66"/>
        <v>43526O</v>
      </c>
      <c r="BR115" s="116" t="str">
        <f>IFERROR(+VLOOKUP($BQ115,'Calculation Solids'!$B$4:$I$1141,7,FALSE),"")</f>
        <v/>
      </c>
      <c r="BS115" s="185" t="str">
        <f t="shared" si="67"/>
        <v>43526P</v>
      </c>
      <c r="BT115" s="116" t="str">
        <f>IFERROR(+VLOOKUP($BS115,'Calculation Solids'!$B$4:$I$1141,7,FALSE),"")</f>
        <v/>
      </c>
    </row>
    <row r="116" spans="1:74" x14ac:dyDescent="0.35">
      <c r="A116" s="244">
        <v>43527</v>
      </c>
      <c r="B116" s="240"/>
      <c r="C116" s="191" t="str">
        <f t="shared" si="51"/>
        <v>43527A</v>
      </c>
      <c r="D116" s="64" t="str">
        <f>IFERROR(+VLOOKUP(C116,'Calculation Solids'!$B$4:$I$1141,7,FALSE),"")</f>
        <v/>
      </c>
      <c r="E116" s="326" t="str">
        <f>+IFERROR(VLOOKUP($C116,'Calculation COD'!$B$4:$J$1055,7,FALSE),"")</f>
        <v/>
      </c>
      <c r="F116" s="183" t="str">
        <f t="shared" si="53"/>
        <v>43527B</v>
      </c>
      <c r="G116" s="178" t="str">
        <f>IFERROR(+VLOOKUP($F116,'Calculation Solids'!$B$4:$I$1141,7,FALSE),"")</f>
        <v/>
      </c>
      <c r="H116" s="3" t="str">
        <f>+IFERROR(VLOOKUP($F116,'Calculation COD'!$B$4:$J$1055,7,FALSE),"")</f>
        <v/>
      </c>
      <c r="I116" s="3" t="str">
        <f>+IFERROR(VLOOKUP($F116,'Calculation NH4'!$B$4:$J$1041,7,FALSE),"")</f>
        <v/>
      </c>
      <c r="J116" s="64" t="str">
        <f>+IFERROR(VLOOKUP($F116,'Calculation NO3'!$B$4:$J$1044,7,FALSE),"")</f>
        <v/>
      </c>
      <c r="K116" s="64" t="str">
        <f>+IFERROR(VLOOKUP($F116,'Calculation P'!$B$4:$J$1000,7,FALSE),"")</f>
        <v/>
      </c>
      <c r="L116" s="115"/>
      <c r="M116" s="117" t="str">
        <f t="shared" si="54"/>
        <v>43527J</v>
      </c>
      <c r="N116" s="66" t="str">
        <f>+IFERROR(VLOOKUP($M116,'Calculation Solids'!$B$4:$J$1141,7,FALSE),"")</f>
        <v/>
      </c>
      <c r="O116" s="64" t="str">
        <f t="shared" si="55"/>
        <v>43527K</v>
      </c>
      <c r="P116" s="64" t="str">
        <f>+IFERROR(VLOOKUP($O116,'Calculation Solids'!$B$4:$J$1141,7,FALSE),"")</f>
        <v/>
      </c>
      <c r="Q116" s="64" t="str">
        <f t="shared" si="56"/>
        <v>43527L</v>
      </c>
      <c r="R116" s="64" t="str">
        <f>+IFERROR(VLOOKUP($Q116,'Calculation Solids'!$B$4:$J$1141,7,FALSE),"")</f>
        <v/>
      </c>
      <c r="S116" s="64" t="str">
        <f t="shared" si="57"/>
        <v>43527M</v>
      </c>
      <c r="T116" s="64" t="str">
        <f>+IFERROR(VLOOKUP($S116,'Calculation Solids'!$B$4:$J$1141,7,FALSE),"")</f>
        <v/>
      </c>
      <c r="U116" s="69" t="str">
        <f t="shared" si="52"/>
        <v/>
      </c>
      <c r="V116" s="189" t="str">
        <f t="shared" si="58"/>
        <v>43527C</v>
      </c>
      <c r="W116" s="64" t="str">
        <f>+IFERROR(VLOOKUP($V116,'Calculation Solids'!$B$4:$J$1141,7,FALSE),"")</f>
        <v/>
      </c>
      <c r="X116" s="4" t="str">
        <f>+IFERROR(VLOOKUP($V116,'Calculation COD'!$B$4:$J$1055,7,FALSE),"")</f>
        <v/>
      </c>
      <c r="Y116" s="4" t="str">
        <f>+IFERROR(VLOOKUP($V116,'Calculation NH4'!$B$4:$J$1041,7,FALSE),"")</f>
        <v/>
      </c>
      <c r="Z116" s="64" t="str">
        <f>+IFERROR(VLOOKUP($V116,'Calculation NO3'!$B$4:$J$1044,7,FALSE),"")</f>
        <v/>
      </c>
      <c r="AA116" s="64" t="str">
        <f>+IFERROR(VLOOKUP($V116,'Calculation P'!$B$4:$J$1000,7,FALSE),"")</f>
        <v/>
      </c>
      <c r="AB116" s="240"/>
      <c r="AC116" s="183" t="str">
        <f t="shared" si="59"/>
        <v>43527D</v>
      </c>
      <c r="AD116" s="4" t="str">
        <f>+IFERROR(VLOOKUP($AC116,'Calculation TSS'!$B$4:$J$1000,7,FALSE),"")</f>
        <v/>
      </c>
      <c r="AE116" s="4" t="str">
        <f>+IFERROR(VLOOKUP($AC116,'Calculation COD'!$B$4:$J$1055,7,FALSE),"")</f>
        <v/>
      </c>
      <c r="AF116" s="4" t="str">
        <f>+IFERROR(VLOOKUP($AC116,'Calculation NH4'!$B$4:$J$1041,7,FALSE),"")</f>
        <v/>
      </c>
      <c r="AG116" s="64" t="str">
        <f>+IFERROR(VLOOKUP($AC116,'Calculation NO3'!$B$4:$J$1044,7,FALSE),"")</f>
        <v/>
      </c>
      <c r="AH116" s="131" t="str">
        <f>+IFERROR(VLOOKUP($AC116,'Calculation P'!$B$4:$J$1000,7,FALSE),"")</f>
        <v/>
      </c>
      <c r="AI116" s="115"/>
      <c r="AJ116" s="210" t="str">
        <f t="shared" si="60"/>
        <v>43527E</v>
      </c>
      <c r="AK116" s="211" t="str">
        <f>+IFERROR(VLOOKUP($AJ116,'Calculation TSS'!$B$4:$J$1000,7,FALSE),"")</f>
        <v/>
      </c>
      <c r="AL116" s="4" t="str">
        <f>+IFERROR(VLOOKUP($AJ116,'Calculation COD'!$B$4:$J$1055,7,FALSE),"")</f>
        <v/>
      </c>
      <c r="AM116" s="4" t="str">
        <f>+IFERROR(VLOOKUP($AJ116,'Calculation NH4'!$B$4:$J$1041,7,FALSE),"")</f>
        <v/>
      </c>
      <c r="AN116" s="64" t="str">
        <f>+IFERROR(VLOOKUP($AJ116,'Calculation NO3'!$B$4:$J$1044,7,FALSE),"")</f>
        <v/>
      </c>
      <c r="AO116" s="69" t="str">
        <f>+IFERROR(VLOOKUP($AJ116,'Calculation P'!$B$4:$J$1000,7,FALSE),"")</f>
        <v/>
      </c>
      <c r="AP116" s="178" t="str">
        <f t="shared" si="61"/>
        <v>43527F</v>
      </c>
      <c r="AQ116" s="65" t="str">
        <f>+IFERROR(VLOOKUP($AP116,'Calculation TSS'!$B$4:$J$1000,7,FALSE),"")</f>
        <v/>
      </c>
      <c r="AR116" s="65" t="str">
        <f>+IFERROR(VLOOKUP($AP116,'Calculation COD'!$B$4:$J$1055,7,FALSE),"")</f>
        <v/>
      </c>
      <c r="AS116" s="65" t="str">
        <f>+IFERROR(VLOOKUP($AP116,'Calculation NH4'!$B$4:$J$1041,7,FALSE),"")</f>
        <v/>
      </c>
      <c r="AT116" s="64" t="str">
        <f>+IFERROR(VLOOKUP($AP116,'Calculation NO3'!$B$4:$J$1044,7,FALSE),"")</f>
        <v/>
      </c>
      <c r="AU116" s="64" t="str">
        <f>+IFERROR(VLOOKUP($AP116,'Calculation P'!$B$4:$J$1000,7,FALSE),"")</f>
        <v/>
      </c>
      <c r="AV116" s="115"/>
      <c r="AW116" s="189" t="str">
        <f t="shared" si="62"/>
        <v>43527G</v>
      </c>
      <c r="AX116" s="65" t="str">
        <f>+IFERROR(VLOOKUP($AW116,'Calculation COD'!$B$4:$J$1055,7,FALSE),"")</f>
        <v/>
      </c>
      <c r="AY116" s="65" t="str">
        <f>+IFERROR(VLOOKUP($AW116,'Calculation NH4'!$B$4:$J$1041,7,FALSE),"")</f>
        <v/>
      </c>
      <c r="AZ116" s="64" t="str">
        <f>+IFERROR(VLOOKUP($AW116,'Calculation NO3'!$B$4:$J$1044,7,FALSE),"")</f>
        <v/>
      </c>
      <c r="BA116" s="69" t="str">
        <f>+IFERROR(VLOOKUP($AW116,'Calculation P'!$B$4:$J$1000,7,FALSE),"")</f>
        <v/>
      </c>
      <c r="BB116" s="183" t="str">
        <f t="shared" si="63"/>
        <v>43527H</v>
      </c>
      <c r="BC116" s="64" t="str">
        <f>+IFERROR(VLOOKUP($BB116,'Calculation TSS'!$B$4:$J$1000,7,FALSE),"")</f>
        <v/>
      </c>
      <c r="BD116" s="65" t="str">
        <f>+IFERROR(VLOOKUP($BB116,'Calculation COD'!$B$4:$J$1055,7,FALSE),"")</f>
        <v/>
      </c>
      <c r="BE116" s="65" t="str">
        <f>+IFERROR(VLOOKUP($BB116,'Calculation NH4'!$B$4:$J$1041,7,FALSE),"")</f>
        <v/>
      </c>
      <c r="BF116" s="65" t="str">
        <f>+IFERROR(VLOOKUP($BB116,'Calculation NO3'!$B$4:$J$1044,7,FALSE),"")</f>
        <v/>
      </c>
      <c r="BG116" s="131" t="str">
        <f>+IFERROR(VLOOKUP($BB116,'Calculation P'!$B$4:$J$1000,7,FALSE),"")</f>
        <v/>
      </c>
      <c r="BH116" s="210" t="str">
        <f t="shared" si="64"/>
        <v>43527I</v>
      </c>
      <c r="BI116" s="66" t="str">
        <f>+IFERROR(VLOOKUP($BH116,'Calculation TSS'!$B$4:$J$1000,7,FALSE),"")</f>
        <v/>
      </c>
      <c r="BJ116" s="65" t="str">
        <f>+IFERROR(VLOOKUP($BH116,'Calculation COD'!$B$4:$J$1055,7,FALSE),"")</f>
        <v/>
      </c>
      <c r="BK116" s="65" t="str">
        <f>+IFERROR(VLOOKUP($BH116,'Calculation NH4'!$B$4:$J$1041,7,FALSE),"")</f>
        <v/>
      </c>
      <c r="BL116" s="65" t="str">
        <f>+IFERROR(VLOOKUP($BH116,'Calculation NO3'!$B$4:$J$1044,7,FALSE),"")</f>
        <v/>
      </c>
      <c r="BM116" s="64" t="str">
        <f>+IFERROR(VLOOKUP($BH116,'Calculation P'!$B$4:$J$1000,7,FALSE),"")</f>
        <v/>
      </c>
      <c r="BN116" s="115"/>
      <c r="BO116" s="183" t="str">
        <f t="shared" si="65"/>
        <v>43527N</v>
      </c>
      <c r="BP116" s="116" t="str">
        <f>IFERROR(+VLOOKUP($BO116,'Calculation Solids'!$B$4:$I$1141,7,FALSE),"")</f>
        <v/>
      </c>
      <c r="BQ116" s="187" t="str">
        <f t="shared" si="66"/>
        <v>43527O</v>
      </c>
      <c r="BR116" s="116" t="str">
        <f>IFERROR(+VLOOKUP($BQ116,'Calculation Solids'!$B$4:$I$1141,7,FALSE),"")</f>
        <v/>
      </c>
      <c r="BS116" s="185" t="str">
        <f t="shared" si="67"/>
        <v>43527P</v>
      </c>
      <c r="BT116" s="116" t="str">
        <f>IFERROR(+VLOOKUP($BS116,'Calculation Solids'!$B$4:$I$1141,7,FALSE),"")</f>
        <v/>
      </c>
    </row>
    <row r="117" spans="1:74" x14ac:dyDescent="0.35">
      <c r="A117" s="244">
        <v>43528</v>
      </c>
      <c r="B117" s="239"/>
      <c r="C117" s="173" t="str">
        <f t="shared" si="51"/>
        <v>43528A</v>
      </c>
      <c r="D117" s="29">
        <f>IFERROR(+VLOOKUP(C117,'Calculation Solids'!$B$4:$I$1141,7,FALSE),"")</f>
        <v>16.280935262485507</v>
      </c>
      <c r="E117" s="190" t="str">
        <f>+IFERROR(VLOOKUP($C117,'Calculation COD'!$B$4:$J$1055,7,FALSE),"")</f>
        <v/>
      </c>
      <c r="F117" s="30" t="str">
        <f t="shared" si="53"/>
        <v>43528B</v>
      </c>
      <c r="G117" s="177">
        <f>IFERROR(+VLOOKUP($F117,'Calculation Solids'!$B$4:$I$1141,7,FALSE),"")</f>
        <v>8.8253830410158205</v>
      </c>
      <c r="H117" s="25" t="str">
        <f>+IFERROR(VLOOKUP($F117,'Calculation COD'!$B$4:$J$1055,7,FALSE),"")</f>
        <v/>
      </c>
      <c r="I117" s="26" t="str">
        <f>+IFERROR(VLOOKUP($F117,'Calculation NH4'!$B$4:$J$1041,7,FALSE),"")</f>
        <v/>
      </c>
      <c r="J117" s="29" t="str">
        <f>+IFERROR(VLOOKUP($F117,'Calculation NO3'!$B$4:$J$1044,7,FALSE),"")</f>
        <v/>
      </c>
      <c r="K117" s="29" t="str">
        <f>+IFERROR(VLOOKUP($F117,'Calculation P'!$B$4:$J$1000,7,FALSE),"")</f>
        <v/>
      </c>
      <c r="L117" s="239"/>
      <c r="M117" s="27" t="str">
        <f t="shared" si="54"/>
        <v>43528J</v>
      </c>
      <c r="N117" s="40">
        <f>+IFERROR(VLOOKUP($M117,'Calculation Solids'!$B$4:$J$1141,7,FALSE),"")</f>
        <v>60.533777925082319</v>
      </c>
      <c r="O117" s="28" t="str">
        <f t="shared" si="55"/>
        <v>43528K</v>
      </c>
      <c r="P117" s="29">
        <f>+IFERROR(VLOOKUP($O117,'Calculation Solids'!$B$4:$J$1141,7,FALSE),"")</f>
        <v>60.862885083492323</v>
      </c>
      <c r="Q117" s="28" t="str">
        <f t="shared" si="56"/>
        <v>43528L</v>
      </c>
      <c r="R117" s="29">
        <f>+IFERROR(VLOOKUP($Q117,'Calculation Solids'!$B$4:$J$1141,7,FALSE),"")</f>
        <v>48.496765961677617</v>
      </c>
      <c r="S117" s="28" t="str">
        <f t="shared" si="57"/>
        <v>43528M</v>
      </c>
      <c r="T117" s="29" t="str">
        <f>+IFERROR(VLOOKUP($S117,'Calculation Solids'!$B$4:$J$1141,7,FALSE),"")</f>
        <v/>
      </c>
      <c r="U117" s="68">
        <f t="shared" si="52"/>
        <v>56.631142990084093</v>
      </c>
      <c r="V117" s="173" t="str">
        <f t="shared" si="58"/>
        <v>43528C</v>
      </c>
      <c r="W117" s="29" t="str">
        <f>+IFERROR(VLOOKUP($V117,'Calculation Solids'!$B$4:$J$1141,7,FALSE),"")</f>
        <v/>
      </c>
      <c r="X117" s="24" t="str">
        <f>+IFERROR(VLOOKUP($V117,'Calculation COD'!$B$4:$J$1055,7,FALSE),"")</f>
        <v/>
      </c>
      <c r="Y117" s="8" t="str">
        <f>+IFERROR(VLOOKUP($V117,'Calculation NH4'!$B$4:$J$1041,7,FALSE),"")</f>
        <v/>
      </c>
      <c r="Z117" s="29" t="str">
        <f>+IFERROR(VLOOKUP($V117,'Calculation NO3'!$B$4:$J$1044,7,FALSE),"")</f>
        <v/>
      </c>
      <c r="AA117" s="29" t="str">
        <f>+IFERROR(VLOOKUP($V117,'Calculation P'!$B$4:$J$1000,7,FALSE),"")</f>
        <v/>
      </c>
      <c r="AB117" s="239"/>
      <c r="AC117" s="30" t="str">
        <f t="shared" si="59"/>
        <v>43528D</v>
      </c>
      <c r="AD117" s="2" t="str">
        <f>+IFERROR(VLOOKUP($AC117,'Calculation TSS'!$B$4:$J$1000,7,FALSE),"")</f>
        <v/>
      </c>
      <c r="AE117" s="24" t="str">
        <f>+IFERROR(VLOOKUP($AC117,'Calculation COD'!$B$4:$J$1055,7,FALSE),"")</f>
        <v/>
      </c>
      <c r="AF117" s="24" t="str">
        <f>+IFERROR(VLOOKUP($AC117,'Calculation NH4'!$B$4:$J$1041,7,FALSE),"")</f>
        <v/>
      </c>
      <c r="AG117" s="29" t="str">
        <f>+IFERROR(VLOOKUP($AC117,'Calculation NO3'!$B$4:$J$1044,7,FALSE),"")</f>
        <v/>
      </c>
      <c r="AH117" s="29" t="str">
        <f>+IFERROR(VLOOKUP($AC117,'Calculation P'!$B$4:$J$1000,7,FALSE),"")</f>
        <v/>
      </c>
      <c r="AI117" s="239"/>
      <c r="AJ117" s="173" t="str">
        <f t="shared" si="60"/>
        <v>43528E</v>
      </c>
      <c r="AK117" s="2" t="str">
        <f>+IFERROR(VLOOKUP($AJ117,'Calculation TSS'!$B$4:$J$1000,7,FALSE),"")</f>
        <v/>
      </c>
      <c r="AL117" s="24" t="str">
        <f>+IFERROR(VLOOKUP($AJ117,'Calculation COD'!$B$4:$J$1055,7,FALSE),"")</f>
        <v/>
      </c>
      <c r="AM117" s="24" t="str">
        <f>+IFERROR(VLOOKUP($AJ117,'Calculation NH4'!$B$4:$J$1041,7,FALSE),"")</f>
        <v/>
      </c>
      <c r="AN117" s="29" t="str">
        <f>+IFERROR(VLOOKUP($AJ117,'Calculation NO3'!$B$4:$J$1044,7,FALSE),"")</f>
        <v/>
      </c>
      <c r="AO117" s="68" t="str">
        <f>+IFERROR(VLOOKUP($AJ117,'Calculation P'!$B$4:$J$1000,7,FALSE),"")</f>
        <v/>
      </c>
      <c r="AP117" s="30" t="str">
        <f t="shared" si="61"/>
        <v>43528F</v>
      </c>
      <c r="AQ117" s="25" t="str">
        <f>+IFERROR(VLOOKUP($AP117,'Calculation TSS'!$B$4:$J$1000,7,FALSE),"")</f>
        <v/>
      </c>
      <c r="AR117" s="25" t="str">
        <f>+IFERROR(VLOOKUP($AP117,'Calculation COD'!$B$4:$J$1055,7,FALSE),"")</f>
        <v/>
      </c>
      <c r="AS117" s="25" t="str">
        <f>+IFERROR(VLOOKUP($AP117,'Calculation NH4'!$B$4:$J$1041,7,FALSE),"")</f>
        <v/>
      </c>
      <c r="AT117" s="29" t="str">
        <f>+IFERROR(VLOOKUP($AP117,'Calculation NO3'!$B$4:$J$1044,7,FALSE),"")</f>
        <v/>
      </c>
      <c r="AU117" s="29" t="str">
        <f>+IFERROR(VLOOKUP($AP117,'Calculation P'!$B$4:$J$1000,7,FALSE),"")</f>
        <v/>
      </c>
      <c r="AV117" s="62"/>
      <c r="AW117" s="173" t="str">
        <f t="shared" si="62"/>
        <v>43528G</v>
      </c>
      <c r="AX117" s="25" t="str">
        <f>+IFERROR(VLOOKUP($AW117,'Calculation COD'!$B$4:$J$1055,7,FALSE),"")</f>
        <v/>
      </c>
      <c r="AY117" s="25" t="str">
        <f>+IFERROR(VLOOKUP($AW117,'Calculation NH4'!$B$4:$J$1041,7,FALSE),"")</f>
        <v/>
      </c>
      <c r="AZ117" s="29" t="str">
        <f>+IFERROR(VLOOKUP($AW117,'Calculation NO3'!$B$4:$J$1044,7,FALSE),"")</f>
        <v/>
      </c>
      <c r="BA117" s="68" t="str">
        <f>+IFERROR(VLOOKUP($AW117,'Calculation P'!$B$4:$J$1000,7,FALSE),"")</f>
        <v/>
      </c>
      <c r="BB117" s="30" t="str">
        <f t="shared" si="63"/>
        <v>43528H</v>
      </c>
      <c r="BC117" s="29" t="str">
        <f>+IFERROR(VLOOKUP($BB117,'Calculation TSS'!$B$4:$J$1000,7,FALSE),"")</f>
        <v/>
      </c>
      <c r="BD117" s="25" t="str">
        <f>+IFERROR(VLOOKUP($BB117,'Calculation COD'!$B$4:$J$1055,7,FALSE),"")</f>
        <v/>
      </c>
      <c r="BE117" s="25" t="str">
        <f>+IFERROR(VLOOKUP($BB117,'Calculation NH4'!$B$4:$J$1041,7,FALSE),"")</f>
        <v/>
      </c>
      <c r="BF117" s="25" t="str">
        <f>+IFERROR(VLOOKUP($BB117,'Calculation NO3'!$B$4:$J$1044,7,FALSE),"")</f>
        <v/>
      </c>
      <c r="BG117" s="130" t="str">
        <f>+IFERROR(VLOOKUP($BB117,'Calculation P'!$B$4:$J$1000,7,FALSE),"")</f>
        <v/>
      </c>
      <c r="BH117" s="192" t="str">
        <f t="shared" si="64"/>
        <v>43528I</v>
      </c>
      <c r="BI117" s="40" t="str">
        <f>+IFERROR(VLOOKUP($BH117,'Calculation TSS'!$B$4:$J$1000,7,FALSE),"")</f>
        <v/>
      </c>
      <c r="BJ117" s="25" t="str">
        <f>+IFERROR(VLOOKUP($BH117,'Calculation COD'!$B$4:$J$1055,7,FALSE),"")</f>
        <v/>
      </c>
      <c r="BK117" s="25" t="str">
        <f>+IFERROR(VLOOKUP($BH117,'Calculation NH4'!$B$4:$J$1041,7,FALSE),"")</f>
        <v/>
      </c>
      <c r="BL117" s="25" t="str">
        <f>+IFERROR(VLOOKUP($BH117,'Calculation NO3'!$B$4:$J$1044,7,FALSE),"")</f>
        <v/>
      </c>
      <c r="BM117" s="29" t="str">
        <f>+IFERROR(VLOOKUP($BH117,'Calculation P'!$B$4:$J$1000,7,FALSE),"")</f>
        <v/>
      </c>
      <c r="BN117" s="62"/>
      <c r="BO117" s="30" t="str">
        <f t="shared" si="65"/>
        <v>43528N</v>
      </c>
      <c r="BP117" s="134" t="str">
        <f>IFERROR(+VLOOKUP($BO117,'Calculation Solids'!$B$4:$I$1141,7,FALSE),"")</f>
        <v/>
      </c>
      <c r="BQ117" s="192" t="str">
        <f t="shared" si="66"/>
        <v>43528O</v>
      </c>
      <c r="BR117" s="92" t="str">
        <f>IFERROR(+VLOOKUP($BQ117,'Calculation Solids'!$B$4:$I$1141,7,FALSE),"")</f>
        <v/>
      </c>
      <c r="BS117" s="30" t="str">
        <f t="shared" si="67"/>
        <v>43528P</v>
      </c>
      <c r="BT117" s="170" t="str">
        <f>IFERROR(+VLOOKUP($BS117,'Calculation Solids'!$B$4:$I$1141,7,FALSE),"")</f>
        <v/>
      </c>
    </row>
    <row r="118" spans="1:74" x14ac:dyDescent="0.35">
      <c r="A118" s="244">
        <v>43529</v>
      </c>
      <c r="B118" s="239"/>
      <c r="C118" s="173" t="str">
        <f t="shared" si="51"/>
        <v>43529A</v>
      </c>
      <c r="D118" s="29" t="str">
        <f>IFERROR(+VLOOKUP(C118,'Calculation Solids'!$B$4:$I$1141,7,FALSE),"")</f>
        <v/>
      </c>
      <c r="E118" s="190" t="str">
        <f>+IFERROR(VLOOKUP($C118,'Calculation COD'!$B$4:$J$1055,7,FALSE),"")</f>
        <v/>
      </c>
      <c r="F118" s="30" t="str">
        <f t="shared" si="53"/>
        <v>43529B</v>
      </c>
      <c r="G118" s="177" t="str">
        <f>IFERROR(+VLOOKUP($F118,'Calculation Solids'!$B$4:$I$1141,7,FALSE),"")</f>
        <v/>
      </c>
      <c r="H118" s="25" t="str">
        <f>+IFERROR(VLOOKUP($F118,'Calculation COD'!$B$4:$J$1055,7,FALSE),"")</f>
        <v/>
      </c>
      <c r="I118" s="26" t="str">
        <f>+IFERROR(VLOOKUP($F118,'Calculation NH4'!$B$4:$J$1041,7,FALSE),"")</f>
        <v/>
      </c>
      <c r="J118" s="29" t="str">
        <f>+IFERROR(VLOOKUP($F118,'Calculation NO3'!$B$4:$J$1044,7,FALSE),"")</f>
        <v/>
      </c>
      <c r="K118" s="29" t="str">
        <f>+IFERROR(VLOOKUP($F118,'Calculation P'!$B$4:$J$1000,7,FALSE),"")</f>
        <v/>
      </c>
      <c r="L118" s="239">
        <v>1730000</v>
      </c>
      <c r="M118" s="27" t="str">
        <f t="shared" si="54"/>
        <v>43529J</v>
      </c>
      <c r="N118" s="40" t="str">
        <f>+IFERROR(VLOOKUP($M118,'Calculation Solids'!$B$4:$J$1141,7,FALSE),"")</f>
        <v/>
      </c>
      <c r="O118" s="28" t="str">
        <f t="shared" si="55"/>
        <v>43529K</v>
      </c>
      <c r="P118" s="29" t="str">
        <f>+IFERROR(VLOOKUP($O118,'Calculation Solids'!$B$4:$J$1141,7,FALSE),"")</f>
        <v/>
      </c>
      <c r="Q118" s="28" t="str">
        <f t="shared" si="56"/>
        <v>43529L</v>
      </c>
      <c r="R118" s="29" t="str">
        <f>+IFERROR(VLOOKUP($Q118,'Calculation Solids'!$B$4:$J$1141,7,FALSE),"")</f>
        <v/>
      </c>
      <c r="S118" s="28" t="str">
        <f t="shared" si="57"/>
        <v>43529M</v>
      </c>
      <c r="T118" s="29" t="str">
        <f>+IFERROR(VLOOKUP($S118,'Calculation Solids'!$B$4:$J$1141,7,FALSE),"")</f>
        <v/>
      </c>
      <c r="U118" s="68" t="str">
        <f t="shared" si="52"/>
        <v/>
      </c>
      <c r="V118" s="173" t="str">
        <f t="shared" si="58"/>
        <v>43529C</v>
      </c>
      <c r="W118" s="29" t="str">
        <f>+IFERROR(VLOOKUP($V118,'Calculation Solids'!$B$4:$J$1141,7,FALSE),"")</f>
        <v/>
      </c>
      <c r="X118" s="24" t="str">
        <f>+IFERROR(VLOOKUP($V118,'Calculation COD'!$B$4:$J$1055,7,FALSE),"")</f>
        <v/>
      </c>
      <c r="Y118" s="8" t="str">
        <f>+IFERROR(VLOOKUP($V118,'Calculation NH4'!$B$4:$J$1041,7,FALSE),"")</f>
        <v/>
      </c>
      <c r="Z118" s="29" t="str">
        <f>+IFERROR(VLOOKUP($V118,'Calculation NO3'!$B$4:$J$1044,7,FALSE),"")</f>
        <v/>
      </c>
      <c r="AA118" s="29" t="str">
        <f>+IFERROR(VLOOKUP($V118,'Calculation P'!$B$4:$J$1000,7,FALSE),"")</f>
        <v/>
      </c>
      <c r="AB118" s="239">
        <v>97500</v>
      </c>
      <c r="AC118" s="30" t="str">
        <f t="shared" si="59"/>
        <v>43529D</v>
      </c>
      <c r="AD118" s="2" t="str">
        <f>+IFERROR(VLOOKUP($AC118,'Calculation TSS'!$B$4:$J$1000,7,FALSE),"")</f>
        <v/>
      </c>
      <c r="AE118" s="24" t="str">
        <f>+IFERROR(VLOOKUP($AC118,'Calculation COD'!$B$4:$J$1055,7,FALSE),"")</f>
        <v/>
      </c>
      <c r="AF118" s="24" t="str">
        <f>+IFERROR(VLOOKUP($AC118,'Calculation NH4'!$B$4:$J$1041,7,FALSE),"")</f>
        <v/>
      </c>
      <c r="AG118" s="29" t="str">
        <f>+IFERROR(VLOOKUP($AC118,'Calculation NO3'!$B$4:$J$1044,7,FALSE),"")</f>
        <v/>
      </c>
      <c r="AH118" s="29" t="str">
        <f>+IFERROR(VLOOKUP($AC118,'Calculation P'!$B$4:$J$1000,7,FALSE),"")</f>
        <v/>
      </c>
      <c r="AI118" s="239">
        <v>13400</v>
      </c>
      <c r="AJ118" s="173" t="str">
        <f t="shared" si="60"/>
        <v>43529E</v>
      </c>
      <c r="AK118" s="2" t="str">
        <f>+IFERROR(VLOOKUP($AJ118,'Calculation TSS'!$B$4:$J$1000,7,FALSE),"")</f>
        <v/>
      </c>
      <c r="AL118" s="24" t="str">
        <f>+IFERROR(VLOOKUP($AJ118,'Calculation COD'!$B$4:$J$1055,7,FALSE),"")</f>
        <v/>
      </c>
      <c r="AM118" s="24" t="str">
        <f>+IFERROR(VLOOKUP($AJ118,'Calculation NH4'!$B$4:$J$1041,7,FALSE),"")</f>
        <v/>
      </c>
      <c r="AN118" s="29" t="str">
        <f>+IFERROR(VLOOKUP($AJ118,'Calculation NO3'!$B$4:$J$1044,7,FALSE),"")</f>
        <v/>
      </c>
      <c r="AO118" s="68" t="str">
        <f>+IFERROR(VLOOKUP($AJ118,'Calculation P'!$B$4:$J$1000,7,FALSE),"")</f>
        <v/>
      </c>
      <c r="AP118" s="30" t="str">
        <f t="shared" si="61"/>
        <v>43529F</v>
      </c>
      <c r="AQ118" s="25" t="str">
        <f>+IFERROR(VLOOKUP($AP118,'Calculation TSS'!$B$4:$J$1000,7,FALSE),"")</f>
        <v/>
      </c>
      <c r="AR118" s="25" t="str">
        <f>+IFERROR(VLOOKUP($AP118,'Calculation COD'!$B$4:$J$1055,7,FALSE),"")</f>
        <v/>
      </c>
      <c r="AS118" s="25" t="str">
        <f>+IFERROR(VLOOKUP($AP118,'Calculation NH4'!$B$4:$J$1041,7,FALSE),"")</f>
        <v/>
      </c>
      <c r="AT118" s="29" t="str">
        <f>+IFERROR(VLOOKUP($AP118,'Calculation NO3'!$B$4:$J$1044,7,FALSE),"")</f>
        <v/>
      </c>
      <c r="AU118" s="29" t="str">
        <f>+IFERROR(VLOOKUP($AP118,'Calculation P'!$B$4:$J$1000,7,FALSE),"")</f>
        <v/>
      </c>
      <c r="AV118" s="62">
        <v>3150</v>
      </c>
      <c r="AW118" s="173" t="str">
        <f t="shared" si="62"/>
        <v>43529G</v>
      </c>
      <c r="AX118" s="25" t="str">
        <f>+IFERROR(VLOOKUP($AW118,'Calculation COD'!$B$4:$J$1055,7,FALSE),"")</f>
        <v/>
      </c>
      <c r="AY118" s="25" t="str">
        <f>+IFERROR(VLOOKUP($AW118,'Calculation NH4'!$B$4:$J$1041,7,FALSE),"")</f>
        <v/>
      </c>
      <c r="AZ118" s="29" t="str">
        <f>+IFERROR(VLOOKUP($AW118,'Calculation NO3'!$B$4:$J$1044,7,FALSE),"")</f>
        <v/>
      </c>
      <c r="BA118" s="68" t="str">
        <f>+IFERROR(VLOOKUP($AW118,'Calculation P'!$B$4:$J$1000,7,FALSE),"")</f>
        <v/>
      </c>
      <c r="BB118" s="30" t="str">
        <f t="shared" si="63"/>
        <v>43529H</v>
      </c>
      <c r="BC118" s="29" t="str">
        <f>+IFERROR(VLOOKUP($BB118,'Calculation TSS'!$B$4:$J$1000,7,FALSE),"")</f>
        <v/>
      </c>
      <c r="BD118" s="25" t="str">
        <f>+IFERROR(VLOOKUP($BB118,'Calculation COD'!$B$4:$J$1055,7,FALSE),"")</f>
        <v/>
      </c>
      <c r="BE118" s="25" t="str">
        <f>+IFERROR(VLOOKUP($BB118,'Calculation NH4'!$B$4:$J$1041,7,FALSE),"")</f>
        <v/>
      </c>
      <c r="BF118" s="25" t="str">
        <f>+IFERROR(VLOOKUP($BB118,'Calculation NO3'!$B$4:$J$1044,7,FALSE),"")</f>
        <v/>
      </c>
      <c r="BG118" s="130" t="str">
        <f>+IFERROR(VLOOKUP($BB118,'Calculation P'!$B$4:$J$1000,7,FALSE),"")</f>
        <v/>
      </c>
      <c r="BH118" s="192" t="str">
        <f t="shared" si="64"/>
        <v>43529I</v>
      </c>
      <c r="BI118" s="40" t="str">
        <f>+IFERROR(VLOOKUP($BH118,'Calculation TSS'!$B$4:$J$1000,7,FALSE),"")</f>
        <v/>
      </c>
      <c r="BJ118" s="25" t="str">
        <f>+IFERROR(VLOOKUP($BH118,'Calculation COD'!$B$4:$J$1055,7,FALSE),"")</f>
        <v/>
      </c>
      <c r="BK118" s="25" t="str">
        <f>+IFERROR(VLOOKUP($BH118,'Calculation NH4'!$B$4:$J$1041,7,FALSE),"")</f>
        <v/>
      </c>
      <c r="BL118" s="25" t="str">
        <f>+IFERROR(VLOOKUP($BH118,'Calculation NO3'!$B$4:$J$1044,7,FALSE),"")</f>
        <v/>
      </c>
      <c r="BM118" s="29" t="str">
        <f>+IFERROR(VLOOKUP($BH118,'Calculation P'!$B$4:$J$1000,7,FALSE),"")</f>
        <v/>
      </c>
      <c r="BN118" s="62"/>
      <c r="BO118" s="30" t="str">
        <f t="shared" si="65"/>
        <v>43529N</v>
      </c>
      <c r="BP118" s="134" t="str">
        <f>IFERROR(+VLOOKUP($BO118,'Calculation Solids'!$B$4:$I$1141,7,FALSE),"")</f>
        <v/>
      </c>
      <c r="BQ118" s="192" t="str">
        <f t="shared" si="66"/>
        <v>43529O</v>
      </c>
      <c r="BR118" s="92" t="str">
        <f>IFERROR(+VLOOKUP($BQ118,'Calculation Solids'!$B$4:$I$1141,7,FALSE),"")</f>
        <v/>
      </c>
      <c r="BS118" s="30" t="str">
        <f t="shared" si="67"/>
        <v>43529P</v>
      </c>
      <c r="BT118" s="170">
        <f>IFERROR(+VLOOKUP($BS118,'Calculation Solids'!$B$4:$I$1141,7,FALSE),"")</f>
        <v>50.348342340315959</v>
      </c>
    </row>
    <row r="119" spans="1:74" x14ac:dyDescent="0.35">
      <c r="A119" s="244">
        <v>43530</v>
      </c>
      <c r="B119" s="239"/>
      <c r="C119" s="173" t="str">
        <f t="shared" si="51"/>
        <v>43530A</v>
      </c>
      <c r="D119" s="29">
        <f>IFERROR(+VLOOKUP(C119,'Calculation Solids'!$B$4:$I$1141,7,FALSE),"")</f>
        <v>13.792936681618757</v>
      </c>
      <c r="E119" s="190">
        <f>+IFERROR(VLOOKUP($C119,'Calculation COD'!$B$4:$J$1055,7,FALSE),"")</f>
        <v>8850</v>
      </c>
      <c r="F119" s="30" t="str">
        <f t="shared" si="53"/>
        <v>43530B</v>
      </c>
      <c r="G119" s="177">
        <f>IFERROR(+VLOOKUP($F119,'Calculation Solids'!$B$4:$I$1141,7,FALSE),"")</f>
        <v>9.1578016508832416</v>
      </c>
      <c r="H119" s="25">
        <f>+IFERROR(VLOOKUP($F119,'Calculation COD'!$B$4:$J$1055,7,FALSE),"")</f>
        <v>13400</v>
      </c>
      <c r="I119" s="26">
        <f>+IFERROR(VLOOKUP($F119,'Calculation NH4'!$B$4:$J$1041,7,FALSE),"")</f>
        <v>1185</v>
      </c>
      <c r="J119" s="29">
        <f>+IFERROR(VLOOKUP($F119,'Calculation NO3'!$B$4:$J$1044,7,FALSE),"")</f>
        <v>73.5</v>
      </c>
      <c r="K119" s="29">
        <f>+IFERROR(VLOOKUP($F119,'Calculation P'!$B$4:$J$1000,7,FALSE),"")</f>
        <v>26.400000000000002</v>
      </c>
      <c r="L119" s="239"/>
      <c r="M119" s="27" t="str">
        <f t="shared" si="54"/>
        <v>43530J</v>
      </c>
      <c r="N119" s="40">
        <f>+IFERROR(VLOOKUP($M119,'Calculation Solids'!$B$4:$J$1141,7,FALSE),"")</f>
        <v>42.514410108780289</v>
      </c>
      <c r="O119" s="28" t="str">
        <f t="shared" si="55"/>
        <v>43530K</v>
      </c>
      <c r="P119" s="29">
        <f>+IFERROR(VLOOKUP($O119,'Calculation Solids'!$B$4:$J$1141,7,FALSE),"")</f>
        <v>41.117704933018025</v>
      </c>
      <c r="Q119" s="28" t="str">
        <f t="shared" si="56"/>
        <v>43530L</v>
      </c>
      <c r="R119" s="29" t="str">
        <f>+IFERROR(VLOOKUP($Q119,'Calculation Solids'!$B$4:$J$1141,7,FALSE),"")</f>
        <v/>
      </c>
      <c r="S119" s="28" t="str">
        <f t="shared" si="57"/>
        <v>43530M</v>
      </c>
      <c r="T119" s="29" t="str">
        <f>+IFERROR(VLOOKUP($S119,'Calculation Solids'!$B$4:$J$1141,7,FALSE),"")</f>
        <v/>
      </c>
      <c r="U119" s="68">
        <f t="shared" si="52"/>
        <v>41.816057520899157</v>
      </c>
      <c r="V119" s="173" t="str">
        <f t="shared" si="58"/>
        <v>43530C</v>
      </c>
      <c r="W119" s="29">
        <f>+IFERROR(VLOOKUP($V119,'Calculation Solids'!$B$4:$J$1141,7,FALSE),"")</f>
        <v>3.6295716701583172</v>
      </c>
      <c r="X119" s="24">
        <f>+IFERROR(VLOOKUP($V119,'Calculation COD'!$B$4:$J$1055,7,FALSE),"")</f>
        <v>2730</v>
      </c>
      <c r="Y119" s="8">
        <f>+IFERROR(VLOOKUP($V119,'Calculation NH4'!$B$4:$J$1041,7,FALSE),"")</f>
        <v>1035</v>
      </c>
      <c r="Z119" s="29">
        <f>+IFERROR(VLOOKUP($V119,'Calculation NO3'!$B$4:$J$1044,7,FALSE),"")</f>
        <v>14</v>
      </c>
      <c r="AA119" s="29" t="str">
        <f>+IFERROR(VLOOKUP($V119,'Calculation P'!$B$4:$J$1000,7,FALSE),"")</f>
        <v/>
      </c>
      <c r="AB119" s="239"/>
      <c r="AC119" s="30" t="str">
        <f t="shared" si="59"/>
        <v>43530D</v>
      </c>
      <c r="AD119" s="2" t="str">
        <f>+IFERROR(VLOOKUP($AC119,'Calculation TSS'!$B$4:$J$1000,7,FALSE),"")</f>
        <v/>
      </c>
      <c r="AE119" s="24">
        <f>+IFERROR(VLOOKUP($AC119,'Calculation COD'!$B$4:$J$1055,7,FALSE),"")</f>
        <v>1560</v>
      </c>
      <c r="AF119" s="24">
        <f>+IFERROR(VLOOKUP($AC119,'Calculation NH4'!$B$4:$J$1041,7,FALSE),"")</f>
        <v>890</v>
      </c>
      <c r="AG119" s="29">
        <f>+IFERROR(VLOOKUP($AC119,'Calculation NO3'!$B$4:$J$1044,7,FALSE),"")</f>
        <v>5.6</v>
      </c>
      <c r="AH119" s="29" t="str">
        <f>+IFERROR(VLOOKUP($AC119,'Calculation P'!$B$4:$J$1000,7,FALSE),"")</f>
        <v/>
      </c>
      <c r="AI119" s="239"/>
      <c r="AJ119" s="173" t="str">
        <f t="shared" si="60"/>
        <v>43530E</v>
      </c>
      <c r="AK119" s="2" t="str">
        <f>+IFERROR(VLOOKUP($AJ119,'Calculation TSS'!$B$4:$J$1000,7,FALSE),"")</f>
        <v/>
      </c>
      <c r="AL119" s="24" t="str">
        <f>+IFERROR(VLOOKUP($AJ119,'Calculation COD'!$B$4:$J$1055,7,FALSE),"")</f>
        <v/>
      </c>
      <c r="AM119" s="24" t="str">
        <f>+IFERROR(VLOOKUP($AJ119,'Calculation NH4'!$B$4:$J$1041,7,FALSE),"")</f>
        <v/>
      </c>
      <c r="AN119" s="29" t="str">
        <f>+IFERROR(VLOOKUP($AJ119,'Calculation NO3'!$B$4:$J$1044,7,FALSE),"")</f>
        <v/>
      </c>
      <c r="AO119" s="68" t="str">
        <f>+IFERROR(VLOOKUP($AJ119,'Calculation P'!$B$4:$J$1000,7,FALSE),"")</f>
        <v/>
      </c>
      <c r="AP119" s="30" t="str">
        <f t="shared" si="61"/>
        <v>43530F</v>
      </c>
      <c r="AQ119" s="25" t="str">
        <f>+IFERROR(VLOOKUP($AP119,'Calculation TSS'!$B$4:$J$1000,7,FALSE),"")</f>
        <v/>
      </c>
      <c r="AR119" s="25">
        <f>+IFERROR(VLOOKUP($AP119,'Calculation COD'!$B$4:$J$1055,7,FALSE),"")</f>
        <v>2070</v>
      </c>
      <c r="AS119" s="25">
        <f>+IFERROR(VLOOKUP($AP119,'Calculation NH4'!$B$4:$J$1041,7,FALSE),"")</f>
        <v>400</v>
      </c>
      <c r="AT119" s="29">
        <f>+IFERROR(VLOOKUP($AP119,'Calculation NO3'!$B$4:$J$1044,7,FALSE),"")</f>
        <v>6</v>
      </c>
      <c r="AU119" s="29" t="str">
        <f>+IFERROR(VLOOKUP($AP119,'Calculation P'!$B$4:$J$1000,7,FALSE),"")</f>
        <v/>
      </c>
      <c r="AV119" s="62"/>
      <c r="AW119" s="173" t="str">
        <f t="shared" si="62"/>
        <v>43530G</v>
      </c>
      <c r="AX119" s="25" t="str">
        <f>+IFERROR(VLOOKUP($AW119,'Calculation COD'!$B$4:$J$1055,7,FALSE),"")</f>
        <v/>
      </c>
      <c r="AY119" s="25" t="str">
        <f>+IFERROR(VLOOKUP($AW119,'Calculation NH4'!$B$4:$J$1041,7,FALSE),"")</f>
        <v/>
      </c>
      <c r="AZ119" s="29" t="str">
        <f>+IFERROR(VLOOKUP($AW119,'Calculation NO3'!$B$4:$J$1044,7,FALSE),"")</f>
        <v/>
      </c>
      <c r="BA119" s="68" t="str">
        <f>+IFERROR(VLOOKUP($AW119,'Calculation P'!$B$4:$J$1000,7,FALSE),"")</f>
        <v/>
      </c>
      <c r="BB119" s="30" t="str">
        <f t="shared" si="63"/>
        <v>43530H</v>
      </c>
      <c r="BC119" s="29" t="str">
        <f>+IFERROR(VLOOKUP($BB119,'Calculation TSS'!$B$4:$J$1000,7,FALSE),"")</f>
        <v/>
      </c>
      <c r="BD119" s="25">
        <f>+IFERROR(VLOOKUP($BB119,'Calculation COD'!$B$4:$J$1055,7,FALSE),"")</f>
        <v>1040</v>
      </c>
      <c r="BE119" s="25">
        <f>+IFERROR(VLOOKUP($BB119,'Calculation NH4'!$B$4:$J$1041,7,FALSE),"")</f>
        <v>616</v>
      </c>
      <c r="BF119" s="25">
        <f>+IFERROR(VLOOKUP($BB119,'Calculation NO3'!$B$4:$J$1044,7,FALSE),"")</f>
        <v>18.399999999999999</v>
      </c>
      <c r="BG119" s="130" t="str">
        <f>+IFERROR(VLOOKUP($BB119,'Calculation P'!$B$4:$J$1000,7,FALSE),"")</f>
        <v/>
      </c>
      <c r="BH119" s="192" t="str">
        <f t="shared" si="64"/>
        <v>43530I</v>
      </c>
      <c r="BI119" s="40" t="str">
        <f>+IFERROR(VLOOKUP($BH119,'Calculation TSS'!$B$4:$J$1000,7,FALSE),"")</f>
        <v/>
      </c>
      <c r="BJ119" s="25">
        <f>+IFERROR(VLOOKUP($BH119,'Calculation COD'!$B$4:$J$1055,7,FALSE),"")</f>
        <v>920</v>
      </c>
      <c r="BK119" s="25">
        <f>+IFERROR(VLOOKUP($BH119,'Calculation NH4'!$B$4:$J$1041,7,FALSE),"")</f>
        <v>560</v>
      </c>
      <c r="BL119" s="25">
        <f>+IFERROR(VLOOKUP($BH119,'Calculation NO3'!$B$4:$J$1044,7,FALSE),"")</f>
        <v>39</v>
      </c>
      <c r="BM119" s="29">
        <f>+IFERROR(VLOOKUP($BH119,'Calculation P'!$B$4:$J$1000,7,FALSE),"")</f>
        <v>1.29</v>
      </c>
      <c r="BN119" s="62"/>
      <c r="BO119" s="30" t="str">
        <f t="shared" si="65"/>
        <v>43530N</v>
      </c>
      <c r="BP119" s="134" t="str">
        <f>IFERROR(+VLOOKUP($BO119,'Calculation Solids'!$B$4:$I$1141,7,FALSE),"")</f>
        <v/>
      </c>
      <c r="BQ119" s="192" t="str">
        <f t="shared" si="66"/>
        <v>43530O</v>
      </c>
      <c r="BR119" s="92">
        <f>IFERROR(+VLOOKUP($BQ119,'Calculation Solids'!$B$4:$I$1141,7,FALSE),"")</f>
        <v>345.15779199652968</v>
      </c>
      <c r="BS119" s="30" t="str">
        <f t="shared" si="67"/>
        <v>43530P</v>
      </c>
      <c r="BT119" s="170" t="str">
        <f>IFERROR(+VLOOKUP($BS119,'Calculation Solids'!$B$4:$I$1141,7,FALSE),"")</f>
        <v/>
      </c>
    </row>
    <row r="120" spans="1:74" x14ac:dyDescent="0.35">
      <c r="A120" s="244">
        <v>43531</v>
      </c>
      <c r="B120" s="239"/>
      <c r="C120" s="173" t="str">
        <f t="shared" si="51"/>
        <v>43531A</v>
      </c>
      <c r="D120" s="29" t="str">
        <f>IFERROR(+VLOOKUP(C120,'Calculation Solids'!$B$4:$I$1141,7,FALSE),"")</f>
        <v/>
      </c>
      <c r="E120" s="190" t="str">
        <f>+IFERROR(VLOOKUP($C120,'Calculation COD'!$B$4:$J$1055,7,FALSE),"")</f>
        <v/>
      </c>
      <c r="F120" s="30" t="str">
        <f t="shared" si="53"/>
        <v>43531B</v>
      </c>
      <c r="G120" s="177" t="str">
        <f>IFERROR(+VLOOKUP($F120,'Calculation Solids'!$B$4:$I$1141,7,FALSE),"")</f>
        <v/>
      </c>
      <c r="H120" s="25" t="str">
        <f>+IFERROR(VLOOKUP($F120,'Calculation COD'!$B$4:$J$1055,7,FALSE),"")</f>
        <v/>
      </c>
      <c r="I120" s="26" t="str">
        <f>+IFERROR(VLOOKUP($F120,'Calculation NH4'!$B$4:$J$1041,7,FALSE),"")</f>
        <v/>
      </c>
      <c r="J120" s="29" t="str">
        <f>+IFERROR(VLOOKUP($F120,'Calculation NO3'!$B$4:$J$1044,7,FALSE),"")</f>
        <v/>
      </c>
      <c r="K120" s="29" t="str">
        <f>+IFERROR(VLOOKUP($F120,'Calculation P'!$B$4:$J$1000,7,FALSE),"")</f>
        <v/>
      </c>
      <c r="L120" s="239"/>
      <c r="M120" s="27" t="str">
        <f t="shared" si="54"/>
        <v>43531J</v>
      </c>
      <c r="N120" s="40" t="str">
        <f>+IFERROR(VLOOKUP($M120,'Calculation Solids'!$B$4:$J$1141,7,FALSE),"")</f>
        <v/>
      </c>
      <c r="O120" s="28" t="str">
        <f t="shared" si="55"/>
        <v>43531K</v>
      </c>
      <c r="P120" s="29" t="str">
        <f>+IFERROR(VLOOKUP($O120,'Calculation Solids'!$B$4:$J$1141,7,FALSE),"")</f>
        <v/>
      </c>
      <c r="Q120" s="28" t="str">
        <f t="shared" si="56"/>
        <v>43531L</v>
      </c>
      <c r="R120" s="29" t="str">
        <f>+IFERROR(VLOOKUP($Q120,'Calculation Solids'!$B$4:$J$1141,7,FALSE),"")</f>
        <v/>
      </c>
      <c r="S120" s="28" t="str">
        <f t="shared" si="57"/>
        <v>43531M</v>
      </c>
      <c r="T120" s="29" t="str">
        <f>+IFERROR(VLOOKUP($S120,'Calculation Solids'!$B$4:$J$1141,7,FALSE),"")</f>
        <v/>
      </c>
      <c r="U120" s="68" t="str">
        <f t="shared" si="52"/>
        <v/>
      </c>
      <c r="V120" s="173" t="str">
        <f t="shared" si="58"/>
        <v>43531C</v>
      </c>
      <c r="W120" s="29" t="str">
        <f>+IFERROR(VLOOKUP($V120,'Calculation Solids'!$B$4:$J$1141,7,FALSE),"")</f>
        <v/>
      </c>
      <c r="X120" s="24" t="str">
        <f>+IFERROR(VLOOKUP($V120,'Calculation COD'!$B$4:$J$1055,7,FALSE),"")</f>
        <v/>
      </c>
      <c r="Y120" s="8" t="str">
        <f>+IFERROR(VLOOKUP($V120,'Calculation NH4'!$B$4:$J$1041,7,FALSE),"")</f>
        <v/>
      </c>
      <c r="Z120" s="29" t="str">
        <f>+IFERROR(VLOOKUP($V120,'Calculation NO3'!$B$4:$J$1044,7,FALSE),"")</f>
        <v/>
      </c>
      <c r="AA120" s="29" t="str">
        <f>+IFERROR(VLOOKUP($V120,'Calculation P'!$B$4:$J$1000,7,FALSE),"")</f>
        <v/>
      </c>
      <c r="AB120" s="239"/>
      <c r="AC120" s="30" t="str">
        <f t="shared" si="59"/>
        <v>43531D</v>
      </c>
      <c r="AD120" s="2" t="str">
        <f>+IFERROR(VLOOKUP($AC120,'Calculation TSS'!$B$4:$J$1000,7,FALSE),"")</f>
        <v/>
      </c>
      <c r="AE120" s="24" t="str">
        <f>+IFERROR(VLOOKUP($AC120,'Calculation COD'!$B$4:$J$1055,7,FALSE),"")</f>
        <v/>
      </c>
      <c r="AF120" s="24" t="str">
        <f>+IFERROR(VLOOKUP($AC120,'Calculation NH4'!$B$4:$J$1041,7,FALSE),"")</f>
        <v/>
      </c>
      <c r="AG120" s="29" t="str">
        <f>+IFERROR(VLOOKUP($AC120,'Calculation NO3'!$B$4:$J$1044,7,FALSE),"")</f>
        <v/>
      </c>
      <c r="AH120" s="29" t="str">
        <f>+IFERROR(VLOOKUP($AC120,'Calculation P'!$B$4:$J$1000,7,FALSE),"")</f>
        <v/>
      </c>
      <c r="AI120" s="239"/>
      <c r="AJ120" s="173" t="str">
        <f t="shared" si="60"/>
        <v>43531E</v>
      </c>
      <c r="AK120" s="2" t="str">
        <f>+IFERROR(VLOOKUP($AJ120,'Calculation TSS'!$B$4:$J$1000,7,FALSE),"")</f>
        <v/>
      </c>
      <c r="AL120" s="24" t="str">
        <f>+IFERROR(VLOOKUP($AJ120,'Calculation COD'!$B$4:$J$1055,7,FALSE),"")</f>
        <v/>
      </c>
      <c r="AM120" s="24" t="str">
        <f>+IFERROR(VLOOKUP($AJ120,'Calculation NH4'!$B$4:$J$1041,7,FALSE),"")</f>
        <v/>
      </c>
      <c r="AN120" s="29" t="str">
        <f>+IFERROR(VLOOKUP($AJ120,'Calculation NO3'!$B$4:$J$1044,7,FALSE),"")</f>
        <v/>
      </c>
      <c r="AO120" s="68" t="str">
        <f>+IFERROR(VLOOKUP($AJ120,'Calculation P'!$B$4:$J$1000,7,FALSE),"")</f>
        <v/>
      </c>
      <c r="AP120" s="30" t="str">
        <f t="shared" si="61"/>
        <v>43531F</v>
      </c>
      <c r="AQ120" s="25" t="str">
        <f>+IFERROR(VLOOKUP($AP120,'Calculation TSS'!$B$4:$J$1000,7,FALSE),"")</f>
        <v/>
      </c>
      <c r="AR120" s="25" t="str">
        <f>+IFERROR(VLOOKUP($AP120,'Calculation COD'!$B$4:$J$1055,7,FALSE),"")</f>
        <v/>
      </c>
      <c r="AS120" s="25" t="str">
        <f>+IFERROR(VLOOKUP($AP120,'Calculation NH4'!$B$4:$J$1041,7,FALSE),"")</f>
        <v/>
      </c>
      <c r="AT120" s="29" t="str">
        <f>+IFERROR(VLOOKUP($AP120,'Calculation NO3'!$B$4:$J$1044,7,FALSE),"")</f>
        <v/>
      </c>
      <c r="AU120" s="29" t="str">
        <f>+IFERROR(VLOOKUP($AP120,'Calculation P'!$B$4:$J$1000,7,FALSE),"")</f>
        <v/>
      </c>
      <c r="AV120" s="62"/>
      <c r="AW120" s="173" t="str">
        <f t="shared" si="62"/>
        <v>43531G</v>
      </c>
      <c r="AX120" s="25" t="str">
        <f>+IFERROR(VLOOKUP($AW120,'Calculation COD'!$B$4:$J$1055,7,FALSE),"")</f>
        <v/>
      </c>
      <c r="AY120" s="25" t="str">
        <f>+IFERROR(VLOOKUP($AW120,'Calculation NH4'!$B$4:$J$1041,7,FALSE),"")</f>
        <v/>
      </c>
      <c r="AZ120" s="29" t="str">
        <f>+IFERROR(VLOOKUP($AW120,'Calculation NO3'!$B$4:$J$1044,7,FALSE),"")</f>
        <v/>
      </c>
      <c r="BA120" s="68" t="str">
        <f>+IFERROR(VLOOKUP($AW120,'Calculation P'!$B$4:$J$1000,7,FALSE),"")</f>
        <v/>
      </c>
      <c r="BB120" s="30" t="str">
        <f t="shared" si="63"/>
        <v>43531H</v>
      </c>
      <c r="BC120" s="29" t="str">
        <f>+IFERROR(VLOOKUP($BB120,'Calculation TSS'!$B$4:$J$1000,7,FALSE),"")</f>
        <v/>
      </c>
      <c r="BD120" s="25" t="str">
        <f>+IFERROR(VLOOKUP($BB120,'Calculation COD'!$B$4:$J$1055,7,FALSE),"")</f>
        <v/>
      </c>
      <c r="BE120" s="25" t="str">
        <f>+IFERROR(VLOOKUP($BB120,'Calculation NH4'!$B$4:$J$1041,7,FALSE),"")</f>
        <v/>
      </c>
      <c r="BF120" s="25" t="str">
        <f>+IFERROR(VLOOKUP($BB120,'Calculation NO3'!$B$4:$J$1044,7,FALSE),"")</f>
        <v/>
      </c>
      <c r="BG120" s="130" t="str">
        <f>+IFERROR(VLOOKUP($BB120,'Calculation P'!$B$4:$J$1000,7,FALSE),"")</f>
        <v/>
      </c>
      <c r="BH120" s="192" t="str">
        <f t="shared" si="64"/>
        <v>43531I</v>
      </c>
      <c r="BI120" s="40" t="str">
        <f>+IFERROR(VLOOKUP($BH120,'Calculation TSS'!$B$4:$J$1000,7,FALSE),"")</f>
        <v/>
      </c>
      <c r="BJ120" s="25" t="str">
        <f>+IFERROR(VLOOKUP($BH120,'Calculation COD'!$B$4:$J$1055,7,FALSE),"")</f>
        <v/>
      </c>
      <c r="BK120" s="25" t="str">
        <f>+IFERROR(VLOOKUP($BH120,'Calculation NH4'!$B$4:$J$1041,7,FALSE),"")</f>
        <v/>
      </c>
      <c r="BL120" s="25" t="str">
        <f>+IFERROR(VLOOKUP($BH120,'Calculation NO3'!$B$4:$J$1044,7,FALSE),"")</f>
        <v/>
      </c>
      <c r="BM120" s="29" t="str">
        <f>+IFERROR(VLOOKUP($BH120,'Calculation P'!$B$4:$J$1000,7,FALSE),"")</f>
        <v/>
      </c>
      <c r="BN120" s="62"/>
      <c r="BO120" s="30" t="str">
        <f t="shared" si="65"/>
        <v>43531N</v>
      </c>
      <c r="BP120" s="134" t="str">
        <f>IFERROR(+VLOOKUP($BO120,'Calculation Solids'!$B$4:$I$1141,7,FALSE),"")</f>
        <v/>
      </c>
      <c r="BQ120" s="192" t="str">
        <f t="shared" si="66"/>
        <v>43531O</v>
      </c>
      <c r="BR120" s="92" t="str">
        <f>IFERROR(+VLOOKUP($BQ120,'Calculation Solids'!$B$4:$I$1141,7,FALSE),"")</f>
        <v/>
      </c>
      <c r="BS120" s="30" t="str">
        <f t="shared" si="67"/>
        <v>43531P</v>
      </c>
      <c r="BT120" s="170" t="str">
        <f>IFERROR(+VLOOKUP($BS120,'Calculation Solids'!$B$4:$I$1141,7,FALSE),"")</f>
        <v/>
      </c>
    </row>
    <row r="121" spans="1:74" x14ac:dyDescent="0.35">
      <c r="A121" s="244">
        <v>43532</v>
      </c>
      <c r="B121" s="239"/>
      <c r="C121" s="173" t="str">
        <f t="shared" si="51"/>
        <v>43532A</v>
      </c>
      <c r="D121" s="29">
        <f>IFERROR(+VLOOKUP(C121,'Calculation Solids'!$B$4:$I$1141,7,FALSE),"")</f>
        <v>18.97871217452505</v>
      </c>
      <c r="E121" s="190" t="str">
        <f>+IFERROR(VLOOKUP($C121,'Calculation COD'!$B$4:$J$1055,7,FALSE),"")</f>
        <v/>
      </c>
      <c r="F121" s="30" t="str">
        <f t="shared" si="53"/>
        <v>43532B</v>
      </c>
      <c r="G121" s="177">
        <f>IFERROR(+VLOOKUP($F121,'Calculation Solids'!$B$4:$I$1141,7,FALSE),"")</f>
        <v>7.2697340952198441</v>
      </c>
      <c r="H121" s="25" t="str">
        <f>+IFERROR(VLOOKUP($F121,'Calculation COD'!$B$4:$J$1055,7,FALSE),"")</f>
        <v/>
      </c>
      <c r="I121" s="26" t="str">
        <f>+IFERROR(VLOOKUP($F121,'Calculation NH4'!$B$4:$J$1041,7,FALSE),"")</f>
        <v/>
      </c>
      <c r="J121" s="29" t="str">
        <f>+IFERROR(VLOOKUP($F121,'Calculation NO3'!$B$4:$J$1044,7,FALSE),"")</f>
        <v/>
      </c>
      <c r="K121" s="29" t="str">
        <f>+IFERROR(VLOOKUP($F121,'Calculation P'!$B$4:$J$1000,7,FALSE),"")</f>
        <v/>
      </c>
      <c r="L121" s="239">
        <v>6150000</v>
      </c>
      <c r="M121" s="27" t="str">
        <f t="shared" si="54"/>
        <v>43532J</v>
      </c>
      <c r="N121" s="40">
        <f>+IFERROR(VLOOKUP($M121,'Calculation Solids'!$B$4:$J$1141,7,FALSE),"")</f>
        <v>54.926002409223813</v>
      </c>
      <c r="O121" s="28" t="str">
        <f t="shared" si="55"/>
        <v>43532K</v>
      </c>
      <c r="P121" s="29">
        <f>+IFERROR(VLOOKUP($O121,'Calculation Solids'!$B$4:$J$1141,7,FALSE),"")</f>
        <v>73.040567342950354</v>
      </c>
      <c r="Q121" s="28" t="str">
        <f t="shared" si="56"/>
        <v>43532L</v>
      </c>
      <c r="R121" s="29">
        <f>+IFERROR(VLOOKUP($Q121,'Calculation Solids'!$B$4:$J$1141,7,FALSE),"")</f>
        <v>76.573443190999356</v>
      </c>
      <c r="S121" s="28" t="str">
        <f t="shared" si="57"/>
        <v>43532M</v>
      </c>
      <c r="T121" s="29" t="str">
        <f>+IFERROR(VLOOKUP($S121,'Calculation Solids'!$B$4:$J$1141,7,FALSE),"")</f>
        <v/>
      </c>
      <c r="U121" s="68">
        <f t="shared" si="52"/>
        <v>68.180004314391169</v>
      </c>
      <c r="V121" s="173" t="str">
        <f t="shared" si="58"/>
        <v>43532C</v>
      </c>
      <c r="W121" s="29" t="str">
        <f>+IFERROR(VLOOKUP($V121,'Calculation Solids'!$B$4:$J$1141,7,FALSE),"")</f>
        <v/>
      </c>
      <c r="X121" s="24" t="str">
        <f>+IFERROR(VLOOKUP($V121,'Calculation COD'!$B$4:$J$1055,7,FALSE),"")</f>
        <v/>
      </c>
      <c r="Y121" s="8" t="str">
        <f>+IFERROR(VLOOKUP($V121,'Calculation NH4'!$B$4:$J$1041,7,FALSE),"")</f>
        <v/>
      </c>
      <c r="Z121" s="29" t="str">
        <f>+IFERROR(VLOOKUP($V121,'Calculation NO3'!$B$4:$J$1044,7,FALSE),"")</f>
        <v/>
      </c>
      <c r="AA121" s="29" t="str">
        <f>+IFERROR(VLOOKUP($V121,'Calculation P'!$B$4:$J$1000,7,FALSE),"")</f>
        <v/>
      </c>
      <c r="AB121" s="239">
        <v>460000</v>
      </c>
      <c r="AC121" s="30" t="str">
        <f t="shared" si="59"/>
        <v>43532D</v>
      </c>
      <c r="AD121" s="2" t="str">
        <f>+IFERROR(VLOOKUP($AC121,'Calculation TSS'!$B$4:$J$1000,7,FALSE),"")</f>
        <v/>
      </c>
      <c r="AE121" s="24" t="str">
        <f>+IFERROR(VLOOKUP($AC121,'Calculation COD'!$B$4:$J$1055,7,FALSE),"")</f>
        <v/>
      </c>
      <c r="AF121" s="24" t="str">
        <f>+IFERROR(VLOOKUP($AC121,'Calculation NH4'!$B$4:$J$1041,7,FALSE),"")</f>
        <v/>
      </c>
      <c r="AG121" s="29" t="str">
        <f>+IFERROR(VLOOKUP($AC121,'Calculation NO3'!$B$4:$J$1044,7,FALSE),"")</f>
        <v/>
      </c>
      <c r="AH121" s="29" t="str">
        <f>+IFERROR(VLOOKUP($AC121,'Calculation P'!$B$4:$J$1000,7,FALSE),"")</f>
        <v/>
      </c>
      <c r="AI121" s="239">
        <v>107000</v>
      </c>
      <c r="AJ121" s="173" t="str">
        <f t="shared" si="60"/>
        <v>43532E</v>
      </c>
      <c r="AK121" s="2" t="str">
        <f>+IFERROR(VLOOKUP($AJ121,'Calculation TSS'!$B$4:$J$1000,7,FALSE),"")</f>
        <v/>
      </c>
      <c r="AL121" s="24" t="str">
        <f>+IFERROR(VLOOKUP($AJ121,'Calculation COD'!$B$4:$J$1055,7,FALSE),"")</f>
        <v/>
      </c>
      <c r="AM121" s="24" t="str">
        <f>+IFERROR(VLOOKUP($AJ121,'Calculation NH4'!$B$4:$J$1041,7,FALSE),"")</f>
        <v/>
      </c>
      <c r="AN121" s="29" t="str">
        <f>+IFERROR(VLOOKUP($AJ121,'Calculation NO3'!$B$4:$J$1044,7,FALSE),"")</f>
        <v/>
      </c>
      <c r="AO121" s="68" t="str">
        <f>+IFERROR(VLOOKUP($AJ121,'Calculation P'!$B$4:$J$1000,7,FALSE),"")</f>
        <v/>
      </c>
      <c r="AP121" s="30" t="str">
        <f t="shared" si="61"/>
        <v>43532F</v>
      </c>
      <c r="AQ121" s="25" t="str">
        <f>+IFERROR(VLOOKUP($AP121,'Calculation TSS'!$B$4:$J$1000,7,FALSE),"")</f>
        <v/>
      </c>
      <c r="AR121" s="25" t="str">
        <f>+IFERROR(VLOOKUP($AP121,'Calculation COD'!$B$4:$J$1055,7,FALSE),"")</f>
        <v/>
      </c>
      <c r="AS121" s="25" t="str">
        <f>+IFERROR(VLOOKUP($AP121,'Calculation NH4'!$B$4:$J$1041,7,FALSE),"")</f>
        <v/>
      </c>
      <c r="AT121" s="29" t="str">
        <f>+IFERROR(VLOOKUP($AP121,'Calculation NO3'!$B$4:$J$1044,7,FALSE),"")</f>
        <v/>
      </c>
      <c r="AU121" s="29" t="str">
        <f>+IFERROR(VLOOKUP($AP121,'Calculation P'!$B$4:$J$1000,7,FALSE),"")</f>
        <v/>
      </c>
      <c r="AV121" s="62">
        <v>7800</v>
      </c>
      <c r="AW121" s="173" t="str">
        <f t="shared" si="62"/>
        <v>43532G</v>
      </c>
      <c r="AX121" s="25" t="str">
        <f>+IFERROR(VLOOKUP($AW121,'Calculation COD'!$B$4:$J$1055,7,FALSE),"")</f>
        <v/>
      </c>
      <c r="AY121" s="25" t="str">
        <f>+IFERROR(VLOOKUP($AW121,'Calculation NH4'!$B$4:$J$1041,7,FALSE),"")</f>
        <v/>
      </c>
      <c r="AZ121" s="29" t="str">
        <f>+IFERROR(VLOOKUP($AW121,'Calculation NO3'!$B$4:$J$1044,7,FALSE),"")</f>
        <v/>
      </c>
      <c r="BA121" s="68" t="str">
        <f>+IFERROR(VLOOKUP($AW121,'Calculation P'!$B$4:$J$1000,7,FALSE),"")</f>
        <v/>
      </c>
      <c r="BB121" s="30" t="str">
        <f t="shared" si="63"/>
        <v>43532H</v>
      </c>
      <c r="BC121" s="29" t="str">
        <f>+IFERROR(VLOOKUP($BB121,'Calculation TSS'!$B$4:$J$1000,7,FALSE),"")</f>
        <v/>
      </c>
      <c r="BD121" s="25" t="str">
        <f>+IFERROR(VLOOKUP($BB121,'Calculation COD'!$B$4:$J$1055,7,FALSE),"")</f>
        <v/>
      </c>
      <c r="BE121" s="25" t="str">
        <f>+IFERROR(VLOOKUP($BB121,'Calculation NH4'!$B$4:$J$1041,7,FALSE),"")</f>
        <v/>
      </c>
      <c r="BF121" s="25" t="str">
        <f>+IFERROR(VLOOKUP($BB121,'Calculation NO3'!$B$4:$J$1044,7,FALSE),"")</f>
        <v/>
      </c>
      <c r="BG121" s="130" t="str">
        <f>+IFERROR(VLOOKUP($BB121,'Calculation P'!$B$4:$J$1000,7,FALSE),"")</f>
        <v/>
      </c>
      <c r="BH121" s="192" t="str">
        <f t="shared" si="64"/>
        <v>43532I</v>
      </c>
      <c r="BI121" s="40" t="str">
        <f>+IFERROR(VLOOKUP($BH121,'Calculation TSS'!$B$4:$J$1000,7,FALSE),"")</f>
        <v/>
      </c>
      <c r="BJ121" s="25" t="str">
        <f>+IFERROR(VLOOKUP($BH121,'Calculation COD'!$B$4:$J$1055,7,FALSE),"")</f>
        <v/>
      </c>
      <c r="BK121" s="25" t="str">
        <f>+IFERROR(VLOOKUP($BH121,'Calculation NH4'!$B$4:$J$1041,7,FALSE),"")</f>
        <v/>
      </c>
      <c r="BL121" s="25" t="str">
        <f>+IFERROR(VLOOKUP($BH121,'Calculation NO3'!$B$4:$J$1044,7,FALSE),"")</f>
        <v/>
      </c>
      <c r="BM121" s="29" t="str">
        <f>+IFERROR(VLOOKUP($BH121,'Calculation P'!$B$4:$J$1000,7,FALSE),"")</f>
        <v/>
      </c>
      <c r="BN121" s="62"/>
      <c r="BO121" s="30" t="str">
        <f t="shared" si="65"/>
        <v>43532N</v>
      </c>
      <c r="BP121" s="170" t="str">
        <f>IFERROR(+VLOOKUP($BO121,'Calculation Solids'!$B$4:$I$1141,7,FALSE),"")</f>
        <v/>
      </c>
      <c r="BQ121" s="173" t="str">
        <f t="shared" si="66"/>
        <v>43532O</v>
      </c>
      <c r="BR121" s="92" t="str">
        <f>IFERROR(+VLOOKUP($BQ121,'Calculation Solids'!$B$4:$I$1141,7,FALSE),"")</f>
        <v/>
      </c>
      <c r="BS121" s="30" t="str">
        <f t="shared" si="67"/>
        <v>43532P</v>
      </c>
      <c r="BT121" s="170" t="str">
        <f>IFERROR(+VLOOKUP($BS121,'Calculation Solids'!$B$4:$I$1141,7,FALSE),"")</f>
        <v/>
      </c>
    </row>
    <row r="122" spans="1:74" x14ac:dyDescent="0.35">
      <c r="A122" s="244">
        <v>43533</v>
      </c>
      <c r="B122" s="240"/>
      <c r="C122" s="191" t="str">
        <f t="shared" si="51"/>
        <v>43533A</v>
      </c>
      <c r="D122" s="64" t="str">
        <f>IFERROR(+VLOOKUP(C122,'Calculation Solids'!$B$4:$I$1141,7,FALSE),"")</f>
        <v/>
      </c>
      <c r="E122" s="326" t="str">
        <f>+IFERROR(VLOOKUP($C122,'Calculation COD'!$B$4:$J$1055,7,FALSE),"")</f>
        <v/>
      </c>
      <c r="F122" s="183" t="str">
        <f t="shared" si="53"/>
        <v>43533B</v>
      </c>
      <c r="G122" s="178" t="str">
        <f>IFERROR(+VLOOKUP($F122,'Calculation Solids'!$B$4:$I$1141,7,FALSE),"")</f>
        <v/>
      </c>
      <c r="H122" s="3" t="str">
        <f>+IFERROR(VLOOKUP($F122,'Calculation COD'!$B$4:$J$1055,7,FALSE),"")</f>
        <v/>
      </c>
      <c r="I122" s="3" t="str">
        <f>+IFERROR(VLOOKUP($F122,'Calculation NH4'!$B$4:$J$1041,7,FALSE),"")</f>
        <v/>
      </c>
      <c r="J122" s="64" t="str">
        <f>+IFERROR(VLOOKUP($F122,'Calculation NO3'!$B$4:$J$1044,7,FALSE),"")</f>
        <v/>
      </c>
      <c r="K122" s="64" t="str">
        <f>+IFERROR(VLOOKUP($F122,'Calculation P'!$B$4:$J$1000,7,FALSE),"")</f>
        <v/>
      </c>
      <c r="L122" s="115"/>
      <c r="M122" s="117" t="str">
        <f t="shared" si="54"/>
        <v>43533J</v>
      </c>
      <c r="N122" s="66" t="str">
        <f>+IFERROR(VLOOKUP($M122,'Calculation Solids'!$B$4:$J$1141,7,FALSE),"")</f>
        <v/>
      </c>
      <c r="O122" s="64" t="str">
        <f t="shared" si="55"/>
        <v>43533K</v>
      </c>
      <c r="P122" s="64" t="str">
        <f>+IFERROR(VLOOKUP($O122,'Calculation Solids'!$B$4:$J$1141,7,FALSE),"")</f>
        <v/>
      </c>
      <c r="Q122" s="64" t="str">
        <f t="shared" si="56"/>
        <v>43533L</v>
      </c>
      <c r="R122" s="64" t="str">
        <f>+IFERROR(VLOOKUP($Q122,'Calculation Solids'!$B$4:$J$1141,7,FALSE),"")</f>
        <v/>
      </c>
      <c r="S122" s="64" t="str">
        <f t="shared" si="57"/>
        <v>43533M</v>
      </c>
      <c r="T122" s="64" t="str">
        <f>+IFERROR(VLOOKUP($S122,'Calculation Solids'!$B$4:$J$1141,7,FALSE),"")</f>
        <v/>
      </c>
      <c r="U122" s="69" t="str">
        <f t="shared" si="52"/>
        <v/>
      </c>
      <c r="V122" s="189" t="str">
        <f t="shared" si="58"/>
        <v>43533C</v>
      </c>
      <c r="W122" s="64" t="str">
        <f>+IFERROR(VLOOKUP($V122,'Calculation Solids'!$B$4:$J$1141,7,FALSE),"")</f>
        <v/>
      </c>
      <c r="X122" s="4" t="str">
        <f>+IFERROR(VLOOKUP($V122,'Calculation COD'!$B$4:$J$1055,7,FALSE),"")</f>
        <v/>
      </c>
      <c r="Y122" s="4" t="str">
        <f>+IFERROR(VLOOKUP($V122,'Calculation NH4'!$B$4:$J$1041,7,FALSE),"")</f>
        <v/>
      </c>
      <c r="Z122" s="64" t="str">
        <f>+IFERROR(VLOOKUP($V122,'Calculation NO3'!$B$4:$J$1044,7,FALSE),"")</f>
        <v/>
      </c>
      <c r="AA122" s="64" t="str">
        <f>+IFERROR(VLOOKUP($V122,'Calculation P'!$B$4:$J$1000,7,FALSE),"")</f>
        <v/>
      </c>
      <c r="AB122" s="240"/>
      <c r="AC122" s="183" t="str">
        <f t="shared" si="59"/>
        <v>43533D</v>
      </c>
      <c r="AD122" s="4" t="str">
        <f>+IFERROR(VLOOKUP($AC122,'Calculation TSS'!$B$4:$J$1000,7,FALSE),"")</f>
        <v/>
      </c>
      <c r="AE122" s="4" t="str">
        <f>+IFERROR(VLOOKUP($AC122,'Calculation COD'!$B$4:$J$1055,7,FALSE),"")</f>
        <v/>
      </c>
      <c r="AF122" s="4" t="str">
        <f>+IFERROR(VLOOKUP($AC122,'Calculation NH4'!$B$4:$J$1041,7,FALSE),"")</f>
        <v/>
      </c>
      <c r="AG122" s="64" t="str">
        <f>+IFERROR(VLOOKUP($AC122,'Calculation NO3'!$B$4:$J$1044,7,FALSE),"")</f>
        <v/>
      </c>
      <c r="AH122" s="131" t="str">
        <f>+IFERROR(VLOOKUP($AC122,'Calculation P'!$B$4:$J$1000,7,FALSE),"")</f>
        <v/>
      </c>
      <c r="AI122" s="115"/>
      <c r="AJ122" s="210" t="str">
        <f t="shared" si="60"/>
        <v>43533E</v>
      </c>
      <c r="AK122" s="211" t="str">
        <f>+IFERROR(VLOOKUP($AJ122,'Calculation TSS'!$B$4:$J$1000,7,FALSE),"")</f>
        <v/>
      </c>
      <c r="AL122" s="4" t="str">
        <f>+IFERROR(VLOOKUP($AJ122,'Calculation COD'!$B$4:$J$1055,7,FALSE),"")</f>
        <v/>
      </c>
      <c r="AM122" s="4" t="str">
        <f>+IFERROR(VLOOKUP($AJ122,'Calculation NH4'!$B$4:$J$1041,7,FALSE),"")</f>
        <v/>
      </c>
      <c r="AN122" s="64" t="str">
        <f>+IFERROR(VLOOKUP($AJ122,'Calculation NO3'!$B$4:$J$1044,7,FALSE),"")</f>
        <v/>
      </c>
      <c r="AO122" s="69" t="str">
        <f>+IFERROR(VLOOKUP($AJ122,'Calculation P'!$B$4:$J$1000,7,FALSE),"")</f>
        <v/>
      </c>
      <c r="AP122" s="178" t="str">
        <f t="shared" si="61"/>
        <v>43533F</v>
      </c>
      <c r="AQ122" s="65" t="str">
        <f>+IFERROR(VLOOKUP($AP122,'Calculation TSS'!$B$4:$J$1000,7,FALSE),"")</f>
        <v/>
      </c>
      <c r="AR122" s="65" t="str">
        <f>+IFERROR(VLOOKUP($AP122,'Calculation COD'!$B$4:$J$1055,7,FALSE),"")</f>
        <v/>
      </c>
      <c r="AS122" s="65" t="str">
        <f>+IFERROR(VLOOKUP($AP122,'Calculation NH4'!$B$4:$J$1041,7,FALSE),"")</f>
        <v/>
      </c>
      <c r="AT122" s="64" t="str">
        <f>+IFERROR(VLOOKUP($AP122,'Calculation NO3'!$B$4:$J$1044,7,FALSE),"")</f>
        <v/>
      </c>
      <c r="AU122" s="64" t="str">
        <f>+IFERROR(VLOOKUP($AP122,'Calculation P'!$B$4:$J$1000,7,FALSE),"")</f>
        <v/>
      </c>
      <c r="AV122" s="115"/>
      <c r="AW122" s="189" t="str">
        <f t="shared" si="62"/>
        <v>43533G</v>
      </c>
      <c r="AX122" s="65" t="str">
        <f>+IFERROR(VLOOKUP($AW122,'Calculation COD'!$B$4:$J$1055,7,FALSE),"")</f>
        <v/>
      </c>
      <c r="AY122" s="65" t="str">
        <f>+IFERROR(VLOOKUP($AW122,'Calculation NH4'!$B$4:$J$1041,7,FALSE),"")</f>
        <v/>
      </c>
      <c r="AZ122" s="64" t="str">
        <f>+IFERROR(VLOOKUP($AW122,'Calculation NO3'!$B$4:$J$1044,7,FALSE),"")</f>
        <v/>
      </c>
      <c r="BA122" s="69" t="str">
        <f>+IFERROR(VLOOKUP($AW122,'Calculation P'!$B$4:$J$1000,7,FALSE),"")</f>
        <v/>
      </c>
      <c r="BB122" s="183" t="str">
        <f t="shared" si="63"/>
        <v>43533H</v>
      </c>
      <c r="BC122" s="64" t="str">
        <f>+IFERROR(VLOOKUP($BB122,'Calculation TSS'!$B$4:$J$1000,7,FALSE),"")</f>
        <v/>
      </c>
      <c r="BD122" s="65" t="str">
        <f>+IFERROR(VLOOKUP($BB122,'Calculation COD'!$B$4:$J$1055,7,FALSE),"")</f>
        <v/>
      </c>
      <c r="BE122" s="65" t="str">
        <f>+IFERROR(VLOOKUP($BB122,'Calculation NH4'!$B$4:$J$1041,7,FALSE),"")</f>
        <v/>
      </c>
      <c r="BF122" s="65" t="str">
        <f>+IFERROR(VLOOKUP($BB122,'Calculation NO3'!$B$4:$J$1044,7,FALSE),"")</f>
        <v/>
      </c>
      <c r="BG122" s="131" t="str">
        <f>+IFERROR(VLOOKUP($BB122,'Calculation P'!$B$4:$J$1000,7,FALSE),"")</f>
        <v/>
      </c>
      <c r="BH122" s="210" t="str">
        <f t="shared" si="64"/>
        <v>43533I</v>
      </c>
      <c r="BI122" s="66" t="str">
        <f>+IFERROR(VLOOKUP($BH122,'Calculation TSS'!$B$4:$J$1000,7,FALSE),"")</f>
        <v/>
      </c>
      <c r="BJ122" s="65" t="str">
        <f>+IFERROR(VLOOKUP($BH122,'Calculation COD'!$B$4:$J$1055,7,FALSE),"")</f>
        <v/>
      </c>
      <c r="BK122" s="65" t="str">
        <f>+IFERROR(VLOOKUP($BH122,'Calculation NH4'!$B$4:$J$1041,7,FALSE),"")</f>
        <v/>
      </c>
      <c r="BL122" s="65" t="str">
        <f>+IFERROR(VLOOKUP($BH122,'Calculation NO3'!$B$4:$J$1044,7,FALSE),"")</f>
        <v/>
      </c>
      <c r="BM122" s="64" t="str">
        <f>+IFERROR(VLOOKUP($BH122,'Calculation P'!$B$4:$J$1000,7,FALSE),"")</f>
        <v/>
      </c>
      <c r="BN122" s="115"/>
      <c r="BO122" s="183" t="str">
        <f t="shared" si="65"/>
        <v>43533N</v>
      </c>
      <c r="BP122" s="116" t="str">
        <f>IFERROR(+VLOOKUP($BO122,'Calculation Solids'!$B$4:$I$1141,7,FALSE),"")</f>
        <v/>
      </c>
      <c r="BQ122" s="187" t="str">
        <f t="shared" si="66"/>
        <v>43533O</v>
      </c>
      <c r="BR122" s="116" t="str">
        <f>IFERROR(+VLOOKUP($BQ122,'Calculation Solids'!$B$4:$I$1141,7,FALSE),"")</f>
        <v/>
      </c>
      <c r="BS122" s="185" t="str">
        <f t="shared" si="67"/>
        <v>43533P</v>
      </c>
      <c r="BT122" s="116" t="str">
        <f>IFERROR(+VLOOKUP($BS122,'Calculation Solids'!$B$4:$I$1141,7,FALSE),"")</f>
        <v/>
      </c>
    </row>
    <row r="123" spans="1:74" x14ac:dyDescent="0.35">
      <c r="A123" s="244">
        <v>43534</v>
      </c>
      <c r="B123" s="240"/>
      <c r="C123" s="191" t="str">
        <f t="shared" si="51"/>
        <v>43534A</v>
      </c>
      <c r="D123" s="64" t="str">
        <f>IFERROR(+VLOOKUP(C123,'Calculation Solids'!$B$4:$I$1141,7,FALSE),"")</f>
        <v/>
      </c>
      <c r="E123" s="326" t="str">
        <f>+IFERROR(VLOOKUP($C123,'Calculation COD'!$B$4:$J$1055,7,FALSE),"")</f>
        <v/>
      </c>
      <c r="F123" s="183" t="str">
        <f t="shared" si="53"/>
        <v>43534B</v>
      </c>
      <c r="G123" s="178" t="str">
        <f>IFERROR(+VLOOKUP($F123,'Calculation Solids'!$B$4:$I$1141,7,FALSE),"")</f>
        <v/>
      </c>
      <c r="H123" s="3" t="str">
        <f>+IFERROR(VLOOKUP($F123,'Calculation COD'!$B$4:$J$1055,7,FALSE),"")</f>
        <v/>
      </c>
      <c r="I123" s="3" t="str">
        <f>+IFERROR(VLOOKUP($F123,'Calculation NH4'!$B$4:$J$1041,7,FALSE),"")</f>
        <v/>
      </c>
      <c r="J123" s="64" t="str">
        <f>+IFERROR(VLOOKUP($F123,'Calculation NO3'!$B$4:$J$1044,7,FALSE),"")</f>
        <v/>
      </c>
      <c r="K123" s="64" t="str">
        <f>+IFERROR(VLOOKUP($F123,'Calculation P'!$B$4:$J$1000,7,FALSE),"")</f>
        <v/>
      </c>
      <c r="L123" s="115"/>
      <c r="M123" s="117" t="str">
        <f t="shared" si="54"/>
        <v>43534J</v>
      </c>
      <c r="N123" s="66" t="str">
        <f>+IFERROR(VLOOKUP($M123,'Calculation Solids'!$B$4:$J$1141,7,FALSE),"")</f>
        <v/>
      </c>
      <c r="O123" s="64" t="str">
        <f t="shared" si="55"/>
        <v>43534K</v>
      </c>
      <c r="P123" s="64" t="str">
        <f>+IFERROR(VLOOKUP($O123,'Calculation Solids'!$B$4:$J$1141,7,FALSE),"")</f>
        <v/>
      </c>
      <c r="Q123" s="64" t="str">
        <f t="shared" si="56"/>
        <v>43534L</v>
      </c>
      <c r="R123" s="64" t="str">
        <f>+IFERROR(VLOOKUP($Q123,'Calculation Solids'!$B$4:$J$1141,7,FALSE),"")</f>
        <v/>
      </c>
      <c r="S123" s="64" t="str">
        <f t="shared" si="57"/>
        <v>43534M</v>
      </c>
      <c r="T123" s="64" t="str">
        <f>+IFERROR(VLOOKUP($S123,'Calculation Solids'!$B$4:$J$1141,7,FALSE),"")</f>
        <v/>
      </c>
      <c r="U123" s="69" t="str">
        <f t="shared" si="52"/>
        <v/>
      </c>
      <c r="V123" s="189" t="str">
        <f t="shared" si="58"/>
        <v>43534C</v>
      </c>
      <c r="W123" s="64" t="str">
        <f>+IFERROR(VLOOKUP($V123,'Calculation Solids'!$B$4:$J$1141,7,FALSE),"")</f>
        <v/>
      </c>
      <c r="X123" s="4" t="str">
        <f>+IFERROR(VLOOKUP($V123,'Calculation COD'!$B$4:$J$1055,7,FALSE),"")</f>
        <v/>
      </c>
      <c r="Y123" s="4" t="str">
        <f>+IFERROR(VLOOKUP($V123,'Calculation NH4'!$B$4:$J$1041,7,FALSE),"")</f>
        <v/>
      </c>
      <c r="Z123" s="64" t="str">
        <f>+IFERROR(VLOOKUP($V123,'Calculation NO3'!$B$4:$J$1044,7,FALSE),"")</f>
        <v/>
      </c>
      <c r="AA123" s="64" t="str">
        <f>+IFERROR(VLOOKUP($V123,'Calculation P'!$B$4:$J$1000,7,FALSE),"")</f>
        <v/>
      </c>
      <c r="AB123" s="240"/>
      <c r="AC123" s="183" t="str">
        <f t="shared" si="59"/>
        <v>43534D</v>
      </c>
      <c r="AD123" s="4" t="str">
        <f>+IFERROR(VLOOKUP($AC123,'Calculation TSS'!$B$4:$J$1000,7,FALSE),"")</f>
        <v/>
      </c>
      <c r="AE123" s="4" t="str">
        <f>+IFERROR(VLOOKUP($AC123,'Calculation COD'!$B$4:$J$1055,7,FALSE),"")</f>
        <v/>
      </c>
      <c r="AF123" s="4" t="str">
        <f>+IFERROR(VLOOKUP($AC123,'Calculation NH4'!$B$4:$J$1041,7,FALSE),"")</f>
        <v/>
      </c>
      <c r="AG123" s="64" t="str">
        <f>+IFERROR(VLOOKUP($AC123,'Calculation NO3'!$B$4:$J$1044,7,FALSE),"")</f>
        <v/>
      </c>
      <c r="AH123" s="131" t="str">
        <f>+IFERROR(VLOOKUP($AC123,'Calculation P'!$B$4:$J$1000,7,FALSE),"")</f>
        <v/>
      </c>
      <c r="AI123" s="115"/>
      <c r="AJ123" s="210" t="str">
        <f t="shared" si="60"/>
        <v>43534E</v>
      </c>
      <c r="AK123" s="211" t="str">
        <f>+IFERROR(VLOOKUP($AJ123,'Calculation TSS'!$B$4:$J$1000,7,FALSE),"")</f>
        <v/>
      </c>
      <c r="AL123" s="4" t="str">
        <f>+IFERROR(VLOOKUP($AJ123,'Calculation COD'!$B$4:$J$1055,7,FALSE),"")</f>
        <v/>
      </c>
      <c r="AM123" s="4" t="str">
        <f>+IFERROR(VLOOKUP($AJ123,'Calculation NH4'!$B$4:$J$1041,7,FALSE),"")</f>
        <v/>
      </c>
      <c r="AN123" s="64" t="str">
        <f>+IFERROR(VLOOKUP($AJ123,'Calculation NO3'!$B$4:$J$1044,7,FALSE),"")</f>
        <v/>
      </c>
      <c r="AO123" s="69" t="str">
        <f>+IFERROR(VLOOKUP($AJ123,'Calculation P'!$B$4:$J$1000,7,FALSE),"")</f>
        <v/>
      </c>
      <c r="AP123" s="178" t="str">
        <f t="shared" si="61"/>
        <v>43534F</v>
      </c>
      <c r="AQ123" s="65" t="str">
        <f>+IFERROR(VLOOKUP($AP123,'Calculation TSS'!$B$4:$J$1000,7,FALSE),"")</f>
        <v/>
      </c>
      <c r="AR123" s="65" t="str">
        <f>+IFERROR(VLOOKUP($AP123,'Calculation COD'!$B$4:$J$1055,7,FALSE),"")</f>
        <v/>
      </c>
      <c r="AS123" s="65" t="str">
        <f>+IFERROR(VLOOKUP($AP123,'Calculation NH4'!$B$4:$J$1041,7,FALSE),"")</f>
        <v/>
      </c>
      <c r="AT123" s="64" t="str">
        <f>+IFERROR(VLOOKUP($AP123,'Calculation NO3'!$B$4:$J$1044,7,FALSE),"")</f>
        <v/>
      </c>
      <c r="AU123" s="64" t="str">
        <f>+IFERROR(VLOOKUP($AP123,'Calculation P'!$B$4:$J$1000,7,FALSE),"")</f>
        <v/>
      </c>
      <c r="AV123" s="115"/>
      <c r="AW123" s="189" t="str">
        <f t="shared" si="62"/>
        <v>43534G</v>
      </c>
      <c r="AX123" s="65" t="str">
        <f>+IFERROR(VLOOKUP($AW123,'Calculation COD'!$B$4:$J$1055,7,FALSE),"")</f>
        <v/>
      </c>
      <c r="AY123" s="65" t="str">
        <f>+IFERROR(VLOOKUP($AW123,'Calculation NH4'!$B$4:$J$1041,7,FALSE),"")</f>
        <v/>
      </c>
      <c r="AZ123" s="64" t="str">
        <f>+IFERROR(VLOOKUP($AW123,'Calculation NO3'!$B$4:$J$1044,7,FALSE),"")</f>
        <v/>
      </c>
      <c r="BA123" s="69" t="str">
        <f>+IFERROR(VLOOKUP($AW123,'Calculation P'!$B$4:$J$1000,7,FALSE),"")</f>
        <v/>
      </c>
      <c r="BB123" s="183" t="str">
        <f t="shared" si="63"/>
        <v>43534H</v>
      </c>
      <c r="BC123" s="64" t="str">
        <f>+IFERROR(VLOOKUP($BB123,'Calculation TSS'!$B$4:$J$1000,7,FALSE),"")</f>
        <v/>
      </c>
      <c r="BD123" s="65" t="str">
        <f>+IFERROR(VLOOKUP($BB123,'Calculation COD'!$B$4:$J$1055,7,FALSE),"")</f>
        <v/>
      </c>
      <c r="BE123" s="65" t="str">
        <f>+IFERROR(VLOOKUP($BB123,'Calculation NH4'!$B$4:$J$1041,7,FALSE),"")</f>
        <v/>
      </c>
      <c r="BF123" s="65" t="str">
        <f>+IFERROR(VLOOKUP($BB123,'Calculation NO3'!$B$4:$J$1044,7,FALSE),"")</f>
        <v/>
      </c>
      <c r="BG123" s="131" t="str">
        <f>+IFERROR(VLOOKUP($BB123,'Calculation P'!$B$4:$J$1000,7,FALSE),"")</f>
        <v/>
      </c>
      <c r="BH123" s="210" t="str">
        <f t="shared" si="64"/>
        <v>43534I</v>
      </c>
      <c r="BI123" s="66" t="str">
        <f>+IFERROR(VLOOKUP($BH123,'Calculation TSS'!$B$4:$J$1000,7,FALSE),"")</f>
        <v/>
      </c>
      <c r="BJ123" s="65" t="str">
        <f>+IFERROR(VLOOKUP($BH123,'Calculation COD'!$B$4:$J$1055,7,FALSE),"")</f>
        <v/>
      </c>
      <c r="BK123" s="65" t="str">
        <f>+IFERROR(VLOOKUP($BH123,'Calculation NH4'!$B$4:$J$1041,7,FALSE),"")</f>
        <v/>
      </c>
      <c r="BL123" s="65" t="str">
        <f>+IFERROR(VLOOKUP($BH123,'Calculation NO3'!$B$4:$J$1044,7,FALSE),"")</f>
        <v/>
      </c>
      <c r="BM123" s="64" t="str">
        <f>+IFERROR(VLOOKUP($BH123,'Calculation P'!$B$4:$J$1000,7,FALSE),"")</f>
        <v/>
      </c>
      <c r="BN123" s="115"/>
      <c r="BO123" s="183" t="str">
        <f t="shared" si="65"/>
        <v>43534N</v>
      </c>
      <c r="BP123" s="116" t="str">
        <f>IFERROR(+VLOOKUP($BO123,'Calculation Solids'!$B$4:$I$1141,7,FALSE),"")</f>
        <v/>
      </c>
      <c r="BQ123" s="187" t="str">
        <f t="shared" si="66"/>
        <v>43534O</v>
      </c>
      <c r="BR123" s="116" t="str">
        <f>IFERROR(+VLOOKUP($BQ123,'Calculation Solids'!$B$4:$I$1141,7,FALSE),"")</f>
        <v/>
      </c>
      <c r="BS123" s="185" t="str">
        <f t="shared" si="67"/>
        <v>43534P</v>
      </c>
      <c r="BT123" s="116" t="str">
        <f>IFERROR(+VLOOKUP($BS123,'Calculation Solids'!$B$4:$I$1141,7,FALSE),"")</f>
        <v/>
      </c>
    </row>
    <row r="124" spans="1:74" x14ac:dyDescent="0.35">
      <c r="A124" s="244">
        <v>43535</v>
      </c>
      <c r="B124" s="239"/>
      <c r="C124" s="173" t="str">
        <f t="shared" si="51"/>
        <v>43535A</v>
      </c>
      <c r="D124" s="29">
        <f>IFERROR(+VLOOKUP(C124,'Calculation Solids'!$B$4:$I$1141,7,FALSE),"")</f>
        <v>4.1778445162026392</v>
      </c>
      <c r="E124" s="190" t="str">
        <f>+IFERROR(VLOOKUP($C124,'Calculation COD'!$B$4:$J$1055,7,FALSE),"")</f>
        <v/>
      </c>
      <c r="F124" s="30" t="str">
        <f t="shared" si="53"/>
        <v>43535B</v>
      </c>
      <c r="G124" s="177">
        <f>IFERROR(+VLOOKUP($F124,'Calculation Solids'!$B$4:$I$1141,7,FALSE),"")</f>
        <v>11.417377544479347</v>
      </c>
      <c r="H124" s="25" t="str">
        <f>+IFERROR(VLOOKUP($F124,'Calculation COD'!$B$4:$J$1055,7,FALSE),"")</f>
        <v/>
      </c>
      <c r="I124" s="26" t="str">
        <f>+IFERROR(VLOOKUP($F124,'Calculation NH4'!$B$4:$J$1041,7,FALSE),"")</f>
        <v/>
      </c>
      <c r="J124" s="29" t="str">
        <f>+IFERROR(VLOOKUP($F124,'Calculation NO3'!$B$4:$J$1044,7,FALSE),"")</f>
        <v/>
      </c>
      <c r="K124" s="29" t="str">
        <f>+IFERROR(VLOOKUP($F124,'Calculation P'!$B$4:$J$1000,7,FALSE),"")</f>
        <v/>
      </c>
      <c r="L124" s="239"/>
      <c r="M124" s="27" t="str">
        <f t="shared" si="54"/>
        <v>43535J</v>
      </c>
      <c r="N124" s="40">
        <f>+IFERROR(VLOOKUP($M124,'Calculation Solids'!$B$4:$J$1141,7,FALSE),"")</f>
        <v>58.685163753325483</v>
      </c>
      <c r="O124" s="28" t="str">
        <f t="shared" si="55"/>
        <v>43535K</v>
      </c>
      <c r="P124" s="29">
        <f>+IFERROR(VLOOKUP($O124,'Calculation Solids'!$B$4:$J$1141,7,FALSE),"")</f>
        <v>58.572861565551243</v>
      </c>
      <c r="Q124" s="28" t="str">
        <f t="shared" si="56"/>
        <v>43535L</v>
      </c>
      <c r="R124" s="29">
        <f>+IFERROR(VLOOKUP($Q124,'Calculation Solids'!$B$4:$J$1141,7,FALSE),"")</f>
        <v>66.063425296646002</v>
      </c>
      <c r="S124" s="28" t="str">
        <f t="shared" si="57"/>
        <v>43535M</v>
      </c>
      <c r="T124" s="29" t="str">
        <f>+IFERROR(VLOOKUP($S124,'Calculation Solids'!$B$4:$J$1141,7,FALSE),"")</f>
        <v/>
      </c>
      <c r="U124" s="68">
        <f t="shared" si="52"/>
        <v>61.107150205174243</v>
      </c>
      <c r="V124" s="173" t="str">
        <f t="shared" si="58"/>
        <v>43535C</v>
      </c>
      <c r="W124" s="29" t="str">
        <f>+IFERROR(VLOOKUP($V124,'Calculation Solids'!$B$4:$J$1141,7,FALSE),"")</f>
        <v/>
      </c>
      <c r="X124" s="24" t="str">
        <f>+IFERROR(VLOOKUP($V124,'Calculation COD'!$B$4:$J$1055,7,FALSE),"")</f>
        <v/>
      </c>
      <c r="Y124" s="8" t="str">
        <f>+IFERROR(VLOOKUP($V124,'Calculation NH4'!$B$4:$J$1041,7,FALSE),"")</f>
        <v/>
      </c>
      <c r="Z124" s="29" t="str">
        <f>+IFERROR(VLOOKUP($V124,'Calculation NO3'!$B$4:$J$1044,7,FALSE),"")</f>
        <v/>
      </c>
      <c r="AA124" s="29" t="str">
        <f>+IFERROR(VLOOKUP($V124,'Calculation P'!$B$4:$J$1000,7,FALSE),"")</f>
        <v/>
      </c>
      <c r="AB124" s="239"/>
      <c r="AC124" s="30" t="str">
        <f t="shared" si="59"/>
        <v>43535D</v>
      </c>
      <c r="AD124" s="2" t="str">
        <f>+IFERROR(VLOOKUP($AC124,'Calculation TSS'!$B$4:$J$1000,7,FALSE),"")</f>
        <v/>
      </c>
      <c r="AE124" s="24" t="str">
        <f>+IFERROR(VLOOKUP($AC124,'Calculation COD'!$B$4:$J$1055,7,FALSE),"")</f>
        <v/>
      </c>
      <c r="AF124" s="24" t="str">
        <f>+IFERROR(VLOOKUP($AC124,'Calculation NH4'!$B$4:$J$1041,7,FALSE),"")</f>
        <v/>
      </c>
      <c r="AG124" s="29" t="str">
        <f>+IFERROR(VLOOKUP($AC124,'Calculation NO3'!$B$4:$J$1044,7,FALSE),"")</f>
        <v/>
      </c>
      <c r="AH124" s="29" t="str">
        <f>+IFERROR(VLOOKUP($AC124,'Calculation P'!$B$4:$J$1000,7,FALSE),"")</f>
        <v/>
      </c>
      <c r="AI124" s="239"/>
      <c r="AJ124" s="173" t="str">
        <f t="shared" si="60"/>
        <v>43535E</v>
      </c>
      <c r="AK124" s="2" t="str">
        <f>+IFERROR(VLOOKUP($AJ124,'Calculation TSS'!$B$4:$J$1000,7,FALSE),"")</f>
        <v/>
      </c>
      <c r="AL124" s="24" t="str">
        <f>+IFERROR(VLOOKUP($AJ124,'Calculation COD'!$B$4:$J$1055,7,FALSE),"")</f>
        <v/>
      </c>
      <c r="AM124" s="24" t="str">
        <f>+IFERROR(VLOOKUP($AJ124,'Calculation NH4'!$B$4:$J$1041,7,FALSE),"")</f>
        <v/>
      </c>
      <c r="AN124" s="29" t="str">
        <f>+IFERROR(VLOOKUP($AJ124,'Calculation NO3'!$B$4:$J$1044,7,FALSE),"")</f>
        <v/>
      </c>
      <c r="AO124" s="68" t="str">
        <f>+IFERROR(VLOOKUP($AJ124,'Calculation P'!$B$4:$J$1000,7,FALSE),"")</f>
        <v/>
      </c>
      <c r="AP124" s="30" t="str">
        <f t="shared" si="61"/>
        <v>43535F</v>
      </c>
      <c r="AQ124" s="25" t="str">
        <f>+IFERROR(VLOOKUP($AP124,'Calculation TSS'!$B$4:$J$1000,7,FALSE),"")</f>
        <v/>
      </c>
      <c r="AR124" s="25" t="str">
        <f>+IFERROR(VLOOKUP($AP124,'Calculation COD'!$B$4:$J$1055,7,FALSE),"")</f>
        <v/>
      </c>
      <c r="AS124" s="25" t="str">
        <f>+IFERROR(VLOOKUP($AP124,'Calculation NH4'!$B$4:$J$1041,7,FALSE),"")</f>
        <v/>
      </c>
      <c r="AT124" s="29" t="str">
        <f>+IFERROR(VLOOKUP($AP124,'Calculation NO3'!$B$4:$J$1044,7,FALSE),"")</f>
        <v/>
      </c>
      <c r="AU124" s="29" t="str">
        <f>+IFERROR(VLOOKUP($AP124,'Calculation P'!$B$4:$J$1000,7,FALSE),"")</f>
        <v/>
      </c>
      <c r="AV124" s="62"/>
      <c r="AW124" s="173" t="str">
        <f t="shared" si="62"/>
        <v>43535G</v>
      </c>
      <c r="AX124" s="25" t="str">
        <f>+IFERROR(VLOOKUP($AW124,'Calculation COD'!$B$4:$J$1055,7,FALSE),"")</f>
        <v/>
      </c>
      <c r="AY124" s="25" t="str">
        <f>+IFERROR(VLOOKUP($AW124,'Calculation NH4'!$B$4:$J$1041,7,FALSE),"")</f>
        <v/>
      </c>
      <c r="AZ124" s="29" t="str">
        <f>+IFERROR(VLOOKUP($AW124,'Calculation NO3'!$B$4:$J$1044,7,FALSE),"")</f>
        <v/>
      </c>
      <c r="BA124" s="68" t="str">
        <f>+IFERROR(VLOOKUP($AW124,'Calculation P'!$B$4:$J$1000,7,FALSE),"")</f>
        <v/>
      </c>
      <c r="BB124" s="30" t="str">
        <f t="shared" si="63"/>
        <v>43535H</v>
      </c>
      <c r="BC124" s="29" t="str">
        <f>+IFERROR(VLOOKUP($BB124,'Calculation TSS'!$B$4:$J$1000,7,FALSE),"")</f>
        <v/>
      </c>
      <c r="BD124" s="25" t="str">
        <f>+IFERROR(VLOOKUP($BB124,'Calculation COD'!$B$4:$J$1055,7,FALSE),"")</f>
        <v/>
      </c>
      <c r="BE124" s="25" t="str">
        <f>+IFERROR(VLOOKUP($BB124,'Calculation NH4'!$B$4:$J$1041,7,FALSE),"")</f>
        <v/>
      </c>
      <c r="BF124" s="25" t="str">
        <f>+IFERROR(VLOOKUP($BB124,'Calculation NO3'!$B$4:$J$1044,7,FALSE),"")</f>
        <v/>
      </c>
      <c r="BG124" s="130" t="str">
        <f>+IFERROR(VLOOKUP($BB124,'Calculation P'!$B$4:$J$1000,7,FALSE),"")</f>
        <v/>
      </c>
      <c r="BH124" s="192" t="str">
        <f t="shared" si="64"/>
        <v>43535I</v>
      </c>
      <c r="BI124" s="40" t="str">
        <f>+IFERROR(VLOOKUP($BH124,'Calculation TSS'!$B$4:$J$1000,7,FALSE),"")</f>
        <v/>
      </c>
      <c r="BJ124" s="25" t="str">
        <f>+IFERROR(VLOOKUP($BH124,'Calculation COD'!$B$4:$J$1055,7,FALSE),"")</f>
        <v/>
      </c>
      <c r="BK124" s="25" t="str">
        <f>+IFERROR(VLOOKUP($BH124,'Calculation NH4'!$B$4:$J$1041,7,FALSE),"")</f>
        <v/>
      </c>
      <c r="BL124" s="25" t="str">
        <f>+IFERROR(VLOOKUP($BH124,'Calculation NO3'!$B$4:$J$1044,7,FALSE),"")</f>
        <v/>
      </c>
      <c r="BM124" s="29" t="str">
        <f>+IFERROR(VLOOKUP($BH124,'Calculation P'!$B$4:$J$1000,7,FALSE),"")</f>
        <v/>
      </c>
      <c r="BN124" s="62"/>
      <c r="BO124" s="30" t="str">
        <f t="shared" si="65"/>
        <v>43535N</v>
      </c>
      <c r="BP124" s="170">
        <f>IFERROR(+VLOOKUP($BO124,'Calculation Solids'!$B$4:$I$1141,7,FALSE),"")</f>
        <v>157.87576951559373</v>
      </c>
      <c r="BQ124" s="173" t="str">
        <f t="shared" si="66"/>
        <v>43535O</v>
      </c>
      <c r="BR124" s="92" t="str">
        <f>IFERROR(+VLOOKUP($BQ124,'Calculation Solids'!$B$4:$I$1141,7,FALSE),"")</f>
        <v/>
      </c>
      <c r="BS124" s="30" t="str">
        <f t="shared" si="67"/>
        <v>43535P</v>
      </c>
      <c r="BT124" s="170" t="str">
        <f>IFERROR(+VLOOKUP($BS124,'Calculation Solids'!$B$4:$I$1141,7,FALSE),"")</f>
        <v/>
      </c>
    </row>
    <row r="125" spans="1:74" x14ac:dyDescent="0.35">
      <c r="A125" s="244">
        <v>43536</v>
      </c>
      <c r="B125" s="239"/>
      <c r="C125" s="173" t="str">
        <f t="shared" si="51"/>
        <v>43536A</v>
      </c>
      <c r="D125" s="29" t="str">
        <f>IFERROR(+VLOOKUP(C125,'Calculation Solids'!$B$4:$I$1141,7,FALSE),"")</f>
        <v/>
      </c>
      <c r="E125" s="190" t="str">
        <f>+IFERROR(VLOOKUP($C125,'Calculation COD'!$B$4:$J$1055,7,FALSE),"")</f>
        <v/>
      </c>
      <c r="F125" s="30" t="str">
        <f t="shared" si="53"/>
        <v>43536B</v>
      </c>
      <c r="G125" s="177" t="str">
        <f>IFERROR(+VLOOKUP($F125,'Calculation Solids'!$B$4:$I$1141,7,FALSE),"")</f>
        <v/>
      </c>
      <c r="H125" s="25" t="str">
        <f>+IFERROR(VLOOKUP($F125,'Calculation COD'!$B$4:$J$1055,7,FALSE),"")</f>
        <v/>
      </c>
      <c r="I125" s="26" t="str">
        <f>+IFERROR(VLOOKUP($F125,'Calculation NH4'!$B$4:$J$1041,7,FALSE),"")</f>
        <v/>
      </c>
      <c r="J125" s="29" t="str">
        <f>+IFERROR(VLOOKUP($F125,'Calculation NO3'!$B$4:$J$1044,7,FALSE),"")</f>
        <v/>
      </c>
      <c r="K125" s="29" t="str">
        <f>+IFERROR(VLOOKUP($F125,'Calculation P'!$B$4:$J$1000,7,FALSE),"")</f>
        <v/>
      </c>
      <c r="L125" s="239">
        <v>7950000</v>
      </c>
      <c r="M125" s="27" t="str">
        <f t="shared" si="54"/>
        <v>43536J</v>
      </c>
      <c r="N125" s="40" t="str">
        <f>+IFERROR(VLOOKUP($M125,'Calculation Solids'!$B$4:$J$1141,7,FALSE),"")</f>
        <v/>
      </c>
      <c r="O125" s="28" t="str">
        <f t="shared" si="55"/>
        <v>43536K</v>
      </c>
      <c r="P125" s="29" t="str">
        <f>+IFERROR(VLOOKUP($O125,'Calculation Solids'!$B$4:$J$1141,7,FALSE),"")</f>
        <v/>
      </c>
      <c r="Q125" s="28" t="str">
        <f t="shared" si="56"/>
        <v>43536L</v>
      </c>
      <c r="R125" s="29" t="str">
        <f>+IFERROR(VLOOKUP($Q125,'Calculation Solids'!$B$4:$J$1141,7,FALSE),"")</f>
        <v/>
      </c>
      <c r="S125" s="28" t="str">
        <f t="shared" si="57"/>
        <v>43536M</v>
      </c>
      <c r="T125" s="29" t="str">
        <f>+IFERROR(VLOOKUP($S125,'Calculation Solids'!$B$4:$J$1141,7,FALSE),"")</f>
        <v/>
      </c>
      <c r="U125" s="68" t="str">
        <f t="shared" si="52"/>
        <v/>
      </c>
      <c r="V125" s="173" t="str">
        <f t="shared" si="58"/>
        <v>43536C</v>
      </c>
      <c r="W125" s="29" t="str">
        <f>+IFERROR(VLOOKUP($V125,'Calculation Solids'!$B$4:$J$1141,7,FALSE),"")</f>
        <v/>
      </c>
      <c r="X125" s="24" t="str">
        <f>+IFERROR(VLOOKUP($V125,'Calculation COD'!$B$4:$J$1055,7,FALSE),"")</f>
        <v/>
      </c>
      <c r="Y125" s="8" t="str">
        <f>+IFERROR(VLOOKUP($V125,'Calculation NH4'!$B$4:$J$1041,7,FALSE),"")</f>
        <v/>
      </c>
      <c r="Z125" s="29" t="str">
        <f>+IFERROR(VLOOKUP($V125,'Calculation NO3'!$B$4:$J$1044,7,FALSE),"")</f>
        <v/>
      </c>
      <c r="AA125" s="29" t="str">
        <f>+IFERROR(VLOOKUP($V125,'Calculation P'!$B$4:$J$1000,7,FALSE),"")</f>
        <v/>
      </c>
      <c r="AB125" s="239">
        <v>515000</v>
      </c>
      <c r="AC125" s="30" t="str">
        <f t="shared" si="59"/>
        <v>43536D</v>
      </c>
      <c r="AD125" s="2" t="str">
        <f>+IFERROR(VLOOKUP($AC125,'Calculation TSS'!$B$4:$J$1000,7,FALSE),"")</f>
        <v/>
      </c>
      <c r="AE125" s="24" t="str">
        <f>+IFERROR(VLOOKUP($AC125,'Calculation COD'!$B$4:$J$1055,7,FALSE),"")</f>
        <v/>
      </c>
      <c r="AF125" s="24" t="str">
        <f>+IFERROR(VLOOKUP($AC125,'Calculation NH4'!$B$4:$J$1041,7,FALSE),"")</f>
        <v/>
      </c>
      <c r="AG125" s="29" t="str">
        <f>+IFERROR(VLOOKUP($AC125,'Calculation NO3'!$B$4:$J$1044,7,FALSE),"")</f>
        <v/>
      </c>
      <c r="AH125" s="29" t="str">
        <f>+IFERROR(VLOOKUP($AC125,'Calculation P'!$B$4:$J$1000,7,FALSE),"")</f>
        <v/>
      </c>
      <c r="AI125" s="239">
        <v>125500</v>
      </c>
      <c r="AJ125" s="173" t="str">
        <f t="shared" si="60"/>
        <v>43536E</v>
      </c>
      <c r="AK125" s="2" t="str">
        <f>+IFERROR(VLOOKUP($AJ125,'Calculation TSS'!$B$4:$J$1000,7,FALSE),"")</f>
        <v/>
      </c>
      <c r="AL125" s="24" t="str">
        <f>+IFERROR(VLOOKUP($AJ125,'Calculation COD'!$B$4:$J$1055,7,FALSE),"")</f>
        <v/>
      </c>
      <c r="AM125" s="24" t="str">
        <f>+IFERROR(VLOOKUP($AJ125,'Calculation NH4'!$B$4:$J$1041,7,FALSE),"")</f>
        <v/>
      </c>
      <c r="AN125" s="29" t="str">
        <f>+IFERROR(VLOOKUP($AJ125,'Calculation NO3'!$B$4:$J$1044,7,FALSE),"")</f>
        <v/>
      </c>
      <c r="AO125" s="68" t="str">
        <f>+IFERROR(VLOOKUP($AJ125,'Calculation P'!$B$4:$J$1000,7,FALSE),"")</f>
        <v/>
      </c>
      <c r="AP125" s="30" t="str">
        <f t="shared" si="61"/>
        <v>43536F</v>
      </c>
      <c r="AQ125" s="25" t="str">
        <f>+IFERROR(VLOOKUP($AP125,'Calculation TSS'!$B$4:$J$1000,7,FALSE),"")</f>
        <v/>
      </c>
      <c r="AR125" s="25" t="str">
        <f>+IFERROR(VLOOKUP($AP125,'Calculation COD'!$B$4:$J$1055,7,FALSE),"")</f>
        <v/>
      </c>
      <c r="AS125" s="25" t="str">
        <f>+IFERROR(VLOOKUP($AP125,'Calculation NH4'!$B$4:$J$1041,7,FALSE),"")</f>
        <v/>
      </c>
      <c r="AT125" s="29" t="str">
        <f>+IFERROR(VLOOKUP($AP125,'Calculation NO3'!$B$4:$J$1044,7,FALSE),"")</f>
        <v/>
      </c>
      <c r="AU125" s="29" t="str">
        <f>+IFERROR(VLOOKUP($AP125,'Calculation P'!$B$4:$J$1000,7,FALSE),"")</f>
        <v/>
      </c>
      <c r="AV125" s="62">
        <v>2650</v>
      </c>
      <c r="AW125" s="173" t="str">
        <f t="shared" si="62"/>
        <v>43536G</v>
      </c>
      <c r="AX125" s="25" t="str">
        <f>+IFERROR(VLOOKUP($AW125,'Calculation COD'!$B$4:$J$1055,7,FALSE),"")</f>
        <v/>
      </c>
      <c r="AY125" s="25" t="str">
        <f>+IFERROR(VLOOKUP($AW125,'Calculation NH4'!$B$4:$J$1041,7,FALSE),"")</f>
        <v/>
      </c>
      <c r="AZ125" s="29" t="str">
        <f>+IFERROR(VLOOKUP($AW125,'Calculation NO3'!$B$4:$J$1044,7,FALSE),"")</f>
        <v/>
      </c>
      <c r="BA125" s="68" t="str">
        <f>+IFERROR(VLOOKUP($AW125,'Calculation P'!$B$4:$J$1000,7,FALSE),"")</f>
        <v/>
      </c>
      <c r="BB125" s="30" t="str">
        <f t="shared" si="63"/>
        <v>43536H</v>
      </c>
      <c r="BC125" s="29" t="str">
        <f>+IFERROR(VLOOKUP($BB125,'Calculation TSS'!$B$4:$J$1000,7,FALSE),"")</f>
        <v/>
      </c>
      <c r="BD125" s="25" t="str">
        <f>+IFERROR(VLOOKUP($BB125,'Calculation COD'!$B$4:$J$1055,7,FALSE),"")</f>
        <v/>
      </c>
      <c r="BE125" s="25" t="str">
        <f>+IFERROR(VLOOKUP($BB125,'Calculation NH4'!$B$4:$J$1041,7,FALSE),"")</f>
        <v/>
      </c>
      <c r="BF125" s="25" t="str">
        <f>+IFERROR(VLOOKUP($BB125,'Calculation NO3'!$B$4:$J$1044,7,FALSE),"")</f>
        <v/>
      </c>
      <c r="BG125" s="130" t="str">
        <f>+IFERROR(VLOOKUP($BB125,'Calculation P'!$B$4:$J$1000,7,FALSE),"")</f>
        <v/>
      </c>
      <c r="BH125" s="192" t="str">
        <f t="shared" si="64"/>
        <v>43536I</v>
      </c>
      <c r="BI125" s="40" t="str">
        <f>+IFERROR(VLOOKUP($BH125,'Calculation TSS'!$B$4:$J$1000,7,FALSE),"")</f>
        <v/>
      </c>
      <c r="BJ125" s="25" t="str">
        <f>+IFERROR(VLOOKUP($BH125,'Calculation COD'!$B$4:$J$1055,7,FALSE),"")</f>
        <v/>
      </c>
      <c r="BK125" s="25" t="str">
        <f>+IFERROR(VLOOKUP($BH125,'Calculation NH4'!$B$4:$J$1041,7,FALSE),"")</f>
        <v/>
      </c>
      <c r="BL125" s="25" t="str">
        <f>+IFERROR(VLOOKUP($BH125,'Calculation NO3'!$B$4:$J$1044,7,FALSE),"")</f>
        <v/>
      </c>
      <c r="BM125" s="29" t="str">
        <f>+IFERROR(VLOOKUP($BH125,'Calculation P'!$B$4:$J$1000,7,FALSE),"")</f>
        <v/>
      </c>
      <c r="BN125" s="62"/>
      <c r="BO125" s="30" t="str">
        <f t="shared" si="65"/>
        <v>43536N</v>
      </c>
      <c r="BP125" s="170" t="str">
        <f>IFERROR(+VLOOKUP($BO125,'Calculation Solids'!$B$4:$I$1141,7,FALSE),"")</f>
        <v/>
      </c>
      <c r="BQ125" s="173" t="str">
        <f t="shared" si="66"/>
        <v>43536O</v>
      </c>
      <c r="BR125" s="92" t="str">
        <f>IFERROR(+VLOOKUP($BQ125,'Calculation Solids'!$B$4:$I$1141,7,FALSE),"")</f>
        <v/>
      </c>
      <c r="BS125" s="30" t="str">
        <f t="shared" si="67"/>
        <v>43536P</v>
      </c>
      <c r="BT125" s="170" t="str">
        <f>IFERROR(+VLOOKUP($BS125,'Calculation Solids'!$B$4:$I$1141,7,FALSE),"")</f>
        <v/>
      </c>
    </row>
    <row r="126" spans="1:74" x14ac:dyDescent="0.35">
      <c r="A126" s="244">
        <v>43537</v>
      </c>
      <c r="B126" s="239"/>
      <c r="C126" s="173" t="str">
        <f t="shared" si="51"/>
        <v>43537A</v>
      </c>
      <c r="D126" s="29">
        <f>IFERROR(+VLOOKUP(C126,'Calculation Solids'!$B$4:$I$1141,7,FALSE),"")</f>
        <v>5.4925768083200852</v>
      </c>
      <c r="E126" s="190">
        <f>+IFERROR(VLOOKUP($C126,'Calculation COD'!$B$4:$J$1055,7,FALSE),"")</f>
        <v>26700</v>
      </c>
      <c r="F126" s="30" t="str">
        <f t="shared" si="53"/>
        <v>43537B</v>
      </c>
      <c r="G126" s="177">
        <f>IFERROR(+VLOOKUP($F126,'Calculation Solids'!$B$4:$I$1141,7,FALSE),"")</f>
        <v>22.055777845152594</v>
      </c>
      <c r="H126" s="25">
        <f>+IFERROR(VLOOKUP($F126,'Calculation COD'!$B$4:$J$1055,7,FALSE),"")</f>
        <v>9300</v>
      </c>
      <c r="I126" s="26">
        <f>+IFERROR(VLOOKUP($F126,'Calculation NH4'!$B$4:$J$1041,7,FALSE),"")</f>
        <v>832.5</v>
      </c>
      <c r="J126" s="29">
        <f>+IFERROR(VLOOKUP($F126,'Calculation NO3'!$B$4:$J$1044,7,FALSE),"")</f>
        <v>76.5</v>
      </c>
      <c r="K126" s="29" t="str">
        <f>+IFERROR(VLOOKUP($F126,'Calculation P'!$B$4:$J$1000,7,FALSE),"")</f>
        <v/>
      </c>
      <c r="L126" s="239"/>
      <c r="M126" s="27" t="str">
        <f t="shared" si="54"/>
        <v>43537J</v>
      </c>
      <c r="N126" s="40">
        <f>+IFERROR(VLOOKUP($M126,'Calculation Solids'!$B$4:$J$1141,7,FALSE),"")</f>
        <v>57.216259952564961</v>
      </c>
      <c r="O126" s="28" t="str">
        <f t="shared" si="55"/>
        <v>43537K</v>
      </c>
      <c r="P126" s="29">
        <f>+IFERROR(VLOOKUP($O126,'Calculation Solids'!$B$4:$J$1141,7,FALSE),"")</f>
        <v>70.719927817901223</v>
      </c>
      <c r="Q126" s="28" t="str">
        <f t="shared" si="56"/>
        <v>43537L</v>
      </c>
      <c r="R126" s="29" t="str">
        <f>+IFERROR(VLOOKUP($Q126,'Calculation Solids'!$B$4:$J$1141,7,FALSE),"")</f>
        <v/>
      </c>
      <c r="S126" s="28" t="str">
        <f t="shared" si="57"/>
        <v>43537M</v>
      </c>
      <c r="T126" s="29" t="str">
        <f>+IFERROR(VLOOKUP($S126,'Calculation Solids'!$B$4:$J$1141,7,FALSE),"")</f>
        <v/>
      </c>
      <c r="U126" s="68">
        <f t="shared" si="52"/>
        <v>63.968093885233088</v>
      </c>
      <c r="V126" s="173" t="str">
        <f t="shared" si="58"/>
        <v>43537C</v>
      </c>
      <c r="W126" s="29" t="str">
        <f>+IFERROR(VLOOKUP($V126,'Calculation Solids'!$B$4:$J$1141,7,FALSE),"")</f>
        <v/>
      </c>
      <c r="X126" s="24" t="str">
        <f>+IFERROR(VLOOKUP($V126,'Calculation COD'!$B$4:$J$1055,7,FALSE),"")</f>
        <v/>
      </c>
      <c r="Y126" s="8" t="str">
        <f>+IFERROR(VLOOKUP($V126,'Calculation NH4'!$B$4:$J$1041,7,FALSE),"")</f>
        <v/>
      </c>
      <c r="Z126" s="29" t="str">
        <f>+IFERROR(VLOOKUP($V126,'Calculation NO3'!$B$4:$J$1044,7,FALSE),"")</f>
        <v/>
      </c>
      <c r="AA126" s="29" t="str">
        <f>+IFERROR(VLOOKUP($V126,'Calculation P'!$B$4:$J$1000,7,FALSE),"")</f>
        <v/>
      </c>
      <c r="AB126" s="239"/>
      <c r="AC126" s="30" t="str">
        <f t="shared" si="59"/>
        <v>43537D</v>
      </c>
      <c r="AD126" s="2" t="str">
        <f>+IFERROR(VLOOKUP($AC126,'Calculation TSS'!$B$4:$J$1000,7,FALSE),"")</f>
        <v/>
      </c>
      <c r="AE126" s="24" t="str">
        <f>+IFERROR(VLOOKUP($AC126,'Calculation COD'!$B$4:$J$1055,7,FALSE),"")</f>
        <v/>
      </c>
      <c r="AF126" s="24" t="str">
        <f>+IFERROR(VLOOKUP($AC126,'Calculation NH4'!$B$4:$J$1041,7,FALSE),"")</f>
        <v/>
      </c>
      <c r="AG126" s="29" t="str">
        <f>+IFERROR(VLOOKUP($AC126,'Calculation NO3'!$B$4:$J$1044,7,FALSE),"")</f>
        <v/>
      </c>
      <c r="AH126" s="29" t="str">
        <f>+IFERROR(VLOOKUP($AC126,'Calculation P'!$B$4:$J$1000,7,FALSE),"")</f>
        <v/>
      </c>
      <c r="AI126" s="239"/>
      <c r="AJ126" s="173" t="str">
        <f t="shared" si="60"/>
        <v>43537E</v>
      </c>
      <c r="AK126" s="2" t="str">
        <f>+IFERROR(VLOOKUP($AJ126,'Calculation TSS'!$B$4:$J$1000,7,FALSE),"")</f>
        <v/>
      </c>
      <c r="AL126" s="24" t="str">
        <f>+IFERROR(VLOOKUP($AJ126,'Calculation COD'!$B$4:$J$1055,7,FALSE),"")</f>
        <v/>
      </c>
      <c r="AM126" s="24" t="str">
        <f>+IFERROR(VLOOKUP($AJ126,'Calculation NH4'!$B$4:$J$1041,7,FALSE),"")</f>
        <v/>
      </c>
      <c r="AN126" s="29" t="str">
        <f>+IFERROR(VLOOKUP($AJ126,'Calculation NO3'!$B$4:$J$1044,7,FALSE),"")</f>
        <v/>
      </c>
      <c r="AO126" s="68" t="str">
        <f>+IFERROR(VLOOKUP($AJ126,'Calculation P'!$B$4:$J$1000,7,FALSE),"")</f>
        <v/>
      </c>
      <c r="AP126" s="30" t="str">
        <f t="shared" si="61"/>
        <v>43537F</v>
      </c>
      <c r="AQ126" s="25" t="str">
        <f>+IFERROR(VLOOKUP($AP126,'Calculation TSS'!$B$4:$J$1000,7,FALSE),"")</f>
        <v/>
      </c>
      <c r="AR126" s="25">
        <f>+IFERROR(VLOOKUP($AP126,'Calculation COD'!$B$4:$J$1055,7,FALSE),"")</f>
        <v>1840</v>
      </c>
      <c r="AS126" s="25">
        <f>+IFERROR(VLOOKUP($AP126,'Calculation NH4'!$B$4:$J$1041,7,FALSE),"")</f>
        <v>425</v>
      </c>
      <c r="AT126" s="29">
        <f>+IFERROR(VLOOKUP($AP126,'Calculation NO3'!$B$4:$J$1044,7,FALSE),"")</f>
        <v>5</v>
      </c>
      <c r="AU126" s="29" t="str">
        <f>+IFERROR(VLOOKUP($AP126,'Calculation P'!$B$4:$J$1000,7,FALSE),"")</f>
        <v/>
      </c>
      <c r="AV126" s="62"/>
      <c r="AW126" s="173" t="str">
        <f t="shared" si="62"/>
        <v>43537G</v>
      </c>
      <c r="AX126" s="25" t="str">
        <f>+IFERROR(VLOOKUP($AW126,'Calculation COD'!$B$4:$J$1055,7,FALSE),"")</f>
        <v/>
      </c>
      <c r="AY126" s="25" t="str">
        <f>+IFERROR(VLOOKUP($AW126,'Calculation NH4'!$B$4:$J$1041,7,FALSE),"")</f>
        <v/>
      </c>
      <c r="AZ126" s="29" t="str">
        <f>+IFERROR(VLOOKUP($AW126,'Calculation NO3'!$B$4:$J$1044,7,FALSE),"")</f>
        <v/>
      </c>
      <c r="BA126" s="68" t="str">
        <f>+IFERROR(VLOOKUP($AW126,'Calculation P'!$B$4:$J$1000,7,FALSE),"")</f>
        <v/>
      </c>
      <c r="BB126" s="30" t="str">
        <f t="shared" si="63"/>
        <v>43537H</v>
      </c>
      <c r="BC126" s="29" t="str">
        <f>+IFERROR(VLOOKUP($BB126,'Calculation TSS'!$B$4:$J$1000,7,FALSE),"")</f>
        <v/>
      </c>
      <c r="BD126" s="25" t="str">
        <f>+IFERROR(VLOOKUP($BB126,'Calculation COD'!$B$4:$J$1055,7,FALSE),"")</f>
        <v/>
      </c>
      <c r="BE126" s="25" t="str">
        <f>+IFERROR(VLOOKUP($BB126,'Calculation NH4'!$B$4:$J$1041,7,FALSE),"")</f>
        <v/>
      </c>
      <c r="BF126" s="25" t="str">
        <f>+IFERROR(VLOOKUP($BB126,'Calculation NO3'!$B$4:$J$1044,7,FALSE),"")</f>
        <v/>
      </c>
      <c r="BG126" s="130" t="str">
        <f>+IFERROR(VLOOKUP($BB126,'Calculation P'!$B$4:$J$1000,7,FALSE),"")</f>
        <v/>
      </c>
      <c r="BH126" s="192" t="str">
        <f t="shared" si="64"/>
        <v>43537I</v>
      </c>
      <c r="BI126" s="40" t="str">
        <f>+IFERROR(VLOOKUP($BH126,'Calculation TSS'!$B$4:$J$1000,7,FALSE),"")</f>
        <v/>
      </c>
      <c r="BJ126" s="25">
        <f>+IFERROR(VLOOKUP($BH126,'Calculation COD'!$B$4:$J$1055,7,FALSE),"")</f>
        <v>680</v>
      </c>
      <c r="BK126" s="25">
        <f>+IFERROR(VLOOKUP($BH126,'Calculation NH4'!$B$4:$J$1041,7,FALSE),"")</f>
        <v>485</v>
      </c>
      <c r="BL126" s="25">
        <f>+IFERROR(VLOOKUP($BH126,'Calculation NO3'!$B$4:$J$1044,7,FALSE),"")</f>
        <v>30.900000000000002</v>
      </c>
      <c r="BM126" s="29" t="str">
        <f>+IFERROR(VLOOKUP($BH126,'Calculation P'!$B$4:$J$1000,7,FALSE),"")</f>
        <v/>
      </c>
      <c r="BN126" s="62"/>
      <c r="BO126" s="30" t="str">
        <f t="shared" si="65"/>
        <v>43537N</v>
      </c>
      <c r="BP126" s="170">
        <f>IFERROR(+VLOOKUP($BO126,'Calculation Solids'!$B$4:$I$1141,7,FALSE),"")</f>
        <v>162.72809079107788</v>
      </c>
      <c r="BQ126" s="173" t="str">
        <f t="shared" si="66"/>
        <v>43537O</v>
      </c>
      <c r="BR126" s="92" t="str">
        <f>IFERROR(+VLOOKUP($BQ126,'Calculation Solids'!$B$4:$I$1141,7,FALSE),"")</f>
        <v/>
      </c>
      <c r="BS126" s="30" t="str">
        <f t="shared" si="67"/>
        <v>43537P</v>
      </c>
      <c r="BT126" s="170" t="str">
        <f>IFERROR(+VLOOKUP($BS126,'Calculation Solids'!$B$4:$I$1141,7,FALSE),"")</f>
        <v/>
      </c>
    </row>
    <row r="127" spans="1:74" x14ac:dyDescent="0.35">
      <c r="A127" s="244">
        <v>43538</v>
      </c>
      <c r="B127" s="239"/>
      <c r="C127" s="173" t="str">
        <f t="shared" si="51"/>
        <v>43538A</v>
      </c>
      <c r="D127" s="29" t="str">
        <f>IFERROR(+VLOOKUP(C127,'Calculation Solids'!$B$4:$I$1141,7,FALSE),"")</f>
        <v/>
      </c>
      <c r="E127" s="190" t="str">
        <f>+IFERROR(VLOOKUP($C127,'Calculation COD'!$B$4:$J$1055,7,FALSE),"")</f>
        <v/>
      </c>
      <c r="F127" s="30" t="str">
        <f t="shared" si="53"/>
        <v>43538B</v>
      </c>
      <c r="G127" s="177" t="str">
        <f>IFERROR(+VLOOKUP($F127,'Calculation Solids'!$B$4:$I$1141,7,FALSE),"")</f>
        <v/>
      </c>
      <c r="H127" s="25" t="str">
        <f>+IFERROR(VLOOKUP($F127,'Calculation COD'!$B$4:$J$1055,7,FALSE),"")</f>
        <v/>
      </c>
      <c r="I127" s="26" t="str">
        <f>+IFERROR(VLOOKUP($F127,'Calculation NH4'!$B$4:$J$1041,7,FALSE),"")</f>
        <v/>
      </c>
      <c r="J127" s="29" t="str">
        <f>+IFERROR(VLOOKUP($F127,'Calculation NO3'!$B$4:$J$1044,7,FALSE),"")</f>
        <v/>
      </c>
      <c r="K127" s="29" t="str">
        <f>+IFERROR(VLOOKUP($F127,'Calculation P'!$B$4:$J$1000,7,FALSE),"")</f>
        <v/>
      </c>
      <c r="L127" s="239"/>
      <c r="M127" s="27" t="str">
        <f t="shared" si="54"/>
        <v>43538J</v>
      </c>
      <c r="N127" s="40" t="str">
        <f>+IFERROR(VLOOKUP($M127,'Calculation Solids'!$B$4:$J$1141,7,FALSE),"")</f>
        <v/>
      </c>
      <c r="O127" s="28" t="str">
        <f t="shared" si="55"/>
        <v>43538K</v>
      </c>
      <c r="P127" s="29" t="str">
        <f>+IFERROR(VLOOKUP($O127,'Calculation Solids'!$B$4:$J$1141,7,FALSE),"")</f>
        <v/>
      </c>
      <c r="Q127" s="28" t="str">
        <f t="shared" si="56"/>
        <v>43538L</v>
      </c>
      <c r="R127" s="29" t="str">
        <f>+IFERROR(VLOOKUP($Q127,'Calculation Solids'!$B$4:$J$1141,7,FALSE),"")</f>
        <v/>
      </c>
      <c r="S127" s="28" t="str">
        <f t="shared" si="57"/>
        <v>43538M</v>
      </c>
      <c r="T127" s="29" t="str">
        <f>+IFERROR(VLOOKUP($S127,'Calculation Solids'!$B$4:$J$1141,7,FALSE),"")</f>
        <v/>
      </c>
      <c r="U127" s="68" t="str">
        <f t="shared" si="52"/>
        <v/>
      </c>
      <c r="V127" s="173" t="str">
        <f t="shared" si="58"/>
        <v>43538C</v>
      </c>
      <c r="W127" s="29" t="str">
        <f>+IFERROR(VLOOKUP($V127,'Calculation Solids'!$B$4:$J$1141,7,FALSE),"")</f>
        <v/>
      </c>
      <c r="X127" s="24" t="str">
        <f>+IFERROR(VLOOKUP($V127,'Calculation COD'!$B$4:$J$1055,7,FALSE),"")</f>
        <v/>
      </c>
      <c r="Y127" s="8" t="str">
        <f>+IFERROR(VLOOKUP($V127,'Calculation NH4'!$B$4:$J$1041,7,FALSE),"")</f>
        <v/>
      </c>
      <c r="Z127" s="29" t="str">
        <f>+IFERROR(VLOOKUP($V127,'Calculation NO3'!$B$4:$J$1044,7,FALSE),"")</f>
        <v/>
      </c>
      <c r="AA127" s="29" t="str">
        <f>+IFERROR(VLOOKUP($V127,'Calculation P'!$B$4:$J$1000,7,FALSE),"")</f>
        <v/>
      </c>
      <c r="AB127" s="239"/>
      <c r="AC127" s="30" t="str">
        <f t="shared" si="59"/>
        <v>43538D</v>
      </c>
      <c r="AD127" s="2" t="str">
        <f>+IFERROR(VLOOKUP($AC127,'Calculation TSS'!$B$4:$J$1000,7,FALSE),"")</f>
        <v/>
      </c>
      <c r="AE127" s="24" t="str">
        <f>+IFERROR(VLOOKUP($AC127,'Calculation COD'!$B$4:$J$1055,7,FALSE),"")</f>
        <v/>
      </c>
      <c r="AF127" s="24" t="str">
        <f>+IFERROR(VLOOKUP($AC127,'Calculation NH4'!$B$4:$J$1041,7,FALSE),"")</f>
        <v/>
      </c>
      <c r="AG127" s="29" t="str">
        <f>+IFERROR(VLOOKUP($AC127,'Calculation NO3'!$B$4:$J$1044,7,FALSE),"")</f>
        <v/>
      </c>
      <c r="AH127" s="29" t="str">
        <f>+IFERROR(VLOOKUP($AC127,'Calculation P'!$B$4:$J$1000,7,FALSE),"")</f>
        <v/>
      </c>
      <c r="AI127" s="239"/>
      <c r="AJ127" s="173" t="str">
        <f t="shared" si="60"/>
        <v>43538E</v>
      </c>
      <c r="AK127" s="2" t="str">
        <f>+IFERROR(VLOOKUP($AJ127,'Calculation TSS'!$B$4:$J$1000,7,FALSE),"")</f>
        <v/>
      </c>
      <c r="AL127" s="24" t="str">
        <f>+IFERROR(VLOOKUP($AJ127,'Calculation COD'!$B$4:$J$1055,7,FALSE),"")</f>
        <v/>
      </c>
      <c r="AM127" s="24" t="str">
        <f>+IFERROR(VLOOKUP($AJ127,'Calculation NH4'!$B$4:$J$1041,7,FALSE),"")</f>
        <v/>
      </c>
      <c r="AN127" s="29" t="str">
        <f>+IFERROR(VLOOKUP($AJ127,'Calculation NO3'!$B$4:$J$1044,7,FALSE),"")</f>
        <v/>
      </c>
      <c r="AO127" s="68" t="str">
        <f>+IFERROR(VLOOKUP($AJ127,'Calculation P'!$B$4:$J$1000,7,FALSE),"")</f>
        <v/>
      </c>
      <c r="AP127" s="30" t="str">
        <f t="shared" si="61"/>
        <v>43538F</v>
      </c>
      <c r="AQ127" s="25" t="str">
        <f>+IFERROR(VLOOKUP($AP127,'Calculation TSS'!$B$4:$J$1000,7,FALSE),"")</f>
        <v/>
      </c>
      <c r="AR127" s="25" t="str">
        <f>+IFERROR(VLOOKUP($AP127,'Calculation COD'!$B$4:$J$1055,7,FALSE),"")</f>
        <v/>
      </c>
      <c r="AS127" s="25" t="str">
        <f>+IFERROR(VLOOKUP($AP127,'Calculation NH4'!$B$4:$J$1041,7,FALSE),"")</f>
        <v/>
      </c>
      <c r="AT127" s="29" t="str">
        <f>+IFERROR(VLOOKUP($AP127,'Calculation NO3'!$B$4:$J$1044,7,FALSE),"")</f>
        <v/>
      </c>
      <c r="AU127" s="29" t="str">
        <f>+IFERROR(VLOOKUP($AP127,'Calculation P'!$B$4:$J$1000,7,FALSE),"")</f>
        <v/>
      </c>
      <c r="AV127" s="62">
        <v>6150</v>
      </c>
      <c r="AW127" s="173" t="str">
        <f t="shared" si="62"/>
        <v>43538G</v>
      </c>
      <c r="AX127" s="25" t="str">
        <f>+IFERROR(VLOOKUP($AW127,'Calculation COD'!$B$4:$J$1055,7,FALSE),"")</f>
        <v/>
      </c>
      <c r="AY127" s="25" t="str">
        <f>+IFERROR(VLOOKUP($AW127,'Calculation NH4'!$B$4:$J$1041,7,FALSE),"")</f>
        <v/>
      </c>
      <c r="AZ127" s="29" t="str">
        <f>+IFERROR(VLOOKUP($AW127,'Calculation NO3'!$B$4:$J$1044,7,FALSE),"")</f>
        <v/>
      </c>
      <c r="BA127" s="68" t="str">
        <f>+IFERROR(VLOOKUP($AW127,'Calculation P'!$B$4:$J$1000,7,FALSE),"")</f>
        <v/>
      </c>
      <c r="BB127" s="30" t="str">
        <f t="shared" si="63"/>
        <v>43538H</v>
      </c>
      <c r="BC127" s="29" t="str">
        <f>+IFERROR(VLOOKUP($BB127,'Calculation TSS'!$B$4:$J$1000,7,FALSE),"")</f>
        <v/>
      </c>
      <c r="BD127" s="25" t="str">
        <f>+IFERROR(VLOOKUP($BB127,'Calculation COD'!$B$4:$J$1055,7,FALSE),"")</f>
        <v/>
      </c>
      <c r="BE127" s="25" t="str">
        <f>+IFERROR(VLOOKUP($BB127,'Calculation NH4'!$B$4:$J$1041,7,FALSE),"")</f>
        <v/>
      </c>
      <c r="BF127" s="25" t="str">
        <f>+IFERROR(VLOOKUP($BB127,'Calculation NO3'!$B$4:$J$1044,7,FALSE),"")</f>
        <v/>
      </c>
      <c r="BG127" s="130" t="str">
        <f>+IFERROR(VLOOKUP($BB127,'Calculation P'!$B$4:$J$1000,7,FALSE),"")</f>
        <v/>
      </c>
      <c r="BH127" s="192" t="str">
        <f t="shared" si="64"/>
        <v>43538I</v>
      </c>
      <c r="BI127" s="40" t="str">
        <f>+IFERROR(VLOOKUP($BH127,'Calculation TSS'!$B$4:$J$1000,7,FALSE),"")</f>
        <v/>
      </c>
      <c r="BJ127" s="25" t="str">
        <f>+IFERROR(VLOOKUP($BH127,'Calculation COD'!$B$4:$J$1055,7,FALSE),"")</f>
        <v/>
      </c>
      <c r="BK127" s="25" t="str">
        <f>+IFERROR(VLOOKUP($BH127,'Calculation NH4'!$B$4:$J$1041,7,FALSE),"")</f>
        <v/>
      </c>
      <c r="BL127" s="25" t="str">
        <f>+IFERROR(VLOOKUP($BH127,'Calculation NO3'!$B$4:$J$1044,7,FALSE),"")</f>
        <v/>
      </c>
      <c r="BM127" s="29" t="str">
        <f>+IFERROR(VLOOKUP($BH127,'Calculation P'!$B$4:$J$1000,7,FALSE),"")</f>
        <v/>
      </c>
      <c r="BN127" s="62"/>
      <c r="BO127" s="30" t="str">
        <f t="shared" si="65"/>
        <v>43538N</v>
      </c>
      <c r="BP127" s="170" t="str">
        <f>IFERROR(+VLOOKUP($BO127,'Calculation Solids'!$B$4:$I$1141,7,FALSE),"")</f>
        <v/>
      </c>
      <c r="BQ127" s="173" t="str">
        <f t="shared" si="66"/>
        <v>43538O</v>
      </c>
      <c r="BR127" s="92" t="str">
        <f>IFERROR(+VLOOKUP($BQ127,'Calculation Solids'!$B$4:$I$1141,7,FALSE),"")</f>
        <v/>
      </c>
      <c r="BS127" s="30" t="str">
        <f t="shared" si="67"/>
        <v>43538P</v>
      </c>
      <c r="BT127" s="170" t="str">
        <f>IFERROR(+VLOOKUP($BS127,'Calculation Solids'!$B$4:$I$1141,7,FALSE),"")</f>
        <v/>
      </c>
    </row>
    <row r="128" spans="1:74" x14ac:dyDescent="0.35">
      <c r="A128" s="244">
        <v>43539</v>
      </c>
      <c r="B128" s="239"/>
      <c r="C128" s="173" t="str">
        <f t="shared" si="51"/>
        <v>43539A</v>
      </c>
      <c r="D128" s="29">
        <f>IFERROR(+VLOOKUP(C128,'Calculation Solids'!$B$4:$I$1141,7,FALSE),"")</f>
        <v>47.588795046595585</v>
      </c>
      <c r="E128" s="190" t="str">
        <f>+IFERROR(VLOOKUP($C128,'Calculation COD'!$B$4:$J$1055,7,FALSE),"")</f>
        <v/>
      </c>
      <c r="F128" s="30" t="str">
        <f t="shared" si="53"/>
        <v>43539B</v>
      </c>
      <c r="G128" s="177">
        <f>IFERROR(+VLOOKUP($F128,'Calculation Solids'!$B$4:$I$1141,7,FALSE),"")</f>
        <v>23.425465058563656</v>
      </c>
      <c r="H128" s="25" t="str">
        <f>+IFERROR(VLOOKUP($F128,'Calculation COD'!$B$4:$J$1055,7,FALSE),"")</f>
        <v/>
      </c>
      <c r="I128" s="26" t="str">
        <f>+IFERROR(VLOOKUP($F128,'Calculation NH4'!$B$4:$J$1041,7,FALSE),"")</f>
        <v/>
      </c>
      <c r="J128" s="29" t="str">
        <f>+IFERROR(VLOOKUP($F128,'Calculation NO3'!$B$4:$J$1044,7,FALSE),"")</f>
        <v/>
      </c>
      <c r="K128" s="29" t="str">
        <f>+IFERROR(VLOOKUP($F128,'Calculation P'!$B$4:$J$1000,7,FALSE),"")</f>
        <v/>
      </c>
      <c r="L128" s="239">
        <v>8000000</v>
      </c>
      <c r="M128" s="27" t="str">
        <f t="shared" si="54"/>
        <v>43539J</v>
      </c>
      <c r="N128" s="40">
        <f>+IFERROR(VLOOKUP($M128,'Calculation Solids'!$B$4:$J$1141,7,FALSE),"")</f>
        <v>54.037395362045771</v>
      </c>
      <c r="O128" s="28" t="str">
        <f t="shared" si="55"/>
        <v>43539K</v>
      </c>
      <c r="P128" s="29">
        <f>+IFERROR(VLOOKUP($O128,'Calculation Solids'!$B$4:$J$1141,7,FALSE),"")</f>
        <v>51.014557856100083</v>
      </c>
      <c r="Q128" s="28" t="str">
        <f t="shared" si="56"/>
        <v>43539L</v>
      </c>
      <c r="R128" s="29">
        <f>+IFERROR(VLOOKUP($Q128,'Calculation Solids'!$B$4:$J$1141,7,FALSE),"")</f>
        <v>67.54811041786003</v>
      </c>
      <c r="S128" s="28" t="str">
        <f t="shared" si="57"/>
        <v>43539M</v>
      </c>
      <c r="T128" s="29" t="str">
        <f>+IFERROR(VLOOKUP($S128,'Calculation Solids'!$B$4:$J$1141,7,FALSE),"")</f>
        <v/>
      </c>
      <c r="U128" s="68">
        <f t="shared" si="52"/>
        <v>57.533354545335293</v>
      </c>
      <c r="V128" s="173" t="str">
        <f t="shared" si="58"/>
        <v>43539C</v>
      </c>
      <c r="W128" s="29" t="str">
        <f>+IFERROR(VLOOKUP($V128,'Calculation Solids'!$B$4:$J$1141,7,FALSE),"")</f>
        <v/>
      </c>
      <c r="X128" s="24" t="str">
        <f>+IFERROR(VLOOKUP($V128,'Calculation COD'!$B$4:$J$1055,7,FALSE),"")</f>
        <v/>
      </c>
      <c r="Y128" s="8" t="str">
        <f>+IFERROR(VLOOKUP($V128,'Calculation NH4'!$B$4:$J$1041,7,FALSE),"")</f>
        <v/>
      </c>
      <c r="Z128" s="29" t="str">
        <f>+IFERROR(VLOOKUP($V128,'Calculation NO3'!$B$4:$J$1044,7,FALSE),"")</f>
        <v/>
      </c>
      <c r="AA128" s="29" t="str">
        <f>+IFERROR(VLOOKUP($V128,'Calculation P'!$B$4:$J$1000,7,FALSE),"")</f>
        <v/>
      </c>
      <c r="AB128" s="239">
        <v>230000</v>
      </c>
      <c r="AC128" s="30" t="str">
        <f t="shared" si="59"/>
        <v>43539D</v>
      </c>
      <c r="AD128" s="2" t="str">
        <f>+IFERROR(VLOOKUP($AC128,'Calculation TSS'!$B$4:$J$1000,7,FALSE),"")</f>
        <v/>
      </c>
      <c r="AE128" s="24" t="str">
        <f>+IFERROR(VLOOKUP($AC128,'Calculation COD'!$B$4:$J$1055,7,FALSE),"")</f>
        <v/>
      </c>
      <c r="AF128" s="24" t="str">
        <f>+IFERROR(VLOOKUP($AC128,'Calculation NH4'!$B$4:$J$1041,7,FALSE),"")</f>
        <v/>
      </c>
      <c r="AG128" s="29" t="str">
        <f>+IFERROR(VLOOKUP($AC128,'Calculation NO3'!$B$4:$J$1044,7,FALSE),"")</f>
        <v/>
      </c>
      <c r="AH128" s="29" t="str">
        <f>+IFERROR(VLOOKUP($AC128,'Calculation P'!$B$4:$J$1000,7,FALSE),"")</f>
        <v/>
      </c>
      <c r="AI128" s="239">
        <v>79000</v>
      </c>
      <c r="AJ128" s="173" t="str">
        <f t="shared" si="60"/>
        <v>43539E</v>
      </c>
      <c r="AK128" s="2" t="str">
        <f>+IFERROR(VLOOKUP($AJ128,'Calculation TSS'!$B$4:$J$1000,7,FALSE),"")</f>
        <v/>
      </c>
      <c r="AL128" s="24" t="str">
        <f>+IFERROR(VLOOKUP($AJ128,'Calculation COD'!$B$4:$J$1055,7,FALSE),"")</f>
        <v/>
      </c>
      <c r="AM128" s="24" t="str">
        <f>+IFERROR(VLOOKUP($AJ128,'Calculation NH4'!$B$4:$J$1041,7,FALSE),"")</f>
        <v/>
      </c>
      <c r="AN128" s="29" t="str">
        <f>+IFERROR(VLOOKUP($AJ128,'Calculation NO3'!$B$4:$J$1044,7,FALSE),"")</f>
        <v/>
      </c>
      <c r="AO128" s="68" t="str">
        <f>+IFERROR(VLOOKUP($AJ128,'Calculation P'!$B$4:$J$1000,7,FALSE),"")</f>
        <v/>
      </c>
      <c r="AP128" s="30" t="str">
        <f t="shared" si="61"/>
        <v>43539F</v>
      </c>
      <c r="AQ128" s="25" t="str">
        <f>+IFERROR(VLOOKUP($AP128,'Calculation TSS'!$B$4:$J$1000,7,FALSE),"")</f>
        <v/>
      </c>
      <c r="AR128" s="25" t="str">
        <f>+IFERROR(VLOOKUP($AP128,'Calculation COD'!$B$4:$J$1055,7,FALSE),"")</f>
        <v/>
      </c>
      <c r="AS128" s="25" t="str">
        <f>+IFERROR(VLOOKUP($AP128,'Calculation NH4'!$B$4:$J$1041,7,FALSE),"")</f>
        <v/>
      </c>
      <c r="AT128" s="29" t="str">
        <f>+IFERROR(VLOOKUP($AP128,'Calculation NO3'!$B$4:$J$1044,7,FALSE),"")</f>
        <v/>
      </c>
      <c r="AU128" s="29" t="str">
        <f>+IFERROR(VLOOKUP($AP128,'Calculation P'!$B$4:$J$1000,7,FALSE),"")</f>
        <v/>
      </c>
      <c r="AV128" s="62">
        <v>6050</v>
      </c>
      <c r="AW128" s="173" t="str">
        <f t="shared" si="62"/>
        <v>43539G</v>
      </c>
      <c r="AX128" s="25" t="str">
        <f>+IFERROR(VLOOKUP($AW128,'Calculation COD'!$B$4:$J$1055,7,FALSE),"")</f>
        <v/>
      </c>
      <c r="AY128" s="25" t="str">
        <f>+IFERROR(VLOOKUP($AW128,'Calculation NH4'!$B$4:$J$1041,7,FALSE),"")</f>
        <v/>
      </c>
      <c r="AZ128" s="29" t="str">
        <f>+IFERROR(VLOOKUP($AW128,'Calculation NO3'!$B$4:$J$1044,7,FALSE),"")</f>
        <v/>
      </c>
      <c r="BA128" s="68" t="str">
        <f>+IFERROR(VLOOKUP($AW128,'Calculation P'!$B$4:$J$1000,7,FALSE),"")</f>
        <v/>
      </c>
      <c r="BB128" s="30" t="str">
        <f t="shared" si="63"/>
        <v>43539H</v>
      </c>
      <c r="BC128" s="29" t="str">
        <f>+IFERROR(VLOOKUP($BB128,'Calculation TSS'!$B$4:$J$1000,7,FALSE),"")</f>
        <v/>
      </c>
      <c r="BD128" s="25" t="str">
        <f>+IFERROR(VLOOKUP($BB128,'Calculation COD'!$B$4:$J$1055,7,FALSE),"")</f>
        <v/>
      </c>
      <c r="BE128" s="25" t="str">
        <f>+IFERROR(VLOOKUP($BB128,'Calculation NH4'!$B$4:$J$1041,7,FALSE),"")</f>
        <v/>
      </c>
      <c r="BF128" s="25" t="str">
        <f>+IFERROR(VLOOKUP($BB128,'Calculation NO3'!$B$4:$J$1044,7,FALSE),"")</f>
        <v/>
      </c>
      <c r="BG128" s="130" t="str">
        <f>+IFERROR(VLOOKUP($BB128,'Calculation P'!$B$4:$J$1000,7,FALSE),"")</f>
        <v/>
      </c>
      <c r="BH128" s="192" t="str">
        <f t="shared" si="64"/>
        <v>43539I</v>
      </c>
      <c r="BI128" s="40" t="str">
        <f>+IFERROR(VLOOKUP($BH128,'Calculation TSS'!$B$4:$J$1000,7,FALSE),"")</f>
        <v/>
      </c>
      <c r="BJ128" s="25" t="str">
        <f>+IFERROR(VLOOKUP($BH128,'Calculation COD'!$B$4:$J$1055,7,FALSE),"")</f>
        <v/>
      </c>
      <c r="BK128" s="25" t="str">
        <f>+IFERROR(VLOOKUP($BH128,'Calculation NH4'!$B$4:$J$1041,7,FALSE),"")</f>
        <v/>
      </c>
      <c r="BL128" s="25" t="str">
        <f>+IFERROR(VLOOKUP($BH128,'Calculation NO3'!$B$4:$J$1044,7,FALSE),"")</f>
        <v/>
      </c>
      <c r="BM128" s="29" t="str">
        <f>+IFERROR(VLOOKUP($BH128,'Calculation P'!$B$4:$J$1000,7,FALSE),"")</f>
        <v/>
      </c>
      <c r="BN128" s="62"/>
      <c r="BO128" s="30" t="str">
        <f t="shared" si="65"/>
        <v>43539N</v>
      </c>
      <c r="BP128" s="170" t="str">
        <f>IFERROR(+VLOOKUP($BO128,'Calculation Solids'!$B$4:$I$1141,7,FALSE),"")</f>
        <v/>
      </c>
      <c r="BQ128" s="173" t="str">
        <f t="shared" si="66"/>
        <v>43539O</v>
      </c>
      <c r="BR128" s="92" t="str">
        <f>IFERROR(+VLOOKUP($BQ128,'Calculation Solids'!$B$4:$I$1141,7,FALSE),"")</f>
        <v/>
      </c>
      <c r="BS128" s="30" t="str">
        <f t="shared" si="67"/>
        <v>43539P</v>
      </c>
      <c r="BT128" s="170" t="str">
        <f>IFERROR(+VLOOKUP($BS128,'Calculation Solids'!$B$4:$I$1141,7,FALSE),"")</f>
        <v/>
      </c>
      <c r="BV128" s="5"/>
    </row>
    <row r="129" spans="1:72" x14ac:dyDescent="0.35">
      <c r="A129" s="244">
        <v>43540</v>
      </c>
      <c r="B129" s="240"/>
      <c r="C129" s="191" t="str">
        <f t="shared" si="51"/>
        <v>43540A</v>
      </c>
      <c r="D129" s="64" t="str">
        <f>IFERROR(+VLOOKUP(C129,'Calculation Solids'!$B$4:$I$1141,7,FALSE),"")</f>
        <v/>
      </c>
      <c r="E129" s="326" t="str">
        <f>+IFERROR(VLOOKUP($C129,'Calculation COD'!$B$4:$J$1055,7,FALSE),"")</f>
        <v/>
      </c>
      <c r="F129" s="183" t="str">
        <f t="shared" si="53"/>
        <v>43540B</v>
      </c>
      <c r="G129" s="178" t="str">
        <f>IFERROR(+VLOOKUP($F129,'Calculation Solids'!$B$4:$I$1141,7,FALSE),"")</f>
        <v/>
      </c>
      <c r="H129" s="3" t="str">
        <f>+IFERROR(VLOOKUP($F129,'Calculation COD'!$B$4:$J$1055,7,FALSE),"")</f>
        <v/>
      </c>
      <c r="I129" s="3" t="str">
        <f>+IFERROR(VLOOKUP($F129,'Calculation NH4'!$B$4:$J$1041,7,FALSE),"")</f>
        <v/>
      </c>
      <c r="J129" s="64" t="str">
        <f>+IFERROR(VLOOKUP($F129,'Calculation NO3'!$B$4:$J$1044,7,FALSE),"")</f>
        <v/>
      </c>
      <c r="K129" s="64" t="str">
        <f>+IFERROR(VLOOKUP($F129,'Calculation P'!$B$4:$J$1000,7,FALSE),"")</f>
        <v/>
      </c>
      <c r="L129" s="115"/>
      <c r="M129" s="117" t="str">
        <f t="shared" si="54"/>
        <v>43540J</v>
      </c>
      <c r="N129" s="66" t="str">
        <f>+IFERROR(VLOOKUP($M129,'Calculation Solids'!$B$4:$J$1141,7,FALSE),"")</f>
        <v/>
      </c>
      <c r="O129" s="64" t="str">
        <f t="shared" si="55"/>
        <v>43540K</v>
      </c>
      <c r="P129" s="64" t="str">
        <f>+IFERROR(VLOOKUP($O129,'Calculation Solids'!$B$4:$J$1141,7,FALSE),"")</f>
        <v/>
      </c>
      <c r="Q129" s="64" t="str">
        <f t="shared" si="56"/>
        <v>43540L</v>
      </c>
      <c r="R129" s="64" t="str">
        <f>+IFERROR(VLOOKUP($Q129,'Calculation Solids'!$B$4:$J$1141,7,FALSE),"")</f>
        <v/>
      </c>
      <c r="S129" s="64" t="str">
        <f t="shared" si="57"/>
        <v>43540M</v>
      </c>
      <c r="T129" s="64" t="str">
        <f>+IFERROR(VLOOKUP($S129,'Calculation Solids'!$B$4:$J$1141,7,FALSE),"")</f>
        <v/>
      </c>
      <c r="U129" s="69" t="str">
        <f t="shared" si="52"/>
        <v/>
      </c>
      <c r="V129" s="189" t="str">
        <f t="shared" si="58"/>
        <v>43540C</v>
      </c>
      <c r="W129" s="64" t="str">
        <f>+IFERROR(VLOOKUP($V129,'Calculation Solids'!$B$4:$J$1141,7,FALSE),"")</f>
        <v/>
      </c>
      <c r="X129" s="4" t="str">
        <f>+IFERROR(VLOOKUP($V129,'Calculation COD'!$B$4:$J$1055,7,FALSE),"")</f>
        <v/>
      </c>
      <c r="Y129" s="4" t="str">
        <f>+IFERROR(VLOOKUP($V129,'Calculation NH4'!$B$4:$J$1041,7,FALSE),"")</f>
        <v/>
      </c>
      <c r="Z129" s="64" t="str">
        <f>+IFERROR(VLOOKUP($V129,'Calculation NO3'!$B$4:$J$1044,7,FALSE),"")</f>
        <v/>
      </c>
      <c r="AA129" s="64" t="str">
        <f>+IFERROR(VLOOKUP($V129,'Calculation P'!$B$4:$J$1000,7,FALSE),"")</f>
        <v/>
      </c>
      <c r="AB129" s="240"/>
      <c r="AC129" s="183" t="str">
        <f t="shared" si="59"/>
        <v>43540D</v>
      </c>
      <c r="AD129" s="4" t="str">
        <f>+IFERROR(VLOOKUP($AC129,'Calculation TSS'!$B$4:$J$1000,7,FALSE),"")</f>
        <v/>
      </c>
      <c r="AE129" s="4" t="str">
        <f>+IFERROR(VLOOKUP($AC129,'Calculation COD'!$B$4:$J$1055,7,FALSE),"")</f>
        <v/>
      </c>
      <c r="AF129" s="4" t="str">
        <f>+IFERROR(VLOOKUP($AC129,'Calculation NH4'!$B$4:$J$1041,7,FALSE),"")</f>
        <v/>
      </c>
      <c r="AG129" s="64" t="str">
        <f>+IFERROR(VLOOKUP($AC129,'Calculation NO3'!$B$4:$J$1044,7,FALSE),"")</f>
        <v/>
      </c>
      <c r="AH129" s="131" t="str">
        <f>+IFERROR(VLOOKUP($AC129,'Calculation P'!$B$4:$J$1000,7,FALSE),"")</f>
        <v/>
      </c>
      <c r="AI129" s="115"/>
      <c r="AJ129" s="210" t="str">
        <f t="shared" si="60"/>
        <v>43540E</v>
      </c>
      <c r="AK129" s="211" t="str">
        <f>+IFERROR(VLOOKUP($AJ129,'Calculation TSS'!$B$4:$J$1000,7,FALSE),"")</f>
        <v/>
      </c>
      <c r="AL129" s="4" t="str">
        <f>+IFERROR(VLOOKUP($AJ129,'Calculation COD'!$B$4:$J$1055,7,FALSE),"")</f>
        <v/>
      </c>
      <c r="AM129" s="4" t="str">
        <f>+IFERROR(VLOOKUP($AJ129,'Calculation NH4'!$B$4:$J$1041,7,FALSE),"")</f>
        <v/>
      </c>
      <c r="AN129" s="64" t="str">
        <f>+IFERROR(VLOOKUP($AJ129,'Calculation NO3'!$B$4:$J$1044,7,FALSE),"")</f>
        <v/>
      </c>
      <c r="AO129" s="69" t="str">
        <f>+IFERROR(VLOOKUP($AJ129,'Calculation P'!$B$4:$J$1000,7,FALSE),"")</f>
        <v/>
      </c>
      <c r="AP129" s="178" t="str">
        <f t="shared" si="61"/>
        <v>43540F</v>
      </c>
      <c r="AQ129" s="65" t="str">
        <f>+IFERROR(VLOOKUP($AP129,'Calculation TSS'!$B$4:$J$1000,7,FALSE),"")</f>
        <v/>
      </c>
      <c r="AR129" s="65" t="str">
        <f>+IFERROR(VLOOKUP($AP129,'Calculation COD'!$B$4:$J$1055,7,FALSE),"")</f>
        <v/>
      </c>
      <c r="AS129" s="65" t="str">
        <f>+IFERROR(VLOOKUP($AP129,'Calculation NH4'!$B$4:$J$1041,7,FALSE),"")</f>
        <v/>
      </c>
      <c r="AT129" s="64" t="str">
        <f>+IFERROR(VLOOKUP($AP129,'Calculation NO3'!$B$4:$J$1044,7,FALSE),"")</f>
        <v/>
      </c>
      <c r="AU129" s="64" t="str">
        <f>+IFERROR(VLOOKUP($AP129,'Calculation P'!$B$4:$J$1000,7,FALSE),"")</f>
        <v/>
      </c>
      <c r="AV129" s="115"/>
      <c r="AW129" s="189" t="str">
        <f t="shared" si="62"/>
        <v>43540G</v>
      </c>
      <c r="AX129" s="65" t="str">
        <f>+IFERROR(VLOOKUP($AW129,'Calculation COD'!$B$4:$J$1055,7,FALSE),"")</f>
        <v/>
      </c>
      <c r="AY129" s="65" t="str">
        <f>+IFERROR(VLOOKUP($AW129,'Calculation NH4'!$B$4:$J$1041,7,FALSE),"")</f>
        <v/>
      </c>
      <c r="AZ129" s="64" t="str">
        <f>+IFERROR(VLOOKUP($AW129,'Calculation NO3'!$B$4:$J$1044,7,FALSE),"")</f>
        <v/>
      </c>
      <c r="BA129" s="69" t="str">
        <f>+IFERROR(VLOOKUP($AW129,'Calculation P'!$B$4:$J$1000,7,FALSE),"")</f>
        <v/>
      </c>
      <c r="BB129" s="183" t="str">
        <f t="shared" si="63"/>
        <v>43540H</v>
      </c>
      <c r="BC129" s="64" t="str">
        <f>+IFERROR(VLOOKUP($BB129,'Calculation TSS'!$B$4:$J$1000,7,FALSE),"")</f>
        <v/>
      </c>
      <c r="BD129" s="65" t="str">
        <f>+IFERROR(VLOOKUP($BB129,'Calculation COD'!$B$4:$J$1055,7,FALSE),"")</f>
        <v/>
      </c>
      <c r="BE129" s="65" t="str">
        <f>+IFERROR(VLOOKUP($BB129,'Calculation NH4'!$B$4:$J$1041,7,FALSE),"")</f>
        <v/>
      </c>
      <c r="BF129" s="65" t="str">
        <f>+IFERROR(VLOOKUP($BB129,'Calculation NO3'!$B$4:$J$1044,7,FALSE),"")</f>
        <v/>
      </c>
      <c r="BG129" s="131" t="str">
        <f>+IFERROR(VLOOKUP($BB129,'Calculation P'!$B$4:$J$1000,7,FALSE),"")</f>
        <v/>
      </c>
      <c r="BH129" s="210" t="str">
        <f t="shared" si="64"/>
        <v>43540I</v>
      </c>
      <c r="BI129" s="66" t="str">
        <f>+IFERROR(VLOOKUP($BH129,'Calculation TSS'!$B$4:$J$1000,7,FALSE),"")</f>
        <v/>
      </c>
      <c r="BJ129" s="65" t="str">
        <f>+IFERROR(VLOOKUP($BH129,'Calculation COD'!$B$4:$J$1055,7,FALSE),"")</f>
        <v/>
      </c>
      <c r="BK129" s="65" t="str">
        <f>+IFERROR(VLOOKUP($BH129,'Calculation NH4'!$B$4:$J$1041,7,FALSE),"")</f>
        <v/>
      </c>
      <c r="BL129" s="65" t="str">
        <f>+IFERROR(VLOOKUP($BH129,'Calculation NO3'!$B$4:$J$1044,7,FALSE),"")</f>
        <v/>
      </c>
      <c r="BM129" s="64" t="str">
        <f>+IFERROR(VLOOKUP($BH129,'Calculation P'!$B$4:$J$1000,7,FALSE),"")</f>
        <v/>
      </c>
      <c r="BN129" s="115"/>
      <c r="BO129" s="183" t="str">
        <f t="shared" si="65"/>
        <v>43540N</v>
      </c>
      <c r="BP129" s="116" t="str">
        <f>IFERROR(+VLOOKUP($BO129,'Calculation Solids'!$B$4:$I$1141,7,FALSE),"")</f>
        <v/>
      </c>
      <c r="BQ129" s="187" t="str">
        <f t="shared" si="66"/>
        <v>43540O</v>
      </c>
      <c r="BR129" s="116" t="str">
        <f>IFERROR(+VLOOKUP($BQ129,'Calculation Solids'!$B$4:$I$1141,7,FALSE),"")</f>
        <v/>
      </c>
      <c r="BS129" s="185" t="str">
        <f t="shared" si="67"/>
        <v>43540P</v>
      </c>
      <c r="BT129" s="116" t="str">
        <f>IFERROR(+VLOOKUP($BS129,'Calculation Solids'!$B$4:$I$1141,7,FALSE),"")</f>
        <v/>
      </c>
    </row>
    <row r="130" spans="1:72" x14ac:dyDescent="0.35">
      <c r="A130" s="244">
        <v>43541</v>
      </c>
      <c r="B130" s="240"/>
      <c r="C130" s="191" t="str">
        <f t="shared" si="51"/>
        <v>43541A</v>
      </c>
      <c r="D130" s="64" t="str">
        <f>IFERROR(+VLOOKUP(C130,'Calculation Solids'!$B$4:$I$1141,7,FALSE),"")</f>
        <v/>
      </c>
      <c r="E130" s="326" t="str">
        <f>+IFERROR(VLOOKUP($C130,'Calculation COD'!$B$4:$J$1055,7,FALSE),"")</f>
        <v/>
      </c>
      <c r="F130" s="183" t="str">
        <f t="shared" si="53"/>
        <v>43541B</v>
      </c>
      <c r="G130" s="178" t="str">
        <f>IFERROR(+VLOOKUP($F130,'Calculation Solids'!$B$4:$I$1141,7,FALSE),"")</f>
        <v/>
      </c>
      <c r="H130" s="3" t="str">
        <f>+IFERROR(VLOOKUP($F130,'Calculation COD'!$B$4:$J$1055,7,FALSE),"")</f>
        <v/>
      </c>
      <c r="I130" s="3" t="str">
        <f>+IFERROR(VLOOKUP($F130,'Calculation NH4'!$B$4:$J$1041,7,FALSE),"")</f>
        <v/>
      </c>
      <c r="J130" s="64" t="str">
        <f>+IFERROR(VLOOKUP($F130,'Calculation NO3'!$B$4:$J$1044,7,FALSE),"")</f>
        <v/>
      </c>
      <c r="K130" s="64" t="str">
        <f>+IFERROR(VLOOKUP($F130,'Calculation P'!$B$4:$J$1000,7,FALSE),"")</f>
        <v/>
      </c>
      <c r="L130" s="115"/>
      <c r="M130" s="117" t="str">
        <f t="shared" si="54"/>
        <v>43541J</v>
      </c>
      <c r="N130" s="66" t="str">
        <f>+IFERROR(VLOOKUP($M130,'Calculation Solids'!$B$4:$J$1141,7,FALSE),"")</f>
        <v/>
      </c>
      <c r="O130" s="64" t="str">
        <f t="shared" si="55"/>
        <v>43541K</v>
      </c>
      <c r="P130" s="64" t="str">
        <f>+IFERROR(VLOOKUP($O130,'Calculation Solids'!$B$4:$J$1141,7,FALSE),"")</f>
        <v/>
      </c>
      <c r="Q130" s="64" t="str">
        <f t="shared" si="56"/>
        <v>43541L</v>
      </c>
      <c r="R130" s="64" t="str">
        <f>+IFERROR(VLOOKUP($Q130,'Calculation Solids'!$B$4:$J$1141,7,FALSE),"")</f>
        <v/>
      </c>
      <c r="S130" s="64" t="str">
        <f t="shared" si="57"/>
        <v>43541M</v>
      </c>
      <c r="T130" s="64" t="str">
        <f>+IFERROR(VLOOKUP($S130,'Calculation Solids'!$B$4:$J$1141,7,FALSE),"")</f>
        <v/>
      </c>
      <c r="U130" s="69" t="str">
        <f t="shared" si="52"/>
        <v/>
      </c>
      <c r="V130" s="189" t="str">
        <f t="shared" si="58"/>
        <v>43541C</v>
      </c>
      <c r="W130" s="64" t="str">
        <f>+IFERROR(VLOOKUP($V130,'Calculation Solids'!$B$4:$J$1141,7,FALSE),"")</f>
        <v/>
      </c>
      <c r="X130" s="4" t="str">
        <f>+IFERROR(VLOOKUP($V130,'Calculation COD'!$B$4:$J$1055,7,FALSE),"")</f>
        <v/>
      </c>
      <c r="Y130" s="4" t="str">
        <f>+IFERROR(VLOOKUP($V130,'Calculation NH4'!$B$4:$J$1041,7,FALSE),"")</f>
        <v/>
      </c>
      <c r="Z130" s="64" t="str">
        <f>+IFERROR(VLOOKUP($V130,'Calculation NO3'!$B$4:$J$1044,7,FALSE),"")</f>
        <v/>
      </c>
      <c r="AA130" s="64" t="str">
        <f>+IFERROR(VLOOKUP($V130,'Calculation P'!$B$4:$J$1000,7,FALSE),"")</f>
        <v/>
      </c>
      <c r="AB130" s="240"/>
      <c r="AC130" s="183" t="str">
        <f t="shared" si="59"/>
        <v>43541D</v>
      </c>
      <c r="AD130" s="4" t="str">
        <f>+IFERROR(VLOOKUP($AC130,'Calculation TSS'!$B$4:$J$1000,7,FALSE),"")</f>
        <v/>
      </c>
      <c r="AE130" s="4" t="str">
        <f>+IFERROR(VLOOKUP($AC130,'Calculation COD'!$B$4:$J$1055,7,FALSE),"")</f>
        <v/>
      </c>
      <c r="AF130" s="4" t="str">
        <f>+IFERROR(VLOOKUP($AC130,'Calculation NH4'!$B$4:$J$1041,7,FALSE),"")</f>
        <v/>
      </c>
      <c r="AG130" s="64" t="str">
        <f>+IFERROR(VLOOKUP($AC130,'Calculation NO3'!$B$4:$J$1044,7,FALSE),"")</f>
        <v/>
      </c>
      <c r="AH130" s="131" t="str">
        <f>+IFERROR(VLOOKUP($AC130,'Calculation P'!$B$4:$J$1000,7,FALSE),"")</f>
        <v/>
      </c>
      <c r="AI130" s="115"/>
      <c r="AJ130" s="210" t="str">
        <f t="shared" si="60"/>
        <v>43541E</v>
      </c>
      <c r="AK130" s="211" t="str">
        <f>+IFERROR(VLOOKUP($AJ130,'Calculation TSS'!$B$4:$J$1000,7,FALSE),"")</f>
        <v/>
      </c>
      <c r="AL130" s="4" t="str">
        <f>+IFERROR(VLOOKUP($AJ130,'Calculation COD'!$B$4:$J$1055,7,FALSE),"")</f>
        <v/>
      </c>
      <c r="AM130" s="4" t="str">
        <f>+IFERROR(VLOOKUP($AJ130,'Calculation NH4'!$B$4:$J$1041,7,FALSE),"")</f>
        <v/>
      </c>
      <c r="AN130" s="64" t="str">
        <f>+IFERROR(VLOOKUP($AJ130,'Calculation NO3'!$B$4:$J$1044,7,FALSE),"")</f>
        <v/>
      </c>
      <c r="AO130" s="69" t="str">
        <f>+IFERROR(VLOOKUP($AJ130,'Calculation P'!$B$4:$J$1000,7,FALSE),"")</f>
        <v/>
      </c>
      <c r="AP130" s="178" t="str">
        <f t="shared" si="61"/>
        <v>43541F</v>
      </c>
      <c r="AQ130" s="65" t="str">
        <f>+IFERROR(VLOOKUP($AP130,'Calculation TSS'!$B$4:$J$1000,7,FALSE),"")</f>
        <v/>
      </c>
      <c r="AR130" s="65" t="str">
        <f>+IFERROR(VLOOKUP($AP130,'Calculation COD'!$B$4:$J$1055,7,FALSE),"")</f>
        <v/>
      </c>
      <c r="AS130" s="65" t="str">
        <f>+IFERROR(VLOOKUP($AP130,'Calculation NH4'!$B$4:$J$1041,7,FALSE),"")</f>
        <v/>
      </c>
      <c r="AT130" s="64" t="str">
        <f>+IFERROR(VLOOKUP($AP130,'Calculation NO3'!$B$4:$J$1044,7,FALSE),"")</f>
        <v/>
      </c>
      <c r="AU130" s="64" t="str">
        <f>+IFERROR(VLOOKUP($AP130,'Calculation P'!$B$4:$J$1000,7,FALSE),"")</f>
        <v/>
      </c>
      <c r="AV130" s="115"/>
      <c r="AW130" s="189" t="str">
        <f t="shared" si="62"/>
        <v>43541G</v>
      </c>
      <c r="AX130" s="65" t="str">
        <f>+IFERROR(VLOOKUP($AW130,'Calculation COD'!$B$4:$J$1055,7,FALSE),"")</f>
        <v/>
      </c>
      <c r="AY130" s="65" t="str">
        <f>+IFERROR(VLOOKUP($AW130,'Calculation NH4'!$B$4:$J$1041,7,FALSE),"")</f>
        <v/>
      </c>
      <c r="AZ130" s="64" t="str">
        <f>+IFERROR(VLOOKUP($AW130,'Calculation NO3'!$B$4:$J$1044,7,FALSE),"")</f>
        <v/>
      </c>
      <c r="BA130" s="69" t="str">
        <f>+IFERROR(VLOOKUP($AW130,'Calculation P'!$B$4:$J$1000,7,FALSE),"")</f>
        <v/>
      </c>
      <c r="BB130" s="183" t="str">
        <f t="shared" si="63"/>
        <v>43541H</v>
      </c>
      <c r="BC130" s="64" t="str">
        <f>+IFERROR(VLOOKUP($BB130,'Calculation TSS'!$B$4:$J$1000,7,FALSE),"")</f>
        <v/>
      </c>
      <c r="BD130" s="65" t="str">
        <f>+IFERROR(VLOOKUP($BB130,'Calculation COD'!$B$4:$J$1055,7,FALSE),"")</f>
        <v/>
      </c>
      <c r="BE130" s="65" t="str">
        <f>+IFERROR(VLOOKUP($BB130,'Calculation NH4'!$B$4:$J$1041,7,FALSE),"")</f>
        <v/>
      </c>
      <c r="BF130" s="65" t="str">
        <f>+IFERROR(VLOOKUP($BB130,'Calculation NO3'!$B$4:$J$1044,7,FALSE),"")</f>
        <v/>
      </c>
      <c r="BG130" s="131" t="str">
        <f>+IFERROR(VLOOKUP($BB130,'Calculation P'!$B$4:$J$1000,7,FALSE),"")</f>
        <v/>
      </c>
      <c r="BH130" s="210" t="str">
        <f t="shared" si="64"/>
        <v>43541I</v>
      </c>
      <c r="BI130" s="66" t="str">
        <f>+IFERROR(VLOOKUP($BH130,'Calculation TSS'!$B$4:$J$1000,7,FALSE),"")</f>
        <v/>
      </c>
      <c r="BJ130" s="65" t="str">
        <f>+IFERROR(VLOOKUP($BH130,'Calculation COD'!$B$4:$J$1055,7,FALSE),"")</f>
        <v/>
      </c>
      <c r="BK130" s="65" t="str">
        <f>+IFERROR(VLOOKUP($BH130,'Calculation NH4'!$B$4:$J$1041,7,FALSE),"")</f>
        <v/>
      </c>
      <c r="BL130" s="65" t="str">
        <f>+IFERROR(VLOOKUP($BH130,'Calculation NO3'!$B$4:$J$1044,7,FALSE),"")</f>
        <v/>
      </c>
      <c r="BM130" s="64" t="str">
        <f>+IFERROR(VLOOKUP($BH130,'Calculation P'!$B$4:$J$1000,7,FALSE),"")</f>
        <v/>
      </c>
      <c r="BN130" s="115"/>
      <c r="BO130" s="183" t="str">
        <f t="shared" si="65"/>
        <v>43541N</v>
      </c>
      <c r="BP130" s="116" t="str">
        <f>IFERROR(+VLOOKUP($BO130,'Calculation Solids'!$B$4:$I$1141,7,FALSE),"")</f>
        <v/>
      </c>
      <c r="BQ130" s="187" t="str">
        <f t="shared" si="66"/>
        <v>43541O</v>
      </c>
      <c r="BR130" s="116" t="str">
        <f>IFERROR(+VLOOKUP($BQ130,'Calculation Solids'!$B$4:$I$1141,7,FALSE),"")</f>
        <v/>
      </c>
      <c r="BS130" s="185" t="str">
        <f t="shared" si="67"/>
        <v>43541P</v>
      </c>
      <c r="BT130" s="116" t="str">
        <f>IFERROR(+VLOOKUP($BS130,'Calculation Solids'!$B$4:$I$1141,7,FALSE),"")</f>
        <v/>
      </c>
    </row>
    <row r="131" spans="1:72" x14ac:dyDescent="0.35">
      <c r="A131" s="244">
        <v>43542</v>
      </c>
      <c r="B131" s="239"/>
      <c r="C131" s="173" t="str">
        <f t="shared" si="51"/>
        <v>43542A</v>
      </c>
      <c r="D131" s="29">
        <f>IFERROR(+VLOOKUP(C131,'Calculation Solids'!$B$4:$I$1141,7,FALSE),"")</f>
        <v>11.914459304620786</v>
      </c>
      <c r="E131" s="190" t="str">
        <f>+IFERROR(VLOOKUP($C131,'Calculation COD'!$B$4:$J$1055,7,FALSE),"")</f>
        <v/>
      </c>
      <c r="F131" s="30" t="str">
        <f t="shared" si="53"/>
        <v>43542B</v>
      </c>
      <c r="G131" s="177">
        <f>IFERROR(+VLOOKUP($F131,'Calculation Solids'!$B$4:$I$1141,7,FALSE),"")</f>
        <v>16.564716543803637</v>
      </c>
      <c r="H131" s="25" t="str">
        <f>+IFERROR(VLOOKUP($F131,'Calculation COD'!$B$4:$J$1055,7,FALSE),"")</f>
        <v/>
      </c>
      <c r="I131" s="26" t="str">
        <f>+IFERROR(VLOOKUP($F131,'Calculation NH4'!$B$4:$J$1041,7,FALSE),"")</f>
        <v/>
      </c>
      <c r="J131" s="29" t="str">
        <f>+IFERROR(VLOOKUP($F131,'Calculation NO3'!$B$4:$J$1044,7,FALSE),"")</f>
        <v/>
      </c>
      <c r="K131" s="29" t="str">
        <f>+IFERROR(VLOOKUP($F131,'Calculation P'!$B$4:$J$1000,7,FALSE),"")</f>
        <v/>
      </c>
      <c r="L131" s="239"/>
      <c r="M131" s="27" t="str">
        <f t="shared" si="54"/>
        <v>43542J</v>
      </c>
      <c r="N131" s="40">
        <f>+IFERROR(VLOOKUP($M131,'Calculation Solids'!$B$4:$J$1141,7,FALSE),"")</f>
        <v>44.091343873210363</v>
      </c>
      <c r="O131" s="28" t="str">
        <f t="shared" si="55"/>
        <v>43542K</v>
      </c>
      <c r="P131" s="29">
        <f>+IFERROR(VLOOKUP($O131,'Calculation Solids'!$B$4:$J$1141,7,FALSE),"")</f>
        <v>50.715245652771515</v>
      </c>
      <c r="Q131" s="28" t="str">
        <f t="shared" si="56"/>
        <v>43542L</v>
      </c>
      <c r="R131" s="29">
        <f>+IFERROR(VLOOKUP($Q131,'Calculation Solids'!$B$4:$J$1141,7,FALSE),"")</f>
        <v>62.991223942884034</v>
      </c>
      <c r="S131" s="28" t="str">
        <f t="shared" si="57"/>
        <v>43542M</v>
      </c>
      <c r="T131" s="29" t="str">
        <f>+IFERROR(VLOOKUP($S131,'Calculation Solids'!$B$4:$J$1141,7,FALSE),"")</f>
        <v/>
      </c>
      <c r="U131" s="68">
        <f t="shared" si="52"/>
        <v>52.599271156288637</v>
      </c>
      <c r="V131" s="173" t="str">
        <f t="shared" si="58"/>
        <v>43542C</v>
      </c>
      <c r="W131" s="29" t="str">
        <f>+IFERROR(VLOOKUP($V131,'Calculation Solids'!$B$4:$J$1141,7,FALSE),"")</f>
        <v/>
      </c>
      <c r="X131" s="24" t="str">
        <f>+IFERROR(VLOOKUP($V131,'Calculation COD'!$B$4:$J$1055,7,FALSE),"")</f>
        <v/>
      </c>
      <c r="Y131" s="8" t="str">
        <f>+IFERROR(VLOOKUP($V131,'Calculation NH4'!$B$4:$J$1041,7,FALSE),"")</f>
        <v/>
      </c>
      <c r="Z131" s="29" t="str">
        <f>+IFERROR(VLOOKUP($V131,'Calculation NO3'!$B$4:$J$1044,7,FALSE),"")</f>
        <v/>
      </c>
      <c r="AA131" s="29" t="str">
        <f>+IFERROR(VLOOKUP($V131,'Calculation P'!$B$4:$J$1000,7,FALSE),"")</f>
        <v/>
      </c>
      <c r="AB131" s="239"/>
      <c r="AC131" s="30" t="str">
        <f t="shared" si="59"/>
        <v>43542D</v>
      </c>
      <c r="AD131" s="2" t="str">
        <f>+IFERROR(VLOOKUP($AC131,'Calculation TSS'!$B$4:$J$1000,7,FALSE),"")</f>
        <v/>
      </c>
      <c r="AE131" s="24" t="str">
        <f>+IFERROR(VLOOKUP($AC131,'Calculation COD'!$B$4:$J$1055,7,FALSE),"")</f>
        <v/>
      </c>
      <c r="AF131" s="24" t="str">
        <f>+IFERROR(VLOOKUP($AC131,'Calculation NH4'!$B$4:$J$1041,7,FALSE),"")</f>
        <v/>
      </c>
      <c r="AG131" s="29" t="str">
        <f>+IFERROR(VLOOKUP($AC131,'Calculation NO3'!$B$4:$J$1044,7,FALSE),"")</f>
        <v/>
      </c>
      <c r="AH131" s="29" t="str">
        <f>+IFERROR(VLOOKUP($AC131,'Calculation P'!$B$4:$J$1000,7,FALSE),"")</f>
        <v/>
      </c>
      <c r="AI131" s="239"/>
      <c r="AJ131" s="173" t="str">
        <f t="shared" si="60"/>
        <v>43542E</v>
      </c>
      <c r="AK131" s="2" t="str">
        <f>+IFERROR(VLOOKUP($AJ131,'Calculation TSS'!$B$4:$J$1000,7,FALSE),"")</f>
        <v/>
      </c>
      <c r="AL131" s="24" t="str">
        <f>+IFERROR(VLOOKUP($AJ131,'Calculation COD'!$B$4:$J$1055,7,FALSE),"")</f>
        <v/>
      </c>
      <c r="AM131" s="24" t="str">
        <f>+IFERROR(VLOOKUP($AJ131,'Calculation NH4'!$B$4:$J$1041,7,FALSE),"")</f>
        <v/>
      </c>
      <c r="AN131" s="29" t="str">
        <f>+IFERROR(VLOOKUP($AJ131,'Calculation NO3'!$B$4:$J$1044,7,FALSE),"")</f>
        <v/>
      </c>
      <c r="AO131" s="68" t="str">
        <f>+IFERROR(VLOOKUP($AJ131,'Calculation P'!$B$4:$J$1000,7,FALSE),"")</f>
        <v/>
      </c>
      <c r="AP131" s="30" t="str">
        <f t="shared" si="61"/>
        <v>43542F</v>
      </c>
      <c r="AQ131" s="25" t="str">
        <f>+IFERROR(VLOOKUP($AP131,'Calculation TSS'!$B$4:$J$1000,7,FALSE),"")</f>
        <v/>
      </c>
      <c r="AR131" s="25" t="str">
        <f>+IFERROR(VLOOKUP($AP131,'Calculation COD'!$B$4:$J$1055,7,FALSE),"")</f>
        <v/>
      </c>
      <c r="AS131" s="25" t="str">
        <f>+IFERROR(VLOOKUP($AP131,'Calculation NH4'!$B$4:$J$1041,7,FALSE),"")</f>
        <v/>
      </c>
      <c r="AT131" s="29" t="str">
        <f>+IFERROR(VLOOKUP($AP131,'Calculation NO3'!$B$4:$J$1044,7,FALSE),"")</f>
        <v/>
      </c>
      <c r="AU131" s="29" t="str">
        <f>+IFERROR(VLOOKUP($AP131,'Calculation P'!$B$4:$J$1000,7,FALSE),"")</f>
        <v/>
      </c>
      <c r="AV131" s="62"/>
      <c r="AW131" s="173" t="str">
        <f t="shared" si="62"/>
        <v>43542G</v>
      </c>
      <c r="AX131" s="25" t="str">
        <f>+IFERROR(VLOOKUP($AW131,'Calculation COD'!$B$4:$J$1055,7,FALSE),"")</f>
        <v/>
      </c>
      <c r="AY131" s="25" t="str">
        <f>+IFERROR(VLOOKUP($AW131,'Calculation NH4'!$B$4:$J$1041,7,FALSE),"")</f>
        <v/>
      </c>
      <c r="AZ131" s="29" t="str">
        <f>+IFERROR(VLOOKUP($AW131,'Calculation NO3'!$B$4:$J$1044,7,FALSE),"")</f>
        <v/>
      </c>
      <c r="BA131" s="68" t="str">
        <f>+IFERROR(VLOOKUP($AW131,'Calculation P'!$B$4:$J$1000,7,FALSE),"")</f>
        <v/>
      </c>
      <c r="BB131" s="30" t="str">
        <f t="shared" si="63"/>
        <v>43542H</v>
      </c>
      <c r="BC131" s="29" t="str">
        <f>+IFERROR(VLOOKUP($BB131,'Calculation TSS'!$B$4:$J$1000,7,FALSE),"")</f>
        <v/>
      </c>
      <c r="BD131" s="25" t="str">
        <f>+IFERROR(VLOOKUP($BB131,'Calculation COD'!$B$4:$J$1055,7,FALSE),"")</f>
        <v/>
      </c>
      <c r="BE131" s="25" t="str">
        <f>+IFERROR(VLOOKUP($BB131,'Calculation NH4'!$B$4:$J$1041,7,FALSE),"")</f>
        <v/>
      </c>
      <c r="BF131" s="25" t="str">
        <f>+IFERROR(VLOOKUP($BB131,'Calculation NO3'!$B$4:$J$1044,7,FALSE),"")</f>
        <v/>
      </c>
      <c r="BG131" s="130" t="str">
        <f>+IFERROR(VLOOKUP($BB131,'Calculation P'!$B$4:$J$1000,7,FALSE),"")</f>
        <v/>
      </c>
      <c r="BH131" s="192" t="str">
        <f t="shared" si="64"/>
        <v>43542I</v>
      </c>
      <c r="BI131" s="40" t="str">
        <f>+IFERROR(VLOOKUP($BH131,'Calculation TSS'!$B$4:$J$1000,7,FALSE),"")</f>
        <v/>
      </c>
      <c r="BJ131" s="25" t="str">
        <f>+IFERROR(VLOOKUP($BH131,'Calculation COD'!$B$4:$J$1055,7,FALSE),"")</f>
        <v/>
      </c>
      <c r="BK131" s="25" t="str">
        <f>+IFERROR(VLOOKUP($BH131,'Calculation NH4'!$B$4:$J$1041,7,FALSE),"")</f>
        <v/>
      </c>
      <c r="BL131" s="25" t="str">
        <f>+IFERROR(VLOOKUP($BH131,'Calculation NO3'!$B$4:$J$1044,7,FALSE),"")</f>
        <v/>
      </c>
      <c r="BM131" s="29" t="str">
        <f>+IFERROR(VLOOKUP($BH131,'Calculation P'!$B$4:$J$1000,7,FALSE),"")</f>
        <v/>
      </c>
      <c r="BN131" s="62"/>
      <c r="BO131" s="30" t="str">
        <f t="shared" si="65"/>
        <v>43542N</v>
      </c>
      <c r="BP131" s="170">
        <f>IFERROR(+VLOOKUP($BO131,'Calculation Solids'!$B$4:$I$1141,7,FALSE),"")</f>
        <v>204.77873862415382</v>
      </c>
      <c r="BQ131" s="173" t="str">
        <f t="shared" si="66"/>
        <v>43542O</v>
      </c>
      <c r="BR131" s="92" t="str">
        <f>IFERROR(+VLOOKUP($BQ131,'Calculation Solids'!$B$4:$I$1141,7,FALSE),"")</f>
        <v/>
      </c>
      <c r="BS131" s="30" t="str">
        <f t="shared" si="67"/>
        <v>43542P</v>
      </c>
      <c r="BT131" s="170" t="str">
        <f>IFERROR(+VLOOKUP($BS131,'Calculation Solids'!$B$4:$I$1141,7,FALSE),"")</f>
        <v/>
      </c>
    </row>
    <row r="132" spans="1:72" x14ac:dyDescent="0.35">
      <c r="A132" s="244">
        <v>43543</v>
      </c>
      <c r="B132" s="239"/>
      <c r="C132" s="173" t="str">
        <f t="shared" si="51"/>
        <v>43543A</v>
      </c>
      <c r="D132" s="29" t="str">
        <f>IFERROR(+VLOOKUP(C132,'Calculation Solids'!$B$4:$I$1141,7,FALSE),"")</f>
        <v/>
      </c>
      <c r="E132" s="190" t="str">
        <f>+IFERROR(VLOOKUP($C132,'Calculation COD'!$B$4:$J$1055,7,FALSE),"")</f>
        <v/>
      </c>
      <c r="F132" s="30" t="str">
        <f t="shared" si="53"/>
        <v>43543B</v>
      </c>
      <c r="G132" s="177" t="str">
        <f>IFERROR(+VLOOKUP($F132,'Calculation Solids'!$B$4:$I$1141,7,FALSE),"")</f>
        <v/>
      </c>
      <c r="H132" s="25" t="str">
        <f>+IFERROR(VLOOKUP($F132,'Calculation COD'!$B$4:$J$1055,7,FALSE),"")</f>
        <v/>
      </c>
      <c r="I132" s="26" t="str">
        <f>+IFERROR(VLOOKUP($F132,'Calculation NH4'!$B$4:$J$1041,7,FALSE),"")</f>
        <v/>
      </c>
      <c r="J132" s="29" t="str">
        <f>+IFERROR(VLOOKUP($F132,'Calculation NO3'!$B$4:$J$1044,7,FALSE),"")</f>
        <v/>
      </c>
      <c r="K132" s="29" t="str">
        <f>+IFERROR(VLOOKUP($F132,'Calculation P'!$B$4:$J$1000,7,FALSE),"")</f>
        <v/>
      </c>
      <c r="L132" s="239">
        <v>9550000</v>
      </c>
      <c r="M132" s="27" t="str">
        <f t="shared" si="54"/>
        <v>43543J</v>
      </c>
      <c r="N132" s="40" t="str">
        <f>+IFERROR(VLOOKUP($M132,'Calculation Solids'!$B$4:$J$1141,7,FALSE),"")</f>
        <v/>
      </c>
      <c r="O132" s="28" t="str">
        <f t="shared" si="55"/>
        <v>43543K</v>
      </c>
      <c r="P132" s="29" t="str">
        <f>+IFERROR(VLOOKUP($O132,'Calculation Solids'!$B$4:$J$1141,7,FALSE),"")</f>
        <v/>
      </c>
      <c r="Q132" s="28" t="str">
        <f t="shared" si="56"/>
        <v>43543L</v>
      </c>
      <c r="R132" s="29" t="str">
        <f>+IFERROR(VLOOKUP($Q132,'Calculation Solids'!$B$4:$J$1141,7,FALSE),"")</f>
        <v/>
      </c>
      <c r="S132" s="28" t="str">
        <f t="shared" si="57"/>
        <v>43543M</v>
      </c>
      <c r="T132" s="29" t="str">
        <f>+IFERROR(VLOOKUP($S132,'Calculation Solids'!$B$4:$J$1141,7,FALSE),"")</f>
        <v/>
      </c>
      <c r="U132" s="68" t="str">
        <f t="shared" si="52"/>
        <v/>
      </c>
      <c r="V132" s="173" t="str">
        <f t="shared" si="58"/>
        <v>43543C</v>
      </c>
      <c r="W132" s="29" t="str">
        <f>+IFERROR(VLOOKUP($V132,'Calculation Solids'!$B$4:$J$1141,7,FALSE),"")</f>
        <v/>
      </c>
      <c r="X132" s="24" t="str">
        <f>+IFERROR(VLOOKUP($V132,'Calculation COD'!$B$4:$J$1055,7,FALSE),"")</f>
        <v/>
      </c>
      <c r="Y132" s="8" t="str">
        <f>+IFERROR(VLOOKUP($V132,'Calculation NH4'!$B$4:$J$1041,7,FALSE),"")</f>
        <v/>
      </c>
      <c r="Z132" s="29" t="str">
        <f>+IFERROR(VLOOKUP($V132,'Calculation NO3'!$B$4:$J$1044,7,FALSE),"")</f>
        <v/>
      </c>
      <c r="AA132" s="29" t="str">
        <f>+IFERROR(VLOOKUP($V132,'Calculation P'!$B$4:$J$1000,7,FALSE),"")</f>
        <v/>
      </c>
      <c r="AB132" s="239">
        <v>865000</v>
      </c>
      <c r="AC132" s="30" t="str">
        <f t="shared" si="59"/>
        <v>43543D</v>
      </c>
      <c r="AD132" s="2" t="str">
        <f>+IFERROR(VLOOKUP($AC132,'Calculation TSS'!$B$4:$J$1000,7,FALSE),"")</f>
        <v/>
      </c>
      <c r="AE132" s="24" t="str">
        <f>+IFERROR(VLOOKUP($AC132,'Calculation COD'!$B$4:$J$1055,7,FALSE),"")</f>
        <v/>
      </c>
      <c r="AF132" s="24" t="str">
        <f>+IFERROR(VLOOKUP($AC132,'Calculation NH4'!$B$4:$J$1041,7,FALSE),"")</f>
        <v/>
      </c>
      <c r="AG132" s="29" t="str">
        <f>+IFERROR(VLOOKUP($AC132,'Calculation NO3'!$B$4:$J$1044,7,FALSE),"")</f>
        <v/>
      </c>
      <c r="AH132" s="29" t="str">
        <f>+IFERROR(VLOOKUP($AC132,'Calculation P'!$B$4:$J$1000,7,FALSE),"")</f>
        <v/>
      </c>
      <c r="AI132" s="239">
        <v>92000</v>
      </c>
      <c r="AJ132" s="173" t="str">
        <f t="shared" si="60"/>
        <v>43543E</v>
      </c>
      <c r="AK132" s="2" t="str">
        <f>+IFERROR(VLOOKUP($AJ132,'Calculation TSS'!$B$4:$J$1000,7,FALSE),"")</f>
        <v/>
      </c>
      <c r="AL132" s="24" t="str">
        <f>+IFERROR(VLOOKUP($AJ132,'Calculation COD'!$B$4:$J$1055,7,FALSE),"")</f>
        <v/>
      </c>
      <c r="AM132" s="24" t="str">
        <f>+IFERROR(VLOOKUP($AJ132,'Calculation NH4'!$B$4:$J$1041,7,FALSE),"")</f>
        <v/>
      </c>
      <c r="AN132" s="29" t="str">
        <f>+IFERROR(VLOOKUP($AJ132,'Calculation NO3'!$B$4:$J$1044,7,FALSE),"")</f>
        <v/>
      </c>
      <c r="AO132" s="68" t="str">
        <f>+IFERROR(VLOOKUP($AJ132,'Calculation P'!$B$4:$J$1000,7,FALSE),"")</f>
        <v/>
      </c>
      <c r="AP132" s="30" t="str">
        <f t="shared" si="61"/>
        <v>43543F</v>
      </c>
      <c r="AQ132" s="25" t="str">
        <f>+IFERROR(VLOOKUP($AP132,'Calculation TSS'!$B$4:$J$1000,7,FALSE),"")</f>
        <v/>
      </c>
      <c r="AR132" s="25" t="str">
        <f>+IFERROR(VLOOKUP($AP132,'Calculation COD'!$B$4:$J$1055,7,FALSE),"")</f>
        <v/>
      </c>
      <c r="AS132" s="25" t="str">
        <f>+IFERROR(VLOOKUP($AP132,'Calculation NH4'!$B$4:$J$1041,7,FALSE),"")</f>
        <v/>
      </c>
      <c r="AT132" s="29" t="str">
        <f>+IFERROR(VLOOKUP($AP132,'Calculation NO3'!$B$4:$J$1044,7,FALSE),"")</f>
        <v/>
      </c>
      <c r="AU132" s="29" t="str">
        <f>+IFERROR(VLOOKUP($AP132,'Calculation P'!$B$4:$J$1000,7,FALSE),"")</f>
        <v/>
      </c>
      <c r="AV132" s="62">
        <v>5750</v>
      </c>
      <c r="AW132" s="173" t="str">
        <f t="shared" si="62"/>
        <v>43543G</v>
      </c>
      <c r="AX132" s="25" t="str">
        <f>+IFERROR(VLOOKUP($AW132,'Calculation COD'!$B$4:$J$1055,7,FALSE),"")</f>
        <v/>
      </c>
      <c r="AY132" s="25" t="str">
        <f>+IFERROR(VLOOKUP($AW132,'Calculation NH4'!$B$4:$J$1041,7,FALSE),"")</f>
        <v/>
      </c>
      <c r="AZ132" s="29" t="str">
        <f>+IFERROR(VLOOKUP($AW132,'Calculation NO3'!$B$4:$J$1044,7,FALSE),"")</f>
        <v/>
      </c>
      <c r="BA132" s="68" t="str">
        <f>+IFERROR(VLOOKUP($AW132,'Calculation P'!$B$4:$J$1000,7,FALSE),"")</f>
        <v/>
      </c>
      <c r="BB132" s="30" t="str">
        <f t="shared" si="63"/>
        <v>43543H</v>
      </c>
      <c r="BC132" s="29" t="str">
        <f>+IFERROR(VLOOKUP($BB132,'Calculation TSS'!$B$4:$J$1000,7,FALSE),"")</f>
        <v/>
      </c>
      <c r="BD132" s="25" t="str">
        <f>+IFERROR(VLOOKUP($BB132,'Calculation COD'!$B$4:$J$1055,7,FALSE),"")</f>
        <v/>
      </c>
      <c r="BE132" s="25" t="str">
        <f>+IFERROR(VLOOKUP($BB132,'Calculation NH4'!$B$4:$J$1041,7,FALSE),"")</f>
        <v/>
      </c>
      <c r="BF132" s="25" t="str">
        <f>+IFERROR(VLOOKUP($BB132,'Calculation NO3'!$B$4:$J$1044,7,FALSE),"")</f>
        <v/>
      </c>
      <c r="BG132" s="130" t="str">
        <f>+IFERROR(VLOOKUP($BB132,'Calculation P'!$B$4:$J$1000,7,FALSE),"")</f>
        <v/>
      </c>
      <c r="BH132" s="192" t="str">
        <f t="shared" si="64"/>
        <v>43543I</v>
      </c>
      <c r="BI132" s="40" t="str">
        <f>+IFERROR(VLOOKUP($BH132,'Calculation TSS'!$B$4:$J$1000,7,FALSE),"")</f>
        <v/>
      </c>
      <c r="BJ132" s="25" t="str">
        <f>+IFERROR(VLOOKUP($BH132,'Calculation COD'!$B$4:$J$1055,7,FALSE),"")</f>
        <v/>
      </c>
      <c r="BK132" s="25" t="str">
        <f>+IFERROR(VLOOKUP($BH132,'Calculation NH4'!$B$4:$J$1041,7,FALSE),"")</f>
        <v/>
      </c>
      <c r="BL132" s="25" t="str">
        <f>+IFERROR(VLOOKUP($BH132,'Calculation NO3'!$B$4:$J$1044,7,FALSE),"")</f>
        <v/>
      </c>
      <c r="BM132" s="29" t="str">
        <f>+IFERROR(VLOOKUP($BH132,'Calculation P'!$B$4:$J$1000,7,FALSE),"")</f>
        <v/>
      </c>
      <c r="BN132" s="62"/>
      <c r="BO132" s="30" t="str">
        <f t="shared" si="65"/>
        <v>43543N</v>
      </c>
      <c r="BP132" s="170" t="str">
        <f>IFERROR(+VLOOKUP($BO132,'Calculation Solids'!$B$4:$I$1141,7,FALSE),"")</f>
        <v/>
      </c>
      <c r="BQ132" s="173" t="str">
        <f t="shared" si="66"/>
        <v>43543O</v>
      </c>
      <c r="BR132" s="92">
        <f>IFERROR(+VLOOKUP($BQ132,'Calculation Solids'!$B$4:$I$1141,7,FALSE),"")</f>
        <v>443.58634141915888</v>
      </c>
      <c r="BS132" s="30" t="str">
        <f t="shared" si="67"/>
        <v>43543P</v>
      </c>
      <c r="BT132" s="170" t="str">
        <f>IFERROR(+VLOOKUP($BS132,'Calculation Solids'!$B$4:$I$1141,7,FALSE),"")</f>
        <v/>
      </c>
    </row>
    <row r="133" spans="1:72" x14ac:dyDescent="0.35">
      <c r="A133" s="244">
        <v>43544</v>
      </c>
      <c r="B133" s="239"/>
      <c r="C133" s="173" t="str">
        <f t="shared" si="51"/>
        <v>43544A</v>
      </c>
      <c r="D133" s="29">
        <f>IFERROR(+VLOOKUP(C133,'Calculation Solids'!$B$4:$I$1141,7,FALSE),"")</f>
        <v>35.691276091348662</v>
      </c>
      <c r="E133" s="190">
        <f>+IFERROR(VLOOKUP($C133,'Calculation COD'!$B$4:$J$1055,7,FALSE),"")</f>
        <v>13500</v>
      </c>
      <c r="F133" s="30" t="str">
        <f t="shared" si="53"/>
        <v>43544B</v>
      </c>
      <c r="G133" s="177">
        <f>IFERROR(+VLOOKUP($F133,'Calculation Solids'!$B$4:$I$1141,7,FALSE),"")</f>
        <v>23.911103556707587</v>
      </c>
      <c r="H133" s="25">
        <f>+IFERROR(VLOOKUP($F133,'Calculation COD'!$B$4:$J$1055,7,FALSE),"")</f>
        <v>12400</v>
      </c>
      <c r="I133" s="26">
        <f>+IFERROR(VLOOKUP($F133,'Calculation NH4'!$B$4:$J$1041,7,FALSE),"")</f>
        <v>1140</v>
      </c>
      <c r="J133" s="29">
        <f>+IFERROR(VLOOKUP($F133,'Calculation NO3'!$B$4:$J$1044,7,FALSE),"")</f>
        <v>100.5</v>
      </c>
      <c r="K133" s="29">
        <f>+IFERROR(VLOOKUP($F133,'Calculation P'!$B$4:$J$1000,7,FALSE),"")</f>
        <v>57.5</v>
      </c>
      <c r="L133" s="239"/>
      <c r="M133" s="27" t="str">
        <f t="shared" si="54"/>
        <v>43544J</v>
      </c>
      <c r="N133" s="40">
        <f>+IFERROR(VLOOKUP($M133,'Calculation Solids'!$B$4:$J$1141,7,FALSE),"")</f>
        <v>101.80126398760336</v>
      </c>
      <c r="O133" s="28" t="str">
        <f t="shared" si="55"/>
        <v>43544K</v>
      </c>
      <c r="P133" s="29" t="str">
        <f>+IFERROR(VLOOKUP($O133,'Calculation Solids'!$B$4:$J$1141,7,FALSE),"")</f>
        <v/>
      </c>
      <c r="Q133" s="28" t="str">
        <f t="shared" si="56"/>
        <v>43544L</v>
      </c>
      <c r="R133" s="29" t="str">
        <f>+IFERROR(VLOOKUP($Q133,'Calculation Solids'!$B$4:$J$1141,7,FALSE),"")</f>
        <v/>
      </c>
      <c r="S133" s="28" t="str">
        <f t="shared" si="57"/>
        <v>43544M</v>
      </c>
      <c r="T133" s="29" t="str">
        <f>+IFERROR(VLOOKUP($S133,'Calculation Solids'!$B$4:$J$1141,7,FALSE),"")</f>
        <v/>
      </c>
      <c r="U133" s="68">
        <f t="shared" si="52"/>
        <v>101.80126398760336</v>
      </c>
      <c r="V133" s="173" t="str">
        <f t="shared" si="58"/>
        <v>43544C</v>
      </c>
      <c r="W133" s="29" t="str">
        <f>+IFERROR(VLOOKUP($V133,'Calculation Solids'!$B$4:$J$1141,7,FALSE),"")</f>
        <v/>
      </c>
      <c r="X133" s="24">
        <f>+IFERROR(VLOOKUP($V133,'Calculation COD'!$B$4:$J$1055,7,FALSE),"")</f>
        <v>3120</v>
      </c>
      <c r="Y133" s="8">
        <f>+IFERROR(VLOOKUP($V133,'Calculation NH4'!$B$4:$J$1041,7,FALSE),"")</f>
        <v>1110</v>
      </c>
      <c r="Z133" s="29">
        <f>+IFERROR(VLOOKUP($V133,'Calculation NO3'!$B$4:$J$1044,7,FALSE),"")</f>
        <v>18.5</v>
      </c>
      <c r="AA133" s="29" t="str">
        <f>+IFERROR(VLOOKUP($V133,'Calculation P'!$B$4:$J$1000,7,FALSE),"")</f>
        <v/>
      </c>
      <c r="AB133" s="239"/>
      <c r="AC133" s="30" t="str">
        <f t="shared" si="59"/>
        <v>43544D</v>
      </c>
      <c r="AD133" s="2" t="str">
        <f>+IFERROR(VLOOKUP($AC133,'Calculation TSS'!$B$4:$J$1000,7,FALSE),"")</f>
        <v/>
      </c>
      <c r="AE133" s="24">
        <f>+IFERROR(VLOOKUP($AC133,'Calculation COD'!$B$4:$J$1055,7,FALSE),"")</f>
        <v>2130</v>
      </c>
      <c r="AF133" s="24">
        <f>+IFERROR(VLOOKUP($AC133,'Calculation NH4'!$B$4:$J$1041,7,FALSE),"")</f>
        <v>1000</v>
      </c>
      <c r="AG133" s="29">
        <f>+IFERROR(VLOOKUP($AC133,'Calculation NO3'!$B$4:$J$1044,7,FALSE),"")</f>
        <v>11</v>
      </c>
      <c r="AH133" s="29" t="str">
        <f>+IFERROR(VLOOKUP($AC133,'Calculation P'!$B$4:$J$1000,7,FALSE),"")</f>
        <v/>
      </c>
      <c r="AI133" s="239"/>
      <c r="AJ133" s="173" t="str">
        <f t="shared" si="60"/>
        <v>43544E</v>
      </c>
      <c r="AK133" s="2" t="str">
        <f>+IFERROR(VLOOKUP($AJ133,'Calculation TSS'!$B$4:$J$1000,7,FALSE),"")</f>
        <v/>
      </c>
      <c r="AL133" s="24" t="str">
        <f>+IFERROR(VLOOKUP($AJ133,'Calculation COD'!$B$4:$J$1055,7,FALSE),"")</f>
        <v/>
      </c>
      <c r="AM133" s="24" t="str">
        <f>+IFERROR(VLOOKUP($AJ133,'Calculation NH4'!$B$4:$J$1041,7,FALSE),"")</f>
        <v/>
      </c>
      <c r="AN133" s="29" t="str">
        <f>+IFERROR(VLOOKUP($AJ133,'Calculation NO3'!$B$4:$J$1044,7,FALSE),"")</f>
        <v/>
      </c>
      <c r="AO133" s="68" t="str">
        <f>+IFERROR(VLOOKUP($AJ133,'Calculation P'!$B$4:$J$1000,7,FALSE),"")</f>
        <v/>
      </c>
      <c r="AP133" s="30" t="str">
        <f t="shared" si="61"/>
        <v>43544F</v>
      </c>
      <c r="AQ133" s="25" t="str">
        <f>+IFERROR(VLOOKUP($AP133,'Calculation TSS'!$B$4:$J$1000,7,FALSE),"")</f>
        <v/>
      </c>
      <c r="AR133" s="25">
        <f>+IFERROR(VLOOKUP($AP133,'Calculation COD'!$B$4:$J$1055,7,FALSE),"")</f>
        <v>2360</v>
      </c>
      <c r="AS133" s="25">
        <f>+IFERROR(VLOOKUP($AP133,'Calculation NH4'!$B$4:$J$1041,7,FALSE),"")</f>
        <v>510</v>
      </c>
      <c r="AT133" s="29">
        <f>+IFERROR(VLOOKUP($AP133,'Calculation NO3'!$B$4:$J$1044,7,FALSE),"")</f>
        <v>6.9</v>
      </c>
      <c r="AU133" s="29">
        <f>+IFERROR(VLOOKUP($AP133,'Calculation P'!$B$4:$J$1000,7,FALSE),"")</f>
        <v>14.100000000000001</v>
      </c>
      <c r="AV133" s="62"/>
      <c r="AW133" s="173" t="str">
        <f t="shared" si="62"/>
        <v>43544G</v>
      </c>
      <c r="AX133" s="25" t="str">
        <f>+IFERROR(VLOOKUP($AW133,'Calculation COD'!$B$4:$J$1055,7,FALSE),"")</f>
        <v/>
      </c>
      <c r="AY133" s="25" t="str">
        <f>+IFERROR(VLOOKUP($AW133,'Calculation NH4'!$B$4:$J$1041,7,FALSE),"")</f>
        <v/>
      </c>
      <c r="AZ133" s="29" t="str">
        <f>+IFERROR(VLOOKUP($AW133,'Calculation NO3'!$B$4:$J$1044,7,FALSE),"")</f>
        <v/>
      </c>
      <c r="BA133" s="68" t="str">
        <f>+IFERROR(VLOOKUP($AW133,'Calculation P'!$B$4:$J$1000,7,FALSE),"")</f>
        <v/>
      </c>
      <c r="BB133" s="30" t="str">
        <f t="shared" si="63"/>
        <v>43544H</v>
      </c>
      <c r="BC133" s="29" t="str">
        <f>+IFERROR(VLOOKUP($BB133,'Calculation TSS'!$B$4:$J$1000,7,FALSE),"")</f>
        <v/>
      </c>
      <c r="BD133" s="25">
        <f>+IFERROR(VLOOKUP($BB133,'Calculation COD'!$B$4:$J$1055,7,FALSE),"")</f>
        <v>1440</v>
      </c>
      <c r="BE133" s="25">
        <f>+IFERROR(VLOOKUP($BB133,'Calculation NH4'!$B$4:$J$1041,7,FALSE),"")</f>
        <v>696</v>
      </c>
      <c r="BF133" s="25">
        <f>+IFERROR(VLOOKUP($BB133,'Calculation NO3'!$B$4:$J$1044,7,FALSE),"")</f>
        <v>28.200000000000003</v>
      </c>
      <c r="BG133" s="130" t="str">
        <f>+IFERROR(VLOOKUP($BB133,'Calculation P'!$B$4:$J$1000,7,FALSE),"")</f>
        <v/>
      </c>
      <c r="BH133" s="192" t="str">
        <f t="shared" si="64"/>
        <v>43544I</v>
      </c>
      <c r="BI133" s="40" t="str">
        <f>+IFERROR(VLOOKUP($BH133,'Calculation TSS'!$B$4:$J$1000,7,FALSE),"")</f>
        <v/>
      </c>
      <c r="BJ133" s="25">
        <f>+IFERROR(VLOOKUP($BH133,'Calculation COD'!$B$4:$J$1055,7,FALSE),"")</f>
        <v>1300</v>
      </c>
      <c r="BK133" s="25">
        <f>+IFERROR(VLOOKUP($BH133,'Calculation NH4'!$B$4:$J$1041,7,FALSE),"")</f>
        <v>600</v>
      </c>
      <c r="BL133" s="25">
        <f>+IFERROR(VLOOKUP($BH133,'Calculation NO3'!$B$4:$J$1044,7,FALSE),"")</f>
        <v>34.799999999999997</v>
      </c>
      <c r="BM133" s="29">
        <f>+IFERROR(VLOOKUP($BH133,'Calculation P'!$B$4:$J$1000,7,FALSE),"")</f>
        <v>4.55</v>
      </c>
      <c r="BN133" s="62"/>
      <c r="BO133" s="30" t="str">
        <f t="shared" si="65"/>
        <v>43544N</v>
      </c>
      <c r="BP133" s="170" t="str">
        <f>IFERROR(+VLOOKUP($BO133,'Calculation Solids'!$B$4:$I$1141,7,FALSE),"")</f>
        <v/>
      </c>
      <c r="BQ133" s="173" t="str">
        <f t="shared" si="66"/>
        <v>43544O</v>
      </c>
      <c r="BR133" s="92" t="str">
        <f>IFERROR(+VLOOKUP($BQ133,'Calculation Solids'!$B$4:$I$1141,7,FALSE),"")</f>
        <v/>
      </c>
      <c r="BS133" s="30" t="str">
        <f t="shared" si="67"/>
        <v>43544P</v>
      </c>
      <c r="BT133" s="170" t="str">
        <f>IFERROR(+VLOOKUP($BS133,'Calculation Solids'!$B$4:$I$1141,7,FALSE),"")</f>
        <v/>
      </c>
    </row>
    <row r="134" spans="1:72" x14ac:dyDescent="0.35">
      <c r="A134" s="244">
        <v>43545</v>
      </c>
      <c r="B134" s="239"/>
      <c r="C134" s="173" t="str">
        <f t="shared" si="51"/>
        <v>43545A</v>
      </c>
      <c r="D134" s="29" t="str">
        <f>IFERROR(+VLOOKUP(C134,'Calculation Solids'!$B$4:$I$1141,7,FALSE),"")</f>
        <v/>
      </c>
      <c r="E134" s="190" t="str">
        <f>+IFERROR(VLOOKUP($C134,'Calculation COD'!$B$4:$J$1055,7,FALSE),"")</f>
        <v/>
      </c>
      <c r="F134" s="30" t="str">
        <f t="shared" si="53"/>
        <v>43545B</v>
      </c>
      <c r="G134" s="177" t="str">
        <f>IFERROR(+VLOOKUP($F134,'Calculation Solids'!$B$4:$I$1141,7,FALSE),"")</f>
        <v/>
      </c>
      <c r="H134" s="25" t="str">
        <f>+IFERROR(VLOOKUP($F134,'Calculation COD'!$B$4:$J$1055,7,FALSE),"")</f>
        <v/>
      </c>
      <c r="I134" s="26" t="str">
        <f>+IFERROR(VLOOKUP($F134,'Calculation NH4'!$B$4:$J$1041,7,FALSE),"")</f>
        <v/>
      </c>
      <c r="J134" s="29" t="str">
        <f>+IFERROR(VLOOKUP($F134,'Calculation NO3'!$B$4:$J$1044,7,FALSE),"")</f>
        <v/>
      </c>
      <c r="K134" s="29" t="str">
        <f>+IFERROR(VLOOKUP($F134,'Calculation P'!$B$4:$J$1000,7,FALSE),"")</f>
        <v/>
      </c>
      <c r="L134" s="239"/>
      <c r="M134" s="27" t="str">
        <f t="shared" si="54"/>
        <v>43545J</v>
      </c>
      <c r="N134" s="40" t="str">
        <f>+IFERROR(VLOOKUP($M134,'Calculation Solids'!$B$4:$J$1141,7,FALSE),"")</f>
        <v/>
      </c>
      <c r="O134" s="28" t="str">
        <f t="shared" si="55"/>
        <v>43545K</v>
      </c>
      <c r="P134" s="29" t="str">
        <f>+IFERROR(VLOOKUP($O134,'Calculation Solids'!$B$4:$J$1141,7,FALSE),"")</f>
        <v/>
      </c>
      <c r="Q134" s="28" t="str">
        <f t="shared" si="56"/>
        <v>43545L</v>
      </c>
      <c r="R134" s="29" t="str">
        <f>+IFERROR(VLOOKUP($Q134,'Calculation Solids'!$B$4:$J$1141,7,FALSE),"")</f>
        <v/>
      </c>
      <c r="S134" s="28" t="str">
        <f t="shared" si="57"/>
        <v>43545M</v>
      </c>
      <c r="T134" s="29" t="str">
        <f>+IFERROR(VLOOKUP($S134,'Calculation Solids'!$B$4:$J$1141,7,FALSE),"")</f>
        <v/>
      </c>
      <c r="U134" s="68" t="str">
        <f t="shared" si="52"/>
        <v/>
      </c>
      <c r="V134" s="173" t="str">
        <f t="shared" si="58"/>
        <v>43545C</v>
      </c>
      <c r="W134" s="29" t="str">
        <f>+IFERROR(VLOOKUP($V134,'Calculation Solids'!$B$4:$J$1141,7,FALSE),"")</f>
        <v/>
      </c>
      <c r="X134" s="24" t="str">
        <f>+IFERROR(VLOOKUP($V134,'Calculation COD'!$B$4:$J$1055,7,FALSE),"")</f>
        <v/>
      </c>
      <c r="Y134" s="8" t="str">
        <f>+IFERROR(VLOOKUP($V134,'Calculation NH4'!$B$4:$J$1041,7,FALSE),"")</f>
        <v/>
      </c>
      <c r="Z134" s="29" t="str">
        <f>+IFERROR(VLOOKUP($V134,'Calculation NO3'!$B$4:$J$1044,7,FALSE),"")</f>
        <v/>
      </c>
      <c r="AA134" s="29" t="str">
        <f>+IFERROR(VLOOKUP($V134,'Calculation P'!$B$4:$J$1000,7,FALSE),"")</f>
        <v/>
      </c>
      <c r="AB134" s="239"/>
      <c r="AC134" s="30" t="str">
        <f t="shared" si="59"/>
        <v>43545D</v>
      </c>
      <c r="AD134" s="2" t="str">
        <f>+IFERROR(VLOOKUP($AC134,'Calculation TSS'!$B$4:$J$1000,7,FALSE),"")</f>
        <v/>
      </c>
      <c r="AE134" s="24" t="str">
        <f>+IFERROR(VLOOKUP($AC134,'Calculation COD'!$B$4:$J$1055,7,FALSE),"")</f>
        <v/>
      </c>
      <c r="AF134" s="24" t="str">
        <f>+IFERROR(VLOOKUP($AC134,'Calculation NH4'!$B$4:$J$1041,7,FALSE),"")</f>
        <v/>
      </c>
      <c r="AG134" s="29" t="str">
        <f>+IFERROR(VLOOKUP($AC134,'Calculation NO3'!$B$4:$J$1044,7,FALSE),"")</f>
        <v/>
      </c>
      <c r="AH134" s="29" t="str">
        <f>+IFERROR(VLOOKUP($AC134,'Calculation P'!$B$4:$J$1000,7,FALSE),"")</f>
        <v/>
      </c>
      <c r="AI134" s="239"/>
      <c r="AJ134" s="173" t="str">
        <f t="shared" si="60"/>
        <v>43545E</v>
      </c>
      <c r="AK134" s="2" t="str">
        <f>+IFERROR(VLOOKUP($AJ134,'Calculation TSS'!$B$4:$J$1000,7,FALSE),"")</f>
        <v/>
      </c>
      <c r="AL134" s="24" t="str">
        <f>+IFERROR(VLOOKUP($AJ134,'Calculation COD'!$B$4:$J$1055,7,FALSE),"")</f>
        <v/>
      </c>
      <c r="AM134" s="24" t="str">
        <f>+IFERROR(VLOOKUP($AJ134,'Calculation NH4'!$B$4:$J$1041,7,FALSE),"")</f>
        <v/>
      </c>
      <c r="AN134" s="29" t="str">
        <f>+IFERROR(VLOOKUP($AJ134,'Calculation NO3'!$B$4:$J$1044,7,FALSE),"")</f>
        <v/>
      </c>
      <c r="AO134" s="68" t="str">
        <f>+IFERROR(VLOOKUP($AJ134,'Calculation P'!$B$4:$J$1000,7,FALSE),"")</f>
        <v/>
      </c>
      <c r="AP134" s="30" t="str">
        <f t="shared" si="61"/>
        <v>43545F</v>
      </c>
      <c r="AQ134" s="25" t="str">
        <f>+IFERROR(VLOOKUP($AP134,'Calculation TSS'!$B$4:$J$1000,7,FALSE),"")</f>
        <v/>
      </c>
      <c r="AR134" s="25" t="str">
        <f>+IFERROR(VLOOKUP($AP134,'Calculation COD'!$B$4:$J$1055,7,FALSE),"")</f>
        <v/>
      </c>
      <c r="AS134" s="25" t="str">
        <f>+IFERROR(VLOOKUP($AP134,'Calculation NH4'!$B$4:$J$1041,7,FALSE),"")</f>
        <v/>
      </c>
      <c r="AT134" s="29" t="str">
        <f>+IFERROR(VLOOKUP($AP134,'Calculation NO3'!$B$4:$J$1044,7,FALSE),"")</f>
        <v/>
      </c>
      <c r="AU134" s="29" t="str">
        <f>+IFERROR(VLOOKUP($AP134,'Calculation P'!$B$4:$J$1000,7,FALSE),"")</f>
        <v/>
      </c>
      <c r="AV134" s="62"/>
      <c r="AW134" s="173" t="str">
        <f t="shared" si="62"/>
        <v>43545G</v>
      </c>
      <c r="AX134" s="25" t="str">
        <f>+IFERROR(VLOOKUP($AW134,'Calculation COD'!$B$4:$J$1055,7,FALSE),"")</f>
        <v/>
      </c>
      <c r="AY134" s="25" t="str">
        <f>+IFERROR(VLOOKUP($AW134,'Calculation NH4'!$B$4:$J$1041,7,FALSE),"")</f>
        <v/>
      </c>
      <c r="AZ134" s="29" t="str">
        <f>+IFERROR(VLOOKUP($AW134,'Calculation NO3'!$B$4:$J$1044,7,FALSE),"")</f>
        <v/>
      </c>
      <c r="BA134" s="68" t="str">
        <f>+IFERROR(VLOOKUP($AW134,'Calculation P'!$B$4:$J$1000,7,FALSE),"")</f>
        <v/>
      </c>
      <c r="BB134" s="30" t="str">
        <f t="shared" si="63"/>
        <v>43545H</v>
      </c>
      <c r="BC134" s="29" t="str">
        <f>+IFERROR(VLOOKUP($BB134,'Calculation TSS'!$B$4:$J$1000,7,FALSE),"")</f>
        <v/>
      </c>
      <c r="BD134" s="25" t="str">
        <f>+IFERROR(VLOOKUP($BB134,'Calculation COD'!$B$4:$J$1055,7,FALSE),"")</f>
        <v/>
      </c>
      <c r="BE134" s="25" t="str">
        <f>+IFERROR(VLOOKUP($BB134,'Calculation NH4'!$B$4:$J$1041,7,FALSE),"")</f>
        <v/>
      </c>
      <c r="BF134" s="25" t="str">
        <f>+IFERROR(VLOOKUP($BB134,'Calculation NO3'!$B$4:$J$1044,7,FALSE),"")</f>
        <v/>
      </c>
      <c r="BG134" s="130" t="str">
        <f>+IFERROR(VLOOKUP($BB134,'Calculation P'!$B$4:$J$1000,7,FALSE),"")</f>
        <v/>
      </c>
      <c r="BH134" s="192" t="str">
        <f t="shared" si="64"/>
        <v>43545I</v>
      </c>
      <c r="BI134" s="40" t="str">
        <f>+IFERROR(VLOOKUP($BH134,'Calculation TSS'!$B$4:$J$1000,7,FALSE),"")</f>
        <v/>
      </c>
      <c r="BJ134" s="25" t="str">
        <f>+IFERROR(VLOOKUP($BH134,'Calculation COD'!$B$4:$J$1055,7,FALSE),"")</f>
        <v/>
      </c>
      <c r="BK134" s="25" t="str">
        <f>+IFERROR(VLOOKUP($BH134,'Calculation NH4'!$B$4:$J$1041,7,FALSE),"")</f>
        <v/>
      </c>
      <c r="BL134" s="25" t="str">
        <f>+IFERROR(VLOOKUP($BH134,'Calculation NO3'!$B$4:$J$1044,7,FALSE),"")</f>
        <v/>
      </c>
      <c r="BM134" s="29" t="str">
        <f>+IFERROR(VLOOKUP($BH134,'Calculation P'!$B$4:$J$1000,7,FALSE),"")</f>
        <v/>
      </c>
      <c r="BN134" s="62"/>
      <c r="BO134" s="30" t="str">
        <f t="shared" si="65"/>
        <v>43545N</v>
      </c>
      <c r="BP134" s="170" t="str">
        <f>IFERROR(+VLOOKUP($BO134,'Calculation Solids'!$B$4:$I$1141,7,FALSE),"")</f>
        <v/>
      </c>
      <c r="BQ134" s="173" t="str">
        <f t="shared" si="66"/>
        <v>43545O</v>
      </c>
      <c r="BR134" s="92" t="str">
        <f>IFERROR(+VLOOKUP($BQ134,'Calculation Solids'!$B$4:$I$1141,7,FALSE),"")</f>
        <v/>
      </c>
      <c r="BS134" s="30" t="str">
        <f t="shared" si="67"/>
        <v>43545P</v>
      </c>
      <c r="BT134" s="170" t="str">
        <f>IFERROR(+VLOOKUP($BS134,'Calculation Solids'!$B$4:$I$1141,7,FALSE),"")</f>
        <v/>
      </c>
    </row>
    <row r="135" spans="1:72" x14ac:dyDescent="0.35">
      <c r="A135" s="244">
        <v>43546</v>
      </c>
      <c r="B135" s="239"/>
      <c r="C135" s="173" t="str">
        <f t="shared" si="51"/>
        <v>43546A</v>
      </c>
      <c r="D135" s="29">
        <f>IFERROR(+VLOOKUP(C135,'Calculation Solids'!$B$4:$I$1141,7,FALSE),"")</f>
        <v>20.518781823422074</v>
      </c>
      <c r="E135" s="190" t="str">
        <f>+IFERROR(VLOOKUP($C135,'Calculation COD'!$B$4:$J$1055,7,FALSE),"")</f>
        <v/>
      </c>
      <c r="F135" s="30" t="str">
        <f t="shared" si="53"/>
        <v>43546B</v>
      </c>
      <c r="G135" s="177">
        <f>IFERROR(+VLOOKUP($F135,'Calculation Solids'!$B$4:$I$1141,7,FALSE),"")</f>
        <v>14.941993753173442</v>
      </c>
      <c r="H135" s="25" t="str">
        <f>+IFERROR(VLOOKUP($F135,'Calculation COD'!$B$4:$J$1055,7,FALSE),"")</f>
        <v/>
      </c>
      <c r="I135" s="26" t="str">
        <f>+IFERROR(VLOOKUP($F135,'Calculation NH4'!$B$4:$J$1041,7,FALSE),"")</f>
        <v/>
      </c>
      <c r="J135" s="29" t="str">
        <f>+IFERROR(VLOOKUP($F135,'Calculation NO3'!$B$4:$J$1044,7,FALSE),"")</f>
        <v/>
      </c>
      <c r="K135" s="29" t="str">
        <f>+IFERROR(VLOOKUP($F135,'Calculation P'!$B$4:$J$1000,7,FALSE),"")</f>
        <v/>
      </c>
      <c r="L135" s="239"/>
      <c r="M135" s="27" t="str">
        <f t="shared" si="54"/>
        <v>43546J</v>
      </c>
      <c r="N135" s="40">
        <f>+IFERROR(VLOOKUP($M135,'Calculation Solids'!$B$4:$J$1141,7,FALSE),"")</f>
        <v>61.018020320345947</v>
      </c>
      <c r="O135" s="28" t="str">
        <f t="shared" si="55"/>
        <v>43546K</v>
      </c>
      <c r="P135" s="29">
        <f>+IFERROR(VLOOKUP($O135,'Calculation Solids'!$B$4:$J$1141,7,FALSE),"")</f>
        <v>62.747722337134675</v>
      </c>
      <c r="Q135" s="28" t="str">
        <f t="shared" si="56"/>
        <v>43546L</v>
      </c>
      <c r="R135" s="29" t="str">
        <f>+IFERROR(VLOOKUP($Q135,'Calculation Solids'!$B$4:$J$1141,7,FALSE),"")</f>
        <v/>
      </c>
      <c r="S135" s="28" t="str">
        <f t="shared" si="57"/>
        <v>43546M</v>
      </c>
      <c r="T135" s="29" t="str">
        <f>+IFERROR(VLOOKUP($S135,'Calculation Solids'!$B$4:$J$1141,7,FALSE),"")</f>
        <v/>
      </c>
      <c r="U135" s="68">
        <f t="shared" si="52"/>
        <v>61.882871328740308</v>
      </c>
      <c r="V135" s="173" t="str">
        <f t="shared" si="58"/>
        <v>43546C</v>
      </c>
      <c r="W135" s="29" t="str">
        <f>+IFERROR(VLOOKUP($V135,'Calculation Solids'!$B$4:$J$1141,7,FALSE),"")</f>
        <v/>
      </c>
      <c r="X135" s="24" t="str">
        <f>+IFERROR(VLOOKUP($V135,'Calculation COD'!$B$4:$J$1055,7,FALSE),"")</f>
        <v/>
      </c>
      <c r="Y135" s="8" t="str">
        <f>+IFERROR(VLOOKUP($V135,'Calculation NH4'!$B$4:$J$1041,7,FALSE),"")</f>
        <v/>
      </c>
      <c r="Z135" s="29" t="str">
        <f>+IFERROR(VLOOKUP($V135,'Calculation NO3'!$B$4:$J$1044,7,FALSE),"")</f>
        <v/>
      </c>
      <c r="AA135" s="29" t="str">
        <f>+IFERROR(VLOOKUP($V135,'Calculation P'!$B$4:$J$1000,7,FALSE),"")</f>
        <v/>
      </c>
      <c r="AB135" s="239"/>
      <c r="AC135" s="30" t="str">
        <f t="shared" si="59"/>
        <v>43546D</v>
      </c>
      <c r="AD135" s="2" t="str">
        <f>+IFERROR(VLOOKUP($AC135,'Calculation TSS'!$B$4:$J$1000,7,FALSE),"")</f>
        <v/>
      </c>
      <c r="AE135" s="24" t="str">
        <f>+IFERROR(VLOOKUP($AC135,'Calculation COD'!$B$4:$J$1055,7,FALSE),"")</f>
        <v/>
      </c>
      <c r="AF135" s="24" t="str">
        <f>+IFERROR(VLOOKUP($AC135,'Calculation NH4'!$B$4:$J$1041,7,FALSE),"")</f>
        <v/>
      </c>
      <c r="AG135" s="29" t="str">
        <f>+IFERROR(VLOOKUP($AC135,'Calculation NO3'!$B$4:$J$1044,7,FALSE),"")</f>
        <v/>
      </c>
      <c r="AH135" s="29" t="str">
        <f>+IFERROR(VLOOKUP($AC135,'Calculation P'!$B$4:$J$1000,7,FALSE),"")</f>
        <v/>
      </c>
      <c r="AI135" s="239"/>
      <c r="AJ135" s="173" t="str">
        <f t="shared" si="60"/>
        <v>43546E</v>
      </c>
      <c r="AK135" s="2" t="str">
        <f>+IFERROR(VLOOKUP($AJ135,'Calculation TSS'!$B$4:$J$1000,7,FALSE),"")</f>
        <v/>
      </c>
      <c r="AL135" s="24" t="str">
        <f>+IFERROR(VLOOKUP($AJ135,'Calculation COD'!$B$4:$J$1055,7,FALSE),"")</f>
        <v/>
      </c>
      <c r="AM135" s="24" t="str">
        <f>+IFERROR(VLOOKUP($AJ135,'Calculation NH4'!$B$4:$J$1041,7,FALSE),"")</f>
        <v/>
      </c>
      <c r="AN135" s="29" t="str">
        <f>+IFERROR(VLOOKUP($AJ135,'Calculation NO3'!$B$4:$J$1044,7,FALSE),"")</f>
        <v/>
      </c>
      <c r="AO135" s="68" t="str">
        <f>+IFERROR(VLOOKUP($AJ135,'Calculation P'!$B$4:$J$1000,7,FALSE),"")</f>
        <v/>
      </c>
      <c r="AP135" s="30" t="str">
        <f t="shared" si="61"/>
        <v>43546F</v>
      </c>
      <c r="AQ135" s="25" t="str">
        <f>+IFERROR(VLOOKUP($AP135,'Calculation TSS'!$B$4:$J$1000,7,FALSE),"")</f>
        <v/>
      </c>
      <c r="AR135" s="25" t="str">
        <f>+IFERROR(VLOOKUP($AP135,'Calculation COD'!$B$4:$J$1055,7,FALSE),"")</f>
        <v/>
      </c>
      <c r="AS135" s="25" t="str">
        <f>+IFERROR(VLOOKUP($AP135,'Calculation NH4'!$B$4:$J$1041,7,FALSE),"")</f>
        <v/>
      </c>
      <c r="AT135" s="29" t="str">
        <f>+IFERROR(VLOOKUP($AP135,'Calculation NO3'!$B$4:$J$1044,7,FALSE),"")</f>
        <v/>
      </c>
      <c r="AU135" s="29" t="str">
        <f>+IFERROR(VLOOKUP($AP135,'Calculation P'!$B$4:$J$1000,7,FALSE),"")</f>
        <v/>
      </c>
      <c r="AV135" s="62"/>
      <c r="AW135" s="173" t="str">
        <f t="shared" si="62"/>
        <v>43546G</v>
      </c>
      <c r="AX135" s="25" t="str">
        <f>+IFERROR(VLOOKUP($AW135,'Calculation COD'!$B$4:$J$1055,7,FALSE),"")</f>
        <v/>
      </c>
      <c r="AY135" s="25" t="str">
        <f>+IFERROR(VLOOKUP($AW135,'Calculation NH4'!$B$4:$J$1041,7,FALSE),"")</f>
        <v/>
      </c>
      <c r="AZ135" s="29" t="str">
        <f>+IFERROR(VLOOKUP($AW135,'Calculation NO3'!$B$4:$J$1044,7,FALSE),"")</f>
        <v/>
      </c>
      <c r="BA135" s="68" t="str">
        <f>+IFERROR(VLOOKUP($AW135,'Calculation P'!$B$4:$J$1000,7,FALSE),"")</f>
        <v/>
      </c>
      <c r="BB135" s="30" t="str">
        <f t="shared" si="63"/>
        <v>43546H</v>
      </c>
      <c r="BC135" s="29" t="str">
        <f>+IFERROR(VLOOKUP($BB135,'Calculation TSS'!$B$4:$J$1000,7,FALSE),"")</f>
        <v/>
      </c>
      <c r="BD135" s="25" t="str">
        <f>+IFERROR(VLOOKUP($BB135,'Calculation COD'!$B$4:$J$1055,7,FALSE),"")</f>
        <v/>
      </c>
      <c r="BE135" s="25" t="str">
        <f>+IFERROR(VLOOKUP($BB135,'Calculation NH4'!$B$4:$J$1041,7,FALSE),"")</f>
        <v/>
      </c>
      <c r="BF135" s="25" t="str">
        <f>+IFERROR(VLOOKUP($BB135,'Calculation NO3'!$B$4:$J$1044,7,FALSE),"")</f>
        <v/>
      </c>
      <c r="BG135" s="130" t="str">
        <f>+IFERROR(VLOOKUP($BB135,'Calculation P'!$B$4:$J$1000,7,FALSE),"")</f>
        <v/>
      </c>
      <c r="BH135" s="192" t="str">
        <f t="shared" si="64"/>
        <v>43546I</v>
      </c>
      <c r="BI135" s="40" t="str">
        <f>+IFERROR(VLOOKUP($BH135,'Calculation TSS'!$B$4:$J$1000,7,FALSE),"")</f>
        <v/>
      </c>
      <c r="BJ135" s="25" t="str">
        <f>+IFERROR(VLOOKUP($BH135,'Calculation COD'!$B$4:$J$1055,7,FALSE),"")</f>
        <v/>
      </c>
      <c r="BK135" s="25" t="str">
        <f>+IFERROR(VLOOKUP($BH135,'Calculation NH4'!$B$4:$J$1041,7,FALSE),"")</f>
        <v/>
      </c>
      <c r="BL135" s="25" t="str">
        <f>+IFERROR(VLOOKUP($BH135,'Calculation NO3'!$B$4:$J$1044,7,FALSE),"")</f>
        <v/>
      </c>
      <c r="BM135" s="29" t="str">
        <f>+IFERROR(VLOOKUP($BH135,'Calculation P'!$B$4:$J$1000,7,FALSE),"")</f>
        <v/>
      </c>
      <c r="BN135" s="62"/>
      <c r="BO135" s="30" t="str">
        <f t="shared" si="65"/>
        <v>43546N</v>
      </c>
      <c r="BP135" s="170" t="str">
        <f>IFERROR(+VLOOKUP($BO135,'Calculation Solids'!$B$4:$I$1141,7,FALSE),"")</f>
        <v/>
      </c>
      <c r="BQ135" s="173" t="str">
        <f t="shared" si="66"/>
        <v>43546O</v>
      </c>
      <c r="BR135" s="92" t="str">
        <f>IFERROR(+VLOOKUP($BQ135,'Calculation Solids'!$B$4:$I$1141,7,FALSE),"")</f>
        <v/>
      </c>
      <c r="BS135" s="30" t="str">
        <f t="shared" si="67"/>
        <v>43546P</v>
      </c>
      <c r="BT135" s="170" t="str">
        <f>IFERROR(+VLOOKUP($BS135,'Calculation Solids'!$B$4:$I$1141,7,FALSE),"")</f>
        <v/>
      </c>
    </row>
    <row r="136" spans="1:72" x14ac:dyDescent="0.35">
      <c r="A136" s="244">
        <v>43547</v>
      </c>
      <c r="B136" s="240"/>
      <c r="C136" s="191" t="str">
        <f t="shared" si="51"/>
        <v>43547A</v>
      </c>
      <c r="D136" s="64" t="str">
        <f>IFERROR(+VLOOKUP(C136,'Calculation Solids'!$B$4:$I$1141,7,FALSE),"")</f>
        <v/>
      </c>
      <c r="E136" s="326" t="str">
        <f>+IFERROR(VLOOKUP($C136,'Calculation COD'!$B$4:$J$1055,7,FALSE),"")</f>
        <v/>
      </c>
      <c r="F136" s="183" t="str">
        <f t="shared" si="53"/>
        <v>43547B</v>
      </c>
      <c r="G136" s="178" t="str">
        <f>IFERROR(+VLOOKUP($F136,'Calculation Solids'!$B$4:$I$1141,7,FALSE),"")</f>
        <v/>
      </c>
      <c r="H136" s="3" t="str">
        <f>+IFERROR(VLOOKUP($F136,'Calculation COD'!$B$4:$J$1055,7,FALSE),"")</f>
        <v/>
      </c>
      <c r="I136" s="3" t="str">
        <f>+IFERROR(VLOOKUP($F136,'Calculation NH4'!$B$4:$J$1041,7,FALSE),"")</f>
        <v/>
      </c>
      <c r="J136" s="64" t="str">
        <f>+IFERROR(VLOOKUP($F136,'Calculation NO3'!$B$4:$J$1044,7,FALSE),"")</f>
        <v/>
      </c>
      <c r="K136" s="64" t="str">
        <f>+IFERROR(VLOOKUP($F136,'Calculation P'!$B$4:$J$1000,7,FALSE),"")</f>
        <v/>
      </c>
      <c r="L136" s="115"/>
      <c r="M136" s="117" t="str">
        <f t="shared" si="54"/>
        <v>43547J</v>
      </c>
      <c r="N136" s="66" t="str">
        <f>+IFERROR(VLOOKUP($M136,'Calculation Solids'!$B$4:$J$1141,7,FALSE),"")</f>
        <v/>
      </c>
      <c r="O136" s="64" t="str">
        <f t="shared" si="55"/>
        <v>43547K</v>
      </c>
      <c r="P136" s="64" t="str">
        <f>+IFERROR(VLOOKUP($O136,'Calculation Solids'!$B$4:$J$1141,7,FALSE),"")</f>
        <v/>
      </c>
      <c r="Q136" s="64" t="str">
        <f t="shared" si="56"/>
        <v>43547L</v>
      </c>
      <c r="R136" s="64" t="str">
        <f>+IFERROR(VLOOKUP($Q136,'Calculation Solids'!$B$4:$J$1141,7,FALSE),"")</f>
        <v/>
      </c>
      <c r="S136" s="64" t="str">
        <f t="shared" si="57"/>
        <v>43547M</v>
      </c>
      <c r="T136" s="64" t="str">
        <f>+IFERROR(VLOOKUP($S136,'Calculation Solids'!$B$4:$J$1141,7,FALSE),"")</f>
        <v/>
      </c>
      <c r="U136" s="69" t="str">
        <f t="shared" si="52"/>
        <v/>
      </c>
      <c r="V136" s="189" t="str">
        <f t="shared" si="58"/>
        <v>43547C</v>
      </c>
      <c r="W136" s="64" t="str">
        <f>+IFERROR(VLOOKUP($V136,'Calculation Solids'!$B$4:$J$1141,7,FALSE),"")</f>
        <v/>
      </c>
      <c r="X136" s="4" t="str">
        <f>+IFERROR(VLOOKUP($V136,'Calculation COD'!$B$4:$J$1055,7,FALSE),"")</f>
        <v/>
      </c>
      <c r="Y136" s="4" t="str">
        <f>+IFERROR(VLOOKUP($V136,'Calculation NH4'!$B$4:$J$1041,7,FALSE),"")</f>
        <v/>
      </c>
      <c r="Z136" s="64" t="str">
        <f>+IFERROR(VLOOKUP($V136,'Calculation NO3'!$B$4:$J$1044,7,FALSE),"")</f>
        <v/>
      </c>
      <c r="AA136" s="64" t="str">
        <f>+IFERROR(VLOOKUP($V136,'Calculation P'!$B$4:$J$1000,7,FALSE),"")</f>
        <v/>
      </c>
      <c r="AB136" s="240"/>
      <c r="AC136" s="183" t="str">
        <f t="shared" si="59"/>
        <v>43547D</v>
      </c>
      <c r="AD136" s="4" t="str">
        <f>+IFERROR(VLOOKUP($AC136,'Calculation TSS'!$B$4:$J$1000,7,FALSE),"")</f>
        <v/>
      </c>
      <c r="AE136" s="4" t="str">
        <f>+IFERROR(VLOOKUP($AC136,'Calculation COD'!$B$4:$J$1055,7,FALSE),"")</f>
        <v/>
      </c>
      <c r="AF136" s="4" t="str">
        <f>+IFERROR(VLOOKUP($AC136,'Calculation NH4'!$B$4:$J$1041,7,FALSE),"")</f>
        <v/>
      </c>
      <c r="AG136" s="64" t="str">
        <f>+IFERROR(VLOOKUP($AC136,'Calculation NO3'!$B$4:$J$1044,7,FALSE),"")</f>
        <v/>
      </c>
      <c r="AH136" s="131" t="str">
        <f>+IFERROR(VLOOKUP($AC136,'Calculation P'!$B$4:$J$1000,7,FALSE),"")</f>
        <v/>
      </c>
      <c r="AI136" s="115"/>
      <c r="AJ136" s="210" t="str">
        <f t="shared" si="60"/>
        <v>43547E</v>
      </c>
      <c r="AK136" s="211" t="str">
        <f>+IFERROR(VLOOKUP($AJ136,'Calculation TSS'!$B$4:$J$1000,7,FALSE),"")</f>
        <v/>
      </c>
      <c r="AL136" s="4" t="str">
        <f>+IFERROR(VLOOKUP($AJ136,'Calculation COD'!$B$4:$J$1055,7,FALSE),"")</f>
        <v/>
      </c>
      <c r="AM136" s="4" t="str">
        <f>+IFERROR(VLOOKUP($AJ136,'Calculation NH4'!$B$4:$J$1041,7,FALSE),"")</f>
        <v/>
      </c>
      <c r="AN136" s="64" t="str">
        <f>+IFERROR(VLOOKUP($AJ136,'Calculation NO3'!$B$4:$J$1044,7,FALSE),"")</f>
        <v/>
      </c>
      <c r="AO136" s="69" t="str">
        <f>+IFERROR(VLOOKUP($AJ136,'Calculation P'!$B$4:$J$1000,7,FALSE),"")</f>
        <v/>
      </c>
      <c r="AP136" s="178" t="str">
        <f t="shared" si="61"/>
        <v>43547F</v>
      </c>
      <c r="AQ136" s="65" t="str">
        <f>+IFERROR(VLOOKUP($AP136,'Calculation TSS'!$B$4:$J$1000,7,FALSE),"")</f>
        <v/>
      </c>
      <c r="AR136" s="65" t="str">
        <f>+IFERROR(VLOOKUP($AP136,'Calculation COD'!$B$4:$J$1055,7,FALSE),"")</f>
        <v/>
      </c>
      <c r="AS136" s="65" t="str">
        <f>+IFERROR(VLOOKUP($AP136,'Calculation NH4'!$B$4:$J$1041,7,FALSE),"")</f>
        <v/>
      </c>
      <c r="AT136" s="64" t="str">
        <f>+IFERROR(VLOOKUP($AP136,'Calculation NO3'!$B$4:$J$1044,7,FALSE),"")</f>
        <v/>
      </c>
      <c r="AU136" s="64" t="str">
        <f>+IFERROR(VLOOKUP($AP136,'Calculation P'!$B$4:$J$1000,7,FALSE),"")</f>
        <v/>
      </c>
      <c r="AV136" s="115"/>
      <c r="AW136" s="189" t="str">
        <f t="shared" si="62"/>
        <v>43547G</v>
      </c>
      <c r="AX136" s="65" t="str">
        <f>+IFERROR(VLOOKUP($AW136,'Calculation COD'!$B$4:$J$1055,7,FALSE),"")</f>
        <v/>
      </c>
      <c r="AY136" s="65" t="str">
        <f>+IFERROR(VLOOKUP($AW136,'Calculation NH4'!$B$4:$J$1041,7,FALSE),"")</f>
        <v/>
      </c>
      <c r="AZ136" s="64" t="str">
        <f>+IFERROR(VLOOKUP($AW136,'Calculation NO3'!$B$4:$J$1044,7,FALSE),"")</f>
        <v/>
      </c>
      <c r="BA136" s="69" t="str">
        <f>+IFERROR(VLOOKUP($AW136,'Calculation P'!$B$4:$J$1000,7,FALSE),"")</f>
        <v/>
      </c>
      <c r="BB136" s="183" t="str">
        <f t="shared" si="63"/>
        <v>43547H</v>
      </c>
      <c r="BC136" s="64" t="str">
        <f>+IFERROR(VLOOKUP($BB136,'Calculation TSS'!$B$4:$J$1000,7,FALSE),"")</f>
        <v/>
      </c>
      <c r="BD136" s="65" t="str">
        <f>+IFERROR(VLOOKUP($BB136,'Calculation COD'!$B$4:$J$1055,7,FALSE),"")</f>
        <v/>
      </c>
      <c r="BE136" s="65" t="str">
        <f>+IFERROR(VLOOKUP($BB136,'Calculation NH4'!$B$4:$J$1041,7,FALSE),"")</f>
        <v/>
      </c>
      <c r="BF136" s="65" t="str">
        <f>+IFERROR(VLOOKUP($BB136,'Calculation NO3'!$B$4:$J$1044,7,FALSE),"")</f>
        <v/>
      </c>
      <c r="BG136" s="131" t="str">
        <f>+IFERROR(VLOOKUP($BB136,'Calculation P'!$B$4:$J$1000,7,FALSE),"")</f>
        <v/>
      </c>
      <c r="BH136" s="210" t="str">
        <f t="shared" si="64"/>
        <v>43547I</v>
      </c>
      <c r="BI136" s="66" t="str">
        <f>+IFERROR(VLOOKUP($BH136,'Calculation TSS'!$B$4:$J$1000,7,FALSE),"")</f>
        <v/>
      </c>
      <c r="BJ136" s="65" t="str">
        <f>+IFERROR(VLOOKUP($BH136,'Calculation COD'!$B$4:$J$1055,7,FALSE),"")</f>
        <v/>
      </c>
      <c r="BK136" s="65" t="str">
        <f>+IFERROR(VLOOKUP($BH136,'Calculation NH4'!$B$4:$J$1041,7,FALSE),"")</f>
        <v/>
      </c>
      <c r="BL136" s="65" t="str">
        <f>+IFERROR(VLOOKUP($BH136,'Calculation NO3'!$B$4:$J$1044,7,FALSE),"")</f>
        <v/>
      </c>
      <c r="BM136" s="64" t="str">
        <f>+IFERROR(VLOOKUP($BH136,'Calculation P'!$B$4:$J$1000,7,FALSE),"")</f>
        <v/>
      </c>
      <c r="BN136" s="115"/>
      <c r="BO136" s="183" t="str">
        <f t="shared" si="65"/>
        <v>43547N</v>
      </c>
      <c r="BP136" s="116" t="str">
        <f>IFERROR(+VLOOKUP($BO136,'Calculation Solids'!$B$4:$I$1141,7,FALSE),"")</f>
        <v/>
      </c>
      <c r="BQ136" s="187" t="str">
        <f t="shared" si="66"/>
        <v>43547O</v>
      </c>
      <c r="BR136" s="116" t="str">
        <f>IFERROR(+VLOOKUP($BQ136,'Calculation Solids'!$B$4:$I$1141,7,FALSE),"")</f>
        <v/>
      </c>
      <c r="BS136" s="185" t="str">
        <f t="shared" si="67"/>
        <v>43547P</v>
      </c>
      <c r="BT136" s="116" t="str">
        <f>IFERROR(+VLOOKUP($BS136,'Calculation Solids'!$B$4:$I$1141,7,FALSE),"")</f>
        <v/>
      </c>
    </row>
    <row r="137" spans="1:72" x14ac:dyDescent="0.35">
      <c r="A137" s="244">
        <v>43548</v>
      </c>
      <c r="B137" s="240"/>
      <c r="C137" s="191" t="str">
        <f t="shared" si="51"/>
        <v>43548A</v>
      </c>
      <c r="D137" s="64" t="str">
        <f>IFERROR(+VLOOKUP(C137,'Calculation Solids'!$B$4:$I$1141,7,FALSE),"")</f>
        <v/>
      </c>
      <c r="E137" s="326" t="str">
        <f>+IFERROR(VLOOKUP($C137,'Calculation COD'!$B$4:$J$1055,7,FALSE),"")</f>
        <v/>
      </c>
      <c r="F137" s="183" t="str">
        <f t="shared" si="53"/>
        <v>43548B</v>
      </c>
      <c r="G137" s="178" t="str">
        <f>IFERROR(+VLOOKUP($F137,'Calculation Solids'!$B$4:$I$1141,7,FALSE),"")</f>
        <v/>
      </c>
      <c r="H137" s="3" t="str">
        <f>+IFERROR(VLOOKUP($F137,'Calculation COD'!$B$4:$J$1055,7,FALSE),"")</f>
        <v/>
      </c>
      <c r="I137" s="3" t="str">
        <f>+IFERROR(VLOOKUP($F137,'Calculation NH4'!$B$4:$J$1041,7,FALSE),"")</f>
        <v/>
      </c>
      <c r="J137" s="64" t="str">
        <f>+IFERROR(VLOOKUP($F137,'Calculation NO3'!$B$4:$J$1044,7,FALSE),"")</f>
        <v/>
      </c>
      <c r="K137" s="64" t="str">
        <f>+IFERROR(VLOOKUP($F137,'Calculation P'!$B$4:$J$1000,7,FALSE),"")</f>
        <v/>
      </c>
      <c r="L137" s="115"/>
      <c r="M137" s="117" t="str">
        <f t="shared" si="54"/>
        <v>43548J</v>
      </c>
      <c r="N137" s="66" t="str">
        <f>+IFERROR(VLOOKUP($M137,'Calculation Solids'!$B$4:$J$1141,7,FALSE),"")</f>
        <v/>
      </c>
      <c r="O137" s="64" t="str">
        <f t="shared" si="55"/>
        <v>43548K</v>
      </c>
      <c r="P137" s="64" t="str">
        <f>+IFERROR(VLOOKUP($O137,'Calculation Solids'!$B$4:$J$1141,7,FALSE),"")</f>
        <v/>
      </c>
      <c r="Q137" s="64" t="str">
        <f t="shared" si="56"/>
        <v>43548L</v>
      </c>
      <c r="R137" s="64" t="str">
        <f>+IFERROR(VLOOKUP($Q137,'Calculation Solids'!$B$4:$J$1141,7,FALSE),"")</f>
        <v/>
      </c>
      <c r="S137" s="64" t="str">
        <f t="shared" si="57"/>
        <v>43548M</v>
      </c>
      <c r="T137" s="64" t="str">
        <f>+IFERROR(VLOOKUP($S137,'Calculation Solids'!$B$4:$J$1141,7,FALSE),"")</f>
        <v/>
      </c>
      <c r="U137" s="69" t="str">
        <f t="shared" si="52"/>
        <v/>
      </c>
      <c r="V137" s="189" t="str">
        <f t="shared" si="58"/>
        <v>43548C</v>
      </c>
      <c r="W137" s="64" t="str">
        <f>+IFERROR(VLOOKUP($V137,'Calculation Solids'!$B$4:$J$1141,7,FALSE),"")</f>
        <v/>
      </c>
      <c r="X137" s="4" t="str">
        <f>+IFERROR(VLOOKUP($V137,'Calculation COD'!$B$4:$J$1055,7,FALSE),"")</f>
        <v/>
      </c>
      <c r="Y137" s="4" t="str">
        <f>+IFERROR(VLOOKUP($V137,'Calculation NH4'!$B$4:$J$1041,7,FALSE),"")</f>
        <v/>
      </c>
      <c r="Z137" s="64" t="str">
        <f>+IFERROR(VLOOKUP($V137,'Calculation NO3'!$B$4:$J$1044,7,FALSE),"")</f>
        <v/>
      </c>
      <c r="AA137" s="64" t="str">
        <f>+IFERROR(VLOOKUP($V137,'Calculation P'!$B$4:$J$1000,7,FALSE),"")</f>
        <v/>
      </c>
      <c r="AB137" s="240"/>
      <c r="AC137" s="183" t="str">
        <f t="shared" si="59"/>
        <v>43548D</v>
      </c>
      <c r="AD137" s="4" t="str">
        <f>+IFERROR(VLOOKUP($AC137,'Calculation TSS'!$B$4:$J$1000,7,FALSE),"")</f>
        <v/>
      </c>
      <c r="AE137" s="4" t="str">
        <f>+IFERROR(VLOOKUP($AC137,'Calculation COD'!$B$4:$J$1055,7,FALSE),"")</f>
        <v/>
      </c>
      <c r="AF137" s="4" t="str">
        <f>+IFERROR(VLOOKUP($AC137,'Calculation NH4'!$B$4:$J$1041,7,FALSE),"")</f>
        <v/>
      </c>
      <c r="AG137" s="64" t="str">
        <f>+IFERROR(VLOOKUP($AC137,'Calculation NO3'!$B$4:$J$1044,7,FALSE),"")</f>
        <v/>
      </c>
      <c r="AH137" s="131" t="str">
        <f>+IFERROR(VLOOKUP($AC137,'Calculation P'!$B$4:$J$1000,7,FALSE),"")</f>
        <v/>
      </c>
      <c r="AI137" s="115"/>
      <c r="AJ137" s="210" t="str">
        <f t="shared" si="60"/>
        <v>43548E</v>
      </c>
      <c r="AK137" s="211" t="str">
        <f>+IFERROR(VLOOKUP($AJ137,'Calculation TSS'!$B$4:$J$1000,7,FALSE),"")</f>
        <v/>
      </c>
      <c r="AL137" s="4" t="str">
        <f>+IFERROR(VLOOKUP($AJ137,'Calculation COD'!$B$4:$J$1055,7,FALSE),"")</f>
        <v/>
      </c>
      <c r="AM137" s="4" t="str">
        <f>+IFERROR(VLOOKUP($AJ137,'Calculation NH4'!$B$4:$J$1041,7,FALSE),"")</f>
        <v/>
      </c>
      <c r="AN137" s="64" t="str">
        <f>+IFERROR(VLOOKUP($AJ137,'Calculation NO3'!$B$4:$J$1044,7,FALSE),"")</f>
        <v/>
      </c>
      <c r="AO137" s="69" t="str">
        <f>+IFERROR(VLOOKUP($AJ137,'Calculation P'!$B$4:$J$1000,7,FALSE),"")</f>
        <v/>
      </c>
      <c r="AP137" s="178" t="str">
        <f t="shared" si="61"/>
        <v>43548F</v>
      </c>
      <c r="AQ137" s="65" t="str">
        <f>+IFERROR(VLOOKUP($AP137,'Calculation TSS'!$B$4:$J$1000,7,FALSE),"")</f>
        <v/>
      </c>
      <c r="AR137" s="65" t="str">
        <f>+IFERROR(VLOOKUP($AP137,'Calculation COD'!$B$4:$J$1055,7,FALSE),"")</f>
        <v/>
      </c>
      <c r="AS137" s="65" t="str">
        <f>+IFERROR(VLOOKUP($AP137,'Calculation NH4'!$B$4:$J$1041,7,FALSE),"")</f>
        <v/>
      </c>
      <c r="AT137" s="64" t="str">
        <f>+IFERROR(VLOOKUP($AP137,'Calculation NO3'!$B$4:$J$1044,7,FALSE),"")</f>
        <v/>
      </c>
      <c r="AU137" s="64" t="str">
        <f>+IFERROR(VLOOKUP($AP137,'Calculation P'!$B$4:$J$1000,7,FALSE),"")</f>
        <v/>
      </c>
      <c r="AV137" s="115"/>
      <c r="AW137" s="189" t="str">
        <f t="shared" si="62"/>
        <v>43548G</v>
      </c>
      <c r="AX137" s="65" t="str">
        <f>+IFERROR(VLOOKUP($AW137,'Calculation COD'!$B$4:$J$1055,7,FALSE),"")</f>
        <v/>
      </c>
      <c r="AY137" s="65" t="str">
        <f>+IFERROR(VLOOKUP($AW137,'Calculation NH4'!$B$4:$J$1041,7,FALSE),"")</f>
        <v/>
      </c>
      <c r="AZ137" s="64" t="str">
        <f>+IFERROR(VLOOKUP($AW137,'Calculation NO3'!$B$4:$J$1044,7,FALSE),"")</f>
        <v/>
      </c>
      <c r="BA137" s="69" t="str">
        <f>+IFERROR(VLOOKUP($AW137,'Calculation P'!$B$4:$J$1000,7,FALSE),"")</f>
        <v/>
      </c>
      <c r="BB137" s="183" t="str">
        <f t="shared" si="63"/>
        <v>43548H</v>
      </c>
      <c r="BC137" s="64" t="str">
        <f>+IFERROR(VLOOKUP($BB137,'Calculation TSS'!$B$4:$J$1000,7,FALSE),"")</f>
        <v/>
      </c>
      <c r="BD137" s="65" t="str">
        <f>+IFERROR(VLOOKUP($BB137,'Calculation COD'!$B$4:$J$1055,7,FALSE),"")</f>
        <v/>
      </c>
      <c r="BE137" s="65" t="str">
        <f>+IFERROR(VLOOKUP($BB137,'Calculation NH4'!$B$4:$J$1041,7,FALSE),"")</f>
        <v/>
      </c>
      <c r="BF137" s="65" t="str">
        <f>+IFERROR(VLOOKUP($BB137,'Calculation NO3'!$B$4:$J$1044,7,FALSE),"")</f>
        <v/>
      </c>
      <c r="BG137" s="131" t="str">
        <f>+IFERROR(VLOOKUP($BB137,'Calculation P'!$B$4:$J$1000,7,FALSE),"")</f>
        <v/>
      </c>
      <c r="BH137" s="210" t="str">
        <f t="shared" si="64"/>
        <v>43548I</v>
      </c>
      <c r="BI137" s="66" t="str">
        <f>+IFERROR(VLOOKUP($BH137,'Calculation TSS'!$B$4:$J$1000,7,FALSE),"")</f>
        <v/>
      </c>
      <c r="BJ137" s="65" t="str">
        <f>+IFERROR(VLOOKUP($BH137,'Calculation COD'!$B$4:$J$1055,7,FALSE),"")</f>
        <v/>
      </c>
      <c r="BK137" s="65" t="str">
        <f>+IFERROR(VLOOKUP($BH137,'Calculation NH4'!$B$4:$J$1041,7,FALSE),"")</f>
        <v/>
      </c>
      <c r="BL137" s="65" t="str">
        <f>+IFERROR(VLOOKUP($BH137,'Calculation NO3'!$B$4:$J$1044,7,FALSE),"")</f>
        <v/>
      </c>
      <c r="BM137" s="64" t="str">
        <f>+IFERROR(VLOOKUP($BH137,'Calculation P'!$B$4:$J$1000,7,FALSE),"")</f>
        <v/>
      </c>
      <c r="BN137" s="115"/>
      <c r="BO137" s="183" t="str">
        <f t="shared" si="65"/>
        <v>43548N</v>
      </c>
      <c r="BP137" s="116" t="str">
        <f>IFERROR(+VLOOKUP($BO137,'Calculation Solids'!$B$4:$I$1141,7,FALSE),"")</f>
        <v/>
      </c>
      <c r="BQ137" s="187" t="str">
        <f t="shared" si="66"/>
        <v>43548O</v>
      </c>
      <c r="BR137" s="116" t="str">
        <f>IFERROR(+VLOOKUP($BQ137,'Calculation Solids'!$B$4:$I$1141,7,FALSE),"")</f>
        <v/>
      </c>
      <c r="BS137" s="185" t="str">
        <f t="shared" si="67"/>
        <v>43548P</v>
      </c>
      <c r="BT137" s="116" t="str">
        <f>IFERROR(+VLOOKUP($BS137,'Calculation Solids'!$B$4:$I$1141,7,FALSE),"")</f>
        <v/>
      </c>
    </row>
    <row r="138" spans="1:72" x14ac:dyDescent="0.35">
      <c r="A138" s="244">
        <v>43549</v>
      </c>
      <c r="B138" s="239"/>
      <c r="C138" s="173" t="str">
        <f t="shared" si="51"/>
        <v>43549A</v>
      </c>
      <c r="D138" s="29">
        <f>IFERROR(+VLOOKUP(C138,'Calculation Solids'!$B$4:$I$1141,7,FALSE),"")</f>
        <v>21.80881907797567</v>
      </c>
      <c r="E138" s="190" t="str">
        <f>+IFERROR(VLOOKUP($C138,'Calculation COD'!$B$4:$J$1055,7,FALSE),"")</f>
        <v/>
      </c>
      <c r="F138" s="30" t="str">
        <f t="shared" si="53"/>
        <v>43549B</v>
      </c>
      <c r="G138" s="177">
        <f>IFERROR(+VLOOKUP($F138,'Calculation Solids'!$B$4:$I$1141,7,FALSE),"")</f>
        <v>10.789177917369521</v>
      </c>
      <c r="H138" s="25" t="str">
        <f>+IFERROR(VLOOKUP($F138,'Calculation COD'!$B$4:$J$1055,7,FALSE),"")</f>
        <v/>
      </c>
      <c r="I138" s="26" t="str">
        <f>+IFERROR(VLOOKUP($F138,'Calculation NH4'!$B$4:$J$1041,7,FALSE),"")</f>
        <v/>
      </c>
      <c r="J138" s="29" t="str">
        <f>+IFERROR(VLOOKUP($F138,'Calculation NO3'!$B$4:$J$1044,7,FALSE),"")</f>
        <v/>
      </c>
      <c r="K138" s="29" t="str">
        <f>+IFERROR(VLOOKUP($F138,'Calculation P'!$B$4:$J$1000,7,FALSE),"")</f>
        <v/>
      </c>
      <c r="L138" s="239"/>
      <c r="M138" s="27" t="str">
        <f t="shared" si="54"/>
        <v>43549J</v>
      </c>
      <c r="N138" s="40">
        <f>+IFERROR(VLOOKUP($M138,'Calculation Solids'!$B$4:$J$1141,7,FALSE),"")</f>
        <v>69.725864123956981</v>
      </c>
      <c r="O138" s="28" t="str">
        <f t="shared" si="55"/>
        <v>43549K</v>
      </c>
      <c r="P138" s="29">
        <f>+IFERROR(VLOOKUP($O138,'Calculation Solids'!$B$4:$J$1141,7,FALSE),"")</f>
        <v>72.168016586355023</v>
      </c>
      <c r="Q138" s="28" t="str">
        <f t="shared" si="56"/>
        <v>43549L</v>
      </c>
      <c r="R138" s="29" t="str">
        <f>+IFERROR(VLOOKUP($Q138,'Calculation Solids'!$B$4:$J$1141,7,FALSE),"")</f>
        <v/>
      </c>
      <c r="S138" s="28" t="str">
        <f t="shared" si="57"/>
        <v>43549M</v>
      </c>
      <c r="T138" s="29" t="str">
        <f>+IFERROR(VLOOKUP($S138,'Calculation Solids'!$B$4:$J$1141,7,FALSE),"")</f>
        <v/>
      </c>
      <c r="U138" s="68">
        <f t="shared" si="52"/>
        <v>70.946940355156002</v>
      </c>
      <c r="V138" s="173" t="str">
        <f t="shared" si="58"/>
        <v>43549C</v>
      </c>
      <c r="W138" s="29" t="str">
        <f>+IFERROR(VLOOKUP($V138,'Calculation Solids'!$B$4:$J$1141,7,FALSE),"")</f>
        <v/>
      </c>
      <c r="X138" s="24" t="str">
        <f>+IFERROR(VLOOKUP($V138,'Calculation COD'!$B$4:$J$1055,7,FALSE),"")</f>
        <v/>
      </c>
      <c r="Y138" s="8" t="str">
        <f>+IFERROR(VLOOKUP($V138,'Calculation NH4'!$B$4:$J$1041,7,FALSE),"")</f>
        <v/>
      </c>
      <c r="Z138" s="29" t="str">
        <f>+IFERROR(VLOOKUP($V138,'Calculation NO3'!$B$4:$J$1044,7,FALSE),"")</f>
        <v/>
      </c>
      <c r="AA138" s="29" t="str">
        <f>+IFERROR(VLOOKUP($V138,'Calculation P'!$B$4:$J$1000,7,FALSE),"")</f>
        <v/>
      </c>
      <c r="AB138" s="239"/>
      <c r="AC138" s="30" t="str">
        <f t="shared" si="59"/>
        <v>43549D</v>
      </c>
      <c r="AD138" s="2" t="str">
        <f>+IFERROR(VLOOKUP($AC138,'Calculation TSS'!$B$4:$J$1000,7,FALSE),"")</f>
        <v/>
      </c>
      <c r="AE138" s="24" t="str">
        <f>+IFERROR(VLOOKUP($AC138,'Calculation COD'!$B$4:$J$1055,7,FALSE),"")</f>
        <v/>
      </c>
      <c r="AF138" s="24" t="str">
        <f>+IFERROR(VLOOKUP($AC138,'Calculation NH4'!$B$4:$J$1041,7,FALSE),"")</f>
        <v/>
      </c>
      <c r="AG138" s="29" t="str">
        <f>+IFERROR(VLOOKUP($AC138,'Calculation NO3'!$B$4:$J$1044,7,FALSE),"")</f>
        <v/>
      </c>
      <c r="AH138" s="29" t="str">
        <f>+IFERROR(VLOOKUP($AC138,'Calculation P'!$B$4:$J$1000,7,FALSE),"")</f>
        <v/>
      </c>
      <c r="AI138" s="239"/>
      <c r="AJ138" s="173" t="str">
        <f t="shared" si="60"/>
        <v>43549E</v>
      </c>
      <c r="AK138" s="2" t="str">
        <f>+IFERROR(VLOOKUP($AJ138,'Calculation TSS'!$B$4:$J$1000,7,FALSE),"")</f>
        <v/>
      </c>
      <c r="AL138" s="24" t="str">
        <f>+IFERROR(VLOOKUP($AJ138,'Calculation COD'!$B$4:$J$1055,7,FALSE),"")</f>
        <v/>
      </c>
      <c r="AM138" s="24" t="str">
        <f>+IFERROR(VLOOKUP($AJ138,'Calculation NH4'!$B$4:$J$1041,7,FALSE),"")</f>
        <v/>
      </c>
      <c r="AN138" s="29" t="str">
        <f>+IFERROR(VLOOKUP($AJ138,'Calculation NO3'!$B$4:$J$1044,7,FALSE),"")</f>
        <v/>
      </c>
      <c r="AO138" s="68" t="str">
        <f>+IFERROR(VLOOKUP($AJ138,'Calculation P'!$B$4:$J$1000,7,FALSE),"")</f>
        <v/>
      </c>
      <c r="AP138" s="30" t="str">
        <f t="shared" si="61"/>
        <v>43549F</v>
      </c>
      <c r="AQ138" s="25" t="str">
        <f>+IFERROR(VLOOKUP($AP138,'Calculation TSS'!$B$4:$J$1000,7,FALSE),"")</f>
        <v/>
      </c>
      <c r="AR138" s="25" t="str">
        <f>+IFERROR(VLOOKUP($AP138,'Calculation COD'!$B$4:$J$1055,7,FALSE),"")</f>
        <v/>
      </c>
      <c r="AS138" s="25" t="str">
        <f>+IFERROR(VLOOKUP($AP138,'Calculation NH4'!$B$4:$J$1041,7,FALSE),"")</f>
        <v/>
      </c>
      <c r="AT138" s="29" t="str">
        <f>+IFERROR(VLOOKUP($AP138,'Calculation NO3'!$B$4:$J$1044,7,FALSE),"")</f>
        <v/>
      </c>
      <c r="AU138" s="29" t="str">
        <f>+IFERROR(VLOOKUP($AP138,'Calculation P'!$B$4:$J$1000,7,FALSE),"")</f>
        <v/>
      </c>
      <c r="AV138" s="62"/>
      <c r="AW138" s="173" t="str">
        <f t="shared" si="62"/>
        <v>43549G</v>
      </c>
      <c r="AX138" s="25" t="str">
        <f>+IFERROR(VLOOKUP($AW138,'Calculation COD'!$B$4:$J$1055,7,FALSE),"")</f>
        <v/>
      </c>
      <c r="AY138" s="25" t="str">
        <f>+IFERROR(VLOOKUP($AW138,'Calculation NH4'!$B$4:$J$1041,7,FALSE),"")</f>
        <v/>
      </c>
      <c r="AZ138" s="29" t="str">
        <f>+IFERROR(VLOOKUP($AW138,'Calculation NO3'!$B$4:$J$1044,7,FALSE),"")</f>
        <v/>
      </c>
      <c r="BA138" s="68" t="str">
        <f>+IFERROR(VLOOKUP($AW138,'Calculation P'!$B$4:$J$1000,7,FALSE),"")</f>
        <v/>
      </c>
      <c r="BB138" s="30" t="str">
        <f t="shared" si="63"/>
        <v>43549H</v>
      </c>
      <c r="BC138" s="29" t="str">
        <f>+IFERROR(VLOOKUP($BB138,'Calculation TSS'!$B$4:$J$1000,7,FALSE),"")</f>
        <v/>
      </c>
      <c r="BD138" s="25" t="str">
        <f>+IFERROR(VLOOKUP($BB138,'Calculation COD'!$B$4:$J$1055,7,FALSE),"")</f>
        <v/>
      </c>
      <c r="BE138" s="25" t="str">
        <f>+IFERROR(VLOOKUP($BB138,'Calculation NH4'!$B$4:$J$1041,7,FALSE),"")</f>
        <v/>
      </c>
      <c r="BF138" s="25" t="str">
        <f>+IFERROR(VLOOKUP($BB138,'Calculation NO3'!$B$4:$J$1044,7,FALSE),"")</f>
        <v/>
      </c>
      <c r="BG138" s="130" t="str">
        <f>+IFERROR(VLOOKUP($BB138,'Calculation P'!$B$4:$J$1000,7,FALSE),"")</f>
        <v/>
      </c>
      <c r="BH138" s="192" t="str">
        <f t="shared" si="64"/>
        <v>43549I</v>
      </c>
      <c r="BI138" s="40" t="str">
        <f>+IFERROR(VLOOKUP($BH138,'Calculation TSS'!$B$4:$J$1000,7,FALSE),"")</f>
        <v/>
      </c>
      <c r="BJ138" s="25" t="str">
        <f>+IFERROR(VLOOKUP($BH138,'Calculation COD'!$B$4:$J$1055,7,FALSE),"")</f>
        <v/>
      </c>
      <c r="BK138" s="25" t="str">
        <f>+IFERROR(VLOOKUP($BH138,'Calculation NH4'!$B$4:$J$1041,7,FALSE),"")</f>
        <v/>
      </c>
      <c r="BL138" s="25" t="str">
        <f>+IFERROR(VLOOKUP($BH138,'Calculation NO3'!$B$4:$J$1044,7,FALSE),"")</f>
        <v/>
      </c>
      <c r="BM138" s="29" t="str">
        <f>+IFERROR(VLOOKUP($BH138,'Calculation P'!$B$4:$J$1000,7,FALSE),"")</f>
        <v/>
      </c>
      <c r="BN138" s="62"/>
      <c r="BO138" s="30" t="str">
        <f t="shared" si="65"/>
        <v>43549N</v>
      </c>
      <c r="BP138" s="170" t="str">
        <f>IFERROR(+VLOOKUP($BO138,'Calculation Solids'!$B$4:$I$1141,7,FALSE),"")</f>
        <v/>
      </c>
      <c r="BQ138" s="173" t="str">
        <f t="shared" si="66"/>
        <v>43549O</v>
      </c>
      <c r="BR138" s="92">
        <f>IFERROR(+VLOOKUP($BQ138,'Calculation Solids'!$B$4:$I$1141,7,FALSE),"")</f>
        <v>583.47257356850309</v>
      </c>
      <c r="BS138" s="30" t="str">
        <f t="shared" si="67"/>
        <v>43549P</v>
      </c>
      <c r="BT138" s="170" t="str">
        <f>IFERROR(+VLOOKUP($BS138,'Calculation Solids'!$B$4:$I$1141,7,FALSE),"")</f>
        <v/>
      </c>
    </row>
    <row r="139" spans="1:72" x14ac:dyDescent="0.35">
      <c r="A139" s="244">
        <v>43550</v>
      </c>
      <c r="B139" s="239"/>
      <c r="C139" s="173" t="str">
        <f t="shared" si="51"/>
        <v>43550A</v>
      </c>
      <c r="D139" s="29" t="str">
        <f>IFERROR(+VLOOKUP(C139,'Calculation Solids'!$B$4:$I$1141,7,FALSE),"")</f>
        <v/>
      </c>
      <c r="E139" s="190" t="str">
        <f>+IFERROR(VLOOKUP($C139,'Calculation COD'!$B$4:$J$1055,7,FALSE),"")</f>
        <v/>
      </c>
      <c r="F139" s="30" t="str">
        <f t="shared" si="53"/>
        <v>43550B</v>
      </c>
      <c r="G139" s="177" t="str">
        <f>IFERROR(+VLOOKUP($F139,'Calculation Solids'!$B$4:$I$1141,7,FALSE),"")</f>
        <v/>
      </c>
      <c r="H139" s="25" t="str">
        <f>+IFERROR(VLOOKUP($F139,'Calculation COD'!$B$4:$J$1055,7,FALSE),"")</f>
        <v/>
      </c>
      <c r="I139" s="26" t="str">
        <f>+IFERROR(VLOOKUP($F139,'Calculation NH4'!$B$4:$J$1041,7,FALSE),"")</f>
        <v/>
      </c>
      <c r="J139" s="29" t="str">
        <f>+IFERROR(VLOOKUP($F139,'Calculation NO3'!$B$4:$J$1044,7,FALSE),"")</f>
        <v/>
      </c>
      <c r="K139" s="29" t="str">
        <f>+IFERROR(VLOOKUP($F139,'Calculation P'!$B$4:$J$1000,7,FALSE),"")</f>
        <v/>
      </c>
      <c r="L139" s="239"/>
      <c r="M139" s="27" t="str">
        <f t="shared" si="54"/>
        <v>43550J</v>
      </c>
      <c r="N139" s="40" t="str">
        <f>+IFERROR(VLOOKUP($M139,'Calculation Solids'!$B$4:$J$1141,7,FALSE),"")</f>
        <v/>
      </c>
      <c r="O139" s="28" t="str">
        <f t="shared" si="55"/>
        <v>43550K</v>
      </c>
      <c r="P139" s="29" t="str">
        <f>+IFERROR(VLOOKUP($O139,'Calculation Solids'!$B$4:$J$1141,7,FALSE),"")</f>
        <v/>
      </c>
      <c r="Q139" s="28" t="str">
        <f t="shared" si="56"/>
        <v>43550L</v>
      </c>
      <c r="R139" s="29" t="str">
        <f>+IFERROR(VLOOKUP($Q139,'Calculation Solids'!$B$4:$J$1141,7,FALSE),"")</f>
        <v/>
      </c>
      <c r="S139" s="28" t="str">
        <f t="shared" si="57"/>
        <v>43550M</v>
      </c>
      <c r="T139" s="29" t="str">
        <f>+IFERROR(VLOOKUP($S139,'Calculation Solids'!$B$4:$J$1141,7,FALSE),"")</f>
        <v/>
      </c>
      <c r="U139" s="68" t="str">
        <f t="shared" si="52"/>
        <v/>
      </c>
      <c r="V139" s="173" t="str">
        <f t="shared" si="58"/>
        <v>43550C</v>
      </c>
      <c r="W139" s="29" t="str">
        <f>+IFERROR(VLOOKUP($V139,'Calculation Solids'!$B$4:$J$1141,7,FALSE),"")</f>
        <v/>
      </c>
      <c r="X139" s="24" t="str">
        <f>+IFERROR(VLOOKUP($V139,'Calculation COD'!$B$4:$J$1055,7,FALSE),"")</f>
        <v/>
      </c>
      <c r="Y139" s="8" t="str">
        <f>+IFERROR(VLOOKUP($V139,'Calculation NH4'!$B$4:$J$1041,7,FALSE),"")</f>
        <v/>
      </c>
      <c r="Z139" s="29" t="str">
        <f>+IFERROR(VLOOKUP($V139,'Calculation NO3'!$B$4:$J$1044,7,FALSE),"")</f>
        <v/>
      </c>
      <c r="AA139" s="29" t="str">
        <f>+IFERROR(VLOOKUP($V139,'Calculation P'!$B$4:$J$1000,7,FALSE),"")</f>
        <v/>
      </c>
      <c r="AB139" s="239"/>
      <c r="AC139" s="30" t="str">
        <f t="shared" si="59"/>
        <v>43550D</v>
      </c>
      <c r="AD139" s="2" t="str">
        <f>+IFERROR(VLOOKUP($AC139,'Calculation TSS'!$B$4:$J$1000,7,FALSE),"")</f>
        <v/>
      </c>
      <c r="AE139" s="24" t="str">
        <f>+IFERROR(VLOOKUP($AC139,'Calculation COD'!$B$4:$J$1055,7,FALSE),"")</f>
        <v/>
      </c>
      <c r="AF139" s="24" t="str">
        <f>+IFERROR(VLOOKUP($AC139,'Calculation NH4'!$B$4:$J$1041,7,FALSE),"")</f>
        <v/>
      </c>
      <c r="AG139" s="29" t="str">
        <f>+IFERROR(VLOOKUP($AC139,'Calculation NO3'!$B$4:$J$1044,7,FALSE),"")</f>
        <v/>
      </c>
      <c r="AH139" s="29" t="str">
        <f>+IFERROR(VLOOKUP($AC139,'Calculation P'!$B$4:$J$1000,7,FALSE),"")</f>
        <v/>
      </c>
      <c r="AI139" s="239"/>
      <c r="AJ139" s="173" t="str">
        <f t="shared" si="60"/>
        <v>43550E</v>
      </c>
      <c r="AK139" s="2" t="str">
        <f>+IFERROR(VLOOKUP($AJ139,'Calculation TSS'!$B$4:$J$1000,7,FALSE),"")</f>
        <v/>
      </c>
      <c r="AL139" s="24" t="str">
        <f>+IFERROR(VLOOKUP($AJ139,'Calculation COD'!$B$4:$J$1055,7,FALSE),"")</f>
        <v/>
      </c>
      <c r="AM139" s="24" t="str">
        <f>+IFERROR(VLOOKUP($AJ139,'Calculation NH4'!$B$4:$J$1041,7,FALSE),"")</f>
        <v/>
      </c>
      <c r="AN139" s="29" t="str">
        <f>+IFERROR(VLOOKUP($AJ139,'Calculation NO3'!$B$4:$J$1044,7,FALSE),"")</f>
        <v/>
      </c>
      <c r="AO139" s="68" t="str">
        <f>+IFERROR(VLOOKUP($AJ139,'Calculation P'!$B$4:$J$1000,7,FALSE),"")</f>
        <v/>
      </c>
      <c r="AP139" s="30" t="str">
        <f t="shared" si="61"/>
        <v>43550F</v>
      </c>
      <c r="AQ139" s="25" t="str">
        <f>+IFERROR(VLOOKUP($AP139,'Calculation TSS'!$B$4:$J$1000,7,FALSE),"")</f>
        <v/>
      </c>
      <c r="AR139" s="25" t="str">
        <f>+IFERROR(VLOOKUP($AP139,'Calculation COD'!$B$4:$J$1055,7,FALSE),"")</f>
        <v/>
      </c>
      <c r="AS139" s="25" t="str">
        <f>+IFERROR(VLOOKUP($AP139,'Calculation NH4'!$B$4:$J$1041,7,FALSE),"")</f>
        <v/>
      </c>
      <c r="AT139" s="29" t="str">
        <f>+IFERROR(VLOOKUP($AP139,'Calculation NO3'!$B$4:$J$1044,7,FALSE),"")</f>
        <v/>
      </c>
      <c r="AU139" s="29" t="str">
        <f>+IFERROR(VLOOKUP($AP139,'Calculation P'!$B$4:$J$1000,7,FALSE),"")</f>
        <v/>
      </c>
      <c r="AV139" s="62"/>
      <c r="AW139" s="173" t="str">
        <f t="shared" si="62"/>
        <v>43550G</v>
      </c>
      <c r="AX139" s="25" t="str">
        <f>+IFERROR(VLOOKUP($AW139,'Calculation COD'!$B$4:$J$1055,7,FALSE),"")</f>
        <v/>
      </c>
      <c r="AY139" s="25" t="str">
        <f>+IFERROR(VLOOKUP($AW139,'Calculation NH4'!$B$4:$J$1041,7,FALSE),"")</f>
        <v/>
      </c>
      <c r="AZ139" s="29" t="str">
        <f>+IFERROR(VLOOKUP($AW139,'Calculation NO3'!$B$4:$J$1044,7,FALSE),"")</f>
        <v/>
      </c>
      <c r="BA139" s="68" t="str">
        <f>+IFERROR(VLOOKUP($AW139,'Calculation P'!$B$4:$J$1000,7,FALSE),"")</f>
        <v/>
      </c>
      <c r="BB139" s="30" t="str">
        <f t="shared" si="63"/>
        <v>43550H</v>
      </c>
      <c r="BC139" s="29" t="str">
        <f>+IFERROR(VLOOKUP($BB139,'Calculation TSS'!$B$4:$J$1000,7,FALSE),"")</f>
        <v/>
      </c>
      <c r="BD139" s="25" t="str">
        <f>+IFERROR(VLOOKUP($BB139,'Calculation COD'!$B$4:$J$1055,7,FALSE),"")</f>
        <v/>
      </c>
      <c r="BE139" s="25" t="str">
        <f>+IFERROR(VLOOKUP($BB139,'Calculation NH4'!$B$4:$J$1041,7,FALSE),"")</f>
        <v/>
      </c>
      <c r="BF139" s="25" t="str">
        <f>+IFERROR(VLOOKUP($BB139,'Calculation NO3'!$B$4:$J$1044,7,FALSE),"")</f>
        <v/>
      </c>
      <c r="BG139" s="130" t="str">
        <f>+IFERROR(VLOOKUP($BB139,'Calculation P'!$B$4:$J$1000,7,FALSE),"")</f>
        <v/>
      </c>
      <c r="BH139" s="192" t="str">
        <f t="shared" si="64"/>
        <v>43550I</v>
      </c>
      <c r="BI139" s="40" t="str">
        <f>+IFERROR(VLOOKUP($BH139,'Calculation TSS'!$B$4:$J$1000,7,FALSE),"")</f>
        <v/>
      </c>
      <c r="BJ139" s="25" t="str">
        <f>+IFERROR(VLOOKUP($BH139,'Calculation COD'!$B$4:$J$1055,7,FALSE),"")</f>
        <v/>
      </c>
      <c r="BK139" s="25" t="str">
        <f>+IFERROR(VLOOKUP($BH139,'Calculation NH4'!$B$4:$J$1041,7,FALSE),"")</f>
        <v/>
      </c>
      <c r="BL139" s="25" t="str">
        <f>+IFERROR(VLOOKUP($BH139,'Calculation NO3'!$B$4:$J$1044,7,FALSE),"")</f>
        <v/>
      </c>
      <c r="BM139" s="29" t="str">
        <f>+IFERROR(VLOOKUP($BH139,'Calculation P'!$B$4:$J$1000,7,FALSE),"")</f>
        <v/>
      </c>
      <c r="BN139" s="62"/>
      <c r="BO139" s="30" t="str">
        <f t="shared" si="65"/>
        <v>43550N</v>
      </c>
      <c r="BP139" s="170">
        <f>IFERROR(+VLOOKUP($BO139,'Calculation Solids'!$B$4:$I$1141,7,FALSE),"")</f>
        <v>367.68058424735989</v>
      </c>
      <c r="BQ139" s="173" t="str">
        <f t="shared" si="66"/>
        <v>43550O</v>
      </c>
      <c r="BR139" s="92" t="str">
        <f>IFERROR(+VLOOKUP($BQ139,'Calculation Solids'!$B$4:$I$1141,7,FALSE),"")</f>
        <v/>
      </c>
      <c r="BS139" s="30" t="str">
        <f t="shared" si="67"/>
        <v>43550P</v>
      </c>
      <c r="BT139" s="170" t="str">
        <f>IFERROR(+VLOOKUP($BS139,'Calculation Solids'!$B$4:$I$1141,7,FALSE),"")</f>
        <v/>
      </c>
    </row>
    <row r="140" spans="1:72" x14ac:dyDescent="0.35">
      <c r="A140" s="244">
        <v>43551</v>
      </c>
      <c r="B140" s="239"/>
      <c r="C140" s="173" t="str">
        <f t="shared" si="51"/>
        <v>43551A</v>
      </c>
      <c r="D140" s="29">
        <f>IFERROR(+VLOOKUP(C140,'Calculation Solids'!$B$4:$I$1141,7,FALSE),"")</f>
        <v>8.7750126911340196</v>
      </c>
      <c r="E140" s="190">
        <f>+IFERROR(VLOOKUP($C140,'Calculation COD'!$B$4:$J$1055,7,FALSE),"")</f>
        <v>35200</v>
      </c>
      <c r="F140" s="30" t="str">
        <f t="shared" ref="F140:F171" si="68">+CONCATENATE($A140,$G$5)</f>
        <v>43551B</v>
      </c>
      <c r="G140" s="177">
        <f>IFERROR(+VLOOKUP($F140,'Calculation Solids'!$B$4:$I$1141,7,FALSE),"")</f>
        <v>12.984005271923044</v>
      </c>
      <c r="H140" s="25">
        <f>+IFERROR(VLOOKUP($F140,'Calculation COD'!$B$4:$J$1055,7,FALSE),"")</f>
        <v>15400</v>
      </c>
      <c r="I140" s="26">
        <f>+IFERROR(VLOOKUP($F140,'Calculation NH4'!$B$4:$J$1041,7,FALSE),"")</f>
        <v>1230</v>
      </c>
      <c r="J140" s="29">
        <f>+IFERROR(VLOOKUP($F140,'Calculation NO3'!$B$4:$J$1044,7,FALSE),"")</f>
        <v>102.5</v>
      </c>
      <c r="K140" s="29" t="str">
        <f>+IFERROR(VLOOKUP($F140,'Calculation P'!$B$4:$J$1000,7,FALSE),"")</f>
        <v/>
      </c>
      <c r="L140" s="239"/>
      <c r="M140" s="27" t="str">
        <f t="shared" ref="M140:M171" si="69">+CONCATENATE($A140,$N$5)</f>
        <v>43551J</v>
      </c>
      <c r="N140" s="40">
        <f>+IFERROR(VLOOKUP($M140,'Calculation Solids'!$B$4:$J$1141,7,FALSE),"")</f>
        <v>71.238084477461626</v>
      </c>
      <c r="O140" s="28" t="str">
        <f t="shared" ref="O140:O171" si="70">+CONCATENATE($A140,$P$5)</f>
        <v>43551K</v>
      </c>
      <c r="P140" s="29">
        <f>+IFERROR(VLOOKUP($O140,'Calculation Solids'!$B$4:$J$1141,7,FALSE),"")</f>
        <v>84.022758280356484</v>
      </c>
      <c r="Q140" s="28" t="str">
        <f t="shared" ref="Q140:Q171" si="71">+CONCATENATE($A140,$R$5)</f>
        <v>43551L</v>
      </c>
      <c r="R140" s="29">
        <f>+IFERROR(VLOOKUP($Q140,'Calculation Solids'!$B$4:$J$1141,7,FALSE),"")</f>
        <v>81.723774727625837</v>
      </c>
      <c r="S140" s="28" t="str">
        <f t="shared" ref="S140:S171" si="72">+CONCATENATE($A140,$T$5)</f>
        <v>43551M</v>
      </c>
      <c r="T140" s="29" t="str">
        <f>+IFERROR(VLOOKUP($S140,'Calculation Solids'!$B$4:$J$1141,7,FALSE),"")</f>
        <v/>
      </c>
      <c r="U140" s="68">
        <f t="shared" si="52"/>
        <v>78.994872495147987</v>
      </c>
      <c r="V140" s="173" t="str">
        <f t="shared" ref="V140:V171" si="73">+CONCATENATE($A140,$W$5)</f>
        <v>43551C</v>
      </c>
      <c r="W140" s="29" t="str">
        <f>+IFERROR(VLOOKUP($V140,'Calculation Solids'!$B$4:$J$1141,7,FALSE),"")</f>
        <v/>
      </c>
      <c r="X140" s="24" t="str">
        <f>+IFERROR(VLOOKUP($V140,'Calculation COD'!$B$4:$J$1055,7,FALSE),"")</f>
        <v/>
      </c>
      <c r="Y140" s="8" t="str">
        <f>+IFERROR(VLOOKUP($V140,'Calculation NH4'!$B$4:$J$1041,7,FALSE),"")</f>
        <v/>
      </c>
      <c r="Z140" s="29" t="str">
        <f>+IFERROR(VLOOKUP($V140,'Calculation NO3'!$B$4:$J$1044,7,FALSE),"")</f>
        <v/>
      </c>
      <c r="AA140" s="29" t="str">
        <f>+IFERROR(VLOOKUP($V140,'Calculation P'!$B$4:$J$1000,7,FALSE),"")</f>
        <v/>
      </c>
      <c r="AB140" s="239"/>
      <c r="AC140" s="30" t="str">
        <f t="shared" ref="AC140:AC171" si="74">+CONCATENATE($A140,$AD$5)</f>
        <v>43551D</v>
      </c>
      <c r="AD140" s="2" t="str">
        <f>+IFERROR(VLOOKUP($AC140,'Calculation TSS'!$B$4:$J$1000,7,FALSE),"")</f>
        <v/>
      </c>
      <c r="AE140" s="24" t="str">
        <f>+IFERROR(VLOOKUP($AC140,'Calculation COD'!$B$4:$J$1055,7,FALSE),"")</f>
        <v/>
      </c>
      <c r="AF140" s="24" t="str">
        <f>+IFERROR(VLOOKUP($AC140,'Calculation NH4'!$B$4:$J$1041,7,FALSE),"")</f>
        <v/>
      </c>
      <c r="AG140" s="29" t="str">
        <f>+IFERROR(VLOOKUP($AC140,'Calculation NO3'!$B$4:$J$1044,7,FALSE),"")</f>
        <v/>
      </c>
      <c r="AH140" s="29" t="str">
        <f>+IFERROR(VLOOKUP($AC140,'Calculation P'!$B$4:$J$1000,7,FALSE),"")</f>
        <v/>
      </c>
      <c r="AI140" s="239"/>
      <c r="AJ140" s="173" t="str">
        <f t="shared" ref="AJ140:AJ171" si="75">+CONCATENATE($A140,$AK$5)</f>
        <v>43551E</v>
      </c>
      <c r="AK140" s="2" t="str">
        <f>+IFERROR(VLOOKUP($AJ140,'Calculation TSS'!$B$4:$J$1000,7,FALSE),"")</f>
        <v/>
      </c>
      <c r="AL140" s="24" t="str">
        <f>+IFERROR(VLOOKUP($AJ140,'Calculation COD'!$B$4:$J$1055,7,FALSE),"")</f>
        <v/>
      </c>
      <c r="AM140" s="24" t="str">
        <f>+IFERROR(VLOOKUP($AJ140,'Calculation NH4'!$B$4:$J$1041,7,FALSE),"")</f>
        <v/>
      </c>
      <c r="AN140" s="29" t="str">
        <f>+IFERROR(VLOOKUP($AJ140,'Calculation NO3'!$B$4:$J$1044,7,FALSE),"")</f>
        <v/>
      </c>
      <c r="AO140" s="68" t="str">
        <f>+IFERROR(VLOOKUP($AJ140,'Calculation P'!$B$4:$J$1000,7,FALSE),"")</f>
        <v/>
      </c>
      <c r="AP140" s="30" t="str">
        <f t="shared" ref="AP140:AP171" si="76">+CONCATENATE($A140,$AQ$5)</f>
        <v>43551F</v>
      </c>
      <c r="AQ140" s="25" t="str">
        <f>+IFERROR(VLOOKUP($AP140,'Calculation TSS'!$B$4:$J$1000,7,FALSE),"")</f>
        <v/>
      </c>
      <c r="AR140" s="25">
        <f>+IFERROR(VLOOKUP($AP140,'Calculation COD'!$B$4:$J$1055,7,FALSE),"")</f>
        <v>1850</v>
      </c>
      <c r="AS140" s="25">
        <f>+IFERROR(VLOOKUP($AP140,'Calculation NH4'!$B$4:$J$1041,7,FALSE),"")</f>
        <v>606.9</v>
      </c>
      <c r="AT140" s="29">
        <f>+IFERROR(VLOOKUP($AP140,'Calculation NO3'!$B$4:$J$1044,7,FALSE),"")</f>
        <v>6</v>
      </c>
      <c r="AU140" s="29" t="str">
        <f>+IFERROR(VLOOKUP($AP140,'Calculation P'!$B$4:$J$1000,7,FALSE),"")</f>
        <v/>
      </c>
      <c r="AV140" s="62"/>
      <c r="AW140" s="173" t="str">
        <f t="shared" ref="AW140:AW171" si="77">+CONCATENATE($A140,$AX$5)</f>
        <v>43551G</v>
      </c>
      <c r="AX140" s="25" t="str">
        <f>+IFERROR(VLOOKUP($AW140,'Calculation COD'!$B$4:$J$1055,7,FALSE),"")</f>
        <v/>
      </c>
      <c r="AY140" s="25" t="str">
        <f>+IFERROR(VLOOKUP($AW140,'Calculation NH4'!$B$4:$J$1041,7,FALSE),"")</f>
        <v/>
      </c>
      <c r="AZ140" s="29" t="str">
        <f>+IFERROR(VLOOKUP($AW140,'Calculation NO3'!$B$4:$J$1044,7,FALSE),"")</f>
        <v/>
      </c>
      <c r="BA140" s="68" t="str">
        <f>+IFERROR(VLOOKUP($AW140,'Calculation P'!$B$4:$J$1000,7,FALSE),"")</f>
        <v/>
      </c>
      <c r="BB140" s="30" t="str">
        <f t="shared" ref="BB140:BB171" si="78">+CONCATENATE($A140,$BC$5)</f>
        <v>43551H</v>
      </c>
      <c r="BC140" s="29" t="str">
        <f>+IFERROR(VLOOKUP($BB140,'Calculation TSS'!$B$4:$J$1000,7,FALSE),"")</f>
        <v/>
      </c>
      <c r="BD140" s="25" t="str">
        <f>+IFERROR(VLOOKUP($BB140,'Calculation COD'!$B$4:$J$1055,7,FALSE),"")</f>
        <v/>
      </c>
      <c r="BE140" s="25" t="str">
        <f>+IFERROR(VLOOKUP($BB140,'Calculation NH4'!$B$4:$J$1041,7,FALSE),"")</f>
        <v/>
      </c>
      <c r="BF140" s="25" t="str">
        <f>+IFERROR(VLOOKUP($BB140,'Calculation NO3'!$B$4:$J$1044,7,FALSE),"")</f>
        <v/>
      </c>
      <c r="BG140" s="130" t="str">
        <f>+IFERROR(VLOOKUP($BB140,'Calculation P'!$B$4:$J$1000,7,FALSE),"")</f>
        <v/>
      </c>
      <c r="BH140" s="192" t="str">
        <f t="shared" ref="BH140:BH171" si="79">+CONCATENATE($A140,$BI$5)</f>
        <v>43551I</v>
      </c>
      <c r="BI140" s="40" t="str">
        <f>+IFERROR(VLOOKUP($BH140,'Calculation TSS'!$B$4:$J$1000,7,FALSE),"")</f>
        <v/>
      </c>
      <c r="BJ140" s="25">
        <f>+IFERROR(VLOOKUP($BH140,'Calculation COD'!$B$4:$J$1055,7,FALSE),"")</f>
        <v>1380</v>
      </c>
      <c r="BK140" s="25">
        <f>+IFERROR(VLOOKUP($BH140,'Calculation NH4'!$B$4:$J$1041,7,FALSE),"")</f>
        <v>700</v>
      </c>
      <c r="BL140" s="25">
        <f>+IFERROR(VLOOKUP($BH140,'Calculation NO3'!$B$4:$J$1044,7,FALSE),"")</f>
        <v>15</v>
      </c>
      <c r="BM140" s="29" t="str">
        <f>+IFERROR(VLOOKUP($BH140,'Calculation P'!$B$4:$J$1000,7,FALSE),"")</f>
        <v/>
      </c>
      <c r="BN140" s="62"/>
      <c r="BO140" s="30" t="str">
        <f t="shared" ref="BO140:BO171" si="80">+CONCATENATE($A140,$BP$5)</f>
        <v>43551N</v>
      </c>
      <c r="BP140" s="170" t="str">
        <f>IFERROR(+VLOOKUP($BO140,'Calculation Solids'!$B$4:$I$1141,7,FALSE),"")</f>
        <v/>
      </c>
      <c r="BQ140" s="173" t="str">
        <f t="shared" ref="BQ140:BQ171" si="81">+CONCATENATE($A140,$BR$5)</f>
        <v>43551O</v>
      </c>
      <c r="BR140" s="92" t="str">
        <f>IFERROR(+VLOOKUP($BQ140,'Calculation Solids'!$B$4:$I$1141,7,FALSE),"")</f>
        <v/>
      </c>
      <c r="BS140" s="30" t="str">
        <f t="shared" ref="BS140:BS171" si="82">+CONCATENATE($A140,$BT$5)</f>
        <v>43551P</v>
      </c>
      <c r="BT140" s="170" t="str">
        <f>IFERROR(+VLOOKUP($BS140,'Calculation Solids'!$B$4:$I$1141,7,FALSE),"")</f>
        <v/>
      </c>
    </row>
    <row r="141" spans="1:72" x14ac:dyDescent="0.35">
      <c r="A141" s="244">
        <v>43552</v>
      </c>
      <c r="B141" s="239"/>
      <c r="C141" s="173" t="str">
        <f t="shared" si="51"/>
        <v>43552A</v>
      </c>
      <c r="D141" s="29" t="str">
        <f>IFERROR(+VLOOKUP(C141,'Calculation Solids'!$B$4:$I$1141,7,FALSE),"")</f>
        <v/>
      </c>
      <c r="E141" s="190" t="str">
        <f>+IFERROR(VLOOKUP($C141,'Calculation COD'!$B$4:$J$1055,7,FALSE),"")</f>
        <v/>
      </c>
      <c r="F141" s="30" t="str">
        <f t="shared" si="68"/>
        <v>43552B</v>
      </c>
      <c r="G141" s="177" t="str">
        <f>IFERROR(+VLOOKUP($F141,'Calculation Solids'!$B$4:$I$1141,7,FALSE),"")</f>
        <v/>
      </c>
      <c r="H141" s="25" t="str">
        <f>+IFERROR(VLOOKUP($F141,'Calculation COD'!$B$4:$J$1055,7,FALSE),"")</f>
        <v/>
      </c>
      <c r="I141" s="26" t="str">
        <f>+IFERROR(VLOOKUP($F141,'Calculation NH4'!$B$4:$J$1041,7,FALSE),"")</f>
        <v/>
      </c>
      <c r="J141" s="29" t="str">
        <f>+IFERROR(VLOOKUP($F141,'Calculation NO3'!$B$4:$J$1044,7,FALSE),"")</f>
        <v/>
      </c>
      <c r="K141" s="29" t="str">
        <f>+IFERROR(VLOOKUP($F141,'Calculation P'!$B$4:$J$1000,7,FALSE),"")</f>
        <v/>
      </c>
      <c r="L141" s="239"/>
      <c r="M141" s="27" t="str">
        <f t="shared" si="69"/>
        <v>43552J</v>
      </c>
      <c r="N141" s="40" t="str">
        <f>+IFERROR(VLOOKUP($M141,'Calculation Solids'!$B$4:$J$1141,7,FALSE),"")</f>
        <v/>
      </c>
      <c r="O141" s="28" t="str">
        <f t="shared" si="70"/>
        <v>43552K</v>
      </c>
      <c r="P141" s="29" t="str">
        <f>+IFERROR(VLOOKUP($O141,'Calculation Solids'!$B$4:$J$1141,7,FALSE),"")</f>
        <v/>
      </c>
      <c r="Q141" s="28" t="str">
        <f t="shared" si="71"/>
        <v>43552L</v>
      </c>
      <c r="R141" s="29" t="str">
        <f>+IFERROR(VLOOKUP($Q141,'Calculation Solids'!$B$4:$J$1141,7,FALSE),"")</f>
        <v/>
      </c>
      <c r="S141" s="28" t="str">
        <f t="shared" si="72"/>
        <v>43552M</v>
      </c>
      <c r="T141" s="29" t="str">
        <f>+IFERROR(VLOOKUP($S141,'Calculation Solids'!$B$4:$J$1141,7,FALSE),"")</f>
        <v/>
      </c>
      <c r="U141" s="68" t="str">
        <f t="shared" si="52"/>
        <v/>
      </c>
      <c r="V141" s="173" t="str">
        <f t="shared" si="73"/>
        <v>43552C</v>
      </c>
      <c r="W141" s="29" t="str">
        <f>+IFERROR(VLOOKUP($V141,'Calculation Solids'!$B$4:$J$1141,7,FALSE),"")</f>
        <v/>
      </c>
      <c r="X141" s="24" t="str">
        <f>+IFERROR(VLOOKUP($V141,'Calculation COD'!$B$4:$J$1055,7,FALSE),"")</f>
        <v/>
      </c>
      <c r="Y141" s="8" t="str">
        <f>+IFERROR(VLOOKUP($V141,'Calculation NH4'!$B$4:$J$1041,7,FALSE),"")</f>
        <v/>
      </c>
      <c r="Z141" s="29" t="str">
        <f>+IFERROR(VLOOKUP($V141,'Calculation NO3'!$B$4:$J$1044,7,FALSE),"")</f>
        <v/>
      </c>
      <c r="AA141" s="29" t="str">
        <f>+IFERROR(VLOOKUP($V141,'Calculation P'!$B$4:$J$1000,7,FALSE),"")</f>
        <v/>
      </c>
      <c r="AB141" s="239"/>
      <c r="AC141" s="30" t="str">
        <f t="shared" si="74"/>
        <v>43552D</v>
      </c>
      <c r="AD141" s="2" t="str">
        <f>+IFERROR(VLOOKUP($AC141,'Calculation TSS'!$B$4:$J$1000,7,FALSE),"")</f>
        <v/>
      </c>
      <c r="AE141" s="24" t="str">
        <f>+IFERROR(VLOOKUP($AC141,'Calculation COD'!$B$4:$J$1055,7,FALSE),"")</f>
        <v/>
      </c>
      <c r="AF141" s="24" t="str">
        <f>+IFERROR(VLOOKUP($AC141,'Calculation NH4'!$B$4:$J$1041,7,FALSE),"")</f>
        <v/>
      </c>
      <c r="AG141" s="29" t="str">
        <f>+IFERROR(VLOOKUP($AC141,'Calculation NO3'!$B$4:$J$1044,7,FALSE),"")</f>
        <v/>
      </c>
      <c r="AH141" s="29" t="str">
        <f>+IFERROR(VLOOKUP($AC141,'Calculation P'!$B$4:$J$1000,7,FALSE),"")</f>
        <v/>
      </c>
      <c r="AI141" s="239"/>
      <c r="AJ141" s="173" t="str">
        <f t="shared" si="75"/>
        <v>43552E</v>
      </c>
      <c r="AK141" s="2" t="str">
        <f>+IFERROR(VLOOKUP($AJ141,'Calculation TSS'!$B$4:$J$1000,7,FALSE),"")</f>
        <v/>
      </c>
      <c r="AL141" s="24" t="str">
        <f>+IFERROR(VLOOKUP($AJ141,'Calculation COD'!$B$4:$J$1055,7,FALSE),"")</f>
        <v/>
      </c>
      <c r="AM141" s="24" t="str">
        <f>+IFERROR(VLOOKUP($AJ141,'Calculation NH4'!$B$4:$J$1041,7,FALSE),"")</f>
        <v/>
      </c>
      <c r="AN141" s="29" t="str">
        <f>+IFERROR(VLOOKUP($AJ141,'Calculation NO3'!$B$4:$J$1044,7,FALSE),"")</f>
        <v/>
      </c>
      <c r="AO141" s="68" t="str">
        <f>+IFERROR(VLOOKUP($AJ141,'Calculation P'!$B$4:$J$1000,7,FALSE),"")</f>
        <v/>
      </c>
      <c r="AP141" s="30" t="str">
        <f t="shared" si="76"/>
        <v>43552F</v>
      </c>
      <c r="AQ141" s="25" t="str">
        <f>+IFERROR(VLOOKUP($AP141,'Calculation TSS'!$B$4:$J$1000,7,FALSE),"")</f>
        <v/>
      </c>
      <c r="AR141" s="25" t="str">
        <f>+IFERROR(VLOOKUP($AP141,'Calculation COD'!$B$4:$J$1055,7,FALSE),"")</f>
        <v/>
      </c>
      <c r="AS141" s="25" t="str">
        <f>+IFERROR(VLOOKUP($AP141,'Calculation NH4'!$B$4:$J$1041,7,FALSE),"")</f>
        <v/>
      </c>
      <c r="AT141" s="29" t="str">
        <f>+IFERROR(VLOOKUP($AP141,'Calculation NO3'!$B$4:$J$1044,7,FALSE),"")</f>
        <v/>
      </c>
      <c r="AU141" s="29" t="str">
        <f>+IFERROR(VLOOKUP($AP141,'Calculation P'!$B$4:$J$1000,7,FALSE),"")</f>
        <v/>
      </c>
      <c r="AV141" s="62">
        <v>1000</v>
      </c>
      <c r="AW141" s="173" t="str">
        <f t="shared" si="77"/>
        <v>43552G</v>
      </c>
      <c r="AX141" s="25" t="str">
        <f>+IFERROR(VLOOKUP($AW141,'Calculation COD'!$B$4:$J$1055,7,FALSE),"")</f>
        <v/>
      </c>
      <c r="AY141" s="25" t="str">
        <f>+IFERROR(VLOOKUP($AW141,'Calculation NH4'!$B$4:$J$1041,7,FALSE),"")</f>
        <v/>
      </c>
      <c r="AZ141" s="29" t="str">
        <f>+IFERROR(VLOOKUP($AW141,'Calculation NO3'!$B$4:$J$1044,7,FALSE),"")</f>
        <v/>
      </c>
      <c r="BA141" s="68" t="str">
        <f>+IFERROR(VLOOKUP($AW141,'Calculation P'!$B$4:$J$1000,7,FALSE),"")</f>
        <v/>
      </c>
      <c r="BB141" s="30" t="str">
        <f t="shared" si="78"/>
        <v>43552H</v>
      </c>
      <c r="BC141" s="29" t="str">
        <f>+IFERROR(VLOOKUP($BB141,'Calculation TSS'!$B$4:$J$1000,7,FALSE),"")</f>
        <v/>
      </c>
      <c r="BD141" s="25" t="str">
        <f>+IFERROR(VLOOKUP($BB141,'Calculation COD'!$B$4:$J$1055,7,FALSE),"")</f>
        <v/>
      </c>
      <c r="BE141" s="25" t="str">
        <f>+IFERROR(VLOOKUP($BB141,'Calculation NH4'!$B$4:$J$1041,7,FALSE),"")</f>
        <v/>
      </c>
      <c r="BF141" s="25" t="str">
        <f>+IFERROR(VLOOKUP($BB141,'Calculation NO3'!$B$4:$J$1044,7,FALSE),"")</f>
        <v/>
      </c>
      <c r="BG141" s="130" t="str">
        <f>+IFERROR(VLOOKUP($BB141,'Calculation P'!$B$4:$J$1000,7,FALSE),"")</f>
        <v/>
      </c>
      <c r="BH141" s="192" t="str">
        <f t="shared" si="79"/>
        <v>43552I</v>
      </c>
      <c r="BI141" s="40" t="str">
        <f>+IFERROR(VLOOKUP($BH141,'Calculation TSS'!$B$4:$J$1000,7,FALSE),"")</f>
        <v/>
      </c>
      <c r="BJ141" s="25" t="str">
        <f>+IFERROR(VLOOKUP($BH141,'Calculation COD'!$B$4:$J$1055,7,FALSE),"")</f>
        <v/>
      </c>
      <c r="BK141" s="25" t="str">
        <f>+IFERROR(VLOOKUP($BH141,'Calculation NH4'!$B$4:$J$1041,7,FALSE),"")</f>
        <v/>
      </c>
      <c r="BL141" s="25" t="str">
        <f>+IFERROR(VLOOKUP($BH141,'Calculation NO3'!$B$4:$J$1044,7,FALSE),"")</f>
        <v/>
      </c>
      <c r="BM141" s="29" t="str">
        <f>+IFERROR(VLOOKUP($BH141,'Calculation P'!$B$4:$J$1000,7,FALSE),"")</f>
        <v/>
      </c>
      <c r="BN141" s="62">
        <v>2100</v>
      </c>
      <c r="BO141" s="30" t="str">
        <f t="shared" si="80"/>
        <v>43552N</v>
      </c>
      <c r="BP141" s="170">
        <f>IFERROR(+VLOOKUP($BO141,'Calculation Solids'!$B$4:$I$1141,7,FALSE),"")</f>
        <v>274.92571194681148</v>
      </c>
      <c r="BQ141" s="173" t="str">
        <f t="shared" si="81"/>
        <v>43552O</v>
      </c>
      <c r="BR141" s="92" t="str">
        <f>IFERROR(+VLOOKUP($BQ141,'Calculation Solids'!$B$4:$I$1141,7,FALSE),"")</f>
        <v/>
      </c>
      <c r="BS141" s="30" t="str">
        <f t="shared" si="82"/>
        <v>43552P</v>
      </c>
      <c r="BT141" s="170">
        <f>IFERROR(+VLOOKUP($BS141,'Calculation Solids'!$B$4:$I$1141,7,FALSE),"")</f>
        <v>68.439595923017123</v>
      </c>
    </row>
    <row r="142" spans="1:72" x14ac:dyDescent="0.35">
      <c r="A142" s="244">
        <v>43553</v>
      </c>
      <c r="B142" s="239"/>
      <c r="C142" s="173" t="str">
        <f t="shared" si="51"/>
        <v>43553A</v>
      </c>
      <c r="D142" s="29">
        <f>IFERROR(+VLOOKUP(C142,'Calculation Solids'!$B$4:$I$1141,7,FALSE),"")</f>
        <v>15.827235698054931</v>
      </c>
      <c r="E142" s="190" t="str">
        <f>+IFERROR(VLOOKUP($C142,'Calculation COD'!$B$4:$J$1055,7,FALSE),"")</f>
        <v/>
      </c>
      <c r="F142" s="30" t="str">
        <f t="shared" si="68"/>
        <v>43553B</v>
      </c>
      <c r="G142" s="177">
        <f>IFERROR(+VLOOKUP($F142,'Calculation Solids'!$B$4:$I$1141,7,FALSE),"")</f>
        <v>15.117982606527223</v>
      </c>
      <c r="H142" s="25" t="str">
        <f>+IFERROR(VLOOKUP($F142,'Calculation COD'!$B$4:$J$1055,7,FALSE),"")</f>
        <v/>
      </c>
      <c r="I142" s="26" t="str">
        <f>+IFERROR(VLOOKUP($F142,'Calculation NH4'!$B$4:$J$1041,7,FALSE),"")</f>
        <v/>
      </c>
      <c r="J142" s="29" t="str">
        <f>+IFERROR(VLOOKUP($F142,'Calculation NO3'!$B$4:$J$1044,7,FALSE),"")</f>
        <v/>
      </c>
      <c r="K142" s="29" t="str">
        <f>+IFERROR(VLOOKUP($F142,'Calculation P'!$B$4:$J$1000,7,FALSE),"")</f>
        <v/>
      </c>
      <c r="L142" s="239"/>
      <c r="M142" s="27" t="str">
        <f t="shared" si="69"/>
        <v>43553J</v>
      </c>
      <c r="N142" s="40">
        <f>+IFERROR(VLOOKUP($M142,'Calculation Solids'!$B$4:$J$1141,7,FALSE),"")</f>
        <v>81.670228138791458</v>
      </c>
      <c r="O142" s="28" t="str">
        <f t="shared" si="70"/>
        <v>43553K</v>
      </c>
      <c r="P142" s="29">
        <f>+IFERROR(VLOOKUP($O142,'Calculation Solids'!$B$4:$J$1141,7,FALSE),"")</f>
        <v>77.268593088660481</v>
      </c>
      <c r="Q142" s="28" t="str">
        <f t="shared" si="71"/>
        <v>43553L</v>
      </c>
      <c r="R142" s="29">
        <f>+IFERROR(VLOOKUP($Q142,'Calculation Solids'!$B$4:$J$1141,7,FALSE),"")</f>
        <v>79.001597710240958</v>
      </c>
      <c r="S142" s="28" t="str">
        <f t="shared" si="72"/>
        <v>43553M</v>
      </c>
      <c r="T142" s="29" t="str">
        <f>+IFERROR(VLOOKUP($S142,'Calculation Solids'!$B$4:$J$1141,7,FALSE),"")</f>
        <v/>
      </c>
      <c r="U142" s="68">
        <f t="shared" si="52"/>
        <v>79.313472979230966</v>
      </c>
      <c r="V142" s="173" t="str">
        <f t="shared" si="73"/>
        <v>43553C</v>
      </c>
      <c r="W142" s="29" t="str">
        <f>+IFERROR(VLOOKUP($V142,'Calculation Solids'!$B$4:$J$1141,7,FALSE),"")</f>
        <v/>
      </c>
      <c r="X142" s="24" t="str">
        <f>+IFERROR(VLOOKUP($V142,'Calculation COD'!$B$4:$J$1055,7,FALSE),"")</f>
        <v/>
      </c>
      <c r="Y142" s="8" t="str">
        <f>+IFERROR(VLOOKUP($V142,'Calculation NH4'!$B$4:$J$1041,7,FALSE),"")</f>
        <v/>
      </c>
      <c r="Z142" s="29" t="str">
        <f>+IFERROR(VLOOKUP($V142,'Calculation NO3'!$B$4:$J$1044,7,FALSE),"")</f>
        <v/>
      </c>
      <c r="AA142" s="29" t="str">
        <f>+IFERROR(VLOOKUP($V142,'Calculation P'!$B$4:$J$1000,7,FALSE),"")</f>
        <v/>
      </c>
      <c r="AB142" s="239"/>
      <c r="AC142" s="30" t="str">
        <f t="shared" si="74"/>
        <v>43553D</v>
      </c>
      <c r="AD142" s="2" t="str">
        <f>+IFERROR(VLOOKUP($AC142,'Calculation TSS'!$B$4:$J$1000,7,FALSE),"")</f>
        <v/>
      </c>
      <c r="AE142" s="24" t="str">
        <f>+IFERROR(VLOOKUP($AC142,'Calculation COD'!$B$4:$J$1055,7,FALSE),"")</f>
        <v/>
      </c>
      <c r="AF142" s="24" t="str">
        <f>+IFERROR(VLOOKUP($AC142,'Calculation NH4'!$B$4:$J$1041,7,FALSE),"")</f>
        <v/>
      </c>
      <c r="AG142" s="29" t="str">
        <f>+IFERROR(VLOOKUP($AC142,'Calculation NO3'!$B$4:$J$1044,7,FALSE),"")</f>
        <v/>
      </c>
      <c r="AH142" s="29" t="str">
        <f>+IFERROR(VLOOKUP($AC142,'Calculation P'!$B$4:$J$1000,7,FALSE),"")</f>
        <v/>
      </c>
      <c r="AI142" s="239"/>
      <c r="AJ142" s="173" t="str">
        <f t="shared" si="75"/>
        <v>43553E</v>
      </c>
      <c r="AK142" s="2" t="str">
        <f>+IFERROR(VLOOKUP($AJ142,'Calculation TSS'!$B$4:$J$1000,7,FALSE),"")</f>
        <v/>
      </c>
      <c r="AL142" s="24" t="str">
        <f>+IFERROR(VLOOKUP($AJ142,'Calculation COD'!$B$4:$J$1055,7,FALSE),"")</f>
        <v/>
      </c>
      <c r="AM142" s="24" t="str">
        <f>+IFERROR(VLOOKUP($AJ142,'Calculation NH4'!$B$4:$J$1041,7,FALSE),"")</f>
        <v/>
      </c>
      <c r="AN142" s="29" t="str">
        <f>+IFERROR(VLOOKUP($AJ142,'Calculation NO3'!$B$4:$J$1044,7,FALSE),"")</f>
        <v/>
      </c>
      <c r="AO142" s="68" t="str">
        <f>+IFERROR(VLOOKUP($AJ142,'Calculation P'!$B$4:$J$1000,7,FALSE),"")</f>
        <v/>
      </c>
      <c r="AP142" s="30" t="str">
        <f t="shared" si="76"/>
        <v>43553F</v>
      </c>
      <c r="AQ142" s="25" t="str">
        <f>+IFERROR(VLOOKUP($AP142,'Calculation TSS'!$B$4:$J$1000,7,FALSE),"")</f>
        <v/>
      </c>
      <c r="AR142" s="25" t="str">
        <f>+IFERROR(VLOOKUP($AP142,'Calculation COD'!$B$4:$J$1055,7,FALSE),"")</f>
        <v/>
      </c>
      <c r="AS142" s="25" t="str">
        <f>+IFERROR(VLOOKUP($AP142,'Calculation NH4'!$B$4:$J$1041,7,FALSE),"")</f>
        <v/>
      </c>
      <c r="AT142" s="29" t="str">
        <f>+IFERROR(VLOOKUP($AP142,'Calculation NO3'!$B$4:$J$1044,7,FALSE),"")</f>
        <v/>
      </c>
      <c r="AU142" s="29" t="str">
        <f>+IFERROR(VLOOKUP($AP142,'Calculation P'!$B$4:$J$1000,7,FALSE),"")</f>
        <v/>
      </c>
      <c r="AV142" s="62"/>
      <c r="AW142" s="173" t="str">
        <f t="shared" si="77"/>
        <v>43553G</v>
      </c>
      <c r="AX142" s="25" t="str">
        <f>+IFERROR(VLOOKUP($AW142,'Calculation COD'!$B$4:$J$1055,7,FALSE),"")</f>
        <v/>
      </c>
      <c r="AY142" s="25" t="str">
        <f>+IFERROR(VLOOKUP($AW142,'Calculation NH4'!$B$4:$J$1041,7,FALSE),"")</f>
        <v/>
      </c>
      <c r="AZ142" s="29" t="str">
        <f>+IFERROR(VLOOKUP($AW142,'Calculation NO3'!$B$4:$J$1044,7,FALSE),"")</f>
        <v/>
      </c>
      <c r="BA142" s="68" t="str">
        <f>+IFERROR(VLOOKUP($AW142,'Calculation P'!$B$4:$J$1000,7,FALSE),"")</f>
        <v/>
      </c>
      <c r="BB142" s="30" t="str">
        <f t="shared" si="78"/>
        <v>43553H</v>
      </c>
      <c r="BC142" s="29" t="str">
        <f>+IFERROR(VLOOKUP($BB142,'Calculation TSS'!$B$4:$J$1000,7,FALSE),"")</f>
        <v/>
      </c>
      <c r="BD142" s="25" t="str">
        <f>+IFERROR(VLOOKUP($BB142,'Calculation COD'!$B$4:$J$1055,7,FALSE),"")</f>
        <v/>
      </c>
      <c r="BE142" s="25" t="str">
        <f>+IFERROR(VLOOKUP($BB142,'Calculation NH4'!$B$4:$J$1041,7,FALSE),"")</f>
        <v/>
      </c>
      <c r="BF142" s="25" t="str">
        <f>+IFERROR(VLOOKUP($BB142,'Calculation NO3'!$B$4:$J$1044,7,FALSE),"")</f>
        <v/>
      </c>
      <c r="BG142" s="130" t="str">
        <f>+IFERROR(VLOOKUP($BB142,'Calculation P'!$B$4:$J$1000,7,FALSE),"")</f>
        <v/>
      </c>
      <c r="BH142" s="192" t="str">
        <f t="shared" si="79"/>
        <v>43553I</v>
      </c>
      <c r="BI142" s="40" t="str">
        <f>+IFERROR(VLOOKUP($BH142,'Calculation TSS'!$B$4:$J$1000,7,FALSE),"")</f>
        <v/>
      </c>
      <c r="BJ142" s="25" t="str">
        <f>+IFERROR(VLOOKUP($BH142,'Calculation COD'!$B$4:$J$1055,7,FALSE),"")</f>
        <v/>
      </c>
      <c r="BK142" s="25" t="str">
        <f>+IFERROR(VLOOKUP($BH142,'Calculation NH4'!$B$4:$J$1041,7,FALSE),"")</f>
        <v/>
      </c>
      <c r="BL142" s="25" t="str">
        <f>+IFERROR(VLOOKUP($BH142,'Calculation NO3'!$B$4:$J$1044,7,FALSE),"")</f>
        <v/>
      </c>
      <c r="BM142" s="29" t="str">
        <f>+IFERROR(VLOOKUP($BH142,'Calculation P'!$B$4:$J$1000,7,FALSE),"")</f>
        <v/>
      </c>
      <c r="BN142" s="62"/>
      <c r="BO142" s="30" t="str">
        <f t="shared" si="80"/>
        <v>43553N</v>
      </c>
      <c r="BP142" s="170" t="str">
        <f>IFERROR(+VLOOKUP($BO142,'Calculation Solids'!$B$4:$I$1141,7,FALSE),"")</f>
        <v/>
      </c>
      <c r="BQ142" s="173" t="str">
        <f t="shared" si="81"/>
        <v>43553O</v>
      </c>
      <c r="BR142" s="92" t="str">
        <f>IFERROR(+VLOOKUP($BQ142,'Calculation Solids'!$B$4:$I$1141,7,FALSE),"")</f>
        <v/>
      </c>
      <c r="BS142" s="30" t="str">
        <f t="shared" si="82"/>
        <v>43553P</v>
      </c>
      <c r="BT142" s="170" t="str">
        <f>IFERROR(+VLOOKUP($BS142,'Calculation Solids'!$B$4:$I$1141,7,FALSE),"")</f>
        <v/>
      </c>
    </row>
    <row r="143" spans="1:72" x14ac:dyDescent="0.35">
      <c r="A143" s="244">
        <v>43554</v>
      </c>
      <c r="B143" s="240"/>
      <c r="C143" s="191" t="str">
        <f t="shared" si="51"/>
        <v>43554A</v>
      </c>
      <c r="D143" s="64" t="str">
        <f>IFERROR(+VLOOKUP(C143,'Calculation Solids'!$B$4:$I$1141,7,FALSE),"")</f>
        <v/>
      </c>
      <c r="E143" s="326" t="str">
        <f>+IFERROR(VLOOKUP($C143,'Calculation COD'!$B$4:$J$1055,7,FALSE),"")</f>
        <v/>
      </c>
      <c r="F143" s="183" t="str">
        <f t="shared" si="68"/>
        <v>43554B</v>
      </c>
      <c r="G143" s="178" t="str">
        <f>IFERROR(+VLOOKUP($F143,'Calculation Solids'!$B$4:$I$1141,7,FALSE),"")</f>
        <v/>
      </c>
      <c r="H143" s="3" t="str">
        <f>+IFERROR(VLOOKUP($F143,'Calculation COD'!$B$4:$J$1055,7,FALSE),"")</f>
        <v/>
      </c>
      <c r="I143" s="3" t="str">
        <f>+IFERROR(VLOOKUP($F143,'Calculation NH4'!$B$4:$J$1041,7,FALSE),"")</f>
        <v/>
      </c>
      <c r="J143" s="64" t="str">
        <f>+IFERROR(VLOOKUP($F143,'Calculation NO3'!$B$4:$J$1044,7,FALSE),"")</f>
        <v/>
      </c>
      <c r="K143" s="64" t="str">
        <f>+IFERROR(VLOOKUP($F143,'Calculation P'!$B$4:$J$1000,7,FALSE),"")</f>
        <v/>
      </c>
      <c r="L143" s="115"/>
      <c r="M143" s="117" t="str">
        <f t="shared" si="69"/>
        <v>43554J</v>
      </c>
      <c r="N143" s="66" t="str">
        <f>+IFERROR(VLOOKUP($M143,'Calculation Solids'!$B$4:$J$1141,7,FALSE),"")</f>
        <v/>
      </c>
      <c r="O143" s="64" t="str">
        <f t="shared" si="70"/>
        <v>43554K</v>
      </c>
      <c r="P143" s="64" t="str">
        <f>+IFERROR(VLOOKUP($O143,'Calculation Solids'!$B$4:$J$1141,7,FALSE),"")</f>
        <v/>
      </c>
      <c r="Q143" s="64" t="str">
        <f t="shared" si="71"/>
        <v>43554L</v>
      </c>
      <c r="R143" s="64" t="str">
        <f>+IFERROR(VLOOKUP($Q143,'Calculation Solids'!$B$4:$J$1141,7,FALSE),"")</f>
        <v/>
      </c>
      <c r="S143" s="64" t="str">
        <f t="shared" si="72"/>
        <v>43554M</v>
      </c>
      <c r="T143" s="64" t="str">
        <f>+IFERROR(VLOOKUP($S143,'Calculation Solids'!$B$4:$J$1141,7,FALSE),"")</f>
        <v/>
      </c>
      <c r="U143" s="69" t="str">
        <f t="shared" si="52"/>
        <v/>
      </c>
      <c r="V143" s="189" t="str">
        <f t="shared" si="73"/>
        <v>43554C</v>
      </c>
      <c r="W143" s="64" t="str">
        <f>+IFERROR(VLOOKUP($V143,'Calculation Solids'!$B$4:$J$1141,7,FALSE),"")</f>
        <v/>
      </c>
      <c r="X143" s="4" t="str">
        <f>+IFERROR(VLOOKUP($V143,'Calculation COD'!$B$4:$J$1055,7,FALSE),"")</f>
        <v/>
      </c>
      <c r="Y143" s="4" t="str">
        <f>+IFERROR(VLOOKUP($V143,'Calculation NH4'!$B$4:$J$1041,7,FALSE),"")</f>
        <v/>
      </c>
      <c r="Z143" s="64" t="str">
        <f>+IFERROR(VLOOKUP($V143,'Calculation NO3'!$B$4:$J$1044,7,FALSE),"")</f>
        <v/>
      </c>
      <c r="AA143" s="64" t="str">
        <f>+IFERROR(VLOOKUP($V143,'Calculation P'!$B$4:$J$1000,7,FALSE),"")</f>
        <v/>
      </c>
      <c r="AB143" s="240"/>
      <c r="AC143" s="183" t="str">
        <f t="shared" si="74"/>
        <v>43554D</v>
      </c>
      <c r="AD143" s="4" t="str">
        <f>+IFERROR(VLOOKUP($AC143,'Calculation TSS'!$B$4:$J$1000,7,FALSE),"")</f>
        <v/>
      </c>
      <c r="AE143" s="4" t="str">
        <f>+IFERROR(VLOOKUP($AC143,'Calculation COD'!$B$4:$J$1055,7,FALSE),"")</f>
        <v/>
      </c>
      <c r="AF143" s="4" t="str">
        <f>+IFERROR(VLOOKUP($AC143,'Calculation NH4'!$B$4:$J$1041,7,FALSE),"")</f>
        <v/>
      </c>
      <c r="AG143" s="64" t="str">
        <f>+IFERROR(VLOOKUP($AC143,'Calculation NO3'!$B$4:$J$1044,7,FALSE),"")</f>
        <v/>
      </c>
      <c r="AH143" s="131" t="str">
        <f>+IFERROR(VLOOKUP($AC143,'Calculation P'!$B$4:$J$1000,7,FALSE),"")</f>
        <v/>
      </c>
      <c r="AI143" s="115"/>
      <c r="AJ143" s="210" t="str">
        <f t="shared" si="75"/>
        <v>43554E</v>
      </c>
      <c r="AK143" s="211" t="str">
        <f>+IFERROR(VLOOKUP($AJ143,'Calculation TSS'!$B$4:$J$1000,7,FALSE),"")</f>
        <v/>
      </c>
      <c r="AL143" s="4" t="str">
        <f>+IFERROR(VLOOKUP($AJ143,'Calculation COD'!$B$4:$J$1055,7,FALSE),"")</f>
        <v/>
      </c>
      <c r="AM143" s="4" t="str">
        <f>+IFERROR(VLOOKUP($AJ143,'Calculation NH4'!$B$4:$J$1041,7,FALSE),"")</f>
        <v/>
      </c>
      <c r="AN143" s="64" t="str">
        <f>+IFERROR(VLOOKUP($AJ143,'Calculation NO3'!$B$4:$J$1044,7,FALSE),"")</f>
        <v/>
      </c>
      <c r="AO143" s="69" t="str">
        <f>+IFERROR(VLOOKUP($AJ143,'Calculation P'!$B$4:$J$1000,7,FALSE),"")</f>
        <v/>
      </c>
      <c r="AP143" s="178" t="str">
        <f t="shared" si="76"/>
        <v>43554F</v>
      </c>
      <c r="AQ143" s="65" t="str">
        <f>+IFERROR(VLOOKUP($AP143,'Calculation TSS'!$B$4:$J$1000,7,FALSE),"")</f>
        <v/>
      </c>
      <c r="AR143" s="65" t="str">
        <f>+IFERROR(VLOOKUP($AP143,'Calculation COD'!$B$4:$J$1055,7,FALSE),"")</f>
        <v/>
      </c>
      <c r="AS143" s="65" t="str">
        <f>+IFERROR(VLOOKUP($AP143,'Calculation NH4'!$B$4:$J$1041,7,FALSE),"")</f>
        <v/>
      </c>
      <c r="AT143" s="64" t="str">
        <f>+IFERROR(VLOOKUP($AP143,'Calculation NO3'!$B$4:$J$1044,7,FALSE),"")</f>
        <v/>
      </c>
      <c r="AU143" s="64" t="str">
        <f>+IFERROR(VLOOKUP($AP143,'Calculation P'!$B$4:$J$1000,7,FALSE),"")</f>
        <v/>
      </c>
      <c r="AV143" s="115"/>
      <c r="AW143" s="189" t="str">
        <f t="shared" si="77"/>
        <v>43554G</v>
      </c>
      <c r="AX143" s="65" t="str">
        <f>+IFERROR(VLOOKUP($AW143,'Calculation COD'!$B$4:$J$1055,7,FALSE),"")</f>
        <v/>
      </c>
      <c r="AY143" s="65" t="str">
        <f>+IFERROR(VLOOKUP($AW143,'Calculation NH4'!$B$4:$J$1041,7,FALSE),"")</f>
        <v/>
      </c>
      <c r="AZ143" s="64" t="str">
        <f>+IFERROR(VLOOKUP($AW143,'Calculation NO3'!$B$4:$J$1044,7,FALSE),"")</f>
        <v/>
      </c>
      <c r="BA143" s="69" t="str">
        <f>+IFERROR(VLOOKUP($AW143,'Calculation P'!$B$4:$J$1000,7,FALSE),"")</f>
        <v/>
      </c>
      <c r="BB143" s="183" t="str">
        <f t="shared" si="78"/>
        <v>43554H</v>
      </c>
      <c r="BC143" s="64" t="str">
        <f>+IFERROR(VLOOKUP($BB143,'Calculation TSS'!$B$4:$J$1000,7,FALSE),"")</f>
        <v/>
      </c>
      <c r="BD143" s="65" t="str">
        <f>+IFERROR(VLOOKUP($BB143,'Calculation COD'!$B$4:$J$1055,7,FALSE),"")</f>
        <v/>
      </c>
      <c r="BE143" s="65" t="str">
        <f>+IFERROR(VLOOKUP($BB143,'Calculation NH4'!$B$4:$J$1041,7,FALSE),"")</f>
        <v/>
      </c>
      <c r="BF143" s="65" t="str">
        <f>+IFERROR(VLOOKUP($BB143,'Calculation NO3'!$B$4:$J$1044,7,FALSE),"")</f>
        <v/>
      </c>
      <c r="BG143" s="131" t="str">
        <f>+IFERROR(VLOOKUP($BB143,'Calculation P'!$B$4:$J$1000,7,FALSE),"")</f>
        <v/>
      </c>
      <c r="BH143" s="210" t="str">
        <f t="shared" si="79"/>
        <v>43554I</v>
      </c>
      <c r="BI143" s="66" t="str">
        <f>+IFERROR(VLOOKUP($BH143,'Calculation TSS'!$B$4:$J$1000,7,FALSE),"")</f>
        <v/>
      </c>
      <c r="BJ143" s="65" t="str">
        <f>+IFERROR(VLOOKUP($BH143,'Calculation COD'!$B$4:$J$1055,7,FALSE),"")</f>
        <v/>
      </c>
      <c r="BK143" s="65" t="str">
        <f>+IFERROR(VLOOKUP($BH143,'Calculation NH4'!$B$4:$J$1041,7,FALSE),"")</f>
        <v/>
      </c>
      <c r="BL143" s="65" t="str">
        <f>+IFERROR(VLOOKUP($BH143,'Calculation NO3'!$B$4:$J$1044,7,FALSE),"")</f>
        <v/>
      </c>
      <c r="BM143" s="64" t="str">
        <f>+IFERROR(VLOOKUP($BH143,'Calculation P'!$B$4:$J$1000,7,FALSE),"")</f>
        <v/>
      </c>
      <c r="BN143" s="115"/>
      <c r="BO143" s="183" t="str">
        <f t="shared" si="80"/>
        <v>43554N</v>
      </c>
      <c r="BP143" s="116" t="str">
        <f>IFERROR(+VLOOKUP($BO143,'Calculation Solids'!$B$4:$I$1141,7,FALSE),"")</f>
        <v/>
      </c>
      <c r="BQ143" s="187" t="str">
        <f t="shared" si="81"/>
        <v>43554O</v>
      </c>
      <c r="BR143" s="116" t="str">
        <f>IFERROR(+VLOOKUP($BQ143,'Calculation Solids'!$B$4:$I$1141,7,FALSE),"")</f>
        <v/>
      </c>
      <c r="BS143" s="185" t="str">
        <f t="shared" si="82"/>
        <v>43554P</v>
      </c>
      <c r="BT143" s="116" t="str">
        <f>IFERROR(+VLOOKUP($BS143,'Calculation Solids'!$B$4:$I$1141,7,FALSE),"")</f>
        <v/>
      </c>
    </row>
    <row r="144" spans="1:72" x14ac:dyDescent="0.35">
      <c r="A144" s="244">
        <v>43555</v>
      </c>
      <c r="B144" s="240"/>
      <c r="C144" s="191" t="str">
        <f t="shared" si="51"/>
        <v>43555A</v>
      </c>
      <c r="D144" s="64" t="str">
        <f>IFERROR(+VLOOKUP(C144,'Calculation Solids'!$B$4:$I$1141,7,FALSE),"")</f>
        <v/>
      </c>
      <c r="E144" s="326" t="str">
        <f>+IFERROR(VLOOKUP($C144,'Calculation COD'!$B$4:$J$1055,7,FALSE),"")</f>
        <v/>
      </c>
      <c r="F144" s="183" t="str">
        <f t="shared" si="68"/>
        <v>43555B</v>
      </c>
      <c r="G144" s="178" t="str">
        <f>IFERROR(+VLOOKUP($F144,'Calculation Solids'!$B$4:$I$1141,7,FALSE),"")</f>
        <v/>
      </c>
      <c r="H144" s="3" t="str">
        <f>+IFERROR(VLOOKUP($F144,'Calculation COD'!$B$4:$J$1055,7,FALSE),"")</f>
        <v/>
      </c>
      <c r="I144" s="3" t="str">
        <f>+IFERROR(VLOOKUP($F144,'Calculation NH4'!$B$4:$J$1041,7,FALSE),"")</f>
        <v/>
      </c>
      <c r="J144" s="64" t="str">
        <f>+IFERROR(VLOOKUP($F144,'Calculation NO3'!$B$4:$J$1044,7,FALSE),"")</f>
        <v/>
      </c>
      <c r="K144" s="64" t="str">
        <f>+IFERROR(VLOOKUP($F144,'Calculation P'!$B$4:$J$1000,7,FALSE),"")</f>
        <v/>
      </c>
      <c r="L144" s="115"/>
      <c r="M144" s="117" t="str">
        <f t="shared" si="69"/>
        <v>43555J</v>
      </c>
      <c r="N144" s="66" t="str">
        <f>+IFERROR(VLOOKUP($M144,'Calculation Solids'!$B$4:$J$1141,7,FALSE),"")</f>
        <v/>
      </c>
      <c r="O144" s="64" t="str">
        <f t="shared" si="70"/>
        <v>43555K</v>
      </c>
      <c r="P144" s="64" t="str">
        <f>+IFERROR(VLOOKUP($O144,'Calculation Solids'!$B$4:$J$1141,7,FALSE),"")</f>
        <v/>
      </c>
      <c r="Q144" s="64" t="str">
        <f t="shared" si="71"/>
        <v>43555L</v>
      </c>
      <c r="R144" s="64" t="str">
        <f>+IFERROR(VLOOKUP($Q144,'Calculation Solids'!$B$4:$J$1141,7,FALSE),"")</f>
        <v/>
      </c>
      <c r="S144" s="64" t="str">
        <f t="shared" si="72"/>
        <v>43555M</v>
      </c>
      <c r="T144" s="64" t="str">
        <f>+IFERROR(VLOOKUP($S144,'Calculation Solids'!$B$4:$J$1141,7,FALSE),"")</f>
        <v/>
      </c>
      <c r="U144" s="69" t="str">
        <f t="shared" si="52"/>
        <v/>
      </c>
      <c r="V144" s="189" t="str">
        <f t="shared" si="73"/>
        <v>43555C</v>
      </c>
      <c r="W144" s="64" t="str">
        <f>+IFERROR(VLOOKUP($V144,'Calculation Solids'!$B$4:$J$1141,7,FALSE),"")</f>
        <v/>
      </c>
      <c r="X144" s="4" t="str">
        <f>+IFERROR(VLOOKUP($V144,'Calculation COD'!$B$4:$J$1055,7,FALSE),"")</f>
        <v/>
      </c>
      <c r="Y144" s="4" t="str">
        <f>+IFERROR(VLOOKUP($V144,'Calculation NH4'!$B$4:$J$1041,7,FALSE),"")</f>
        <v/>
      </c>
      <c r="Z144" s="64" t="str">
        <f>+IFERROR(VLOOKUP($V144,'Calculation NO3'!$B$4:$J$1044,7,FALSE),"")</f>
        <v/>
      </c>
      <c r="AA144" s="64" t="str">
        <f>+IFERROR(VLOOKUP($V144,'Calculation P'!$B$4:$J$1000,7,FALSE),"")</f>
        <v/>
      </c>
      <c r="AB144" s="240"/>
      <c r="AC144" s="183" t="str">
        <f t="shared" si="74"/>
        <v>43555D</v>
      </c>
      <c r="AD144" s="4" t="str">
        <f>+IFERROR(VLOOKUP($AC144,'Calculation TSS'!$B$4:$J$1000,7,FALSE),"")</f>
        <v/>
      </c>
      <c r="AE144" s="4" t="str">
        <f>+IFERROR(VLOOKUP($AC144,'Calculation COD'!$B$4:$J$1055,7,FALSE),"")</f>
        <v/>
      </c>
      <c r="AF144" s="4" t="str">
        <f>+IFERROR(VLOOKUP($AC144,'Calculation NH4'!$B$4:$J$1041,7,FALSE),"")</f>
        <v/>
      </c>
      <c r="AG144" s="64" t="str">
        <f>+IFERROR(VLOOKUP($AC144,'Calculation NO3'!$B$4:$J$1044,7,FALSE),"")</f>
        <v/>
      </c>
      <c r="AH144" s="131" t="str">
        <f>+IFERROR(VLOOKUP($AC144,'Calculation P'!$B$4:$J$1000,7,FALSE),"")</f>
        <v/>
      </c>
      <c r="AI144" s="115"/>
      <c r="AJ144" s="210" t="str">
        <f t="shared" si="75"/>
        <v>43555E</v>
      </c>
      <c r="AK144" s="211" t="str">
        <f>+IFERROR(VLOOKUP($AJ144,'Calculation TSS'!$B$4:$J$1000,7,FALSE),"")</f>
        <v/>
      </c>
      <c r="AL144" s="4" t="str">
        <f>+IFERROR(VLOOKUP($AJ144,'Calculation COD'!$B$4:$J$1055,7,FALSE),"")</f>
        <v/>
      </c>
      <c r="AM144" s="4" t="str">
        <f>+IFERROR(VLOOKUP($AJ144,'Calculation NH4'!$B$4:$J$1041,7,FALSE),"")</f>
        <v/>
      </c>
      <c r="AN144" s="64" t="str">
        <f>+IFERROR(VLOOKUP($AJ144,'Calculation NO3'!$B$4:$J$1044,7,FALSE),"")</f>
        <v/>
      </c>
      <c r="AO144" s="69" t="str">
        <f>+IFERROR(VLOOKUP($AJ144,'Calculation P'!$B$4:$J$1000,7,FALSE),"")</f>
        <v/>
      </c>
      <c r="AP144" s="178" t="str">
        <f t="shared" si="76"/>
        <v>43555F</v>
      </c>
      <c r="AQ144" s="65" t="str">
        <f>+IFERROR(VLOOKUP($AP144,'Calculation TSS'!$B$4:$J$1000,7,FALSE),"")</f>
        <v/>
      </c>
      <c r="AR144" s="65" t="str">
        <f>+IFERROR(VLOOKUP($AP144,'Calculation COD'!$B$4:$J$1055,7,FALSE),"")</f>
        <v/>
      </c>
      <c r="AS144" s="65" t="str">
        <f>+IFERROR(VLOOKUP($AP144,'Calculation NH4'!$B$4:$J$1041,7,FALSE),"")</f>
        <v/>
      </c>
      <c r="AT144" s="64" t="str">
        <f>+IFERROR(VLOOKUP($AP144,'Calculation NO3'!$B$4:$J$1044,7,FALSE),"")</f>
        <v/>
      </c>
      <c r="AU144" s="64" t="str">
        <f>+IFERROR(VLOOKUP($AP144,'Calculation P'!$B$4:$J$1000,7,FALSE),"")</f>
        <v/>
      </c>
      <c r="AV144" s="115"/>
      <c r="AW144" s="189" t="str">
        <f t="shared" si="77"/>
        <v>43555G</v>
      </c>
      <c r="AX144" s="65" t="str">
        <f>+IFERROR(VLOOKUP($AW144,'Calculation COD'!$B$4:$J$1055,7,FALSE),"")</f>
        <v/>
      </c>
      <c r="AY144" s="65" t="str">
        <f>+IFERROR(VLOOKUP($AW144,'Calculation NH4'!$B$4:$J$1041,7,FALSE),"")</f>
        <v/>
      </c>
      <c r="AZ144" s="64" t="str">
        <f>+IFERROR(VLOOKUP($AW144,'Calculation NO3'!$B$4:$J$1044,7,FALSE),"")</f>
        <v/>
      </c>
      <c r="BA144" s="69" t="str">
        <f>+IFERROR(VLOOKUP($AW144,'Calculation P'!$B$4:$J$1000,7,FALSE),"")</f>
        <v/>
      </c>
      <c r="BB144" s="183" t="str">
        <f t="shared" si="78"/>
        <v>43555H</v>
      </c>
      <c r="BC144" s="64" t="str">
        <f>+IFERROR(VLOOKUP($BB144,'Calculation TSS'!$B$4:$J$1000,7,FALSE),"")</f>
        <v/>
      </c>
      <c r="BD144" s="65" t="str">
        <f>+IFERROR(VLOOKUP($BB144,'Calculation COD'!$B$4:$J$1055,7,FALSE),"")</f>
        <v/>
      </c>
      <c r="BE144" s="65" t="str">
        <f>+IFERROR(VLOOKUP($BB144,'Calculation NH4'!$B$4:$J$1041,7,FALSE),"")</f>
        <v/>
      </c>
      <c r="BF144" s="65" t="str">
        <f>+IFERROR(VLOOKUP($BB144,'Calculation NO3'!$B$4:$J$1044,7,FALSE),"")</f>
        <v/>
      </c>
      <c r="BG144" s="131" t="str">
        <f>+IFERROR(VLOOKUP($BB144,'Calculation P'!$B$4:$J$1000,7,FALSE),"")</f>
        <v/>
      </c>
      <c r="BH144" s="210" t="str">
        <f t="shared" si="79"/>
        <v>43555I</v>
      </c>
      <c r="BI144" s="66" t="str">
        <f>+IFERROR(VLOOKUP($BH144,'Calculation TSS'!$B$4:$J$1000,7,FALSE),"")</f>
        <v/>
      </c>
      <c r="BJ144" s="65" t="str">
        <f>+IFERROR(VLOOKUP($BH144,'Calculation COD'!$B$4:$J$1055,7,FALSE),"")</f>
        <v/>
      </c>
      <c r="BK144" s="65" t="str">
        <f>+IFERROR(VLOOKUP($BH144,'Calculation NH4'!$B$4:$J$1041,7,FALSE),"")</f>
        <v/>
      </c>
      <c r="BL144" s="65" t="str">
        <f>+IFERROR(VLOOKUP($BH144,'Calculation NO3'!$B$4:$J$1044,7,FALSE),"")</f>
        <v/>
      </c>
      <c r="BM144" s="64" t="str">
        <f>+IFERROR(VLOOKUP($BH144,'Calculation P'!$B$4:$J$1000,7,FALSE),"")</f>
        <v/>
      </c>
      <c r="BN144" s="115"/>
      <c r="BO144" s="183" t="str">
        <f t="shared" si="80"/>
        <v>43555N</v>
      </c>
      <c r="BP144" s="116" t="str">
        <f>IFERROR(+VLOOKUP($BO144,'Calculation Solids'!$B$4:$I$1141,7,FALSE),"")</f>
        <v/>
      </c>
      <c r="BQ144" s="187" t="str">
        <f t="shared" si="81"/>
        <v>43555O</v>
      </c>
      <c r="BR144" s="116" t="str">
        <f>IFERROR(+VLOOKUP($BQ144,'Calculation Solids'!$B$4:$I$1141,7,FALSE),"")</f>
        <v/>
      </c>
      <c r="BS144" s="185" t="str">
        <f t="shared" si="82"/>
        <v>43555P</v>
      </c>
      <c r="BT144" s="116" t="str">
        <f>IFERROR(+VLOOKUP($BS144,'Calculation Solids'!$B$4:$I$1141,7,FALSE),"")</f>
        <v/>
      </c>
    </row>
    <row r="145" spans="1:72" x14ac:dyDescent="0.35">
      <c r="A145" s="244">
        <v>43556</v>
      </c>
      <c r="B145" s="239"/>
      <c r="C145" s="173" t="str">
        <f t="shared" si="51"/>
        <v>43556A</v>
      </c>
      <c r="D145" s="29">
        <f>IFERROR(+VLOOKUP(C145,'Calculation Solids'!$B$4:$I$1141,7,FALSE),"")</f>
        <v>16.296875830795127</v>
      </c>
      <c r="E145" s="190" t="str">
        <f>+IFERROR(VLOOKUP($C145,'Calculation COD'!$B$4:$J$1055,7,FALSE),"")</f>
        <v/>
      </c>
      <c r="F145" s="30" t="str">
        <f t="shared" si="68"/>
        <v>43556B</v>
      </c>
      <c r="G145" s="177">
        <f>IFERROR(+VLOOKUP($F145,'Calculation Solids'!$B$4:$I$1141,7,FALSE),"")</f>
        <v>21.837866227402664</v>
      </c>
      <c r="H145" s="25" t="str">
        <f>+IFERROR(VLOOKUP($F145,'Calculation COD'!$B$4:$J$1055,7,FALSE),"")</f>
        <v/>
      </c>
      <c r="I145" s="26" t="str">
        <f>+IFERROR(VLOOKUP($F145,'Calculation NH4'!$B$4:$J$1041,7,FALSE),"")</f>
        <v/>
      </c>
      <c r="J145" s="29" t="str">
        <f>+IFERROR(VLOOKUP($F145,'Calculation NO3'!$B$4:$J$1044,7,FALSE),"")</f>
        <v/>
      </c>
      <c r="K145" s="29" t="str">
        <f>+IFERROR(VLOOKUP($F145,'Calculation P'!$B$4:$J$1000,7,FALSE),"")</f>
        <v/>
      </c>
      <c r="L145" s="239"/>
      <c r="M145" s="27" t="str">
        <f t="shared" si="69"/>
        <v>43556J</v>
      </c>
      <c r="N145" s="40">
        <f>+IFERROR(VLOOKUP($M145,'Calculation Solids'!$B$4:$J$1141,7,FALSE),"")</f>
        <v>74.865893240002393</v>
      </c>
      <c r="O145" s="28" t="str">
        <f t="shared" si="70"/>
        <v>43556K</v>
      </c>
      <c r="P145" s="29">
        <f>+IFERROR(VLOOKUP($O145,'Calculation Solids'!$B$4:$J$1141,7,FALSE),"")</f>
        <v>71.950119095800758</v>
      </c>
      <c r="Q145" s="28" t="str">
        <f t="shared" si="71"/>
        <v>43556L</v>
      </c>
      <c r="R145" s="29">
        <f>+IFERROR(VLOOKUP($Q145,'Calculation Solids'!$B$4:$J$1141,7,FALSE),"")</f>
        <v>72.770179001710147</v>
      </c>
      <c r="S145" s="28" t="str">
        <f t="shared" si="72"/>
        <v>43556M</v>
      </c>
      <c r="T145" s="29" t="str">
        <f>+IFERROR(VLOOKUP($S145,'Calculation Solids'!$B$4:$J$1141,7,FALSE),"")</f>
        <v/>
      </c>
      <c r="U145" s="68">
        <f t="shared" si="52"/>
        <v>73.195397112504438</v>
      </c>
      <c r="V145" s="173" t="str">
        <f t="shared" si="73"/>
        <v>43556C</v>
      </c>
      <c r="W145" s="29" t="str">
        <f>+IFERROR(VLOOKUP($V145,'Calculation Solids'!$B$4:$J$1141,7,FALSE),"")</f>
        <v/>
      </c>
      <c r="X145" s="24" t="str">
        <f>+IFERROR(VLOOKUP($V145,'Calculation COD'!$B$4:$J$1055,7,FALSE),"")</f>
        <v/>
      </c>
      <c r="Y145" s="8" t="str">
        <f>+IFERROR(VLOOKUP($V145,'Calculation NH4'!$B$4:$J$1041,7,FALSE),"")</f>
        <v/>
      </c>
      <c r="Z145" s="29" t="str">
        <f>+IFERROR(VLOOKUP($V145,'Calculation NO3'!$B$4:$J$1044,7,FALSE),"")</f>
        <v/>
      </c>
      <c r="AA145" s="29" t="str">
        <f>+IFERROR(VLOOKUP($V145,'Calculation P'!$B$4:$J$1000,7,FALSE),"")</f>
        <v/>
      </c>
      <c r="AB145" s="239"/>
      <c r="AC145" s="30" t="str">
        <f t="shared" si="74"/>
        <v>43556D</v>
      </c>
      <c r="AD145" s="2" t="str">
        <f>+IFERROR(VLOOKUP($AC145,'Calculation TSS'!$B$4:$J$1000,7,FALSE),"")</f>
        <v/>
      </c>
      <c r="AE145" s="24" t="str">
        <f>+IFERROR(VLOOKUP($AC145,'Calculation COD'!$B$4:$J$1055,7,FALSE),"")</f>
        <v/>
      </c>
      <c r="AF145" s="24" t="str">
        <f>+IFERROR(VLOOKUP($AC145,'Calculation NH4'!$B$4:$J$1041,7,FALSE),"")</f>
        <v/>
      </c>
      <c r="AG145" s="29" t="str">
        <f>+IFERROR(VLOOKUP($AC145,'Calculation NO3'!$B$4:$J$1044,7,FALSE),"")</f>
        <v/>
      </c>
      <c r="AH145" s="29" t="str">
        <f>+IFERROR(VLOOKUP($AC145,'Calculation P'!$B$4:$J$1000,7,FALSE),"")</f>
        <v/>
      </c>
      <c r="AI145" s="239"/>
      <c r="AJ145" s="173" t="str">
        <f t="shared" si="75"/>
        <v>43556E</v>
      </c>
      <c r="AK145" s="2" t="str">
        <f>+IFERROR(VLOOKUP($AJ145,'Calculation TSS'!$B$4:$J$1000,7,FALSE),"")</f>
        <v/>
      </c>
      <c r="AL145" s="24" t="str">
        <f>+IFERROR(VLOOKUP($AJ145,'Calculation COD'!$B$4:$J$1055,7,FALSE),"")</f>
        <v/>
      </c>
      <c r="AM145" s="24" t="str">
        <f>+IFERROR(VLOOKUP($AJ145,'Calculation NH4'!$B$4:$J$1041,7,FALSE),"")</f>
        <v/>
      </c>
      <c r="AN145" s="29" t="str">
        <f>+IFERROR(VLOOKUP($AJ145,'Calculation NO3'!$B$4:$J$1044,7,FALSE),"")</f>
        <v/>
      </c>
      <c r="AO145" s="68" t="str">
        <f>+IFERROR(VLOOKUP($AJ145,'Calculation P'!$B$4:$J$1000,7,FALSE),"")</f>
        <v/>
      </c>
      <c r="AP145" s="30" t="str">
        <f t="shared" si="76"/>
        <v>43556F</v>
      </c>
      <c r="AQ145" s="25" t="str">
        <f>+IFERROR(VLOOKUP($AP145,'Calculation TSS'!$B$4:$J$1000,7,FALSE),"")</f>
        <v/>
      </c>
      <c r="AR145" s="25" t="str">
        <f>+IFERROR(VLOOKUP($AP145,'Calculation COD'!$B$4:$J$1055,7,FALSE),"")</f>
        <v/>
      </c>
      <c r="AS145" s="25" t="str">
        <f>+IFERROR(VLOOKUP($AP145,'Calculation NH4'!$B$4:$J$1041,7,FALSE),"")</f>
        <v/>
      </c>
      <c r="AT145" s="29" t="str">
        <f>+IFERROR(VLOOKUP($AP145,'Calculation NO3'!$B$4:$J$1044,7,FALSE),"")</f>
        <v/>
      </c>
      <c r="AU145" s="29" t="str">
        <f>+IFERROR(VLOOKUP($AP145,'Calculation P'!$B$4:$J$1000,7,FALSE),"")</f>
        <v/>
      </c>
      <c r="AV145" s="62"/>
      <c r="AW145" s="173" t="str">
        <f t="shared" si="77"/>
        <v>43556G</v>
      </c>
      <c r="AX145" s="25" t="str">
        <f>+IFERROR(VLOOKUP($AW145,'Calculation COD'!$B$4:$J$1055,7,FALSE),"")</f>
        <v/>
      </c>
      <c r="AY145" s="25" t="str">
        <f>+IFERROR(VLOOKUP($AW145,'Calculation NH4'!$B$4:$J$1041,7,FALSE),"")</f>
        <v/>
      </c>
      <c r="AZ145" s="29" t="str">
        <f>+IFERROR(VLOOKUP($AW145,'Calculation NO3'!$B$4:$J$1044,7,FALSE),"")</f>
        <v/>
      </c>
      <c r="BA145" s="68" t="str">
        <f>+IFERROR(VLOOKUP($AW145,'Calculation P'!$B$4:$J$1000,7,FALSE),"")</f>
        <v/>
      </c>
      <c r="BB145" s="30" t="str">
        <f t="shared" si="78"/>
        <v>43556H</v>
      </c>
      <c r="BC145" s="29" t="str">
        <f>+IFERROR(VLOOKUP($BB145,'Calculation TSS'!$B$4:$J$1000,7,FALSE),"")</f>
        <v/>
      </c>
      <c r="BD145" s="25" t="str">
        <f>+IFERROR(VLOOKUP($BB145,'Calculation COD'!$B$4:$J$1055,7,FALSE),"")</f>
        <v/>
      </c>
      <c r="BE145" s="25" t="str">
        <f>+IFERROR(VLOOKUP($BB145,'Calculation NH4'!$B$4:$J$1041,7,FALSE),"")</f>
        <v/>
      </c>
      <c r="BF145" s="25" t="str">
        <f>+IFERROR(VLOOKUP($BB145,'Calculation NO3'!$B$4:$J$1044,7,FALSE),"")</f>
        <v/>
      </c>
      <c r="BG145" s="130" t="str">
        <f>+IFERROR(VLOOKUP($BB145,'Calculation P'!$B$4:$J$1000,7,FALSE),"")</f>
        <v/>
      </c>
      <c r="BH145" s="192" t="str">
        <f t="shared" si="79"/>
        <v>43556I</v>
      </c>
      <c r="BI145" s="40" t="str">
        <f>+IFERROR(VLOOKUP($BH145,'Calculation TSS'!$B$4:$J$1000,7,FALSE),"")</f>
        <v/>
      </c>
      <c r="BJ145" s="25" t="str">
        <f>+IFERROR(VLOOKUP($BH145,'Calculation COD'!$B$4:$J$1055,7,FALSE),"")</f>
        <v/>
      </c>
      <c r="BK145" s="25" t="str">
        <f>+IFERROR(VLOOKUP($BH145,'Calculation NH4'!$B$4:$J$1041,7,FALSE),"")</f>
        <v/>
      </c>
      <c r="BL145" s="25" t="str">
        <f>+IFERROR(VLOOKUP($BH145,'Calculation NO3'!$B$4:$J$1044,7,FALSE),"")</f>
        <v/>
      </c>
      <c r="BM145" s="29" t="str">
        <f>+IFERROR(VLOOKUP($BH145,'Calculation P'!$B$4:$J$1000,7,FALSE),"")</f>
        <v/>
      </c>
      <c r="BN145" s="62"/>
      <c r="BO145" s="30" t="str">
        <f t="shared" si="80"/>
        <v>43556N</v>
      </c>
      <c r="BP145" s="170" t="str">
        <f>IFERROR(+VLOOKUP($BO145,'Calculation Solids'!$B$4:$I$1141,7,FALSE),"")</f>
        <v/>
      </c>
      <c r="BQ145" s="173" t="str">
        <f t="shared" si="81"/>
        <v>43556O</v>
      </c>
      <c r="BR145" s="92">
        <f>IFERROR(+VLOOKUP($BQ145,'Calculation Solids'!$B$4:$I$1141,7,FALSE),"")</f>
        <v>695.18747510973958</v>
      </c>
      <c r="BS145" s="30" t="str">
        <f t="shared" si="82"/>
        <v>43556P</v>
      </c>
      <c r="BT145" s="170" t="str">
        <f>IFERROR(+VLOOKUP($BS145,'Calculation Solids'!$B$4:$I$1141,7,FALSE),"")</f>
        <v/>
      </c>
    </row>
    <row r="146" spans="1:72" x14ac:dyDescent="0.35">
      <c r="A146" s="244">
        <v>43557</v>
      </c>
      <c r="B146" s="239"/>
      <c r="C146" s="173" t="str">
        <f t="shared" si="51"/>
        <v>43557A</v>
      </c>
      <c r="D146" s="29" t="str">
        <f>IFERROR(+VLOOKUP(C146,'Calculation Solids'!$B$4:$I$1141,7,FALSE),"")</f>
        <v/>
      </c>
      <c r="E146" s="190" t="str">
        <f>+IFERROR(VLOOKUP($C146,'Calculation COD'!$B$4:$J$1055,7,FALSE),"")</f>
        <v/>
      </c>
      <c r="F146" s="30" t="str">
        <f t="shared" si="68"/>
        <v>43557B</v>
      </c>
      <c r="G146" s="177" t="str">
        <f>IFERROR(+VLOOKUP($F146,'Calculation Solids'!$B$4:$I$1141,7,FALSE),"")</f>
        <v/>
      </c>
      <c r="H146" s="25" t="str">
        <f>+IFERROR(VLOOKUP($F146,'Calculation COD'!$B$4:$J$1055,7,FALSE),"")</f>
        <v/>
      </c>
      <c r="I146" s="26" t="str">
        <f>+IFERROR(VLOOKUP($F146,'Calculation NH4'!$B$4:$J$1041,7,FALSE),"")</f>
        <v/>
      </c>
      <c r="J146" s="29" t="str">
        <f>+IFERROR(VLOOKUP($F146,'Calculation NO3'!$B$4:$J$1044,7,FALSE),"")</f>
        <v/>
      </c>
      <c r="K146" s="29" t="str">
        <f>+IFERROR(VLOOKUP($F146,'Calculation P'!$B$4:$J$1000,7,FALSE),"")</f>
        <v/>
      </c>
      <c r="L146" s="239"/>
      <c r="M146" s="27" t="str">
        <f t="shared" si="69"/>
        <v>43557J</v>
      </c>
      <c r="N146" s="40" t="str">
        <f>+IFERROR(VLOOKUP($M146,'Calculation Solids'!$B$4:$J$1141,7,FALSE),"")</f>
        <v/>
      </c>
      <c r="O146" s="28" t="str">
        <f t="shared" si="70"/>
        <v>43557K</v>
      </c>
      <c r="P146" s="29" t="str">
        <f>+IFERROR(VLOOKUP($O146,'Calculation Solids'!$B$4:$J$1141,7,FALSE),"")</f>
        <v/>
      </c>
      <c r="Q146" s="28" t="str">
        <f t="shared" si="71"/>
        <v>43557L</v>
      </c>
      <c r="R146" s="29" t="str">
        <f>+IFERROR(VLOOKUP($Q146,'Calculation Solids'!$B$4:$J$1141,7,FALSE),"")</f>
        <v/>
      </c>
      <c r="S146" s="28" t="str">
        <f t="shared" si="72"/>
        <v>43557M</v>
      </c>
      <c r="T146" s="29" t="str">
        <f>+IFERROR(VLOOKUP($S146,'Calculation Solids'!$B$4:$J$1141,7,FALSE),"")</f>
        <v/>
      </c>
      <c r="U146" s="68" t="str">
        <f t="shared" si="52"/>
        <v/>
      </c>
      <c r="V146" s="173" t="str">
        <f t="shared" si="73"/>
        <v>43557C</v>
      </c>
      <c r="W146" s="29" t="str">
        <f>+IFERROR(VLOOKUP($V146,'Calculation Solids'!$B$4:$J$1141,7,FALSE),"")</f>
        <v/>
      </c>
      <c r="X146" s="24" t="str">
        <f>+IFERROR(VLOOKUP($V146,'Calculation COD'!$B$4:$J$1055,7,FALSE),"")</f>
        <v/>
      </c>
      <c r="Y146" s="8" t="str">
        <f>+IFERROR(VLOOKUP($V146,'Calculation NH4'!$B$4:$J$1041,7,FALSE),"")</f>
        <v/>
      </c>
      <c r="Z146" s="29" t="str">
        <f>+IFERROR(VLOOKUP($V146,'Calculation NO3'!$B$4:$J$1044,7,FALSE),"")</f>
        <v/>
      </c>
      <c r="AA146" s="29" t="str">
        <f>+IFERROR(VLOOKUP($V146,'Calculation P'!$B$4:$J$1000,7,FALSE),"")</f>
        <v/>
      </c>
      <c r="AB146" s="239"/>
      <c r="AC146" s="30" t="str">
        <f t="shared" si="74"/>
        <v>43557D</v>
      </c>
      <c r="AD146" s="2" t="str">
        <f>+IFERROR(VLOOKUP($AC146,'Calculation TSS'!$B$4:$J$1000,7,FALSE),"")</f>
        <v/>
      </c>
      <c r="AE146" s="24" t="str">
        <f>+IFERROR(VLOOKUP($AC146,'Calculation COD'!$B$4:$J$1055,7,FALSE),"")</f>
        <v/>
      </c>
      <c r="AF146" s="24" t="str">
        <f>+IFERROR(VLOOKUP($AC146,'Calculation NH4'!$B$4:$J$1041,7,FALSE),"")</f>
        <v/>
      </c>
      <c r="AG146" s="29" t="str">
        <f>+IFERROR(VLOOKUP($AC146,'Calculation NO3'!$B$4:$J$1044,7,FALSE),"")</f>
        <v/>
      </c>
      <c r="AH146" s="29" t="str">
        <f>+IFERROR(VLOOKUP($AC146,'Calculation P'!$B$4:$J$1000,7,FALSE),"")</f>
        <v/>
      </c>
      <c r="AI146" s="239"/>
      <c r="AJ146" s="173" t="str">
        <f t="shared" si="75"/>
        <v>43557E</v>
      </c>
      <c r="AK146" s="2" t="str">
        <f>+IFERROR(VLOOKUP($AJ146,'Calculation TSS'!$B$4:$J$1000,7,FALSE),"")</f>
        <v/>
      </c>
      <c r="AL146" s="24" t="str">
        <f>+IFERROR(VLOOKUP($AJ146,'Calculation COD'!$B$4:$J$1055,7,FALSE),"")</f>
        <v/>
      </c>
      <c r="AM146" s="24" t="str">
        <f>+IFERROR(VLOOKUP($AJ146,'Calculation NH4'!$B$4:$J$1041,7,FALSE),"")</f>
        <v/>
      </c>
      <c r="AN146" s="29" t="str">
        <f>+IFERROR(VLOOKUP($AJ146,'Calculation NO3'!$B$4:$J$1044,7,FALSE),"")</f>
        <v/>
      </c>
      <c r="AO146" s="68" t="str">
        <f>+IFERROR(VLOOKUP($AJ146,'Calculation P'!$B$4:$J$1000,7,FALSE),"")</f>
        <v/>
      </c>
      <c r="AP146" s="30" t="str">
        <f t="shared" si="76"/>
        <v>43557F</v>
      </c>
      <c r="AQ146" s="25" t="str">
        <f>+IFERROR(VLOOKUP($AP146,'Calculation TSS'!$B$4:$J$1000,7,FALSE),"")</f>
        <v/>
      </c>
      <c r="AR146" s="25" t="str">
        <f>+IFERROR(VLOOKUP($AP146,'Calculation COD'!$B$4:$J$1055,7,FALSE),"")</f>
        <v/>
      </c>
      <c r="AS146" s="25" t="str">
        <f>+IFERROR(VLOOKUP($AP146,'Calculation NH4'!$B$4:$J$1041,7,FALSE),"")</f>
        <v/>
      </c>
      <c r="AT146" s="29" t="str">
        <f>+IFERROR(VLOOKUP($AP146,'Calculation NO3'!$B$4:$J$1044,7,FALSE),"")</f>
        <v/>
      </c>
      <c r="AU146" s="29" t="str">
        <f>+IFERROR(VLOOKUP($AP146,'Calculation P'!$B$4:$J$1000,7,FALSE),"")</f>
        <v/>
      </c>
      <c r="AV146" s="62"/>
      <c r="AW146" s="173" t="str">
        <f t="shared" si="77"/>
        <v>43557G</v>
      </c>
      <c r="AX146" s="25" t="str">
        <f>+IFERROR(VLOOKUP($AW146,'Calculation COD'!$B$4:$J$1055,7,FALSE),"")</f>
        <v/>
      </c>
      <c r="AY146" s="25" t="str">
        <f>+IFERROR(VLOOKUP($AW146,'Calculation NH4'!$B$4:$J$1041,7,FALSE),"")</f>
        <v/>
      </c>
      <c r="AZ146" s="29" t="str">
        <f>+IFERROR(VLOOKUP($AW146,'Calculation NO3'!$B$4:$J$1044,7,FALSE),"")</f>
        <v/>
      </c>
      <c r="BA146" s="68" t="str">
        <f>+IFERROR(VLOOKUP($AW146,'Calculation P'!$B$4:$J$1000,7,FALSE),"")</f>
        <v/>
      </c>
      <c r="BB146" s="30" t="str">
        <f t="shared" si="78"/>
        <v>43557H</v>
      </c>
      <c r="BC146" s="29" t="str">
        <f>+IFERROR(VLOOKUP($BB146,'Calculation TSS'!$B$4:$J$1000,7,FALSE),"")</f>
        <v/>
      </c>
      <c r="BD146" s="25" t="str">
        <f>+IFERROR(VLOOKUP($BB146,'Calculation COD'!$B$4:$J$1055,7,FALSE),"")</f>
        <v/>
      </c>
      <c r="BE146" s="25" t="str">
        <f>+IFERROR(VLOOKUP($BB146,'Calculation NH4'!$B$4:$J$1041,7,FALSE),"")</f>
        <v/>
      </c>
      <c r="BF146" s="25" t="str">
        <f>+IFERROR(VLOOKUP($BB146,'Calculation NO3'!$B$4:$J$1044,7,FALSE),"")</f>
        <v/>
      </c>
      <c r="BG146" s="130" t="str">
        <f>+IFERROR(VLOOKUP($BB146,'Calculation P'!$B$4:$J$1000,7,FALSE),"")</f>
        <v/>
      </c>
      <c r="BH146" s="192" t="str">
        <f t="shared" si="79"/>
        <v>43557I</v>
      </c>
      <c r="BI146" s="40" t="str">
        <f>+IFERROR(VLOOKUP($BH146,'Calculation TSS'!$B$4:$J$1000,7,FALSE),"")</f>
        <v/>
      </c>
      <c r="BJ146" s="25" t="str">
        <f>+IFERROR(VLOOKUP($BH146,'Calculation COD'!$B$4:$J$1055,7,FALSE),"")</f>
        <v/>
      </c>
      <c r="BK146" s="25" t="str">
        <f>+IFERROR(VLOOKUP($BH146,'Calculation NH4'!$B$4:$J$1041,7,FALSE),"")</f>
        <v/>
      </c>
      <c r="BL146" s="25" t="str">
        <f>+IFERROR(VLOOKUP($BH146,'Calculation NO3'!$B$4:$J$1044,7,FALSE),"")</f>
        <v/>
      </c>
      <c r="BM146" s="29" t="str">
        <f>+IFERROR(VLOOKUP($BH146,'Calculation P'!$B$4:$J$1000,7,FALSE),"")</f>
        <v/>
      </c>
      <c r="BN146" s="62"/>
      <c r="BO146" s="30" t="str">
        <f t="shared" si="80"/>
        <v>43557N</v>
      </c>
      <c r="BP146" s="170" t="str">
        <f>IFERROR(+VLOOKUP($BO146,'Calculation Solids'!$B$4:$I$1141,7,FALSE),"")</f>
        <v/>
      </c>
      <c r="BQ146" s="173" t="str">
        <f t="shared" si="81"/>
        <v>43557O</v>
      </c>
      <c r="BR146" s="92" t="str">
        <f>IFERROR(+VLOOKUP($BQ146,'Calculation Solids'!$B$4:$I$1141,7,FALSE),"")</f>
        <v/>
      </c>
      <c r="BS146" s="30" t="str">
        <f t="shared" si="82"/>
        <v>43557P</v>
      </c>
      <c r="BT146" s="170" t="str">
        <f>IFERROR(+VLOOKUP($BS146,'Calculation Solids'!$B$4:$I$1141,7,FALSE),"")</f>
        <v/>
      </c>
    </row>
    <row r="147" spans="1:72" x14ac:dyDescent="0.35">
      <c r="A147" s="244">
        <v>43558</v>
      </c>
      <c r="B147" s="239"/>
      <c r="C147" s="173" t="str">
        <f t="shared" si="51"/>
        <v>43558A</v>
      </c>
      <c r="D147" s="29">
        <f>IFERROR(+VLOOKUP(C147,'Calculation Solids'!$B$4:$I$1141,7,FALSE),"")</f>
        <v>8.1922371821585553</v>
      </c>
      <c r="E147" s="190">
        <f>+IFERROR(VLOOKUP($C147,'Calculation COD'!$B$4:$J$1055,7,FALSE),"")</f>
        <v>9900</v>
      </c>
      <c r="F147" s="30" t="str">
        <f t="shared" si="68"/>
        <v>43558B</v>
      </c>
      <c r="G147" s="177">
        <f>IFERROR(+VLOOKUP($F147,'Calculation Solids'!$B$4:$I$1141,7,FALSE),"")</f>
        <v>8.9257015273059181</v>
      </c>
      <c r="H147" s="25">
        <f>+IFERROR(VLOOKUP($F147,'Calculation COD'!$B$4:$J$1055,7,FALSE),"")</f>
        <v>7200</v>
      </c>
      <c r="I147" s="26">
        <f>+IFERROR(VLOOKUP($F147,'Calculation NH4'!$B$4:$J$1041,7,FALSE),"")</f>
        <v>1200</v>
      </c>
      <c r="J147" s="29">
        <f>+IFERROR(VLOOKUP($F147,'Calculation NO3'!$B$4:$J$1044,7,FALSE),"")</f>
        <v>47.400000000000006</v>
      </c>
      <c r="K147" s="29" t="str">
        <f>+IFERROR(VLOOKUP($F147,'Calculation P'!$B$4:$J$1000,7,FALSE),"")</f>
        <v/>
      </c>
      <c r="L147" s="239"/>
      <c r="M147" s="27" t="str">
        <f t="shared" si="69"/>
        <v>43558J</v>
      </c>
      <c r="N147" s="40">
        <f>+IFERROR(VLOOKUP($M147,'Calculation Solids'!$B$4:$J$1141,7,FALSE),"")</f>
        <v>78.16431486828894</v>
      </c>
      <c r="O147" s="28" t="str">
        <f t="shared" si="70"/>
        <v>43558K</v>
      </c>
      <c r="P147" s="29">
        <f>+IFERROR(VLOOKUP($O147,'Calculation Solids'!$B$4:$J$1141,7,FALSE),"")</f>
        <v>73.595407409581995</v>
      </c>
      <c r="Q147" s="28" t="str">
        <f t="shared" si="71"/>
        <v>43558L</v>
      </c>
      <c r="R147" s="29">
        <f>+IFERROR(VLOOKUP($Q147,'Calculation Solids'!$B$4:$J$1141,7,FALSE),"")</f>
        <v>65.77967843836494</v>
      </c>
      <c r="S147" s="28" t="str">
        <f t="shared" si="72"/>
        <v>43558M</v>
      </c>
      <c r="T147" s="29" t="str">
        <f>+IFERROR(VLOOKUP($S147,'Calculation Solids'!$B$4:$J$1141,7,FALSE),"")</f>
        <v/>
      </c>
      <c r="U147" s="68">
        <f t="shared" si="52"/>
        <v>72.51313357207863</v>
      </c>
      <c r="V147" s="173" t="str">
        <f t="shared" si="73"/>
        <v>43558C</v>
      </c>
      <c r="W147" s="29" t="str">
        <f>+IFERROR(VLOOKUP($V147,'Calculation Solids'!$B$4:$J$1141,7,FALSE),"")</f>
        <v/>
      </c>
      <c r="X147" s="24" t="str">
        <f>+IFERROR(VLOOKUP($V147,'Calculation COD'!$B$4:$J$1055,7,FALSE),"")</f>
        <v/>
      </c>
      <c r="Y147" s="8" t="str">
        <f>+IFERROR(VLOOKUP($V147,'Calculation NH4'!$B$4:$J$1041,7,FALSE),"")</f>
        <v/>
      </c>
      <c r="Z147" s="29" t="str">
        <f>+IFERROR(VLOOKUP($V147,'Calculation NO3'!$B$4:$J$1044,7,FALSE),"")</f>
        <v/>
      </c>
      <c r="AA147" s="29" t="str">
        <f>+IFERROR(VLOOKUP($V147,'Calculation P'!$B$4:$J$1000,7,FALSE),"")</f>
        <v/>
      </c>
      <c r="AB147" s="239"/>
      <c r="AC147" s="30" t="str">
        <f t="shared" si="74"/>
        <v>43558D</v>
      </c>
      <c r="AD147" s="2" t="str">
        <f>+IFERROR(VLOOKUP($AC147,'Calculation TSS'!$B$4:$J$1000,7,FALSE),"")</f>
        <v/>
      </c>
      <c r="AE147" s="24" t="str">
        <f>+IFERROR(VLOOKUP($AC147,'Calculation COD'!$B$4:$J$1055,7,FALSE),"")</f>
        <v/>
      </c>
      <c r="AF147" s="24" t="str">
        <f>+IFERROR(VLOOKUP($AC147,'Calculation NH4'!$B$4:$J$1041,7,FALSE),"")</f>
        <v/>
      </c>
      <c r="AG147" s="29" t="str">
        <f>+IFERROR(VLOOKUP($AC147,'Calculation NO3'!$B$4:$J$1044,7,FALSE),"")</f>
        <v/>
      </c>
      <c r="AH147" s="29" t="str">
        <f>+IFERROR(VLOOKUP($AC147,'Calculation P'!$B$4:$J$1000,7,FALSE),"")</f>
        <v/>
      </c>
      <c r="AI147" s="239"/>
      <c r="AJ147" s="173" t="str">
        <f t="shared" si="75"/>
        <v>43558E</v>
      </c>
      <c r="AK147" s="2" t="str">
        <f>+IFERROR(VLOOKUP($AJ147,'Calculation TSS'!$B$4:$J$1000,7,FALSE),"")</f>
        <v/>
      </c>
      <c r="AL147" s="24" t="str">
        <f>+IFERROR(VLOOKUP($AJ147,'Calculation COD'!$B$4:$J$1055,7,FALSE),"")</f>
        <v/>
      </c>
      <c r="AM147" s="24" t="str">
        <f>+IFERROR(VLOOKUP($AJ147,'Calculation NH4'!$B$4:$J$1041,7,FALSE),"")</f>
        <v/>
      </c>
      <c r="AN147" s="29" t="str">
        <f>+IFERROR(VLOOKUP($AJ147,'Calculation NO3'!$B$4:$J$1044,7,FALSE),"")</f>
        <v/>
      </c>
      <c r="AO147" s="68" t="str">
        <f>+IFERROR(VLOOKUP($AJ147,'Calculation P'!$B$4:$J$1000,7,FALSE),"")</f>
        <v/>
      </c>
      <c r="AP147" s="30" t="str">
        <f t="shared" si="76"/>
        <v>43558F</v>
      </c>
      <c r="AQ147" s="25" t="str">
        <f>+IFERROR(VLOOKUP($AP147,'Calculation TSS'!$B$4:$J$1000,7,FALSE),"")</f>
        <v/>
      </c>
      <c r="AR147" s="25">
        <f>+IFERROR(VLOOKUP($AP147,'Calculation COD'!$B$4:$J$1055,7,FALSE),"")</f>
        <v>2760</v>
      </c>
      <c r="AS147" s="25">
        <f>+IFERROR(VLOOKUP($AP147,'Calculation NH4'!$B$4:$J$1041,7,FALSE),"")</f>
        <v>581</v>
      </c>
      <c r="AT147" s="29">
        <f>+IFERROR(VLOOKUP($AP147,'Calculation NO3'!$B$4:$J$1044,7,FALSE),"")</f>
        <v>8.4</v>
      </c>
      <c r="AU147" s="29" t="str">
        <f>+IFERROR(VLOOKUP($AP147,'Calculation P'!$B$4:$J$1000,7,FALSE),"")</f>
        <v/>
      </c>
      <c r="AV147" s="62"/>
      <c r="AW147" s="173" t="str">
        <f t="shared" si="77"/>
        <v>43558G</v>
      </c>
      <c r="AX147" s="25" t="str">
        <f>+IFERROR(VLOOKUP($AW147,'Calculation COD'!$B$4:$J$1055,7,FALSE),"")</f>
        <v/>
      </c>
      <c r="AY147" s="25" t="str">
        <f>+IFERROR(VLOOKUP($AW147,'Calculation NH4'!$B$4:$J$1041,7,FALSE),"")</f>
        <v/>
      </c>
      <c r="AZ147" s="29" t="str">
        <f>+IFERROR(VLOOKUP($AW147,'Calculation NO3'!$B$4:$J$1044,7,FALSE),"")</f>
        <v/>
      </c>
      <c r="BA147" s="68" t="str">
        <f>+IFERROR(VLOOKUP($AW147,'Calculation P'!$B$4:$J$1000,7,FALSE),"")</f>
        <v/>
      </c>
      <c r="BB147" s="30" t="str">
        <f t="shared" si="78"/>
        <v>43558H</v>
      </c>
      <c r="BC147" s="29" t="str">
        <f>+IFERROR(VLOOKUP($BB147,'Calculation TSS'!$B$4:$J$1000,7,FALSE),"")</f>
        <v/>
      </c>
      <c r="BD147" s="25" t="str">
        <f>+IFERROR(VLOOKUP($BB147,'Calculation COD'!$B$4:$J$1055,7,FALSE),"")</f>
        <v/>
      </c>
      <c r="BE147" s="25" t="str">
        <f>+IFERROR(VLOOKUP($BB147,'Calculation NH4'!$B$4:$J$1041,7,FALSE),"")</f>
        <v/>
      </c>
      <c r="BF147" s="25" t="str">
        <f>+IFERROR(VLOOKUP($BB147,'Calculation NO3'!$B$4:$J$1044,7,FALSE),"")</f>
        <v/>
      </c>
      <c r="BG147" s="130" t="str">
        <f>+IFERROR(VLOOKUP($BB147,'Calculation P'!$B$4:$J$1000,7,FALSE),"")</f>
        <v/>
      </c>
      <c r="BH147" s="192" t="str">
        <f t="shared" si="79"/>
        <v>43558I</v>
      </c>
      <c r="BI147" s="40" t="str">
        <f>+IFERROR(VLOOKUP($BH147,'Calculation TSS'!$B$4:$J$1000,7,FALSE),"")</f>
        <v/>
      </c>
      <c r="BJ147" s="25">
        <f>+IFERROR(VLOOKUP($BH147,'Calculation COD'!$B$4:$J$1055,7,FALSE),"")</f>
        <v>1260</v>
      </c>
      <c r="BK147" s="25">
        <f>+IFERROR(VLOOKUP($BH147,'Calculation NH4'!$B$4:$J$1041,7,FALSE),"")</f>
        <v>637</v>
      </c>
      <c r="BL147" s="25">
        <f>+IFERROR(VLOOKUP($BH147,'Calculation NO3'!$B$4:$J$1044,7,FALSE),"")</f>
        <v>150</v>
      </c>
      <c r="BM147" s="29" t="str">
        <f>+IFERROR(VLOOKUP($BH147,'Calculation P'!$B$4:$J$1000,7,FALSE),"")</f>
        <v/>
      </c>
      <c r="BN147" s="62"/>
      <c r="BO147" s="30" t="str">
        <f t="shared" si="80"/>
        <v>43558N</v>
      </c>
      <c r="BP147" s="170">
        <f>IFERROR(+VLOOKUP($BO147,'Calculation Solids'!$B$4:$I$1141,7,FALSE),"")</f>
        <v>226.05022581777499</v>
      </c>
      <c r="BQ147" s="173" t="str">
        <f t="shared" si="81"/>
        <v>43558O</v>
      </c>
      <c r="BR147" s="92" t="str">
        <f>IFERROR(+VLOOKUP($BQ147,'Calculation Solids'!$B$4:$I$1141,7,FALSE),"")</f>
        <v/>
      </c>
      <c r="BS147" s="30" t="str">
        <f t="shared" si="82"/>
        <v>43558P</v>
      </c>
      <c r="BT147" s="170" t="str">
        <f>IFERROR(+VLOOKUP($BS147,'Calculation Solids'!$B$4:$I$1141,7,FALSE),"")</f>
        <v/>
      </c>
    </row>
    <row r="148" spans="1:72" x14ac:dyDescent="0.35">
      <c r="A148" s="244">
        <v>43559</v>
      </c>
      <c r="B148" s="239"/>
      <c r="C148" s="173" t="str">
        <f t="shared" ref="C148:C211" si="83">+CONCATENATE($A148,$D$5)</f>
        <v>43559A</v>
      </c>
      <c r="D148" s="29" t="str">
        <f>IFERROR(+VLOOKUP(C148,'Calculation Solids'!$B$4:$I$1141,7,FALSE),"")</f>
        <v/>
      </c>
      <c r="E148" s="190" t="str">
        <f>+IFERROR(VLOOKUP($C148,'Calculation COD'!$B$4:$J$1055,7,FALSE),"")</f>
        <v/>
      </c>
      <c r="F148" s="30" t="str">
        <f t="shared" si="68"/>
        <v>43559B</v>
      </c>
      <c r="G148" s="177" t="str">
        <f>IFERROR(+VLOOKUP($F148,'Calculation Solids'!$B$4:$I$1141,7,FALSE),"")</f>
        <v/>
      </c>
      <c r="H148" s="25" t="str">
        <f>+IFERROR(VLOOKUP($F148,'Calculation COD'!$B$4:$J$1055,7,FALSE),"")</f>
        <v/>
      </c>
      <c r="I148" s="26" t="str">
        <f>+IFERROR(VLOOKUP($F148,'Calculation NH4'!$B$4:$J$1041,7,FALSE),"")</f>
        <v/>
      </c>
      <c r="J148" s="29" t="str">
        <f>+IFERROR(VLOOKUP($F148,'Calculation NO3'!$B$4:$J$1044,7,FALSE),"")</f>
        <v/>
      </c>
      <c r="K148" s="29" t="str">
        <f>+IFERROR(VLOOKUP($F148,'Calculation P'!$B$4:$J$1000,7,FALSE),"")</f>
        <v/>
      </c>
      <c r="L148" s="239"/>
      <c r="M148" s="27" t="str">
        <f t="shared" si="69"/>
        <v>43559J</v>
      </c>
      <c r="N148" s="40" t="str">
        <f>+IFERROR(VLOOKUP($M148,'Calculation Solids'!$B$4:$J$1141,7,FALSE),"")</f>
        <v/>
      </c>
      <c r="O148" s="28" t="str">
        <f t="shared" si="70"/>
        <v>43559K</v>
      </c>
      <c r="P148" s="29" t="str">
        <f>+IFERROR(VLOOKUP($O148,'Calculation Solids'!$B$4:$J$1141,7,FALSE),"")</f>
        <v/>
      </c>
      <c r="Q148" s="28" t="str">
        <f t="shared" si="71"/>
        <v>43559L</v>
      </c>
      <c r="R148" s="29" t="str">
        <f>+IFERROR(VLOOKUP($Q148,'Calculation Solids'!$B$4:$J$1141,7,FALSE),"")</f>
        <v/>
      </c>
      <c r="S148" s="28" t="str">
        <f t="shared" si="72"/>
        <v>43559M</v>
      </c>
      <c r="T148" s="29" t="str">
        <f>+IFERROR(VLOOKUP($S148,'Calculation Solids'!$B$4:$J$1141,7,FALSE),"")</f>
        <v/>
      </c>
      <c r="U148" s="68" t="str">
        <f t="shared" ref="U148:U186" si="84">IFERROR(AVERAGE(N148,P148,R148,T148),"")</f>
        <v/>
      </c>
      <c r="V148" s="173" t="str">
        <f t="shared" si="73"/>
        <v>43559C</v>
      </c>
      <c r="W148" s="29" t="str">
        <f>+IFERROR(VLOOKUP($V148,'Calculation Solids'!$B$4:$J$1141,7,FALSE),"")</f>
        <v/>
      </c>
      <c r="X148" s="24" t="str">
        <f>+IFERROR(VLOOKUP($V148,'Calculation COD'!$B$4:$J$1055,7,FALSE),"")</f>
        <v/>
      </c>
      <c r="Y148" s="8" t="str">
        <f>+IFERROR(VLOOKUP($V148,'Calculation NH4'!$B$4:$J$1041,7,FALSE),"")</f>
        <v/>
      </c>
      <c r="Z148" s="29" t="str">
        <f>+IFERROR(VLOOKUP($V148,'Calculation NO3'!$B$4:$J$1044,7,FALSE),"")</f>
        <v/>
      </c>
      <c r="AA148" s="29" t="str">
        <f>+IFERROR(VLOOKUP($V148,'Calculation P'!$B$4:$J$1000,7,FALSE),"")</f>
        <v/>
      </c>
      <c r="AB148" s="239"/>
      <c r="AC148" s="30" t="str">
        <f t="shared" si="74"/>
        <v>43559D</v>
      </c>
      <c r="AD148" s="2" t="str">
        <f>+IFERROR(VLOOKUP($AC148,'Calculation TSS'!$B$4:$J$1000,7,FALSE),"")</f>
        <v/>
      </c>
      <c r="AE148" s="24" t="str">
        <f>+IFERROR(VLOOKUP($AC148,'Calculation COD'!$B$4:$J$1055,7,FALSE),"")</f>
        <v/>
      </c>
      <c r="AF148" s="24" t="str">
        <f>+IFERROR(VLOOKUP($AC148,'Calculation NH4'!$B$4:$J$1041,7,FALSE),"")</f>
        <v/>
      </c>
      <c r="AG148" s="29" t="str">
        <f>+IFERROR(VLOOKUP($AC148,'Calculation NO3'!$B$4:$J$1044,7,FALSE),"")</f>
        <v/>
      </c>
      <c r="AH148" s="29" t="str">
        <f>+IFERROR(VLOOKUP($AC148,'Calculation P'!$B$4:$J$1000,7,FALSE),"")</f>
        <v/>
      </c>
      <c r="AI148" s="239"/>
      <c r="AJ148" s="173" t="str">
        <f t="shared" si="75"/>
        <v>43559E</v>
      </c>
      <c r="AK148" s="2" t="str">
        <f>+IFERROR(VLOOKUP($AJ148,'Calculation TSS'!$B$4:$J$1000,7,FALSE),"")</f>
        <v/>
      </c>
      <c r="AL148" s="24" t="str">
        <f>+IFERROR(VLOOKUP($AJ148,'Calculation COD'!$B$4:$J$1055,7,FALSE),"")</f>
        <v/>
      </c>
      <c r="AM148" s="24" t="str">
        <f>+IFERROR(VLOOKUP($AJ148,'Calculation NH4'!$B$4:$J$1041,7,FALSE),"")</f>
        <v/>
      </c>
      <c r="AN148" s="29" t="str">
        <f>+IFERROR(VLOOKUP($AJ148,'Calculation NO3'!$B$4:$J$1044,7,FALSE),"")</f>
        <v/>
      </c>
      <c r="AO148" s="68" t="str">
        <f>+IFERROR(VLOOKUP($AJ148,'Calculation P'!$B$4:$J$1000,7,FALSE),"")</f>
        <v/>
      </c>
      <c r="AP148" s="30" t="str">
        <f t="shared" si="76"/>
        <v>43559F</v>
      </c>
      <c r="AQ148" s="25" t="str">
        <f>+IFERROR(VLOOKUP($AP148,'Calculation TSS'!$B$4:$J$1000,7,FALSE),"")</f>
        <v/>
      </c>
      <c r="AR148" s="25" t="str">
        <f>+IFERROR(VLOOKUP($AP148,'Calculation COD'!$B$4:$J$1055,7,FALSE),"")</f>
        <v/>
      </c>
      <c r="AS148" s="25" t="str">
        <f>+IFERROR(VLOOKUP($AP148,'Calculation NH4'!$B$4:$J$1041,7,FALSE),"")</f>
        <v/>
      </c>
      <c r="AT148" s="29" t="str">
        <f>+IFERROR(VLOOKUP($AP148,'Calculation NO3'!$B$4:$J$1044,7,FALSE),"")</f>
        <v/>
      </c>
      <c r="AU148" s="29" t="str">
        <f>+IFERROR(VLOOKUP($AP148,'Calculation P'!$B$4:$J$1000,7,FALSE),"")</f>
        <v/>
      </c>
      <c r="AV148" s="62"/>
      <c r="AW148" s="173" t="str">
        <f t="shared" si="77"/>
        <v>43559G</v>
      </c>
      <c r="AX148" s="25" t="str">
        <f>+IFERROR(VLOOKUP($AW148,'Calculation COD'!$B$4:$J$1055,7,FALSE),"")</f>
        <v/>
      </c>
      <c r="AY148" s="25" t="str">
        <f>+IFERROR(VLOOKUP($AW148,'Calculation NH4'!$B$4:$J$1041,7,FALSE),"")</f>
        <v/>
      </c>
      <c r="AZ148" s="29" t="str">
        <f>+IFERROR(VLOOKUP($AW148,'Calculation NO3'!$B$4:$J$1044,7,FALSE),"")</f>
        <v/>
      </c>
      <c r="BA148" s="68" t="str">
        <f>+IFERROR(VLOOKUP($AW148,'Calculation P'!$B$4:$J$1000,7,FALSE),"")</f>
        <v/>
      </c>
      <c r="BB148" s="30" t="str">
        <f t="shared" si="78"/>
        <v>43559H</v>
      </c>
      <c r="BC148" s="29" t="str">
        <f>+IFERROR(VLOOKUP($BB148,'Calculation TSS'!$B$4:$J$1000,7,FALSE),"")</f>
        <v/>
      </c>
      <c r="BD148" s="25" t="str">
        <f>+IFERROR(VLOOKUP($BB148,'Calculation COD'!$B$4:$J$1055,7,FALSE),"")</f>
        <v/>
      </c>
      <c r="BE148" s="25" t="str">
        <f>+IFERROR(VLOOKUP($BB148,'Calculation NH4'!$B$4:$J$1041,7,FALSE),"")</f>
        <v/>
      </c>
      <c r="BF148" s="25" t="str">
        <f>+IFERROR(VLOOKUP($BB148,'Calculation NO3'!$B$4:$J$1044,7,FALSE),"")</f>
        <v/>
      </c>
      <c r="BG148" s="130" t="str">
        <f>+IFERROR(VLOOKUP($BB148,'Calculation P'!$B$4:$J$1000,7,FALSE),"")</f>
        <v/>
      </c>
      <c r="BH148" s="192" t="str">
        <f t="shared" si="79"/>
        <v>43559I</v>
      </c>
      <c r="BI148" s="40" t="str">
        <f>+IFERROR(VLOOKUP($BH148,'Calculation TSS'!$B$4:$J$1000,7,FALSE),"")</f>
        <v/>
      </c>
      <c r="BJ148" s="25" t="str">
        <f>+IFERROR(VLOOKUP($BH148,'Calculation COD'!$B$4:$J$1055,7,FALSE),"")</f>
        <v/>
      </c>
      <c r="BK148" s="25" t="str">
        <f>+IFERROR(VLOOKUP($BH148,'Calculation NH4'!$B$4:$J$1041,7,FALSE),"")</f>
        <v/>
      </c>
      <c r="BL148" s="25" t="str">
        <f>+IFERROR(VLOOKUP($BH148,'Calculation NO3'!$B$4:$J$1044,7,FALSE),"")</f>
        <v/>
      </c>
      <c r="BM148" s="29" t="str">
        <f>+IFERROR(VLOOKUP($BH148,'Calculation P'!$B$4:$J$1000,7,FALSE),"")</f>
        <v/>
      </c>
      <c r="BN148" s="62"/>
      <c r="BO148" s="30" t="str">
        <f t="shared" si="80"/>
        <v>43559N</v>
      </c>
      <c r="BP148" s="170" t="str">
        <f>IFERROR(+VLOOKUP($BO148,'Calculation Solids'!$B$4:$I$1141,7,FALSE),"")</f>
        <v/>
      </c>
      <c r="BQ148" s="173" t="str">
        <f t="shared" si="81"/>
        <v>43559O</v>
      </c>
      <c r="BR148" s="92" t="str">
        <f>IFERROR(+VLOOKUP($BQ148,'Calculation Solids'!$B$4:$I$1141,7,FALSE),"")</f>
        <v/>
      </c>
      <c r="BS148" s="30" t="str">
        <f t="shared" si="82"/>
        <v>43559P</v>
      </c>
      <c r="BT148" s="170" t="str">
        <f>IFERROR(+VLOOKUP($BS148,'Calculation Solids'!$B$4:$I$1141,7,FALSE),"")</f>
        <v/>
      </c>
    </row>
    <row r="149" spans="1:72" x14ac:dyDescent="0.35">
      <c r="A149" s="244">
        <v>43560</v>
      </c>
      <c r="B149" s="239"/>
      <c r="C149" s="173" t="str">
        <f t="shared" si="83"/>
        <v>43560A</v>
      </c>
      <c r="D149" s="29">
        <f>IFERROR(+VLOOKUP(C149,'Calculation Solids'!$B$4:$I$1141,7,FALSE),"")</f>
        <v>25.424628981992711</v>
      </c>
      <c r="E149" s="190" t="str">
        <f>+IFERROR(VLOOKUP($C149,'Calculation COD'!$B$4:$J$1055,7,FALSE),"")</f>
        <v/>
      </c>
      <c r="F149" s="30" t="str">
        <f t="shared" si="68"/>
        <v>43560B</v>
      </c>
      <c r="G149" s="177">
        <f>IFERROR(+VLOOKUP($F149,'Calculation Solids'!$B$4:$I$1141,7,FALSE),"")</f>
        <v>24.292986214257454</v>
      </c>
      <c r="H149" s="25" t="str">
        <f>+IFERROR(VLOOKUP($F149,'Calculation COD'!$B$4:$J$1055,7,FALSE),"")</f>
        <v/>
      </c>
      <c r="I149" s="26" t="str">
        <f>+IFERROR(VLOOKUP($F149,'Calculation NH4'!$B$4:$J$1041,7,FALSE),"")</f>
        <v/>
      </c>
      <c r="J149" s="29" t="str">
        <f>+IFERROR(VLOOKUP($F149,'Calculation NO3'!$B$4:$J$1044,7,FALSE),"")</f>
        <v/>
      </c>
      <c r="K149" s="29" t="str">
        <f>+IFERROR(VLOOKUP($F149,'Calculation P'!$B$4:$J$1000,7,FALSE),"")</f>
        <v/>
      </c>
      <c r="L149" s="239"/>
      <c r="M149" s="27" t="str">
        <f t="shared" si="69"/>
        <v>43560J</v>
      </c>
      <c r="N149" s="40">
        <f>+IFERROR(VLOOKUP($M149,'Calculation Solids'!$B$4:$J$1141,7,FALSE),"")</f>
        <v>54.826688894570331</v>
      </c>
      <c r="O149" s="28" t="str">
        <f t="shared" si="70"/>
        <v>43560K</v>
      </c>
      <c r="P149" s="29">
        <f>+IFERROR(VLOOKUP($O149,'Calculation Solids'!$B$4:$J$1141,7,FALSE),"")</f>
        <v>62.162571575726354</v>
      </c>
      <c r="Q149" s="28" t="str">
        <f t="shared" si="71"/>
        <v>43560L</v>
      </c>
      <c r="R149" s="29">
        <f>+IFERROR(VLOOKUP($Q149,'Calculation Solids'!$B$4:$J$1141,7,FALSE),"")</f>
        <v>56.474546971122521</v>
      </c>
      <c r="S149" s="28" t="str">
        <f t="shared" si="72"/>
        <v>43560M</v>
      </c>
      <c r="T149" s="29" t="str">
        <f>+IFERROR(VLOOKUP($S149,'Calculation Solids'!$B$4:$J$1141,7,FALSE),"")</f>
        <v/>
      </c>
      <c r="U149" s="68">
        <f t="shared" si="84"/>
        <v>57.821269147139731</v>
      </c>
      <c r="V149" s="173" t="str">
        <f t="shared" si="73"/>
        <v>43560C</v>
      </c>
      <c r="W149" s="29" t="str">
        <f>+IFERROR(VLOOKUP($V149,'Calculation Solids'!$B$4:$J$1141,7,FALSE),"")</f>
        <v/>
      </c>
      <c r="X149" s="24" t="str">
        <f>+IFERROR(VLOOKUP($V149,'Calculation COD'!$B$4:$J$1055,7,FALSE),"")</f>
        <v/>
      </c>
      <c r="Y149" s="8" t="str">
        <f>+IFERROR(VLOOKUP($V149,'Calculation NH4'!$B$4:$J$1041,7,FALSE),"")</f>
        <v/>
      </c>
      <c r="Z149" s="29" t="str">
        <f>+IFERROR(VLOOKUP($V149,'Calculation NO3'!$B$4:$J$1044,7,FALSE),"")</f>
        <v/>
      </c>
      <c r="AA149" s="29" t="str">
        <f>+IFERROR(VLOOKUP($V149,'Calculation P'!$B$4:$J$1000,7,FALSE),"")</f>
        <v/>
      </c>
      <c r="AB149" s="239"/>
      <c r="AC149" s="30" t="str">
        <f t="shared" si="74"/>
        <v>43560D</v>
      </c>
      <c r="AD149" s="2" t="str">
        <f>+IFERROR(VLOOKUP($AC149,'Calculation TSS'!$B$4:$J$1000,7,FALSE),"")</f>
        <v/>
      </c>
      <c r="AE149" s="24" t="str">
        <f>+IFERROR(VLOOKUP($AC149,'Calculation COD'!$B$4:$J$1055,7,FALSE),"")</f>
        <v/>
      </c>
      <c r="AF149" s="24" t="str">
        <f>+IFERROR(VLOOKUP($AC149,'Calculation NH4'!$B$4:$J$1041,7,FALSE),"")</f>
        <v/>
      </c>
      <c r="AG149" s="29" t="str">
        <f>+IFERROR(VLOOKUP($AC149,'Calculation NO3'!$B$4:$J$1044,7,FALSE),"")</f>
        <v/>
      </c>
      <c r="AH149" s="29" t="str">
        <f>+IFERROR(VLOOKUP($AC149,'Calculation P'!$B$4:$J$1000,7,FALSE),"")</f>
        <v/>
      </c>
      <c r="AI149" s="239"/>
      <c r="AJ149" s="173" t="str">
        <f t="shared" si="75"/>
        <v>43560E</v>
      </c>
      <c r="AK149" s="2" t="str">
        <f>+IFERROR(VLOOKUP($AJ149,'Calculation TSS'!$B$4:$J$1000,7,FALSE),"")</f>
        <v/>
      </c>
      <c r="AL149" s="24" t="str">
        <f>+IFERROR(VLOOKUP($AJ149,'Calculation COD'!$B$4:$J$1055,7,FALSE),"")</f>
        <v/>
      </c>
      <c r="AM149" s="24" t="str">
        <f>+IFERROR(VLOOKUP($AJ149,'Calculation NH4'!$B$4:$J$1041,7,FALSE),"")</f>
        <v/>
      </c>
      <c r="AN149" s="29" t="str">
        <f>+IFERROR(VLOOKUP($AJ149,'Calculation NO3'!$B$4:$J$1044,7,FALSE),"")</f>
        <v/>
      </c>
      <c r="AO149" s="68" t="str">
        <f>+IFERROR(VLOOKUP($AJ149,'Calculation P'!$B$4:$J$1000,7,FALSE),"")</f>
        <v/>
      </c>
      <c r="AP149" s="30" t="str">
        <f t="shared" si="76"/>
        <v>43560F</v>
      </c>
      <c r="AQ149" s="25" t="str">
        <f>+IFERROR(VLOOKUP($AP149,'Calculation TSS'!$B$4:$J$1000,7,FALSE),"")</f>
        <v/>
      </c>
      <c r="AR149" s="25" t="str">
        <f>+IFERROR(VLOOKUP($AP149,'Calculation COD'!$B$4:$J$1055,7,FALSE),"")</f>
        <v/>
      </c>
      <c r="AS149" s="25" t="str">
        <f>+IFERROR(VLOOKUP($AP149,'Calculation NH4'!$B$4:$J$1041,7,FALSE),"")</f>
        <v/>
      </c>
      <c r="AT149" s="29" t="str">
        <f>+IFERROR(VLOOKUP($AP149,'Calculation NO3'!$B$4:$J$1044,7,FALSE),"")</f>
        <v/>
      </c>
      <c r="AU149" s="29" t="str">
        <f>+IFERROR(VLOOKUP($AP149,'Calculation P'!$B$4:$J$1000,7,FALSE),"")</f>
        <v/>
      </c>
      <c r="AV149" s="62"/>
      <c r="AW149" s="173" t="str">
        <f t="shared" si="77"/>
        <v>43560G</v>
      </c>
      <c r="AX149" s="25" t="str">
        <f>+IFERROR(VLOOKUP($AW149,'Calculation COD'!$B$4:$J$1055,7,FALSE),"")</f>
        <v/>
      </c>
      <c r="AY149" s="25" t="str">
        <f>+IFERROR(VLOOKUP($AW149,'Calculation NH4'!$B$4:$J$1041,7,FALSE),"")</f>
        <v/>
      </c>
      <c r="AZ149" s="29" t="str">
        <f>+IFERROR(VLOOKUP($AW149,'Calculation NO3'!$B$4:$J$1044,7,FALSE),"")</f>
        <v/>
      </c>
      <c r="BA149" s="68" t="str">
        <f>+IFERROR(VLOOKUP($AW149,'Calculation P'!$B$4:$J$1000,7,FALSE),"")</f>
        <v/>
      </c>
      <c r="BB149" s="30" t="str">
        <f t="shared" si="78"/>
        <v>43560H</v>
      </c>
      <c r="BC149" s="29" t="str">
        <f>+IFERROR(VLOOKUP($BB149,'Calculation TSS'!$B$4:$J$1000,7,FALSE),"")</f>
        <v/>
      </c>
      <c r="BD149" s="25" t="str">
        <f>+IFERROR(VLOOKUP($BB149,'Calculation COD'!$B$4:$J$1055,7,FALSE),"")</f>
        <v/>
      </c>
      <c r="BE149" s="25" t="str">
        <f>+IFERROR(VLOOKUP($BB149,'Calculation NH4'!$B$4:$J$1041,7,FALSE),"")</f>
        <v/>
      </c>
      <c r="BF149" s="25" t="str">
        <f>+IFERROR(VLOOKUP($BB149,'Calculation NO3'!$B$4:$J$1044,7,FALSE),"")</f>
        <v/>
      </c>
      <c r="BG149" s="130" t="str">
        <f>+IFERROR(VLOOKUP($BB149,'Calculation P'!$B$4:$J$1000,7,FALSE),"")</f>
        <v/>
      </c>
      <c r="BH149" s="192" t="str">
        <f t="shared" si="79"/>
        <v>43560I</v>
      </c>
      <c r="BI149" s="40" t="str">
        <f>+IFERROR(VLOOKUP($BH149,'Calculation TSS'!$B$4:$J$1000,7,FALSE),"")</f>
        <v/>
      </c>
      <c r="BJ149" s="25" t="str">
        <f>+IFERROR(VLOOKUP($BH149,'Calculation COD'!$B$4:$J$1055,7,FALSE),"")</f>
        <v/>
      </c>
      <c r="BK149" s="25" t="str">
        <f>+IFERROR(VLOOKUP($BH149,'Calculation NH4'!$B$4:$J$1041,7,FALSE),"")</f>
        <v/>
      </c>
      <c r="BL149" s="25" t="str">
        <f>+IFERROR(VLOOKUP($BH149,'Calculation NO3'!$B$4:$J$1044,7,FALSE),"")</f>
        <v/>
      </c>
      <c r="BM149" s="29" t="str">
        <f>+IFERROR(VLOOKUP($BH149,'Calculation P'!$B$4:$J$1000,7,FALSE),"")</f>
        <v/>
      </c>
      <c r="BN149" s="62"/>
      <c r="BO149" s="30" t="str">
        <f t="shared" si="80"/>
        <v>43560N</v>
      </c>
      <c r="BP149" s="170" t="str">
        <f>IFERROR(+VLOOKUP($BO149,'Calculation Solids'!$B$4:$I$1141,7,FALSE),"")</f>
        <v/>
      </c>
      <c r="BQ149" s="173" t="str">
        <f t="shared" si="81"/>
        <v>43560O</v>
      </c>
      <c r="BR149" s="92" t="str">
        <f>IFERROR(+VLOOKUP($BQ149,'Calculation Solids'!$B$4:$I$1141,7,FALSE),"")</f>
        <v/>
      </c>
      <c r="BS149" s="30" t="str">
        <f t="shared" si="82"/>
        <v>43560P</v>
      </c>
      <c r="BT149" s="170" t="str">
        <f>IFERROR(+VLOOKUP($BS149,'Calculation Solids'!$B$4:$I$1141,7,FALSE),"")</f>
        <v/>
      </c>
    </row>
    <row r="150" spans="1:72" x14ac:dyDescent="0.35">
      <c r="A150" s="244">
        <v>43561</v>
      </c>
      <c r="B150" s="240"/>
      <c r="C150" s="191" t="str">
        <f t="shared" si="83"/>
        <v>43561A</v>
      </c>
      <c r="D150" s="64" t="str">
        <f>IFERROR(+VLOOKUP(C150,'Calculation Solids'!$B$4:$I$1141,7,FALSE),"")</f>
        <v/>
      </c>
      <c r="E150" s="326" t="str">
        <f>+IFERROR(VLOOKUP($C150,'Calculation COD'!$B$4:$J$1055,7,FALSE),"")</f>
        <v/>
      </c>
      <c r="F150" s="183" t="str">
        <f t="shared" si="68"/>
        <v>43561B</v>
      </c>
      <c r="G150" s="178" t="str">
        <f>IFERROR(+VLOOKUP($F150,'Calculation Solids'!$B$4:$I$1141,7,FALSE),"")</f>
        <v/>
      </c>
      <c r="H150" s="3" t="str">
        <f>+IFERROR(VLOOKUP($F150,'Calculation COD'!$B$4:$J$1055,7,FALSE),"")</f>
        <v/>
      </c>
      <c r="I150" s="3" t="str">
        <f>+IFERROR(VLOOKUP($F150,'Calculation NH4'!$B$4:$J$1041,7,FALSE),"")</f>
        <v/>
      </c>
      <c r="J150" s="64" t="str">
        <f>+IFERROR(VLOOKUP($F150,'Calculation NO3'!$B$4:$J$1044,7,FALSE),"")</f>
        <v/>
      </c>
      <c r="K150" s="64" t="str">
        <f>+IFERROR(VLOOKUP($F150,'Calculation P'!$B$4:$J$1000,7,FALSE),"")</f>
        <v/>
      </c>
      <c r="L150" s="115"/>
      <c r="M150" s="117" t="str">
        <f t="shared" si="69"/>
        <v>43561J</v>
      </c>
      <c r="N150" s="66" t="str">
        <f>+IFERROR(VLOOKUP($M150,'Calculation Solids'!$B$4:$J$1141,7,FALSE),"")</f>
        <v/>
      </c>
      <c r="O150" s="64" t="str">
        <f t="shared" si="70"/>
        <v>43561K</v>
      </c>
      <c r="P150" s="64" t="str">
        <f>+IFERROR(VLOOKUP($O150,'Calculation Solids'!$B$4:$J$1141,7,FALSE),"")</f>
        <v/>
      </c>
      <c r="Q150" s="64" t="str">
        <f t="shared" si="71"/>
        <v>43561L</v>
      </c>
      <c r="R150" s="64" t="str">
        <f>+IFERROR(VLOOKUP($Q150,'Calculation Solids'!$B$4:$J$1141,7,FALSE),"")</f>
        <v/>
      </c>
      <c r="S150" s="64" t="str">
        <f t="shared" si="72"/>
        <v>43561M</v>
      </c>
      <c r="T150" s="64" t="str">
        <f>+IFERROR(VLOOKUP($S150,'Calculation Solids'!$B$4:$J$1141,7,FALSE),"")</f>
        <v/>
      </c>
      <c r="U150" s="69" t="str">
        <f t="shared" si="84"/>
        <v/>
      </c>
      <c r="V150" s="189" t="str">
        <f t="shared" si="73"/>
        <v>43561C</v>
      </c>
      <c r="W150" s="64" t="str">
        <f>+IFERROR(VLOOKUP($V150,'Calculation Solids'!$B$4:$J$1141,7,FALSE),"")</f>
        <v/>
      </c>
      <c r="X150" s="4" t="str">
        <f>+IFERROR(VLOOKUP($V150,'Calculation COD'!$B$4:$J$1055,7,FALSE),"")</f>
        <v/>
      </c>
      <c r="Y150" s="4" t="str">
        <f>+IFERROR(VLOOKUP($V150,'Calculation NH4'!$B$4:$J$1041,7,FALSE),"")</f>
        <v/>
      </c>
      <c r="Z150" s="64" t="str">
        <f>+IFERROR(VLOOKUP($V150,'Calculation NO3'!$B$4:$J$1044,7,FALSE),"")</f>
        <v/>
      </c>
      <c r="AA150" s="64" t="str">
        <f>+IFERROR(VLOOKUP($V150,'Calculation P'!$B$4:$J$1000,7,FALSE),"")</f>
        <v/>
      </c>
      <c r="AB150" s="240"/>
      <c r="AC150" s="183" t="str">
        <f t="shared" si="74"/>
        <v>43561D</v>
      </c>
      <c r="AD150" s="4" t="str">
        <f>+IFERROR(VLOOKUP($AC150,'Calculation TSS'!$B$4:$J$1000,7,FALSE),"")</f>
        <v/>
      </c>
      <c r="AE150" s="4" t="str">
        <f>+IFERROR(VLOOKUP($AC150,'Calculation COD'!$B$4:$J$1055,7,FALSE),"")</f>
        <v/>
      </c>
      <c r="AF150" s="4" t="str">
        <f>+IFERROR(VLOOKUP($AC150,'Calculation NH4'!$B$4:$J$1041,7,FALSE),"")</f>
        <v/>
      </c>
      <c r="AG150" s="64" t="str">
        <f>+IFERROR(VLOOKUP($AC150,'Calculation NO3'!$B$4:$J$1044,7,FALSE),"")</f>
        <v/>
      </c>
      <c r="AH150" s="131" t="str">
        <f>+IFERROR(VLOOKUP($AC150,'Calculation P'!$B$4:$J$1000,7,FALSE),"")</f>
        <v/>
      </c>
      <c r="AI150" s="115"/>
      <c r="AJ150" s="210" t="str">
        <f t="shared" si="75"/>
        <v>43561E</v>
      </c>
      <c r="AK150" s="211" t="str">
        <f>+IFERROR(VLOOKUP($AJ150,'Calculation TSS'!$B$4:$J$1000,7,FALSE),"")</f>
        <v/>
      </c>
      <c r="AL150" s="4" t="str">
        <f>+IFERROR(VLOOKUP($AJ150,'Calculation COD'!$B$4:$J$1055,7,FALSE),"")</f>
        <v/>
      </c>
      <c r="AM150" s="4" t="str">
        <f>+IFERROR(VLOOKUP($AJ150,'Calculation NH4'!$B$4:$J$1041,7,FALSE),"")</f>
        <v/>
      </c>
      <c r="AN150" s="64" t="str">
        <f>+IFERROR(VLOOKUP($AJ150,'Calculation NO3'!$B$4:$J$1044,7,FALSE),"")</f>
        <v/>
      </c>
      <c r="AO150" s="69" t="str">
        <f>+IFERROR(VLOOKUP($AJ150,'Calculation P'!$B$4:$J$1000,7,FALSE),"")</f>
        <v/>
      </c>
      <c r="AP150" s="178" t="str">
        <f t="shared" si="76"/>
        <v>43561F</v>
      </c>
      <c r="AQ150" s="65" t="str">
        <f>+IFERROR(VLOOKUP($AP150,'Calculation TSS'!$B$4:$J$1000,7,FALSE),"")</f>
        <v/>
      </c>
      <c r="AR150" s="65" t="str">
        <f>+IFERROR(VLOOKUP($AP150,'Calculation COD'!$B$4:$J$1055,7,FALSE),"")</f>
        <v/>
      </c>
      <c r="AS150" s="65" t="str">
        <f>+IFERROR(VLOOKUP($AP150,'Calculation NH4'!$B$4:$J$1041,7,FALSE),"")</f>
        <v/>
      </c>
      <c r="AT150" s="64" t="str">
        <f>+IFERROR(VLOOKUP($AP150,'Calculation NO3'!$B$4:$J$1044,7,FALSE),"")</f>
        <v/>
      </c>
      <c r="AU150" s="64" t="str">
        <f>+IFERROR(VLOOKUP($AP150,'Calculation P'!$B$4:$J$1000,7,FALSE),"")</f>
        <v/>
      </c>
      <c r="AV150" s="115"/>
      <c r="AW150" s="189" t="str">
        <f t="shared" si="77"/>
        <v>43561G</v>
      </c>
      <c r="AX150" s="65" t="str">
        <f>+IFERROR(VLOOKUP($AW150,'Calculation COD'!$B$4:$J$1055,7,FALSE),"")</f>
        <v/>
      </c>
      <c r="AY150" s="65" t="str">
        <f>+IFERROR(VLOOKUP($AW150,'Calculation NH4'!$B$4:$J$1041,7,FALSE),"")</f>
        <v/>
      </c>
      <c r="AZ150" s="64" t="str">
        <f>+IFERROR(VLOOKUP($AW150,'Calculation NO3'!$B$4:$J$1044,7,FALSE),"")</f>
        <v/>
      </c>
      <c r="BA150" s="69" t="str">
        <f>+IFERROR(VLOOKUP($AW150,'Calculation P'!$B$4:$J$1000,7,FALSE),"")</f>
        <v/>
      </c>
      <c r="BB150" s="183" t="str">
        <f t="shared" si="78"/>
        <v>43561H</v>
      </c>
      <c r="BC150" s="64" t="str">
        <f>+IFERROR(VLOOKUP($BB150,'Calculation TSS'!$B$4:$J$1000,7,FALSE),"")</f>
        <v/>
      </c>
      <c r="BD150" s="65" t="str">
        <f>+IFERROR(VLOOKUP($BB150,'Calculation COD'!$B$4:$J$1055,7,FALSE),"")</f>
        <v/>
      </c>
      <c r="BE150" s="65" t="str">
        <f>+IFERROR(VLOOKUP($BB150,'Calculation NH4'!$B$4:$J$1041,7,FALSE),"")</f>
        <v/>
      </c>
      <c r="BF150" s="65" t="str">
        <f>+IFERROR(VLOOKUP($BB150,'Calculation NO3'!$B$4:$J$1044,7,FALSE),"")</f>
        <v/>
      </c>
      <c r="BG150" s="131" t="str">
        <f>+IFERROR(VLOOKUP($BB150,'Calculation P'!$B$4:$J$1000,7,FALSE),"")</f>
        <v/>
      </c>
      <c r="BH150" s="210" t="str">
        <f t="shared" si="79"/>
        <v>43561I</v>
      </c>
      <c r="BI150" s="66" t="str">
        <f>+IFERROR(VLOOKUP($BH150,'Calculation TSS'!$B$4:$J$1000,7,FALSE),"")</f>
        <v/>
      </c>
      <c r="BJ150" s="65" t="str">
        <f>+IFERROR(VLOOKUP($BH150,'Calculation COD'!$B$4:$J$1055,7,FALSE),"")</f>
        <v/>
      </c>
      <c r="BK150" s="65" t="str">
        <f>+IFERROR(VLOOKUP($BH150,'Calculation NH4'!$B$4:$J$1041,7,FALSE),"")</f>
        <v/>
      </c>
      <c r="BL150" s="65" t="str">
        <f>+IFERROR(VLOOKUP($BH150,'Calculation NO3'!$B$4:$J$1044,7,FALSE),"")</f>
        <v/>
      </c>
      <c r="BM150" s="64" t="str">
        <f>+IFERROR(VLOOKUP($BH150,'Calculation P'!$B$4:$J$1000,7,FALSE),"")</f>
        <v/>
      </c>
      <c r="BN150" s="115"/>
      <c r="BO150" s="183" t="str">
        <f t="shared" si="80"/>
        <v>43561N</v>
      </c>
      <c r="BP150" s="116" t="str">
        <f>IFERROR(+VLOOKUP($BO150,'Calculation Solids'!$B$4:$I$1141,7,FALSE),"")</f>
        <v/>
      </c>
      <c r="BQ150" s="187" t="str">
        <f t="shared" si="81"/>
        <v>43561O</v>
      </c>
      <c r="BR150" s="116" t="str">
        <f>IFERROR(+VLOOKUP($BQ150,'Calculation Solids'!$B$4:$I$1141,7,FALSE),"")</f>
        <v/>
      </c>
      <c r="BS150" s="185" t="str">
        <f t="shared" si="82"/>
        <v>43561P</v>
      </c>
      <c r="BT150" s="116" t="str">
        <f>IFERROR(+VLOOKUP($BS150,'Calculation Solids'!$B$4:$I$1141,7,FALSE),"")</f>
        <v/>
      </c>
    </row>
    <row r="151" spans="1:72" x14ac:dyDescent="0.35">
      <c r="A151" s="244">
        <v>43562</v>
      </c>
      <c r="B151" s="240"/>
      <c r="C151" s="191" t="str">
        <f t="shared" si="83"/>
        <v>43562A</v>
      </c>
      <c r="D151" s="64" t="str">
        <f>IFERROR(+VLOOKUP(C151,'Calculation Solids'!$B$4:$I$1141,7,FALSE),"")</f>
        <v/>
      </c>
      <c r="E151" s="326" t="str">
        <f>+IFERROR(VLOOKUP($C151,'Calculation COD'!$B$4:$J$1055,7,FALSE),"")</f>
        <v/>
      </c>
      <c r="F151" s="183" t="str">
        <f t="shared" si="68"/>
        <v>43562B</v>
      </c>
      <c r="G151" s="178" t="str">
        <f>IFERROR(+VLOOKUP($F151,'Calculation Solids'!$B$4:$I$1141,7,FALSE),"")</f>
        <v/>
      </c>
      <c r="H151" s="3" t="str">
        <f>+IFERROR(VLOOKUP($F151,'Calculation COD'!$B$4:$J$1055,7,FALSE),"")</f>
        <v/>
      </c>
      <c r="I151" s="3" t="str">
        <f>+IFERROR(VLOOKUP($F151,'Calculation NH4'!$B$4:$J$1041,7,FALSE),"")</f>
        <v/>
      </c>
      <c r="J151" s="64" t="str">
        <f>+IFERROR(VLOOKUP($F151,'Calculation NO3'!$B$4:$J$1044,7,FALSE),"")</f>
        <v/>
      </c>
      <c r="K151" s="64" t="str">
        <f>+IFERROR(VLOOKUP($F151,'Calculation P'!$B$4:$J$1000,7,FALSE),"")</f>
        <v/>
      </c>
      <c r="L151" s="115"/>
      <c r="M151" s="117" t="str">
        <f t="shared" si="69"/>
        <v>43562J</v>
      </c>
      <c r="N151" s="66" t="str">
        <f>+IFERROR(VLOOKUP($M151,'Calculation Solids'!$B$4:$J$1141,7,FALSE),"")</f>
        <v/>
      </c>
      <c r="O151" s="64" t="str">
        <f t="shared" si="70"/>
        <v>43562K</v>
      </c>
      <c r="P151" s="64" t="str">
        <f>+IFERROR(VLOOKUP($O151,'Calculation Solids'!$B$4:$J$1141,7,FALSE),"")</f>
        <v/>
      </c>
      <c r="Q151" s="64" t="str">
        <f t="shared" si="71"/>
        <v>43562L</v>
      </c>
      <c r="R151" s="64" t="str">
        <f>+IFERROR(VLOOKUP($Q151,'Calculation Solids'!$B$4:$J$1141,7,FALSE),"")</f>
        <v/>
      </c>
      <c r="S151" s="64" t="str">
        <f t="shared" si="72"/>
        <v>43562M</v>
      </c>
      <c r="T151" s="64" t="str">
        <f>+IFERROR(VLOOKUP($S151,'Calculation Solids'!$B$4:$J$1141,7,FALSE),"")</f>
        <v/>
      </c>
      <c r="U151" s="69" t="str">
        <f t="shared" si="84"/>
        <v/>
      </c>
      <c r="V151" s="189" t="str">
        <f t="shared" si="73"/>
        <v>43562C</v>
      </c>
      <c r="W151" s="64" t="str">
        <f>+IFERROR(VLOOKUP($V151,'Calculation Solids'!$B$4:$J$1141,7,FALSE),"")</f>
        <v/>
      </c>
      <c r="X151" s="4" t="str">
        <f>+IFERROR(VLOOKUP($V151,'Calculation COD'!$B$4:$J$1055,7,FALSE),"")</f>
        <v/>
      </c>
      <c r="Y151" s="4" t="str">
        <f>+IFERROR(VLOOKUP($V151,'Calculation NH4'!$B$4:$J$1041,7,FALSE),"")</f>
        <v/>
      </c>
      <c r="Z151" s="64" t="str">
        <f>+IFERROR(VLOOKUP($V151,'Calculation NO3'!$B$4:$J$1044,7,FALSE),"")</f>
        <v/>
      </c>
      <c r="AA151" s="64" t="str">
        <f>+IFERROR(VLOOKUP($V151,'Calculation P'!$B$4:$J$1000,7,FALSE),"")</f>
        <v/>
      </c>
      <c r="AB151" s="240"/>
      <c r="AC151" s="183" t="str">
        <f t="shared" si="74"/>
        <v>43562D</v>
      </c>
      <c r="AD151" s="4" t="str">
        <f>+IFERROR(VLOOKUP($AC151,'Calculation TSS'!$B$4:$J$1000,7,FALSE),"")</f>
        <v/>
      </c>
      <c r="AE151" s="4" t="str">
        <f>+IFERROR(VLOOKUP($AC151,'Calculation COD'!$B$4:$J$1055,7,FALSE),"")</f>
        <v/>
      </c>
      <c r="AF151" s="4" t="str">
        <f>+IFERROR(VLOOKUP($AC151,'Calculation NH4'!$B$4:$J$1041,7,FALSE),"")</f>
        <v/>
      </c>
      <c r="AG151" s="64" t="str">
        <f>+IFERROR(VLOOKUP($AC151,'Calculation NO3'!$B$4:$J$1044,7,FALSE),"")</f>
        <v/>
      </c>
      <c r="AH151" s="131" t="str">
        <f>+IFERROR(VLOOKUP($AC151,'Calculation P'!$B$4:$J$1000,7,FALSE),"")</f>
        <v/>
      </c>
      <c r="AI151" s="115"/>
      <c r="AJ151" s="210" t="str">
        <f t="shared" si="75"/>
        <v>43562E</v>
      </c>
      <c r="AK151" s="211" t="str">
        <f>+IFERROR(VLOOKUP($AJ151,'Calculation TSS'!$B$4:$J$1000,7,FALSE),"")</f>
        <v/>
      </c>
      <c r="AL151" s="4" t="str">
        <f>+IFERROR(VLOOKUP($AJ151,'Calculation COD'!$B$4:$J$1055,7,FALSE),"")</f>
        <v/>
      </c>
      <c r="AM151" s="4" t="str">
        <f>+IFERROR(VLOOKUP($AJ151,'Calculation NH4'!$B$4:$J$1041,7,FALSE),"")</f>
        <v/>
      </c>
      <c r="AN151" s="64" t="str">
        <f>+IFERROR(VLOOKUP($AJ151,'Calculation NO3'!$B$4:$J$1044,7,FALSE),"")</f>
        <v/>
      </c>
      <c r="AO151" s="69" t="str">
        <f>+IFERROR(VLOOKUP($AJ151,'Calculation P'!$B$4:$J$1000,7,FALSE),"")</f>
        <v/>
      </c>
      <c r="AP151" s="178" t="str">
        <f t="shared" si="76"/>
        <v>43562F</v>
      </c>
      <c r="AQ151" s="65" t="str">
        <f>+IFERROR(VLOOKUP($AP151,'Calculation TSS'!$B$4:$J$1000,7,FALSE),"")</f>
        <v/>
      </c>
      <c r="AR151" s="65" t="str">
        <f>+IFERROR(VLOOKUP($AP151,'Calculation COD'!$B$4:$J$1055,7,FALSE),"")</f>
        <v/>
      </c>
      <c r="AS151" s="65" t="str">
        <f>+IFERROR(VLOOKUP($AP151,'Calculation NH4'!$B$4:$J$1041,7,FALSE),"")</f>
        <v/>
      </c>
      <c r="AT151" s="64" t="str">
        <f>+IFERROR(VLOOKUP($AP151,'Calculation NO3'!$B$4:$J$1044,7,FALSE),"")</f>
        <v/>
      </c>
      <c r="AU151" s="64" t="str">
        <f>+IFERROR(VLOOKUP($AP151,'Calculation P'!$B$4:$J$1000,7,FALSE),"")</f>
        <v/>
      </c>
      <c r="AV151" s="115"/>
      <c r="AW151" s="189" t="str">
        <f t="shared" si="77"/>
        <v>43562G</v>
      </c>
      <c r="AX151" s="65" t="str">
        <f>+IFERROR(VLOOKUP($AW151,'Calculation COD'!$B$4:$J$1055,7,FALSE),"")</f>
        <v/>
      </c>
      <c r="AY151" s="65" t="str">
        <f>+IFERROR(VLOOKUP($AW151,'Calculation NH4'!$B$4:$J$1041,7,FALSE),"")</f>
        <v/>
      </c>
      <c r="AZ151" s="64" t="str">
        <f>+IFERROR(VLOOKUP($AW151,'Calculation NO3'!$B$4:$J$1044,7,FALSE),"")</f>
        <v/>
      </c>
      <c r="BA151" s="69" t="str">
        <f>+IFERROR(VLOOKUP($AW151,'Calculation P'!$B$4:$J$1000,7,FALSE),"")</f>
        <v/>
      </c>
      <c r="BB151" s="183" t="str">
        <f t="shared" si="78"/>
        <v>43562H</v>
      </c>
      <c r="BC151" s="64" t="str">
        <f>+IFERROR(VLOOKUP($BB151,'Calculation TSS'!$B$4:$J$1000,7,FALSE),"")</f>
        <v/>
      </c>
      <c r="BD151" s="65" t="str">
        <f>+IFERROR(VLOOKUP($BB151,'Calculation COD'!$B$4:$J$1055,7,FALSE),"")</f>
        <v/>
      </c>
      <c r="BE151" s="65" t="str">
        <f>+IFERROR(VLOOKUP($BB151,'Calculation NH4'!$B$4:$J$1041,7,FALSE),"")</f>
        <v/>
      </c>
      <c r="BF151" s="65" t="str">
        <f>+IFERROR(VLOOKUP($BB151,'Calculation NO3'!$B$4:$J$1044,7,FALSE),"")</f>
        <v/>
      </c>
      <c r="BG151" s="131" t="str">
        <f>+IFERROR(VLOOKUP($BB151,'Calculation P'!$B$4:$J$1000,7,FALSE),"")</f>
        <v/>
      </c>
      <c r="BH151" s="210" t="str">
        <f t="shared" si="79"/>
        <v>43562I</v>
      </c>
      <c r="BI151" s="66" t="str">
        <f>+IFERROR(VLOOKUP($BH151,'Calculation TSS'!$B$4:$J$1000,7,FALSE),"")</f>
        <v/>
      </c>
      <c r="BJ151" s="65" t="str">
        <f>+IFERROR(VLOOKUP($BH151,'Calculation COD'!$B$4:$J$1055,7,FALSE),"")</f>
        <v/>
      </c>
      <c r="BK151" s="65" t="str">
        <f>+IFERROR(VLOOKUP($BH151,'Calculation NH4'!$B$4:$J$1041,7,FALSE),"")</f>
        <v/>
      </c>
      <c r="BL151" s="65" t="str">
        <f>+IFERROR(VLOOKUP($BH151,'Calculation NO3'!$B$4:$J$1044,7,FALSE),"")</f>
        <v/>
      </c>
      <c r="BM151" s="64" t="str">
        <f>+IFERROR(VLOOKUP($BH151,'Calculation P'!$B$4:$J$1000,7,FALSE),"")</f>
        <v/>
      </c>
      <c r="BN151" s="115"/>
      <c r="BO151" s="183" t="str">
        <f t="shared" si="80"/>
        <v>43562N</v>
      </c>
      <c r="BP151" s="116">
        <f>IFERROR(+VLOOKUP($BO151,'Calculation Solids'!$B$4:$I$1141,7,FALSE),"")</f>
        <v>178.52670083989122</v>
      </c>
      <c r="BQ151" s="187" t="str">
        <f t="shared" si="81"/>
        <v>43562O</v>
      </c>
      <c r="BR151" s="116" t="str">
        <f>IFERROR(+VLOOKUP($BQ151,'Calculation Solids'!$B$4:$I$1141,7,FALSE),"")</f>
        <v/>
      </c>
      <c r="BS151" s="185" t="str">
        <f t="shared" si="82"/>
        <v>43562P</v>
      </c>
      <c r="BT151" s="116" t="str">
        <f>IFERROR(+VLOOKUP($BS151,'Calculation Solids'!$B$4:$I$1141,7,FALSE),"")</f>
        <v/>
      </c>
    </row>
    <row r="152" spans="1:72" x14ac:dyDescent="0.35">
      <c r="A152" s="244">
        <v>43563</v>
      </c>
      <c r="B152" s="239"/>
      <c r="C152" s="173" t="str">
        <f t="shared" si="83"/>
        <v>43563A</v>
      </c>
      <c r="D152" s="29" t="str">
        <f>IFERROR(+VLOOKUP(C152,'Calculation Solids'!$B$4:$I$1141,7,FALSE),"")</f>
        <v/>
      </c>
      <c r="E152" s="190" t="str">
        <f>+IFERROR(VLOOKUP($C152,'Calculation COD'!$B$4:$J$1055,7,FALSE),"")</f>
        <v/>
      </c>
      <c r="F152" s="30" t="str">
        <f t="shared" si="68"/>
        <v>43563B</v>
      </c>
      <c r="G152" s="177" t="str">
        <f>IFERROR(+VLOOKUP($F152,'Calculation Solids'!$B$4:$I$1141,7,FALSE),"")</f>
        <v/>
      </c>
      <c r="H152" s="25" t="str">
        <f>+IFERROR(VLOOKUP($F152,'Calculation COD'!$B$4:$J$1055,7,FALSE),"")</f>
        <v/>
      </c>
      <c r="I152" s="26" t="str">
        <f>+IFERROR(VLOOKUP($F152,'Calculation NH4'!$B$4:$J$1041,7,FALSE),"")</f>
        <v/>
      </c>
      <c r="J152" s="29" t="str">
        <f>+IFERROR(VLOOKUP($F152,'Calculation NO3'!$B$4:$J$1044,7,FALSE),"")</f>
        <v/>
      </c>
      <c r="K152" s="29" t="str">
        <f>+IFERROR(VLOOKUP($F152,'Calculation P'!$B$4:$J$1000,7,FALSE),"")</f>
        <v/>
      </c>
      <c r="L152" s="239"/>
      <c r="M152" s="27" t="str">
        <f t="shared" si="69"/>
        <v>43563J</v>
      </c>
      <c r="N152" s="40" t="str">
        <f>+IFERROR(VLOOKUP($M152,'Calculation Solids'!$B$4:$J$1141,7,FALSE),"")</f>
        <v/>
      </c>
      <c r="O152" s="28" t="str">
        <f t="shared" si="70"/>
        <v>43563K</v>
      </c>
      <c r="P152" s="29" t="str">
        <f>+IFERROR(VLOOKUP($O152,'Calculation Solids'!$B$4:$J$1141,7,FALSE),"")</f>
        <v/>
      </c>
      <c r="Q152" s="28" t="str">
        <f t="shared" si="71"/>
        <v>43563L</v>
      </c>
      <c r="R152" s="29" t="str">
        <f>+IFERROR(VLOOKUP($Q152,'Calculation Solids'!$B$4:$J$1141,7,FALSE),"")</f>
        <v/>
      </c>
      <c r="S152" s="28" t="str">
        <f t="shared" si="72"/>
        <v>43563M</v>
      </c>
      <c r="T152" s="29" t="str">
        <f>+IFERROR(VLOOKUP($S152,'Calculation Solids'!$B$4:$J$1141,7,FALSE),"")</f>
        <v/>
      </c>
      <c r="U152" s="68" t="str">
        <f t="shared" si="84"/>
        <v/>
      </c>
      <c r="V152" s="173" t="str">
        <f t="shared" si="73"/>
        <v>43563C</v>
      </c>
      <c r="W152" s="29" t="str">
        <f>+IFERROR(VLOOKUP($V152,'Calculation Solids'!$B$4:$J$1141,7,FALSE),"")</f>
        <v/>
      </c>
      <c r="X152" s="24" t="str">
        <f>+IFERROR(VLOOKUP($V152,'Calculation COD'!$B$4:$J$1055,7,FALSE),"")</f>
        <v/>
      </c>
      <c r="Y152" s="8" t="str">
        <f>+IFERROR(VLOOKUP($V152,'Calculation NH4'!$B$4:$J$1041,7,FALSE),"")</f>
        <v/>
      </c>
      <c r="Z152" s="29" t="str">
        <f>+IFERROR(VLOOKUP($V152,'Calculation NO3'!$B$4:$J$1044,7,FALSE),"")</f>
        <v/>
      </c>
      <c r="AA152" s="29" t="str">
        <f>+IFERROR(VLOOKUP($V152,'Calculation P'!$B$4:$J$1000,7,FALSE),"")</f>
        <v/>
      </c>
      <c r="AB152" s="239"/>
      <c r="AC152" s="30" t="str">
        <f t="shared" si="74"/>
        <v>43563D</v>
      </c>
      <c r="AD152" s="2" t="str">
        <f>+IFERROR(VLOOKUP($AC152,'Calculation TSS'!$B$4:$J$1000,7,FALSE),"")</f>
        <v/>
      </c>
      <c r="AE152" s="24" t="str">
        <f>+IFERROR(VLOOKUP($AC152,'Calculation COD'!$B$4:$J$1055,7,FALSE),"")</f>
        <v/>
      </c>
      <c r="AF152" s="24" t="str">
        <f>+IFERROR(VLOOKUP($AC152,'Calculation NH4'!$B$4:$J$1041,7,FALSE),"")</f>
        <v/>
      </c>
      <c r="AG152" s="29" t="str">
        <f>+IFERROR(VLOOKUP($AC152,'Calculation NO3'!$B$4:$J$1044,7,FALSE),"")</f>
        <v/>
      </c>
      <c r="AH152" s="29" t="str">
        <f>+IFERROR(VLOOKUP($AC152,'Calculation P'!$B$4:$J$1000,7,FALSE),"")</f>
        <v/>
      </c>
      <c r="AI152" s="239"/>
      <c r="AJ152" s="173" t="str">
        <f t="shared" si="75"/>
        <v>43563E</v>
      </c>
      <c r="AK152" s="2" t="str">
        <f>+IFERROR(VLOOKUP($AJ152,'Calculation TSS'!$B$4:$J$1000,7,FALSE),"")</f>
        <v/>
      </c>
      <c r="AL152" s="24" t="str">
        <f>+IFERROR(VLOOKUP($AJ152,'Calculation COD'!$B$4:$J$1055,7,FALSE),"")</f>
        <v/>
      </c>
      <c r="AM152" s="24" t="str">
        <f>+IFERROR(VLOOKUP($AJ152,'Calculation NH4'!$B$4:$J$1041,7,FALSE),"")</f>
        <v/>
      </c>
      <c r="AN152" s="29" t="str">
        <f>+IFERROR(VLOOKUP($AJ152,'Calculation NO3'!$B$4:$J$1044,7,FALSE),"")</f>
        <v/>
      </c>
      <c r="AO152" s="68" t="str">
        <f>+IFERROR(VLOOKUP($AJ152,'Calculation P'!$B$4:$J$1000,7,FALSE),"")</f>
        <v/>
      </c>
      <c r="AP152" s="30" t="str">
        <f t="shared" si="76"/>
        <v>43563F</v>
      </c>
      <c r="AQ152" s="25" t="str">
        <f>+IFERROR(VLOOKUP($AP152,'Calculation TSS'!$B$4:$J$1000,7,FALSE),"")</f>
        <v/>
      </c>
      <c r="AR152" s="25" t="str">
        <f>+IFERROR(VLOOKUP($AP152,'Calculation COD'!$B$4:$J$1055,7,FALSE),"")</f>
        <v/>
      </c>
      <c r="AS152" s="25" t="str">
        <f>+IFERROR(VLOOKUP($AP152,'Calculation NH4'!$B$4:$J$1041,7,FALSE),"")</f>
        <v/>
      </c>
      <c r="AT152" s="29" t="str">
        <f>+IFERROR(VLOOKUP($AP152,'Calculation NO3'!$B$4:$J$1044,7,FALSE),"")</f>
        <v/>
      </c>
      <c r="AU152" s="29" t="str">
        <f>+IFERROR(VLOOKUP($AP152,'Calculation P'!$B$4:$J$1000,7,FALSE),"")</f>
        <v/>
      </c>
      <c r="AV152" s="62"/>
      <c r="AW152" s="173" t="str">
        <f t="shared" si="77"/>
        <v>43563G</v>
      </c>
      <c r="AX152" s="25" t="str">
        <f>+IFERROR(VLOOKUP($AW152,'Calculation COD'!$B$4:$J$1055,7,FALSE),"")</f>
        <v/>
      </c>
      <c r="AY152" s="25" t="str">
        <f>+IFERROR(VLOOKUP($AW152,'Calculation NH4'!$B$4:$J$1041,7,FALSE),"")</f>
        <v/>
      </c>
      <c r="AZ152" s="29" t="str">
        <f>+IFERROR(VLOOKUP($AW152,'Calculation NO3'!$B$4:$J$1044,7,FALSE),"")</f>
        <v/>
      </c>
      <c r="BA152" s="68" t="str">
        <f>+IFERROR(VLOOKUP($AW152,'Calculation P'!$B$4:$J$1000,7,FALSE),"")</f>
        <v/>
      </c>
      <c r="BB152" s="30" t="str">
        <f t="shared" si="78"/>
        <v>43563H</v>
      </c>
      <c r="BC152" s="29" t="str">
        <f>+IFERROR(VLOOKUP($BB152,'Calculation TSS'!$B$4:$J$1000,7,FALSE),"")</f>
        <v/>
      </c>
      <c r="BD152" s="25" t="str">
        <f>+IFERROR(VLOOKUP($BB152,'Calculation COD'!$B$4:$J$1055,7,FALSE),"")</f>
        <v/>
      </c>
      <c r="BE152" s="25" t="str">
        <f>+IFERROR(VLOOKUP($BB152,'Calculation NH4'!$B$4:$J$1041,7,FALSE),"")</f>
        <v/>
      </c>
      <c r="BF152" s="25" t="str">
        <f>+IFERROR(VLOOKUP($BB152,'Calculation NO3'!$B$4:$J$1044,7,FALSE),"")</f>
        <v/>
      </c>
      <c r="BG152" s="130" t="str">
        <f>+IFERROR(VLOOKUP($BB152,'Calculation P'!$B$4:$J$1000,7,FALSE),"")</f>
        <v/>
      </c>
      <c r="BH152" s="192" t="str">
        <f t="shared" si="79"/>
        <v>43563I</v>
      </c>
      <c r="BI152" s="40" t="str">
        <f>+IFERROR(VLOOKUP($BH152,'Calculation TSS'!$B$4:$J$1000,7,FALSE),"")</f>
        <v/>
      </c>
      <c r="BJ152" s="25" t="str">
        <f>+IFERROR(VLOOKUP($BH152,'Calculation COD'!$B$4:$J$1055,7,FALSE),"")</f>
        <v/>
      </c>
      <c r="BK152" s="25" t="str">
        <f>+IFERROR(VLOOKUP($BH152,'Calculation NH4'!$B$4:$J$1041,7,FALSE),"")</f>
        <v/>
      </c>
      <c r="BL152" s="25" t="str">
        <f>+IFERROR(VLOOKUP($BH152,'Calculation NO3'!$B$4:$J$1044,7,FALSE),"")</f>
        <v/>
      </c>
      <c r="BM152" s="29" t="str">
        <f>+IFERROR(VLOOKUP($BH152,'Calculation P'!$B$4:$J$1000,7,FALSE),"")</f>
        <v/>
      </c>
      <c r="BN152" s="62"/>
      <c r="BO152" s="30" t="str">
        <f t="shared" si="80"/>
        <v>43563N</v>
      </c>
      <c r="BP152" s="170" t="str">
        <f>IFERROR(+VLOOKUP($BO152,'Calculation Solids'!$B$4:$I$1141,7,FALSE),"")</f>
        <v/>
      </c>
      <c r="BQ152" s="173" t="str">
        <f t="shared" si="81"/>
        <v>43563O</v>
      </c>
      <c r="BR152" s="92">
        <f>IFERROR(+VLOOKUP($BQ152,'Calculation Solids'!$B$4:$I$1141,7,FALSE),"")</f>
        <v>671.46231148021798</v>
      </c>
      <c r="BS152" s="30" t="str">
        <f t="shared" si="82"/>
        <v>43563P</v>
      </c>
      <c r="BT152" s="170" t="str">
        <f>IFERROR(+VLOOKUP($BS152,'Calculation Solids'!$B$4:$I$1141,7,FALSE),"")</f>
        <v/>
      </c>
    </row>
    <row r="153" spans="1:72" x14ac:dyDescent="0.35">
      <c r="A153" s="244">
        <v>43564</v>
      </c>
      <c r="B153" s="239"/>
      <c r="C153" s="173" t="str">
        <f t="shared" si="83"/>
        <v>43564A</v>
      </c>
      <c r="D153" s="29" t="str">
        <f>IFERROR(+VLOOKUP(C153,'Calculation Solids'!$B$4:$I$1141,7,FALSE),"")</f>
        <v/>
      </c>
      <c r="E153" s="190" t="str">
        <f>+IFERROR(VLOOKUP($C153,'Calculation COD'!$B$4:$J$1055,7,FALSE),"")</f>
        <v/>
      </c>
      <c r="F153" s="30" t="str">
        <f t="shared" si="68"/>
        <v>43564B</v>
      </c>
      <c r="G153" s="177" t="str">
        <f>IFERROR(+VLOOKUP($F153,'Calculation Solids'!$B$4:$I$1141,7,FALSE),"")</f>
        <v/>
      </c>
      <c r="H153" s="25" t="str">
        <f>+IFERROR(VLOOKUP($F153,'Calculation COD'!$B$4:$J$1055,7,FALSE),"")</f>
        <v/>
      </c>
      <c r="I153" s="26" t="str">
        <f>+IFERROR(VLOOKUP($F153,'Calculation NH4'!$B$4:$J$1041,7,FALSE),"")</f>
        <v/>
      </c>
      <c r="J153" s="29" t="str">
        <f>+IFERROR(VLOOKUP($F153,'Calculation NO3'!$B$4:$J$1044,7,FALSE),"")</f>
        <v/>
      </c>
      <c r="K153" s="29" t="str">
        <f>+IFERROR(VLOOKUP($F153,'Calculation P'!$B$4:$J$1000,7,FALSE),"")</f>
        <v/>
      </c>
      <c r="L153" s="239"/>
      <c r="M153" s="27" t="str">
        <f t="shared" si="69"/>
        <v>43564J</v>
      </c>
      <c r="N153" s="40" t="str">
        <f>+IFERROR(VLOOKUP($M153,'Calculation Solids'!$B$4:$J$1141,7,FALSE),"")</f>
        <v/>
      </c>
      <c r="O153" s="28" t="str">
        <f t="shared" si="70"/>
        <v>43564K</v>
      </c>
      <c r="P153" s="29" t="str">
        <f>+IFERROR(VLOOKUP($O153,'Calculation Solids'!$B$4:$J$1141,7,FALSE),"")</f>
        <v/>
      </c>
      <c r="Q153" s="28" t="str">
        <f t="shared" si="71"/>
        <v>43564L</v>
      </c>
      <c r="R153" s="29" t="str">
        <f>+IFERROR(VLOOKUP($Q153,'Calculation Solids'!$B$4:$J$1141,7,FALSE),"")</f>
        <v/>
      </c>
      <c r="S153" s="28" t="str">
        <f t="shared" si="72"/>
        <v>43564M</v>
      </c>
      <c r="T153" s="29" t="str">
        <f>+IFERROR(VLOOKUP($S153,'Calculation Solids'!$B$4:$J$1141,7,FALSE),"")</f>
        <v/>
      </c>
      <c r="U153" s="68" t="str">
        <f t="shared" si="84"/>
        <v/>
      </c>
      <c r="V153" s="173" t="str">
        <f t="shared" si="73"/>
        <v>43564C</v>
      </c>
      <c r="W153" s="29" t="str">
        <f>+IFERROR(VLOOKUP($V153,'Calculation Solids'!$B$4:$J$1141,7,FALSE),"")</f>
        <v/>
      </c>
      <c r="X153" s="24" t="str">
        <f>+IFERROR(VLOOKUP($V153,'Calculation COD'!$B$4:$J$1055,7,FALSE),"")</f>
        <v/>
      </c>
      <c r="Y153" s="8" t="str">
        <f>+IFERROR(VLOOKUP($V153,'Calculation NH4'!$B$4:$J$1041,7,FALSE),"")</f>
        <v/>
      </c>
      <c r="Z153" s="29" t="str">
        <f>+IFERROR(VLOOKUP($V153,'Calculation NO3'!$B$4:$J$1044,7,FALSE),"")</f>
        <v/>
      </c>
      <c r="AA153" s="29" t="str">
        <f>+IFERROR(VLOOKUP($V153,'Calculation P'!$B$4:$J$1000,7,FALSE),"")</f>
        <v/>
      </c>
      <c r="AB153" s="239"/>
      <c r="AC153" s="30" t="str">
        <f t="shared" si="74"/>
        <v>43564D</v>
      </c>
      <c r="AD153" s="2" t="str">
        <f>+IFERROR(VLOOKUP($AC153,'Calculation TSS'!$B$4:$J$1000,7,FALSE),"")</f>
        <v/>
      </c>
      <c r="AE153" s="24" t="str">
        <f>+IFERROR(VLOOKUP($AC153,'Calculation COD'!$B$4:$J$1055,7,FALSE),"")</f>
        <v/>
      </c>
      <c r="AF153" s="24" t="str">
        <f>+IFERROR(VLOOKUP($AC153,'Calculation NH4'!$B$4:$J$1041,7,FALSE),"")</f>
        <v/>
      </c>
      <c r="AG153" s="29" t="str">
        <f>+IFERROR(VLOOKUP($AC153,'Calculation NO3'!$B$4:$J$1044,7,FALSE),"")</f>
        <v/>
      </c>
      <c r="AH153" s="29" t="str">
        <f>+IFERROR(VLOOKUP($AC153,'Calculation P'!$B$4:$J$1000,7,FALSE),"")</f>
        <v/>
      </c>
      <c r="AI153" s="239"/>
      <c r="AJ153" s="173" t="str">
        <f t="shared" si="75"/>
        <v>43564E</v>
      </c>
      <c r="AK153" s="2" t="str">
        <f>+IFERROR(VLOOKUP($AJ153,'Calculation TSS'!$B$4:$J$1000,7,FALSE),"")</f>
        <v/>
      </c>
      <c r="AL153" s="24" t="str">
        <f>+IFERROR(VLOOKUP($AJ153,'Calculation COD'!$B$4:$J$1055,7,FALSE),"")</f>
        <v/>
      </c>
      <c r="AM153" s="24" t="str">
        <f>+IFERROR(VLOOKUP($AJ153,'Calculation NH4'!$B$4:$J$1041,7,FALSE),"")</f>
        <v/>
      </c>
      <c r="AN153" s="29" t="str">
        <f>+IFERROR(VLOOKUP($AJ153,'Calculation NO3'!$B$4:$J$1044,7,FALSE),"")</f>
        <v/>
      </c>
      <c r="AO153" s="68" t="str">
        <f>+IFERROR(VLOOKUP($AJ153,'Calculation P'!$B$4:$J$1000,7,FALSE),"")</f>
        <v/>
      </c>
      <c r="AP153" s="30" t="str">
        <f t="shared" si="76"/>
        <v>43564F</v>
      </c>
      <c r="AQ153" s="25" t="str">
        <f>+IFERROR(VLOOKUP($AP153,'Calculation TSS'!$B$4:$J$1000,7,FALSE),"")</f>
        <v/>
      </c>
      <c r="AR153" s="25" t="str">
        <f>+IFERROR(VLOOKUP($AP153,'Calculation COD'!$B$4:$J$1055,7,FALSE),"")</f>
        <v/>
      </c>
      <c r="AS153" s="25" t="str">
        <f>+IFERROR(VLOOKUP($AP153,'Calculation NH4'!$B$4:$J$1041,7,FALSE),"")</f>
        <v/>
      </c>
      <c r="AT153" s="29" t="str">
        <f>+IFERROR(VLOOKUP($AP153,'Calculation NO3'!$B$4:$J$1044,7,FALSE),"")</f>
        <v/>
      </c>
      <c r="AU153" s="29" t="str">
        <f>+IFERROR(VLOOKUP($AP153,'Calculation P'!$B$4:$J$1000,7,FALSE),"")</f>
        <v/>
      </c>
      <c r="AV153" s="62"/>
      <c r="AW153" s="173" t="str">
        <f t="shared" si="77"/>
        <v>43564G</v>
      </c>
      <c r="AX153" s="25" t="str">
        <f>+IFERROR(VLOOKUP($AW153,'Calculation COD'!$B$4:$J$1055,7,FALSE),"")</f>
        <v/>
      </c>
      <c r="AY153" s="25" t="str">
        <f>+IFERROR(VLOOKUP($AW153,'Calculation NH4'!$B$4:$J$1041,7,FALSE),"")</f>
        <v/>
      </c>
      <c r="AZ153" s="29" t="str">
        <f>+IFERROR(VLOOKUP($AW153,'Calculation NO3'!$B$4:$J$1044,7,FALSE),"")</f>
        <v/>
      </c>
      <c r="BA153" s="68" t="str">
        <f>+IFERROR(VLOOKUP($AW153,'Calculation P'!$B$4:$J$1000,7,FALSE),"")</f>
        <v/>
      </c>
      <c r="BB153" s="30" t="str">
        <f t="shared" si="78"/>
        <v>43564H</v>
      </c>
      <c r="BC153" s="29" t="str">
        <f>+IFERROR(VLOOKUP($BB153,'Calculation TSS'!$B$4:$J$1000,7,FALSE),"")</f>
        <v/>
      </c>
      <c r="BD153" s="25" t="str">
        <f>+IFERROR(VLOOKUP($BB153,'Calculation COD'!$B$4:$J$1055,7,FALSE),"")</f>
        <v/>
      </c>
      <c r="BE153" s="25" t="str">
        <f>+IFERROR(VLOOKUP($BB153,'Calculation NH4'!$B$4:$J$1041,7,FALSE),"")</f>
        <v/>
      </c>
      <c r="BF153" s="25" t="str">
        <f>+IFERROR(VLOOKUP($BB153,'Calculation NO3'!$B$4:$J$1044,7,FALSE),"")</f>
        <v/>
      </c>
      <c r="BG153" s="130" t="str">
        <f>+IFERROR(VLOOKUP($BB153,'Calculation P'!$B$4:$J$1000,7,FALSE),"")</f>
        <v/>
      </c>
      <c r="BH153" s="192" t="str">
        <f t="shared" si="79"/>
        <v>43564I</v>
      </c>
      <c r="BI153" s="40" t="str">
        <f>+IFERROR(VLOOKUP($BH153,'Calculation TSS'!$B$4:$J$1000,7,FALSE),"")</f>
        <v/>
      </c>
      <c r="BJ153" s="25" t="str">
        <f>+IFERROR(VLOOKUP($BH153,'Calculation COD'!$B$4:$J$1055,7,FALSE),"")</f>
        <v/>
      </c>
      <c r="BK153" s="25" t="str">
        <f>+IFERROR(VLOOKUP($BH153,'Calculation NH4'!$B$4:$J$1041,7,FALSE),"")</f>
        <v/>
      </c>
      <c r="BL153" s="25" t="str">
        <f>+IFERROR(VLOOKUP($BH153,'Calculation NO3'!$B$4:$J$1044,7,FALSE),"")</f>
        <v/>
      </c>
      <c r="BM153" s="29" t="str">
        <f>+IFERROR(VLOOKUP($BH153,'Calculation P'!$B$4:$J$1000,7,FALSE),"")</f>
        <v/>
      </c>
      <c r="BN153" s="62"/>
      <c r="BO153" s="30" t="str">
        <f t="shared" si="80"/>
        <v>43564N</v>
      </c>
      <c r="BP153" s="170">
        <f>IFERROR(+VLOOKUP($BO153,'Calculation Solids'!$B$4:$I$1141,7,FALSE),"")</f>
        <v>204.60609643902924</v>
      </c>
      <c r="BQ153" s="173" t="str">
        <f t="shared" si="81"/>
        <v>43564O</v>
      </c>
      <c r="BR153" s="92" t="str">
        <f>IFERROR(+VLOOKUP($BQ153,'Calculation Solids'!$B$4:$I$1141,7,FALSE),"")</f>
        <v/>
      </c>
      <c r="BS153" s="30" t="str">
        <f t="shared" si="82"/>
        <v>43564P</v>
      </c>
      <c r="BT153" s="170" t="str">
        <f>IFERROR(+VLOOKUP($BS153,'Calculation Solids'!$B$4:$I$1141,7,FALSE),"")</f>
        <v/>
      </c>
    </row>
    <row r="154" spans="1:72" x14ac:dyDescent="0.35">
      <c r="A154" s="244">
        <v>43565</v>
      </c>
      <c r="B154" s="239"/>
      <c r="C154" s="173" t="str">
        <f t="shared" si="83"/>
        <v>43565A</v>
      </c>
      <c r="D154" s="29">
        <f>IFERROR(+VLOOKUP(C154,'Calculation Solids'!$B$4:$I$1141,7,FALSE),"")</f>
        <v>11.985319525945645</v>
      </c>
      <c r="E154" s="190">
        <f>+IFERROR(VLOOKUP($C154,'Calculation COD'!$B$4:$J$1055,7,FALSE),"")</f>
        <v>26400</v>
      </c>
      <c r="F154" s="30" t="str">
        <f t="shared" si="68"/>
        <v>43565B</v>
      </c>
      <c r="G154" s="177">
        <f>IFERROR(+VLOOKUP($F154,'Calculation Solids'!$B$4:$I$1141,7,FALSE),"")</f>
        <v>4.971621872552741</v>
      </c>
      <c r="H154" s="25">
        <f>+IFERROR(VLOOKUP($F154,'Calculation COD'!$B$4:$J$1055,7,FALSE),"")</f>
        <v>6000</v>
      </c>
      <c r="I154" s="26">
        <f>+IFERROR(VLOOKUP($F154,'Calculation NH4'!$B$4:$J$1041,7,FALSE),"")</f>
        <v>10650</v>
      </c>
      <c r="J154" s="29">
        <f>+IFERROR(VLOOKUP($F154,'Calculation NO3'!$B$4:$J$1044,7,FALSE),"")</f>
        <v>0</v>
      </c>
      <c r="K154" s="29">
        <f>+IFERROR(VLOOKUP($F154,'Calculation P'!$B$4:$J$1000,7,FALSE),"")</f>
        <v>27</v>
      </c>
      <c r="L154" s="239"/>
      <c r="M154" s="27" t="str">
        <f t="shared" si="69"/>
        <v>43565J</v>
      </c>
      <c r="N154" s="40">
        <f>+IFERROR(VLOOKUP($M154,'Calculation Solids'!$B$4:$J$1141,7,FALSE),"")</f>
        <v>48.166672385985436</v>
      </c>
      <c r="O154" s="28" t="str">
        <f t="shared" si="70"/>
        <v>43565K</v>
      </c>
      <c r="P154" s="29" t="str">
        <f>+IFERROR(VLOOKUP($O154,'Calculation Solids'!$B$4:$J$1141,7,FALSE),"")</f>
        <v/>
      </c>
      <c r="Q154" s="28" t="str">
        <f t="shared" si="71"/>
        <v>43565L</v>
      </c>
      <c r="R154" s="29" t="str">
        <f>+IFERROR(VLOOKUP($Q154,'Calculation Solids'!$B$4:$J$1141,7,FALSE),"")</f>
        <v/>
      </c>
      <c r="S154" s="28" t="str">
        <f t="shared" si="72"/>
        <v>43565M</v>
      </c>
      <c r="T154" s="29" t="str">
        <f>+IFERROR(VLOOKUP($S154,'Calculation Solids'!$B$4:$J$1141,7,FALSE),"")</f>
        <v/>
      </c>
      <c r="U154" s="68">
        <f t="shared" si="84"/>
        <v>48.166672385985436</v>
      </c>
      <c r="V154" s="173" t="str">
        <f t="shared" si="73"/>
        <v>43565C</v>
      </c>
      <c r="W154" s="29">
        <f>+IFERROR(VLOOKUP($V154,'Calculation Solids'!$B$4:$J$1141,7,FALSE),"")</f>
        <v>3.9670906727166493</v>
      </c>
      <c r="X154" s="24">
        <f>+IFERROR(VLOOKUP($V154,'Calculation COD'!$B$4:$J$1055,7,FALSE),"")</f>
        <v>3480</v>
      </c>
      <c r="Y154" s="8">
        <f>+IFERROR(VLOOKUP($V154,'Calculation NH4'!$B$4:$J$1041,7,FALSE),"")</f>
        <v>1050</v>
      </c>
      <c r="Z154" s="29">
        <f>+IFERROR(VLOOKUP($V154,'Calculation NO3'!$B$4:$J$1044,7,FALSE),"")</f>
        <v>0</v>
      </c>
      <c r="AA154" s="29" t="str">
        <f>+IFERROR(VLOOKUP($V154,'Calculation P'!$B$4:$J$1000,7,FALSE),"")</f>
        <v/>
      </c>
      <c r="AB154" s="239"/>
      <c r="AC154" s="30" t="str">
        <f t="shared" si="74"/>
        <v>43565D</v>
      </c>
      <c r="AD154" s="2" t="str">
        <f>+IFERROR(VLOOKUP($AC154,'Calculation TSS'!$B$4:$J$1000,7,FALSE),"")</f>
        <v/>
      </c>
      <c r="AE154" s="24">
        <f>+IFERROR(VLOOKUP($AC154,'Calculation COD'!$B$4:$J$1055,7,FALSE),"")</f>
        <v>2940</v>
      </c>
      <c r="AF154" s="24">
        <f>+IFERROR(VLOOKUP($AC154,'Calculation NH4'!$B$4:$J$1041,7,FALSE),"")</f>
        <v>910</v>
      </c>
      <c r="AG154" s="29">
        <f>+IFERROR(VLOOKUP($AC154,'Calculation NO3'!$B$4:$J$1044,7,FALSE),"")</f>
        <v>0</v>
      </c>
      <c r="AH154" s="29" t="str">
        <f>+IFERROR(VLOOKUP($AC154,'Calculation P'!$B$4:$J$1000,7,FALSE),"")</f>
        <v/>
      </c>
      <c r="AI154" s="239"/>
      <c r="AJ154" s="173" t="str">
        <f t="shared" si="75"/>
        <v>43565E</v>
      </c>
      <c r="AK154" s="2" t="str">
        <f>+IFERROR(VLOOKUP($AJ154,'Calculation TSS'!$B$4:$J$1000,7,FALSE),"")</f>
        <v/>
      </c>
      <c r="AL154" s="24" t="str">
        <f>+IFERROR(VLOOKUP($AJ154,'Calculation COD'!$B$4:$J$1055,7,FALSE),"")</f>
        <v/>
      </c>
      <c r="AM154" s="24" t="str">
        <f>+IFERROR(VLOOKUP($AJ154,'Calculation NH4'!$B$4:$J$1041,7,FALSE),"")</f>
        <v/>
      </c>
      <c r="AN154" s="29" t="str">
        <f>+IFERROR(VLOOKUP($AJ154,'Calculation NO3'!$B$4:$J$1044,7,FALSE),"")</f>
        <v/>
      </c>
      <c r="AO154" s="68" t="str">
        <f>+IFERROR(VLOOKUP($AJ154,'Calculation P'!$B$4:$J$1000,7,FALSE),"")</f>
        <v/>
      </c>
      <c r="AP154" s="30" t="str">
        <f t="shared" si="76"/>
        <v>43565F</v>
      </c>
      <c r="AQ154" s="25" t="str">
        <f>+IFERROR(VLOOKUP($AP154,'Calculation TSS'!$B$4:$J$1000,7,FALSE),"")</f>
        <v/>
      </c>
      <c r="AR154" s="25">
        <f>+IFERROR(VLOOKUP($AP154,'Calculation COD'!$B$4:$J$1055,7,FALSE),"")</f>
        <v>2550</v>
      </c>
      <c r="AS154" s="25">
        <f>+IFERROR(VLOOKUP($AP154,'Calculation NH4'!$B$4:$J$1041,7,FALSE),"")</f>
        <v>280</v>
      </c>
      <c r="AT154" s="29">
        <f>+IFERROR(VLOOKUP($AP154,'Calculation NO3'!$B$4:$J$1044,7,FALSE),"")</f>
        <v>0</v>
      </c>
      <c r="AU154" s="29">
        <f>+IFERROR(VLOOKUP($AP154,'Calculation P'!$B$4:$J$1000,7,FALSE),"")</f>
        <v>13.350000000000001</v>
      </c>
      <c r="AV154" s="62"/>
      <c r="AW154" s="173" t="str">
        <f t="shared" si="77"/>
        <v>43565G</v>
      </c>
      <c r="AX154" s="25" t="str">
        <f>+IFERROR(VLOOKUP($AW154,'Calculation COD'!$B$4:$J$1055,7,FALSE),"")</f>
        <v/>
      </c>
      <c r="AY154" s="25" t="str">
        <f>+IFERROR(VLOOKUP($AW154,'Calculation NH4'!$B$4:$J$1041,7,FALSE),"")</f>
        <v/>
      </c>
      <c r="AZ154" s="29" t="str">
        <f>+IFERROR(VLOOKUP($AW154,'Calculation NO3'!$B$4:$J$1044,7,FALSE),"")</f>
        <v/>
      </c>
      <c r="BA154" s="68" t="str">
        <f>+IFERROR(VLOOKUP($AW154,'Calculation P'!$B$4:$J$1000,7,FALSE),"")</f>
        <v/>
      </c>
      <c r="BB154" s="30" t="str">
        <f t="shared" si="78"/>
        <v>43565H</v>
      </c>
      <c r="BC154" s="29" t="str">
        <f>+IFERROR(VLOOKUP($BB154,'Calculation TSS'!$B$4:$J$1000,7,FALSE),"")</f>
        <v/>
      </c>
      <c r="BD154" s="25">
        <f>+IFERROR(VLOOKUP($BB154,'Calculation COD'!$B$4:$J$1055,7,FALSE),"")</f>
        <v>5280</v>
      </c>
      <c r="BE154" s="25">
        <f>+IFERROR(VLOOKUP($BB154,'Calculation NH4'!$B$4:$J$1041,7,FALSE),"")</f>
        <v>325</v>
      </c>
      <c r="BF154" s="25">
        <f>+IFERROR(VLOOKUP($BB154,'Calculation NO3'!$B$4:$J$1044,7,FALSE),"")</f>
        <v>32.700000000000003</v>
      </c>
      <c r="BG154" s="130" t="str">
        <f>+IFERROR(VLOOKUP($BB154,'Calculation P'!$B$4:$J$1000,7,FALSE),"")</f>
        <v/>
      </c>
      <c r="BH154" s="192" t="str">
        <f t="shared" si="79"/>
        <v>43565I</v>
      </c>
      <c r="BI154" s="40" t="str">
        <f>+IFERROR(VLOOKUP($BH154,'Calculation TSS'!$B$4:$J$1000,7,FALSE),"")</f>
        <v/>
      </c>
      <c r="BJ154" s="25">
        <f>+IFERROR(VLOOKUP($BH154,'Calculation COD'!$B$4:$J$1055,7,FALSE),"")</f>
        <v>3480</v>
      </c>
      <c r="BK154" s="25">
        <f>+IFERROR(VLOOKUP($BH154,'Calculation NH4'!$B$4:$J$1041,7,FALSE),"")</f>
        <v>277.5</v>
      </c>
      <c r="BL154" s="25">
        <f>+IFERROR(VLOOKUP($BH154,'Calculation NO3'!$B$4:$J$1044,7,FALSE),"")</f>
        <v>38.700000000000003</v>
      </c>
      <c r="BM154" s="29">
        <f>+IFERROR(VLOOKUP($BH154,'Calculation P'!$B$4:$J$1000,7,FALSE),"")</f>
        <v>0</v>
      </c>
      <c r="BN154" s="62"/>
      <c r="BO154" s="30" t="str">
        <f t="shared" si="80"/>
        <v>43565N</v>
      </c>
      <c r="BP154" s="170" t="str">
        <f>IFERROR(+VLOOKUP($BO154,'Calculation Solids'!$B$4:$I$1141,7,FALSE),"")</f>
        <v/>
      </c>
      <c r="BQ154" s="173" t="str">
        <f t="shared" si="81"/>
        <v>43565O</v>
      </c>
      <c r="BR154" s="92" t="str">
        <f>IFERROR(+VLOOKUP($BQ154,'Calculation Solids'!$B$4:$I$1141,7,FALSE),"")</f>
        <v/>
      </c>
      <c r="BS154" s="30" t="str">
        <f t="shared" si="82"/>
        <v>43565P</v>
      </c>
      <c r="BT154" s="170" t="str">
        <f>IFERROR(+VLOOKUP($BS154,'Calculation Solids'!$B$4:$I$1141,7,FALSE),"")</f>
        <v/>
      </c>
    </row>
    <row r="155" spans="1:72" x14ac:dyDescent="0.35">
      <c r="A155" s="244">
        <v>43566</v>
      </c>
      <c r="B155" s="239"/>
      <c r="C155" s="173" t="str">
        <f t="shared" si="83"/>
        <v>43566A</v>
      </c>
      <c r="D155" s="29" t="str">
        <f>IFERROR(+VLOOKUP(C155,'Calculation Solids'!$B$4:$I$1141,7,FALSE),"")</f>
        <v/>
      </c>
      <c r="E155" s="190" t="str">
        <f>+IFERROR(VLOOKUP($C155,'Calculation COD'!$B$4:$J$1055,7,FALSE),"")</f>
        <v/>
      </c>
      <c r="F155" s="30" t="str">
        <f t="shared" si="68"/>
        <v>43566B</v>
      </c>
      <c r="G155" s="177" t="str">
        <f>IFERROR(+VLOOKUP($F155,'Calculation Solids'!$B$4:$I$1141,7,FALSE),"")</f>
        <v/>
      </c>
      <c r="H155" s="25" t="str">
        <f>+IFERROR(VLOOKUP($F155,'Calculation COD'!$B$4:$J$1055,7,FALSE),"")</f>
        <v/>
      </c>
      <c r="I155" s="26" t="str">
        <f>+IFERROR(VLOOKUP($F155,'Calculation NH4'!$B$4:$J$1041,7,FALSE),"")</f>
        <v/>
      </c>
      <c r="J155" s="29" t="str">
        <f>+IFERROR(VLOOKUP($F155,'Calculation NO3'!$B$4:$J$1044,7,FALSE),"")</f>
        <v/>
      </c>
      <c r="K155" s="29" t="str">
        <f>+IFERROR(VLOOKUP($F155,'Calculation P'!$B$4:$J$1000,7,FALSE),"")</f>
        <v/>
      </c>
      <c r="L155" s="62"/>
      <c r="M155" s="27" t="str">
        <f t="shared" si="69"/>
        <v>43566J</v>
      </c>
      <c r="N155" s="40" t="str">
        <f>+IFERROR(VLOOKUP($M155,'Calculation Solids'!$B$4:$J$1141,7,FALSE),"")</f>
        <v/>
      </c>
      <c r="O155" s="28" t="str">
        <f t="shared" si="70"/>
        <v>43566K</v>
      </c>
      <c r="P155" s="29" t="str">
        <f>+IFERROR(VLOOKUP($O155,'Calculation Solids'!$B$4:$J$1141,7,FALSE),"")</f>
        <v/>
      </c>
      <c r="Q155" s="28" t="str">
        <f t="shared" si="71"/>
        <v>43566L</v>
      </c>
      <c r="R155" s="29" t="str">
        <f>+IFERROR(VLOOKUP($Q155,'Calculation Solids'!$B$4:$J$1141,7,FALSE),"")</f>
        <v/>
      </c>
      <c r="S155" s="28" t="str">
        <f t="shared" si="72"/>
        <v>43566M</v>
      </c>
      <c r="T155" s="29" t="str">
        <f>+IFERROR(VLOOKUP($S155,'Calculation Solids'!$B$4:$J$1141,7,FALSE),"")</f>
        <v/>
      </c>
      <c r="U155" s="68" t="str">
        <f t="shared" si="84"/>
        <v/>
      </c>
      <c r="V155" s="173" t="str">
        <f t="shared" si="73"/>
        <v>43566C</v>
      </c>
      <c r="W155" s="29" t="str">
        <f>+IFERROR(VLOOKUP($V155,'Calculation Solids'!$B$4:$J$1141,7,FALSE),"")</f>
        <v/>
      </c>
      <c r="X155" s="24" t="str">
        <f>+IFERROR(VLOOKUP($V155,'Calculation COD'!$B$4:$J$1055,7,FALSE),"")</f>
        <v/>
      </c>
      <c r="Y155" s="8" t="str">
        <f>+IFERROR(VLOOKUP($V155,'Calculation NH4'!$B$4:$J$1041,7,FALSE),"")</f>
        <v/>
      </c>
      <c r="Z155" s="29" t="str">
        <f>+IFERROR(VLOOKUP($V155,'Calculation NO3'!$B$4:$J$1044,7,FALSE),"")</f>
        <v/>
      </c>
      <c r="AA155" s="29" t="str">
        <f>+IFERROR(VLOOKUP($V155,'Calculation P'!$B$4:$J$1000,7,FALSE),"")</f>
        <v/>
      </c>
      <c r="AB155" s="239"/>
      <c r="AC155" s="30" t="str">
        <f t="shared" si="74"/>
        <v>43566D</v>
      </c>
      <c r="AD155" s="2" t="str">
        <f>+IFERROR(VLOOKUP($AC155,'Calculation TSS'!$B$4:$J$1000,7,FALSE),"")</f>
        <v/>
      </c>
      <c r="AE155" s="24" t="str">
        <f>+IFERROR(VLOOKUP($AC155,'Calculation COD'!$B$4:$J$1055,7,FALSE),"")</f>
        <v/>
      </c>
      <c r="AF155" s="24" t="str">
        <f>+IFERROR(VLOOKUP($AC155,'Calculation NH4'!$B$4:$J$1041,7,FALSE),"")</f>
        <v/>
      </c>
      <c r="AG155" s="29" t="str">
        <f>+IFERROR(VLOOKUP($AC155,'Calculation NO3'!$B$4:$J$1044,7,FALSE),"")</f>
        <v/>
      </c>
      <c r="AH155" s="130" t="str">
        <f>+IFERROR(VLOOKUP($AC155,'Calculation P'!$B$4:$J$1000,7,FALSE),"")</f>
        <v/>
      </c>
      <c r="AI155" s="62"/>
      <c r="AJ155" s="192" t="str">
        <f t="shared" si="75"/>
        <v>43566E</v>
      </c>
      <c r="AK155" s="21" t="str">
        <f>+IFERROR(VLOOKUP($AJ155,'Calculation TSS'!$B$4:$J$1000,7,FALSE),"")</f>
        <v/>
      </c>
      <c r="AL155" s="24" t="str">
        <f>+IFERROR(VLOOKUP($AJ155,'Calculation COD'!$B$4:$J$1055,7,FALSE),"")</f>
        <v/>
      </c>
      <c r="AM155" s="24" t="str">
        <f>+IFERROR(VLOOKUP($AJ155,'Calculation NH4'!$B$4:$J$1041,7,FALSE),"")</f>
        <v/>
      </c>
      <c r="AN155" s="29" t="str">
        <f>+IFERROR(VLOOKUP($AJ155,'Calculation NO3'!$B$4:$J$1044,7,FALSE),"")</f>
        <v/>
      </c>
      <c r="AO155" s="68" t="str">
        <f>+IFERROR(VLOOKUP($AJ155,'Calculation P'!$B$4:$J$1000,7,FALSE),"")</f>
        <v/>
      </c>
      <c r="AP155" s="30" t="str">
        <f t="shared" si="76"/>
        <v>43566F</v>
      </c>
      <c r="AQ155" s="25" t="str">
        <f>+IFERROR(VLOOKUP($AP155,'Calculation TSS'!$B$4:$J$1000,7,FALSE),"")</f>
        <v/>
      </c>
      <c r="AR155" s="25" t="str">
        <f>+IFERROR(VLOOKUP($AP155,'Calculation COD'!$B$4:$J$1055,7,FALSE),"")</f>
        <v/>
      </c>
      <c r="AS155" s="25" t="str">
        <f>+IFERROR(VLOOKUP($AP155,'Calculation NH4'!$B$4:$J$1041,7,FALSE),"")</f>
        <v/>
      </c>
      <c r="AT155" s="29" t="str">
        <f>+IFERROR(VLOOKUP($AP155,'Calculation NO3'!$B$4:$J$1044,7,FALSE),"")</f>
        <v/>
      </c>
      <c r="AU155" s="29" t="str">
        <f>+IFERROR(VLOOKUP($AP155,'Calculation P'!$B$4:$J$1000,7,FALSE),"")</f>
        <v/>
      </c>
      <c r="AV155" s="62"/>
      <c r="AW155" s="173" t="str">
        <f t="shared" si="77"/>
        <v>43566G</v>
      </c>
      <c r="AX155" s="25" t="str">
        <f>+IFERROR(VLOOKUP($AW155,'Calculation COD'!$B$4:$J$1055,7,FALSE),"")</f>
        <v/>
      </c>
      <c r="AY155" s="25" t="str">
        <f>+IFERROR(VLOOKUP($AW155,'Calculation NH4'!$B$4:$J$1041,7,FALSE),"")</f>
        <v/>
      </c>
      <c r="AZ155" s="29" t="str">
        <f>+IFERROR(VLOOKUP($AW155,'Calculation NO3'!$B$4:$J$1044,7,FALSE),"")</f>
        <v/>
      </c>
      <c r="BA155" s="68" t="str">
        <f>+IFERROR(VLOOKUP($AW155,'Calculation P'!$B$4:$J$1000,7,FALSE),"")</f>
        <v/>
      </c>
      <c r="BB155" s="30" t="str">
        <f t="shared" si="78"/>
        <v>43566H</v>
      </c>
      <c r="BC155" s="29" t="str">
        <f>+IFERROR(VLOOKUP($BB155,'Calculation TSS'!$B$4:$J$1000,7,FALSE),"")</f>
        <v/>
      </c>
      <c r="BD155" s="25" t="str">
        <f>+IFERROR(VLOOKUP($BB155,'Calculation COD'!$B$4:$J$1055,7,FALSE),"")</f>
        <v/>
      </c>
      <c r="BE155" s="25" t="str">
        <f>+IFERROR(VLOOKUP($BB155,'Calculation NH4'!$B$4:$J$1041,7,FALSE),"")</f>
        <v/>
      </c>
      <c r="BF155" s="25" t="str">
        <f>+IFERROR(VLOOKUP($BB155,'Calculation NO3'!$B$4:$J$1044,7,FALSE),"")</f>
        <v/>
      </c>
      <c r="BG155" s="130" t="str">
        <f>+IFERROR(VLOOKUP($BB155,'Calculation P'!$B$4:$J$1000,7,FALSE),"")</f>
        <v/>
      </c>
      <c r="BH155" s="192" t="str">
        <f t="shared" si="79"/>
        <v>43566I</v>
      </c>
      <c r="BI155" s="40" t="str">
        <f>+IFERROR(VLOOKUP($BH155,'Calculation TSS'!$B$4:$J$1000,7,FALSE),"")</f>
        <v/>
      </c>
      <c r="BJ155" s="25" t="str">
        <f>+IFERROR(VLOOKUP($BH155,'Calculation COD'!$B$4:$J$1055,7,FALSE),"")</f>
        <v/>
      </c>
      <c r="BK155" s="25" t="str">
        <f>+IFERROR(VLOOKUP($BH155,'Calculation NH4'!$B$4:$J$1041,7,FALSE),"")</f>
        <v/>
      </c>
      <c r="BL155" s="25" t="str">
        <f>+IFERROR(VLOOKUP($BH155,'Calculation NO3'!$B$4:$J$1044,7,FALSE),"")</f>
        <v/>
      </c>
      <c r="BM155" s="29" t="str">
        <f>+IFERROR(VLOOKUP($BH155,'Calculation P'!$B$4:$J$1000,7,FALSE),"")</f>
        <v/>
      </c>
      <c r="BN155" s="62"/>
      <c r="BO155" s="30" t="str">
        <f t="shared" si="80"/>
        <v>43566N</v>
      </c>
      <c r="BP155" s="170" t="str">
        <f>IFERROR(+VLOOKUP($BO155,'Calculation Solids'!$B$4:$I$1141,7,FALSE),"")</f>
        <v/>
      </c>
      <c r="BQ155" s="173" t="str">
        <f t="shared" si="81"/>
        <v>43566O</v>
      </c>
      <c r="BR155" s="92" t="str">
        <f>IFERROR(+VLOOKUP($BQ155,'Calculation Solids'!$B$4:$I$1141,7,FALSE),"")</f>
        <v/>
      </c>
      <c r="BS155" s="30" t="str">
        <f t="shared" si="82"/>
        <v>43566P</v>
      </c>
      <c r="BT155" s="170" t="str">
        <f>IFERROR(+VLOOKUP($BS155,'Calculation Solids'!$B$4:$I$1141,7,FALSE),"")</f>
        <v/>
      </c>
    </row>
    <row r="156" spans="1:72" x14ac:dyDescent="0.35">
      <c r="A156" s="244">
        <v>43567</v>
      </c>
      <c r="B156" s="239"/>
      <c r="C156" s="173" t="str">
        <f t="shared" si="83"/>
        <v>43567A</v>
      </c>
      <c r="D156" s="29">
        <f>IFERROR(+VLOOKUP(C156,'Calculation Solids'!$B$4:$I$1141,7,FALSE),"")</f>
        <v>31.230416686152608</v>
      </c>
      <c r="E156" s="190" t="str">
        <f>+IFERROR(VLOOKUP($C156,'Calculation COD'!$B$4:$J$1055,7,FALSE),"")</f>
        <v/>
      </c>
      <c r="F156" s="30" t="str">
        <f t="shared" si="68"/>
        <v>43567B</v>
      </c>
      <c r="G156" s="177">
        <f>IFERROR(+VLOOKUP($F156,'Calculation Solids'!$B$4:$I$1141,7,FALSE),"")</f>
        <v>11.552906883045015</v>
      </c>
      <c r="H156" s="25" t="str">
        <f>+IFERROR(VLOOKUP($F156,'Calculation COD'!$B$4:$J$1055,7,FALSE),"")</f>
        <v/>
      </c>
      <c r="I156" s="26" t="str">
        <f>+IFERROR(VLOOKUP($F156,'Calculation NH4'!$B$4:$J$1041,7,FALSE),"")</f>
        <v/>
      </c>
      <c r="J156" s="29" t="str">
        <f>+IFERROR(VLOOKUP($F156,'Calculation NO3'!$B$4:$J$1044,7,FALSE),"")</f>
        <v/>
      </c>
      <c r="K156" s="29" t="str">
        <f>+IFERROR(VLOOKUP($F156,'Calculation P'!$B$4:$J$1000,7,FALSE),"")</f>
        <v/>
      </c>
      <c r="L156" s="62"/>
      <c r="M156" s="27" t="str">
        <f t="shared" si="69"/>
        <v>43567J</v>
      </c>
      <c r="N156" s="40">
        <f>+IFERROR(VLOOKUP($M156,'Calculation Solids'!$B$4:$J$1141,7,FALSE),"")</f>
        <v>48.278057727109299</v>
      </c>
      <c r="O156" s="28" t="str">
        <f t="shared" si="70"/>
        <v>43567K</v>
      </c>
      <c r="P156" s="29">
        <f>+IFERROR(VLOOKUP($O156,'Calculation Solids'!$B$4:$J$1141,7,FALSE),"")</f>
        <v>48.609528769679791</v>
      </c>
      <c r="Q156" s="28" t="str">
        <f t="shared" si="71"/>
        <v>43567L</v>
      </c>
      <c r="R156" s="29" t="str">
        <f>+IFERROR(VLOOKUP($Q156,'Calculation Solids'!$B$4:$J$1141,7,FALSE),"")</f>
        <v/>
      </c>
      <c r="S156" s="28" t="str">
        <f t="shared" si="72"/>
        <v>43567M</v>
      </c>
      <c r="T156" s="29" t="str">
        <f>+IFERROR(VLOOKUP($S156,'Calculation Solids'!$B$4:$J$1141,7,FALSE),"")</f>
        <v/>
      </c>
      <c r="U156" s="68">
        <f t="shared" si="84"/>
        <v>48.443793248394542</v>
      </c>
      <c r="V156" s="173" t="str">
        <f t="shared" si="73"/>
        <v>43567C</v>
      </c>
      <c r="W156" s="29" t="str">
        <f>+IFERROR(VLOOKUP($V156,'Calculation Solids'!$B$4:$J$1141,7,FALSE),"")</f>
        <v/>
      </c>
      <c r="X156" s="24" t="str">
        <f>+IFERROR(VLOOKUP($V156,'Calculation COD'!$B$4:$J$1055,7,FALSE),"")</f>
        <v/>
      </c>
      <c r="Y156" s="8" t="str">
        <f>+IFERROR(VLOOKUP($V156,'Calculation NH4'!$B$4:$J$1041,7,FALSE),"")</f>
        <v/>
      </c>
      <c r="Z156" s="29" t="str">
        <f>+IFERROR(VLOOKUP($V156,'Calculation NO3'!$B$4:$J$1044,7,FALSE),"")</f>
        <v/>
      </c>
      <c r="AA156" s="29" t="str">
        <f>+IFERROR(VLOOKUP($V156,'Calculation P'!$B$4:$J$1000,7,FALSE),"")</f>
        <v/>
      </c>
      <c r="AB156" s="239"/>
      <c r="AC156" s="30" t="str">
        <f t="shared" si="74"/>
        <v>43567D</v>
      </c>
      <c r="AD156" s="2" t="str">
        <f>+IFERROR(VLOOKUP($AC156,'Calculation TSS'!$B$4:$J$1000,7,FALSE),"")</f>
        <v/>
      </c>
      <c r="AE156" s="24" t="str">
        <f>+IFERROR(VLOOKUP($AC156,'Calculation COD'!$B$4:$J$1055,7,FALSE),"")</f>
        <v/>
      </c>
      <c r="AF156" s="24" t="str">
        <f>+IFERROR(VLOOKUP($AC156,'Calculation NH4'!$B$4:$J$1041,7,FALSE),"")</f>
        <v/>
      </c>
      <c r="AG156" s="29" t="str">
        <f>+IFERROR(VLOOKUP($AC156,'Calculation NO3'!$B$4:$J$1044,7,FALSE),"")</f>
        <v/>
      </c>
      <c r="AH156" s="130" t="str">
        <f>+IFERROR(VLOOKUP($AC156,'Calculation P'!$B$4:$J$1000,7,FALSE),"")</f>
        <v/>
      </c>
      <c r="AI156" s="62"/>
      <c r="AJ156" s="192" t="str">
        <f t="shared" si="75"/>
        <v>43567E</v>
      </c>
      <c r="AK156" s="21" t="str">
        <f>+IFERROR(VLOOKUP($AJ156,'Calculation TSS'!$B$4:$J$1000,7,FALSE),"")</f>
        <v/>
      </c>
      <c r="AL156" s="24" t="str">
        <f>+IFERROR(VLOOKUP($AJ156,'Calculation COD'!$B$4:$J$1055,7,FALSE),"")</f>
        <v/>
      </c>
      <c r="AM156" s="24" t="str">
        <f>+IFERROR(VLOOKUP($AJ156,'Calculation NH4'!$B$4:$J$1041,7,FALSE),"")</f>
        <v/>
      </c>
      <c r="AN156" s="29" t="str">
        <f>+IFERROR(VLOOKUP($AJ156,'Calculation NO3'!$B$4:$J$1044,7,FALSE),"")</f>
        <v/>
      </c>
      <c r="AO156" s="68" t="str">
        <f>+IFERROR(VLOOKUP($AJ156,'Calculation P'!$B$4:$J$1000,7,FALSE),"")</f>
        <v/>
      </c>
      <c r="AP156" s="30" t="str">
        <f t="shared" si="76"/>
        <v>43567F</v>
      </c>
      <c r="AQ156" s="25" t="str">
        <f>+IFERROR(VLOOKUP($AP156,'Calculation TSS'!$B$4:$J$1000,7,FALSE),"")</f>
        <v/>
      </c>
      <c r="AR156" s="25" t="str">
        <f>+IFERROR(VLOOKUP($AP156,'Calculation COD'!$B$4:$J$1055,7,FALSE),"")</f>
        <v/>
      </c>
      <c r="AS156" s="25" t="str">
        <f>+IFERROR(VLOOKUP($AP156,'Calculation NH4'!$B$4:$J$1041,7,FALSE),"")</f>
        <v/>
      </c>
      <c r="AT156" s="29" t="str">
        <f>+IFERROR(VLOOKUP($AP156,'Calculation NO3'!$B$4:$J$1044,7,FALSE),"")</f>
        <v/>
      </c>
      <c r="AU156" s="29" t="str">
        <f>+IFERROR(VLOOKUP($AP156,'Calculation P'!$B$4:$J$1000,7,FALSE),"")</f>
        <v/>
      </c>
      <c r="AV156" s="62"/>
      <c r="AW156" s="173" t="str">
        <f t="shared" si="77"/>
        <v>43567G</v>
      </c>
      <c r="AX156" s="25" t="str">
        <f>+IFERROR(VLOOKUP($AW156,'Calculation COD'!$B$4:$J$1055,7,FALSE),"")</f>
        <v/>
      </c>
      <c r="AY156" s="25" t="str">
        <f>+IFERROR(VLOOKUP($AW156,'Calculation NH4'!$B$4:$J$1041,7,FALSE),"")</f>
        <v/>
      </c>
      <c r="AZ156" s="29" t="str">
        <f>+IFERROR(VLOOKUP($AW156,'Calculation NO3'!$B$4:$J$1044,7,FALSE),"")</f>
        <v/>
      </c>
      <c r="BA156" s="68" t="str">
        <f>+IFERROR(VLOOKUP($AW156,'Calculation P'!$B$4:$J$1000,7,FALSE),"")</f>
        <v/>
      </c>
      <c r="BB156" s="30" t="str">
        <f t="shared" si="78"/>
        <v>43567H</v>
      </c>
      <c r="BC156" s="29" t="str">
        <f>+IFERROR(VLOOKUP($BB156,'Calculation TSS'!$B$4:$J$1000,7,FALSE),"")</f>
        <v/>
      </c>
      <c r="BD156" s="25" t="str">
        <f>+IFERROR(VLOOKUP($BB156,'Calculation COD'!$B$4:$J$1055,7,FALSE),"")</f>
        <v/>
      </c>
      <c r="BE156" s="25" t="str">
        <f>+IFERROR(VLOOKUP($BB156,'Calculation NH4'!$B$4:$J$1041,7,FALSE),"")</f>
        <v/>
      </c>
      <c r="BF156" s="25" t="str">
        <f>+IFERROR(VLOOKUP($BB156,'Calculation NO3'!$B$4:$J$1044,7,FALSE),"")</f>
        <v/>
      </c>
      <c r="BG156" s="130" t="str">
        <f>+IFERROR(VLOOKUP($BB156,'Calculation P'!$B$4:$J$1000,7,FALSE),"")</f>
        <v/>
      </c>
      <c r="BH156" s="192" t="str">
        <f t="shared" si="79"/>
        <v>43567I</v>
      </c>
      <c r="BI156" s="40" t="str">
        <f>+IFERROR(VLOOKUP($BH156,'Calculation TSS'!$B$4:$J$1000,7,FALSE),"")</f>
        <v/>
      </c>
      <c r="BJ156" s="25" t="str">
        <f>+IFERROR(VLOOKUP($BH156,'Calculation COD'!$B$4:$J$1055,7,FALSE),"")</f>
        <v/>
      </c>
      <c r="BK156" s="25" t="str">
        <f>+IFERROR(VLOOKUP($BH156,'Calculation NH4'!$B$4:$J$1041,7,FALSE),"")</f>
        <v/>
      </c>
      <c r="BL156" s="25" t="str">
        <f>+IFERROR(VLOOKUP($BH156,'Calculation NO3'!$B$4:$J$1044,7,FALSE),"")</f>
        <v/>
      </c>
      <c r="BM156" s="29" t="str">
        <f>+IFERROR(VLOOKUP($BH156,'Calculation P'!$B$4:$J$1000,7,FALSE),"")</f>
        <v/>
      </c>
      <c r="BN156" s="62"/>
      <c r="BO156" s="30" t="str">
        <f t="shared" si="80"/>
        <v>43567N</v>
      </c>
      <c r="BP156" s="170" t="str">
        <f>IFERROR(+VLOOKUP($BO156,'Calculation Solids'!$B$4:$I$1141,7,FALSE),"")</f>
        <v/>
      </c>
      <c r="BQ156" s="173" t="str">
        <f t="shared" si="81"/>
        <v>43567O</v>
      </c>
      <c r="BR156" s="92" t="str">
        <f>IFERROR(+VLOOKUP($BQ156,'Calculation Solids'!$B$4:$I$1141,7,FALSE),"")</f>
        <v/>
      </c>
      <c r="BS156" s="30" t="str">
        <f t="shared" si="82"/>
        <v>43567P</v>
      </c>
      <c r="BT156" s="170" t="str">
        <f>IFERROR(+VLOOKUP($BS156,'Calculation Solids'!$B$4:$I$1141,7,FALSE),"")</f>
        <v/>
      </c>
    </row>
    <row r="157" spans="1:72" x14ac:dyDescent="0.35">
      <c r="A157" s="244">
        <v>43568</v>
      </c>
      <c r="B157" s="240"/>
      <c r="C157" s="191" t="str">
        <f t="shared" si="83"/>
        <v>43568A</v>
      </c>
      <c r="D157" s="64" t="str">
        <f>IFERROR(+VLOOKUP(C157,'Calculation Solids'!$B$4:$I$1141,7,FALSE),"")</f>
        <v/>
      </c>
      <c r="E157" s="326" t="str">
        <f>+IFERROR(VLOOKUP($C157,'Calculation COD'!$B$4:$J$1055,7,FALSE),"")</f>
        <v/>
      </c>
      <c r="F157" s="183" t="str">
        <f t="shared" si="68"/>
        <v>43568B</v>
      </c>
      <c r="G157" s="178" t="str">
        <f>IFERROR(+VLOOKUP($F157,'Calculation Solids'!$B$4:$I$1141,7,FALSE),"")</f>
        <v/>
      </c>
      <c r="H157" s="3" t="str">
        <f>+IFERROR(VLOOKUP($F157,'Calculation COD'!$B$4:$J$1055,7,FALSE),"")</f>
        <v/>
      </c>
      <c r="I157" s="3" t="str">
        <f>+IFERROR(VLOOKUP($F157,'Calculation NH4'!$B$4:$J$1041,7,FALSE),"")</f>
        <v/>
      </c>
      <c r="J157" s="64" t="str">
        <f>+IFERROR(VLOOKUP($F157,'Calculation NO3'!$B$4:$J$1044,7,FALSE),"")</f>
        <v/>
      </c>
      <c r="K157" s="64" t="str">
        <f>+IFERROR(VLOOKUP($F157,'Calculation P'!$B$4:$J$1000,7,FALSE),"")</f>
        <v/>
      </c>
      <c r="L157" s="115"/>
      <c r="M157" s="117" t="str">
        <f t="shared" si="69"/>
        <v>43568J</v>
      </c>
      <c r="N157" s="66" t="str">
        <f>+IFERROR(VLOOKUP($M157,'Calculation Solids'!$B$4:$J$1141,7,FALSE),"")</f>
        <v/>
      </c>
      <c r="O157" s="64" t="str">
        <f t="shared" si="70"/>
        <v>43568K</v>
      </c>
      <c r="P157" s="64" t="str">
        <f>+IFERROR(VLOOKUP($O157,'Calculation Solids'!$B$4:$J$1141,7,FALSE),"")</f>
        <v/>
      </c>
      <c r="Q157" s="64" t="str">
        <f t="shared" si="71"/>
        <v>43568L</v>
      </c>
      <c r="R157" s="64" t="str">
        <f>+IFERROR(VLOOKUP($Q157,'Calculation Solids'!$B$4:$J$1141,7,FALSE),"")</f>
        <v/>
      </c>
      <c r="S157" s="64" t="str">
        <f t="shared" si="72"/>
        <v>43568M</v>
      </c>
      <c r="T157" s="64" t="str">
        <f>+IFERROR(VLOOKUP($S157,'Calculation Solids'!$B$4:$J$1141,7,FALSE),"")</f>
        <v/>
      </c>
      <c r="U157" s="69" t="str">
        <f t="shared" si="84"/>
        <v/>
      </c>
      <c r="V157" s="189" t="str">
        <f t="shared" si="73"/>
        <v>43568C</v>
      </c>
      <c r="W157" s="64" t="str">
        <f>+IFERROR(VLOOKUP($V157,'Calculation Solids'!$B$4:$J$1141,7,FALSE),"")</f>
        <v/>
      </c>
      <c r="X157" s="4" t="str">
        <f>+IFERROR(VLOOKUP($V157,'Calculation COD'!$B$4:$J$1055,7,FALSE),"")</f>
        <v/>
      </c>
      <c r="Y157" s="4" t="str">
        <f>+IFERROR(VLOOKUP($V157,'Calculation NH4'!$B$4:$J$1041,7,FALSE),"")</f>
        <v/>
      </c>
      <c r="Z157" s="64" t="str">
        <f>+IFERROR(VLOOKUP($V157,'Calculation NO3'!$B$4:$J$1044,7,FALSE),"")</f>
        <v/>
      </c>
      <c r="AA157" s="64" t="str">
        <f>+IFERROR(VLOOKUP($V157,'Calculation P'!$B$4:$J$1000,7,FALSE),"")</f>
        <v/>
      </c>
      <c r="AB157" s="240"/>
      <c r="AC157" s="183" t="str">
        <f t="shared" si="74"/>
        <v>43568D</v>
      </c>
      <c r="AD157" s="4" t="str">
        <f>+IFERROR(VLOOKUP($AC157,'Calculation TSS'!$B$4:$J$1000,7,FALSE),"")</f>
        <v/>
      </c>
      <c r="AE157" s="4" t="str">
        <f>+IFERROR(VLOOKUP($AC157,'Calculation COD'!$B$4:$J$1055,7,FALSE),"")</f>
        <v/>
      </c>
      <c r="AF157" s="4" t="str">
        <f>+IFERROR(VLOOKUP($AC157,'Calculation NH4'!$B$4:$J$1041,7,FALSE),"")</f>
        <v/>
      </c>
      <c r="AG157" s="64" t="str">
        <f>+IFERROR(VLOOKUP($AC157,'Calculation NO3'!$B$4:$J$1044,7,FALSE),"")</f>
        <v/>
      </c>
      <c r="AH157" s="131" t="str">
        <f>+IFERROR(VLOOKUP($AC157,'Calculation P'!$B$4:$J$1000,7,FALSE),"")</f>
        <v/>
      </c>
      <c r="AI157" s="115"/>
      <c r="AJ157" s="210" t="str">
        <f t="shared" si="75"/>
        <v>43568E</v>
      </c>
      <c r="AK157" s="211" t="str">
        <f>+IFERROR(VLOOKUP($AJ157,'Calculation TSS'!$B$4:$J$1000,7,FALSE),"")</f>
        <v/>
      </c>
      <c r="AL157" s="4" t="str">
        <f>+IFERROR(VLOOKUP($AJ157,'Calculation COD'!$B$4:$J$1055,7,FALSE),"")</f>
        <v/>
      </c>
      <c r="AM157" s="4" t="str">
        <f>+IFERROR(VLOOKUP($AJ157,'Calculation NH4'!$B$4:$J$1041,7,FALSE),"")</f>
        <v/>
      </c>
      <c r="AN157" s="64" t="str">
        <f>+IFERROR(VLOOKUP($AJ157,'Calculation NO3'!$B$4:$J$1044,7,FALSE),"")</f>
        <v/>
      </c>
      <c r="AO157" s="69" t="str">
        <f>+IFERROR(VLOOKUP($AJ157,'Calculation P'!$B$4:$J$1000,7,FALSE),"")</f>
        <v/>
      </c>
      <c r="AP157" s="178" t="str">
        <f t="shared" si="76"/>
        <v>43568F</v>
      </c>
      <c r="AQ157" s="65" t="str">
        <f>+IFERROR(VLOOKUP($AP157,'Calculation TSS'!$B$4:$J$1000,7,FALSE),"")</f>
        <v/>
      </c>
      <c r="AR157" s="65" t="str">
        <f>+IFERROR(VLOOKUP($AP157,'Calculation COD'!$B$4:$J$1055,7,FALSE),"")</f>
        <v/>
      </c>
      <c r="AS157" s="65" t="str">
        <f>+IFERROR(VLOOKUP($AP157,'Calculation NH4'!$B$4:$J$1041,7,FALSE),"")</f>
        <v/>
      </c>
      <c r="AT157" s="64" t="str">
        <f>+IFERROR(VLOOKUP($AP157,'Calculation NO3'!$B$4:$J$1044,7,FALSE),"")</f>
        <v/>
      </c>
      <c r="AU157" s="64" t="str">
        <f>+IFERROR(VLOOKUP($AP157,'Calculation P'!$B$4:$J$1000,7,FALSE),"")</f>
        <v/>
      </c>
      <c r="AV157" s="115"/>
      <c r="AW157" s="189" t="str">
        <f t="shared" si="77"/>
        <v>43568G</v>
      </c>
      <c r="AX157" s="65" t="str">
        <f>+IFERROR(VLOOKUP($AW157,'Calculation COD'!$B$4:$J$1055,7,FALSE),"")</f>
        <v/>
      </c>
      <c r="AY157" s="65" t="str">
        <f>+IFERROR(VLOOKUP($AW157,'Calculation NH4'!$B$4:$J$1041,7,FALSE),"")</f>
        <v/>
      </c>
      <c r="AZ157" s="64" t="str">
        <f>+IFERROR(VLOOKUP($AW157,'Calculation NO3'!$B$4:$J$1044,7,FALSE),"")</f>
        <v/>
      </c>
      <c r="BA157" s="69" t="str">
        <f>+IFERROR(VLOOKUP($AW157,'Calculation P'!$B$4:$J$1000,7,FALSE),"")</f>
        <v/>
      </c>
      <c r="BB157" s="183" t="str">
        <f t="shared" si="78"/>
        <v>43568H</v>
      </c>
      <c r="BC157" s="64" t="str">
        <f>+IFERROR(VLOOKUP($BB157,'Calculation TSS'!$B$4:$J$1000,7,FALSE),"")</f>
        <v/>
      </c>
      <c r="BD157" s="65" t="str">
        <f>+IFERROR(VLOOKUP($BB157,'Calculation COD'!$B$4:$J$1055,7,FALSE),"")</f>
        <v/>
      </c>
      <c r="BE157" s="65" t="str">
        <f>+IFERROR(VLOOKUP($BB157,'Calculation NH4'!$B$4:$J$1041,7,FALSE),"")</f>
        <v/>
      </c>
      <c r="BF157" s="65" t="str">
        <f>+IFERROR(VLOOKUP($BB157,'Calculation NO3'!$B$4:$J$1044,7,FALSE),"")</f>
        <v/>
      </c>
      <c r="BG157" s="131" t="str">
        <f>+IFERROR(VLOOKUP($BB157,'Calculation P'!$B$4:$J$1000,7,FALSE),"")</f>
        <v/>
      </c>
      <c r="BH157" s="210" t="str">
        <f t="shared" si="79"/>
        <v>43568I</v>
      </c>
      <c r="BI157" s="66" t="str">
        <f>+IFERROR(VLOOKUP($BH157,'Calculation TSS'!$B$4:$J$1000,7,FALSE),"")</f>
        <v/>
      </c>
      <c r="BJ157" s="65" t="str">
        <f>+IFERROR(VLOOKUP($BH157,'Calculation COD'!$B$4:$J$1055,7,FALSE),"")</f>
        <v/>
      </c>
      <c r="BK157" s="65" t="str">
        <f>+IFERROR(VLOOKUP($BH157,'Calculation NH4'!$B$4:$J$1041,7,FALSE),"")</f>
        <v/>
      </c>
      <c r="BL157" s="65" t="str">
        <f>+IFERROR(VLOOKUP($BH157,'Calculation NO3'!$B$4:$J$1044,7,FALSE),"")</f>
        <v/>
      </c>
      <c r="BM157" s="64" t="str">
        <f>+IFERROR(VLOOKUP($BH157,'Calculation P'!$B$4:$J$1000,7,FALSE),"")</f>
        <v/>
      </c>
      <c r="BN157" s="115"/>
      <c r="BO157" s="183" t="str">
        <f t="shared" si="80"/>
        <v>43568N</v>
      </c>
      <c r="BP157" s="116" t="str">
        <f>IFERROR(+VLOOKUP($BO157,'Calculation Solids'!$B$4:$I$1141,7,FALSE),"")</f>
        <v/>
      </c>
      <c r="BQ157" s="187" t="str">
        <f t="shared" si="81"/>
        <v>43568O</v>
      </c>
      <c r="BR157" s="116" t="str">
        <f>IFERROR(+VLOOKUP($BQ157,'Calculation Solids'!$B$4:$I$1141,7,FALSE),"")</f>
        <v/>
      </c>
      <c r="BS157" s="185" t="str">
        <f t="shared" si="82"/>
        <v>43568P</v>
      </c>
      <c r="BT157" s="116" t="str">
        <f>IFERROR(+VLOOKUP($BS157,'Calculation Solids'!$B$4:$I$1141,7,FALSE),"")</f>
        <v/>
      </c>
    </row>
    <row r="158" spans="1:72" x14ac:dyDescent="0.35">
      <c r="A158" s="244">
        <v>43569</v>
      </c>
      <c r="B158" s="240"/>
      <c r="C158" s="191" t="str">
        <f t="shared" si="83"/>
        <v>43569A</v>
      </c>
      <c r="D158" s="64" t="str">
        <f>IFERROR(+VLOOKUP(C158,'Calculation Solids'!$B$4:$I$1141,7,FALSE),"")</f>
        <v/>
      </c>
      <c r="E158" s="326" t="str">
        <f>+IFERROR(VLOOKUP($C158,'Calculation COD'!$B$4:$J$1055,7,FALSE),"")</f>
        <v/>
      </c>
      <c r="F158" s="183" t="str">
        <f t="shared" si="68"/>
        <v>43569B</v>
      </c>
      <c r="G158" s="178" t="str">
        <f>IFERROR(+VLOOKUP($F158,'Calculation Solids'!$B$4:$I$1141,7,FALSE),"")</f>
        <v/>
      </c>
      <c r="H158" s="3" t="str">
        <f>+IFERROR(VLOOKUP($F158,'Calculation COD'!$B$4:$J$1055,7,FALSE),"")</f>
        <v/>
      </c>
      <c r="I158" s="3" t="str">
        <f>+IFERROR(VLOOKUP($F158,'Calculation NH4'!$B$4:$J$1041,7,FALSE),"")</f>
        <v/>
      </c>
      <c r="J158" s="64" t="str">
        <f>+IFERROR(VLOOKUP($F158,'Calculation NO3'!$B$4:$J$1044,7,FALSE),"")</f>
        <v/>
      </c>
      <c r="K158" s="64" t="str">
        <f>+IFERROR(VLOOKUP($F158,'Calculation P'!$B$4:$J$1000,7,FALSE),"")</f>
        <v/>
      </c>
      <c r="L158" s="115"/>
      <c r="M158" s="117" t="str">
        <f t="shared" si="69"/>
        <v>43569J</v>
      </c>
      <c r="N158" s="66" t="str">
        <f>+IFERROR(VLOOKUP($M158,'Calculation Solids'!$B$4:$J$1141,7,FALSE),"")</f>
        <v/>
      </c>
      <c r="O158" s="64" t="str">
        <f t="shared" si="70"/>
        <v>43569K</v>
      </c>
      <c r="P158" s="64" t="str">
        <f>+IFERROR(VLOOKUP($O158,'Calculation Solids'!$B$4:$J$1141,7,FALSE),"")</f>
        <v/>
      </c>
      <c r="Q158" s="64" t="str">
        <f t="shared" si="71"/>
        <v>43569L</v>
      </c>
      <c r="R158" s="64" t="str">
        <f>+IFERROR(VLOOKUP($Q158,'Calculation Solids'!$B$4:$J$1141,7,FALSE),"")</f>
        <v/>
      </c>
      <c r="S158" s="64" t="str">
        <f t="shared" si="72"/>
        <v>43569M</v>
      </c>
      <c r="T158" s="64" t="str">
        <f>+IFERROR(VLOOKUP($S158,'Calculation Solids'!$B$4:$J$1141,7,FALSE),"")</f>
        <v/>
      </c>
      <c r="U158" s="69" t="str">
        <f t="shared" si="84"/>
        <v/>
      </c>
      <c r="V158" s="189" t="str">
        <f t="shared" si="73"/>
        <v>43569C</v>
      </c>
      <c r="W158" s="64" t="str">
        <f>+IFERROR(VLOOKUP($V158,'Calculation Solids'!$B$4:$J$1141,7,FALSE),"")</f>
        <v/>
      </c>
      <c r="X158" s="4" t="str">
        <f>+IFERROR(VLOOKUP($V158,'Calculation COD'!$B$4:$J$1055,7,FALSE),"")</f>
        <v/>
      </c>
      <c r="Y158" s="4" t="str">
        <f>+IFERROR(VLOOKUP($V158,'Calculation NH4'!$B$4:$J$1041,7,FALSE),"")</f>
        <v/>
      </c>
      <c r="Z158" s="64" t="str">
        <f>+IFERROR(VLOOKUP($V158,'Calculation NO3'!$B$4:$J$1044,7,FALSE),"")</f>
        <v/>
      </c>
      <c r="AA158" s="64" t="str">
        <f>+IFERROR(VLOOKUP($V158,'Calculation P'!$B$4:$J$1000,7,FALSE),"")</f>
        <v/>
      </c>
      <c r="AB158" s="240"/>
      <c r="AC158" s="183" t="str">
        <f t="shared" si="74"/>
        <v>43569D</v>
      </c>
      <c r="AD158" s="4" t="str">
        <f>+IFERROR(VLOOKUP($AC158,'Calculation TSS'!$B$4:$J$1000,7,FALSE),"")</f>
        <v/>
      </c>
      <c r="AE158" s="4" t="str">
        <f>+IFERROR(VLOOKUP($AC158,'Calculation COD'!$B$4:$J$1055,7,FALSE),"")</f>
        <v/>
      </c>
      <c r="AF158" s="4" t="str">
        <f>+IFERROR(VLOOKUP($AC158,'Calculation NH4'!$B$4:$J$1041,7,FALSE),"")</f>
        <v/>
      </c>
      <c r="AG158" s="64" t="str">
        <f>+IFERROR(VLOOKUP($AC158,'Calculation NO3'!$B$4:$J$1044,7,FALSE),"")</f>
        <v/>
      </c>
      <c r="AH158" s="131" t="str">
        <f>+IFERROR(VLOOKUP($AC158,'Calculation P'!$B$4:$J$1000,7,FALSE),"")</f>
        <v/>
      </c>
      <c r="AI158" s="115"/>
      <c r="AJ158" s="210" t="str">
        <f t="shared" si="75"/>
        <v>43569E</v>
      </c>
      <c r="AK158" s="211" t="str">
        <f>+IFERROR(VLOOKUP($AJ158,'Calculation TSS'!$B$4:$J$1000,7,FALSE),"")</f>
        <v/>
      </c>
      <c r="AL158" s="4" t="str">
        <f>+IFERROR(VLOOKUP($AJ158,'Calculation COD'!$B$4:$J$1055,7,FALSE),"")</f>
        <v/>
      </c>
      <c r="AM158" s="4" t="str">
        <f>+IFERROR(VLOOKUP($AJ158,'Calculation NH4'!$B$4:$J$1041,7,FALSE),"")</f>
        <v/>
      </c>
      <c r="AN158" s="64" t="str">
        <f>+IFERROR(VLOOKUP($AJ158,'Calculation NO3'!$B$4:$J$1044,7,FALSE),"")</f>
        <v/>
      </c>
      <c r="AO158" s="69" t="str">
        <f>+IFERROR(VLOOKUP($AJ158,'Calculation P'!$B$4:$J$1000,7,FALSE),"")</f>
        <v/>
      </c>
      <c r="AP158" s="178" t="str">
        <f t="shared" si="76"/>
        <v>43569F</v>
      </c>
      <c r="AQ158" s="65" t="str">
        <f>+IFERROR(VLOOKUP($AP158,'Calculation TSS'!$B$4:$J$1000,7,FALSE),"")</f>
        <v/>
      </c>
      <c r="AR158" s="65" t="str">
        <f>+IFERROR(VLOOKUP($AP158,'Calculation COD'!$B$4:$J$1055,7,FALSE),"")</f>
        <v/>
      </c>
      <c r="AS158" s="65" t="str">
        <f>+IFERROR(VLOOKUP($AP158,'Calculation NH4'!$B$4:$J$1041,7,FALSE),"")</f>
        <v/>
      </c>
      <c r="AT158" s="64" t="str">
        <f>+IFERROR(VLOOKUP($AP158,'Calculation NO3'!$B$4:$J$1044,7,FALSE),"")</f>
        <v/>
      </c>
      <c r="AU158" s="64" t="str">
        <f>+IFERROR(VLOOKUP($AP158,'Calculation P'!$B$4:$J$1000,7,FALSE),"")</f>
        <v/>
      </c>
      <c r="AV158" s="115"/>
      <c r="AW158" s="189" t="str">
        <f t="shared" si="77"/>
        <v>43569G</v>
      </c>
      <c r="AX158" s="65" t="str">
        <f>+IFERROR(VLOOKUP($AW158,'Calculation COD'!$B$4:$J$1055,7,FALSE),"")</f>
        <v/>
      </c>
      <c r="AY158" s="65" t="str">
        <f>+IFERROR(VLOOKUP($AW158,'Calculation NH4'!$B$4:$J$1041,7,FALSE),"")</f>
        <v/>
      </c>
      <c r="AZ158" s="64" t="str">
        <f>+IFERROR(VLOOKUP($AW158,'Calculation NO3'!$B$4:$J$1044,7,FALSE),"")</f>
        <v/>
      </c>
      <c r="BA158" s="69" t="str">
        <f>+IFERROR(VLOOKUP($AW158,'Calculation P'!$B$4:$J$1000,7,FALSE),"")</f>
        <v/>
      </c>
      <c r="BB158" s="183" t="str">
        <f t="shared" si="78"/>
        <v>43569H</v>
      </c>
      <c r="BC158" s="64" t="str">
        <f>+IFERROR(VLOOKUP($BB158,'Calculation TSS'!$B$4:$J$1000,7,FALSE),"")</f>
        <v/>
      </c>
      <c r="BD158" s="65" t="str">
        <f>+IFERROR(VLOOKUP($BB158,'Calculation COD'!$B$4:$J$1055,7,FALSE),"")</f>
        <v/>
      </c>
      <c r="BE158" s="65" t="str">
        <f>+IFERROR(VLOOKUP($BB158,'Calculation NH4'!$B$4:$J$1041,7,FALSE),"")</f>
        <v/>
      </c>
      <c r="BF158" s="65" t="str">
        <f>+IFERROR(VLOOKUP($BB158,'Calculation NO3'!$B$4:$J$1044,7,FALSE),"")</f>
        <v/>
      </c>
      <c r="BG158" s="131" t="str">
        <f>+IFERROR(VLOOKUP($BB158,'Calculation P'!$B$4:$J$1000,7,FALSE),"")</f>
        <v/>
      </c>
      <c r="BH158" s="210" t="str">
        <f t="shared" si="79"/>
        <v>43569I</v>
      </c>
      <c r="BI158" s="66" t="str">
        <f>+IFERROR(VLOOKUP($BH158,'Calculation TSS'!$B$4:$J$1000,7,FALSE),"")</f>
        <v/>
      </c>
      <c r="BJ158" s="65" t="str">
        <f>+IFERROR(VLOOKUP($BH158,'Calculation COD'!$B$4:$J$1055,7,FALSE),"")</f>
        <v/>
      </c>
      <c r="BK158" s="65" t="str">
        <f>+IFERROR(VLOOKUP($BH158,'Calculation NH4'!$B$4:$J$1041,7,FALSE),"")</f>
        <v/>
      </c>
      <c r="BL158" s="65" t="str">
        <f>+IFERROR(VLOOKUP($BH158,'Calculation NO3'!$B$4:$J$1044,7,FALSE),"")</f>
        <v/>
      </c>
      <c r="BM158" s="64" t="str">
        <f>+IFERROR(VLOOKUP($BH158,'Calculation P'!$B$4:$J$1000,7,FALSE),"")</f>
        <v/>
      </c>
      <c r="BN158" s="115"/>
      <c r="BO158" s="183" t="str">
        <f t="shared" si="80"/>
        <v>43569N</v>
      </c>
      <c r="BP158" s="116" t="str">
        <f>IFERROR(+VLOOKUP($BO158,'Calculation Solids'!$B$4:$I$1141,7,FALSE),"")</f>
        <v/>
      </c>
      <c r="BQ158" s="187" t="str">
        <f t="shared" si="81"/>
        <v>43569O</v>
      </c>
      <c r="BR158" s="116" t="str">
        <f>IFERROR(+VLOOKUP($BQ158,'Calculation Solids'!$B$4:$I$1141,7,FALSE),"")</f>
        <v/>
      </c>
      <c r="BS158" s="185" t="str">
        <f t="shared" si="82"/>
        <v>43569P</v>
      </c>
      <c r="BT158" s="116" t="str">
        <f>IFERROR(+VLOOKUP($BS158,'Calculation Solids'!$B$4:$I$1141,7,FALSE),"")</f>
        <v/>
      </c>
    </row>
    <row r="159" spans="1:72" x14ac:dyDescent="0.35">
      <c r="A159" s="244">
        <v>43570</v>
      </c>
      <c r="B159" s="239"/>
      <c r="C159" s="173" t="str">
        <f t="shared" si="83"/>
        <v>43570A</v>
      </c>
      <c r="D159" s="29">
        <f>IFERROR(+VLOOKUP(C159,'Calculation Solids'!$B$4:$I$1141,7,FALSE),"")</f>
        <v>12.419093155381301</v>
      </c>
      <c r="E159" s="190" t="str">
        <f>+IFERROR(VLOOKUP($C159,'Calculation COD'!$B$4:$J$1055,7,FALSE),"")</f>
        <v/>
      </c>
      <c r="F159" s="30" t="str">
        <f t="shared" si="68"/>
        <v>43570B</v>
      </c>
      <c r="G159" s="177">
        <f>IFERROR(+VLOOKUP($F159,'Calculation Solids'!$B$4:$I$1141,7,FALSE),"")</f>
        <v>5.6148711429825271</v>
      </c>
      <c r="H159" s="25" t="str">
        <f>+IFERROR(VLOOKUP($F159,'Calculation COD'!$B$4:$J$1055,7,FALSE),"")</f>
        <v/>
      </c>
      <c r="I159" s="26" t="str">
        <f>+IFERROR(VLOOKUP($F159,'Calculation NH4'!$B$4:$J$1041,7,FALSE),"")</f>
        <v/>
      </c>
      <c r="J159" s="29" t="str">
        <f>+IFERROR(VLOOKUP($F159,'Calculation NO3'!$B$4:$J$1044,7,FALSE),"")</f>
        <v/>
      </c>
      <c r="K159" s="29" t="str">
        <f>+IFERROR(VLOOKUP($F159,'Calculation P'!$B$4:$J$1000,7,FALSE),"")</f>
        <v/>
      </c>
      <c r="L159" s="62"/>
      <c r="M159" s="27" t="str">
        <f t="shared" si="69"/>
        <v>43570J</v>
      </c>
      <c r="N159" s="40">
        <f>+IFERROR(VLOOKUP($M159,'Calculation Solids'!$B$4:$J$1141,7,FALSE),"")</f>
        <v>52.821132917868063</v>
      </c>
      <c r="O159" s="28" t="str">
        <f t="shared" si="70"/>
        <v>43570K</v>
      </c>
      <c r="P159" s="29">
        <f>+IFERROR(VLOOKUP($O159,'Calculation Solids'!$B$4:$J$1141,7,FALSE),"")</f>
        <v>55.821340339594492</v>
      </c>
      <c r="Q159" s="28" t="str">
        <f t="shared" si="71"/>
        <v>43570L</v>
      </c>
      <c r="R159" s="29" t="str">
        <f>+IFERROR(VLOOKUP($Q159,'Calculation Solids'!$B$4:$J$1141,7,FALSE),"")</f>
        <v/>
      </c>
      <c r="S159" s="28" t="str">
        <f t="shared" si="72"/>
        <v>43570M</v>
      </c>
      <c r="T159" s="29" t="str">
        <f>+IFERROR(VLOOKUP($S159,'Calculation Solids'!$B$4:$J$1141,7,FALSE),"")</f>
        <v/>
      </c>
      <c r="U159" s="68">
        <f t="shared" si="84"/>
        <v>54.321236628731278</v>
      </c>
      <c r="V159" s="173" t="str">
        <f t="shared" si="73"/>
        <v>43570C</v>
      </c>
      <c r="W159" s="29" t="str">
        <f>+IFERROR(VLOOKUP($V159,'Calculation Solids'!$B$4:$J$1141,7,FALSE),"")</f>
        <v/>
      </c>
      <c r="X159" s="24" t="str">
        <f>+IFERROR(VLOOKUP($V159,'Calculation COD'!$B$4:$J$1055,7,FALSE),"")</f>
        <v/>
      </c>
      <c r="Y159" s="8" t="str">
        <f>+IFERROR(VLOOKUP($V159,'Calculation NH4'!$B$4:$J$1041,7,FALSE),"")</f>
        <v/>
      </c>
      <c r="Z159" s="29" t="str">
        <f>+IFERROR(VLOOKUP($V159,'Calculation NO3'!$B$4:$J$1044,7,FALSE),"")</f>
        <v/>
      </c>
      <c r="AA159" s="29" t="str">
        <f>+IFERROR(VLOOKUP($V159,'Calculation P'!$B$4:$J$1000,7,FALSE),"")</f>
        <v/>
      </c>
      <c r="AB159" s="239"/>
      <c r="AC159" s="30" t="str">
        <f t="shared" si="74"/>
        <v>43570D</v>
      </c>
      <c r="AD159" s="2" t="str">
        <f>+IFERROR(VLOOKUP($AC159,'Calculation TSS'!$B$4:$J$1000,7,FALSE),"")</f>
        <v/>
      </c>
      <c r="AE159" s="24" t="str">
        <f>+IFERROR(VLOOKUP($AC159,'Calculation COD'!$B$4:$J$1055,7,FALSE),"")</f>
        <v/>
      </c>
      <c r="AF159" s="24" t="str">
        <f>+IFERROR(VLOOKUP($AC159,'Calculation NH4'!$B$4:$J$1041,7,FALSE),"")</f>
        <v/>
      </c>
      <c r="AG159" s="29" t="str">
        <f>+IFERROR(VLOOKUP($AC159,'Calculation NO3'!$B$4:$J$1044,7,FALSE),"")</f>
        <v/>
      </c>
      <c r="AH159" s="130" t="str">
        <f>+IFERROR(VLOOKUP($AC159,'Calculation P'!$B$4:$J$1000,7,FALSE),"")</f>
        <v/>
      </c>
      <c r="AI159" s="62"/>
      <c r="AJ159" s="192" t="str">
        <f t="shared" si="75"/>
        <v>43570E</v>
      </c>
      <c r="AK159" s="21" t="str">
        <f>+IFERROR(VLOOKUP($AJ159,'Calculation TSS'!$B$4:$J$1000,7,FALSE),"")</f>
        <v/>
      </c>
      <c r="AL159" s="24" t="str">
        <f>+IFERROR(VLOOKUP($AJ159,'Calculation COD'!$B$4:$J$1055,7,FALSE),"")</f>
        <v/>
      </c>
      <c r="AM159" s="24" t="str">
        <f>+IFERROR(VLOOKUP($AJ159,'Calculation NH4'!$B$4:$J$1041,7,FALSE),"")</f>
        <v/>
      </c>
      <c r="AN159" s="29" t="str">
        <f>+IFERROR(VLOOKUP($AJ159,'Calculation NO3'!$B$4:$J$1044,7,FALSE),"")</f>
        <v/>
      </c>
      <c r="AO159" s="68" t="str">
        <f>+IFERROR(VLOOKUP($AJ159,'Calculation P'!$B$4:$J$1000,7,FALSE),"")</f>
        <v/>
      </c>
      <c r="AP159" s="30" t="str">
        <f t="shared" si="76"/>
        <v>43570F</v>
      </c>
      <c r="AQ159" s="25" t="str">
        <f>+IFERROR(VLOOKUP($AP159,'Calculation TSS'!$B$4:$J$1000,7,FALSE),"")</f>
        <v/>
      </c>
      <c r="AR159" s="25" t="str">
        <f>+IFERROR(VLOOKUP($AP159,'Calculation COD'!$B$4:$J$1055,7,FALSE),"")</f>
        <v/>
      </c>
      <c r="AS159" s="25" t="str">
        <f>+IFERROR(VLOOKUP($AP159,'Calculation NH4'!$B$4:$J$1041,7,FALSE),"")</f>
        <v/>
      </c>
      <c r="AT159" s="29" t="str">
        <f>+IFERROR(VLOOKUP($AP159,'Calculation NO3'!$B$4:$J$1044,7,FALSE),"")</f>
        <v/>
      </c>
      <c r="AU159" s="29" t="str">
        <f>+IFERROR(VLOOKUP($AP159,'Calculation P'!$B$4:$J$1000,7,FALSE),"")</f>
        <v/>
      </c>
      <c r="AV159" s="62"/>
      <c r="AW159" s="173" t="str">
        <f t="shared" si="77"/>
        <v>43570G</v>
      </c>
      <c r="AX159" s="25" t="str">
        <f>+IFERROR(VLOOKUP($AW159,'Calculation COD'!$B$4:$J$1055,7,FALSE),"")</f>
        <v/>
      </c>
      <c r="AY159" s="25" t="str">
        <f>+IFERROR(VLOOKUP($AW159,'Calculation NH4'!$B$4:$J$1041,7,FALSE),"")</f>
        <v/>
      </c>
      <c r="AZ159" s="29" t="str">
        <f>+IFERROR(VLOOKUP($AW159,'Calculation NO3'!$B$4:$J$1044,7,FALSE),"")</f>
        <v/>
      </c>
      <c r="BA159" s="68" t="str">
        <f>+IFERROR(VLOOKUP($AW159,'Calculation P'!$B$4:$J$1000,7,FALSE),"")</f>
        <v/>
      </c>
      <c r="BB159" s="30" t="str">
        <f t="shared" si="78"/>
        <v>43570H</v>
      </c>
      <c r="BC159" s="29" t="str">
        <f>+IFERROR(VLOOKUP($BB159,'Calculation TSS'!$B$4:$J$1000,7,FALSE),"")</f>
        <v/>
      </c>
      <c r="BD159" s="25" t="str">
        <f>+IFERROR(VLOOKUP($BB159,'Calculation COD'!$B$4:$J$1055,7,FALSE),"")</f>
        <v/>
      </c>
      <c r="BE159" s="25" t="str">
        <f>+IFERROR(VLOOKUP($BB159,'Calculation NH4'!$B$4:$J$1041,7,FALSE),"")</f>
        <v/>
      </c>
      <c r="BF159" s="25" t="str">
        <f>+IFERROR(VLOOKUP($BB159,'Calculation NO3'!$B$4:$J$1044,7,FALSE),"")</f>
        <v/>
      </c>
      <c r="BG159" s="130" t="str">
        <f>+IFERROR(VLOOKUP($BB159,'Calculation P'!$B$4:$J$1000,7,FALSE),"")</f>
        <v/>
      </c>
      <c r="BH159" s="192" t="str">
        <f t="shared" si="79"/>
        <v>43570I</v>
      </c>
      <c r="BI159" s="40" t="str">
        <f>+IFERROR(VLOOKUP($BH159,'Calculation TSS'!$B$4:$J$1000,7,FALSE),"")</f>
        <v/>
      </c>
      <c r="BJ159" s="25" t="str">
        <f>+IFERROR(VLOOKUP($BH159,'Calculation COD'!$B$4:$J$1055,7,FALSE),"")</f>
        <v/>
      </c>
      <c r="BK159" s="25" t="str">
        <f>+IFERROR(VLOOKUP($BH159,'Calculation NH4'!$B$4:$J$1041,7,FALSE),"")</f>
        <v/>
      </c>
      <c r="BL159" s="25" t="str">
        <f>+IFERROR(VLOOKUP($BH159,'Calculation NO3'!$B$4:$J$1044,7,FALSE),"")</f>
        <v/>
      </c>
      <c r="BM159" s="29" t="str">
        <f>+IFERROR(VLOOKUP($BH159,'Calculation P'!$B$4:$J$1000,7,FALSE),"")</f>
        <v/>
      </c>
      <c r="BN159" s="62"/>
      <c r="BO159" s="30" t="str">
        <f t="shared" si="80"/>
        <v>43570N</v>
      </c>
      <c r="BP159" s="170" t="str">
        <f>IFERROR(+VLOOKUP($BO159,'Calculation Solids'!$B$4:$I$1141,7,FALSE),"")</f>
        <v/>
      </c>
      <c r="BQ159" s="173" t="str">
        <f t="shared" si="81"/>
        <v>43570O</v>
      </c>
      <c r="BR159" s="92" t="str">
        <f>IFERROR(+VLOOKUP($BQ159,'Calculation Solids'!$B$4:$I$1141,7,FALSE),"")</f>
        <v/>
      </c>
      <c r="BS159" s="30" t="str">
        <f t="shared" si="82"/>
        <v>43570P</v>
      </c>
      <c r="BT159" s="170" t="str">
        <f>IFERROR(+VLOOKUP($BS159,'Calculation Solids'!$B$4:$I$1141,7,FALSE),"")</f>
        <v/>
      </c>
    </row>
    <row r="160" spans="1:72" x14ac:dyDescent="0.35">
      <c r="A160" s="244">
        <v>43571</v>
      </c>
      <c r="B160" s="239"/>
      <c r="C160" s="173" t="str">
        <f t="shared" si="83"/>
        <v>43571A</v>
      </c>
      <c r="D160" s="29" t="str">
        <f>IFERROR(+VLOOKUP(C160,'Calculation Solids'!$B$4:$I$1141,7,FALSE),"")</f>
        <v/>
      </c>
      <c r="E160" s="190" t="str">
        <f>+IFERROR(VLOOKUP($C160,'Calculation COD'!$B$4:$J$1055,7,FALSE),"")</f>
        <v/>
      </c>
      <c r="F160" s="30" t="str">
        <f t="shared" si="68"/>
        <v>43571B</v>
      </c>
      <c r="G160" s="177" t="str">
        <f>IFERROR(+VLOOKUP($F160,'Calculation Solids'!$B$4:$I$1141,7,FALSE),"")</f>
        <v/>
      </c>
      <c r="H160" s="25" t="str">
        <f>+IFERROR(VLOOKUP($F160,'Calculation COD'!$B$4:$J$1055,7,FALSE),"")</f>
        <v/>
      </c>
      <c r="I160" s="26" t="str">
        <f>+IFERROR(VLOOKUP($F160,'Calculation NH4'!$B$4:$J$1041,7,FALSE),"")</f>
        <v/>
      </c>
      <c r="J160" s="29" t="str">
        <f>+IFERROR(VLOOKUP($F160,'Calculation NO3'!$B$4:$J$1044,7,FALSE),"")</f>
        <v/>
      </c>
      <c r="K160" s="29" t="str">
        <f>+IFERROR(VLOOKUP($F160,'Calculation P'!$B$4:$J$1000,7,FALSE),"")</f>
        <v/>
      </c>
      <c r="L160" s="62"/>
      <c r="M160" s="27" t="str">
        <f t="shared" si="69"/>
        <v>43571J</v>
      </c>
      <c r="N160" s="40" t="str">
        <f>+IFERROR(VLOOKUP($M160,'Calculation Solids'!$B$4:$J$1141,7,FALSE),"")</f>
        <v/>
      </c>
      <c r="O160" s="28" t="str">
        <f t="shared" si="70"/>
        <v>43571K</v>
      </c>
      <c r="P160" s="29" t="str">
        <f>+IFERROR(VLOOKUP($O160,'Calculation Solids'!$B$4:$J$1141,7,FALSE),"")</f>
        <v/>
      </c>
      <c r="Q160" s="28" t="str">
        <f t="shared" si="71"/>
        <v>43571L</v>
      </c>
      <c r="R160" s="29" t="str">
        <f>+IFERROR(VLOOKUP($Q160,'Calculation Solids'!$B$4:$J$1141,7,FALSE),"")</f>
        <v/>
      </c>
      <c r="S160" s="28" t="str">
        <f t="shared" si="72"/>
        <v>43571M</v>
      </c>
      <c r="T160" s="29" t="str">
        <f>+IFERROR(VLOOKUP($S160,'Calculation Solids'!$B$4:$J$1141,7,FALSE),"")</f>
        <v/>
      </c>
      <c r="U160" s="130" t="str">
        <f t="shared" si="84"/>
        <v/>
      </c>
      <c r="V160" s="192" t="str">
        <f t="shared" si="73"/>
        <v>43571C</v>
      </c>
      <c r="W160" s="40" t="str">
        <f>+IFERROR(VLOOKUP($V160,'Calculation Solids'!$B$4:$J$1141,7,FALSE),"")</f>
        <v/>
      </c>
      <c r="X160" s="24" t="str">
        <f>+IFERROR(VLOOKUP($V160,'Calculation COD'!$B$4:$J$1055,7,FALSE),"")</f>
        <v/>
      </c>
      <c r="Y160" s="8" t="str">
        <f>+IFERROR(VLOOKUP($V160,'Calculation NH4'!$B$4:$J$1041,7,FALSE),"")</f>
        <v/>
      </c>
      <c r="Z160" s="29" t="str">
        <f>+IFERROR(VLOOKUP($V160,'Calculation NO3'!$B$4:$J$1044,7,FALSE),"")</f>
        <v/>
      </c>
      <c r="AA160" s="29" t="str">
        <f>+IFERROR(VLOOKUP($V160,'Calculation P'!$B$4:$J$1000,7,FALSE),"")</f>
        <v/>
      </c>
      <c r="AB160" s="239"/>
      <c r="AC160" s="30" t="str">
        <f t="shared" si="74"/>
        <v>43571D</v>
      </c>
      <c r="AD160" s="2" t="str">
        <f>+IFERROR(VLOOKUP($AC160,'Calculation TSS'!$B$4:$J$1000,7,FALSE),"")</f>
        <v/>
      </c>
      <c r="AE160" s="24" t="str">
        <f>+IFERROR(VLOOKUP($AC160,'Calculation COD'!$B$4:$J$1055,7,FALSE),"")</f>
        <v/>
      </c>
      <c r="AF160" s="24" t="str">
        <f>+IFERROR(VLOOKUP($AC160,'Calculation NH4'!$B$4:$J$1041,7,FALSE),"")</f>
        <v/>
      </c>
      <c r="AG160" s="29" t="str">
        <f>+IFERROR(VLOOKUP($AC160,'Calculation NO3'!$B$4:$J$1044,7,FALSE),"")</f>
        <v/>
      </c>
      <c r="AH160" s="130" t="str">
        <f>+IFERROR(VLOOKUP($AC160,'Calculation P'!$B$4:$J$1000,7,FALSE),"")</f>
        <v/>
      </c>
      <c r="AI160" s="62"/>
      <c r="AJ160" s="192" t="str">
        <f t="shared" si="75"/>
        <v>43571E</v>
      </c>
      <c r="AK160" s="21" t="str">
        <f>+IFERROR(VLOOKUP($AJ160,'Calculation TSS'!$B$4:$J$1000,7,FALSE),"")</f>
        <v/>
      </c>
      <c r="AL160" s="24" t="str">
        <f>+IFERROR(VLOOKUP($AJ160,'Calculation COD'!$B$4:$J$1055,7,FALSE),"")</f>
        <v/>
      </c>
      <c r="AM160" s="24" t="str">
        <f>+IFERROR(VLOOKUP($AJ160,'Calculation NH4'!$B$4:$J$1041,7,FALSE),"")</f>
        <v/>
      </c>
      <c r="AN160" s="29" t="str">
        <f>+IFERROR(VLOOKUP($AJ160,'Calculation NO3'!$B$4:$J$1044,7,FALSE),"")</f>
        <v/>
      </c>
      <c r="AO160" s="68" t="str">
        <f>+IFERROR(VLOOKUP($AJ160,'Calculation P'!$B$4:$J$1000,7,FALSE),"")</f>
        <v/>
      </c>
      <c r="AP160" s="30" t="str">
        <f t="shared" si="76"/>
        <v>43571F</v>
      </c>
      <c r="AQ160" s="25" t="str">
        <f>+IFERROR(VLOOKUP($AP160,'Calculation TSS'!$B$4:$J$1000,7,FALSE),"")</f>
        <v/>
      </c>
      <c r="AR160" s="25" t="str">
        <f>+IFERROR(VLOOKUP($AP160,'Calculation COD'!$B$4:$J$1055,7,FALSE),"")</f>
        <v/>
      </c>
      <c r="AS160" s="25" t="str">
        <f>+IFERROR(VLOOKUP($AP160,'Calculation NH4'!$B$4:$J$1041,7,FALSE),"")</f>
        <v/>
      </c>
      <c r="AT160" s="29" t="str">
        <f>+IFERROR(VLOOKUP($AP160,'Calculation NO3'!$B$4:$J$1044,7,FALSE),"")</f>
        <v/>
      </c>
      <c r="AU160" s="29" t="str">
        <f>+IFERROR(VLOOKUP($AP160,'Calculation P'!$B$4:$J$1000,7,FALSE),"")</f>
        <v/>
      </c>
      <c r="AV160" s="62"/>
      <c r="AW160" s="173" t="str">
        <f t="shared" si="77"/>
        <v>43571G</v>
      </c>
      <c r="AX160" s="25" t="str">
        <f>+IFERROR(VLOOKUP($AW160,'Calculation COD'!$B$4:$J$1055,7,FALSE),"")</f>
        <v/>
      </c>
      <c r="AY160" s="25" t="str">
        <f>+IFERROR(VLOOKUP($AW160,'Calculation NH4'!$B$4:$J$1041,7,FALSE),"")</f>
        <v/>
      </c>
      <c r="AZ160" s="29" t="str">
        <f>+IFERROR(VLOOKUP($AW160,'Calculation NO3'!$B$4:$J$1044,7,FALSE),"")</f>
        <v/>
      </c>
      <c r="BA160" s="68" t="str">
        <f>+IFERROR(VLOOKUP($AW160,'Calculation P'!$B$4:$J$1000,7,FALSE),"")</f>
        <v/>
      </c>
      <c r="BB160" s="30" t="str">
        <f t="shared" si="78"/>
        <v>43571H</v>
      </c>
      <c r="BC160" s="29" t="str">
        <f>+IFERROR(VLOOKUP($BB160,'Calculation TSS'!$B$4:$J$1000,7,FALSE),"")</f>
        <v/>
      </c>
      <c r="BD160" s="25" t="str">
        <f>+IFERROR(VLOOKUP($BB160,'Calculation COD'!$B$4:$J$1055,7,FALSE),"")</f>
        <v/>
      </c>
      <c r="BE160" s="25" t="str">
        <f>+IFERROR(VLOOKUP($BB160,'Calculation NH4'!$B$4:$J$1041,7,FALSE),"")</f>
        <v/>
      </c>
      <c r="BF160" s="25" t="str">
        <f>+IFERROR(VLOOKUP($BB160,'Calculation NO3'!$B$4:$J$1044,7,FALSE),"")</f>
        <v/>
      </c>
      <c r="BG160" s="130" t="str">
        <f>+IFERROR(VLOOKUP($BB160,'Calculation P'!$B$4:$J$1000,7,FALSE),"")</f>
        <v/>
      </c>
      <c r="BH160" s="192" t="str">
        <f t="shared" si="79"/>
        <v>43571I</v>
      </c>
      <c r="BI160" s="40" t="str">
        <f>+IFERROR(VLOOKUP($BH160,'Calculation TSS'!$B$4:$J$1000,7,FALSE),"")</f>
        <v/>
      </c>
      <c r="BJ160" s="25" t="str">
        <f>+IFERROR(VLOOKUP($BH160,'Calculation COD'!$B$4:$J$1055,7,FALSE),"")</f>
        <v/>
      </c>
      <c r="BK160" s="25" t="str">
        <f>+IFERROR(VLOOKUP($BH160,'Calculation NH4'!$B$4:$J$1041,7,FALSE),"")</f>
        <v/>
      </c>
      <c r="BL160" s="25" t="str">
        <f>+IFERROR(VLOOKUP($BH160,'Calculation NO3'!$B$4:$J$1044,7,FALSE),"")</f>
        <v/>
      </c>
      <c r="BM160" s="29" t="str">
        <f>+IFERROR(VLOOKUP($BH160,'Calculation P'!$B$4:$J$1000,7,FALSE),"")</f>
        <v/>
      </c>
      <c r="BN160" s="62"/>
      <c r="BO160" s="30" t="str">
        <f t="shared" si="80"/>
        <v>43571N</v>
      </c>
      <c r="BP160" s="170" t="str">
        <f>IFERROR(+VLOOKUP($BO160,'Calculation Solids'!$B$4:$I$1141,7,FALSE),"")</f>
        <v/>
      </c>
      <c r="BQ160" s="173" t="str">
        <f t="shared" si="81"/>
        <v>43571O</v>
      </c>
      <c r="BR160" s="92" t="str">
        <f>IFERROR(+VLOOKUP($BQ160,'Calculation Solids'!$B$4:$I$1141,7,FALSE),"")</f>
        <v/>
      </c>
      <c r="BS160" s="30" t="str">
        <f t="shared" si="82"/>
        <v>43571P</v>
      </c>
      <c r="BT160" s="170" t="str">
        <f>IFERROR(+VLOOKUP($BS160,'Calculation Solids'!$B$4:$I$1141,7,FALSE),"")</f>
        <v/>
      </c>
    </row>
    <row r="161" spans="1:72" x14ac:dyDescent="0.35">
      <c r="A161" s="244">
        <v>43572</v>
      </c>
      <c r="B161" s="239"/>
      <c r="C161" s="173" t="str">
        <f t="shared" si="83"/>
        <v>43572A</v>
      </c>
      <c r="D161" s="29">
        <f>IFERROR(+VLOOKUP(C161,'Calculation Solids'!$B$4:$I$1141,7,FALSE),"")</f>
        <v>16.653451085375099</v>
      </c>
      <c r="E161" s="190">
        <f>+IFERROR(VLOOKUP($C161,'Calculation COD'!$B$4:$J$1055,7,FALSE),"")</f>
        <v>27900</v>
      </c>
      <c r="F161" s="30" t="str">
        <f t="shared" si="68"/>
        <v>43572B</v>
      </c>
      <c r="G161" s="177">
        <f>IFERROR(+VLOOKUP($F161,'Calculation Solids'!$B$4:$I$1141,7,FALSE),"")</f>
        <v>9.6894131172889573</v>
      </c>
      <c r="H161" s="25">
        <f>+IFERROR(VLOOKUP($F161,'Calculation COD'!$B$4:$J$1055,7,FALSE),"")</f>
        <v>8000</v>
      </c>
      <c r="I161" s="26">
        <f>+IFERROR(VLOOKUP($F161,'Calculation NH4'!$B$4:$J$1041,7,FALSE),"")</f>
        <v>1065</v>
      </c>
      <c r="J161" s="29">
        <f>+IFERROR(VLOOKUP($F161,'Calculation NO3'!$B$4:$J$1044,7,FALSE),"")</f>
        <v>115</v>
      </c>
      <c r="K161" s="29" t="str">
        <f>+IFERROR(VLOOKUP($F161,'Calculation P'!$B$4:$J$1000,7,FALSE),"")</f>
        <v/>
      </c>
      <c r="L161" s="62"/>
      <c r="M161" s="27" t="str">
        <f t="shared" si="69"/>
        <v>43572J</v>
      </c>
      <c r="N161" s="40">
        <f>+IFERROR(VLOOKUP($M161,'Calculation Solids'!$B$4:$J$1141,7,FALSE),"")</f>
        <v>52.60937041831464</v>
      </c>
      <c r="O161" s="28" t="str">
        <f t="shared" si="70"/>
        <v>43572K</v>
      </c>
      <c r="P161" s="29">
        <f>+IFERROR(VLOOKUP($O161,'Calculation Solids'!$B$4:$J$1141,7,FALSE),"")</f>
        <v>45.846432943207162</v>
      </c>
      <c r="Q161" s="28" t="str">
        <f t="shared" si="71"/>
        <v>43572L</v>
      </c>
      <c r="R161" s="29" t="str">
        <f>+IFERROR(VLOOKUP($Q161,'Calculation Solids'!$B$4:$J$1141,7,FALSE),"")</f>
        <v/>
      </c>
      <c r="S161" s="28" t="str">
        <f t="shared" si="72"/>
        <v>43572M</v>
      </c>
      <c r="T161" s="29" t="str">
        <f>+IFERROR(VLOOKUP($S161,'Calculation Solids'!$B$4:$J$1141,7,FALSE),"")</f>
        <v/>
      </c>
      <c r="U161" s="130">
        <f t="shared" si="84"/>
        <v>49.227901680760901</v>
      </c>
      <c r="V161" s="192" t="str">
        <f t="shared" si="73"/>
        <v>43572C</v>
      </c>
      <c r="W161" s="40" t="str">
        <f>+IFERROR(VLOOKUP($V161,'Calculation Solids'!$B$4:$J$1141,7,FALSE),"")</f>
        <v/>
      </c>
      <c r="X161" s="24" t="str">
        <f>+IFERROR(VLOOKUP($V161,'Calculation COD'!$B$4:$J$1055,7,FALSE),"")</f>
        <v/>
      </c>
      <c r="Y161" s="8" t="str">
        <f>+IFERROR(VLOOKUP($V161,'Calculation NH4'!$B$4:$J$1041,7,FALSE),"")</f>
        <v/>
      </c>
      <c r="Z161" s="29" t="str">
        <f>+IFERROR(VLOOKUP($V161,'Calculation NO3'!$B$4:$J$1044,7,FALSE),"")</f>
        <v/>
      </c>
      <c r="AA161" s="29" t="str">
        <f>+IFERROR(VLOOKUP($V161,'Calculation P'!$B$4:$J$1000,7,FALSE),"")</f>
        <v/>
      </c>
      <c r="AB161" s="239"/>
      <c r="AC161" s="30" t="str">
        <f t="shared" si="74"/>
        <v>43572D</v>
      </c>
      <c r="AD161" s="2" t="str">
        <f>+IFERROR(VLOOKUP($AC161,'Calculation TSS'!$B$4:$J$1000,7,FALSE),"")</f>
        <v/>
      </c>
      <c r="AE161" s="24" t="str">
        <f>+IFERROR(VLOOKUP($AC161,'Calculation COD'!$B$4:$J$1055,7,FALSE),"")</f>
        <v/>
      </c>
      <c r="AF161" s="24" t="str">
        <f>+IFERROR(VLOOKUP($AC161,'Calculation NH4'!$B$4:$J$1041,7,FALSE),"")</f>
        <v/>
      </c>
      <c r="AG161" s="29" t="str">
        <f>+IFERROR(VLOOKUP($AC161,'Calculation NO3'!$B$4:$J$1044,7,FALSE),"")</f>
        <v/>
      </c>
      <c r="AH161" s="130" t="str">
        <f>+IFERROR(VLOOKUP($AC161,'Calculation P'!$B$4:$J$1000,7,FALSE),"")</f>
        <v/>
      </c>
      <c r="AI161" s="62"/>
      <c r="AJ161" s="192" t="str">
        <f t="shared" si="75"/>
        <v>43572E</v>
      </c>
      <c r="AK161" s="21" t="str">
        <f>+IFERROR(VLOOKUP($AJ161,'Calculation TSS'!$B$4:$J$1000,7,FALSE),"")</f>
        <v/>
      </c>
      <c r="AL161" s="24" t="str">
        <f>+IFERROR(VLOOKUP($AJ161,'Calculation COD'!$B$4:$J$1055,7,FALSE),"")</f>
        <v/>
      </c>
      <c r="AM161" s="24" t="str">
        <f>+IFERROR(VLOOKUP($AJ161,'Calculation NH4'!$B$4:$J$1041,7,FALSE),"")</f>
        <v/>
      </c>
      <c r="AN161" s="29" t="str">
        <f>+IFERROR(VLOOKUP($AJ161,'Calculation NO3'!$B$4:$J$1044,7,FALSE),"")</f>
        <v/>
      </c>
      <c r="AO161" s="68" t="str">
        <f>+IFERROR(VLOOKUP($AJ161,'Calculation P'!$B$4:$J$1000,7,FALSE),"")</f>
        <v/>
      </c>
      <c r="AP161" s="30" t="str">
        <f t="shared" si="76"/>
        <v>43572F</v>
      </c>
      <c r="AQ161" s="25" t="str">
        <f>+IFERROR(VLOOKUP($AP161,'Calculation TSS'!$B$4:$J$1000,7,FALSE),"")</f>
        <v/>
      </c>
      <c r="AR161" s="25">
        <f>+IFERROR(VLOOKUP($AP161,'Calculation COD'!$B$4:$J$1055,7,FALSE),"")</f>
        <v>2310</v>
      </c>
      <c r="AS161" s="25">
        <f>+IFERROR(VLOOKUP($AP161,'Calculation NH4'!$B$4:$J$1041,7,FALSE),"")</f>
        <v>511</v>
      </c>
      <c r="AT161" s="29">
        <f>+IFERROR(VLOOKUP($AP161,'Calculation NO3'!$B$4:$J$1044,7,FALSE),"")</f>
        <v>44</v>
      </c>
      <c r="AU161" s="29" t="str">
        <f>+IFERROR(VLOOKUP($AP161,'Calculation P'!$B$4:$J$1000,7,FALSE),"")</f>
        <v/>
      </c>
      <c r="AV161" s="62"/>
      <c r="AW161" s="173" t="str">
        <f t="shared" si="77"/>
        <v>43572G</v>
      </c>
      <c r="AX161" s="25" t="str">
        <f>+IFERROR(VLOOKUP($AW161,'Calculation COD'!$B$4:$J$1055,7,FALSE),"")</f>
        <v/>
      </c>
      <c r="AY161" s="25" t="str">
        <f>+IFERROR(VLOOKUP($AW161,'Calculation NH4'!$B$4:$J$1041,7,FALSE),"")</f>
        <v/>
      </c>
      <c r="AZ161" s="29" t="str">
        <f>+IFERROR(VLOOKUP($AW161,'Calculation NO3'!$B$4:$J$1044,7,FALSE),"")</f>
        <v/>
      </c>
      <c r="BA161" s="68" t="str">
        <f>+IFERROR(VLOOKUP($AW161,'Calculation P'!$B$4:$J$1000,7,FALSE),"")</f>
        <v/>
      </c>
      <c r="BB161" s="30" t="str">
        <f t="shared" si="78"/>
        <v>43572H</v>
      </c>
      <c r="BC161" s="29" t="str">
        <f>+IFERROR(VLOOKUP($BB161,'Calculation TSS'!$B$4:$J$1000,7,FALSE),"")</f>
        <v/>
      </c>
      <c r="BD161" s="25" t="str">
        <f>+IFERROR(VLOOKUP($BB161,'Calculation COD'!$B$4:$J$1055,7,FALSE),"")</f>
        <v/>
      </c>
      <c r="BE161" s="25" t="str">
        <f>+IFERROR(VLOOKUP($BB161,'Calculation NH4'!$B$4:$J$1041,7,FALSE),"")</f>
        <v/>
      </c>
      <c r="BF161" s="25" t="str">
        <f>+IFERROR(VLOOKUP($BB161,'Calculation NO3'!$B$4:$J$1044,7,FALSE),"")</f>
        <v/>
      </c>
      <c r="BG161" s="130" t="str">
        <f>+IFERROR(VLOOKUP($BB161,'Calculation P'!$B$4:$J$1000,7,FALSE),"")</f>
        <v/>
      </c>
      <c r="BH161" s="192" t="str">
        <f t="shared" si="79"/>
        <v>43572I</v>
      </c>
      <c r="BI161" s="40" t="str">
        <f>+IFERROR(VLOOKUP($BH161,'Calculation TSS'!$B$4:$J$1000,7,FALSE),"")</f>
        <v/>
      </c>
      <c r="BJ161" s="25">
        <f>+IFERROR(VLOOKUP($BH161,'Calculation COD'!$B$4:$J$1055,7,FALSE),"")</f>
        <v>3180</v>
      </c>
      <c r="BK161" s="25">
        <f>+IFERROR(VLOOKUP($BH161,'Calculation NH4'!$B$4:$J$1041,7,FALSE),"")</f>
        <v>353.5</v>
      </c>
      <c r="BL161" s="25">
        <f>+IFERROR(VLOOKUP($BH161,'Calculation NO3'!$B$4:$J$1044,7,FALSE),"")</f>
        <v>50.400000000000006</v>
      </c>
      <c r="BM161" s="29" t="str">
        <f>+IFERROR(VLOOKUP($BH161,'Calculation P'!$B$4:$J$1000,7,FALSE),"")</f>
        <v/>
      </c>
      <c r="BN161" s="62"/>
      <c r="BO161" s="30" t="str">
        <f t="shared" si="80"/>
        <v>43572N</v>
      </c>
      <c r="BP161" s="170" t="str">
        <f>IFERROR(+VLOOKUP($BO161,'Calculation Solids'!$B$4:$I$1141,7,FALSE),"")</f>
        <v/>
      </c>
      <c r="BQ161" s="173" t="str">
        <f t="shared" si="81"/>
        <v>43572O</v>
      </c>
      <c r="BR161" s="92" t="str">
        <f>IFERROR(+VLOOKUP($BQ161,'Calculation Solids'!$B$4:$I$1141,7,FALSE),"")</f>
        <v/>
      </c>
      <c r="BS161" s="30" t="str">
        <f t="shared" si="82"/>
        <v>43572P</v>
      </c>
      <c r="BT161" s="170" t="str">
        <f>IFERROR(+VLOOKUP($BS161,'Calculation Solids'!$B$4:$I$1141,7,FALSE),"")</f>
        <v/>
      </c>
    </row>
    <row r="162" spans="1:72" x14ac:dyDescent="0.35">
      <c r="A162" s="244">
        <v>43573</v>
      </c>
      <c r="B162" s="239"/>
      <c r="C162" s="173" t="str">
        <f t="shared" si="83"/>
        <v>43573A</v>
      </c>
      <c r="D162" s="29" t="str">
        <f>IFERROR(+VLOOKUP(C162,'Calculation Solids'!$B$4:$I$1141,7,FALSE),"")</f>
        <v/>
      </c>
      <c r="E162" s="190" t="str">
        <f>+IFERROR(VLOOKUP($C162,'Calculation COD'!$B$4:$J$1055,7,FALSE),"")</f>
        <v/>
      </c>
      <c r="F162" s="30" t="str">
        <f t="shared" si="68"/>
        <v>43573B</v>
      </c>
      <c r="G162" s="177" t="str">
        <f>IFERROR(+VLOOKUP($F162,'Calculation Solids'!$B$4:$I$1141,7,FALSE),"")</f>
        <v/>
      </c>
      <c r="H162" s="25" t="str">
        <f>+IFERROR(VLOOKUP($F162,'Calculation COD'!$B$4:$J$1055,7,FALSE),"")</f>
        <v/>
      </c>
      <c r="I162" s="26" t="str">
        <f>+IFERROR(VLOOKUP($F162,'Calculation NH4'!$B$4:$J$1041,7,FALSE),"")</f>
        <v/>
      </c>
      <c r="J162" s="29" t="str">
        <f>+IFERROR(VLOOKUP($F162,'Calculation NO3'!$B$4:$J$1044,7,FALSE),"")</f>
        <v/>
      </c>
      <c r="K162" s="29" t="str">
        <f>+IFERROR(VLOOKUP($F162,'Calculation P'!$B$4:$J$1000,7,FALSE),"")</f>
        <v/>
      </c>
      <c r="L162" s="62"/>
      <c r="M162" s="27" t="str">
        <f t="shared" si="69"/>
        <v>43573J</v>
      </c>
      <c r="N162" s="40" t="str">
        <f>+IFERROR(VLOOKUP($M162,'Calculation Solids'!$B$4:$J$1141,7,FALSE),"")</f>
        <v/>
      </c>
      <c r="O162" s="28" t="str">
        <f t="shared" si="70"/>
        <v>43573K</v>
      </c>
      <c r="P162" s="29" t="str">
        <f>+IFERROR(VLOOKUP($O162,'Calculation Solids'!$B$4:$J$1141,7,FALSE),"")</f>
        <v/>
      </c>
      <c r="Q162" s="28" t="str">
        <f t="shared" si="71"/>
        <v>43573L</v>
      </c>
      <c r="R162" s="29" t="str">
        <f>+IFERROR(VLOOKUP($Q162,'Calculation Solids'!$B$4:$J$1141,7,FALSE),"")</f>
        <v/>
      </c>
      <c r="S162" s="28" t="str">
        <f t="shared" si="72"/>
        <v>43573M</v>
      </c>
      <c r="T162" s="29" t="str">
        <f>+IFERROR(VLOOKUP($S162,'Calculation Solids'!$B$4:$J$1141,7,FALSE),"")</f>
        <v/>
      </c>
      <c r="U162" s="130" t="str">
        <f t="shared" si="84"/>
        <v/>
      </c>
      <c r="V162" s="192" t="str">
        <f t="shared" si="73"/>
        <v>43573C</v>
      </c>
      <c r="W162" s="40" t="str">
        <f>+IFERROR(VLOOKUP($V162,'Calculation Solids'!$B$4:$J$1141,7,FALSE),"")</f>
        <v/>
      </c>
      <c r="X162" s="24" t="str">
        <f>+IFERROR(VLOOKUP($V162,'Calculation COD'!$B$4:$J$1055,7,FALSE),"")</f>
        <v/>
      </c>
      <c r="Y162" s="8" t="str">
        <f>+IFERROR(VLOOKUP($V162,'Calculation NH4'!$B$4:$J$1041,7,FALSE),"")</f>
        <v/>
      </c>
      <c r="Z162" s="29" t="str">
        <f>+IFERROR(VLOOKUP($V162,'Calculation NO3'!$B$4:$J$1044,7,FALSE),"")</f>
        <v/>
      </c>
      <c r="AA162" s="29" t="str">
        <f>+IFERROR(VLOOKUP($V162,'Calculation P'!$B$4:$J$1000,7,FALSE),"")</f>
        <v/>
      </c>
      <c r="AB162" s="239"/>
      <c r="AC162" s="30" t="str">
        <f t="shared" si="74"/>
        <v>43573D</v>
      </c>
      <c r="AD162" s="2" t="str">
        <f>+IFERROR(VLOOKUP($AC162,'Calculation TSS'!$B$4:$J$1000,7,FALSE),"")</f>
        <v/>
      </c>
      <c r="AE162" s="24" t="str">
        <f>+IFERROR(VLOOKUP($AC162,'Calculation COD'!$B$4:$J$1055,7,FALSE),"")</f>
        <v/>
      </c>
      <c r="AF162" s="24" t="str">
        <f>+IFERROR(VLOOKUP($AC162,'Calculation NH4'!$B$4:$J$1041,7,FALSE),"")</f>
        <v/>
      </c>
      <c r="AG162" s="29" t="str">
        <f>+IFERROR(VLOOKUP($AC162,'Calculation NO3'!$B$4:$J$1044,7,FALSE),"")</f>
        <v/>
      </c>
      <c r="AH162" s="130" t="str">
        <f>+IFERROR(VLOOKUP($AC162,'Calculation P'!$B$4:$J$1000,7,FALSE),"")</f>
        <v/>
      </c>
      <c r="AI162" s="62"/>
      <c r="AJ162" s="192" t="str">
        <f t="shared" si="75"/>
        <v>43573E</v>
      </c>
      <c r="AK162" s="21" t="str">
        <f>+IFERROR(VLOOKUP($AJ162,'Calculation TSS'!$B$4:$J$1000,7,FALSE),"")</f>
        <v/>
      </c>
      <c r="AL162" s="24" t="str">
        <f>+IFERROR(VLOOKUP($AJ162,'Calculation COD'!$B$4:$J$1055,7,FALSE),"")</f>
        <v/>
      </c>
      <c r="AM162" s="24" t="str">
        <f>+IFERROR(VLOOKUP($AJ162,'Calculation NH4'!$B$4:$J$1041,7,FALSE),"")</f>
        <v/>
      </c>
      <c r="AN162" s="29" t="str">
        <f>+IFERROR(VLOOKUP($AJ162,'Calculation NO3'!$B$4:$J$1044,7,FALSE),"")</f>
        <v/>
      </c>
      <c r="AO162" s="68" t="str">
        <f>+IFERROR(VLOOKUP($AJ162,'Calculation P'!$B$4:$J$1000,7,FALSE),"")</f>
        <v/>
      </c>
      <c r="AP162" s="30" t="str">
        <f t="shared" si="76"/>
        <v>43573F</v>
      </c>
      <c r="AQ162" s="25" t="str">
        <f>+IFERROR(VLOOKUP($AP162,'Calculation TSS'!$B$4:$J$1000,7,FALSE),"")</f>
        <v/>
      </c>
      <c r="AR162" s="25" t="str">
        <f>+IFERROR(VLOOKUP($AP162,'Calculation COD'!$B$4:$J$1055,7,FALSE),"")</f>
        <v/>
      </c>
      <c r="AS162" s="25" t="str">
        <f>+IFERROR(VLOOKUP($AP162,'Calculation NH4'!$B$4:$J$1041,7,FALSE),"")</f>
        <v/>
      </c>
      <c r="AT162" s="29" t="str">
        <f>+IFERROR(VLOOKUP($AP162,'Calculation NO3'!$B$4:$J$1044,7,FALSE),"")</f>
        <v/>
      </c>
      <c r="AU162" s="29" t="str">
        <f>+IFERROR(VLOOKUP($AP162,'Calculation P'!$B$4:$J$1000,7,FALSE),"")</f>
        <v/>
      </c>
      <c r="AV162" s="62"/>
      <c r="AW162" s="173" t="str">
        <f t="shared" si="77"/>
        <v>43573G</v>
      </c>
      <c r="AX162" s="25" t="str">
        <f>+IFERROR(VLOOKUP($AW162,'Calculation COD'!$B$4:$J$1055,7,FALSE),"")</f>
        <v/>
      </c>
      <c r="AY162" s="25" t="str">
        <f>+IFERROR(VLOOKUP($AW162,'Calculation NH4'!$B$4:$J$1041,7,FALSE),"")</f>
        <v/>
      </c>
      <c r="AZ162" s="29" t="str">
        <f>+IFERROR(VLOOKUP($AW162,'Calculation NO3'!$B$4:$J$1044,7,FALSE),"")</f>
        <v/>
      </c>
      <c r="BA162" s="68" t="str">
        <f>+IFERROR(VLOOKUP($AW162,'Calculation P'!$B$4:$J$1000,7,FALSE),"")</f>
        <v/>
      </c>
      <c r="BB162" s="30" t="str">
        <f t="shared" si="78"/>
        <v>43573H</v>
      </c>
      <c r="BC162" s="29" t="str">
        <f>+IFERROR(VLOOKUP($BB162,'Calculation TSS'!$B$4:$J$1000,7,FALSE),"")</f>
        <v/>
      </c>
      <c r="BD162" s="25" t="str">
        <f>+IFERROR(VLOOKUP($BB162,'Calculation COD'!$B$4:$J$1055,7,FALSE),"")</f>
        <v/>
      </c>
      <c r="BE162" s="25" t="str">
        <f>+IFERROR(VLOOKUP($BB162,'Calculation NH4'!$B$4:$J$1041,7,FALSE),"")</f>
        <v/>
      </c>
      <c r="BF162" s="25" t="str">
        <f>+IFERROR(VLOOKUP($BB162,'Calculation NO3'!$B$4:$J$1044,7,FALSE),"")</f>
        <v/>
      </c>
      <c r="BG162" s="130" t="str">
        <f>+IFERROR(VLOOKUP($BB162,'Calculation P'!$B$4:$J$1000,7,FALSE),"")</f>
        <v/>
      </c>
      <c r="BH162" s="192" t="str">
        <f t="shared" si="79"/>
        <v>43573I</v>
      </c>
      <c r="BI162" s="40" t="str">
        <f>+IFERROR(VLOOKUP($BH162,'Calculation TSS'!$B$4:$J$1000,7,FALSE),"")</f>
        <v/>
      </c>
      <c r="BJ162" s="25" t="str">
        <f>+IFERROR(VLOOKUP($BH162,'Calculation COD'!$B$4:$J$1055,7,FALSE),"")</f>
        <v/>
      </c>
      <c r="BK162" s="25" t="str">
        <f>+IFERROR(VLOOKUP($BH162,'Calculation NH4'!$B$4:$J$1041,7,FALSE),"")</f>
        <v/>
      </c>
      <c r="BL162" s="25" t="str">
        <f>+IFERROR(VLOOKUP($BH162,'Calculation NO3'!$B$4:$J$1044,7,FALSE),"")</f>
        <v/>
      </c>
      <c r="BM162" s="29" t="str">
        <f>+IFERROR(VLOOKUP($BH162,'Calculation P'!$B$4:$J$1000,7,FALSE),"")</f>
        <v/>
      </c>
      <c r="BN162" s="62"/>
      <c r="BO162" s="30" t="str">
        <f t="shared" si="80"/>
        <v>43573N</v>
      </c>
      <c r="BP162" s="170">
        <f>IFERROR(+VLOOKUP($BO162,'Calculation Solids'!$B$4:$I$1141,7,FALSE),"")</f>
        <v>261.95691438482652</v>
      </c>
      <c r="BQ162" s="173" t="str">
        <f t="shared" si="81"/>
        <v>43573O</v>
      </c>
      <c r="BR162" s="92" t="str">
        <f>IFERROR(+VLOOKUP($BQ162,'Calculation Solids'!$B$4:$I$1141,7,FALSE),"")</f>
        <v/>
      </c>
      <c r="BS162" s="30" t="str">
        <f t="shared" si="82"/>
        <v>43573P</v>
      </c>
      <c r="BT162" s="170" t="str">
        <f>IFERROR(+VLOOKUP($BS162,'Calculation Solids'!$B$4:$I$1141,7,FALSE),"")</f>
        <v/>
      </c>
    </row>
    <row r="163" spans="1:72" x14ac:dyDescent="0.35">
      <c r="A163" s="244">
        <v>43574</v>
      </c>
      <c r="B163" s="239"/>
      <c r="C163" s="173" t="str">
        <f t="shared" si="83"/>
        <v>43574A</v>
      </c>
      <c r="D163" s="29">
        <f>IFERROR(+VLOOKUP(C163,'Calculation Solids'!$B$4:$I$1141,7,FALSE),"")</f>
        <v>22.846593203715504</v>
      </c>
      <c r="E163" s="190" t="str">
        <f>+IFERROR(VLOOKUP($C163,'Calculation COD'!$B$4:$J$1055,7,FALSE),"")</f>
        <v/>
      </c>
      <c r="F163" s="30" t="str">
        <f t="shared" si="68"/>
        <v>43574B</v>
      </c>
      <c r="G163" s="177">
        <f>IFERROR(+VLOOKUP($F163,'Calculation Solids'!$B$4:$I$1141,7,FALSE),"")</f>
        <v>5.0879747339751056</v>
      </c>
      <c r="H163" s="25" t="str">
        <f>+IFERROR(VLOOKUP($F163,'Calculation COD'!$B$4:$J$1055,7,FALSE),"")</f>
        <v/>
      </c>
      <c r="I163" s="26" t="str">
        <f>+IFERROR(VLOOKUP($F163,'Calculation NH4'!$B$4:$J$1041,7,FALSE),"")</f>
        <v/>
      </c>
      <c r="J163" s="29" t="str">
        <f>+IFERROR(VLOOKUP($F163,'Calculation NO3'!$B$4:$J$1044,7,FALSE),"")</f>
        <v/>
      </c>
      <c r="K163" s="29" t="str">
        <f>+IFERROR(VLOOKUP($F163,'Calculation P'!$B$4:$J$1000,7,FALSE),"")</f>
        <v/>
      </c>
      <c r="L163" s="62"/>
      <c r="M163" s="27" t="str">
        <f t="shared" si="69"/>
        <v>43574J</v>
      </c>
      <c r="N163" s="40">
        <f>+IFERROR(VLOOKUP($M163,'Calculation Solids'!$B$4:$J$1141,7,FALSE),"")</f>
        <v>57.426799369606954</v>
      </c>
      <c r="O163" s="28" t="str">
        <f t="shared" si="70"/>
        <v>43574K</v>
      </c>
      <c r="P163" s="29">
        <f>+IFERROR(VLOOKUP($O163,'Calculation Solids'!$B$4:$J$1141,7,FALSE),"")</f>
        <v>54.017901790178975</v>
      </c>
      <c r="Q163" s="28" t="str">
        <f t="shared" si="71"/>
        <v>43574L</v>
      </c>
      <c r="R163" s="29" t="str">
        <f>+IFERROR(VLOOKUP($Q163,'Calculation Solids'!$B$4:$J$1141,7,FALSE),"")</f>
        <v/>
      </c>
      <c r="S163" s="28" t="str">
        <f t="shared" si="72"/>
        <v>43574M</v>
      </c>
      <c r="T163" s="29" t="str">
        <f>+IFERROR(VLOOKUP($S163,'Calculation Solids'!$B$4:$J$1141,7,FALSE),"")</f>
        <v/>
      </c>
      <c r="U163" s="130">
        <f t="shared" si="84"/>
        <v>55.722350579892961</v>
      </c>
      <c r="V163" s="192" t="str">
        <f t="shared" si="73"/>
        <v>43574C</v>
      </c>
      <c r="W163" s="40" t="str">
        <f>+IFERROR(VLOOKUP($V163,'Calculation Solids'!$B$4:$J$1141,7,FALSE),"")</f>
        <v/>
      </c>
      <c r="X163" s="24" t="str">
        <f>+IFERROR(VLOOKUP($V163,'Calculation COD'!$B$4:$J$1055,7,FALSE),"")</f>
        <v/>
      </c>
      <c r="Y163" s="8" t="str">
        <f>+IFERROR(VLOOKUP($V163,'Calculation NH4'!$B$4:$J$1041,7,FALSE),"")</f>
        <v/>
      </c>
      <c r="Z163" s="29" t="str">
        <f>+IFERROR(VLOOKUP($V163,'Calculation NO3'!$B$4:$J$1044,7,FALSE),"")</f>
        <v/>
      </c>
      <c r="AA163" s="29" t="str">
        <f>+IFERROR(VLOOKUP($V163,'Calculation P'!$B$4:$J$1000,7,FALSE),"")</f>
        <v/>
      </c>
      <c r="AB163" s="239"/>
      <c r="AC163" s="30" t="str">
        <f t="shared" si="74"/>
        <v>43574D</v>
      </c>
      <c r="AD163" s="2" t="str">
        <f>+IFERROR(VLOOKUP($AC163,'Calculation TSS'!$B$4:$J$1000,7,FALSE),"")</f>
        <v/>
      </c>
      <c r="AE163" s="24" t="str">
        <f>+IFERROR(VLOOKUP($AC163,'Calculation COD'!$B$4:$J$1055,7,FALSE),"")</f>
        <v/>
      </c>
      <c r="AF163" s="24" t="str">
        <f>+IFERROR(VLOOKUP($AC163,'Calculation NH4'!$B$4:$J$1041,7,FALSE),"")</f>
        <v/>
      </c>
      <c r="AG163" s="29" t="str">
        <f>+IFERROR(VLOOKUP($AC163,'Calculation NO3'!$B$4:$J$1044,7,FALSE),"")</f>
        <v/>
      </c>
      <c r="AH163" s="130" t="str">
        <f>+IFERROR(VLOOKUP($AC163,'Calculation P'!$B$4:$J$1000,7,FALSE),"")</f>
        <v/>
      </c>
      <c r="AI163" s="62"/>
      <c r="AJ163" s="192" t="str">
        <f t="shared" si="75"/>
        <v>43574E</v>
      </c>
      <c r="AK163" s="21" t="str">
        <f>+IFERROR(VLOOKUP($AJ163,'Calculation TSS'!$B$4:$J$1000,7,FALSE),"")</f>
        <v/>
      </c>
      <c r="AL163" s="24" t="str">
        <f>+IFERROR(VLOOKUP($AJ163,'Calculation COD'!$B$4:$J$1055,7,FALSE),"")</f>
        <v/>
      </c>
      <c r="AM163" s="24" t="str">
        <f>+IFERROR(VLOOKUP($AJ163,'Calculation NH4'!$B$4:$J$1041,7,FALSE),"")</f>
        <v/>
      </c>
      <c r="AN163" s="29" t="str">
        <f>+IFERROR(VLOOKUP($AJ163,'Calculation NO3'!$B$4:$J$1044,7,FALSE),"")</f>
        <v/>
      </c>
      <c r="AO163" s="68" t="str">
        <f>+IFERROR(VLOOKUP($AJ163,'Calculation P'!$B$4:$J$1000,7,FALSE),"")</f>
        <v/>
      </c>
      <c r="AP163" s="30" t="str">
        <f t="shared" si="76"/>
        <v>43574F</v>
      </c>
      <c r="AQ163" s="25" t="str">
        <f>+IFERROR(VLOOKUP($AP163,'Calculation TSS'!$B$4:$J$1000,7,FALSE),"")</f>
        <v/>
      </c>
      <c r="AR163" s="25" t="str">
        <f>+IFERROR(VLOOKUP($AP163,'Calculation COD'!$B$4:$J$1055,7,FALSE),"")</f>
        <v/>
      </c>
      <c r="AS163" s="25" t="str">
        <f>+IFERROR(VLOOKUP($AP163,'Calculation NH4'!$B$4:$J$1041,7,FALSE),"")</f>
        <v/>
      </c>
      <c r="AT163" s="29" t="str">
        <f>+IFERROR(VLOOKUP($AP163,'Calculation NO3'!$B$4:$J$1044,7,FALSE),"")</f>
        <v/>
      </c>
      <c r="AU163" s="29" t="str">
        <f>+IFERROR(VLOOKUP($AP163,'Calculation P'!$B$4:$J$1000,7,FALSE),"")</f>
        <v/>
      </c>
      <c r="AV163" s="62"/>
      <c r="AW163" s="173" t="str">
        <f t="shared" si="77"/>
        <v>43574G</v>
      </c>
      <c r="AX163" s="25" t="str">
        <f>+IFERROR(VLOOKUP($AW163,'Calculation COD'!$B$4:$J$1055,7,FALSE),"")</f>
        <v/>
      </c>
      <c r="AY163" s="25" t="str">
        <f>+IFERROR(VLOOKUP($AW163,'Calculation NH4'!$B$4:$J$1041,7,FALSE),"")</f>
        <v/>
      </c>
      <c r="AZ163" s="29" t="str">
        <f>+IFERROR(VLOOKUP($AW163,'Calculation NO3'!$B$4:$J$1044,7,FALSE),"")</f>
        <v/>
      </c>
      <c r="BA163" s="68" t="str">
        <f>+IFERROR(VLOOKUP($AW163,'Calculation P'!$B$4:$J$1000,7,FALSE),"")</f>
        <v/>
      </c>
      <c r="BB163" s="30" t="str">
        <f t="shared" si="78"/>
        <v>43574H</v>
      </c>
      <c r="BC163" s="29" t="str">
        <f>+IFERROR(VLOOKUP($BB163,'Calculation TSS'!$B$4:$J$1000,7,FALSE),"")</f>
        <v/>
      </c>
      <c r="BD163" s="25" t="str">
        <f>+IFERROR(VLOOKUP($BB163,'Calculation COD'!$B$4:$J$1055,7,FALSE),"")</f>
        <v/>
      </c>
      <c r="BE163" s="25" t="str">
        <f>+IFERROR(VLOOKUP($BB163,'Calculation NH4'!$B$4:$J$1041,7,FALSE),"")</f>
        <v/>
      </c>
      <c r="BF163" s="25" t="str">
        <f>+IFERROR(VLOOKUP($BB163,'Calculation NO3'!$B$4:$J$1044,7,FALSE),"")</f>
        <v/>
      </c>
      <c r="BG163" s="130" t="str">
        <f>+IFERROR(VLOOKUP($BB163,'Calculation P'!$B$4:$J$1000,7,FALSE),"")</f>
        <v/>
      </c>
      <c r="BH163" s="192" t="str">
        <f t="shared" si="79"/>
        <v>43574I</v>
      </c>
      <c r="BI163" s="40" t="str">
        <f>+IFERROR(VLOOKUP($BH163,'Calculation TSS'!$B$4:$J$1000,7,FALSE),"")</f>
        <v/>
      </c>
      <c r="BJ163" s="25" t="str">
        <f>+IFERROR(VLOOKUP($BH163,'Calculation COD'!$B$4:$J$1055,7,FALSE),"")</f>
        <v/>
      </c>
      <c r="BK163" s="25" t="str">
        <f>+IFERROR(VLOOKUP($BH163,'Calculation NH4'!$B$4:$J$1041,7,FALSE),"")</f>
        <v/>
      </c>
      <c r="BL163" s="25" t="str">
        <f>+IFERROR(VLOOKUP($BH163,'Calculation NO3'!$B$4:$J$1044,7,FALSE),"")</f>
        <v/>
      </c>
      <c r="BM163" s="29" t="str">
        <f>+IFERROR(VLOOKUP($BH163,'Calculation P'!$B$4:$J$1000,7,FALSE),"")</f>
        <v/>
      </c>
      <c r="BN163" s="62"/>
      <c r="BO163" s="30" t="str">
        <f t="shared" si="80"/>
        <v>43574N</v>
      </c>
      <c r="BP163" s="170" t="str">
        <f>IFERROR(+VLOOKUP($BO163,'Calculation Solids'!$B$4:$I$1141,7,FALSE),"")</f>
        <v/>
      </c>
      <c r="BQ163" s="173" t="str">
        <f t="shared" si="81"/>
        <v>43574O</v>
      </c>
      <c r="BR163" s="92" t="str">
        <f>IFERROR(+VLOOKUP($BQ163,'Calculation Solids'!$B$4:$I$1141,7,FALSE),"")</f>
        <v/>
      </c>
      <c r="BS163" s="30" t="str">
        <f t="shared" si="82"/>
        <v>43574P</v>
      </c>
      <c r="BT163" s="170" t="str">
        <f>IFERROR(+VLOOKUP($BS163,'Calculation Solids'!$B$4:$I$1141,7,FALSE),"")</f>
        <v/>
      </c>
    </row>
    <row r="164" spans="1:72" x14ac:dyDescent="0.35">
      <c r="A164" s="244">
        <v>43575</v>
      </c>
      <c r="B164" s="240"/>
      <c r="C164" s="191" t="str">
        <f t="shared" si="83"/>
        <v>43575A</v>
      </c>
      <c r="D164" s="64" t="str">
        <f>IFERROR(+VLOOKUP(C164,'Calculation Solids'!$B$4:$I$1141,7,FALSE),"")</f>
        <v/>
      </c>
      <c r="E164" s="326" t="str">
        <f>+IFERROR(VLOOKUP($C164,'Calculation COD'!$B$4:$J$1055,7,FALSE),"")</f>
        <v/>
      </c>
      <c r="F164" s="183" t="str">
        <f t="shared" si="68"/>
        <v>43575B</v>
      </c>
      <c r="G164" s="178" t="str">
        <f>IFERROR(+VLOOKUP($F164,'Calculation Solids'!$B$4:$I$1141,7,FALSE),"")</f>
        <v/>
      </c>
      <c r="H164" s="3" t="str">
        <f>+IFERROR(VLOOKUP($F164,'Calculation COD'!$B$4:$J$1055,7,FALSE),"")</f>
        <v/>
      </c>
      <c r="I164" s="3" t="str">
        <f>+IFERROR(VLOOKUP($F164,'Calculation NH4'!$B$4:$J$1041,7,FALSE),"")</f>
        <v/>
      </c>
      <c r="J164" s="64" t="str">
        <f>+IFERROR(VLOOKUP($F164,'Calculation NO3'!$B$4:$J$1044,7,FALSE),"")</f>
        <v/>
      </c>
      <c r="K164" s="64" t="str">
        <f>+IFERROR(VLOOKUP($F164,'Calculation P'!$B$4:$J$1000,7,FALSE),"")</f>
        <v/>
      </c>
      <c r="L164" s="115"/>
      <c r="M164" s="117" t="str">
        <f t="shared" si="69"/>
        <v>43575J</v>
      </c>
      <c r="N164" s="66" t="str">
        <f>+IFERROR(VLOOKUP($M164,'Calculation Solids'!$B$4:$J$1141,7,FALSE),"")</f>
        <v/>
      </c>
      <c r="O164" s="64" t="str">
        <f t="shared" si="70"/>
        <v>43575K</v>
      </c>
      <c r="P164" s="64" t="str">
        <f>+IFERROR(VLOOKUP($O164,'Calculation Solids'!$B$4:$J$1141,7,FALSE),"")</f>
        <v/>
      </c>
      <c r="Q164" s="64" t="str">
        <f t="shared" si="71"/>
        <v>43575L</v>
      </c>
      <c r="R164" s="64" t="str">
        <f>+IFERROR(VLOOKUP($Q164,'Calculation Solids'!$B$4:$J$1141,7,FALSE),"")</f>
        <v/>
      </c>
      <c r="S164" s="64" t="str">
        <f t="shared" si="72"/>
        <v>43575M</v>
      </c>
      <c r="T164" s="64" t="str">
        <f>+IFERROR(VLOOKUP($S164,'Calculation Solids'!$B$4:$J$1141,7,FALSE),"")</f>
        <v/>
      </c>
      <c r="U164" s="69" t="str">
        <f t="shared" si="84"/>
        <v/>
      </c>
      <c r="V164" s="189" t="str">
        <f t="shared" si="73"/>
        <v>43575C</v>
      </c>
      <c r="W164" s="64" t="str">
        <f>+IFERROR(VLOOKUP($V164,'Calculation Solids'!$B$4:$J$1141,7,FALSE),"")</f>
        <v/>
      </c>
      <c r="X164" s="4" t="str">
        <f>+IFERROR(VLOOKUP($V164,'Calculation COD'!$B$4:$J$1055,7,FALSE),"")</f>
        <v/>
      </c>
      <c r="Y164" s="4" t="str">
        <f>+IFERROR(VLOOKUP($V164,'Calculation NH4'!$B$4:$J$1041,7,FALSE),"")</f>
        <v/>
      </c>
      <c r="Z164" s="64" t="str">
        <f>+IFERROR(VLOOKUP($V164,'Calculation NO3'!$B$4:$J$1044,7,FALSE),"")</f>
        <v/>
      </c>
      <c r="AA164" s="64" t="str">
        <f>+IFERROR(VLOOKUP($V164,'Calculation P'!$B$4:$J$1000,7,FALSE),"")</f>
        <v/>
      </c>
      <c r="AB164" s="240"/>
      <c r="AC164" s="183" t="str">
        <f t="shared" si="74"/>
        <v>43575D</v>
      </c>
      <c r="AD164" s="4" t="str">
        <f>+IFERROR(VLOOKUP($AC164,'Calculation TSS'!$B$4:$J$1000,7,FALSE),"")</f>
        <v/>
      </c>
      <c r="AE164" s="4" t="str">
        <f>+IFERROR(VLOOKUP($AC164,'Calculation COD'!$B$4:$J$1055,7,FALSE),"")</f>
        <v/>
      </c>
      <c r="AF164" s="4" t="str">
        <f>+IFERROR(VLOOKUP($AC164,'Calculation NH4'!$B$4:$J$1041,7,FALSE),"")</f>
        <v/>
      </c>
      <c r="AG164" s="64" t="str">
        <f>+IFERROR(VLOOKUP($AC164,'Calculation NO3'!$B$4:$J$1044,7,FALSE),"")</f>
        <v/>
      </c>
      <c r="AH164" s="131" t="str">
        <f>+IFERROR(VLOOKUP($AC164,'Calculation P'!$B$4:$J$1000,7,FALSE),"")</f>
        <v/>
      </c>
      <c r="AI164" s="115"/>
      <c r="AJ164" s="210" t="str">
        <f t="shared" si="75"/>
        <v>43575E</v>
      </c>
      <c r="AK164" s="211" t="str">
        <f>+IFERROR(VLOOKUP($AJ164,'Calculation TSS'!$B$4:$J$1000,7,FALSE),"")</f>
        <v/>
      </c>
      <c r="AL164" s="4" t="str">
        <f>+IFERROR(VLOOKUP($AJ164,'Calculation COD'!$B$4:$J$1055,7,FALSE),"")</f>
        <v/>
      </c>
      <c r="AM164" s="4" t="str">
        <f>+IFERROR(VLOOKUP($AJ164,'Calculation NH4'!$B$4:$J$1041,7,FALSE),"")</f>
        <v/>
      </c>
      <c r="AN164" s="64" t="str">
        <f>+IFERROR(VLOOKUP($AJ164,'Calculation NO3'!$B$4:$J$1044,7,FALSE),"")</f>
        <v/>
      </c>
      <c r="AO164" s="69" t="str">
        <f>+IFERROR(VLOOKUP($AJ164,'Calculation P'!$B$4:$J$1000,7,FALSE),"")</f>
        <v/>
      </c>
      <c r="AP164" s="178" t="str">
        <f t="shared" si="76"/>
        <v>43575F</v>
      </c>
      <c r="AQ164" s="65" t="str">
        <f>+IFERROR(VLOOKUP($AP164,'Calculation TSS'!$B$4:$J$1000,7,FALSE),"")</f>
        <v/>
      </c>
      <c r="AR164" s="65" t="str">
        <f>+IFERROR(VLOOKUP($AP164,'Calculation COD'!$B$4:$J$1055,7,FALSE),"")</f>
        <v/>
      </c>
      <c r="AS164" s="65" t="str">
        <f>+IFERROR(VLOOKUP($AP164,'Calculation NH4'!$B$4:$J$1041,7,FALSE),"")</f>
        <v/>
      </c>
      <c r="AT164" s="64" t="str">
        <f>+IFERROR(VLOOKUP($AP164,'Calculation NO3'!$B$4:$J$1044,7,FALSE),"")</f>
        <v/>
      </c>
      <c r="AU164" s="64" t="str">
        <f>+IFERROR(VLOOKUP($AP164,'Calculation P'!$B$4:$J$1000,7,FALSE),"")</f>
        <v/>
      </c>
      <c r="AV164" s="115"/>
      <c r="AW164" s="189" t="str">
        <f t="shared" si="77"/>
        <v>43575G</v>
      </c>
      <c r="AX164" s="65" t="str">
        <f>+IFERROR(VLOOKUP($AW164,'Calculation COD'!$B$4:$J$1055,7,FALSE),"")</f>
        <v/>
      </c>
      <c r="AY164" s="65" t="str">
        <f>+IFERROR(VLOOKUP($AW164,'Calculation NH4'!$B$4:$J$1041,7,FALSE),"")</f>
        <v/>
      </c>
      <c r="AZ164" s="64" t="str">
        <f>+IFERROR(VLOOKUP($AW164,'Calculation NO3'!$B$4:$J$1044,7,FALSE),"")</f>
        <v/>
      </c>
      <c r="BA164" s="69" t="str">
        <f>+IFERROR(VLOOKUP($AW164,'Calculation P'!$B$4:$J$1000,7,FALSE),"")</f>
        <v/>
      </c>
      <c r="BB164" s="183" t="str">
        <f t="shared" si="78"/>
        <v>43575H</v>
      </c>
      <c r="BC164" s="64" t="str">
        <f>+IFERROR(VLOOKUP($BB164,'Calculation TSS'!$B$4:$J$1000,7,FALSE),"")</f>
        <v/>
      </c>
      <c r="BD164" s="65" t="str">
        <f>+IFERROR(VLOOKUP($BB164,'Calculation COD'!$B$4:$J$1055,7,FALSE),"")</f>
        <v/>
      </c>
      <c r="BE164" s="65" t="str">
        <f>+IFERROR(VLOOKUP($BB164,'Calculation NH4'!$B$4:$J$1041,7,FALSE),"")</f>
        <v/>
      </c>
      <c r="BF164" s="65" t="str">
        <f>+IFERROR(VLOOKUP($BB164,'Calculation NO3'!$B$4:$J$1044,7,FALSE),"")</f>
        <v/>
      </c>
      <c r="BG164" s="131" t="str">
        <f>+IFERROR(VLOOKUP($BB164,'Calculation P'!$B$4:$J$1000,7,FALSE),"")</f>
        <v/>
      </c>
      <c r="BH164" s="210" t="str">
        <f t="shared" si="79"/>
        <v>43575I</v>
      </c>
      <c r="BI164" s="66" t="str">
        <f>+IFERROR(VLOOKUP($BH164,'Calculation TSS'!$B$4:$J$1000,7,FALSE),"")</f>
        <v/>
      </c>
      <c r="BJ164" s="65" t="str">
        <f>+IFERROR(VLOOKUP($BH164,'Calculation COD'!$B$4:$J$1055,7,FALSE),"")</f>
        <v/>
      </c>
      <c r="BK164" s="65" t="str">
        <f>+IFERROR(VLOOKUP($BH164,'Calculation NH4'!$B$4:$J$1041,7,FALSE),"")</f>
        <v/>
      </c>
      <c r="BL164" s="65" t="str">
        <f>+IFERROR(VLOOKUP($BH164,'Calculation NO3'!$B$4:$J$1044,7,FALSE),"")</f>
        <v/>
      </c>
      <c r="BM164" s="64" t="str">
        <f>+IFERROR(VLOOKUP($BH164,'Calculation P'!$B$4:$J$1000,7,FALSE),"")</f>
        <v/>
      </c>
      <c r="BN164" s="115"/>
      <c r="BO164" s="183" t="str">
        <f t="shared" si="80"/>
        <v>43575N</v>
      </c>
      <c r="BP164" s="116" t="str">
        <f>IFERROR(+VLOOKUP($BO164,'Calculation Solids'!$B$4:$I$1141,7,FALSE),"")</f>
        <v/>
      </c>
      <c r="BQ164" s="187" t="str">
        <f t="shared" si="81"/>
        <v>43575O</v>
      </c>
      <c r="BR164" s="116" t="str">
        <f>IFERROR(+VLOOKUP($BQ164,'Calculation Solids'!$B$4:$I$1141,7,FALSE),"")</f>
        <v/>
      </c>
      <c r="BS164" s="185" t="str">
        <f t="shared" si="82"/>
        <v>43575P</v>
      </c>
      <c r="BT164" s="116" t="str">
        <f>IFERROR(+VLOOKUP($BS164,'Calculation Solids'!$B$4:$I$1141,7,FALSE),"")</f>
        <v/>
      </c>
    </row>
    <row r="165" spans="1:72" x14ac:dyDescent="0.35">
      <c r="A165" s="244">
        <v>43576</v>
      </c>
      <c r="B165" s="240"/>
      <c r="C165" s="191" t="str">
        <f t="shared" si="83"/>
        <v>43576A</v>
      </c>
      <c r="D165" s="64" t="str">
        <f>IFERROR(+VLOOKUP(C165,'Calculation Solids'!$B$4:$I$1141,7,FALSE),"")</f>
        <v/>
      </c>
      <c r="E165" s="326" t="str">
        <f>+IFERROR(VLOOKUP($C165,'Calculation COD'!$B$4:$J$1055,7,FALSE),"")</f>
        <v/>
      </c>
      <c r="F165" s="183" t="str">
        <f t="shared" si="68"/>
        <v>43576B</v>
      </c>
      <c r="G165" s="178" t="str">
        <f>IFERROR(+VLOOKUP($F165,'Calculation Solids'!$B$4:$I$1141,7,FALSE),"")</f>
        <v/>
      </c>
      <c r="H165" s="3" t="str">
        <f>+IFERROR(VLOOKUP($F165,'Calculation COD'!$B$4:$J$1055,7,FALSE),"")</f>
        <v/>
      </c>
      <c r="I165" s="3" t="str">
        <f>+IFERROR(VLOOKUP($F165,'Calculation NH4'!$B$4:$J$1041,7,FALSE),"")</f>
        <v/>
      </c>
      <c r="J165" s="64" t="str">
        <f>+IFERROR(VLOOKUP($F165,'Calculation NO3'!$B$4:$J$1044,7,FALSE),"")</f>
        <v/>
      </c>
      <c r="K165" s="64" t="str">
        <f>+IFERROR(VLOOKUP($F165,'Calculation P'!$B$4:$J$1000,7,FALSE),"")</f>
        <v/>
      </c>
      <c r="L165" s="115"/>
      <c r="M165" s="117" t="str">
        <f t="shared" si="69"/>
        <v>43576J</v>
      </c>
      <c r="N165" s="66" t="str">
        <f>+IFERROR(VLOOKUP($M165,'Calculation Solids'!$B$4:$J$1141,7,FALSE),"")</f>
        <v/>
      </c>
      <c r="O165" s="64" t="str">
        <f t="shared" si="70"/>
        <v>43576K</v>
      </c>
      <c r="P165" s="64" t="str">
        <f>+IFERROR(VLOOKUP($O165,'Calculation Solids'!$B$4:$J$1141,7,FALSE),"")</f>
        <v/>
      </c>
      <c r="Q165" s="64" t="str">
        <f t="shared" si="71"/>
        <v>43576L</v>
      </c>
      <c r="R165" s="64" t="str">
        <f>+IFERROR(VLOOKUP($Q165,'Calculation Solids'!$B$4:$J$1141,7,FALSE),"")</f>
        <v/>
      </c>
      <c r="S165" s="64" t="str">
        <f t="shared" si="72"/>
        <v>43576M</v>
      </c>
      <c r="T165" s="64" t="str">
        <f>+IFERROR(VLOOKUP($S165,'Calculation Solids'!$B$4:$J$1141,7,FALSE),"")</f>
        <v/>
      </c>
      <c r="U165" s="69" t="str">
        <f t="shared" si="84"/>
        <v/>
      </c>
      <c r="V165" s="189" t="str">
        <f t="shared" si="73"/>
        <v>43576C</v>
      </c>
      <c r="W165" s="64" t="str">
        <f>+IFERROR(VLOOKUP($V165,'Calculation Solids'!$B$4:$J$1141,7,FALSE),"")</f>
        <v/>
      </c>
      <c r="X165" s="4" t="str">
        <f>+IFERROR(VLOOKUP($V165,'Calculation COD'!$B$4:$J$1055,7,FALSE),"")</f>
        <v/>
      </c>
      <c r="Y165" s="4" t="str">
        <f>+IFERROR(VLOOKUP($V165,'Calculation NH4'!$B$4:$J$1041,7,FALSE),"")</f>
        <v/>
      </c>
      <c r="Z165" s="64" t="str">
        <f>+IFERROR(VLOOKUP($V165,'Calculation NO3'!$B$4:$J$1044,7,FALSE),"")</f>
        <v/>
      </c>
      <c r="AA165" s="64" t="str">
        <f>+IFERROR(VLOOKUP($V165,'Calculation P'!$B$4:$J$1000,7,FALSE),"")</f>
        <v/>
      </c>
      <c r="AB165" s="240"/>
      <c r="AC165" s="183" t="str">
        <f t="shared" si="74"/>
        <v>43576D</v>
      </c>
      <c r="AD165" s="4" t="str">
        <f>+IFERROR(VLOOKUP($AC165,'Calculation TSS'!$B$4:$J$1000,7,FALSE),"")</f>
        <v/>
      </c>
      <c r="AE165" s="4" t="str">
        <f>+IFERROR(VLOOKUP($AC165,'Calculation COD'!$B$4:$J$1055,7,FALSE),"")</f>
        <v/>
      </c>
      <c r="AF165" s="4" t="str">
        <f>+IFERROR(VLOOKUP($AC165,'Calculation NH4'!$B$4:$J$1041,7,FALSE),"")</f>
        <v/>
      </c>
      <c r="AG165" s="64" t="str">
        <f>+IFERROR(VLOOKUP($AC165,'Calculation NO3'!$B$4:$J$1044,7,FALSE),"")</f>
        <v/>
      </c>
      <c r="AH165" s="131" t="str">
        <f>+IFERROR(VLOOKUP($AC165,'Calculation P'!$B$4:$J$1000,7,FALSE),"")</f>
        <v/>
      </c>
      <c r="AI165" s="115"/>
      <c r="AJ165" s="210" t="str">
        <f t="shared" si="75"/>
        <v>43576E</v>
      </c>
      <c r="AK165" s="211" t="str">
        <f>+IFERROR(VLOOKUP($AJ165,'Calculation TSS'!$B$4:$J$1000,7,FALSE),"")</f>
        <v/>
      </c>
      <c r="AL165" s="4" t="str">
        <f>+IFERROR(VLOOKUP($AJ165,'Calculation COD'!$B$4:$J$1055,7,FALSE),"")</f>
        <v/>
      </c>
      <c r="AM165" s="4" t="str">
        <f>+IFERROR(VLOOKUP($AJ165,'Calculation NH4'!$B$4:$J$1041,7,FALSE),"")</f>
        <v/>
      </c>
      <c r="AN165" s="64" t="str">
        <f>+IFERROR(VLOOKUP($AJ165,'Calculation NO3'!$B$4:$J$1044,7,FALSE),"")</f>
        <v/>
      </c>
      <c r="AO165" s="69" t="str">
        <f>+IFERROR(VLOOKUP($AJ165,'Calculation P'!$B$4:$J$1000,7,FALSE),"")</f>
        <v/>
      </c>
      <c r="AP165" s="178" t="str">
        <f t="shared" si="76"/>
        <v>43576F</v>
      </c>
      <c r="AQ165" s="65" t="str">
        <f>+IFERROR(VLOOKUP($AP165,'Calculation TSS'!$B$4:$J$1000,7,FALSE),"")</f>
        <v/>
      </c>
      <c r="AR165" s="65" t="str">
        <f>+IFERROR(VLOOKUP($AP165,'Calculation COD'!$B$4:$J$1055,7,FALSE),"")</f>
        <v/>
      </c>
      <c r="AS165" s="65" t="str">
        <f>+IFERROR(VLOOKUP($AP165,'Calculation NH4'!$B$4:$J$1041,7,FALSE),"")</f>
        <v/>
      </c>
      <c r="AT165" s="64" t="str">
        <f>+IFERROR(VLOOKUP($AP165,'Calculation NO3'!$B$4:$J$1044,7,FALSE),"")</f>
        <v/>
      </c>
      <c r="AU165" s="64" t="str">
        <f>+IFERROR(VLOOKUP($AP165,'Calculation P'!$B$4:$J$1000,7,FALSE),"")</f>
        <v/>
      </c>
      <c r="AV165" s="115"/>
      <c r="AW165" s="189" t="str">
        <f t="shared" si="77"/>
        <v>43576G</v>
      </c>
      <c r="AX165" s="65" t="str">
        <f>+IFERROR(VLOOKUP($AW165,'Calculation COD'!$B$4:$J$1055,7,FALSE),"")</f>
        <v/>
      </c>
      <c r="AY165" s="65" t="str">
        <f>+IFERROR(VLOOKUP($AW165,'Calculation NH4'!$B$4:$J$1041,7,FALSE),"")</f>
        <v/>
      </c>
      <c r="AZ165" s="64" t="str">
        <f>+IFERROR(VLOOKUP($AW165,'Calculation NO3'!$B$4:$J$1044,7,FALSE),"")</f>
        <v/>
      </c>
      <c r="BA165" s="69" t="str">
        <f>+IFERROR(VLOOKUP($AW165,'Calculation P'!$B$4:$J$1000,7,FALSE),"")</f>
        <v/>
      </c>
      <c r="BB165" s="183" t="str">
        <f t="shared" si="78"/>
        <v>43576H</v>
      </c>
      <c r="BC165" s="64" t="str">
        <f>+IFERROR(VLOOKUP($BB165,'Calculation TSS'!$B$4:$J$1000,7,FALSE),"")</f>
        <v/>
      </c>
      <c r="BD165" s="65" t="str">
        <f>+IFERROR(VLOOKUP($BB165,'Calculation COD'!$B$4:$J$1055,7,FALSE),"")</f>
        <v/>
      </c>
      <c r="BE165" s="65" t="str">
        <f>+IFERROR(VLOOKUP($BB165,'Calculation NH4'!$B$4:$J$1041,7,FALSE),"")</f>
        <v/>
      </c>
      <c r="BF165" s="65" t="str">
        <f>+IFERROR(VLOOKUP($BB165,'Calculation NO3'!$B$4:$J$1044,7,FALSE),"")</f>
        <v/>
      </c>
      <c r="BG165" s="131" t="str">
        <f>+IFERROR(VLOOKUP($BB165,'Calculation P'!$B$4:$J$1000,7,FALSE),"")</f>
        <v/>
      </c>
      <c r="BH165" s="210" t="str">
        <f t="shared" si="79"/>
        <v>43576I</v>
      </c>
      <c r="BI165" s="66" t="str">
        <f>+IFERROR(VLOOKUP($BH165,'Calculation TSS'!$B$4:$J$1000,7,FALSE),"")</f>
        <v/>
      </c>
      <c r="BJ165" s="65" t="str">
        <f>+IFERROR(VLOOKUP($BH165,'Calculation COD'!$B$4:$J$1055,7,FALSE),"")</f>
        <v/>
      </c>
      <c r="BK165" s="65" t="str">
        <f>+IFERROR(VLOOKUP($BH165,'Calculation NH4'!$B$4:$J$1041,7,FALSE),"")</f>
        <v/>
      </c>
      <c r="BL165" s="65" t="str">
        <f>+IFERROR(VLOOKUP($BH165,'Calculation NO3'!$B$4:$J$1044,7,FALSE),"")</f>
        <v/>
      </c>
      <c r="BM165" s="64" t="str">
        <f>+IFERROR(VLOOKUP($BH165,'Calculation P'!$B$4:$J$1000,7,FALSE),"")</f>
        <v/>
      </c>
      <c r="BN165" s="115"/>
      <c r="BO165" s="183" t="str">
        <f t="shared" si="80"/>
        <v>43576N</v>
      </c>
      <c r="BP165" s="116" t="str">
        <f>IFERROR(+VLOOKUP($BO165,'Calculation Solids'!$B$4:$I$1141,7,FALSE),"")</f>
        <v/>
      </c>
      <c r="BQ165" s="187" t="str">
        <f t="shared" si="81"/>
        <v>43576O</v>
      </c>
      <c r="BR165" s="116" t="str">
        <f>IFERROR(+VLOOKUP($BQ165,'Calculation Solids'!$B$4:$I$1141,7,FALSE),"")</f>
        <v/>
      </c>
      <c r="BS165" s="185" t="str">
        <f t="shared" si="82"/>
        <v>43576P</v>
      </c>
      <c r="BT165" s="116" t="str">
        <f>IFERROR(+VLOOKUP($BS165,'Calculation Solids'!$B$4:$I$1141,7,FALSE),"")</f>
        <v/>
      </c>
    </row>
    <row r="166" spans="1:72" x14ac:dyDescent="0.35">
      <c r="A166" s="244">
        <v>43577</v>
      </c>
      <c r="B166" s="239"/>
      <c r="C166" s="173" t="str">
        <f t="shared" si="83"/>
        <v>43577A</v>
      </c>
      <c r="D166" s="29" t="str">
        <f>IFERROR(+VLOOKUP(C166,'Calculation Solids'!$B$4:$I$1141,7,FALSE),"")</f>
        <v/>
      </c>
      <c r="E166" s="190" t="str">
        <f>+IFERROR(VLOOKUP($C166,'Calculation COD'!$B$4:$J$1055,7,FALSE),"")</f>
        <v/>
      </c>
      <c r="F166" s="30" t="str">
        <f t="shared" si="68"/>
        <v>43577B</v>
      </c>
      <c r="G166" s="177" t="str">
        <f>IFERROR(+VLOOKUP($F166,'Calculation Solids'!$B$4:$I$1141,7,FALSE),"")</f>
        <v/>
      </c>
      <c r="H166" s="25" t="str">
        <f>+IFERROR(VLOOKUP($F166,'Calculation COD'!$B$4:$J$1055,7,FALSE),"")</f>
        <v/>
      </c>
      <c r="I166" s="26" t="str">
        <f>+IFERROR(VLOOKUP($F166,'Calculation NH4'!$B$4:$J$1041,7,FALSE),"")</f>
        <v/>
      </c>
      <c r="J166" s="29" t="str">
        <f>+IFERROR(VLOOKUP($F166,'Calculation NO3'!$B$4:$J$1044,7,FALSE),"")</f>
        <v/>
      </c>
      <c r="K166" s="29" t="str">
        <f>+IFERROR(VLOOKUP($F166,'Calculation P'!$B$4:$J$1000,7,FALSE),"")</f>
        <v/>
      </c>
      <c r="L166" s="62"/>
      <c r="M166" s="27" t="str">
        <f t="shared" si="69"/>
        <v>43577J</v>
      </c>
      <c r="N166" s="40" t="str">
        <f>+IFERROR(VLOOKUP($M166,'Calculation Solids'!$B$4:$J$1141,7,FALSE),"")</f>
        <v/>
      </c>
      <c r="O166" s="28" t="str">
        <f t="shared" si="70"/>
        <v>43577K</v>
      </c>
      <c r="P166" s="29" t="str">
        <f>+IFERROR(VLOOKUP($O166,'Calculation Solids'!$B$4:$J$1141,7,FALSE),"")</f>
        <v/>
      </c>
      <c r="Q166" s="28" t="str">
        <f t="shared" si="71"/>
        <v>43577L</v>
      </c>
      <c r="R166" s="29" t="str">
        <f>+IFERROR(VLOOKUP($Q166,'Calculation Solids'!$B$4:$J$1141,7,FALSE),"")</f>
        <v/>
      </c>
      <c r="S166" s="28" t="str">
        <f t="shared" si="72"/>
        <v>43577M</v>
      </c>
      <c r="T166" s="29" t="str">
        <f>+IFERROR(VLOOKUP($S166,'Calculation Solids'!$B$4:$J$1141,7,FALSE),"")</f>
        <v/>
      </c>
      <c r="U166" s="130" t="str">
        <f t="shared" si="84"/>
        <v/>
      </c>
      <c r="V166" s="192" t="str">
        <f t="shared" si="73"/>
        <v>43577C</v>
      </c>
      <c r="W166" s="40" t="str">
        <f>+IFERROR(VLOOKUP($V166,'Calculation Solids'!$B$4:$J$1141,7,FALSE),"")</f>
        <v/>
      </c>
      <c r="X166" s="24" t="str">
        <f>+IFERROR(VLOOKUP($V166,'Calculation COD'!$B$4:$J$1055,7,FALSE),"")</f>
        <v/>
      </c>
      <c r="Y166" s="8" t="str">
        <f>+IFERROR(VLOOKUP($V166,'Calculation NH4'!$B$4:$J$1041,7,FALSE),"")</f>
        <v/>
      </c>
      <c r="Z166" s="29" t="str">
        <f>+IFERROR(VLOOKUP($V166,'Calculation NO3'!$B$4:$J$1044,7,FALSE),"")</f>
        <v/>
      </c>
      <c r="AA166" s="29" t="str">
        <f>+IFERROR(VLOOKUP($V166,'Calculation P'!$B$4:$J$1000,7,FALSE),"")</f>
        <v/>
      </c>
      <c r="AB166" s="239"/>
      <c r="AC166" s="30" t="str">
        <f t="shared" si="74"/>
        <v>43577D</v>
      </c>
      <c r="AD166" s="2" t="str">
        <f>+IFERROR(VLOOKUP($AC166,'Calculation TSS'!$B$4:$J$1000,7,FALSE),"")</f>
        <v/>
      </c>
      <c r="AE166" s="24" t="str">
        <f>+IFERROR(VLOOKUP($AC166,'Calculation COD'!$B$4:$J$1055,7,FALSE),"")</f>
        <v/>
      </c>
      <c r="AF166" s="24" t="str">
        <f>+IFERROR(VLOOKUP($AC166,'Calculation NH4'!$B$4:$J$1041,7,FALSE),"")</f>
        <v/>
      </c>
      <c r="AG166" s="29" t="str">
        <f>+IFERROR(VLOOKUP($AC166,'Calculation NO3'!$B$4:$J$1044,7,FALSE),"")</f>
        <v/>
      </c>
      <c r="AH166" s="130" t="str">
        <f>+IFERROR(VLOOKUP($AC166,'Calculation P'!$B$4:$J$1000,7,FALSE),"")</f>
        <v/>
      </c>
      <c r="AI166" s="62"/>
      <c r="AJ166" s="192" t="str">
        <f t="shared" si="75"/>
        <v>43577E</v>
      </c>
      <c r="AK166" s="21" t="str">
        <f>+IFERROR(VLOOKUP($AJ166,'Calculation TSS'!$B$4:$J$1000,7,FALSE),"")</f>
        <v/>
      </c>
      <c r="AL166" s="24" t="str">
        <f>+IFERROR(VLOOKUP($AJ166,'Calculation COD'!$B$4:$J$1055,7,FALSE),"")</f>
        <v/>
      </c>
      <c r="AM166" s="24" t="str">
        <f>+IFERROR(VLOOKUP($AJ166,'Calculation NH4'!$B$4:$J$1041,7,FALSE),"")</f>
        <v/>
      </c>
      <c r="AN166" s="29" t="str">
        <f>+IFERROR(VLOOKUP($AJ166,'Calculation NO3'!$B$4:$J$1044,7,FALSE),"")</f>
        <v/>
      </c>
      <c r="AO166" s="68" t="str">
        <f>+IFERROR(VLOOKUP($AJ166,'Calculation P'!$B$4:$J$1000,7,FALSE),"")</f>
        <v/>
      </c>
      <c r="AP166" s="30" t="str">
        <f t="shared" si="76"/>
        <v>43577F</v>
      </c>
      <c r="AQ166" s="25" t="str">
        <f>+IFERROR(VLOOKUP($AP166,'Calculation TSS'!$B$4:$J$1000,7,FALSE),"")</f>
        <v/>
      </c>
      <c r="AR166" s="25" t="str">
        <f>+IFERROR(VLOOKUP($AP166,'Calculation COD'!$B$4:$J$1055,7,FALSE),"")</f>
        <v/>
      </c>
      <c r="AS166" s="25" t="str">
        <f>+IFERROR(VLOOKUP($AP166,'Calculation NH4'!$B$4:$J$1041,7,FALSE),"")</f>
        <v/>
      </c>
      <c r="AT166" s="29" t="str">
        <f>+IFERROR(VLOOKUP($AP166,'Calculation NO3'!$B$4:$J$1044,7,FALSE),"")</f>
        <v/>
      </c>
      <c r="AU166" s="29" t="str">
        <f>+IFERROR(VLOOKUP($AP166,'Calculation P'!$B$4:$J$1000,7,FALSE),"")</f>
        <v/>
      </c>
      <c r="AV166" s="62"/>
      <c r="AW166" s="173" t="str">
        <f t="shared" si="77"/>
        <v>43577G</v>
      </c>
      <c r="AX166" s="25" t="str">
        <f>+IFERROR(VLOOKUP($AW166,'Calculation COD'!$B$4:$J$1055,7,FALSE),"")</f>
        <v/>
      </c>
      <c r="AY166" s="25" t="str">
        <f>+IFERROR(VLOOKUP($AW166,'Calculation NH4'!$B$4:$J$1041,7,FALSE),"")</f>
        <v/>
      </c>
      <c r="AZ166" s="29" t="str">
        <f>+IFERROR(VLOOKUP($AW166,'Calculation NO3'!$B$4:$J$1044,7,FALSE),"")</f>
        <v/>
      </c>
      <c r="BA166" s="68" t="str">
        <f>+IFERROR(VLOOKUP($AW166,'Calculation P'!$B$4:$J$1000,7,FALSE),"")</f>
        <v/>
      </c>
      <c r="BB166" s="30" t="str">
        <f t="shared" si="78"/>
        <v>43577H</v>
      </c>
      <c r="BC166" s="29" t="str">
        <f>+IFERROR(VLOOKUP($BB166,'Calculation TSS'!$B$4:$J$1000,7,FALSE),"")</f>
        <v/>
      </c>
      <c r="BD166" s="25" t="str">
        <f>+IFERROR(VLOOKUP($BB166,'Calculation COD'!$B$4:$J$1055,7,FALSE),"")</f>
        <v/>
      </c>
      <c r="BE166" s="25" t="str">
        <f>+IFERROR(VLOOKUP($BB166,'Calculation NH4'!$B$4:$J$1041,7,FALSE),"")</f>
        <v/>
      </c>
      <c r="BF166" s="25" t="str">
        <f>+IFERROR(VLOOKUP($BB166,'Calculation NO3'!$B$4:$J$1044,7,FALSE),"")</f>
        <v/>
      </c>
      <c r="BG166" s="130" t="str">
        <f>+IFERROR(VLOOKUP($BB166,'Calculation P'!$B$4:$J$1000,7,FALSE),"")</f>
        <v/>
      </c>
      <c r="BH166" s="192" t="str">
        <f t="shared" si="79"/>
        <v>43577I</v>
      </c>
      <c r="BI166" s="40" t="str">
        <f>+IFERROR(VLOOKUP($BH166,'Calculation TSS'!$B$4:$J$1000,7,FALSE),"")</f>
        <v/>
      </c>
      <c r="BJ166" s="25" t="str">
        <f>+IFERROR(VLOOKUP($BH166,'Calculation COD'!$B$4:$J$1055,7,FALSE),"")</f>
        <v/>
      </c>
      <c r="BK166" s="25" t="str">
        <f>+IFERROR(VLOOKUP($BH166,'Calculation NH4'!$B$4:$J$1041,7,FALSE),"")</f>
        <v/>
      </c>
      <c r="BL166" s="25" t="str">
        <f>+IFERROR(VLOOKUP($BH166,'Calculation NO3'!$B$4:$J$1044,7,FALSE),"")</f>
        <v/>
      </c>
      <c r="BM166" s="29" t="str">
        <f>+IFERROR(VLOOKUP($BH166,'Calculation P'!$B$4:$J$1000,7,FALSE),"")</f>
        <v/>
      </c>
      <c r="BN166" s="62"/>
      <c r="BO166" s="30" t="str">
        <f t="shared" si="80"/>
        <v>43577N</v>
      </c>
      <c r="BP166" s="170" t="str">
        <f>IFERROR(+VLOOKUP($BO166,'Calculation Solids'!$B$4:$I$1141,7,FALSE),"")</f>
        <v/>
      </c>
      <c r="BQ166" s="173" t="str">
        <f t="shared" si="81"/>
        <v>43577O</v>
      </c>
      <c r="BR166" s="92" t="str">
        <f>IFERROR(+VLOOKUP($BQ166,'Calculation Solids'!$B$4:$I$1141,7,FALSE),"")</f>
        <v/>
      </c>
      <c r="BS166" s="30" t="str">
        <f t="shared" si="82"/>
        <v>43577P</v>
      </c>
      <c r="BT166" s="170" t="str">
        <f>IFERROR(+VLOOKUP($BS166,'Calculation Solids'!$B$4:$I$1141,7,FALSE),"")</f>
        <v/>
      </c>
    </row>
    <row r="167" spans="1:72" x14ac:dyDescent="0.35">
      <c r="A167" s="244">
        <v>43578</v>
      </c>
      <c r="B167" s="239"/>
      <c r="C167" s="173" t="str">
        <f t="shared" si="83"/>
        <v>43578A</v>
      </c>
      <c r="D167" s="29" t="str">
        <f>IFERROR(+VLOOKUP(C167,'Calculation Solids'!$B$4:$I$1141,7,FALSE),"")</f>
        <v/>
      </c>
      <c r="E167" s="190" t="str">
        <f>+IFERROR(VLOOKUP($C167,'Calculation COD'!$B$4:$J$1055,7,FALSE),"")</f>
        <v/>
      </c>
      <c r="F167" s="30" t="str">
        <f t="shared" si="68"/>
        <v>43578B</v>
      </c>
      <c r="G167" s="177" t="str">
        <f>IFERROR(+VLOOKUP($F167,'Calculation Solids'!$B$4:$I$1141,7,FALSE),"")</f>
        <v/>
      </c>
      <c r="H167" s="25" t="str">
        <f>+IFERROR(VLOOKUP($F167,'Calculation COD'!$B$4:$J$1055,7,FALSE),"")</f>
        <v/>
      </c>
      <c r="I167" s="26" t="str">
        <f>+IFERROR(VLOOKUP($F167,'Calculation NH4'!$B$4:$J$1041,7,FALSE),"")</f>
        <v/>
      </c>
      <c r="J167" s="29" t="str">
        <f>+IFERROR(VLOOKUP($F167,'Calculation NO3'!$B$4:$J$1044,7,FALSE),"")</f>
        <v/>
      </c>
      <c r="K167" s="29" t="str">
        <f>+IFERROR(VLOOKUP($F167,'Calculation P'!$B$4:$J$1000,7,FALSE),"")</f>
        <v/>
      </c>
      <c r="L167" s="239"/>
      <c r="M167" s="27" t="str">
        <f t="shared" si="69"/>
        <v>43578J</v>
      </c>
      <c r="N167" s="40" t="str">
        <f>+IFERROR(VLOOKUP($M167,'Calculation Solids'!$B$4:$J$1141,7,FALSE),"")</f>
        <v/>
      </c>
      <c r="O167" s="28" t="str">
        <f t="shared" si="70"/>
        <v>43578K</v>
      </c>
      <c r="P167" s="29" t="str">
        <f>+IFERROR(VLOOKUP($O167,'Calculation Solids'!$B$4:$J$1141,7,FALSE),"")</f>
        <v/>
      </c>
      <c r="Q167" s="28" t="str">
        <f t="shared" si="71"/>
        <v>43578L</v>
      </c>
      <c r="R167" s="29" t="str">
        <f>+IFERROR(VLOOKUP($Q167,'Calculation Solids'!$B$4:$J$1141,7,FALSE),"")</f>
        <v/>
      </c>
      <c r="S167" s="28" t="str">
        <f t="shared" si="72"/>
        <v>43578M</v>
      </c>
      <c r="T167" s="29" t="str">
        <f>+IFERROR(VLOOKUP($S167,'Calculation Solids'!$B$4:$J$1141,7,FALSE),"")</f>
        <v/>
      </c>
      <c r="U167" s="130" t="str">
        <f t="shared" si="84"/>
        <v/>
      </c>
      <c r="V167" s="192" t="str">
        <f t="shared" si="73"/>
        <v>43578C</v>
      </c>
      <c r="W167" s="40" t="str">
        <f>+IFERROR(VLOOKUP($V167,'Calculation Solids'!$B$4:$J$1141,7,FALSE),"")</f>
        <v/>
      </c>
      <c r="X167" s="24" t="str">
        <f>+IFERROR(VLOOKUP($V167,'Calculation COD'!$B$4:$J$1055,7,FALSE),"")</f>
        <v/>
      </c>
      <c r="Y167" s="8" t="str">
        <f>+IFERROR(VLOOKUP($V167,'Calculation NH4'!$B$4:$J$1041,7,FALSE),"")</f>
        <v/>
      </c>
      <c r="Z167" s="29" t="str">
        <f>+IFERROR(VLOOKUP($V167,'Calculation NO3'!$B$4:$J$1044,7,FALSE),"")</f>
        <v/>
      </c>
      <c r="AA167" s="29" t="str">
        <f>+IFERROR(VLOOKUP($V167,'Calculation P'!$B$4:$J$1000,7,FALSE),"")</f>
        <v/>
      </c>
      <c r="AB167" s="239"/>
      <c r="AC167" s="30" t="str">
        <f t="shared" si="74"/>
        <v>43578D</v>
      </c>
      <c r="AD167" s="2" t="str">
        <f>+IFERROR(VLOOKUP($AC167,'Calculation TSS'!$B$4:$J$1000,7,FALSE),"")</f>
        <v/>
      </c>
      <c r="AE167" s="24" t="str">
        <f>+IFERROR(VLOOKUP($AC167,'Calculation COD'!$B$4:$J$1055,7,FALSE),"")</f>
        <v/>
      </c>
      <c r="AF167" s="24" t="str">
        <f>+IFERROR(VLOOKUP($AC167,'Calculation NH4'!$B$4:$J$1041,7,FALSE),"")</f>
        <v/>
      </c>
      <c r="AG167" s="29" t="str">
        <f>+IFERROR(VLOOKUP($AC167,'Calculation NO3'!$B$4:$J$1044,7,FALSE),"")</f>
        <v/>
      </c>
      <c r="AH167" s="29" t="str">
        <f>+IFERROR(VLOOKUP($AC167,'Calculation P'!$B$4:$J$1000,7,FALSE),"")</f>
        <v/>
      </c>
      <c r="AI167" s="239"/>
      <c r="AJ167" s="173" t="str">
        <f t="shared" si="75"/>
        <v>43578E</v>
      </c>
      <c r="AK167" s="2" t="str">
        <f>+IFERROR(VLOOKUP($AJ167,'Calculation TSS'!$B$4:$J$1000,7,FALSE),"")</f>
        <v/>
      </c>
      <c r="AL167" s="24" t="str">
        <f>+IFERROR(VLOOKUP($AJ167,'Calculation COD'!$B$4:$J$1055,7,FALSE),"")</f>
        <v/>
      </c>
      <c r="AM167" s="24" t="str">
        <f>+IFERROR(VLOOKUP($AJ167,'Calculation NH4'!$B$4:$J$1041,7,FALSE),"")</f>
        <v/>
      </c>
      <c r="AN167" s="29" t="str">
        <f>+IFERROR(VLOOKUP($AJ167,'Calculation NO3'!$B$4:$J$1044,7,FALSE),"")</f>
        <v/>
      </c>
      <c r="AO167" s="68" t="str">
        <f>+IFERROR(VLOOKUP($AJ167,'Calculation P'!$B$4:$J$1000,7,FALSE),"")</f>
        <v/>
      </c>
      <c r="AP167" s="30" t="str">
        <f t="shared" si="76"/>
        <v>43578F</v>
      </c>
      <c r="AQ167" s="25" t="str">
        <f>+IFERROR(VLOOKUP($AP167,'Calculation TSS'!$B$4:$J$1000,7,FALSE),"")</f>
        <v/>
      </c>
      <c r="AR167" s="25" t="str">
        <f>+IFERROR(VLOOKUP($AP167,'Calculation COD'!$B$4:$J$1055,7,FALSE),"")</f>
        <v/>
      </c>
      <c r="AS167" s="25" t="str">
        <f>+IFERROR(VLOOKUP($AP167,'Calculation NH4'!$B$4:$J$1041,7,FALSE),"")</f>
        <v/>
      </c>
      <c r="AT167" s="29" t="str">
        <f>+IFERROR(VLOOKUP($AP167,'Calculation NO3'!$B$4:$J$1044,7,FALSE),"")</f>
        <v/>
      </c>
      <c r="AU167" s="29" t="str">
        <f>+IFERROR(VLOOKUP($AP167,'Calculation P'!$B$4:$J$1000,7,FALSE),"")</f>
        <v/>
      </c>
      <c r="AV167" s="62"/>
      <c r="AW167" s="173" t="str">
        <f t="shared" si="77"/>
        <v>43578G</v>
      </c>
      <c r="AX167" s="25" t="str">
        <f>+IFERROR(VLOOKUP($AW167,'Calculation COD'!$B$4:$J$1055,7,FALSE),"")</f>
        <v/>
      </c>
      <c r="AY167" s="25" t="str">
        <f>+IFERROR(VLOOKUP($AW167,'Calculation NH4'!$B$4:$J$1041,7,FALSE),"")</f>
        <v/>
      </c>
      <c r="AZ167" s="29" t="str">
        <f>+IFERROR(VLOOKUP($AW167,'Calculation NO3'!$B$4:$J$1044,7,FALSE),"")</f>
        <v/>
      </c>
      <c r="BA167" s="68" t="str">
        <f>+IFERROR(VLOOKUP($AW167,'Calculation P'!$B$4:$J$1000,7,FALSE),"")</f>
        <v/>
      </c>
      <c r="BB167" s="30" t="str">
        <f t="shared" si="78"/>
        <v>43578H</v>
      </c>
      <c r="BC167" s="29" t="str">
        <f>+IFERROR(VLOOKUP($BB167,'Calculation TSS'!$B$4:$J$1000,7,FALSE),"")</f>
        <v/>
      </c>
      <c r="BD167" s="25" t="str">
        <f>+IFERROR(VLOOKUP($BB167,'Calculation COD'!$B$4:$J$1055,7,FALSE),"")</f>
        <v/>
      </c>
      <c r="BE167" s="25" t="str">
        <f>+IFERROR(VLOOKUP($BB167,'Calculation NH4'!$B$4:$J$1041,7,FALSE),"")</f>
        <v/>
      </c>
      <c r="BF167" s="25" t="str">
        <f>+IFERROR(VLOOKUP($BB167,'Calculation NO3'!$B$4:$J$1044,7,FALSE),"")</f>
        <v/>
      </c>
      <c r="BG167" s="130" t="str">
        <f>+IFERROR(VLOOKUP($BB167,'Calculation P'!$B$4:$J$1000,7,FALSE),"")</f>
        <v/>
      </c>
      <c r="BH167" s="192" t="str">
        <f t="shared" si="79"/>
        <v>43578I</v>
      </c>
      <c r="BI167" s="40" t="str">
        <f>+IFERROR(VLOOKUP($BH167,'Calculation TSS'!$B$4:$J$1000,7,FALSE),"")</f>
        <v/>
      </c>
      <c r="BJ167" s="25" t="str">
        <f>+IFERROR(VLOOKUP($BH167,'Calculation COD'!$B$4:$J$1055,7,FALSE),"")</f>
        <v/>
      </c>
      <c r="BK167" s="25" t="str">
        <f>+IFERROR(VLOOKUP($BH167,'Calculation NH4'!$B$4:$J$1041,7,FALSE),"")</f>
        <v/>
      </c>
      <c r="BL167" s="25" t="str">
        <f>+IFERROR(VLOOKUP($BH167,'Calculation NO3'!$B$4:$J$1044,7,FALSE),"")</f>
        <v/>
      </c>
      <c r="BM167" s="29" t="str">
        <f>+IFERROR(VLOOKUP($BH167,'Calculation P'!$B$4:$J$1000,7,FALSE),"")</f>
        <v/>
      </c>
      <c r="BN167" s="62"/>
      <c r="BO167" s="30" t="str">
        <f t="shared" si="80"/>
        <v>43578N</v>
      </c>
      <c r="BP167" s="170" t="str">
        <f>IFERROR(+VLOOKUP($BO167,'Calculation Solids'!$B$4:$I$1141,7,FALSE),"")</f>
        <v/>
      </c>
      <c r="BQ167" s="173" t="str">
        <f t="shared" si="81"/>
        <v>43578O</v>
      </c>
      <c r="BR167" s="92" t="str">
        <f>IFERROR(+VLOOKUP($BQ167,'Calculation Solids'!$B$4:$I$1141,7,FALSE),"")</f>
        <v/>
      </c>
      <c r="BS167" s="30" t="str">
        <f t="shared" si="82"/>
        <v>43578P</v>
      </c>
      <c r="BT167" s="170" t="str">
        <f>IFERROR(+VLOOKUP($BS167,'Calculation Solids'!$B$4:$I$1141,7,FALSE),"")</f>
        <v/>
      </c>
    </row>
    <row r="168" spans="1:72" x14ac:dyDescent="0.35">
      <c r="A168" s="244">
        <v>43579</v>
      </c>
      <c r="B168" s="239"/>
      <c r="C168" s="173" t="str">
        <f t="shared" si="83"/>
        <v>43579A</v>
      </c>
      <c r="D168" s="29" t="str">
        <f>IFERROR(+VLOOKUP(C168,'Calculation Solids'!$B$4:$I$1141,7,FALSE),"")</f>
        <v/>
      </c>
      <c r="E168" s="190" t="str">
        <f>+IFERROR(VLOOKUP($C168,'Calculation COD'!$B$4:$J$1055,7,FALSE),"")</f>
        <v/>
      </c>
      <c r="F168" s="30" t="str">
        <f t="shared" si="68"/>
        <v>43579B</v>
      </c>
      <c r="G168" s="177" t="str">
        <f>IFERROR(+VLOOKUP($F168,'Calculation Solids'!$B$4:$I$1141,7,FALSE),"")</f>
        <v/>
      </c>
      <c r="H168" s="25" t="str">
        <f>+IFERROR(VLOOKUP($F168,'Calculation COD'!$B$4:$J$1055,7,FALSE),"")</f>
        <v/>
      </c>
      <c r="I168" s="26" t="str">
        <f>+IFERROR(VLOOKUP($F168,'Calculation NH4'!$B$4:$J$1041,7,FALSE),"")</f>
        <v/>
      </c>
      <c r="J168" s="29" t="str">
        <f>+IFERROR(VLOOKUP($F168,'Calculation NO3'!$B$4:$J$1044,7,FALSE),"")</f>
        <v/>
      </c>
      <c r="K168" s="29" t="str">
        <f>+IFERROR(VLOOKUP($F168,'Calculation P'!$B$4:$J$1000,7,FALSE),"")</f>
        <v/>
      </c>
      <c r="L168" s="239"/>
      <c r="M168" s="27" t="str">
        <f t="shared" si="69"/>
        <v>43579J</v>
      </c>
      <c r="N168" s="40" t="str">
        <f>+IFERROR(VLOOKUP($M168,'Calculation Solids'!$B$4:$J$1141,7,FALSE),"")</f>
        <v/>
      </c>
      <c r="O168" s="28" t="str">
        <f t="shared" si="70"/>
        <v>43579K</v>
      </c>
      <c r="P168" s="29" t="str">
        <f>+IFERROR(VLOOKUP($O168,'Calculation Solids'!$B$4:$J$1141,7,FALSE),"")</f>
        <v/>
      </c>
      <c r="Q168" s="28" t="str">
        <f t="shared" si="71"/>
        <v>43579L</v>
      </c>
      <c r="R168" s="29" t="str">
        <f>+IFERROR(VLOOKUP($Q168,'Calculation Solids'!$B$4:$J$1141,7,FALSE),"")</f>
        <v/>
      </c>
      <c r="S168" s="28" t="str">
        <f t="shared" si="72"/>
        <v>43579M</v>
      </c>
      <c r="T168" s="29" t="str">
        <f>+IFERROR(VLOOKUP($S168,'Calculation Solids'!$B$4:$J$1141,7,FALSE),"")</f>
        <v/>
      </c>
      <c r="U168" s="130" t="str">
        <f t="shared" si="84"/>
        <v/>
      </c>
      <c r="V168" s="192" t="str">
        <f t="shared" si="73"/>
        <v>43579C</v>
      </c>
      <c r="W168" s="40" t="str">
        <f>+IFERROR(VLOOKUP($V168,'Calculation Solids'!$B$4:$J$1141,7,FALSE),"")</f>
        <v/>
      </c>
      <c r="X168" s="24" t="str">
        <f>+IFERROR(VLOOKUP($V168,'Calculation COD'!$B$4:$J$1055,7,FALSE),"")</f>
        <v/>
      </c>
      <c r="Y168" s="8" t="str">
        <f>+IFERROR(VLOOKUP($V168,'Calculation NH4'!$B$4:$J$1041,7,FALSE),"")</f>
        <v/>
      </c>
      <c r="Z168" s="29" t="str">
        <f>+IFERROR(VLOOKUP($V168,'Calculation NO3'!$B$4:$J$1044,7,FALSE),"")</f>
        <v/>
      </c>
      <c r="AA168" s="29" t="str">
        <f>+IFERROR(VLOOKUP($V168,'Calculation P'!$B$4:$J$1000,7,FALSE),"")</f>
        <v/>
      </c>
      <c r="AB168" s="239"/>
      <c r="AC168" s="30" t="str">
        <f t="shared" si="74"/>
        <v>43579D</v>
      </c>
      <c r="AD168" s="2" t="str">
        <f>+IFERROR(VLOOKUP($AC168,'Calculation TSS'!$B$4:$J$1000,7,FALSE),"")</f>
        <v/>
      </c>
      <c r="AE168" s="24" t="str">
        <f>+IFERROR(VLOOKUP($AC168,'Calculation COD'!$B$4:$J$1055,7,FALSE),"")</f>
        <v/>
      </c>
      <c r="AF168" s="24" t="str">
        <f>+IFERROR(VLOOKUP($AC168,'Calculation NH4'!$B$4:$J$1041,7,FALSE),"")</f>
        <v/>
      </c>
      <c r="AG168" s="29" t="str">
        <f>+IFERROR(VLOOKUP($AC168,'Calculation NO3'!$B$4:$J$1044,7,FALSE),"")</f>
        <v/>
      </c>
      <c r="AH168" s="29" t="str">
        <f>+IFERROR(VLOOKUP($AC168,'Calculation P'!$B$4:$J$1000,7,FALSE),"")</f>
        <v/>
      </c>
      <c r="AI168" s="239"/>
      <c r="AJ168" s="173" t="str">
        <f t="shared" si="75"/>
        <v>43579E</v>
      </c>
      <c r="AK168" s="2" t="str">
        <f>+IFERROR(VLOOKUP($AJ168,'Calculation TSS'!$B$4:$J$1000,7,FALSE),"")</f>
        <v/>
      </c>
      <c r="AL168" s="24" t="str">
        <f>+IFERROR(VLOOKUP($AJ168,'Calculation COD'!$B$4:$J$1055,7,FALSE),"")</f>
        <v/>
      </c>
      <c r="AM168" s="24" t="str">
        <f>+IFERROR(VLOOKUP($AJ168,'Calculation NH4'!$B$4:$J$1041,7,FALSE),"")</f>
        <v/>
      </c>
      <c r="AN168" s="29" t="str">
        <f>+IFERROR(VLOOKUP($AJ168,'Calculation NO3'!$B$4:$J$1044,7,FALSE),"")</f>
        <v/>
      </c>
      <c r="AO168" s="68" t="str">
        <f>+IFERROR(VLOOKUP($AJ168,'Calculation P'!$B$4:$J$1000,7,FALSE),"")</f>
        <v/>
      </c>
      <c r="AP168" s="30" t="str">
        <f t="shared" si="76"/>
        <v>43579F</v>
      </c>
      <c r="AQ168" s="25" t="str">
        <f>+IFERROR(VLOOKUP($AP168,'Calculation TSS'!$B$4:$J$1000,7,FALSE),"")</f>
        <v/>
      </c>
      <c r="AR168" s="25" t="str">
        <f>+IFERROR(VLOOKUP($AP168,'Calculation COD'!$B$4:$J$1055,7,FALSE),"")</f>
        <v/>
      </c>
      <c r="AS168" s="25" t="str">
        <f>+IFERROR(VLOOKUP($AP168,'Calculation NH4'!$B$4:$J$1041,7,FALSE),"")</f>
        <v/>
      </c>
      <c r="AT168" s="29" t="str">
        <f>+IFERROR(VLOOKUP($AP168,'Calculation NO3'!$B$4:$J$1044,7,FALSE),"")</f>
        <v/>
      </c>
      <c r="AU168" s="29" t="str">
        <f>+IFERROR(VLOOKUP($AP168,'Calculation P'!$B$4:$J$1000,7,FALSE),"")</f>
        <v/>
      </c>
      <c r="AV168" s="62"/>
      <c r="AW168" s="173" t="str">
        <f t="shared" si="77"/>
        <v>43579G</v>
      </c>
      <c r="AX168" s="25" t="str">
        <f>+IFERROR(VLOOKUP($AW168,'Calculation COD'!$B$4:$J$1055,7,FALSE),"")</f>
        <v/>
      </c>
      <c r="AY168" s="25" t="str">
        <f>+IFERROR(VLOOKUP($AW168,'Calculation NH4'!$B$4:$J$1041,7,FALSE),"")</f>
        <v/>
      </c>
      <c r="AZ168" s="29" t="str">
        <f>+IFERROR(VLOOKUP($AW168,'Calculation NO3'!$B$4:$J$1044,7,FALSE),"")</f>
        <v/>
      </c>
      <c r="BA168" s="68" t="str">
        <f>+IFERROR(VLOOKUP($AW168,'Calculation P'!$B$4:$J$1000,7,FALSE),"")</f>
        <v/>
      </c>
      <c r="BB168" s="30" t="str">
        <f t="shared" si="78"/>
        <v>43579H</v>
      </c>
      <c r="BC168" s="29" t="str">
        <f>+IFERROR(VLOOKUP($BB168,'Calculation TSS'!$B$4:$J$1000,7,FALSE),"")</f>
        <v/>
      </c>
      <c r="BD168" s="25" t="str">
        <f>+IFERROR(VLOOKUP($BB168,'Calculation COD'!$B$4:$J$1055,7,FALSE),"")</f>
        <v/>
      </c>
      <c r="BE168" s="25" t="str">
        <f>+IFERROR(VLOOKUP($BB168,'Calculation NH4'!$B$4:$J$1041,7,FALSE),"")</f>
        <v/>
      </c>
      <c r="BF168" s="25" t="str">
        <f>+IFERROR(VLOOKUP($BB168,'Calculation NO3'!$B$4:$J$1044,7,FALSE),"")</f>
        <v/>
      </c>
      <c r="BG168" s="130" t="str">
        <f>+IFERROR(VLOOKUP($BB168,'Calculation P'!$B$4:$J$1000,7,FALSE),"")</f>
        <v/>
      </c>
      <c r="BH168" s="192" t="str">
        <f t="shared" si="79"/>
        <v>43579I</v>
      </c>
      <c r="BI168" s="40" t="str">
        <f>+IFERROR(VLOOKUP($BH168,'Calculation TSS'!$B$4:$J$1000,7,FALSE),"")</f>
        <v/>
      </c>
      <c r="BJ168" s="25" t="str">
        <f>+IFERROR(VLOOKUP($BH168,'Calculation COD'!$B$4:$J$1055,7,FALSE),"")</f>
        <v/>
      </c>
      <c r="BK168" s="25" t="str">
        <f>+IFERROR(VLOOKUP($BH168,'Calculation NH4'!$B$4:$J$1041,7,FALSE),"")</f>
        <v/>
      </c>
      <c r="BL168" s="25" t="str">
        <f>+IFERROR(VLOOKUP($BH168,'Calculation NO3'!$B$4:$J$1044,7,FALSE),"")</f>
        <v/>
      </c>
      <c r="BM168" s="29" t="str">
        <f>+IFERROR(VLOOKUP($BH168,'Calculation P'!$B$4:$J$1000,7,FALSE),"")</f>
        <v/>
      </c>
      <c r="BN168" s="62"/>
      <c r="BO168" s="30" t="str">
        <f t="shared" si="80"/>
        <v>43579N</v>
      </c>
      <c r="BP168" s="170" t="str">
        <f>IFERROR(+VLOOKUP($BO168,'Calculation Solids'!$B$4:$I$1141,7,FALSE),"")</f>
        <v/>
      </c>
      <c r="BQ168" s="173" t="str">
        <f t="shared" si="81"/>
        <v>43579O</v>
      </c>
      <c r="BR168" s="92" t="str">
        <f>IFERROR(+VLOOKUP($BQ168,'Calculation Solids'!$B$4:$I$1141,7,FALSE),"")</f>
        <v/>
      </c>
      <c r="BS168" s="30" t="str">
        <f t="shared" si="82"/>
        <v>43579P</v>
      </c>
      <c r="BT168" s="170" t="str">
        <f>IFERROR(+VLOOKUP($BS168,'Calculation Solids'!$B$4:$I$1141,7,FALSE),"")</f>
        <v/>
      </c>
    </row>
    <row r="169" spans="1:72" x14ac:dyDescent="0.35">
      <c r="A169" s="244">
        <v>43580</v>
      </c>
      <c r="B169" s="239"/>
      <c r="C169" s="173" t="str">
        <f t="shared" si="83"/>
        <v>43580A</v>
      </c>
      <c r="D169" s="29" t="str">
        <f>IFERROR(+VLOOKUP(C169,'Calculation Solids'!$B$4:$I$1141,7,FALSE),"")</f>
        <v/>
      </c>
      <c r="E169" s="190" t="str">
        <f>+IFERROR(VLOOKUP($C169,'Calculation COD'!$B$4:$J$1055,7,FALSE),"")</f>
        <v/>
      </c>
      <c r="F169" s="30" t="str">
        <f t="shared" si="68"/>
        <v>43580B</v>
      </c>
      <c r="G169" s="177" t="str">
        <f>IFERROR(+VLOOKUP($F169,'Calculation Solids'!$B$4:$I$1141,7,FALSE),"")</f>
        <v/>
      </c>
      <c r="H169" s="25" t="str">
        <f>+IFERROR(VLOOKUP($F169,'Calculation COD'!$B$4:$J$1055,7,FALSE),"")</f>
        <v/>
      </c>
      <c r="I169" s="26" t="str">
        <f>+IFERROR(VLOOKUP($F169,'Calculation NH4'!$B$4:$J$1041,7,FALSE),"")</f>
        <v/>
      </c>
      <c r="J169" s="29" t="str">
        <f>+IFERROR(VLOOKUP($F169,'Calculation NO3'!$B$4:$J$1044,7,FALSE),"")</f>
        <v/>
      </c>
      <c r="K169" s="29" t="str">
        <f>+IFERROR(VLOOKUP($F169,'Calculation P'!$B$4:$J$1000,7,FALSE),"")</f>
        <v/>
      </c>
      <c r="L169" s="239"/>
      <c r="M169" s="27" t="str">
        <f t="shared" si="69"/>
        <v>43580J</v>
      </c>
      <c r="N169" s="40" t="str">
        <f>+IFERROR(VLOOKUP($M169,'Calculation Solids'!$B$4:$J$1141,7,FALSE),"")</f>
        <v/>
      </c>
      <c r="O169" s="28" t="str">
        <f t="shared" si="70"/>
        <v>43580K</v>
      </c>
      <c r="P169" s="29" t="str">
        <f>+IFERROR(VLOOKUP($O169,'Calculation Solids'!$B$4:$J$1141,7,FALSE),"")</f>
        <v/>
      </c>
      <c r="Q169" s="28" t="str">
        <f t="shared" si="71"/>
        <v>43580L</v>
      </c>
      <c r="R169" s="29" t="str">
        <f>+IFERROR(VLOOKUP($Q169,'Calculation Solids'!$B$4:$J$1141,7,FALSE),"")</f>
        <v/>
      </c>
      <c r="S169" s="28" t="str">
        <f t="shared" si="72"/>
        <v>43580M</v>
      </c>
      <c r="T169" s="29" t="str">
        <f>+IFERROR(VLOOKUP($S169,'Calculation Solids'!$B$4:$J$1141,7,FALSE),"")</f>
        <v/>
      </c>
      <c r="U169" s="130" t="str">
        <f t="shared" si="84"/>
        <v/>
      </c>
      <c r="V169" s="192" t="str">
        <f t="shared" si="73"/>
        <v>43580C</v>
      </c>
      <c r="W169" s="40" t="str">
        <f>+IFERROR(VLOOKUP($V169,'Calculation Solids'!$B$4:$J$1141,7,FALSE),"")</f>
        <v/>
      </c>
      <c r="X169" s="24" t="str">
        <f>+IFERROR(VLOOKUP($V169,'Calculation COD'!$B$4:$J$1055,7,FALSE),"")</f>
        <v/>
      </c>
      <c r="Y169" s="8" t="str">
        <f>+IFERROR(VLOOKUP($V169,'Calculation NH4'!$B$4:$J$1041,7,FALSE),"")</f>
        <v/>
      </c>
      <c r="Z169" s="29" t="str">
        <f>+IFERROR(VLOOKUP($V169,'Calculation NO3'!$B$4:$J$1044,7,FALSE),"")</f>
        <v/>
      </c>
      <c r="AA169" s="29" t="str">
        <f>+IFERROR(VLOOKUP($V169,'Calculation P'!$B$4:$J$1000,7,FALSE),"")</f>
        <v/>
      </c>
      <c r="AB169" s="239"/>
      <c r="AC169" s="30" t="str">
        <f t="shared" si="74"/>
        <v>43580D</v>
      </c>
      <c r="AD169" s="2" t="str">
        <f>+IFERROR(VLOOKUP($AC169,'Calculation TSS'!$B$4:$J$1000,7,FALSE),"")</f>
        <v/>
      </c>
      <c r="AE169" s="24" t="str">
        <f>+IFERROR(VLOOKUP($AC169,'Calculation COD'!$B$4:$J$1055,7,FALSE),"")</f>
        <v/>
      </c>
      <c r="AF169" s="24" t="str">
        <f>+IFERROR(VLOOKUP($AC169,'Calculation NH4'!$B$4:$J$1041,7,FALSE),"")</f>
        <v/>
      </c>
      <c r="AG169" s="29" t="str">
        <f>+IFERROR(VLOOKUP($AC169,'Calculation NO3'!$B$4:$J$1044,7,FALSE),"")</f>
        <v/>
      </c>
      <c r="AH169" s="29" t="str">
        <f>+IFERROR(VLOOKUP($AC169,'Calculation P'!$B$4:$J$1000,7,FALSE),"")</f>
        <v/>
      </c>
      <c r="AI169" s="239"/>
      <c r="AJ169" s="173" t="str">
        <f t="shared" si="75"/>
        <v>43580E</v>
      </c>
      <c r="AK169" s="2" t="str">
        <f>+IFERROR(VLOOKUP($AJ169,'Calculation TSS'!$B$4:$J$1000,7,FALSE),"")</f>
        <v/>
      </c>
      <c r="AL169" s="24" t="str">
        <f>+IFERROR(VLOOKUP($AJ169,'Calculation COD'!$B$4:$J$1055,7,FALSE),"")</f>
        <v/>
      </c>
      <c r="AM169" s="24" t="str">
        <f>+IFERROR(VLOOKUP($AJ169,'Calculation NH4'!$B$4:$J$1041,7,FALSE),"")</f>
        <v/>
      </c>
      <c r="AN169" s="29" t="str">
        <f>+IFERROR(VLOOKUP($AJ169,'Calculation NO3'!$B$4:$J$1044,7,FALSE),"")</f>
        <v/>
      </c>
      <c r="AO169" s="68" t="str">
        <f>+IFERROR(VLOOKUP($AJ169,'Calculation P'!$B$4:$J$1000,7,FALSE),"")</f>
        <v/>
      </c>
      <c r="AP169" s="30" t="str">
        <f t="shared" si="76"/>
        <v>43580F</v>
      </c>
      <c r="AQ169" s="25" t="str">
        <f>+IFERROR(VLOOKUP($AP169,'Calculation TSS'!$B$4:$J$1000,7,FALSE),"")</f>
        <v/>
      </c>
      <c r="AR169" s="25" t="str">
        <f>+IFERROR(VLOOKUP($AP169,'Calculation COD'!$B$4:$J$1055,7,FALSE),"")</f>
        <v/>
      </c>
      <c r="AS169" s="25" t="str">
        <f>+IFERROR(VLOOKUP($AP169,'Calculation NH4'!$B$4:$J$1041,7,FALSE),"")</f>
        <v/>
      </c>
      <c r="AT169" s="29" t="str">
        <f>+IFERROR(VLOOKUP($AP169,'Calculation NO3'!$B$4:$J$1044,7,FALSE),"")</f>
        <v/>
      </c>
      <c r="AU169" s="29" t="str">
        <f>+IFERROR(VLOOKUP($AP169,'Calculation P'!$B$4:$J$1000,7,FALSE),"")</f>
        <v/>
      </c>
      <c r="AV169" s="62"/>
      <c r="AW169" s="173" t="str">
        <f t="shared" si="77"/>
        <v>43580G</v>
      </c>
      <c r="AX169" s="25" t="str">
        <f>+IFERROR(VLOOKUP($AW169,'Calculation COD'!$B$4:$J$1055,7,FALSE),"")</f>
        <v/>
      </c>
      <c r="AY169" s="25" t="str">
        <f>+IFERROR(VLOOKUP($AW169,'Calculation NH4'!$B$4:$J$1041,7,FALSE),"")</f>
        <v/>
      </c>
      <c r="AZ169" s="29" t="str">
        <f>+IFERROR(VLOOKUP($AW169,'Calculation NO3'!$B$4:$J$1044,7,FALSE),"")</f>
        <v/>
      </c>
      <c r="BA169" s="68" t="str">
        <f>+IFERROR(VLOOKUP($AW169,'Calculation P'!$B$4:$J$1000,7,FALSE),"")</f>
        <v/>
      </c>
      <c r="BB169" s="30" t="str">
        <f t="shared" si="78"/>
        <v>43580H</v>
      </c>
      <c r="BC169" s="29" t="str">
        <f>+IFERROR(VLOOKUP($BB169,'Calculation TSS'!$B$4:$J$1000,7,FALSE),"")</f>
        <v/>
      </c>
      <c r="BD169" s="25" t="str">
        <f>+IFERROR(VLOOKUP($BB169,'Calculation COD'!$B$4:$J$1055,7,FALSE),"")</f>
        <v/>
      </c>
      <c r="BE169" s="25" t="str">
        <f>+IFERROR(VLOOKUP($BB169,'Calculation NH4'!$B$4:$J$1041,7,FALSE),"")</f>
        <v/>
      </c>
      <c r="BF169" s="25" t="str">
        <f>+IFERROR(VLOOKUP($BB169,'Calculation NO3'!$B$4:$J$1044,7,FALSE),"")</f>
        <v/>
      </c>
      <c r="BG169" s="130" t="str">
        <f>+IFERROR(VLOOKUP($BB169,'Calculation P'!$B$4:$J$1000,7,FALSE),"")</f>
        <v/>
      </c>
      <c r="BH169" s="192" t="str">
        <f t="shared" si="79"/>
        <v>43580I</v>
      </c>
      <c r="BI169" s="40" t="str">
        <f>+IFERROR(VLOOKUP($BH169,'Calculation TSS'!$B$4:$J$1000,7,FALSE),"")</f>
        <v/>
      </c>
      <c r="BJ169" s="25" t="str">
        <f>+IFERROR(VLOOKUP($BH169,'Calculation COD'!$B$4:$J$1055,7,FALSE),"")</f>
        <v/>
      </c>
      <c r="BK169" s="25" t="str">
        <f>+IFERROR(VLOOKUP($BH169,'Calculation NH4'!$B$4:$J$1041,7,FALSE),"")</f>
        <v/>
      </c>
      <c r="BL169" s="25" t="str">
        <f>+IFERROR(VLOOKUP($BH169,'Calculation NO3'!$B$4:$J$1044,7,FALSE),"")</f>
        <v/>
      </c>
      <c r="BM169" s="29" t="str">
        <f>+IFERROR(VLOOKUP($BH169,'Calculation P'!$B$4:$J$1000,7,FALSE),"")</f>
        <v/>
      </c>
      <c r="BN169" s="62"/>
      <c r="BO169" s="30" t="str">
        <f t="shared" si="80"/>
        <v>43580N</v>
      </c>
      <c r="BP169" s="170" t="str">
        <f>IFERROR(+VLOOKUP($BO169,'Calculation Solids'!$B$4:$I$1141,7,FALSE),"")</f>
        <v/>
      </c>
      <c r="BQ169" s="173" t="str">
        <f t="shared" si="81"/>
        <v>43580O</v>
      </c>
      <c r="BR169" s="92" t="str">
        <f>IFERROR(+VLOOKUP($BQ169,'Calculation Solids'!$B$4:$I$1141,7,FALSE),"")</f>
        <v/>
      </c>
      <c r="BS169" s="30" t="str">
        <f t="shared" si="82"/>
        <v>43580P</v>
      </c>
      <c r="BT169" s="170" t="str">
        <f>IFERROR(+VLOOKUP($BS169,'Calculation Solids'!$B$4:$I$1141,7,FALSE),"")</f>
        <v/>
      </c>
    </row>
    <row r="170" spans="1:72" x14ac:dyDescent="0.35">
      <c r="A170" s="244">
        <v>43581</v>
      </c>
      <c r="B170" s="239"/>
      <c r="C170" s="173" t="str">
        <f t="shared" si="83"/>
        <v>43581A</v>
      </c>
      <c r="D170" s="29">
        <f>IFERROR(+VLOOKUP(C170,'Calculation Solids'!$B$4:$I$1141,7,FALSE),"")</f>
        <v>19.403611250060518</v>
      </c>
      <c r="E170" s="190" t="str">
        <f>+IFERROR(VLOOKUP($C170,'Calculation COD'!$B$4:$J$1055,7,FALSE),"")</f>
        <v/>
      </c>
      <c r="F170" s="30" t="str">
        <f t="shared" si="68"/>
        <v>43581B</v>
      </c>
      <c r="G170" s="177">
        <f>IFERROR(+VLOOKUP($F170,'Calculation Solids'!$B$4:$I$1141,7,FALSE),"")</f>
        <v>4.983152353173347</v>
      </c>
      <c r="H170" s="25" t="str">
        <f>+IFERROR(VLOOKUP($F170,'Calculation COD'!$B$4:$J$1055,7,FALSE),"")</f>
        <v/>
      </c>
      <c r="I170" s="26" t="str">
        <f>+IFERROR(VLOOKUP($F170,'Calculation NH4'!$B$4:$J$1041,7,FALSE),"")</f>
        <v/>
      </c>
      <c r="J170" s="29" t="str">
        <f>+IFERROR(VLOOKUP($F170,'Calculation NO3'!$B$4:$J$1044,7,FALSE),"")</f>
        <v/>
      </c>
      <c r="K170" s="29" t="str">
        <f>+IFERROR(VLOOKUP($F170,'Calculation P'!$B$4:$J$1000,7,FALSE),"")</f>
        <v/>
      </c>
      <c r="L170" s="239"/>
      <c r="M170" s="27" t="str">
        <f t="shared" si="69"/>
        <v>43581J</v>
      </c>
      <c r="N170" s="40">
        <f>+IFERROR(VLOOKUP($M170,'Calculation Solids'!$B$4:$J$1141,7,FALSE),"")</f>
        <v>63.986011111080614</v>
      </c>
      <c r="O170" s="28" t="str">
        <f t="shared" si="70"/>
        <v>43581K</v>
      </c>
      <c r="P170" s="29">
        <f>+IFERROR(VLOOKUP($O170,'Calculation Solids'!$B$4:$J$1141,7,FALSE),"")</f>
        <v>70.05650472208491</v>
      </c>
      <c r="Q170" s="28" t="str">
        <f t="shared" si="71"/>
        <v>43581L</v>
      </c>
      <c r="R170" s="29" t="str">
        <f>+IFERROR(VLOOKUP($Q170,'Calculation Solids'!$B$4:$J$1141,7,FALSE),"")</f>
        <v/>
      </c>
      <c r="S170" s="28" t="str">
        <f t="shared" si="72"/>
        <v>43581M</v>
      </c>
      <c r="T170" s="29" t="str">
        <f>+IFERROR(VLOOKUP($S170,'Calculation Solids'!$B$4:$J$1141,7,FALSE),"")</f>
        <v/>
      </c>
      <c r="U170" s="130">
        <f t="shared" si="84"/>
        <v>67.021257916582755</v>
      </c>
      <c r="V170" s="192" t="str">
        <f t="shared" si="73"/>
        <v>43581C</v>
      </c>
      <c r="W170" s="40" t="str">
        <f>+IFERROR(VLOOKUP($V170,'Calculation Solids'!$B$4:$J$1141,7,FALSE),"")</f>
        <v/>
      </c>
      <c r="X170" s="24" t="str">
        <f>+IFERROR(VLOOKUP($V170,'Calculation COD'!$B$4:$J$1055,7,FALSE),"")</f>
        <v/>
      </c>
      <c r="Y170" s="8" t="str">
        <f>+IFERROR(VLOOKUP($V170,'Calculation NH4'!$B$4:$J$1041,7,FALSE),"")</f>
        <v/>
      </c>
      <c r="Z170" s="29" t="str">
        <f>+IFERROR(VLOOKUP($V170,'Calculation NO3'!$B$4:$J$1044,7,FALSE),"")</f>
        <v/>
      </c>
      <c r="AA170" s="29" t="str">
        <f>+IFERROR(VLOOKUP($V170,'Calculation P'!$B$4:$J$1000,7,FALSE),"")</f>
        <v/>
      </c>
      <c r="AB170" s="239"/>
      <c r="AC170" s="30" t="str">
        <f t="shared" si="74"/>
        <v>43581D</v>
      </c>
      <c r="AD170" s="2" t="str">
        <f>+IFERROR(VLOOKUP($AC170,'Calculation TSS'!$B$4:$J$1000,7,FALSE),"")</f>
        <v/>
      </c>
      <c r="AE170" s="24" t="str">
        <f>+IFERROR(VLOOKUP($AC170,'Calculation COD'!$B$4:$J$1055,7,FALSE),"")</f>
        <v/>
      </c>
      <c r="AF170" s="24" t="str">
        <f>+IFERROR(VLOOKUP($AC170,'Calculation NH4'!$B$4:$J$1041,7,FALSE),"")</f>
        <v/>
      </c>
      <c r="AG170" s="29" t="str">
        <f>+IFERROR(VLOOKUP($AC170,'Calculation NO3'!$B$4:$J$1044,7,FALSE),"")</f>
        <v/>
      </c>
      <c r="AH170" s="29" t="str">
        <f>+IFERROR(VLOOKUP($AC170,'Calculation P'!$B$4:$J$1000,7,FALSE),"")</f>
        <v/>
      </c>
      <c r="AI170" s="239"/>
      <c r="AJ170" s="173" t="str">
        <f t="shared" si="75"/>
        <v>43581E</v>
      </c>
      <c r="AK170" s="2" t="str">
        <f>+IFERROR(VLOOKUP($AJ170,'Calculation TSS'!$B$4:$J$1000,7,FALSE),"")</f>
        <v/>
      </c>
      <c r="AL170" s="24" t="str">
        <f>+IFERROR(VLOOKUP($AJ170,'Calculation COD'!$B$4:$J$1055,7,FALSE),"")</f>
        <v/>
      </c>
      <c r="AM170" s="24" t="str">
        <f>+IFERROR(VLOOKUP($AJ170,'Calculation NH4'!$B$4:$J$1041,7,FALSE),"")</f>
        <v/>
      </c>
      <c r="AN170" s="29" t="str">
        <f>+IFERROR(VLOOKUP($AJ170,'Calculation NO3'!$B$4:$J$1044,7,FALSE),"")</f>
        <v/>
      </c>
      <c r="AO170" s="68" t="str">
        <f>+IFERROR(VLOOKUP($AJ170,'Calculation P'!$B$4:$J$1000,7,FALSE),"")</f>
        <v/>
      </c>
      <c r="AP170" s="30" t="str">
        <f t="shared" si="76"/>
        <v>43581F</v>
      </c>
      <c r="AQ170" s="25" t="str">
        <f>+IFERROR(VLOOKUP($AP170,'Calculation TSS'!$B$4:$J$1000,7,FALSE),"")</f>
        <v/>
      </c>
      <c r="AR170" s="25" t="str">
        <f>+IFERROR(VLOOKUP($AP170,'Calculation COD'!$B$4:$J$1055,7,FALSE),"")</f>
        <v/>
      </c>
      <c r="AS170" s="25" t="str">
        <f>+IFERROR(VLOOKUP($AP170,'Calculation NH4'!$B$4:$J$1041,7,FALSE),"")</f>
        <v/>
      </c>
      <c r="AT170" s="29" t="str">
        <f>+IFERROR(VLOOKUP($AP170,'Calculation NO3'!$B$4:$J$1044,7,FALSE),"")</f>
        <v/>
      </c>
      <c r="AU170" s="29" t="str">
        <f>+IFERROR(VLOOKUP($AP170,'Calculation P'!$B$4:$J$1000,7,FALSE),"")</f>
        <v/>
      </c>
      <c r="AV170" s="62"/>
      <c r="AW170" s="173" t="str">
        <f t="shared" si="77"/>
        <v>43581G</v>
      </c>
      <c r="AX170" s="25" t="str">
        <f>+IFERROR(VLOOKUP($AW170,'Calculation COD'!$B$4:$J$1055,7,FALSE),"")</f>
        <v/>
      </c>
      <c r="AY170" s="25" t="str">
        <f>+IFERROR(VLOOKUP($AW170,'Calculation NH4'!$B$4:$J$1041,7,FALSE),"")</f>
        <v/>
      </c>
      <c r="AZ170" s="29" t="str">
        <f>+IFERROR(VLOOKUP($AW170,'Calculation NO3'!$B$4:$J$1044,7,FALSE),"")</f>
        <v/>
      </c>
      <c r="BA170" s="68" t="str">
        <f>+IFERROR(VLOOKUP($AW170,'Calculation P'!$B$4:$J$1000,7,FALSE),"")</f>
        <v/>
      </c>
      <c r="BB170" s="30" t="str">
        <f t="shared" si="78"/>
        <v>43581H</v>
      </c>
      <c r="BC170" s="29" t="str">
        <f>+IFERROR(VLOOKUP($BB170,'Calculation TSS'!$B$4:$J$1000,7,FALSE),"")</f>
        <v/>
      </c>
      <c r="BD170" s="25" t="str">
        <f>+IFERROR(VLOOKUP($BB170,'Calculation COD'!$B$4:$J$1055,7,FALSE),"")</f>
        <v/>
      </c>
      <c r="BE170" s="25" t="str">
        <f>+IFERROR(VLOOKUP($BB170,'Calculation NH4'!$B$4:$J$1041,7,FALSE),"")</f>
        <v/>
      </c>
      <c r="BF170" s="25" t="str">
        <f>+IFERROR(VLOOKUP($BB170,'Calculation NO3'!$B$4:$J$1044,7,FALSE),"")</f>
        <v/>
      </c>
      <c r="BG170" s="130" t="str">
        <f>+IFERROR(VLOOKUP($BB170,'Calculation P'!$B$4:$J$1000,7,FALSE),"")</f>
        <v/>
      </c>
      <c r="BH170" s="192" t="str">
        <f t="shared" si="79"/>
        <v>43581I</v>
      </c>
      <c r="BI170" s="40" t="str">
        <f>+IFERROR(VLOOKUP($BH170,'Calculation TSS'!$B$4:$J$1000,7,FALSE),"")</f>
        <v/>
      </c>
      <c r="BJ170" s="25" t="str">
        <f>+IFERROR(VLOOKUP($BH170,'Calculation COD'!$B$4:$J$1055,7,FALSE),"")</f>
        <v/>
      </c>
      <c r="BK170" s="25" t="str">
        <f>+IFERROR(VLOOKUP($BH170,'Calculation NH4'!$B$4:$J$1041,7,FALSE),"")</f>
        <v/>
      </c>
      <c r="BL170" s="25" t="str">
        <f>+IFERROR(VLOOKUP($BH170,'Calculation NO3'!$B$4:$J$1044,7,FALSE),"")</f>
        <v/>
      </c>
      <c r="BM170" s="29" t="str">
        <f>+IFERROR(VLOOKUP($BH170,'Calculation P'!$B$4:$J$1000,7,FALSE),"")</f>
        <v/>
      </c>
      <c r="BN170" s="62"/>
      <c r="BO170" s="30" t="str">
        <f t="shared" si="80"/>
        <v>43581N</v>
      </c>
      <c r="BP170" s="170" t="str">
        <f>IFERROR(+VLOOKUP($BO170,'Calculation Solids'!$B$4:$I$1141,7,FALSE),"")</f>
        <v/>
      </c>
      <c r="BQ170" s="173" t="str">
        <f t="shared" si="81"/>
        <v>43581O</v>
      </c>
      <c r="BR170" s="92" t="str">
        <f>IFERROR(+VLOOKUP($BQ170,'Calculation Solids'!$B$4:$I$1141,7,FALSE),"")</f>
        <v/>
      </c>
      <c r="BS170" s="30" t="str">
        <f t="shared" si="82"/>
        <v>43581P</v>
      </c>
      <c r="BT170" s="170" t="str">
        <f>IFERROR(+VLOOKUP($BS170,'Calculation Solids'!$B$4:$I$1141,7,FALSE),"")</f>
        <v/>
      </c>
    </row>
    <row r="171" spans="1:72" x14ac:dyDescent="0.35">
      <c r="A171" s="244">
        <v>43582</v>
      </c>
      <c r="B171" s="240"/>
      <c r="C171" s="191" t="str">
        <f t="shared" si="83"/>
        <v>43582A</v>
      </c>
      <c r="D171" s="64" t="str">
        <f>IFERROR(+VLOOKUP(C171,'Calculation Solids'!$B$4:$I$1141,7,FALSE),"")</f>
        <v/>
      </c>
      <c r="E171" s="326" t="str">
        <f>+IFERROR(VLOOKUP($C171,'Calculation COD'!$B$4:$J$1055,7,FALSE),"")</f>
        <v/>
      </c>
      <c r="F171" s="183" t="str">
        <f t="shared" si="68"/>
        <v>43582B</v>
      </c>
      <c r="G171" s="178" t="str">
        <f>IFERROR(+VLOOKUP($F171,'Calculation Solids'!$B$4:$I$1141,7,FALSE),"")</f>
        <v/>
      </c>
      <c r="H171" s="3" t="str">
        <f>+IFERROR(VLOOKUP($F171,'Calculation COD'!$B$4:$J$1055,7,FALSE),"")</f>
        <v/>
      </c>
      <c r="I171" s="3" t="str">
        <f>+IFERROR(VLOOKUP($F171,'Calculation NH4'!$B$4:$J$1041,7,FALSE),"")</f>
        <v/>
      </c>
      <c r="J171" s="64" t="str">
        <f>+IFERROR(VLOOKUP($F171,'Calculation NO3'!$B$4:$J$1044,7,FALSE),"")</f>
        <v/>
      </c>
      <c r="K171" s="64" t="str">
        <f>+IFERROR(VLOOKUP($F171,'Calculation P'!$B$4:$J$1000,7,FALSE),"")</f>
        <v/>
      </c>
      <c r="L171" s="115"/>
      <c r="M171" s="117" t="str">
        <f t="shared" si="69"/>
        <v>43582J</v>
      </c>
      <c r="N171" s="66" t="str">
        <f>+IFERROR(VLOOKUP($M171,'Calculation Solids'!$B$4:$J$1141,7,FALSE),"")</f>
        <v/>
      </c>
      <c r="O171" s="64" t="str">
        <f t="shared" si="70"/>
        <v>43582K</v>
      </c>
      <c r="P171" s="64" t="str">
        <f>+IFERROR(VLOOKUP($O171,'Calculation Solids'!$B$4:$J$1141,7,FALSE),"")</f>
        <v/>
      </c>
      <c r="Q171" s="64" t="str">
        <f t="shared" si="71"/>
        <v>43582L</v>
      </c>
      <c r="R171" s="64" t="str">
        <f>+IFERROR(VLOOKUP($Q171,'Calculation Solids'!$B$4:$J$1141,7,FALSE),"")</f>
        <v/>
      </c>
      <c r="S171" s="64" t="str">
        <f t="shared" si="72"/>
        <v>43582M</v>
      </c>
      <c r="T171" s="64" t="str">
        <f>+IFERROR(VLOOKUP($S171,'Calculation Solids'!$B$4:$J$1141,7,FALSE),"")</f>
        <v/>
      </c>
      <c r="U171" s="69" t="str">
        <f t="shared" si="84"/>
        <v/>
      </c>
      <c r="V171" s="189" t="str">
        <f t="shared" si="73"/>
        <v>43582C</v>
      </c>
      <c r="W171" s="64" t="str">
        <f>+IFERROR(VLOOKUP($V171,'Calculation Solids'!$B$4:$J$1141,7,FALSE),"")</f>
        <v/>
      </c>
      <c r="X171" s="4" t="str">
        <f>+IFERROR(VLOOKUP($V171,'Calculation COD'!$B$4:$J$1055,7,FALSE),"")</f>
        <v/>
      </c>
      <c r="Y171" s="4" t="str">
        <f>+IFERROR(VLOOKUP($V171,'Calculation NH4'!$B$4:$J$1041,7,FALSE),"")</f>
        <v/>
      </c>
      <c r="Z171" s="64" t="str">
        <f>+IFERROR(VLOOKUP($V171,'Calculation NO3'!$B$4:$J$1044,7,FALSE),"")</f>
        <v/>
      </c>
      <c r="AA171" s="64" t="str">
        <f>+IFERROR(VLOOKUP($V171,'Calculation P'!$B$4:$J$1000,7,FALSE),"")</f>
        <v/>
      </c>
      <c r="AB171" s="240"/>
      <c r="AC171" s="183" t="str">
        <f t="shared" si="74"/>
        <v>43582D</v>
      </c>
      <c r="AD171" s="4" t="str">
        <f>+IFERROR(VLOOKUP($AC171,'Calculation TSS'!$B$4:$J$1000,7,FALSE),"")</f>
        <v/>
      </c>
      <c r="AE171" s="4" t="str">
        <f>+IFERROR(VLOOKUP($AC171,'Calculation COD'!$B$4:$J$1055,7,FALSE),"")</f>
        <v/>
      </c>
      <c r="AF171" s="4" t="str">
        <f>+IFERROR(VLOOKUP($AC171,'Calculation NH4'!$B$4:$J$1041,7,FALSE),"")</f>
        <v/>
      </c>
      <c r="AG171" s="64" t="str">
        <f>+IFERROR(VLOOKUP($AC171,'Calculation NO3'!$B$4:$J$1044,7,FALSE),"")</f>
        <v/>
      </c>
      <c r="AH171" s="131" t="str">
        <f>+IFERROR(VLOOKUP($AC171,'Calculation P'!$B$4:$J$1000,7,FALSE),"")</f>
        <v/>
      </c>
      <c r="AI171" s="115"/>
      <c r="AJ171" s="210" t="str">
        <f t="shared" si="75"/>
        <v>43582E</v>
      </c>
      <c r="AK171" s="211" t="str">
        <f>+IFERROR(VLOOKUP($AJ171,'Calculation TSS'!$B$4:$J$1000,7,FALSE),"")</f>
        <v/>
      </c>
      <c r="AL171" s="4" t="str">
        <f>+IFERROR(VLOOKUP($AJ171,'Calculation COD'!$B$4:$J$1055,7,FALSE),"")</f>
        <v/>
      </c>
      <c r="AM171" s="4" t="str">
        <f>+IFERROR(VLOOKUP($AJ171,'Calculation NH4'!$B$4:$J$1041,7,FALSE),"")</f>
        <v/>
      </c>
      <c r="AN171" s="64" t="str">
        <f>+IFERROR(VLOOKUP($AJ171,'Calculation NO3'!$B$4:$J$1044,7,FALSE),"")</f>
        <v/>
      </c>
      <c r="AO171" s="69" t="str">
        <f>+IFERROR(VLOOKUP($AJ171,'Calculation P'!$B$4:$J$1000,7,FALSE),"")</f>
        <v/>
      </c>
      <c r="AP171" s="178" t="str">
        <f t="shared" si="76"/>
        <v>43582F</v>
      </c>
      <c r="AQ171" s="65" t="str">
        <f>+IFERROR(VLOOKUP($AP171,'Calculation TSS'!$B$4:$J$1000,7,FALSE),"")</f>
        <v/>
      </c>
      <c r="AR171" s="65" t="str">
        <f>+IFERROR(VLOOKUP($AP171,'Calculation COD'!$B$4:$J$1055,7,FALSE),"")</f>
        <v/>
      </c>
      <c r="AS171" s="65" t="str">
        <f>+IFERROR(VLOOKUP($AP171,'Calculation NH4'!$B$4:$J$1041,7,FALSE),"")</f>
        <v/>
      </c>
      <c r="AT171" s="64" t="str">
        <f>+IFERROR(VLOOKUP($AP171,'Calculation NO3'!$B$4:$J$1044,7,FALSE),"")</f>
        <v/>
      </c>
      <c r="AU171" s="64" t="str">
        <f>+IFERROR(VLOOKUP($AP171,'Calculation P'!$B$4:$J$1000,7,FALSE),"")</f>
        <v/>
      </c>
      <c r="AV171" s="115"/>
      <c r="AW171" s="189" t="str">
        <f t="shared" si="77"/>
        <v>43582G</v>
      </c>
      <c r="AX171" s="65" t="str">
        <f>+IFERROR(VLOOKUP($AW171,'Calculation COD'!$B$4:$J$1055,7,FALSE),"")</f>
        <v/>
      </c>
      <c r="AY171" s="65" t="str">
        <f>+IFERROR(VLOOKUP($AW171,'Calculation NH4'!$B$4:$J$1041,7,FALSE),"")</f>
        <v/>
      </c>
      <c r="AZ171" s="64" t="str">
        <f>+IFERROR(VLOOKUP($AW171,'Calculation NO3'!$B$4:$J$1044,7,FALSE),"")</f>
        <v/>
      </c>
      <c r="BA171" s="69" t="str">
        <f>+IFERROR(VLOOKUP($AW171,'Calculation P'!$B$4:$J$1000,7,FALSE),"")</f>
        <v/>
      </c>
      <c r="BB171" s="183" t="str">
        <f t="shared" si="78"/>
        <v>43582H</v>
      </c>
      <c r="BC171" s="64" t="str">
        <f>+IFERROR(VLOOKUP($BB171,'Calculation TSS'!$B$4:$J$1000,7,FALSE),"")</f>
        <v/>
      </c>
      <c r="BD171" s="65" t="str">
        <f>+IFERROR(VLOOKUP($BB171,'Calculation COD'!$B$4:$J$1055,7,FALSE),"")</f>
        <v/>
      </c>
      <c r="BE171" s="65" t="str">
        <f>+IFERROR(VLOOKUP($BB171,'Calculation NH4'!$B$4:$J$1041,7,FALSE),"")</f>
        <v/>
      </c>
      <c r="BF171" s="65" t="str">
        <f>+IFERROR(VLOOKUP($BB171,'Calculation NO3'!$B$4:$J$1044,7,FALSE),"")</f>
        <v/>
      </c>
      <c r="BG171" s="131" t="str">
        <f>+IFERROR(VLOOKUP($BB171,'Calculation P'!$B$4:$J$1000,7,FALSE),"")</f>
        <v/>
      </c>
      <c r="BH171" s="210" t="str">
        <f t="shared" si="79"/>
        <v>43582I</v>
      </c>
      <c r="BI171" s="66" t="str">
        <f>+IFERROR(VLOOKUP($BH171,'Calculation TSS'!$B$4:$J$1000,7,FALSE),"")</f>
        <v/>
      </c>
      <c r="BJ171" s="65" t="str">
        <f>+IFERROR(VLOOKUP($BH171,'Calculation COD'!$B$4:$J$1055,7,FALSE),"")</f>
        <v/>
      </c>
      <c r="BK171" s="65" t="str">
        <f>+IFERROR(VLOOKUP($BH171,'Calculation NH4'!$B$4:$J$1041,7,FALSE),"")</f>
        <v/>
      </c>
      <c r="BL171" s="65" t="str">
        <f>+IFERROR(VLOOKUP($BH171,'Calculation NO3'!$B$4:$J$1044,7,FALSE),"")</f>
        <v/>
      </c>
      <c r="BM171" s="64" t="str">
        <f>+IFERROR(VLOOKUP($BH171,'Calculation P'!$B$4:$J$1000,7,FALSE),"")</f>
        <v/>
      </c>
      <c r="BN171" s="115"/>
      <c r="BO171" s="183" t="str">
        <f t="shared" si="80"/>
        <v>43582N</v>
      </c>
      <c r="BP171" s="116" t="str">
        <f>IFERROR(+VLOOKUP($BO171,'Calculation Solids'!$B$4:$I$1141,7,FALSE),"")</f>
        <v/>
      </c>
      <c r="BQ171" s="187" t="str">
        <f t="shared" si="81"/>
        <v>43582O</v>
      </c>
      <c r="BR171" s="116" t="str">
        <f>IFERROR(+VLOOKUP($BQ171,'Calculation Solids'!$B$4:$I$1141,7,FALSE),"")</f>
        <v/>
      </c>
      <c r="BS171" s="185" t="str">
        <f t="shared" si="82"/>
        <v>43582P</v>
      </c>
      <c r="BT171" s="116" t="str">
        <f>IFERROR(+VLOOKUP($BS171,'Calculation Solids'!$B$4:$I$1141,7,FALSE),"")</f>
        <v/>
      </c>
    </row>
    <row r="172" spans="1:72" x14ac:dyDescent="0.35">
      <c r="A172" s="244">
        <v>43583</v>
      </c>
      <c r="B172" s="240"/>
      <c r="C172" s="191" t="str">
        <f t="shared" si="83"/>
        <v>43583A</v>
      </c>
      <c r="D172" s="64" t="str">
        <f>IFERROR(+VLOOKUP(C172,'Calculation Solids'!$B$4:$I$1141,7,FALSE),"")</f>
        <v/>
      </c>
      <c r="E172" s="326" t="str">
        <f>+IFERROR(VLOOKUP($C172,'Calculation COD'!$B$4:$J$1055,7,FALSE),"")</f>
        <v/>
      </c>
      <c r="F172" s="183" t="str">
        <f t="shared" ref="F172:F235" si="85">+CONCATENATE($A172,$G$5)</f>
        <v>43583B</v>
      </c>
      <c r="G172" s="178" t="str">
        <f>IFERROR(+VLOOKUP($F172,'Calculation Solids'!$B$4:$I$1141,7,FALSE),"")</f>
        <v/>
      </c>
      <c r="H172" s="3" t="str">
        <f>+IFERROR(VLOOKUP($F172,'Calculation COD'!$B$4:$J$1055,7,FALSE),"")</f>
        <v/>
      </c>
      <c r="I172" s="3" t="str">
        <f>+IFERROR(VLOOKUP($F172,'Calculation NH4'!$B$4:$J$1041,7,FALSE),"")</f>
        <v/>
      </c>
      <c r="J172" s="64" t="str">
        <f>+IFERROR(VLOOKUP($F172,'Calculation NO3'!$B$4:$J$1044,7,FALSE),"")</f>
        <v/>
      </c>
      <c r="K172" s="64" t="str">
        <f>+IFERROR(VLOOKUP($F172,'Calculation P'!$B$4:$J$1000,7,FALSE),"")</f>
        <v/>
      </c>
      <c r="L172" s="115"/>
      <c r="M172" s="117" t="str">
        <f t="shared" ref="M172:M235" si="86">+CONCATENATE($A172,$N$5)</f>
        <v>43583J</v>
      </c>
      <c r="N172" s="66" t="str">
        <f>+IFERROR(VLOOKUP($M172,'Calculation Solids'!$B$4:$J$1141,7,FALSE),"")</f>
        <v/>
      </c>
      <c r="O172" s="64" t="str">
        <f t="shared" ref="O172:O235" si="87">+CONCATENATE($A172,$P$5)</f>
        <v>43583K</v>
      </c>
      <c r="P172" s="64" t="str">
        <f>+IFERROR(VLOOKUP($O172,'Calculation Solids'!$B$4:$J$1141,7,FALSE),"")</f>
        <v/>
      </c>
      <c r="Q172" s="64" t="str">
        <f t="shared" ref="Q172:Q235" si="88">+CONCATENATE($A172,$R$5)</f>
        <v>43583L</v>
      </c>
      <c r="R172" s="64" t="str">
        <f>+IFERROR(VLOOKUP($Q172,'Calculation Solids'!$B$4:$J$1141,7,FALSE),"")</f>
        <v/>
      </c>
      <c r="S172" s="64" t="str">
        <f t="shared" ref="S172:S235" si="89">+CONCATENATE($A172,$T$5)</f>
        <v>43583M</v>
      </c>
      <c r="T172" s="64" t="str">
        <f>+IFERROR(VLOOKUP($S172,'Calculation Solids'!$B$4:$J$1141,7,FALSE),"")</f>
        <v/>
      </c>
      <c r="U172" s="69" t="str">
        <f t="shared" si="84"/>
        <v/>
      </c>
      <c r="V172" s="189" t="str">
        <f t="shared" ref="V172:V235" si="90">+CONCATENATE($A172,$W$5)</f>
        <v>43583C</v>
      </c>
      <c r="W172" s="64" t="str">
        <f>+IFERROR(VLOOKUP($V172,'Calculation Solids'!$B$4:$J$1141,7,FALSE),"")</f>
        <v/>
      </c>
      <c r="X172" s="4" t="str">
        <f>+IFERROR(VLOOKUP($V172,'Calculation COD'!$B$4:$J$1055,7,FALSE),"")</f>
        <v/>
      </c>
      <c r="Y172" s="4" t="str">
        <f>+IFERROR(VLOOKUP($V172,'Calculation NH4'!$B$4:$J$1041,7,FALSE),"")</f>
        <v/>
      </c>
      <c r="Z172" s="64" t="str">
        <f>+IFERROR(VLOOKUP($V172,'Calculation NO3'!$B$4:$J$1044,7,FALSE),"")</f>
        <v/>
      </c>
      <c r="AA172" s="64" t="str">
        <f>+IFERROR(VLOOKUP($V172,'Calculation P'!$B$4:$J$1000,7,FALSE),"")</f>
        <v/>
      </c>
      <c r="AB172" s="240"/>
      <c r="AC172" s="183" t="str">
        <f t="shared" ref="AC172:AC235" si="91">+CONCATENATE($A172,$AD$5)</f>
        <v>43583D</v>
      </c>
      <c r="AD172" s="4" t="str">
        <f>+IFERROR(VLOOKUP($AC172,'Calculation TSS'!$B$4:$J$1000,7,FALSE),"")</f>
        <v/>
      </c>
      <c r="AE172" s="4" t="str">
        <f>+IFERROR(VLOOKUP($AC172,'Calculation COD'!$B$4:$J$1055,7,FALSE),"")</f>
        <v/>
      </c>
      <c r="AF172" s="4" t="str">
        <f>+IFERROR(VLOOKUP($AC172,'Calculation NH4'!$B$4:$J$1041,7,FALSE),"")</f>
        <v/>
      </c>
      <c r="AG172" s="64" t="str">
        <f>+IFERROR(VLOOKUP($AC172,'Calculation NO3'!$B$4:$J$1044,7,FALSE),"")</f>
        <v/>
      </c>
      <c r="AH172" s="131" t="str">
        <f>+IFERROR(VLOOKUP($AC172,'Calculation P'!$B$4:$J$1000,7,FALSE),"")</f>
        <v/>
      </c>
      <c r="AI172" s="115"/>
      <c r="AJ172" s="210" t="str">
        <f t="shared" ref="AJ172:AJ235" si="92">+CONCATENATE($A172,$AK$5)</f>
        <v>43583E</v>
      </c>
      <c r="AK172" s="211" t="str">
        <f>+IFERROR(VLOOKUP($AJ172,'Calculation TSS'!$B$4:$J$1000,7,FALSE),"")</f>
        <v/>
      </c>
      <c r="AL172" s="4" t="str">
        <f>+IFERROR(VLOOKUP($AJ172,'Calculation COD'!$B$4:$J$1055,7,FALSE),"")</f>
        <v/>
      </c>
      <c r="AM172" s="4" t="str">
        <f>+IFERROR(VLOOKUP($AJ172,'Calculation NH4'!$B$4:$J$1041,7,FALSE),"")</f>
        <v/>
      </c>
      <c r="AN172" s="64" t="str">
        <f>+IFERROR(VLOOKUP($AJ172,'Calculation NO3'!$B$4:$J$1044,7,FALSE),"")</f>
        <v/>
      </c>
      <c r="AO172" s="69" t="str">
        <f>+IFERROR(VLOOKUP($AJ172,'Calculation P'!$B$4:$J$1000,7,FALSE),"")</f>
        <v/>
      </c>
      <c r="AP172" s="178" t="str">
        <f t="shared" ref="AP172:AP235" si="93">+CONCATENATE($A172,$AQ$5)</f>
        <v>43583F</v>
      </c>
      <c r="AQ172" s="65" t="str">
        <f>+IFERROR(VLOOKUP($AP172,'Calculation TSS'!$B$4:$J$1000,7,FALSE),"")</f>
        <v/>
      </c>
      <c r="AR172" s="65" t="str">
        <f>+IFERROR(VLOOKUP($AP172,'Calculation COD'!$B$4:$J$1055,7,FALSE),"")</f>
        <v/>
      </c>
      <c r="AS172" s="65" t="str">
        <f>+IFERROR(VLOOKUP($AP172,'Calculation NH4'!$B$4:$J$1041,7,FALSE),"")</f>
        <v/>
      </c>
      <c r="AT172" s="64" t="str">
        <f>+IFERROR(VLOOKUP($AP172,'Calculation NO3'!$B$4:$J$1044,7,FALSE),"")</f>
        <v/>
      </c>
      <c r="AU172" s="64" t="str">
        <f>+IFERROR(VLOOKUP($AP172,'Calculation P'!$B$4:$J$1000,7,FALSE),"")</f>
        <v/>
      </c>
      <c r="AV172" s="115"/>
      <c r="AW172" s="189" t="str">
        <f t="shared" ref="AW172:AW235" si="94">+CONCATENATE($A172,$AX$5)</f>
        <v>43583G</v>
      </c>
      <c r="AX172" s="65" t="str">
        <f>+IFERROR(VLOOKUP($AW172,'Calculation COD'!$B$4:$J$1055,7,FALSE),"")</f>
        <v/>
      </c>
      <c r="AY172" s="65" t="str">
        <f>+IFERROR(VLOOKUP($AW172,'Calculation NH4'!$B$4:$J$1041,7,FALSE),"")</f>
        <v/>
      </c>
      <c r="AZ172" s="64" t="str">
        <f>+IFERROR(VLOOKUP($AW172,'Calculation NO3'!$B$4:$J$1044,7,FALSE),"")</f>
        <v/>
      </c>
      <c r="BA172" s="69" t="str">
        <f>+IFERROR(VLOOKUP($AW172,'Calculation P'!$B$4:$J$1000,7,FALSE),"")</f>
        <v/>
      </c>
      <c r="BB172" s="183" t="str">
        <f t="shared" ref="BB172:BB235" si="95">+CONCATENATE($A172,$BC$5)</f>
        <v>43583H</v>
      </c>
      <c r="BC172" s="64" t="str">
        <f>+IFERROR(VLOOKUP($BB172,'Calculation TSS'!$B$4:$J$1000,7,FALSE),"")</f>
        <v/>
      </c>
      <c r="BD172" s="65" t="str">
        <f>+IFERROR(VLOOKUP($BB172,'Calculation COD'!$B$4:$J$1055,7,FALSE),"")</f>
        <v/>
      </c>
      <c r="BE172" s="65" t="str">
        <f>+IFERROR(VLOOKUP($BB172,'Calculation NH4'!$B$4:$J$1041,7,FALSE),"")</f>
        <v/>
      </c>
      <c r="BF172" s="65" t="str">
        <f>+IFERROR(VLOOKUP($BB172,'Calculation NO3'!$B$4:$J$1044,7,FALSE),"")</f>
        <v/>
      </c>
      <c r="BG172" s="131" t="str">
        <f>+IFERROR(VLOOKUP($BB172,'Calculation P'!$B$4:$J$1000,7,FALSE),"")</f>
        <v/>
      </c>
      <c r="BH172" s="210" t="str">
        <f t="shared" ref="BH172:BH235" si="96">+CONCATENATE($A172,$BI$5)</f>
        <v>43583I</v>
      </c>
      <c r="BI172" s="66" t="str">
        <f>+IFERROR(VLOOKUP($BH172,'Calculation TSS'!$B$4:$J$1000,7,FALSE),"")</f>
        <v/>
      </c>
      <c r="BJ172" s="65" t="str">
        <f>+IFERROR(VLOOKUP($BH172,'Calculation COD'!$B$4:$J$1055,7,FALSE),"")</f>
        <v/>
      </c>
      <c r="BK172" s="65" t="str">
        <f>+IFERROR(VLOOKUP($BH172,'Calculation NH4'!$B$4:$J$1041,7,FALSE),"")</f>
        <v/>
      </c>
      <c r="BL172" s="65" t="str">
        <f>+IFERROR(VLOOKUP($BH172,'Calculation NO3'!$B$4:$J$1044,7,FALSE),"")</f>
        <v/>
      </c>
      <c r="BM172" s="64" t="str">
        <f>+IFERROR(VLOOKUP($BH172,'Calculation P'!$B$4:$J$1000,7,FALSE),"")</f>
        <v/>
      </c>
      <c r="BN172" s="115"/>
      <c r="BO172" s="183" t="str">
        <f t="shared" ref="BO172:BO235" si="97">+CONCATENATE($A172,$BP$5)</f>
        <v>43583N</v>
      </c>
      <c r="BP172" s="116" t="str">
        <f>IFERROR(+VLOOKUP($BO172,'Calculation Solids'!$B$4:$I$1141,7,FALSE),"")</f>
        <v/>
      </c>
      <c r="BQ172" s="187" t="str">
        <f t="shared" ref="BQ172:BQ235" si="98">+CONCATENATE($A172,$BR$5)</f>
        <v>43583O</v>
      </c>
      <c r="BR172" s="116" t="str">
        <f>IFERROR(+VLOOKUP($BQ172,'Calculation Solids'!$B$4:$I$1141,7,FALSE),"")</f>
        <v/>
      </c>
      <c r="BS172" s="185" t="str">
        <f t="shared" ref="BS172:BS235" si="99">+CONCATENATE($A172,$BT$5)</f>
        <v>43583P</v>
      </c>
      <c r="BT172" s="116" t="str">
        <f>IFERROR(+VLOOKUP($BS172,'Calculation Solids'!$B$4:$I$1141,7,FALSE),"")</f>
        <v/>
      </c>
    </row>
    <row r="173" spans="1:72" x14ac:dyDescent="0.35">
      <c r="A173" s="244">
        <v>43584</v>
      </c>
      <c r="B173" s="239"/>
      <c r="C173" s="173" t="str">
        <f t="shared" si="83"/>
        <v>43584A</v>
      </c>
      <c r="D173" s="29">
        <f>IFERROR(+VLOOKUP(C173,'Calculation Solids'!$B$4:$I$1141,7,FALSE),"")</f>
        <v>21.778009227187233</v>
      </c>
      <c r="E173" s="190" t="str">
        <f>+IFERROR(VLOOKUP($C173,'Calculation COD'!$B$4:$J$1055,7,FALSE),"")</f>
        <v/>
      </c>
      <c r="F173" s="30" t="str">
        <f t="shared" si="85"/>
        <v>43584B</v>
      </c>
      <c r="G173" s="177">
        <f>IFERROR(+VLOOKUP($F173,'Calculation Solids'!$B$4:$I$1141,7,FALSE),"")</f>
        <v>11.46912214672548</v>
      </c>
      <c r="H173" s="25" t="str">
        <f>+IFERROR(VLOOKUP($F173,'Calculation COD'!$B$4:$J$1055,7,FALSE),"")</f>
        <v/>
      </c>
      <c r="I173" s="26" t="str">
        <f>+IFERROR(VLOOKUP($F173,'Calculation NH4'!$B$4:$J$1041,7,FALSE),"")</f>
        <v/>
      </c>
      <c r="J173" s="29" t="str">
        <f>+IFERROR(VLOOKUP($F173,'Calculation NO3'!$B$4:$J$1044,7,FALSE),"")</f>
        <v/>
      </c>
      <c r="K173" s="29" t="str">
        <f>+IFERROR(VLOOKUP($F173,'Calculation P'!$B$4:$J$1000,7,FALSE),"")</f>
        <v/>
      </c>
      <c r="L173" s="239"/>
      <c r="M173" s="27" t="str">
        <f t="shared" si="86"/>
        <v>43584J</v>
      </c>
      <c r="N173" s="40">
        <f>+IFERROR(VLOOKUP($M173,'Calculation Solids'!$B$4:$J$1141,7,FALSE),"")</f>
        <v>59.510425022580755</v>
      </c>
      <c r="O173" s="28" t="str">
        <f t="shared" si="87"/>
        <v>43584K</v>
      </c>
      <c r="P173" s="29">
        <f>+IFERROR(VLOOKUP($O173,'Calculation Solids'!$B$4:$J$1141,7,FALSE),"")</f>
        <v>60.919080549415987</v>
      </c>
      <c r="Q173" s="28" t="str">
        <f t="shared" si="88"/>
        <v>43584L</v>
      </c>
      <c r="R173" s="29" t="str">
        <f>+IFERROR(VLOOKUP($Q173,'Calculation Solids'!$B$4:$J$1141,7,FALSE),"")</f>
        <v/>
      </c>
      <c r="S173" s="28" t="str">
        <f t="shared" si="89"/>
        <v>43584M</v>
      </c>
      <c r="T173" s="29" t="str">
        <f>+IFERROR(VLOOKUP($S173,'Calculation Solids'!$B$4:$J$1141,7,FALSE),"")</f>
        <v/>
      </c>
      <c r="U173" s="130">
        <f t="shared" si="84"/>
        <v>60.214752785998371</v>
      </c>
      <c r="V173" s="192" t="str">
        <f t="shared" si="90"/>
        <v>43584C</v>
      </c>
      <c r="W173" s="40" t="str">
        <f>+IFERROR(VLOOKUP($V173,'Calculation Solids'!$B$4:$J$1141,7,FALSE),"")</f>
        <v/>
      </c>
      <c r="X173" s="24" t="str">
        <f>+IFERROR(VLOOKUP($V173,'Calculation COD'!$B$4:$J$1055,7,FALSE),"")</f>
        <v/>
      </c>
      <c r="Y173" s="8" t="str">
        <f>+IFERROR(VLOOKUP($V173,'Calculation NH4'!$B$4:$J$1041,7,FALSE),"")</f>
        <v/>
      </c>
      <c r="Z173" s="29" t="str">
        <f>+IFERROR(VLOOKUP($V173,'Calculation NO3'!$B$4:$J$1044,7,FALSE),"")</f>
        <v/>
      </c>
      <c r="AA173" s="29" t="str">
        <f>+IFERROR(VLOOKUP($V173,'Calculation P'!$B$4:$J$1000,7,FALSE),"")</f>
        <v/>
      </c>
      <c r="AB173" s="239"/>
      <c r="AC173" s="30" t="str">
        <f t="shared" si="91"/>
        <v>43584D</v>
      </c>
      <c r="AD173" s="2" t="str">
        <f>+IFERROR(VLOOKUP($AC173,'Calculation TSS'!$B$4:$J$1000,7,FALSE),"")</f>
        <v/>
      </c>
      <c r="AE173" s="24" t="str">
        <f>+IFERROR(VLOOKUP($AC173,'Calculation COD'!$B$4:$J$1055,7,FALSE),"")</f>
        <v/>
      </c>
      <c r="AF173" s="24" t="str">
        <f>+IFERROR(VLOOKUP($AC173,'Calculation NH4'!$B$4:$J$1041,7,FALSE),"")</f>
        <v/>
      </c>
      <c r="AG173" s="29" t="str">
        <f>+IFERROR(VLOOKUP($AC173,'Calculation NO3'!$B$4:$J$1044,7,FALSE),"")</f>
        <v/>
      </c>
      <c r="AH173" s="29" t="str">
        <f>+IFERROR(VLOOKUP($AC173,'Calculation P'!$B$4:$J$1000,7,FALSE),"")</f>
        <v/>
      </c>
      <c r="AI173" s="239"/>
      <c r="AJ173" s="173" t="str">
        <f t="shared" si="92"/>
        <v>43584E</v>
      </c>
      <c r="AK173" s="2" t="str">
        <f>+IFERROR(VLOOKUP($AJ173,'Calculation TSS'!$B$4:$J$1000,7,FALSE),"")</f>
        <v/>
      </c>
      <c r="AL173" s="24" t="str">
        <f>+IFERROR(VLOOKUP($AJ173,'Calculation COD'!$B$4:$J$1055,7,FALSE),"")</f>
        <v/>
      </c>
      <c r="AM173" s="24" t="str">
        <f>+IFERROR(VLOOKUP($AJ173,'Calculation NH4'!$B$4:$J$1041,7,FALSE),"")</f>
        <v/>
      </c>
      <c r="AN173" s="29" t="str">
        <f>+IFERROR(VLOOKUP($AJ173,'Calculation NO3'!$B$4:$J$1044,7,FALSE),"")</f>
        <v/>
      </c>
      <c r="AO173" s="68" t="str">
        <f>+IFERROR(VLOOKUP($AJ173,'Calculation P'!$B$4:$J$1000,7,FALSE),"")</f>
        <v/>
      </c>
      <c r="AP173" s="30" t="str">
        <f t="shared" si="93"/>
        <v>43584F</v>
      </c>
      <c r="AQ173" s="25" t="str">
        <f>+IFERROR(VLOOKUP($AP173,'Calculation TSS'!$B$4:$J$1000,7,FALSE),"")</f>
        <v/>
      </c>
      <c r="AR173" s="25" t="str">
        <f>+IFERROR(VLOOKUP($AP173,'Calculation COD'!$B$4:$J$1055,7,FALSE),"")</f>
        <v/>
      </c>
      <c r="AS173" s="25" t="str">
        <f>+IFERROR(VLOOKUP($AP173,'Calculation NH4'!$B$4:$J$1041,7,FALSE),"")</f>
        <v/>
      </c>
      <c r="AT173" s="29" t="str">
        <f>+IFERROR(VLOOKUP($AP173,'Calculation NO3'!$B$4:$J$1044,7,FALSE),"")</f>
        <v/>
      </c>
      <c r="AU173" s="29" t="str">
        <f>+IFERROR(VLOOKUP($AP173,'Calculation P'!$B$4:$J$1000,7,FALSE),"")</f>
        <v/>
      </c>
      <c r="AV173" s="62"/>
      <c r="AW173" s="173" t="str">
        <f t="shared" si="94"/>
        <v>43584G</v>
      </c>
      <c r="AX173" s="25" t="str">
        <f>+IFERROR(VLOOKUP($AW173,'Calculation COD'!$B$4:$J$1055,7,FALSE),"")</f>
        <v/>
      </c>
      <c r="AY173" s="25" t="str">
        <f>+IFERROR(VLOOKUP($AW173,'Calculation NH4'!$B$4:$J$1041,7,FALSE),"")</f>
        <v/>
      </c>
      <c r="AZ173" s="29" t="str">
        <f>+IFERROR(VLOOKUP($AW173,'Calculation NO3'!$B$4:$J$1044,7,FALSE),"")</f>
        <v/>
      </c>
      <c r="BA173" s="68" t="str">
        <f>+IFERROR(VLOOKUP($AW173,'Calculation P'!$B$4:$J$1000,7,FALSE),"")</f>
        <v/>
      </c>
      <c r="BB173" s="30" t="str">
        <f t="shared" si="95"/>
        <v>43584H</v>
      </c>
      <c r="BC173" s="29" t="str">
        <f>+IFERROR(VLOOKUP($BB173,'Calculation TSS'!$B$4:$J$1000,7,FALSE),"")</f>
        <v/>
      </c>
      <c r="BD173" s="25" t="str">
        <f>+IFERROR(VLOOKUP($BB173,'Calculation COD'!$B$4:$J$1055,7,FALSE),"")</f>
        <v/>
      </c>
      <c r="BE173" s="25" t="str">
        <f>+IFERROR(VLOOKUP($BB173,'Calculation NH4'!$B$4:$J$1041,7,FALSE),"")</f>
        <v/>
      </c>
      <c r="BF173" s="25" t="str">
        <f>+IFERROR(VLOOKUP($BB173,'Calculation NO3'!$B$4:$J$1044,7,FALSE),"")</f>
        <v/>
      </c>
      <c r="BG173" s="130" t="str">
        <f>+IFERROR(VLOOKUP($BB173,'Calculation P'!$B$4:$J$1000,7,FALSE),"")</f>
        <v/>
      </c>
      <c r="BH173" s="192" t="str">
        <f t="shared" si="96"/>
        <v>43584I</v>
      </c>
      <c r="BI173" s="40" t="str">
        <f>+IFERROR(VLOOKUP($BH173,'Calculation TSS'!$B$4:$J$1000,7,FALSE),"")</f>
        <v/>
      </c>
      <c r="BJ173" s="25" t="str">
        <f>+IFERROR(VLOOKUP($BH173,'Calculation COD'!$B$4:$J$1055,7,FALSE),"")</f>
        <v/>
      </c>
      <c r="BK173" s="25" t="str">
        <f>+IFERROR(VLOOKUP($BH173,'Calculation NH4'!$B$4:$J$1041,7,FALSE),"")</f>
        <v/>
      </c>
      <c r="BL173" s="25" t="str">
        <f>+IFERROR(VLOOKUP($BH173,'Calculation NO3'!$B$4:$J$1044,7,FALSE),"")</f>
        <v/>
      </c>
      <c r="BM173" s="29" t="str">
        <f>+IFERROR(VLOOKUP($BH173,'Calculation P'!$B$4:$J$1000,7,FALSE),"")</f>
        <v/>
      </c>
      <c r="BN173" s="62"/>
      <c r="BO173" s="30" t="str">
        <f t="shared" si="97"/>
        <v>43584N</v>
      </c>
      <c r="BP173" s="170">
        <f>IFERROR(+VLOOKUP($BO173,'Calculation Solids'!$B$4:$I$1141,7,FALSE),"")</f>
        <v>317.67122800058991</v>
      </c>
      <c r="BQ173" s="173" t="str">
        <f t="shared" si="98"/>
        <v>43584O</v>
      </c>
      <c r="BR173" s="92">
        <f>IFERROR(+VLOOKUP($BQ173,'Calculation Solids'!$B$4:$I$1141,7,FALSE),"")</f>
        <v>749.35283533577115</v>
      </c>
      <c r="BS173" s="30" t="str">
        <f t="shared" si="99"/>
        <v>43584P</v>
      </c>
      <c r="BT173" s="170" t="str">
        <f>IFERROR(+VLOOKUP($BS173,'Calculation Solids'!$B$4:$I$1141,7,FALSE),"")</f>
        <v/>
      </c>
    </row>
    <row r="174" spans="1:72" x14ac:dyDescent="0.35">
      <c r="A174" s="244">
        <v>43585</v>
      </c>
      <c r="B174" s="239"/>
      <c r="C174" s="173" t="str">
        <f t="shared" si="83"/>
        <v>43585A</v>
      </c>
      <c r="D174" s="29" t="str">
        <f>IFERROR(+VLOOKUP(C174,'Calculation Solids'!$B$4:$I$1141,7,FALSE),"")</f>
        <v/>
      </c>
      <c r="E174" s="190" t="str">
        <f>+IFERROR(VLOOKUP($C174,'Calculation COD'!$B$4:$J$1055,7,FALSE),"")</f>
        <v/>
      </c>
      <c r="F174" s="30" t="str">
        <f t="shared" si="85"/>
        <v>43585B</v>
      </c>
      <c r="G174" s="177" t="str">
        <f>IFERROR(+VLOOKUP($F174,'Calculation Solids'!$B$4:$I$1141,7,FALSE),"")</f>
        <v/>
      </c>
      <c r="H174" s="25" t="str">
        <f>+IFERROR(VLOOKUP($F174,'Calculation COD'!$B$4:$J$1055,7,FALSE),"")</f>
        <v/>
      </c>
      <c r="I174" s="26" t="str">
        <f>+IFERROR(VLOOKUP($F174,'Calculation NH4'!$B$4:$J$1041,7,FALSE),"")</f>
        <v/>
      </c>
      <c r="J174" s="29" t="str">
        <f>+IFERROR(VLOOKUP($F174,'Calculation NO3'!$B$4:$J$1044,7,FALSE),"")</f>
        <v/>
      </c>
      <c r="K174" s="29" t="str">
        <f>+IFERROR(VLOOKUP($F174,'Calculation P'!$B$4:$J$1000,7,FALSE),"")</f>
        <v/>
      </c>
      <c r="L174" s="239"/>
      <c r="M174" s="27" t="str">
        <f t="shared" si="86"/>
        <v>43585J</v>
      </c>
      <c r="N174" s="40" t="str">
        <f>+IFERROR(VLOOKUP($M174,'Calculation Solids'!$B$4:$J$1141,7,FALSE),"")</f>
        <v/>
      </c>
      <c r="O174" s="28" t="str">
        <f t="shared" si="87"/>
        <v>43585K</v>
      </c>
      <c r="P174" s="29" t="str">
        <f>+IFERROR(VLOOKUP($O174,'Calculation Solids'!$B$4:$J$1141,7,FALSE),"")</f>
        <v/>
      </c>
      <c r="Q174" s="28" t="str">
        <f t="shared" si="88"/>
        <v>43585L</v>
      </c>
      <c r="R174" s="29" t="str">
        <f>+IFERROR(VLOOKUP($Q174,'Calculation Solids'!$B$4:$J$1141,7,FALSE),"")</f>
        <v/>
      </c>
      <c r="S174" s="28" t="str">
        <f t="shared" si="89"/>
        <v>43585M</v>
      </c>
      <c r="T174" s="29" t="str">
        <f>+IFERROR(VLOOKUP($S174,'Calculation Solids'!$B$4:$J$1141,7,FALSE),"")</f>
        <v/>
      </c>
      <c r="U174" s="130" t="str">
        <f t="shared" si="84"/>
        <v/>
      </c>
      <c r="V174" s="192" t="str">
        <f t="shared" si="90"/>
        <v>43585C</v>
      </c>
      <c r="W174" s="40" t="str">
        <f>+IFERROR(VLOOKUP($V174,'Calculation Solids'!$B$4:$J$1141,7,FALSE),"")</f>
        <v/>
      </c>
      <c r="X174" s="24" t="str">
        <f>+IFERROR(VLOOKUP($V174,'Calculation COD'!$B$4:$J$1055,7,FALSE),"")</f>
        <v/>
      </c>
      <c r="Y174" s="8" t="str">
        <f>+IFERROR(VLOOKUP($V174,'Calculation NH4'!$B$4:$J$1041,7,FALSE),"")</f>
        <v/>
      </c>
      <c r="Z174" s="29" t="str">
        <f>+IFERROR(VLOOKUP($V174,'Calculation NO3'!$B$4:$J$1044,7,FALSE),"")</f>
        <v/>
      </c>
      <c r="AA174" s="29" t="str">
        <f>+IFERROR(VLOOKUP($V174,'Calculation P'!$B$4:$J$1000,7,FALSE),"")</f>
        <v/>
      </c>
      <c r="AB174" s="239"/>
      <c r="AC174" s="30" t="str">
        <f t="shared" si="91"/>
        <v>43585D</v>
      </c>
      <c r="AD174" s="2" t="str">
        <f>+IFERROR(VLOOKUP($AC174,'Calculation TSS'!$B$4:$J$1000,7,FALSE),"")</f>
        <v/>
      </c>
      <c r="AE174" s="24" t="str">
        <f>+IFERROR(VLOOKUP($AC174,'Calculation COD'!$B$4:$J$1055,7,FALSE),"")</f>
        <v/>
      </c>
      <c r="AF174" s="24" t="str">
        <f>+IFERROR(VLOOKUP($AC174,'Calculation NH4'!$B$4:$J$1041,7,FALSE),"")</f>
        <v/>
      </c>
      <c r="AG174" s="29" t="str">
        <f>+IFERROR(VLOOKUP($AC174,'Calculation NO3'!$B$4:$J$1044,7,FALSE),"")</f>
        <v/>
      </c>
      <c r="AH174" s="29" t="str">
        <f>+IFERROR(VLOOKUP($AC174,'Calculation P'!$B$4:$J$1000,7,FALSE),"")</f>
        <v/>
      </c>
      <c r="AI174" s="239"/>
      <c r="AJ174" s="173" t="str">
        <f t="shared" si="92"/>
        <v>43585E</v>
      </c>
      <c r="AK174" s="2" t="str">
        <f>+IFERROR(VLOOKUP($AJ174,'Calculation TSS'!$B$4:$J$1000,7,FALSE),"")</f>
        <v/>
      </c>
      <c r="AL174" s="24" t="str">
        <f>+IFERROR(VLOOKUP($AJ174,'Calculation COD'!$B$4:$J$1055,7,FALSE),"")</f>
        <v/>
      </c>
      <c r="AM174" s="24" t="str">
        <f>+IFERROR(VLOOKUP($AJ174,'Calculation NH4'!$B$4:$J$1041,7,FALSE),"")</f>
        <v/>
      </c>
      <c r="AN174" s="29" t="str">
        <f>+IFERROR(VLOOKUP($AJ174,'Calculation NO3'!$B$4:$J$1044,7,FALSE),"")</f>
        <v/>
      </c>
      <c r="AO174" s="68" t="str">
        <f>+IFERROR(VLOOKUP($AJ174,'Calculation P'!$B$4:$J$1000,7,FALSE),"")</f>
        <v/>
      </c>
      <c r="AP174" s="30" t="str">
        <f t="shared" si="93"/>
        <v>43585F</v>
      </c>
      <c r="AQ174" s="25" t="str">
        <f>+IFERROR(VLOOKUP($AP174,'Calculation TSS'!$B$4:$J$1000,7,FALSE),"")</f>
        <v/>
      </c>
      <c r="AR174" s="25" t="str">
        <f>+IFERROR(VLOOKUP($AP174,'Calculation COD'!$B$4:$J$1055,7,FALSE),"")</f>
        <v/>
      </c>
      <c r="AS174" s="25" t="str">
        <f>+IFERROR(VLOOKUP($AP174,'Calculation NH4'!$B$4:$J$1041,7,FALSE),"")</f>
        <v/>
      </c>
      <c r="AT174" s="29" t="str">
        <f>+IFERROR(VLOOKUP($AP174,'Calculation NO3'!$B$4:$J$1044,7,FALSE),"")</f>
        <v/>
      </c>
      <c r="AU174" s="29" t="str">
        <f>+IFERROR(VLOOKUP($AP174,'Calculation P'!$B$4:$J$1000,7,FALSE),"")</f>
        <v/>
      </c>
      <c r="AV174" s="62"/>
      <c r="AW174" s="173" t="str">
        <f t="shared" si="94"/>
        <v>43585G</v>
      </c>
      <c r="AX174" s="25" t="str">
        <f>+IFERROR(VLOOKUP($AW174,'Calculation COD'!$B$4:$J$1055,7,FALSE),"")</f>
        <v/>
      </c>
      <c r="AY174" s="25" t="str">
        <f>+IFERROR(VLOOKUP($AW174,'Calculation NH4'!$B$4:$J$1041,7,FALSE),"")</f>
        <v/>
      </c>
      <c r="AZ174" s="29" t="str">
        <f>+IFERROR(VLOOKUP($AW174,'Calculation NO3'!$B$4:$J$1044,7,FALSE),"")</f>
        <v/>
      </c>
      <c r="BA174" s="68" t="str">
        <f>+IFERROR(VLOOKUP($AW174,'Calculation P'!$B$4:$J$1000,7,FALSE),"")</f>
        <v/>
      </c>
      <c r="BB174" s="30" t="str">
        <f t="shared" si="95"/>
        <v>43585H</v>
      </c>
      <c r="BC174" s="29" t="str">
        <f>+IFERROR(VLOOKUP($BB174,'Calculation TSS'!$B$4:$J$1000,7,FALSE),"")</f>
        <v/>
      </c>
      <c r="BD174" s="25" t="str">
        <f>+IFERROR(VLOOKUP($BB174,'Calculation COD'!$B$4:$J$1055,7,FALSE),"")</f>
        <v/>
      </c>
      <c r="BE174" s="25" t="str">
        <f>+IFERROR(VLOOKUP($BB174,'Calculation NH4'!$B$4:$J$1041,7,FALSE),"")</f>
        <v/>
      </c>
      <c r="BF174" s="25" t="str">
        <f>+IFERROR(VLOOKUP($BB174,'Calculation NO3'!$B$4:$J$1044,7,FALSE),"")</f>
        <v/>
      </c>
      <c r="BG174" s="130" t="str">
        <f>+IFERROR(VLOOKUP($BB174,'Calculation P'!$B$4:$J$1000,7,FALSE),"")</f>
        <v/>
      </c>
      <c r="BH174" s="192" t="str">
        <f t="shared" si="96"/>
        <v>43585I</v>
      </c>
      <c r="BI174" s="40" t="str">
        <f>+IFERROR(VLOOKUP($BH174,'Calculation TSS'!$B$4:$J$1000,7,FALSE),"")</f>
        <v/>
      </c>
      <c r="BJ174" s="25" t="str">
        <f>+IFERROR(VLOOKUP($BH174,'Calculation COD'!$B$4:$J$1055,7,FALSE),"")</f>
        <v/>
      </c>
      <c r="BK174" s="25" t="str">
        <f>+IFERROR(VLOOKUP($BH174,'Calculation NH4'!$B$4:$J$1041,7,FALSE),"")</f>
        <v/>
      </c>
      <c r="BL174" s="25" t="str">
        <f>+IFERROR(VLOOKUP($BH174,'Calculation NO3'!$B$4:$J$1044,7,FALSE),"")</f>
        <v/>
      </c>
      <c r="BM174" s="29" t="str">
        <f>+IFERROR(VLOOKUP($BH174,'Calculation P'!$B$4:$J$1000,7,FALSE),"")</f>
        <v/>
      </c>
      <c r="BN174" s="62"/>
      <c r="BO174" s="30" t="str">
        <f t="shared" si="97"/>
        <v>43585N</v>
      </c>
      <c r="BP174" s="170" t="str">
        <f>IFERROR(+VLOOKUP($BO174,'Calculation Solids'!$B$4:$I$1141,7,FALSE),"")</f>
        <v/>
      </c>
      <c r="BQ174" s="173" t="str">
        <f t="shared" si="98"/>
        <v>43585O</v>
      </c>
      <c r="BR174" s="92" t="str">
        <f>IFERROR(+VLOOKUP($BQ174,'Calculation Solids'!$B$4:$I$1141,7,FALSE),"")</f>
        <v/>
      </c>
      <c r="BS174" s="30" t="str">
        <f t="shared" si="99"/>
        <v>43585P</v>
      </c>
      <c r="BT174" s="170" t="str">
        <f>IFERROR(+VLOOKUP($BS174,'Calculation Solids'!$B$4:$I$1141,7,FALSE),"")</f>
        <v/>
      </c>
    </row>
    <row r="175" spans="1:72" x14ac:dyDescent="0.35">
      <c r="A175" s="244">
        <v>43586</v>
      </c>
      <c r="B175" s="239"/>
      <c r="C175" s="173" t="str">
        <f t="shared" si="83"/>
        <v>43586A</v>
      </c>
      <c r="D175" s="29">
        <f>IFERROR(+VLOOKUP(C175,'Calculation Solids'!$B$4:$I$1141,7,FALSE),"")</f>
        <v>29.043861132841418</v>
      </c>
      <c r="E175" s="190">
        <f>+IFERROR(VLOOKUP($C175,'Calculation COD'!$B$4:$J$1055,7,FALSE),"")</f>
        <v>43700</v>
      </c>
      <c r="F175" s="30" t="str">
        <f t="shared" si="85"/>
        <v>43586B</v>
      </c>
      <c r="G175" s="177">
        <f>IFERROR(+VLOOKUP($F175,'Calculation Solids'!$B$4:$I$1141,7,FALSE),"")</f>
        <v>11.772507222063911</v>
      </c>
      <c r="H175" s="25">
        <f>+IFERROR(VLOOKUP($F175,'Calculation COD'!$B$4:$J$1055,7,FALSE),"")</f>
        <v>15400</v>
      </c>
      <c r="I175" s="26">
        <f>+IFERROR(VLOOKUP($F175,'Calculation NH4'!$B$4:$J$1041,7,FALSE),"")</f>
        <v>1275</v>
      </c>
      <c r="J175" s="29">
        <f>+IFERROR(VLOOKUP($F175,'Calculation NO3'!$B$4:$J$1044,7,FALSE),"")</f>
        <v>87</v>
      </c>
      <c r="K175" s="29" t="str">
        <f>+IFERROR(VLOOKUP($F175,'Calculation P'!$B$4:$J$1000,7,FALSE),"")</f>
        <v/>
      </c>
      <c r="L175" s="239"/>
      <c r="M175" s="27" t="str">
        <f t="shared" si="86"/>
        <v>43586J</v>
      </c>
      <c r="N175" s="40">
        <f>+IFERROR(VLOOKUP($M175,'Calculation Solids'!$B$4:$J$1141,7,FALSE),"")</f>
        <v>55.120120274208794</v>
      </c>
      <c r="O175" s="28" t="str">
        <f t="shared" si="87"/>
        <v>43586K</v>
      </c>
      <c r="P175" s="29">
        <f>+IFERROR(VLOOKUP($O175,'Calculation Solids'!$B$4:$J$1141,7,FALSE),"")</f>
        <v>58.230517403173522</v>
      </c>
      <c r="Q175" s="28" t="str">
        <f t="shared" si="88"/>
        <v>43586L</v>
      </c>
      <c r="R175" s="29">
        <f>+IFERROR(VLOOKUP($Q175,'Calculation Solids'!$B$4:$J$1141,7,FALSE),"")</f>
        <v>68.048379520901818</v>
      </c>
      <c r="S175" s="28" t="str">
        <f t="shared" si="89"/>
        <v>43586M</v>
      </c>
      <c r="T175" s="29" t="str">
        <f>+IFERROR(VLOOKUP($S175,'Calculation Solids'!$B$4:$J$1141,7,FALSE),"")</f>
        <v/>
      </c>
      <c r="U175" s="68">
        <f t="shared" si="84"/>
        <v>60.466339066094712</v>
      </c>
      <c r="V175" s="173" t="str">
        <f t="shared" si="90"/>
        <v>43586C</v>
      </c>
      <c r="W175" s="29" t="str">
        <f>+IFERROR(VLOOKUP($V175,'Calculation Solids'!$B$4:$J$1141,7,FALSE),"")</f>
        <v/>
      </c>
      <c r="X175" s="24" t="str">
        <f>+IFERROR(VLOOKUP($V175,'Calculation COD'!$B$4:$J$1055,7,FALSE),"")</f>
        <v/>
      </c>
      <c r="Y175" s="8" t="str">
        <f>+IFERROR(VLOOKUP($V175,'Calculation NH4'!$B$4:$J$1041,7,FALSE),"")</f>
        <v/>
      </c>
      <c r="Z175" s="29" t="str">
        <f>+IFERROR(VLOOKUP($V175,'Calculation NO3'!$B$4:$J$1044,7,FALSE),"")</f>
        <v/>
      </c>
      <c r="AA175" s="29" t="str">
        <f>+IFERROR(VLOOKUP($V175,'Calculation P'!$B$4:$J$1000,7,FALSE),"")</f>
        <v/>
      </c>
      <c r="AB175" s="239"/>
      <c r="AC175" s="30" t="str">
        <f t="shared" si="91"/>
        <v>43586D</v>
      </c>
      <c r="AD175" s="2" t="str">
        <f>+IFERROR(VLOOKUP($AC175,'Calculation TSS'!$B$4:$J$1000,7,FALSE),"")</f>
        <v/>
      </c>
      <c r="AE175" s="24" t="str">
        <f>+IFERROR(VLOOKUP($AC175,'Calculation COD'!$B$4:$J$1055,7,FALSE),"")</f>
        <v/>
      </c>
      <c r="AF175" s="24" t="str">
        <f>+IFERROR(VLOOKUP($AC175,'Calculation NH4'!$B$4:$J$1041,7,FALSE),"")</f>
        <v/>
      </c>
      <c r="AG175" s="29" t="str">
        <f>+IFERROR(VLOOKUP($AC175,'Calculation NO3'!$B$4:$J$1044,7,FALSE),"")</f>
        <v/>
      </c>
      <c r="AH175" s="29" t="str">
        <f>+IFERROR(VLOOKUP($AC175,'Calculation P'!$B$4:$J$1000,7,FALSE),"")</f>
        <v/>
      </c>
      <c r="AI175" s="239"/>
      <c r="AJ175" s="173" t="str">
        <f t="shared" si="92"/>
        <v>43586E</v>
      </c>
      <c r="AK175" s="2" t="str">
        <f>+IFERROR(VLOOKUP($AJ175,'Calculation TSS'!$B$4:$J$1000,7,FALSE),"")</f>
        <v/>
      </c>
      <c r="AL175" s="24" t="str">
        <f>+IFERROR(VLOOKUP($AJ175,'Calculation COD'!$B$4:$J$1055,7,FALSE),"")</f>
        <v/>
      </c>
      <c r="AM175" s="24" t="str">
        <f>+IFERROR(VLOOKUP($AJ175,'Calculation NH4'!$B$4:$J$1041,7,FALSE),"")</f>
        <v/>
      </c>
      <c r="AN175" s="29" t="str">
        <f>+IFERROR(VLOOKUP($AJ175,'Calculation NO3'!$B$4:$J$1044,7,FALSE),"")</f>
        <v/>
      </c>
      <c r="AO175" s="68" t="str">
        <f>+IFERROR(VLOOKUP($AJ175,'Calculation P'!$B$4:$J$1000,7,FALSE),"")</f>
        <v/>
      </c>
      <c r="AP175" s="30" t="str">
        <f t="shared" si="93"/>
        <v>43586F</v>
      </c>
      <c r="AQ175" s="25" t="str">
        <f>+IFERROR(VLOOKUP($AP175,'Calculation TSS'!$B$4:$J$1000,7,FALSE),"")</f>
        <v/>
      </c>
      <c r="AR175" s="25">
        <f>+IFERROR(VLOOKUP($AP175,'Calculation COD'!$B$4:$J$1055,7,FALSE),"")</f>
        <v>2190</v>
      </c>
      <c r="AS175" s="25">
        <f>+IFERROR(VLOOKUP($AP175,'Calculation NH4'!$B$4:$J$1041,7,FALSE),"")</f>
        <v>465</v>
      </c>
      <c r="AT175" s="29">
        <f>+IFERROR(VLOOKUP($AP175,'Calculation NO3'!$B$4:$J$1044,7,FALSE),"")</f>
        <v>0</v>
      </c>
      <c r="AU175" s="29" t="str">
        <f>+IFERROR(VLOOKUP($AP175,'Calculation P'!$B$4:$J$1000,7,FALSE),"")</f>
        <v/>
      </c>
      <c r="AV175" s="62"/>
      <c r="AW175" s="173" t="str">
        <f t="shared" si="94"/>
        <v>43586G</v>
      </c>
      <c r="AX175" s="25" t="str">
        <f>+IFERROR(VLOOKUP($AW175,'Calculation COD'!$B$4:$J$1055,7,FALSE),"")</f>
        <v/>
      </c>
      <c r="AY175" s="25" t="str">
        <f>+IFERROR(VLOOKUP($AW175,'Calculation NH4'!$B$4:$J$1041,7,FALSE),"")</f>
        <v/>
      </c>
      <c r="AZ175" s="29" t="str">
        <f>+IFERROR(VLOOKUP($AW175,'Calculation NO3'!$B$4:$J$1044,7,FALSE),"")</f>
        <v/>
      </c>
      <c r="BA175" s="68" t="str">
        <f>+IFERROR(VLOOKUP($AW175,'Calculation P'!$B$4:$J$1000,7,FALSE),"")</f>
        <v/>
      </c>
      <c r="BB175" s="30" t="str">
        <f t="shared" si="95"/>
        <v>43586H</v>
      </c>
      <c r="BC175" s="29" t="str">
        <f>+IFERROR(VLOOKUP($BB175,'Calculation TSS'!$B$4:$J$1000,7,FALSE),"")</f>
        <v/>
      </c>
      <c r="BD175" s="25" t="str">
        <f>+IFERROR(VLOOKUP($BB175,'Calculation COD'!$B$4:$J$1055,7,FALSE),"")</f>
        <v/>
      </c>
      <c r="BE175" s="25" t="str">
        <f>+IFERROR(VLOOKUP($BB175,'Calculation NH4'!$B$4:$J$1041,7,FALSE),"")</f>
        <v/>
      </c>
      <c r="BF175" s="25" t="str">
        <f>+IFERROR(VLOOKUP($BB175,'Calculation NO3'!$B$4:$J$1044,7,FALSE),"")</f>
        <v/>
      </c>
      <c r="BG175" s="130" t="str">
        <f>+IFERROR(VLOOKUP($BB175,'Calculation P'!$B$4:$J$1000,7,FALSE),"")</f>
        <v/>
      </c>
      <c r="BH175" s="192" t="str">
        <f t="shared" si="96"/>
        <v>43586I</v>
      </c>
      <c r="BI175" s="40" t="str">
        <f>+IFERROR(VLOOKUP($BH175,'Calculation TSS'!$B$4:$J$1000,7,FALSE),"")</f>
        <v/>
      </c>
      <c r="BJ175" s="25">
        <f>+IFERROR(VLOOKUP($BH175,'Calculation COD'!$B$4:$J$1055,7,FALSE),"")</f>
        <v>0</v>
      </c>
      <c r="BK175" s="25">
        <f>+IFERROR(VLOOKUP($BH175,'Calculation NH4'!$B$4:$J$1041,7,FALSE),"")</f>
        <v>850</v>
      </c>
      <c r="BL175" s="25">
        <f>+IFERROR(VLOOKUP($BH175,'Calculation NO3'!$B$4:$J$1044,7,FALSE),"")</f>
        <v>38.099999999999994</v>
      </c>
      <c r="BM175" s="29" t="str">
        <f>+IFERROR(VLOOKUP($BH175,'Calculation P'!$B$4:$J$1000,7,FALSE),"")</f>
        <v/>
      </c>
      <c r="BN175" s="62"/>
      <c r="BO175" s="30" t="str">
        <f t="shared" si="97"/>
        <v>43586N</v>
      </c>
      <c r="BP175" s="170" t="str">
        <f>IFERROR(+VLOOKUP($BO175,'Calculation Solids'!$B$4:$I$1141,7,FALSE),"")</f>
        <v/>
      </c>
      <c r="BQ175" s="173" t="str">
        <f t="shared" si="98"/>
        <v>43586O</v>
      </c>
      <c r="BR175" s="92" t="str">
        <f>IFERROR(+VLOOKUP($BQ175,'Calculation Solids'!$B$4:$I$1141,7,FALSE),"")</f>
        <v/>
      </c>
      <c r="BS175" s="30" t="str">
        <f t="shared" si="99"/>
        <v>43586P</v>
      </c>
      <c r="BT175" s="170" t="str">
        <f>IFERROR(+VLOOKUP($BS175,'Calculation Solids'!$B$4:$I$1141,7,FALSE),"")</f>
        <v/>
      </c>
    </row>
    <row r="176" spans="1:72" x14ac:dyDescent="0.35">
      <c r="A176" s="244">
        <v>43587</v>
      </c>
      <c r="B176" s="239"/>
      <c r="C176" s="173" t="str">
        <f t="shared" si="83"/>
        <v>43587A</v>
      </c>
      <c r="D176" s="29" t="str">
        <f>IFERROR(+VLOOKUP(C176,'Calculation Solids'!$B$4:$I$1141,7,FALSE),"")</f>
        <v/>
      </c>
      <c r="E176" s="190" t="str">
        <f>+IFERROR(VLOOKUP($C176,'Calculation COD'!$B$4:$J$1055,7,FALSE),"")</f>
        <v/>
      </c>
      <c r="F176" s="30" t="str">
        <f t="shared" si="85"/>
        <v>43587B</v>
      </c>
      <c r="G176" s="177" t="str">
        <f>IFERROR(+VLOOKUP($F176,'Calculation Solids'!$B$4:$I$1141,7,FALSE),"")</f>
        <v/>
      </c>
      <c r="H176" s="25" t="str">
        <f>+IFERROR(VLOOKUP($F176,'Calculation COD'!$B$4:$J$1055,7,FALSE),"")</f>
        <v/>
      </c>
      <c r="I176" s="26" t="str">
        <f>+IFERROR(VLOOKUP($F176,'Calculation NH4'!$B$4:$J$1041,7,FALSE),"")</f>
        <v/>
      </c>
      <c r="J176" s="29" t="str">
        <f>+IFERROR(VLOOKUP($F176,'Calculation NO3'!$B$4:$J$1044,7,FALSE),"")</f>
        <v/>
      </c>
      <c r="K176" s="29" t="str">
        <f>+IFERROR(VLOOKUP($F176,'Calculation P'!$B$4:$J$1000,7,FALSE),"")</f>
        <v/>
      </c>
      <c r="L176" s="239"/>
      <c r="M176" s="27" t="str">
        <f t="shared" si="86"/>
        <v>43587J</v>
      </c>
      <c r="N176" s="40" t="str">
        <f>+IFERROR(VLOOKUP($M176,'Calculation Solids'!$B$4:$J$1141,7,FALSE),"")</f>
        <v/>
      </c>
      <c r="O176" s="28" t="str">
        <f t="shared" si="87"/>
        <v>43587K</v>
      </c>
      <c r="P176" s="29" t="str">
        <f>+IFERROR(VLOOKUP($O176,'Calculation Solids'!$B$4:$J$1141,7,FALSE),"")</f>
        <v/>
      </c>
      <c r="Q176" s="28" t="str">
        <f t="shared" si="88"/>
        <v>43587L</v>
      </c>
      <c r="R176" s="29" t="str">
        <f>+IFERROR(VLOOKUP($Q176,'Calculation Solids'!$B$4:$J$1141,7,FALSE),"")</f>
        <v/>
      </c>
      <c r="S176" s="28" t="str">
        <f t="shared" si="89"/>
        <v>43587M</v>
      </c>
      <c r="T176" s="29" t="str">
        <f>+IFERROR(VLOOKUP($S176,'Calculation Solids'!$B$4:$J$1141,7,FALSE),"")</f>
        <v/>
      </c>
      <c r="U176" s="68" t="str">
        <f t="shared" si="84"/>
        <v/>
      </c>
      <c r="V176" s="173" t="str">
        <f t="shared" si="90"/>
        <v>43587C</v>
      </c>
      <c r="W176" s="29" t="str">
        <f>+IFERROR(VLOOKUP($V176,'Calculation Solids'!$B$4:$J$1141,7,FALSE),"")</f>
        <v/>
      </c>
      <c r="X176" s="24" t="str">
        <f>+IFERROR(VLOOKUP($V176,'Calculation COD'!$B$4:$J$1055,7,FALSE),"")</f>
        <v/>
      </c>
      <c r="Y176" s="8" t="str">
        <f>+IFERROR(VLOOKUP($V176,'Calculation NH4'!$B$4:$J$1041,7,FALSE),"")</f>
        <v/>
      </c>
      <c r="Z176" s="29" t="str">
        <f>+IFERROR(VLOOKUP($V176,'Calculation NO3'!$B$4:$J$1044,7,FALSE),"")</f>
        <v/>
      </c>
      <c r="AA176" s="29" t="str">
        <f>+IFERROR(VLOOKUP($V176,'Calculation P'!$B$4:$J$1000,7,FALSE),"")</f>
        <v/>
      </c>
      <c r="AB176" s="239"/>
      <c r="AC176" s="30" t="str">
        <f t="shared" si="91"/>
        <v>43587D</v>
      </c>
      <c r="AD176" s="2" t="str">
        <f>+IFERROR(VLOOKUP($AC176,'Calculation TSS'!$B$4:$J$1000,7,FALSE),"")</f>
        <v/>
      </c>
      <c r="AE176" s="24" t="str">
        <f>+IFERROR(VLOOKUP($AC176,'Calculation COD'!$B$4:$J$1055,7,FALSE),"")</f>
        <v/>
      </c>
      <c r="AF176" s="24" t="str">
        <f>+IFERROR(VLOOKUP($AC176,'Calculation NH4'!$B$4:$J$1041,7,FALSE),"")</f>
        <v/>
      </c>
      <c r="AG176" s="29" t="str">
        <f>+IFERROR(VLOOKUP($AC176,'Calculation NO3'!$B$4:$J$1044,7,FALSE),"")</f>
        <v/>
      </c>
      <c r="AH176" s="29" t="str">
        <f>+IFERROR(VLOOKUP($AC176,'Calculation P'!$B$4:$J$1000,7,FALSE),"")</f>
        <v/>
      </c>
      <c r="AI176" s="239"/>
      <c r="AJ176" s="173" t="str">
        <f t="shared" si="92"/>
        <v>43587E</v>
      </c>
      <c r="AK176" s="2" t="str">
        <f>+IFERROR(VLOOKUP($AJ176,'Calculation TSS'!$B$4:$J$1000,7,FALSE),"")</f>
        <v/>
      </c>
      <c r="AL176" s="24" t="str">
        <f>+IFERROR(VLOOKUP($AJ176,'Calculation COD'!$B$4:$J$1055,7,FALSE),"")</f>
        <v/>
      </c>
      <c r="AM176" s="24" t="str">
        <f>+IFERROR(VLOOKUP($AJ176,'Calculation NH4'!$B$4:$J$1041,7,FALSE),"")</f>
        <v/>
      </c>
      <c r="AN176" s="29" t="str">
        <f>+IFERROR(VLOOKUP($AJ176,'Calculation NO3'!$B$4:$J$1044,7,FALSE),"")</f>
        <v/>
      </c>
      <c r="AO176" s="68" t="str">
        <f>+IFERROR(VLOOKUP($AJ176,'Calculation P'!$B$4:$J$1000,7,FALSE),"")</f>
        <v/>
      </c>
      <c r="AP176" s="30" t="str">
        <f t="shared" si="93"/>
        <v>43587F</v>
      </c>
      <c r="AQ176" s="25" t="str">
        <f>+IFERROR(VLOOKUP($AP176,'Calculation TSS'!$B$4:$J$1000,7,FALSE),"")</f>
        <v/>
      </c>
      <c r="AR176" s="25" t="str">
        <f>+IFERROR(VLOOKUP($AP176,'Calculation COD'!$B$4:$J$1055,7,FALSE),"")</f>
        <v/>
      </c>
      <c r="AS176" s="25" t="str">
        <f>+IFERROR(VLOOKUP($AP176,'Calculation NH4'!$B$4:$J$1041,7,FALSE),"")</f>
        <v/>
      </c>
      <c r="AT176" s="29" t="str">
        <f>+IFERROR(VLOOKUP($AP176,'Calculation NO3'!$B$4:$J$1044,7,FALSE),"")</f>
        <v/>
      </c>
      <c r="AU176" s="29" t="str">
        <f>+IFERROR(VLOOKUP($AP176,'Calculation P'!$B$4:$J$1000,7,FALSE),"")</f>
        <v/>
      </c>
      <c r="AV176" s="62"/>
      <c r="AW176" s="173" t="str">
        <f t="shared" si="94"/>
        <v>43587G</v>
      </c>
      <c r="AX176" s="25" t="str">
        <f>+IFERROR(VLOOKUP($AW176,'Calculation COD'!$B$4:$J$1055,7,FALSE),"")</f>
        <v/>
      </c>
      <c r="AY176" s="25" t="str">
        <f>+IFERROR(VLOOKUP($AW176,'Calculation NH4'!$B$4:$J$1041,7,FALSE),"")</f>
        <v/>
      </c>
      <c r="AZ176" s="29" t="str">
        <f>+IFERROR(VLOOKUP($AW176,'Calculation NO3'!$B$4:$J$1044,7,FALSE),"")</f>
        <v/>
      </c>
      <c r="BA176" s="68" t="str">
        <f>+IFERROR(VLOOKUP($AW176,'Calculation P'!$B$4:$J$1000,7,FALSE),"")</f>
        <v/>
      </c>
      <c r="BB176" s="30" t="str">
        <f t="shared" si="95"/>
        <v>43587H</v>
      </c>
      <c r="BC176" s="29" t="str">
        <f>+IFERROR(VLOOKUP($BB176,'Calculation TSS'!$B$4:$J$1000,7,FALSE),"")</f>
        <v/>
      </c>
      <c r="BD176" s="25" t="str">
        <f>+IFERROR(VLOOKUP($BB176,'Calculation COD'!$B$4:$J$1055,7,FALSE),"")</f>
        <v/>
      </c>
      <c r="BE176" s="25" t="str">
        <f>+IFERROR(VLOOKUP($BB176,'Calculation NH4'!$B$4:$J$1041,7,FALSE),"")</f>
        <v/>
      </c>
      <c r="BF176" s="25" t="str">
        <f>+IFERROR(VLOOKUP($BB176,'Calculation NO3'!$B$4:$J$1044,7,FALSE),"")</f>
        <v/>
      </c>
      <c r="BG176" s="130" t="str">
        <f>+IFERROR(VLOOKUP($BB176,'Calculation P'!$B$4:$J$1000,7,FALSE),"")</f>
        <v/>
      </c>
      <c r="BH176" s="192" t="str">
        <f t="shared" si="96"/>
        <v>43587I</v>
      </c>
      <c r="BI176" s="40" t="str">
        <f>+IFERROR(VLOOKUP($BH176,'Calculation TSS'!$B$4:$J$1000,7,FALSE),"")</f>
        <v/>
      </c>
      <c r="BJ176" s="25" t="str">
        <f>+IFERROR(VLOOKUP($BH176,'Calculation COD'!$B$4:$J$1055,7,FALSE),"")</f>
        <v/>
      </c>
      <c r="BK176" s="25" t="str">
        <f>+IFERROR(VLOOKUP($BH176,'Calculation NH4'!$B$4:$J$1041,7,FALSE),"")</f>
        <v/>
      </c>
      <c r="BL176" s="25" t="str">
        <f>+IFERROR(VLOOKUP($BH176,'Calculation NO3'!$B$4:$J$1044,7,FALSE),"")</f>
        <v/>
      </c>
      <c r="BM176" s="29" t="str">
        <f>+IFERROR(VLOOKUP($BH176,'Calculation P'!$B$4:$J$1000,7,FALSE),"")</f>
        <v/>
      </c>
      <c r="BN176" s="62"/>
      <c r="BO176" s="30" t="str">
        <f t="shared" si="97"/>
        <v>43587N</v>
      </c>
      <c r="BP176" s="170" t="str">
        <f>IFERROR(+VLOOKUP($BO176,'Calculation Solids'!$B$4:$I$1141,7,FALSE),"")</f>
        <v/>
      </c>
      <c r="BQ176" s="173" t="str">
        <f t="shared" si="98"/>
        <v>43587O</v>
      </c>
      <c r="BR176" s="92" t="str">
        <f>IFERROR(+VLOOKUP($BQ176,'Calculation Solids'!$B$4:$I$1141,7,FALSE),"")</f>
        <v/>
      </c>
      <c r="BS176" s="30" t="str">
        <f t="shared" si="99"/>
        <v>43587P</v>
      </c>
      <c r="BT176" s="170" t="str">
        <f>IFERROR(+VLOOKUP($BS176,'Calculation Solids'!$B$4:$I$1141,7,FALSE),"")</f>
        <v/>
      </c>
    </row>
    <row r="177" spans="1:72" x14ac:dyDescent="0.35">
      <c r="A177" s="244">
        <v>43588</v>
      </c>
      <c r="B177" s="239"/>
      <c r="C177" s="173" t="str">
        <f t="shared" si="83"/>
        <v>43588A</v>
      </c>
      <c r="D177" s="29">
        <f>IFERROR(+VLOOKUP(C177,'Calculation Solids'!$B$4:$I$1141,7,FALSE),"")</f>
        <v>23.16790200269995</v>
      </c>
      <c r="E177" s="190" t="str">
        <f>+IFERROR(VLOOKUP($C177,'Calculation COD'!$B$4:$J$1055,7,FALSE),"")</f>
        <v/>
      </c>
      <c r="F177" s="30" t="str">
        <f t="shared" si="85"/>
        <v>43588B</v>
      </c>
      <c r="G177" s="177">
        <f>IFERROR(+VLOOKUP($F177,'Calculation Solids'!$B$4:$I$1141,7,FALSE),"")</f>
        <v>6.9731459963292126</v>
      </c>
      <c r="H177" s="25" t="str">
        <f>+IFERROR(VLOOKUP($F177,'Calculation COD'!$B$4:$J$1055,7,FALSE),"")</f>
        <v/>
      </c>
      <c r="I177" s="26" t="str">
        <f>+IFERROR(VLOOKUP($F177,'Calculation NH4'!$B$4:$J$1041,7,FALSE),"")</f>
        <v/>
      </c>
      <c r="J177" s="29" t="str">
        <f>+IFERROR(VLOOKUP($F177,'Calculation NO3'!$B$4:$J$1044,7,FALSE),"")</f>
        <v/>
      </c>
      <c r="K177" s="29" t="str">
        <f>+IFERROR(VLOOKUP($F177,'Calculation P'!$B$4:$J$1000,7,FALSE),"")</f>
        <v/>
      </c>
      <c r="L177" s="239"/>
      <c r="M177" s="27" t="str">
        <f t="shared" si="86"/>
        <v>43588J</v>
      </c>
      <c r="N177" s="40">
        <f>+IFERROR(VLOOKUP($M177,'Calculation Solids'!$B$4:$J$1141,7,FALSE),"")</f>
        <v>59.356758191647941</v>
      </c>
      <c r="O177" s="28" t="str">
        <f t="shared" si="87"/>
        <v>43588K</v>
      </c>
      <c r="P177" s="29">
        <f>+IFERROR(VLOOKUP($O177,'Calculation Solids'!$B$4:$J$1141,7,FALSE),"")</f>
        <v>62.262609831653847</v>
      </c>
      <c r="Q177" s="28" t="str">
        <f t="shared" si="88"/>
        <v>43588L</v>
      </c>
      <c r="R177" s="29">
        <f>+IFERROR(VLOOKUP($Q177,'Calculation Solids'!$B$4:$J$1141,7,FALSE),"")</f>
        <v>62.471537043788501</v>
      </c>
      <c r="S177" s="28" t="str">
        <f t="shared" si="89"/>
        <v>43588M</v>
      </c>
      <c r="T177" s="29" t="str">
        <f>+IFERROR(VLOOKUP($S177,'Calculation Solids'!$B$4:$J$1141,7,FALSE),"")</f>
        <v/>
      </c>
      <c r="U177" s="68">
        <f t="shared" si="84"/>
        <v>61.363635022363432</v>
      </c>
      <c r="V177" s="173" t="str">
        <f t="shared" si="90"/>
        <v>43588C</v>
      </c>
      <c r="W177" s="29" t="str">
        <f>+IFERROR(VLOOKUP($V177,'Calculation Solids'!$B$4:$J$1141,7,FALSE),"")</f>
        <v/>
      </c>
      <c r="X177" s="24" t="str">
        <f>+IFERROR(VLOOKUP($V177,'Calculation COD'!$B$4:$J$1055,7,FALSE),"")</f>
        <v/>
      </c>
      <c r="Y177" s="8" t="str">
        <f>+IFERROR(VLOOKUP($V177,'Calculation NH4'!$B$4:$J$1041,7,FALSE),"")</f>
        <v/>
      </c>
      <c r="Z177" s="29" t="str">
        <f>+IFERROR(VLOOKUP($V177,'Calculation NO3'!$B$4:$J$1044,7,FALSE),"")</f>
        <v/>
      </c>
      <c r="AA177" s="29" t="str">
        <f>+IFERROR(VLOOKUP($V177,'Calculation P'!$B$4:$J$1000,7,FALSE),"")</f>
        <v/>
      </c>
      <c r="AB177" s="239"/>
      <c r="AC177" s="30" t="str">
        <f t="shared" si="91"/>
        <v>43588D</v>
      </c>
      <c r="AD177" s="2" t="str">
        <f>+IFERROR(VLOOKUP($AC177,'Calculation TSS'!$B$4:$J$1000,7,FALSE),"")</f>
        <v/>
      </c>
      <c r="AE177" s="24" t="str">
        <f>+IFERROR(VLOOKUP($AC177,'Calculation COD'!$B$4:$J$1055,7,FALSE),"")</f>
        <v/>
      </c>
      <c r="AF177" s="24" t="str">
        <f>+IFERROR(VLOOKUP($AC177,'Calculation NH4'!$B$4:$J$1041,7,FALSE),"")</f>
        <v/>
      </c>
      <c r="AG177" s="29" t="str">
        <f>+IFERROR(VLOOKUP($AC177,'Calculation NO3'!$B$4:$J$1044,7,FALSE),"")</f>
        <v/>
      </c>
      <c r="AH177" s="29" t="str">
        <f>+IFERROR(VLOOKUP($AC177,'Calculation P'!$B$4:$J$1000,7,FALSE),"")</f>
        <v/>
      </c>
      <c r="AI177" s="239"/>
      <c r="AJ177" s="173" t="str">
        <f t="shared" si="92"/>
        <v>43588E</v>
      </c>
      <c r="AK177" s="2" t="str">
        <f>+IFERROR(VLOOKUP($AJ177,'Calculation TSS'!$B$4:$J$1000,7,FALSE),"")</f>
        <v/>
      </c>
      <c r="AL177" s="24" t="str">
        <f>+IFERROR(VLOOKUP($AJ177,'Calculation COD'!$B$4:$J$1055,7,FALSE),"")</f>
        <v/>
      </c>
      <c r="AM177" s="24" t="str">
        <f>+IFERROR(VLOOKUP($AJ177,'Calculation NH4'!$B$4:$J$1041,7,FALSE),"")</f>
        <v/>
      </c>
      <c r="AN177" s="29" t="str">
        <f>+IFERROR(VLOOKUP($AJ177,'Calculation NO3'!$B$4:$J$1044,7,FALSE),"")</f>
        <v/>
      </c>
      <c r="AO177" s="68" t="str">
        <f>+IFERROR(VLOOKUP($AJ177,'Calculation P'!$B$4:$J$1000,7,FALSE),"")</f>
        <v/>
      </c>
      <c r="AP177" s="30" t="str">
        <f t="shared" si="93"/>
        <v>43588F</v>
      </c>
      <c r="AQ177" s="25" t="str">
        <f>+IFERROR(VLOOKUP($AP177,'Calculation TSS'!$B$4:$J$1000,7,FALSE),"")</f>
        <v/>
      </c>
      <c r="AR177" s="25" t="str">
        <f>+IFERROR(VLOOKUP($AP177,'Calculation COD'!$B$4:$J$1055,7,FALSE),"")</f>
        <v/>
      </c>
      <c r="AS177" s="25" t="str">
        <f>+IFERROR(VLOOKUP($AP177,'Calculation NH4'!$B$4:$J$1041,7,FALSE),"")</f>
        <v/>
      </c>
      <c r="AT177" s="29" t="str">
        <f>+IFERROR(VLOOKUP($AP177,'Calculation NO3'!$B$4:$J$1044,7,FALSE),"")</f>
        <v/>
      </c>
      <c r="AU177" s="29" t="str">
        <f>+IFERROR(VLOOKUP($AP177,'Calculation P'!$B$4:$J$1000,7,FALSE),"")</f>
        <v/>
      </c>
      <c r="AV177" s="62"/>
      <c r="AW177" s="173" t="str">
        <f t="shared" si="94"/>
        <v>43588G</v>
      </c>
      <c r="AX177" s="25" t="str">
        <f>+IFERROR(VLOOKUP($AW177,'Calculation COD'!$B$4:$J$1055,7,FALSE),"")</f>
        <v/>
      </c>
      <c r="AY177" s="25" t="str">
        <f>+IFERROR(VLOOKUP($AW177,'Calculation NH4'!$B$4:$J$1041,7,FALSE),"")</f>
        <v/>
      </c>
      <c r="AZ177" s="29" t="str">
        <f>+IFERROR(VLOOKUP($AW177,'Calculation NO3'!$B$4:$J$1044,7,FALSE),"")</f>
        <v/>
      </c>
      <c r="BA177" s="68" t="str">
        <f>+IFERROR(VLOOKUP($AW177,'Calculation P'!$B$4:$J$1000,7,FALSE),"")</f>
        <v/>
      </c>
      <c r="BB177" s="30" t="str">
        <f t="shared" si="95"/>
        <v>43588H</v>
      </c>
      <c r="BC177" s="29" t="str">
        <f>+IFERROR(VLOOKUP($BB177,'Calculation TSS'!$B$4:$J$1000,7,FALSE),"")</f>
        <v/>
      </c>
      <c r="BD177" s="25" t="str">
        <f>+IFERROR(VLOOKUP($BB177,'Calculation COD'!$B$4:$J$1055,7,FALSE),"")</f>
        <v/>
      </c>
      <c r="BE177" s="25" t="str">
        <f>+IFERROR(VLOOKUP($BB177,'Calculation NH4'!$B$4:$J$1041,7,FALSE),"")</f>
        <v/>
      </c>
      <c r="BF177" s="25" t="str">
        <f>+IFERROR(VLOOKUP($BB177,'Calculation NO3'!$B$4:$J$1044,7,FALSE),"")</f>
        <v/>
      </c>
      <c r="BG177" s="130" t="str">
        <f>+IFERROR(VLOOKUP($BB177,'Calculation P'!$B$4:$J$1000,7,FALSE),"")</f>
        <v/>
      </c>
      <c r="BH177" s="192" t="str">
        <f t="shared" si="96"/>
        <v>43588I</v>
      </c>
      <c r="BI177" s="40" t="str">
        <f>+IFERROR(VLOOKUP($BH177,'Calculation TSS'!$B$4:$J$1000,7,FALSE),"")</f>
        <v/>
      </c>
      <c r="BJ177" s="25" t="str">
        <f>+IFERROR(VLOOKUP($BH177,'Calculation COD'!$B$4:$J$1055,7,FALSE),"")</f>
        <v/>
      </c>
      <c r="BK177" s="25" t="str">
        <f>+IFERROR(VLOOKUP($BH177,'Calculation NH4'!$B$4:$J$1041,7,FALSE),"")</f>
        <v/>
      </c>
      <c r="BL177" s="25" t="str">
        <f>+IFERROR(VLOOKUP($BH177,'Calculation NO3'!$B$4:$J$1044,7,FALSE),"")</f>
        <v/>
      </c>
      <c r="BM177" s="29" t="str">
        <f>+IFERROR(VLOOKUP($BH177,'Calculation P'!$B$4:$J$1000,7,FALSE),"")</f>
        <v/>
      </c>
      <c r="BN177" s="62"/>
      <c r="BO177" s="30" t="str">
        <f t="shared" si="97"/>
        <v>43588N</v>
      </c>
      <c r="BP177" s="170" t="str">
        <f>IFERROR(+VLOOKUP($BO177,'Calculation Solids'!$B$4:$I$1141,7,FALSE),"")</f>
        <v/>
      </c>
      <c r="BQ177" s="173" t="str">
        <f t="shared" si="98"/>
        <v>43588O</v>
      </c>
      <c r="BR177" s="92" t="str">
        <f>IFERROR(+VLOOKUP($BQ177,'Calculation Solids'!$B$4:$I$1141,7,FALSE),"")</f>
        <v/>
      </c>
      <c r="BS177" s="30" t="str">
        <f t="shared" si="99"/>
        <v>43588P</v>
      </c>
      <c r="BT177" s="170" t="str">
        <f>IFERROR(+VLOOKUP($BS177,'Calculation Solids'!$B$4:$I$1141,7,FALSE),"")</f>
        <v/>
      </c>
    </row>
    <row r="178" spans="1:72" x14ac:dyDescent="0.35">
      <c r="A178" s="244">
        <v>43589</v>
      </c>
      <c r="B178" s="240"/>
      <c r="C178" s="191" t="str">
        <f t="shared" si="83"/>
        <v>43589A</v>
      </c>
      <c r="D178" s="64" t="str">
        <f>IFERROR(+VLOOKUP(C178,'Calculation Solids'!$B$4:$I$1141,7,FALSE),"")</f>
        <v/>
      </c>
      <c r="E178" s="326" t="str">
        <f>+IFERROR(VLOOKUP($C178,'Calculation COD'!$B$4:$J$1055,7,FALSE),"")</f>
        <v/>
      </c>
      <c r="F178" s="183" t="str">
        <f t="shared" si="85"/>
        <v>43589B</v>
      </c>
      <c r="G178" s="178" t="str">
        <f>IFERROR(+VLOOKUP($F178,'Calculation Solids'!$B$4:$I$1141,7,FALSE),"")</f>
        <v/>
      </c>
      <c r="H178" s="3" t="str">
        <f>+IFERROR(VLOOKUP($F178,'Calculation COD'!$B$4:$J$1055,7,FALSE),"")</f>
        <v/>
      </c>
      <c r="I178" s="3" t="str">
        <f>+IFERROR(VLOOKUP($F178,'Calculation NH4'!$B$4:$J$1041,7,FALSE),"")</f>
        <v/>
      </c>
      <c r="J178" s="64" t="str">
        <f>+IFERROR(VLOOKUP($F178,'Calculation NO3'!$B$4:$J$1044,7,FALSE),"")</f>
        <v/>
      </c>
      <c r="K178" s="64" t="str">
        <f>+IFERROR(VLOOKUP($F178,'Calculation P'!$B$4:$J$1000,7,FALSE),"")</f>
        <v/>
      </c>
      <c r="L178" s="115"/>
      <c r="M178" s="117" t="str">
        <f t="shared" si="86"/>
        <v>43589J</v>
      </c>
      <c r="N178" s="66" t="str">
        <f>+IFERROR(VLOOKUP($M178,'Calculation Solids'!$B$4:$J$1141,7,FALSE),"")</f>
        <v/>
      </c>
      <c r="O178" s="64" t="str">
        <f t="shared" si="87"/>
        <v>43589K</v>
      </c>
      <c r="P178" s="64" t="str">
        <f>+IFERROR(VLOOKUP($O178,'Calculation Solids'!$B$4:$J$1141,7,FALSE),"")</f>
        <v/>
      </c>
      <c r="Q178" s="64" t="str">
        <f t="shared" si="88"/>
        <v>43589L</v>
      </c>
      <c r="R178" s="64" t="str">
        <f>+IFERROR(VLOOKUP($Q178,'Calculation Solids'!$B$4:$J$1141,7,FALSE),"")</f>
        <v/>
      </c>
      <c r="S178" s="64" t="str">
        <f t="shared" si="89"/>
        <v>43589M</v>
      </c>
      <c r="T178" s="64" t="str">
        <f>+IFERROR(VLOOKUP($S178,'Calculation Solids'!$B$4:$J$1141,7,FALSE),"")</f>
        <v/>
      </c>
      <c r="U178" s="69" t="str">
        <f t="shared" si="84"/>
        <v/>
      </c>
      <c r="V178" s="189" t="str">
        <f t="shared" si="90"/>
        <v>43589C</v>
      </c>
      <c r="W178" s="64" t="str">
        <f>+IFERROR(VLOOKUP($V178,'Calculation Solids'!$B$4:$J$1141,7,FALSE),"")</f>
        <v/>
      </c>
      <c r="X178" s="4" t="str">
        <f>+IFERROR(VLOOKUP($V178,'Calculation COD'!$B$4:$J$1055,7,FALSE),"")</f>
        <v/>
      </c>
      <c r="Y178" s="4" t="str">
        <f>+IFERROR(VLOOKUP($V178,'Calculation NH4'!$B$4:$J$1041,7,FALSE),"")</f>
        <v/>
      </c>
      <c r="Z178" s="64" t="str">
        <f>+IFERROR(VLOOKUP($V178,'Calculation NO3'!$B$4:$J$1044,7,FALSE),"")</f>
        <v/>
      </c>
      <c r="AA178" s="64" t="str">
        <f>+IFERROR(VLOOKUP($V178,'Calculation P'!$B$4:$J$1000,7,FALSE),"")</f>
        <v/>
      </c>
      <c r="AB178" s="240"/>
      <c r="AC178" s="183" t="str">
        <f t="shared" si="91"/>
        <v>43589D</v>
      </c>
      <c r="AD178" s="4" t="str">
        <f>+IFERROR(VLOOKUP($AC178,'Calculation TSS'!$B$4:$J$1000,7,FALSE),"")</f>
        <v/>
      </c>
      <c r="AE178" s="4" t="str">
        <f>+IFERROR(VLOOKUP($AC178,'Calculation COD'!$B$4:$J$1055,7,FALSE),"")</f>
        <v/>
      </c>
      <c r="AF178" s="4" t="str">
        <f>+IFERROR(VLOOKUP($AC178,'Calculation NH4'!$B$4:$J$1041,7,FALSE),"")</f>
        <v/>
      </c>
      <c r="AG178" s="64" t="str">
        <f>+IFERROR(VLOOKUP($AC178,'Calculation NO3'!$B$4:$J$1044,7,FALSE),"")</f>
        <v/>
      </c>
      <c r="AH178" s="131" t="str">
        <f>+IFERROR(VLOOKUP($AC178,'Calculation P'!$B$4:$J$1000,7,FALSE),"")</f>
        <v/>
      </c>
      <c r="AI178" s="115"/>
      <c r="AJ178" s="210" t="str">
        <f t="shared" si="92"/>
        <v>43589E</v>
      </c>
      <c r="AK178" s="211" t="str">
        <f>+IFERROR(VLOOKUP($AJ178,'Calculation TSS'!$B$4:$J$1000,7,FALSE),"")</f>
        <v/>
      </c>
      <c r="AL178" s="4" t="str">
        <f>+IFERROR(VLOOKUP($AJ178,'Calculation COD'!$B$4:$J$1055,7,FALSE),"")</f>
        <v/>
      </c>
      <c r="AM178" s="4" t="str">
        <f>+IFERROR(VLOOKUP($AJ178,'Calculation NH4'!$B$4:$J$1041,7,FALSE),"")</f>
        <v/>
      </c>
      <c r="AN178" s="64" t="str">
        <f>+IFERROR(VLOOKUP($AJ178,'Calculation NO3'!$B$4:$J$1044,7,FALSE),"")</f>
        <v/>
      </c>
      <c r="AO178" s="69" t="str">
        <f>+IFERROR(VLOOKUP($AJ178,'Calculation P'!$B$4:$J$1000,7,FALSE),"")</f>
        <v/>
      </c>
      <c r="AP178" s="178" t="str">
        <f t="shared" si="93"/>
        <v>43589F</v>
      </c>
      <c r="AQ178" s="65" t="str">
        <f>+IFERROR(VLOOKUP($AP178,'Calculation TSS'!$B$4:$J$1000,7,FALSE),"")</f>
        <v/>
      </c>
      <c r="AR178" s="65" t="str">
        <f>+IFERROR(VLOOKUP($AP178,'Calculation COD'!$B$4:$J$1055,7,FALSE),"")</f>
        <v/>
      </c>
      <c r="AS178" s="65" t="str">
        <f>+IFERROR(VLOOKUP($AP178,'Calculation NH4'!$B$4:$J$1041,7,FALSE),"")</f>
        <v/>
      </c>
      <c r="AT178" s="64" t="str">
        <f>+IFERROR(VLOOKUP($AP178,'Calculation NO3'!$B$4:$J$1044,7,FALSE),"")</f>
        <v/>
      </c>
      <c r="AU178" s="64" t="str">
        <f>+IFERROR(VLOOKUP($AP178,'Calculation P'!$B$4:$J$1000,7,FALSE),"")</f>
        <v/>
      </c>
      <c r="AV178" s="115"/>
      <c r="AW178" s="189" t="str">
        <f t="shared" si="94"/>
        <v>43589G</v>
      </c>
      <c r="AX178" s="65" t="str">
        <f>+IFERROR(VLOOKUP($AW178,'Calculation COD'!$B$4:$J$1055,7,FALSE),"")</f>
        <v/>
      </c>
      <c r="AY178" s="65" t="str">
        <f>+IFERROR(VLOOKUP($AW178,'Calculation NH4'!$B$4:$J$1041,7,FALSE),"")</f>
        <v/>
      </c>
      <c r="AZ178" s="64" t="str">
        <f>+IFERROR(VLOOKUP($AW178,'Calculation NO3'!$B$4:$J$1044,7,FALSE),"")</f>
        <v/>
      </c>
      <c r="BA178" s="69" t="str">
        <f>+IFERROR(VLOOKUP($AW178,'Calculation P'!$B$4:$J$1000,7,FALSE),"")</f>
        <v/>
      </c>
      <c r="BB178" s="183" t="str">
        <f t="shared" si="95"/>
        <v>43589H</v>
      </c>
      <c r="BC178" s="64" t="str">
        <f>+IFERROR(VLOOKUP($BB178,'Calculation TSS'!$B$4:$J$1000,7,FALSE),"")</f>
        <v/>
      </c>
      <c r="BD178" s="65" t="str">
        <f>+IFERROR(VLOOKUP($BB178,'Calculation COD'!$B$4:$J$1055,7,FALSE),"")</f>
        <v/>
      </c>
      <c r="BE178" s="65" t="str">
        <f>+IFERROR(VLOOKUP($BB178,'Calculation NH4'!$B$4:$J$1041,7,FALSE),"")</f>
        <v/>
      </c>
      <c r="BF178" s="65" t="str">
        <f>+IFERROR(VLOOKUP($BB178,'Calculation NO3'!$B$4:$J$1044,7,FALSE),"")</f>
        <v/>
      </c>
      <c r="BG178" s="131" t="str">
        <f>+IFERROR(VLOOKUP($BB178,'Calculation P'!$B$4:$J$1000,7,FALSE),"")</f>
        <v/>
      </c>
      <c r="BH178" s="210" t="str">
        <f t="shared" si="96"/>
        <v>43589I</v>
      </c>
      <c r="BI178" s="66" t="str">
        <f>+IFERROR(VLOOKUP($BH178,'Calculation TSS'!$B$4:$J$1000,7,FALSE),"")</f>
        <v/>
      </c>
      <c r="BJ178" s="65" t="str">
        <f>+IFERROR(VLOOKUP($BH178,'Calculation COD'!$B$4:$J$1055,7,FALSE),"")</f>
        <v/>
      </c>
      <c r="BK178" s="65" t="str">
        <f>+IFERROR(VLOOKUP($BH178,'Calculation NH4'!$B$4:$J$1041,7,FALSE),"")</f>
        <v/>
      </c>
      <c r="BL178" s="65" t="str">
        <f>+IFERROR(VLOOKUP($BH178,'Calculation NO3'!$B$4:$J$1044,7,FALSE),"")</f>
        <v/>
      </c>
      <c r="BM178" s="64" t="str">
        <f>+IFERROR(VLOOKUP($BH178,'Calculation P'!$B$4:$J$1000,7,FALSE),"")</f>
        <v/>
      </c>
      <c r="BN178" s="115"/>
      <c r="BO178" s="183" t="str">
        <f t="shared" si="97"/>
        <v>43589N</v>
      </c>
      <c r="BP178" s="116" t="str">
        <f>IFERROR(+VLOOKUP($BO178,'Calculation Solids'!$B$4:$I$1141,7,FALSE),"")</f>
        <v/>
      </c>
      <c r="BQ178" s="187" t="str">
        <f t="shared" si="98"/>
        <v>43589O</v>
      </c>
      <c r="BR178" s="116" t="str">
        <f>IFERROR(+VLOOKUP($BQ178,'Calculation Solids'!$B$4:$I$1141,7,FALSE),"")</f>
        <v/>
      </c>
      <c r="BS178" s="185" t="str">
        <f t="shared" si="99"/>
        <v>43589P</v>
      </c>
      <c r="BT178" s="116" t="str">
        <f>IFERROR(+VLOOKUP($BS178,'Calculation Solids'!$B$4:$I$1141,7,FALSE),"")</f>
        <v/>
      </c>
    </row>
    <row r="179" spans="1:72" x14ac:dyDescent="0.35">
      <c r="A179" s="244">
        <v>43590</v>
      </c>
      <c r="B179" s="240"/>
      <c r="C179" s="191" t="str">
        <f t="shared" si="83"/>
        <v>43590A</v>
      </c>
      <c r="D179" s="64" t="str">
        <f>IFERROR(+VLOOKUP(C179,'Calculation Solids'!$B$4:$I$1141,7,FALSE),"")</f>
        <v/>
      </c>
      <c r="E179" s="326" t="str">
        <f>+IFERROR(VLOOKUP($C179,'Calculation COD'!$B$4:$J$1055,7,FALSE),"")</f>
        <v/>
      </c>
      <c r="F179" s="183" t="str">
        <f t="shared" si="85"/>
        <v>43590B</v>
      </c>
      <c r="G179" s="178" t="str">
        <f>IFERROR(+VLOOKUP($F179,'Calculation Solids'!$B$4:$I$1141,7,FALSE),"")</f>
        <v/>
      </c>
      <c r="H179" s="3" t="str">
        <f>+IFERROR(VLOOKUP($F179,'Calculation COD'!$B$4:$J$1055,7,FALSE),"")</f>
        <v/>
      </c>
      <c r="I179" s="3" t="str">
        <f>+IFERROR(VLOOKUP($F179,'Calculation NH4'!$B$4:$J$1041,7,FALSE),"")</f>
        <v/>
      </c>
      <c r="J179" s="64" t="str">
        <f>+IFERROR(VLOOKUP($F179,'Calculation NO3'!$B$4:$J$1044,7,FALSE),"")</f>
        <v/>
      </c>
      <c r="K179" s="64" t="str">
        <f>+IFERROR(VLOOKUP($F179,'Calculation P'!$B$4:$J$1000,7,FALSE),"")</f>
        <v/>
      </c>
      <c r="L179" s="115"/>
      <c r="M179" s="117" t="str">
        <f t="shared" si="86"/>
        <v>43590J</v>
      </c>
      <c r="N179" s="66" t="str">
        <f>+IFERROR(VLOOKUP($M179,'Calculation Solids'!$B$4:$J$1141,7,FALSE),"")</f>
        <v/>
      </c>
      <c r="O179" s="64" t="str">
        <f t="shared" si="87"/>
        <v>43590K</v>
      </c>
      <c r="P179" s="64" t="str">
        <f>+IFERROR(VLOOKUP($O179,'Calculation Solids'!$B$4:$J$1141,7,FALSE),"")</f>
        <v/>
      </c>
      <c r="Q179" s="64" t="str">
        <f t="shared" si="88"/>
        <v>43590L</v>
      </c>
      <c r="R179" s="64" t="str">
        <f>+IFERROR(VLOOKUP($Q179,'Calculation Solids'!$B$4:$J$1141,7,FALSE),"")</f>
        <v/>
      </c>
      <c r="S179" s="64" t="str">
        <f t="shared" si="89"/>
        <v>43590M</v>
      </c>
      <c r="T179" s="64" t="str">
        <f>+IFERROR(VLOOKUP($S179,'Calculation Solids'!$B$4:$J$1141,7,FALSE),"")</f>
        <v/>
      </c>
      <c r="U179" s="69" t="str">
        <f t="shared" si="84"/>
        <v/>
      </c>
      <c r="V179" s="189" t="str">
        <f t="shared" si="90"/>
        <v>43590C</v>
      </c>
      <c r="W179" s="64" t="str">
        <f>+IFERROR(VLOOKUP($V179,'Calculation Solids'!$B$4:$J$1141,7,FALSE),"")</f>
        <v/>
      </c>
      <c r="X179" s="4" t="str">
        <f>+IFERROR(VLOOKUP($V179,'Calculation COD'!$B$4:$J$1055,7,FALSE),"")</f>
        <v/>
      </c>
      <c r="Y179" s="4" t="str">
        <f>+IFERROR(VLOOKUP($V179,'Calculation NH4'!$B$4:$J$1041,7,FALSE),"")</f>
        <v/>
      </c>
      <c r="Z179" s="64" t="str">
        <f>+IFERROR(VLOOKUP($V179,'Calculation NO3'!$B$4:$J$1044,7,FALSE),"")</f>
        <v/>
      </c>
      <c r="AA179" s="64" t="str">
        <f>+IFERROR(VLOOKUP($V179,'Calculation P'!$B$4:$J$1000,7,FALSE),"")</f>
        <v/>
      </c>
      <c r="AB179" s="240"/>
      <c r="AC179" s="183" t="str">
        <f t="shared" si="91"/>
        <v>43590D</v>
      </c>
      <c r="AD179" s="4" t="str">
        <f>+IFERROR(VLOOKUP($AC179,'Calculation TSS'!$B$4:$J$1000,7,FALSE),"")</f>
        <v/>
      </c>
      <c r="AE179" s="4" t="str">
        <f>+IFERROR(VLOOKUP($AC179,'Calculation COD'!$B$4:$J$1055,7,FALSE),"")</f>
        <v/>
      </c>
      <c r="AF179" s="4" t="str">
        <f>+IFERROR(VLOOKUP($AC179,'Calculation NH4'!$B$4:$J$1041,7,FALSE),"")</f>
        <v/>
      </c>
      <c r="AG179" s="64" t="str">
        <f>+IFERROR(VLOOKUP($AC179,'Calculation NO3'!$B$4:$J$1044,7,FALSE),"")</f>
        <v/>
      </c>
      <c r="AH179" s="131" t="str">
        <f>+IFERROR(VLOOKUP($AC179,'Calculation P'!$B$4:$J$1000,7,FALSE),"")</f>
        <v/>
      </c>
      <c r="AI179" s="115"/>
      <c r="AJ179" s="210" t="str">
        <f t="shared" si="92"/>
        <v>43590E</v>
      </c>
      <c r="AK179" s="211" t="str">
        <f>+IFERROR(VLOOKUP($AJ179,'Calculation TSS'!$B$4:$J$1000,7,FALSE),"")</f>
        <v/>
      </c>
      <c r="AL179" s="4" t="str">
        <f>+IFERROR(VLOOKUP($AJ179,'Calculation COD'!$B$4:$J$1055,7,FALSE),"")</f>
        <v/>
      </c>
      <c r="AM179" s="4" t="str">
        <f>+IFERROR(VLOOKUP($AJ179,'Calculation NH4'!$B$4:$J$1041,7,FALSE),"")</f>
        <v/>
      </c>
      <c r="AN179" s="64" t="str">
        <f>+IFERROR(VLOOKUP($AJ179,'Calculation NO3'!$B$4:$J$1044,7,FALSE),"")</f>
        <v/>
      </c>
      <c r="AO179" s="69" t="str">
        <f>+IFERROR(VLOOKUP($AJ179,'Calculation P'!$B$4:$J$1000,7,FALSE),"")</f>
        <v/>
      </c>
      <c r="AP179" s="178" t="str">
        <f t="shared" si="93"/>
        <v>43590F</v>
      </c>
      <c r="AQ179" s="65" t="str">
        <f>+IFERROR(VLOOKUP($AP179,'Calculation TSS'!$B$4:$J$1000,7,FALSE),"")</f>
        <v/>
      </c>
      <c r="AR179" s="65" t="str">
        <f>+IFERROR(VLOOKUP($AP179,'Calculation COD'!$B$4:$J$1055,7,FALSE),"")</f>
        <v/>
      </c>
      <c r="AS179" s="65" t="str">
        <f>+IFERROR(VLOOKUP($AP179,'Calculation NH4'!$B$4:$J$1041,7,FALSE),"")</f>
        <v/>
      </c>
      <c r="AT179" s="64" t="str">
        <f>+IFERROR(VLOOKUP($AP179,'Calculation NO3'!$B$4:$J$1044,7,FALSE),"")</f>
        <v/>
      </c>
      <c r="AU179" s="64" t="str">
        <f>+IFERROR(VLOOKUP($AP179,'Calculation P'!$B$4:$J$1000,7,FALSE),"")</f>
        <v/>
      </c>
      <c r="AV179" s="115"/>
      <c r="AW179" s="189" t="str">
        <f t="shared" si="94"/>
        <v>43590G</v>
      </c>
      <c r="AX179" s="65" t="str">
        <f>+IFERROR(VLOOKUP($AW179,'Calculation COD'!$B$4:$J$1055,7,FALSE),"")</f>
        <v/>
      </c>
      <c r="AY179" s="65" t="str">
        <f>+IFERROR(VLOOKUP($AW179,'Calculation NH4'!$B$4:$J$1041,7,FALSE),"")</f>
        <v/>
      </c>
      <c r="AZ179" s="64" t="str">
        <f>+IFERROR(VLOOKUP($AW179,'Calculation NO3'!$B$4:$J$1044,7,FALSE),"")</f>
        <v/>
      </c>
      <c r="BA179" s="69" t="str">
        <f>+IFERROR(VLOOKUP($AW179,'Calculation P'!$B$4:$J$1000,7,FALSE),"")</f>
        <v/>
      </c>
      <c r="BB179" s="183" t="str">
        <f t="shared" si="95"/>
        <v>43590H</v>
      </c>
      <c r="BC179" s="64" t="str">
        <f>+IFERROR(VLOOKUP($BB179,'Calculation TSS'!$B$4:$J$1000,7,FALSE),"")</f>
        <v/>
      </c>
      <c r="BD179" s="65" t="str">
        <f>+IFERROR(VLOOKUP($BB179,'Calculation COD'!$B$4:$J$1055,7,FALSE),"")</f>
        <v/>
      </c>
      <c r="BE179" s="65" t="str">
        <f>+IFERROR(VLOOKUP($BB179,'Calculation NH4'!$B$4:$J$1041,7,FALSE),"")</f>
        <v/>
      </c>
      <c r="BF179" s="65" t="str">
        <f>+IFERROR(VLOOKUP($BB179,'Calculation NO3'!$B$4:$J$1044,7,FALSE),"")</f>
        <v/>
      </c>
      <c r="BG179" s="131" t="str">
        <f>+IFERROR(VLOOKUP($BB179,'Calculation P'!$B$4:$J$1000,7,FALSE),"")</f>
        <v/>
      </c>
      <c r="BH179" s="210" t="str">
        <f t="shared" si="96"/>
        <v>43590I</v>
      </c>
      <c r="BI179" s="66" t="str">
        <f>+IFERROR(VLOOKUP($BH179,'Calculation TSS'!$B$4:$J$1000,7,FALSE),"")</f>
        <v/>
      </c>
      <c r="BJ179" s="65" t="str">
        <f>+IFERROR(VLOOKUP($BH179,'Calculation COD'!$B$4:$J$1055,7,FALSE),"")</f>
        <v/>
      </c>
      <c r="BK179" s="65" t="str">
        <f>+IFERROR(VLOOKUP($BH179,'Calculation NH4'!$B$4:$J$1041,7,FALSE),"")</f>
        <v/>
      </c>
      <c r="BL179" s="65" t="str">
        <f>+IFERROR(VLOOKUP($BH179,'Calculation NO3'!$B$4:$J$1044,7,FALSE),"")</f>
        <v/>
      </c>
      <c r="BM179" s="64" t="str">
        <f>+IFERROR(VLOOKUP($BH179,'Calculation P'!$B$4:$J$1000,7,FALSE),"")</f>
        <v/>
      </c>
      <c r="BN179" s="115"/>
      <c r="BO179" s="183" t="str">
        <f t="shared" si="97"/>
        <v>43590N</v>
      </c>
      <c r="BP179" s="116" t="str">
        <f>IFERROR(+VLOOKUP($BO179,'Calculation Solids'!$B$4:$I$1141,7,FALSE),"")</f>
        <v/>
      </c>
      <c r="BQ179" s="187" t="str">
        <f t="shared" si="98"/>
        <v>43590O</v>
      </c>
      <c r="BR179" s="116" t="str">
        <f>IFERROR(+VLOOKUP($BQ179,'Calculation Solids'!$B$4:$I$1141,7,FALSE),"")</f>
        <v/>
      </c>
      <c r="BS179" s="185" t="str">
        <f t="shared" si="99"/>
        <v>43590P</v>
      </c>
      <c r="BT179" s="116" t="str">
        <f>IFERROR(+VLOOKUP($BS179,'Calculation Solids'!$B$4:$I$1141,7,FALSE),"")</f>
        <v/>
      </c>
    </row>
    <row r="180" spans="1:72" x14ac:dyDescent="0.35">
      <c r="A180" s="244">
        <v>43591</v>
      </c>
      <c r="B180" s="239"/>
      <c r="C180" s="173" t="str">
        <f t="shared" si="83"/>
        <v>43591A</v>
      </c>
      <c r="D180" s="29">
        <f>IFERROR(+VLOOKUP(C180,'Calculation Solids'!$B$4:$I$1141,7,FALSE),"")</f>
        <v>8.7409027384535509</v>
      </c>
      <c r="E180" s="190" t="str">
        <f>+IFERROR(VLOOKUP($C180,'Calculation COD'!$B$4:$J$1055,7,FALSE),"")</f>
        <v/>
      </c>
      <c r="F180" s="30" t="str">
        <f t="shared" si="85"/>
        <v>43591B</v>
      </c>
      <c r="G180" s="177">
        <f>IFERROR(+VLOOKUP($F180,'Calculation Solids'!$B$4:$I$1141,7,FALSE),"")</f>
        <v>4.4296065820246939</v>
      </c>
      <c r="H180" s="25" t="str">
        <f>+IFERROR(VLOOKUP($F180,'Calculation COD'!$B$4:$J$1055,7,FALSE),"")</f>
        <v/>
      </c>
      <c r="I180" s="26" t="str">
        <f>+IFERROR(VLOOKUP($F180,'Calculation NH4'!$B$4:$J$1041,7,FALSE),"")</f>
        <v/>
      </c>
      <c r="J180" s="29" t="str">
        <f>+IFERROR(VLOOKUP($F180,'Calculation NO3'!$B$4:$J$1044,7,FALSE),"")</f>
        <v/>
      </c>
      <c r="K180" s="29" t="str">
        <f>+IFERROR(VLOOKUP($F180,'Calculation P'!$B$4:$J$1000,7,FALSE),"")</f>
        <v/>
      </c>
      <c r="L180" s="239"/>
      <c r="M180" s="27" t="str">
        <f t="shared" si="86"/>
        <v>43591J</v>
      </c>
      <c r="N180" s="40">
        <f>+IFERROR(VLOOKUP($M180,'Calculation Solids'!$B$4:$J$1141,7,FALSE),"")</f>
        <v>61.883148448551829</v>
      </c>
      <c r="O180" s="28" t="str">
        <f t="shared" si="87"/>
        <v>43591K</v>
      </c>
      <c r="P180" s="29">
        <f>+IFERROR(VLOOKUP($O180,'Calculation Solids'!$B$4:$J$1141,7,FALSE),"")</f>
        <v>56.8029659403323</v>
      </c>
      <c r="Q180" s="28" t="str">
        <f t="shared" si="88"/>
        <v>43591L</v>
      </c>
      <c r="R180" s="29">
        <f>+IFERROR(VLOOKUP($Q180,'Calculation Solids'!$B$4:$J$1141,7,FALSE),"")</f>
        <v>71.218976924318213</v>
      </c>
      <c r="S180" s="28" t="str">
        <f t="shared" si="89"/>
        <v>43591M</v>
      </c>
      <c r="T180" s="29" t="str">
        <f>+IFERROR(VLOOKUP($S180,'Calculation Solids'!$B$4:$J$1141,7,FALSE),"")</f>
        <v/>
      </c>
      <c r="U180" s="68">
        <f t="shared" si="84"/>
        <v>63.30169710440078</v>
      </c>
      <c r="V180" s="173" t="str">
        <f t="shared" si="90"/>
        <v>43591C</v>
      </c>
      <c r="W180" s="29" t="str">
        <f>+IFERROR(VLOOKUP($V180,'Calculation Solids'!$B$4:$J$1141,7,FALSE),"")</f>
        <v/>
      </c>
      <c r="X180" s="24" t="str">
        <f>+IFERROR(VLOOKUP($V180,'Calculation COD'!$B$4:$J$1055,7,FALSE),"")</f>
        <v/>
      </c>
      <c r="Y180" s="8" t="str">
        <f>+IFERROR(VLOOKUP($V180,'Calculation NH4'!$B$4:$J$1041,7,FALSE),"")</f>
        <v/>
      </c>
      <c r="Z180" s="29" t="str">
        <f>+IFERROR(VLOOKUP($V180,'Calculation NO3'!$B$4:$J$1044,7,FALSE),"")</f>
        <v/>
      </c>
      <c r="AA180" s="29" t="str">
        <f>+IFERROR(VLOOKUP($V180,'Calculation P'!$B$4:$J$1000,7,FALSE),"")</f>
        <v/>
      </c>
      <c r="AB180" s="239"/>
      <c r="AC180" s="30" t="str">
        <f t="shared" si="91"/>
        <v>43591D</v>
      </c>
      <c r="AD180" s="2" t="str">
        <f>+IFERROR(VLOOKUP($AC180,'Calculation TSS'!$B$4:$J$1000,7,FALSE),"")</f>
        <v/>
      </c>
      <c r="AE180" s="24" t="str">
        <f>+IFERROR(VLOOKUP($AC180,'Calculation COD'!$B$4:$J$1055,7,FALSE),"")</f>
        <v/>
      </c>
      <c r="AF180" s="24" t="str">
        <f>+IFERROR(VLOOKUP($AC180,'Calculation NH4'!$B$4:$J$1041,7,FALSE),"")</f>
        <v/>
      </c>
      <c r="AG180" s="29" t="str">
        <f>+IFERROR(VLOOKUP($AC180,'Calculation NO3'!$B$4:$J$1044,7,FALSE),"")</f>
        <v/>
      </c>
      <c r="AH180" s="29" t="str">
        <f>+IFERROR(VLOOKUP($AC180,'Calculation P'!$B$4:$J$1000,7,FALSE),"")</f>
        <v/>
      </c>
      <c r="AI180" s="239"/>
      <c r="AJ180" s="173" t="str">
        <f t="shared" si="92"/>
        <v>43591E</v>
      </c>
      <c r="AK180" s="2" t="str">
        <f>+IFERROR(VLOOKUP($AJ180,'Calculation TSS'!$B$4:$J$1000,7,FALSE),"")</f>
        <v/>
      </c>
      <c r="AL180" s="24" t="str">
        <f>+IFERROR(VLOOKUP($AJ180,'Calculation COD'!$B$4:$J$1055,7,FALSE),"")</f>
        <v/>
      </c>
      <c r="AM180" s="24" t="str">
        <f>+IFERROR(VLOOKUP($AJ180,'Calculation NH4'!$B$4:$J$1041,7,FALSE),"")</f>
        <v/>
      </c>
      <c r="AN180" s="29" t="str">
        <f>+IFERROR(VLOOKUP($AJ180,'Calculation NO3'!$B$4:$J$1044,7,FALSE),"")</f>
        <v/>
      </c>
      <c r="AO180" s="68" t="str">
        <f>+IFERROR(VLOOKUP($AJ180,'Calculation P'!$B$4:$J$1000,7,FALSE),"")</f>
        <v/>
      </c>
      <c r="AP180" s="30" t="str">
        <f t="shared" si="93"/>
        <v>43591F</v>
      </c>
      <c r="AQ180" s="25" t="str">
        <f>+IFERROR(VLOOKUP($AP180,'Calculation TSS'!$B$4:$J$1000,7,FALSE),"")</f>
        <v/>
      </c>
      <c r="AR180" s="25" t="str">
        <f>+IFERROR(VLOOKUP($AP180,'Calculation COD'!$B$4:$J$1055,7,FALSE),"")</f>
        <v/>
      </c>
      <c r="AS180" s="25" t="str">
        <f>+IFERROR(VLOOKUP($AP180,'Calculation NH4'!$B$4:$J$1041,7,FALSE),"")</f>
        <v/>
      </c>
      <c r="AT180" s="29" t="str">
        <f>+IFERROR(VLOOKUP($AP180,'Calculation NO3'!$B$4:$J$1044,7,FALSE),"")</f>
        <v/>
      </c>
      <c r="AU180" s="29" t="str">
        <f>+IFERROR(VLOOKUP($AP180,'Calculation P'!$B$4:$J$1000,7,FALSE),"")</f>
        <v/>
      </c>
      <c r="AV180" s="62"/>
      <c r="AW180" s="173" t="str">
        <f t="shared" si="94"/>
        <v>43591G</v>
      </c>
      <c r="AX180" s="25" t="str">
        <f>+IFERROR(VLOOKUP($AW180,'Calculation COD'!$B$4:$J$1055,7,FALSE),"")</f>
        <v/>
      </c>
      <c r="AY180" s="25" t="str">
        <f>+IFERROR(VLOOKUP($AW180,'Calculation NH4'!$B$4:$J$1041,7,FALSE),"")</f>
        <v/>
      </c>
      <c r="AZ180" s="29" t="str">
        <f>+IFERROR(VLOOKUP($AW180,'Calculation NO3'!$B$4:$J$1044,7,FALSE),"")</f>
        <v/>
      </c>
      <c r="BA180" s="68" t="str">
        <f>+IFERROR(VLOOKUP($AW180,'Calculation P'!$B$4:$J$1000,7,FALSE),"")</f>
        <v/>
      </c>
      <c r="BB180" s="30" t="str">
        <f t="shared" si="95"/>
        <v>43591H</v>
      </c>
      <c r="BC180" s="29" t="str">
        <f>+IFERROR(VLOOKUP($BB180,'Calculation TSS'!$B$4:$J$1000,7,FALSE),"")</f>
        <v/>
      </c>
      <c r="BD180" s="25" t="str">
        <f>+IFERROR(VLOOKUP($BB180,'Calculation COD'!$B$4:$J$1055,7,FALSE),"")</f>
        <v/>
      </c>
      <c r="BE180" s="25" t="str">
        <f>+IFERROR(VLOOKUP($BB180,'Calculation NH4'!$B$4:$J$1041,7,FALSE),"")</f>
        <v/>
      </c>
      <c r="BF180" s="25" t="str">
        <f>+IFERROR(VLOOKUP($BB180,'Calculation NO3'!$B$4:$J$1044,7,FALSE),"")</f>
        <v/>
      </c>
      <c r="BG180" s="130" t="str">
        <f>+IFERROR(VLOOKUP($BB180,'Calculation P'!$B$4:$J$1000,7,FALSE),"")</f>
        <v/>
      </c>
      <c r="BH180" s="192" t="str">
        <f t="shared" si="96"/>
        <v>43591I</v>
      </c>
      <c r="BI180" s="40" t="str">
        <f>+IFERROR(VLOOKUP($BH180,'Calculation TSS'!$B$4:$J$1000,7,FALSE),"")</f>
        <v/>
      </c>
      <c r="BJ180" s="25" t="str">
        <f>+IFERROR(VLOOKUP($BH180,'Calculation COD'!$B$4:$J$1055,7,FALSE),"")</f>
        <v/>
      </c>
      <c r="BK180" s="25" t="str">
        <f>+IFERROR(VLOOKUP($BH180,'Calculation NH4'!$B$4:$J$1041,7,FALSE),"")</f>
        <v/>
      </c>
      <c r="BL180" s="25" t="str">
        <f>+IFERROR(VLOOKUP($BH180,'Calculation NO3'!$B$4:$J$1044,7,FALSE),"")</f>
        <v/>
      </c>
      <c r="BM180" s="29" t="str">
        <f>+IFERROR(VLOOKUP($BH180,'Calculation P'!$B$4:$J$1000,7,FALSE),"")</f>
        <v/>
      </c>
      <c r="BN180" s="62"/>
      <c r="BO180" s="30" t="str">
        <f t="shared" si="97"/>
        <v>43591N</v>
      </c>
      <c r="BP180" s="170">
        <f>IFERROR(+VLOOKUP($BO180,'Calculation Solids'!$B$4:$I$1141,7,FALSE),"")</f>
        <v>669.63956220819648</v>
      </c>
      <c r="BQ180" s="173" t="str">
        <f t="shared" si="98"/>
        <v>43591O</v>
      </c>
      <c r="BR180" s="92">
        <f>IFERROR(+VLOOKUP($BQ180,'Calculation Solids'!$B$4:$I$1141,7,FALSE),"")</f>
        <v>722.32145655103261</v>
      </c>
      <c r="BS180" s="30" t="str">
        <f t="shared" si="99"/>
        <v>43591P</v>
      </c>
      <c r="BT180" s="170" t="str">
        <f>IFERROR(+VLOOKUP($BS180,'Calculation Solids'!$B$4:$I$1141,7,FALSE),"")</f>
        <v/>
      </c>
    </row>
    <row r="181" spans="1:72" x14ac:dyDescent="0.35">
      <c r="A181" s="244">
        <v>43592</v>
      </c>
      <c r="B181" s="239"/>
      <c r="C181" s="173" t="str">
        <f t="shared" si="83"/>
        <v>43592A</v>
      </c>
      <c r="D181" s="29" t="str">
        <f>IFERROR(+VLOOKUP(C181,'Calculation Solids'!$B$4:$I$1141,7,FALSE),"")</f>
        <v/>
      </c>
      <c r="E181" s="190" t="str">
        <f>+IFERROR(VLOOKUP($C181,'Calculation COD'!$B$4:$J$1055,7,FALSE),"")</f>
        <v/>
      </c>
      <c r="F181" s="30" t="str">
        <f t="shared" si="85"/>
        <v>43592B</v>
      </c>
      <c r="G181" s="177" t="str">
        <f>IFERROR(+VLOOKUP($F181,'Calculation Solids'!$B$4:$I$1141,7,FALSE),"")</f>
        <v/>
      </c>
      <c r="H181" s="25" t="str">
        <f>+IFERROR(VLOOKUP($F181,'Calculation COD'!$B$4:$J$1055,7,FALSE),"")</f>
        <v/>
      </c>
      <c r="I181" s="26" t="str">
        <f>+IFERROR(VLOOKUP($F181,'Calculation NH4'!$B$4:$J$1041,7,FALSE),"")</f>
        <v/>
      </c>
      <c r="J181" s="29" t="str">
        <f>+IFERROR(VLOOKUP($F181,'Calculation NO3'!$B$4:$J$1044,7,FALSE),"")</f>
        <v/>
      </c>
      <c r="K181" s="29" t="str">
        <f>+IFERROR(VLOOKUP($F181,'Calculation P'!$B$4:$J$1000,7,FALSE),"")</f>
        <v/>
      </c>
      <c r="L181" s="239"/>
      <c r="M181" s="27" t="str">
        <f t="shared" si="86"/>
        <v>43592J</v>
      </c>
      <c r="N181" s="40" t="str">
        <f>+IFERROR(VLOOKUP($M181,'Calculation Solids'!$B$4:$J$1141,7,FALSE),"")</f>
        <v/>
      </c>
      <c r="O181" s="28" t="str">
        <f t="shared" si="87"/>
        <v>43592K</v>
      </c>
      <c r="P181" s="29" t="str">
        <f>+IFERROR(VLOOKUP($O181,'Calculation Solids'!$B$4:$J$1141,7,FALSE),"")</f>
        <v/>
      </c>
      <c r="Q181" s="28" t="str">
        <f t="shared" si="88"/>
        <v>43592L</v>
      </c>
      <c r="R181" s="29" t="str">
        <f>+IFERROR(VLOOKUP($Q181,'Calculation Solids'!$B$4:$J$1141,7,FALSE),"")</f>
        <v/>
      </c>
      <c r="S181" s="28" t="str">
        <f t="shared" si="89"/>
        <v>43592M</v>
      </c>
      <c r="T181" s="29" t="str">
        <f>+IFERROR(VLOOKUP($S181,'Calculation Solids'!$B$4:$J$1141,7,FALSE),"")</f>
        <v/>
      </c>
      <c r="U181" s="68" t="str">
        <f t="shared" si="84"/>
        <v/>
      </c>
      <c r="V181" s="173" t="str">
        <f t="shared" si="90"/>
        <v>43592C</v>
      </c>
      <c r="W181" s="29" t="str">
        <f>+IFERROR(VLOOKUP($V181,'Calculation Solids'!$B$4:$J$1141,7,FALSE),"")</f>
        <v/>
      </c>
      <c r="X181" s="24" t="str">
        <f>+IFERROR(VLOOKUP($V181,'Calculation COD'!$B$4:$J$1055,7,FALSE),"")</f>
        <v/>
      </c>
      <c r="Y181" s="8" t="str">
        <f>+IFERROR(VLOOKUP($V181,'Calculation NH4'!$B$4:$J$1041,7,FALSE),"")</f>
        <v/>
      </c>
      <c r="Z181" s="29" t="str">
        <f>+IFERROR(VLOOKUP($V181,'Calculation NO3'!$B$4:$J$1044,7,FALSE),"")</f>
        <v/>
      </c>
      <c r="AA181" s="29" t="str">
        <f>+IFERROR(VLOOKUP($V181,'Calculation P'!$B$4:$J$1000,7,FALSE),"")</f>
        <v/>
      </c>
      <c r="AB181" s="239"/>
      <c r="AC181" s="30" t="str">
        <f t="shared" si="91"/>
        <v>43592D</v>
      </c>
      <c r="AD181" s="2" t="str">
        <f>+IFERROR(VLOOKUP($AC181,'Calculation TSS'!$B$4:$J$1000,7,FALSE),"")</f>
        <v/>
      </c>
      <c r="AE181" s="24" t="str">
        <f>+IFERROR(VLOOKUP($AC181,'Calculation COD'!$B$4:$J$1055,7,FALSE),"")</f>
        <v/>
      </c>
      <c r="AF181" s="24" t="str">
        <f>+IFERROR(VLOOKUP($AC181,'Calculation NH4'!$B$4:$J$1041,7,FALSE),"")</f>
        <v/>
      </c>
      <c r="AG181" s="29" t="str">
        <f>+IFERROR(VLOOKUP($AC181,'Calculation NO3'!$B$4:$J$1044,7,FALSE),"")</f>
        <v/>
      </c>
      <c r="AH181" s="29" t="str">
        <f>+IFERROR(VLOOKUP($AC181,'Calculation P'!$B$4:$J$1000,7,FALSE),"")</f>
        <v/>
      </c>
      <c r="AI181" s="239"/>
      <c r="AJ181" s="173" t="str">
        <f t="shared" si="92"/>
        <v>43592E</v>
      </c>
      <c r="AK181" s="2" t="str">
        <f>+IFERROR(VLOOKUP($AJ181,'Calculation TSS'!$B$4:$J$1000,7,FALSE),"")</f>
        <v/>
      </c>
      <c r="AL181" s="24" t="str">
        <f>+IFERROR(VLOOKUP($AJ181,'Calculation COD'!$B$4:$J$1055,7,FALSE),"")</f>
        <v/>
      </c>
      <c r="AM181" s="24" t="str">
        <f>+IFERROR(VLOOKUP($AJ181,'Calculation NH4'!$B$4:$J$1041,7,FALSE),"")</f>
        <v/>
      </c>
      <c r="AN181" s="29" t="str">
        <f>+IFERROR(VLOOKUP($AJ181,'Calculation NO3'!$B$4:$J$1044,7,FALSE),"")</f>
        <v/>
      </c>
      <c r="AO181" s="68" t="str">
        <f>+IFERROR(VLOOKUP($AJ181,'Calculation P'!$B$4:$J$1000,7,FALSE),"")</f>
        <v/>
      </c>
      <c r="AP181" s="30" t="str">
        <f t="shared" si="93"/>
        <v>43592F</v>
      </c>
      <c r="AQ181" s="25" t="str">
        <f>+IFERROR(VLOOKUP($AP181,'Calculation TSS'!$B$4:$J$1000,7,FALSE),"")</f>
        <v/>
      </c>
      <c r="AR181" s="25" t="str">
        <f>+IFERROR(VLOOKUP($AP181,'Calculation COD'!$B$4:$J$1055,7,FALSE),"")</f>
        <v/>
      </c>
      <c r="AS181" s="25" t="str">
        <f>+IFERROR(VLOOKUP($AP181,'Calculation NH4'!$B$4:$J$1041,7,FALSE),"")</f>
        <v/>
      </c>
      <c r="AT181" s="29" t="str">
        <f>+IFERROR(VLOOKUP($AP181,'Calculation NO3'!$B$4:$J$1044,7,FALSE),"")</f>
        <v/>
      </c>
      <c r="AU181" s="29" t="str">
        <f>+IFERROR(VLOOKUP($AP181,'Calculation P'!$B$4:$J$1000,7,FALSE),"")</f>
        <v/>
      </c>
      <c r="AV181" s="62"/>
      <c r="AW181" s="173" t="str">
        <f t="shared" si="94"/>
        <v>43592G</v>
      </c>
      <c r="AX181" s="25" t="str">
        <f>+IFERROR(VLOOKUP($AW181,'Calculation COD'!$B$4:$J$1055,7,FALSE),"")</f>
        <v/>
      </c>
      <c r="AY181" s="25" t="str">
        <f>+IFERROR(VLOOKUP($AW181,'Calculation NH4'!$B$4:$J$1041,7,FALSE),"")</f>
        <v/>
      </c>
      <c r="AZ181" s="29" t="str">
        <f>+IFERROR(VLOOKUP($AW181,'Calculation NO3'!$B$4:$J$1044,7,FALSE),"")</f>
        <v/>
      </c>
      <c r="BA181" s="68" t="str">
        <f>+IFERROR(VLOOKUP($AW181,'Calculation P'!$B$4:$J$1000,7,FALSE),"")</f>
        <v/>
      </c>
      <c r="BB181" s="30" t="str">
        <f t="shared" si="95"/>
        <v>43592H</v>
      </c>
      <c r="BC181" s="29" t="str">
        <f>+IFERROR(VLOOKUP($BB181,'Calculation TSS'!$B$4:$J$1000,7,FALSE),"")</f>
        <v/>
      </c>
      <c r="BD181" s="25" t="str">
        <f>+IFERROR(VLOOKUP($BB181,'Calculation COD'!$B$4:$J$1055,7,FALSE),"")</f>
        <v/>
      </c>
      <c r="BE181" s="25" t="str">
        <f>+IFERROR(VLOOKUP($BB181,'Calculation NH4'!$B$4:$J$1041,7,FALSE),"")</f>
        <v/>
      </c>
      <c r="BF181" s="25" t="str">
        <f>+IFERROR(VLOOKUP($BB181,'Calculation NO3'!$B$4:$J$1044,7,FALSE),"")</f>
        <v/>
      </c>
      <c r="BG181" s="130" t="str">
        <f>+IFERROR(VLOOKUP($BB181,'Calculation P'!$B$4:$J$1000,7,FALSE),"")</f>
        <v/>
      </c>
      <c r="BH181" s="192" t="str">
        <f t="shared" si="96"/>
        <v>43592I</v>
      </c>
      <c r="BI181" s="40" t="str">
        <f>+IFERROR(VLOOKUP($BH181,'Calculation TSS'!$B$4:$J$1000,7,FALSE),"")</f>
        <v/>
      </c>
      <c r="BJ181" s="25" t="str">
        <f>+IFERROR(VLOOKUP($BH181,'Calculation COD'!$B$4:$J$1055,7,FALSE),"")</f>
        <v/>
      </c>
      <c r="BK181" s="25" t="str">
        <f>+IFERROR(VLOOKUP($BH181,'Calculation NH4'!$B$4:$J$1041,7,FALSE),"")</f>
        <v/>
      </c>
      <c r="BL181" s="25" t="str">
        <f>+IFERROR(VLOOKUP($BH181,'Calculation NO3'!$B$4:$J$1044,7,FALSE),"")</f>
        <v/>
      </c>
      <c r="BM181" s="29" t="str">
        <f>+IFERROR(VLOOKUP($BH181,'Calculation P'!$B$4:$J$1000,7,FALSE),"")</f>
        <v/>
      </c>
      <c r="BN181" s="62"/>
      <c r="BO181" s="30" t="str">
        <f t="shared" si="97"/>
        <v>43592N</v>
      </c>
      <c r="BP181" s="170">
        <f>IFERROR(+VLOOKUP($BO181,'Calculation Solids'!$B$4:$I$1141,7,FALSE),"")</f>
        <v>372.33531069434628</v>
      </c>
      <c r="BQ181" s="173" t="str">
        <f t="shared" si="98"/>
        <v>43592O</v>
      </c>
      <c r="BR181" s="92" t="str">
        <f>IFERROR(+VLOOKUP($BQ181,'Calculation Solids'!$B$4:$I$1141,7,FALSE),"")</f>
        <v/>
      </c>
      <c r="BS181" s="30" t="str">
        <f t="shared" si="99"/>
        <v>43592P</v>
      </c>
      <c r="BT181" s="170" t="str">
        <f>IFERROR(+VLOOKUP($BS181,'Calculation Solids'!$B$4:$I$1141,7,FALSE),"")</f>
        <v/>
      </c>
    </row>
    <row r="182" spans="1:72" x14ac:dyDescent="0.35">
      <c r="A182" s="244">
        <v>43593</v>
      </c>
      <c r="B182" s="239"/>
      <c r="C182" s="173" t="str">
        <f t="shared" si="83"/>
        <v>43593A</v>
      </c>
      <c r="D182" s="29" t="str">
        <f>IFERROR(+VLOOKUP(C182,'Calculation Solids'!$B$4:$I$1141,7,FALSE),"")</f>
        <v/>
      </c>
      <c r="E182" s="190">
        <f>+IFERROR(VLOOKUP($C182,'Calculation COD'!$B$4:$J$1055,7,FALSE),"")</f>
        <v>26800</v>
      </c>
      <c r="F182" s="30" t="str">
        <f t="shared" si="85"/>
        <v>43593B</v>
      </c>
      <c r="G182" s="177" t="str">
        <f>IFERROR(+VLOOKUP($F182,'Calculation Solids'!$B$4:$I$1141,7,FALSE),"")</f>
        <v/>
      </c>
      <c r="H182" s="25">
        <f>+IFERROR(VLOOKUP($F182,'Calculation COD'!$B$4:$J$1055,7,FALSE),"")</f>
        <v>14800</v>
      </c>
      <c r="I182" s="26">
        <f>+IFERROR(VLOOKUP($F182,'Calculation NH4'!$B$4:$J$1041,7,FALSE),"")</f>
        <v>915</v>
      </c>
      <c r="J182" s="29">
        <f>+IFERROR(VLOOKUP($F182,'Calculation NO3'!$B$4:$J$1044,7,FALSE),"")</f>
        <v>120</v>
      </c>
      <c r="K182" s="29">
        <f>+IFERROR(VLOOKUP($F182,'Calculation P'!$B$4:$J$1000,7,FALSE),"")</f>
        <v>60</v>
      </c>
      <c r="L182" s="239"/>
      <c r="M182" s="27" t="str">
        <f t="shared" si="86"/>
        <v>43593J</v>
      </c>
      <c r="N182" s="40" t="str">
        <f>+IFERROR(VLOOKUP($M182,'Calculation Solids'!$B$4:$J$1141,7,FALSE),"")</f>
        <v/>
      </c>
      <c r="O182" s="28" t="str">
        <f t="shared" si="87"/>
        <v>43593K</v>
      </c>
      <c r="P182" s="29" t="str">
        <f>+IFERROR(VLOOKUP($O182,'Calculation Solids'!$B$4:$J$1141,7,FALSE),"")</f>
        <v/>
      </c>
      <c r="Q182" s="28" t="str">
        <f t="shared" si="88"/>
        <v>43593L</v>
      </c>
      <c r="R182" s="29" t="str">
        <f>+IFERROR(VLOOKUP($Q182,'Calculation Solids'!$B$4:$J$1141,7,FALSE),"")</f>
        <v/>
      </c>
      <c r="S182" s="28" t="str">
        <f t="shared" si="89"/>
        <v>43593M</v>
      </c>
      <c r="T182" s="29" t="str">
        <f>+IFERROR(VLOOKUP($S182,'Calculation Solids'!$B$4:$J$1141,7,FALSE),"")</f>
        <v/>
      </c>
      <c r="U182" s="68" t="str">
        <f t="shared" si="84"/>
        <v/>
      </c>
      <c r="V182" s="173" t="str">
        <f t="shared" si="90"/>
        <v>43593C</v>
      </c>
      <c r="W182" s="29" t="str">
        <f>+IFERROR(VLOOKUP($V182,'Calculation Solids'!$B$4:$J$1141,7,FALSE),"")</f>
        <v/>
      </c>
      <c r="X182" s="24">
        <f>+IFERROR(VLOOKUP($V182,'Calculation COD'!$B$4:$J$1055,7,FALSE),"")</f>
        <v>8000</v>
      </c>
      <c r="Y182" s="8">
        <f>+IFERROR(VLOOKUP($V182,'Calculation NH4'!$B$4:$J$1041,7,FALSE),"")</f>
        <v>1245</v>
      </c>
      <c r="Z182" s="29">
        <f>+IFERROR(VLOOKUP($V182,'Calculation NO3'!$B$4:$J$1044,7,FALSE),"")</f>
        <v>45.5</v>
      </c>
      <c r="AA182" s="29" t="str">
        <f>+IFERROR(VLOOKUP($V182,'Calculation P'!$B$4:$J$1000,7,FALSE),"")</f>
        <v/>
      </c>
      <c r="AB182" s="239"/>
      <c r="AC182" s="30" t="str">
        <f t="shared" si="91"/>
        <v>43593D</v>
      </c>
      <c r="AD182" s="2" t="str">
        <f>+IFERROR(VLOOKUP($AC182,'Calculation TSS'!$B$4:$J$1000,7,FALSE),"")</f>
        <v/>
      </c>
      <c r="AE182" s="24">
        <f>+IFERROR(VLOOKUP($AC182,'Calculation COD'!$B$4:$J$1055,7,FALSE),"")</f>
        <v>2790</v>
      </c>
      <c r="AF182" s="24">
        <f>+IFERROR(VLOOKUP($AC182,'Calculation NH4'!$B$4:$J$1041,7,FALSE),"")</f>
        <v>960</v>
      </c>
      <c r="AG182" s="29">
        <f>+IFERROR(VLOOKUP($AC182,'Calculation NO3'!$B$4:$J$1044,7,FALSE),"")</f>
        <v>0</v>
      </c>
      <c r="AH182" s="29" t="str">
        <f>+IFERROR(VLOOKUP($AC182,'Calculation P'!$B$4:$J$1000,7,FALSE),"")</f>
        <v/>
      </c>
      <c r="AI182" s="239"/>
      <c r="AJ182" s="173" t="str">
        <f t="shared" si="92"/>
        <v>43593E</v>
      </c>
      <c r="AK182" s="2" t="str">
        <f>+IFERROR(VLOOKUP($AJ182,'Calculation TSS'!$B$4:$J$1000,7,FALSE),"")</f>
        <v/>
      </c>
      <c r="AL182" s="24" t="str">
        <f>+IFERROR(VLOOKUP($AJ182,'Calculation COD'!$B$4:$J$1055,7,FALSE),"")</f>
        <v/>
      </c>
      <c r="AM182" s="24" t="str">
        <f>+IFERROR(VLOOKUP($AJ182,'Calculation NH4'!$B$4:$J$1041,7,FALSE),"")</f>
        <v/>
      </c>
      <c r="AN182" s="29" t="str">
        <f>+IFERROR(VLOOKUP($AJ182,'Calculation NO3'!$B$4:$J$1044,7,FALSE),"")</f>
        <v/>
      </c>
      <c r="AO182" s="68" t="str">
        <f>+IFERROR(VLOOKUP($AJ182,'Calculation P'!$B$4:$J$1000,7,FALSE),"")</f>
        <v/>
      </c>
      <c r="AP182" s="30" t="str">
        <f t="shared" si="93"/>
        <v>43593F</v>
      </c>
      <c r="AQ182" s="25" t="str">
        <f>+IFERROR(VLOOKUP($AP182,'Calculation TSS'!$B$4:$J$1000,7,FALSE),"")</f>
        <v/>
      </c>
      <c r="AR182" s="25">
        <f>+IFERROR(VLOOKUP($AP182,'Calculation COD'!$B$4:$J$1055,7,FALSE),"")</f>
        <v>2610</v>
      </c>
      <c r="AS182" s="25">
        <f>+IFERROR(VLOOKUP($AP182,'Calculation NH4'!$B$4:$J$1041,7,FALSE),"")</f>
        <v>440</v>
      </c>
      <c r="AT182" s="29">
        <f>+IFERROR(VLOOKUP($AP182,'Calculation NO3'!$B$4:$J$1044,7,FALSE),"")</f>
        <v>0</v>
      </c>
      <c r="AU182" s="29">
        <f>+IFERROR(VLOOKUP($AP182,'Calculation P'!$B$4:$J$1000,7,FALSE),"")</f>
        <v>17.850000000000001</v>
      </c>
      <c r="AV182" s="62"/>
      <c r="AW182" s="173" t="str">
        <f t="shared" si="94"/>
        <v>43593G</v>
      </c>
      <c r="AX182" s="25" t="str">
        <f>+IFERROR(VLOOKUP($AW182,'Calculation COD'!$B$4:$J$1055,7,FALSE),"")</f>
        <v/>
      </c>
      <c r="AY182" s="25" t="str">
        <f>+IFERROR(VLOOKUP($AW182,'Calculation NH4'!$B$4:$J$1041,7,FALSE),"")</f>
        <v/>
      </c>
      <c r="AZ182" s="29" t="str">
        <f>+IFERROR(VLOOKUP($AW182,'Calculation NO3'!$B$4:$J$1044,7,FALSE),"")</f>
        <v/>
      </c>
      <c r="BA182" s="68" t="str">
        <f>+IFERROR(VLOOKUP($AW182,'Calculation P'!$B$4:$J$1000,7,FALSE),"")</f>
        <v/>
      </c>
      <c r="BB182" s="30" t="str">
        <f t="shared" si="95"/>
        <v>43593H</v>
      </c>
      <c r="BC182" s="29" t="str">
        <f>+IFERROR(VLOOKUP($BB182,'Calculation TSS'!$B$4:$J$1000,7,FALSE),"")</f>
        <v/>
      </c>
      <c r="BD182" s="25">
        <f>+IFERROR(VLOOKUP($BB182,'Calculation COD'!$B$4:$J$1055,7,FALSE),"")</f>
        <v>3060</v>
      </c>
      <c r="BE182" s="25">
        <f>+IFERROR(VLOOKUP($BB182,'Calculation NH4'!$B$4:$J$1041,7,FALSE),"")</f>
        <v>539</v>
      </c>
      <c r="BF182" s="25">
        <f>+IFERROR(VLOOKUP($BB182,'Calculation NO3'!$B$4:$J$1044,7,FALSE),"")</f>
        <v>107.5</v>
      </c>
      <c r="BG182" s="130" t="str">
        <f>+IFERROR(VLOOKUP($BB182,'Calculation P'!$B$4:$J$1000,7,FALSE),"")</f>
        <v/>
      </c>
      <c r="BH182" s="192" t="str">
        <f t="shared" si="96"/>
        <v>43593I</v>
      </c>
      <c r="BI182" s="40" t="str">
        <f>+IFERROR(VLOOKUP($BH182,'Calculation TSS'!$B$4:$J$1000,7,FALSE),"")</f>
        <v/>
      </c>
      <c r="BJ182" s="25">
        <f>+IFERROR(VLOOKUP($BH182,'Calculation COD'!$B$4:$J$1055,7,FALSE),"")</f>
        <v>2430</v>
      </c>
      <c r="BK182" s="25">
        <f>+IFERROR(VLOOKUP($BH182,'Calculation NH4'!$B$4:$J$1041,7,FALSE),"")</f>
        <v>430</v>
      </c>
      <c r="BL182" s="25">
        <f>+IFERROR(VLOOKUP($BH182,'Calculation NO3'!$B$4:$J$1044,7,FALSE),"")</f>
        <v>105</v>
      </c>
      <c r="BM182" s="29">
        <f>+IFERROR(VLOOKUP($BH182,'Calculation P'!$B$4:$J$1000,7,FALSE),"")</f>
        <v>0</v>
      </c>
      <c r="BN182" s="62"/>
      <c r="BO182" s="30" t="str">
        <f t="shared" si="97"/>
        <v>43593N</v>
      </c>
      <c r="BP182" s="170" t="str">
        <f>IFERROR(+VLOOKUP($BO182,'Calculation Solids'!$B$4:$I$1141,7,FALSE),"")</f>
        <v/>
      </c>
      <c r="BQ182" s="173" t="str">
        <f t="shared" si="98"/>
        <v>43593O</v>
      </c>
      <c r="BR182" s="92" t="str">
        <f>IFERROR(+VLOOKUP($BQ182,'Calculation Solids'!$B$4:$I$1141,7,FALSE),"")</f>
        <v/>
      </c>
      <c r="BS182" s="30" t="str">
        <f t="shared" si="99"/>
        <v>43593P</v>
      </c>
      <c r="BT182" s="170" t="str">
        <f>IFERROR(+VLOOKUP($BS182,'Calculation Solids'!$B$4:$I$1141,7,FALSE),"")</f>
        <v/>
      </c>
    </row>
    <row r="183" spans="1:72" x14ac:dyDescent="0.35">
      <c r="A183" s="244">
        <v>43594</v>
      </c>
      <c r="B183" s="239"/>
      <c r="C183" s="173" t="str">
        <f t="shared" si="83"/>
        <v>43594A</v>
      </c>
      <c r="D183" s="29" t="str">
        <f>IFERROR(+VLOOKUP(C183,'Calculation Solids'!$B$4:$I$1141,7,FALSE),"")</f>
        <v/>
      </c>
      <c r="E183" s="190" t="str">
        <f>+IFERROR(VLOOKUP($C183,'Calculation COD'!$B$4:$J$1055,7,FALSE),"")</f>
        <v/>
      </c>
      <c r="F183" s="30" t="str">
        <f t="shared" si="85"/>
        <v>43594B</v>
      </c>
      <c r="G183" s="177" t="str">
        <f>IFERROR(+VLOOKUP($F183,'Calculation Solids'!$B$4:$I$1141,7,FALSE),"")</f>
        <v/>
      </c>
      <c r="H183" s="25" t="str">
        <f>+IFERROR(VLOOKUP($F183,'Calculation COD'!$B$4:$J$1055,7,FALSE),"")</f>
        <v/>
      </c>
      <c r="I183" s="26" t="str">
        <f>+IFERROR(VLOOKUP($F183,'Calculation NH4'!$B$4:$J$1041,7,FALSE),"")</f>
        <v/>
      </c>
      <c r="J183" s="29" t="str">
        <f>+IFERROR(VLOOKUP($F183,'Calculation NO3'!$B$4:$J$1044,7,FALSE),"")</f>
        <v/>
      </c>
      <c r="K183" s="29" t="str">
        <f>+IFERROR(VLOOKUP($F183,'Calculation P'!$B$4:$J$1000,7,FALSE),"")</f>
        <v/>
      </c>
      <c r="L183" s="239"/>
      <c r="M183" s="27" t="str">
        <f t="shared" si="86"/>
        <v>43594J</v>
      </c>
      <c r="N183" s="40" t="str">
        <f>+IFERROR(VLOOKUP($M183,'Calculation Solids'!$B$4:$J$1141,7,FALSE),"")</f>
        <v/>
      </c>
      <c r="O183" s="28" t="str">
        <f t="shared" si="87"/>
        <v>43594K</v>
      </c>
      <c r="P183" s="29" t="str">
        <f>+IFERROR(VLOOKUP($O183,'Calculation Solids'!$B$4:$J$1141,7,FALSE),"")</f>
        <v/>
      </c>
      <c r="Q183" s="28" t="str">
        <f t="shared" si="88"/>
        <v>43594L</v>
      </c>
      <c r="R183" s="29" t="str">
        <f>+IFERROR(VLOOKUP($Q183,'Calculation Solids'!$B$4:$J$1141,7,FALSE),"")</f>
        <v/>
      </c>
      <c r="S183" s="28" t="str">
        <f t="shared" si="89"/>
        <v>43594M</v>
      </c>
      <c r="T183" s="29" t="str">
        <f>+IFERROR(VLOOKUP($S183,'Calculation Solids'!$B$4:$J$1141,7,FALSE),"")</f>
        <v/>
      </c>
      <c r="U183" s="68" t="str">
        <f t="shared" si="84"/>
        <v/>
      </c>
      <c r="V183" s="173" t="str">
        <f t="shared" si="90"/>
        <v>43594C</v>
      </c>
      <c r="W183" s="29" t="str">
        <f>+IFERROR(VLOOKUP($V183,'Calculation Solids'!$B$4:$J$1141,7,FALSE),"")</f>
        <v/>
      </c>
      <c r="X183" s="24" t="str">
        <f>+IFERROR(VLOOKUP($V183,'Calculation COD'!$B$4:$J$1055,7,FALSE),"")</f>
        <v/>
      </c>
      <c r="Y183" s="8" t="str">
        <f>+IFERROR(VLOOKUP($V183,'Calculation NH4'!$B$4:$J$1041,7,FALSE),"")</f>
        <v/>
      </c>
      <c r="Z183" s="29" t="str">
        <f>+IFERROR(VLOOKUP($V183,'Calculation NO3'!$B$4:$J$1044,7,FALSE),"")</f>
        <v/>
      </c>
      <c r="AA183" s="29" t="str">
        <f>+IFERROR(VLOOKUP($V183,'Calculation P'!$B$4:$J$1000,7,FALSE),"")</f>
        <v/>
      </c>
      <c r="AB183" s="239"/>
      <c r="AC183" s="30" t="str">
        <f t="shared" si="91"/>
        <v>43594D</v>
      </c>
      <c r="AD183" s="2" t="str">
        <f>+IFERROR(VLOOKUP($AC183,'Calculation TSS'!$B$4:$J$1000,7,FALSE),"")</f>
        <v/>
      </c>
      <c r="AE183" s="24" t="str">
        <f>+IFERROR(VLOOKUP($AC183,'Calculation COD'!$B$4:$J$1055,7,FALSE),"")</f>
        <v/>
      </c>
      <c r="AF183" s="24" t="str">
        <f>+IFERROR(VLOOKUP($AC183,'Calculation NH4'!$B$4:$J$1041,7,FALSE),"")</f>
        <v/>
      </c>
      <c r="AG183" s="29" t="str">
        <f>+IFERROR(VLOOKUP($AC183,'Calculation NO3'!$B$4:$J$1044,7,FALSE),"")</f>
        <v/>
      </c>
      <c r="AH183" s="29" t="str">
        <f>+IFERROR(VLOOKUP($AC183,'Calculation P'!$B$4:$J$1000,7,FALSE),"")</f>
        <v/>
      </c>
      <c r="AI183" s="239"/>
      <c r="AJ183" s="173" t="str">
        <f t="shared" si="92"/>
        <v>43594E</v>
      </c>
      <c r="AK183" s="2" t="str">
        <f>+IFERROR(VLOOKUP($AJ183,'Calculation TSS'!$B$4:$J$1000,7,FALSE),"")</f>
        <v/>
      </c>
      <c r="AL183" s="24" t="str">
        <f>+IFERROR(VLOOKUP($AJ183,'Calculation COD'!$B$4:$J$1055,7,FALSE),"")</f>
        <v/>
      </c>
      <c r="AM183" s="24" t="str">
        <f>+IFERROR(VLOOKUP($AJ183,'Calculation NH4'!$B$4:$J$1041,7,FALSE),"")</f>
        <v/>
      </c>
      <c r="AN183" s="29" t="str">
        <f>+IFERROR(VLOOKUP($AJ183,'Calculation NO3'!$B$4:$J$1044,7,FALSE),"")</f>
        <v/>
      </c>
      <c r="AO183" s="68" t="str">
        <f>+IFERROR(VLOOKUP($AJ183,'Calculation P'!$B$4:$J$1000,7,FALSE),"")</f>
        <v/>
      </c>
      <c r="AP183" s="30" t="str">
        <f t="shared" si="93"/>
        <v>43594F</v>
      </c>
      <c r="AQ183" s="25" t="str">
        <f>+IFERROR(VLOOKUP($AP183,'Calculation TSS'!$B$4:$J$1000,7,FALSE),"")</f>
        <v/>
      </c>
      <c r="AR183" s="25" t="str">
        <f>+IFERROR(VLOOKUP($AP183,'Calculation COD'!$B$4:$J$1055,7,FALSE),"")</f>
        <v/>
      </c>
      <c r="AS183" s="25" t="str">
        <f>+IFERROR(VLOOKUP($AP183,'Calculation NH4'!$B$4:$J$1041,7,FALSE),"")</f>
        <v/>
      </c>
      <c r="AT183" s="29" t="str">
        <f>+IFERROR(VLOOKUP($AP183,'Calculation NO3'!$B$4:$J$1044,7,FALSE),"")</f>
        <v/>
      </c>
      <c r="AU183" s="29" t="str">
        <f>+IFERROR(VLOOKUP($AP183,'Calculation P'!$B$4:$J$1000,7,FALSE),"")</f>
        <v/>
      </c>
      <c r="AV183" s="62"/>
      <c r="AW183" s="173" t="str">
        <f t="shared" si="94"/>
        <v>43594G</v>
      </c>
      <c r="AX183" s="25" t="str">
        <f>+IFERROR(VLOOKUP($AW183,'Calculation COD'!$B$4:$J$1055,7,FALSE),"")</f>
        <v/>
      </c>
      <c r="AY183" s="25" t="str">
        <f>+IFERROR(VLOOKUP($AW183,'Calculation NH4'!$B$4:$J$1041,7,FALSE),"")</f>
        <v/>
      </c>
      <c r="AZ183" s="29" t="str">
        <f>+IFERROR(VLOOKUP($AW183,'Calculation NO3'!$B$4:$J$1044,7,FALSE),"")</f>
        <v/>
      </c>
      <c r="BA183" s="68" t="str">
        <f>+IFERROR(VLOOKUP($AW183,'Calculation P'!$B$4:$J$1000,7,FALSE),"")</f>
        <v/>
      </c>
      <c r="BB183" s="30" t="str">
        <f t="shared" si="95"/>
        <v>43594H</v>
      </c>
      <c r="BC183" s="29" t="str">
        <f>+IFERROR(VLOOKUP($BB183,'Calculation TSS'!$B$4:$J$1000,7,FALSE),"")</f>
        <v/>
      </c>
      <c r="BD183" s="25" t="str">
        <f>+IFERROR(VLOOKUP($BB183,'Calculation COD'!$B$4:$J$1055,7,FALSE),"")</f>
        <v/>
      </c>
      <c r="BE183" s="25" t="str">
        <f>+IFERROR(VLOOKUP($BB183,'Calculation NH4'!$B$4:$J$1041,7,FALSE),"")</f>
        <v/>
      </c>
      <c r="BF183" s="25" t="str">
        <f>+IFERROR(VLOOKUP($BB183,'Calculation NO3'!$B$4:$J$1044,7,FALSE),"")</f>
        <v/>
      </c>
      <c r="BG183" s="130" t="str">
        <f>+IFERROR(VLOOKUP($BB183,'Calculation P'!$B$4:$J$1000,7,FALSE),"")</f>
        <v/>
      </c>
      <c r="BH183" s="192" t="str">
        <f t="shared" si="96"/>
        <v>43594I</v>
      </c>
      <c r="BI183" s="40" t="str">
        <f>+IFERROR(VLOOKUP($BH183,'Calculation TSS'!$B$4:$J$1000,7,FALSE),"")</f>
        <v/>
      </c>
      <c r="BJ183" s="25" t="str">
        <f>+IFERROR(VLOOKUP($BH183,'Calculation COD'!$B$4:$J$1055,7,FALSE),"")</f>
        <v/>
      </c>
      <c r="BK183" s="25" t="str">
        <f>+IFERROR(VLOOKUP($BH183,'Calculation NH4'!$B$4:$J$1041,7,FALSE),"")</f>
        <v/>
      </c>
      <c r="BL183" s="25" t="str">
        <f>+IFERROR(VLOOKUP($BH183,'Calculation NO3'!$B$4:$J$1044,7,FALSE),"")</f>
        <v/>
      </c>
      <c r="BM183" s="29" t="str">
        <f>+IFERROR(VLOOKUP($BH183,'Calculation P'!$B$4:$J$1000,7,FALSE),"")</f>
        <v/>
      </c>
      <c r="BN183" s="62"/>
      <c r="BO183" s="30" t="str">
        <f t="shared" si="97"/>
        <v>43594N</v>
      </c>
      <c r="BP183" s="170" t="str">
        <f>IFERROR(+VLOOKUP($BO183,'Calculation Solids'!$B$4:$I$1141,7,FALSE),"")</f>
        <v/>
      </c>
      <c r="BQ183" s="173" t="str">
        <f t="shared" si="98"/>
        <v>43594O</v>
      </c>
      <c r="BR183" s="92" t="str">
        <f>IFERROR(+VLOOKUP($BQ183,'Calculation Solids'!$B$4:$I$1141,7,FALSE),"")</f>
        <v/>
      </c>
      <c r="BS183" s="30" t="str">
        <f t="shared" si="99"/>
        <v>43594P</v>
      </c>
      <c r="BT183" s="170" t="str">
        <f>IFERROR(+VLOOKUP($BS183,'Calculation Solids'!$B$4:$I$1141,7,FALSE),"")</f>
        <v/>
      </c>
    </row>
    <row r="184" spans="1:72" x14ac:dyDescent="0.35">
      <c r="A184" s="244">
        <v>43595</v>
      </c>
      <c r="B184" s="239"/>
      <c r="C184" s="173" t="str">
        <f t="shared" si="83"/>
        <v>43595A</v>
      </c>
      <c r="D184" s="29">
        <f>IFERROR(+VLOOKUP(C184,'Calculation Solids'!$B$4:$I$1141,7,FALSE),"")</f>
        <v>13.325627988094062</v>
      </c>
      <c r="E184" s="190" t="str">
        <f>+IFERROR(VLOOKUP($C184,'Calculation COD'!$B$4:$J$1055,7,FALSE),"")</f>
        <v/>
      </c>
      <c r="F184" s="30" t="str">
        <f t="shared" si="85"/>
        <v>43595B</v>
      </c>
      <c r="G184" s="177">
        <f>IFERROR(+VLOOKUP($F184,'Calculation Solids'!$B$4:$I$1141,7,FALSE),"")</f>
        <v>9.9309999138477441</v>
      </c>
      <c r="H184" s="25" t="str">
        <f>+IFERROR(VLOOKUP($F184,'Calculation COD'!$B$4:$J$1055,7,FALSE),"")</f>
        <v/>
      </c>
      <c r="I184" s="26" t="str">
        <f>+IFERROR(VLOOKUP($F184,'Calculation NH4'!$B$4:$J$1041,7,FALSE),"")</f>
        <v/>
      </c>
      <c r="J184" s="29" t="str">
        <f>+IFERROR(VLOOKUP($F184,'Calculation NO3'!$B$4:$J$1044,7,FALSE),"")</f>
        <v/>
      </c>
      <c r="K184" s="29" t="str">
        <f>+IFERROR(VLOOKUP($F184,'Calculation P'!$B$4:$J$1000,7,FALSE),"")</f>
        <v/>
      </c>
      <c r="L184" s="239"/>
      <c r="M184" s="27" t="str">
        <f t="shared" si="86"/>
        <v>43595J</v>
      </c>
      <c r="N184" s="40">
        <f>+IFERROR(VLOOKUP($M184,'Calculation Solids'!$B$4:$J$1141,7,FALSE),"")</f>
        <v>58.05309871490423</v>
      </c>
      <c r="O184" s="28" t="str">
        <f t="shared" si="87"/>
        <v>43595K</v>
      </c>
      <c r="P184" s="29">
        <f>+IFERROR(VLOOKUP($O184,'Calculation Solids'!$B$4:$J$1141,7,FALSE),"")</f>
        <v>71.95255164378132</v>
      </c>
      <c r="Q184" s="28" t="str">
        <f t="shared" si="88"/>
        <v>43595L</v>
      </c>
      <c r="R184" s="29">
        <f>+IFERROR(VLOOKUP($Q184,'Calculation Solids'!$B$4:$J$1141,7,FALSE),"")</f>
        <v>59.46231468512805</v>
      </c>
      <c r="S184" s="28" t="str">
        <f t="shared" si="89"/>
        <v>43595M</v>
      </c>
      <c r="T184" s="29" t="str">
        <f>+IFERROR(VLOOKUP($S184,'Calculation Solids'!$B$4:$J$1141,7,FALSE),"")</f>
        <v/>
      </c>
      <c r="U184" s="68">
        <f t="shared" si="84"/>
        <v>63.155988347937864</v>
      </c>
      <c r="V184" s="173" t="str">
        <f t="shared" si="90"/>
        <v>43595C</v>
      </c>
      <c r="W184" s="29" t="str">
        <f>+IFERROR(VLOOKUP($V184,'Calculation Solids'!$B$4:$J$1141,7,FALSE),"")</f>
        <v/>
      </c>
      <c r="X184" s="24" t="str">
        <f>+IFERROR(VLOOKUP($V184,'Calculation COD'!$B$4:$J$1055,7,FALSE),"")</f>
        <v/>
      </c>
      <c r="Y184" s="8" t="str">
        <f>+IFERROR(VLOOKUP($V184,'Calculation NH4'!$B$4:$J$1041,7,FALSE),"")</f>
        <v/>
      </c>
      <c r="Z184" s="29" t="str">
        <f>+IFERROR(VLOOKUP($V184,'Calculation NO3'!$B$4:$J$1044,7,FALSE),"")</f>
        <v/>
      </c>
      <c r="AA184" s="29" t="str">
        <f>+IFERROR(VLOOKUP($V184,'Calculation P'!$B$4:$J$1000,7,FALSE),"")</f>
        <v/>
      </c>
      <c r="AB184" s="239"/>
      <c r="AC184" s="30" t="str">
        <f t="shared" si="91"/>
        <v>43595D</v>
      </c>
      <c r="AD184" s="2" t="str">
        <f>+IFERROR(VLOOKUP($AC184,'Calculation TSS'!$B$4:$J$1000,7,FALSE),"")</f>
        <v/>
      </c>
      <c r="AE184" s="24" t="str">
        <f>+IFERROR(VLOOKUP($AC184,'Calculation COD'!$B$4:$J$1055,7,FALSE),"")</f>
        <v/>
      </c>
      <c r="AF184" s="24" t="str">
        <f>+IFERROR(VLOOKUP($AC184,'Calculation NH4'!$B$4:$J$1041,7,FALSE),"")</f>
        <v/>
      </c>
      <c r="AG184" s="29" t="str">
        <f>+IFERROR(VLOOKUP($AC184,'Calculation NO3'!$B$4:$J$1044,7,FALSE),"")</f>
        <v/>
      </c>
      <c r="AH184" s="29" t="str">
        <f>+IFERROR(VLOOKUP($AC184,'Calculation P'!$B$4:$J$1000,7,FALSE),"")</f>
        <v/>
      </c>
      <c r="AI184" s="239"/>
      <c r="AJ184" s="173" t="str">
        <f t="shared" si="92"/>
        <v>43595E</v>
      </c>
      <c r="AK184" s="2" t="str">
        <f>+IFERROR(VLOOKUP($AJ184,'Calculation TSS'!$B$4:$J$1000,7,FALSE),"")</f>
        <v/>
      </c>
      <c r="AL184" s="24" t="str">
        <f>+IFERROR(VLOOKUP($AJ184,'Calculation COD'!$B$4:$J$1055,7,FALSE),"")</f>
        <v/>
      </c>
      <c r="AM184" s="24" t="str">
        <f>+IFERROR(VLOOKUP($AJ184,'Calculation NH4'!$B$4:$J$1041,7,FALSE),"")</f>
        <v/>
      </c>
      <c r="AN184" s="29" t="str">
        <f>+IFERROR(VLOOKUP($AJ184,'Calculation NO3'!$B$4:$J$1044,7,FALSE),"")</f>
        <v/>
      </c>
      <c r="AO184" s="68" t="str">
        <f>+IFERROR(VLOOKUP($AJ184,'Calculation P'!$B$4:$J$1000,7,FALSE),"")</f>
        <v/>
      </c>
      <c r="AP184" s="30" t="str">
        <f t="shared" si="93"/>
        <v>43595F</v>
      </c>
      <c r="AQ184" s="25" t="str">
        <f>+IFERROR(VLOOKUP($AP184,'Calculation TSS'!$B$4:$J$1000,7,FALSE),"")</f>
        <v/>
      </c>
      <c r="AR184" s="25" t="str">
        <f>+IFERROR(VLOOKUP($AP184,'Calculation COD'!$B$4:$J$1055,7,FALSE),"")</f>
        <v/>
      </c>
      <c r="AS184" s="25" t="str">
        <f>+IFERROR(VLOOKUP($AP184,'Calculation NH4'!$B$4:$J$1041,7,FALSE),"")</f>
        <v/>
      </c>
      <c r="AT184" s="29" t="str">
        <f>+IFERROR(VLOOKUP($AP184,'Calculation NO3'!$B$4:$J$1044,7,FALSE),"")</f>
        <v/>
      </c>
      <c r="AU184" s="29" t="str">
        <f>+IFERROR(VLOOKUP($AP184,'Calculation P'!$B$4:$J$1000,7,FALSE),"")</f>
        <v/>
      </c>
      <c r="AV184" s="62"/>
      <c r="AW184" s="173" t="str">
        <f t="shared" si="94"/>
        <v>43595G</v>
      </c>
      <c r="AX184" s="25" t="str">
        <f>+IFERROR(VLOOKUP($AW184,'Calculation COD'!$B$4:$J$1055,7,FALSE),"")</f>
        <v/>
      </c>
      <c r="AY184" s="25" t="str">
        <f>+IFERROR(VLOOKUP($AW184,'Calculation NH4'!$B$4:$J$1041,7,FALSE),"")</f>
        <v/>
      </c>
      <c r="AZ184" s="29" t="str">
        <f>+IFERROR(VLOOKUP($AW184,'Calculation NO3'!$B$4:$J$1044,7,FALSE),"")</f>
        <v/>
      </c>
      <c r="BA184" s="68" t="str">
        <f>+IFERROR(VLOOKUP($AW184,'Calculation P'!$B$4:$J$1000,7,FALSE),"")</f>
        <v/>
      </c>
      <c r="BB184" s="30" t="str">
        <f t="shared" si="95"/>
        <v>43595H</v>
      </c>
      <c r="BC184" s="29" t="str">
        <f>+IFERROR(VLOOKUP($BB184,'Calculation TSS'!$B$4:$J$1000,7,FALSE),"")</f>
        <v/>
      </c>
      <c r="BD184" s="25" t="str">
        <f>+IFERROR(VLOOKUP($BB184,'Calculation COD'!$B$4:$J$1055,7,FALSE),"")</f>
        <v/>
      </c>
      <c r="BE184" s="25" t="str">
        <f>+IFERROR(VLOOKUP($BB184,'Calculation NH4'!$B$4:$J$1041,7,FALSE),"")</f>
        <v/>
      </c>
      <c r="BF184" s="25" t="str">
        <f>+IFERROR(VLOOKUP($BB184,'Calculation NO3'!$B$4:$J$1044,7,FALSE),"")</f>
        <v/>
      </c>
      <c r="BG184" s="130" t="str">
        <f>+IFERROR(VLOOKUP($BB184,'Calculation P'!$B$4:$J$1000,7,FALSE),"")</f>
        <v/>
      </c>
      <c r="BH184" s="192" t="str">
        <f t="shared" si="96"/>
        <v>43595I</v>
      </c>
      <c r="BI184" s="40" t="str">
        <f>+IFERROR(VLOOKUP($BH184,'Calculation TSS'!$B$4:$J$1000,7,FALSE),"")</f>
        <v/>
      </c>
      <c r="BJ184" s="25" t="str">
        <f>+IFERROR(VLOOKUP($BH184,'Calculation COD'!$B$4:$J$1055,7,FALSE),"")</f>
        <v/>
      </c>
      <c r="BK184" s="25" t="str">
        <f>+IFERROR(VLOOKUP($BH184,'Calculation NH4'!$B$4:$J$1041,7,FALSE),"")</f>
        <v/>
      </c>
      <c r="BL184" s="25" t="str">
        <f>+IFERROR(VLOOKUP($BH184,'Calculation NO3'!$B$4:$J$1044,7,FALSE),"")</f>
        <v/>
      </c>
      <c r="BM184" s="29" t="str">
        <f>+IFERROR(VLOOKUP($BH184,'Calculation P'!$B$4:$J$1000,7,FALSE),"")</f>
        <v/>
      </c>
      <c r="BN184" s="62"/>
      <c r="BO184" s="30" t="str">
        <f t="shared" si="97"/>
        <v>43595N</v>
      </c>
      <c r="BP184" s="170" t="str">
        <f>IFERROR(+VLOOKUP($BO184,'Calculation Solids'!$B$4:$I$1141,7,FALSE),"")</f>
        <v/>
      </c>
      <c r="BQ184" s="173" t="str">
        <f t="shared" si="98"/>
        <v>43595O</v>
      </c>
      <c r="BR184" s="92" t="str">
        <f>IFERROR(+VLOOKUP($BQ184,'Calculation Solids'!$B$4:$I$1141,7,FALSE),"")</f>
        <v/>
      </c>
      <c r="BS184" s="30" t="str">
        <f t="shared" si="99"/>
        <v>43595P</v>
      </c>
      <c r="BT184" s="170" t="str">
        <f>IFERROR(+VLOOKUP($BS184,'Calculation Solids'!$B$4:$I$1141,7,FALSE),"")</f>
        <v/>
      </c>
    </row>
    <row r="185" spans="1:72" x14ac:dyDescent="0.35">
      <c r="A185" s="244">
        <v>43596</v>
      </c>
      <c r="B185" s="240"/>
      <c r="C185" s="191" t="str">
        <f t="shared" si="83"/>
        <v>43596A</v>
      </c>
      <c r="D185" s="64" t="str">
        <f>IFERROR(+VLOOKUP(C185,'Calculation Solids'!$B$4:$I$1141,7,FALSE),"")</f>
        <v/>
      </c>
      <c r="E185" s="326" t="str">
        <f>+IFERROR(VLOOKUP($C185,'Calculation COD'!$B$4:$J$1055,7,FALSE),"")</f>
        <v/>
      </c>
      <c r="F185" s="183" t="str">
        <f t="shared" si="85"/>
        <v>43596B</v>
      </c>
      <c r="G185" s="178" t="str">
        <f>IFERROR(+VLOOKUP($F185,'Calculation Solids'!$B$4:$I$1141,7,FALSE),"")</f>
        <v/>
      </c>
      <c r="H185" s="3" t="str">
        <f>+IFERROR(VLOOKUP($F185,'Calculation COD'!$B$4:$J$1055,7,FALSE),"")</f>
        <v/>
      </c>
      <c r="I185" s="3" t="str">
        <f>+IFERROR(VLOOKUP($F185,'Calculation NH4'!$B$4:$J$1041,7,FALSE),"")</f>
        <v/>
      </c>
      <c r="J185" s="64" t="str">
        <f>+IFERROR(VLOOKUP($F185,'Calculation NO3'!$B$4:$J$1044,7,FALSE),"")</f>
        <v/>
      </c>
      <c r="K185" s="64" t="str">
        <f>+IFERROR(VLOOKUP($F185,'Calculation P'!$B$4:$J$1000,7,FALSE),"")</f>
        <v/>
      </c>
      <c r="L185" s="240"/>
      <c r="M185" s="117" t="str">
        <f t="shared" si="86"/>
        <v>43596J</v>
      </c>
      <c r="N185" s="66" t="str">
        <f>+IFERROR(VLOOKUP($M185,'Calculation Solids'!$B$4:$J$1141,7,FALSE),"")</f>
        <v/>
      </c>
      <c r="O185" s="64" t="str">
        <f t="shared" si="87"/>
        <v>43596K</v>
      </c>
      <c r="P185" s="64" t="str">
        <f>+IFERROR(VLOOKUP($O185,'Calculation Solids'!$B$4:$J$1141,7,FALSE),"")</f>
        <v/>
      </c>
      <c r="Q185" s="64" t="str">
        <f t="shared" si="88"/>
        <v>43596L</v>
      </c>
      <c r="R185" s="64" t="str">
        <f>+IFERROR(VLOOKUP($Q185,'Calculation Solids'!$B$4:$J$1141,7,FALSE),"")</f>
        <v/>
      </c>
      <c r="S185" s="64" t="str">
        <f t="shared" si="89"/>
        <v>43596M</v>
      </c>
      <c r="T185" s="64" t="str">
        <f>+IFERROR(VLOOKUP($S185,'Calculation Solids'!$B$4:$J$1141,7,FALSE),"")</f>
        <v/>
      </c>
      <c r="U185" s="69" t="str">
        <f t="shared" si="84"/>
        <v/>
      </c>
      <c r="V185" s="189" t="str">
        <f t="shared" si="90"/>
        <v>43596C</v>
      </c>
      <c r="W185" s="64" t="str">
        <f>+IFERROR(VLOOKUP($V185,'Calculation Solids'!$B$4:$J$1141,7,FALSE),"")</f>
        <v/>
      </c>
      <c r="X185" s="4" t="str">
        <f>+IFERROR(VLOOKUP($V185,'Calculation COD'!$B$4:$J$1055,7,FALSE),"")</f>
        <v/>
      </c>
      <c r="Y185" s="4" t="str">
        <f>+IFERROR(VLOOKUP($V185,'Calculation NH4'!$B$4:$J$1041,7,FALSE),"")</f>
        <v/>
      </c>
      <c r="Z185" s="64" t="str">
        <f>+IFERROR(VLOOKUP($V185,'Calculation NO3'!$B$4:$J$1044,7,FALSE),"")</f>
        <v/>
      </c>
      <c r="AA185" s="131" t="str">
        <f>+IFERROR(VLOOKUP($V185,'Calculation P'!$B$4:$J$1000,7,FALSE),"")</f>
        <v/>
      </c>
      <c r="AB185" s="115"/>
      <c r="AC185" s="183" t="str">
        <f t="shared" si="91"/>
        <v>43596D</v>
      </c>
      <c r="AD185" s="4" t="str">
        <f>+IFERROR(VLOOKUP($AC185,'Calculation TSS'!$B$4:$J$1000,7,FALSE),"")</f>
        <v/>
      </c>
      <c r="AE185" s="4" t="str">
        <f>+IFERROR(VLOOKUP($AC185,'Calculation COD'!$B$4:$J$1055,7,FALSE),"")</f>
        <v/>
      </c>
      <c r="AF185" s="4" t="str">
        <f>+IFERROR(VLOOKUP($AC185,'Calculation NH4'!$B$4:$J$1041,7,FALSE),"")</f>
        <v/>
      </c>
      <c r="AG185" s="64" t="str">
        <f>+IFERROR(VLOOKUP($AC185,'Calculation NO3'!$B$4:$J$1044,7,FALSE),"")</f>
        <v/>
      </c>
      <c r="AH185" s="64" t="str">
        <f>+IFERROR(VLOOKUP($AC185,'Calculation P'!$B$4:$J$1000,7,FALSE),"")</f>
        <v/>
      </c>
      <c r="AI185" s="240"/>
      <c r="AJ185" s="210" t="str">
        <f t="shared" si="92"/>
        <v>43596E</v>
      </c>
      <c r="AK185" s="211" t="str">
        <f>+IFERROR(VLOOKUP($AJ185,'Calculation TSS'!$B$4:$J$1000,7,FALSE),"")</f>
        <v/>
      </c>
      <c r="AL185" s="4" t="str">
        <f>+IFERROR(VLOOKUP($AJ185,'Calculation COD'!$B$4:$J$1055,7,FALSE),"")</f>
        <v/>
      </c>
      <c r="AM185" s="4" t="str">
        <f>+IFERROR(VLOOKUP($AJ185,'Calculation NH4'!$B$4:$J$1041,7,FALSE),"")</f>
        <v/>
      </c>
      <c r="AN185" s="64" t="str">
        <f>+IFERROR(VLOOKUP($AJ185,'Calculation NO3'!$B$4:$J$1044,7,FALSE),"")</f>
        <v/>
      </c>
      <c r="AO185" s="69" t="str">
        <f>+IFERROR(VLOOKUP($AJ185,'Calculation P'!$B$4:$J$1000,7,FALSE),"")</f>
        <v/>
      </c>
      <c r="AP185" s="178" t="str">
        <f t="shared" si="93"/>
        <v>43596F</v>
      </c>
      <c r="AQ185" s="65" t="str">
        <f>+IFERROR(VLOOKUP($AP185,'Calculation TSS'!$B$4:$J$1000,7,FALSE),"")</f>
        <v/>
      </c>
      <c r="AR185" s="65" t="str">
        <f>+IFERROR(VLOOKUP($AP185,'Calculation COD'!$B$4:$J$1055,7,FALSE),"")</f>
        <v/>
      </c>
      <c r="AS185" s="65" t="str">
        <f>+IFERROR(VLOOKUP($AP185,'Calculation NH4'!$B$4:$J$1041,7,FALSE),"")</f>
        <v/>
      </c>
      <c r="AT185" s="64" t="str">
        <f>+IFERROR(VLOOKUP($AP185,'Calculation NO3'!$B$4:$J$1044,7,FALSE),"")</f>
        <v/>
      </c>
      <c r="AU185" s="64" t="str">
        <f>+IFERROR(VLOOKUP($AP185,'Calculation P'!$B$4:$J$1000,7,FALSE),"")</f>
        <v/>
      </c>
      <c r="AV185" s="115"/>
      <c r="AW185" s="189" t="str">
        <f t="shared" si="94"/>
        <v>43596G</v>
      </c>
      <c r="AX185" s="65" t="str">
        <f>+IFERROR(VLOOKUP($AW185,'Calculation COD'!$B$4:$J$1055,7,FALSE),"")</f>
        <v/>
      </c>
      <c r="AY185" s="65" t="str">
        <f>+IFERROR(VLOOKUP($AW185,'Calculation NH4'!$B$4:$J$1041,7,FALSE),"")</f>
        <v/>
      </c>
      <c r="AZ185" s="64" t="str">
        <f>+IFERROR(VLOOKUP($AW185,'Calculation NO3'!$B$4:$J$1044,7,FALSE),"")</f>
        <v/>
      </c>
      <c r="BA185" s="69" t="str">
        <f>+IFERROR(VLOOKUP($AW185,'Calculation P'!$B$4:$J$1000,7,FALSE),"")</f>
        <v/>
      </c>
      <c r="BB185" s="183" t="str">
        <f t="shared" si="95"/>
        <v>43596H</v>
      </c>
      <c r="BC185" s="64" t="str">
        <f>+IFERROR(VLOOKUP($BB185,'Calculation TSS'!$B$4:$J$1000,7,FALSE),"")</f>
        <v/>
      </c>
      <c r="BD185" s="65" t="str">
        <f>+IFERROR(VLOOKUP($BB185,'Calculation COD'!$B$4:$J$1055,7,FALSE),"")</f>
        <v/>
      </c>
      <c r="BE185" s="65" t="str">
        <f>+IFERROR(VLOOKUP($BB185,'Calculation NH4'!$B$4:$J$1041,7,FALSE),"")</f>
        <v/>
      </c>
      <c r="BF185" s="65" t="str">
        <f>+IFERROR(VLOOKUP($BB185,'Calculation NO3'!$B$4:$J$1044,7,FALSE),"")</f>
        <v/>
      </c>
      <c r="BG185" s="131" t="str">
        <f>+IFERROR(VLOOKUP($BB185,'Calculation P'!$B$4:$J$1000,7,FALSE),"")</f>
        <v/>
      </c>
      <c r="BH185" s="210" t="str">
        <f t="shared" si="96"/>
        <v>43596I</v>
      </c>
      <c r="BI185" s="66" t="str">
        <f>+IFERROR(VLOOKUP($BH185,'Calculation TSS'!$B$4:$J$1000,7,FALSE),"")</f>
        <v/>
      </c>
      <c r="BJ185" s="65" t="str">
        <f>+IFERROR(VLOOKUP($BH185,'Calculation COD'!$B$4:$J$1055,7,FALSE),"")</f>
        <v/>
      </c>
      <c r="BK185" s="65" t="str">
        <f>+IFERROR(VLOOKUP($BH185,'Calculation NH4'!$B$4:$J$1041,7,FALSE),"")</f>
        <v/>
      </c>
      <c r="BL185" s="65" t="str">
        <f>+IFERROR(VLOOKUP($BH185,'Calculation NO3'!$B$4:$J$1044,7,FALSE),"")</f>
        <v/>
      </c>
      <c r="BM185" s="64" t="str">
        <f>+IFERROR(VLOOKUP($BH185,'Calculation P'!$B$4:$J$1000,7,FALSE),"")</f>
        <v/>
      </c>
      <c r="BN185" s="115"/>
      <c r="BO185" s="183" t="str">
        <f t="shared" si="97"/>
        <v>43596N</v>
      </c>
      <c r="BP185" s="116" t="str">
        <f>IFERROR(+VLOOKUP($BO185,'Calculation Solids'!$B$4:$I$1141,7,FALSE),"")</f>
        <v/>
      </c>
      <c r="BQ185" s="187" t="str">
        <f t="shared" si="98"/>
        <v>43596O</v>
      </c>
      <c r="BR185" s="116" t="str">
        <f>IFERROR(+VLOOKUP($BQ185,'Calculation Solids'!$B$4:$I$1141,7,FALSE),"")</f>
        <v/>
      </c>
      <c r="BS185" s="185" t="str">
        <f t="shared" si="99"/>
        <v>43596P</v>
      </c>
      <c r="BT185" s="116" t="str">
        <f>IFERROR(+VLOOKUP($BS185,'Calculation Solids'!$B$4:$I$1141,7,FALSE),"")</f>
        <v/>
      </c>
    </row>
    <row r="186" spans="1:72" x14ac:dyDescent="0.35">
      <c r="A186" s="358">
        <v>43597</v>
      </c>
      <c r="B186" s="240"/>
      <c r="C186" s="191" t="str">
        <f t="shared" si="83"/>
        <v>43597A</v>
      </c>
      <c r="D186" s="64" t="str">
        <f>IFERROR(+VLOOKUP(C186,'Calculation Solids'!$B$4:$I$1141,7,FALSE),"")</f>
        <v/>
      </c>
      <c r="E186" s="326" t="str">
        <f>+IFERROR(VLOOKUP($C186,'Calculation COD'!$B$4:$J$1055,7,FALSE),"")</f>
        <v/>
      </c>
      <c r="F186" s="183" t="str">
        <f t="shared" si="85"/>
        <v>43597B</v>
      </c>
      <c r="G186" s="178" t="str">
        <f>IFERROR(+VLOOKUP($F186,'Calculation Solids'!$B$4:$I$1141,7,FALSE),"")</f>
        <v/>
      </c>
      <c r="H186" s="3" t="str">
        <f>+IFERROR(VLOOKUP($F186,'Calculation COD'!$B$4:$J$1055,7,FALSE),"")</f>
        <v/>
      </c>
      <c r="I186" s="3" t="str">
        <f>+IFERROR(VLOOKUP($F186,'Calculation NH4'!$B$4:$J$1041,7,FALSE),"")</f>
        <v/>
      </c>
      <c r="J186" s="64" t="str">
        <f>+IFERROR(VLOOKUP($F186,'Calculation NO3'!$B$4:$J$1044,7,FALSE),"")</f>
        <v/>
      </c>
      <c r="K186" s="64" t="str">
        <f>+IFERROR(VLOOKUP($F186,'Calculation P'!$B$4:$J$1000,7,FALSE),"")</f>
        <v/>
      </c>
      <c r="L186" s="240"/>
      <c r="M186" s="117" t="str">
        <f t="shared" si="86"/>
        <v>43597J</v>
      </c>
      <c r="N186" s="66" t="str">
        <f>+IFERROR(VLOOKUP($M186,'Calculation Solids'!$B$4:$J$1141,7,FALSE),"")</f>
        <v/>
      </c>
      <c r="O186" s="64" t="str">
        <f t="shared" si="87"/>
        <v>43597K</v>
      </c>
      <c r="P186" s="64" t="str">
        <f>+IFERROR(VLOOKUP($O186,'Calculation Solids'!$B$4:$J$1141,7,FALSE),"")</f>
        <v/>
      </c>
      <c r="Q186" s="64" t="str">
        <f t="shared" si="88"/>
        <v>43597L</v>
      </c>
      <c r="R186" s="64" t="str">
        <f>+IFERROR(VLOOKUP($Q186,'Calculation Solids'!$B$4:$J$1141,7,FALSE),"")</f>
        <v/>
      </c>
      <c r="S186" s="64" t="str">
        <f t="shared" si="89"/>
        <v>43597M</v>
      </c>
      <c r="T186" s="64" t="str">
        <f>+IFERROR(VLOOKUP($S186,'Calculation Solids'!$B$4:$J$1141,7,FALSE),"")</f>
        <v/>
      </c>
      <c r="U186" s="69" t="str">
        <f t="shared" si="84"/>
        <v/>
      </c>
      <c r="V186" s="189" t="str">
        <f t="shared" si="90"/>
        <v>43597C</v>
      </c>
      <c r="W186" s="64" t="str">
        <f>+IFERROR(VLOOKUP($V186,'Calculation Solids'!$B$4:$J$1141,7,FALSE),"")</f>
        <v/>
      </c>
      <c r="X186" s="4" t="str">
        <f>+IFERROR(VLOOKUP($V186,'Calculation COD'!$B$4:$J$1055,7,FALSE),"")</f>
        <v/>
      </c>
      <c r="Y186" s="4" t="str">
        <f>+IFERROR(VLOOKUP($V186,'Calculation NH4'!$B$4:$J$1041,7,FALSE),"")</f>
        <v/>
      </c>
      <c r="Z186" s="64" t="str">
        <f>+IFERROR(VLOOKUP($V186,'Calculation NO3'!$B$4:$J$1044,7,FALSE),"")</f>
        <v/>
      </c>
      <c r="AA186" s="131" t="str">
        <f>+IFERROR(VLOOKUP($V186,'Calculation P'!$B$4:$J$1000,7,FALSE),"")</f>
        <v/>
      </c>
      <c r="AB186" s="115"/>
      <c r="AC186" s="183" t="str">
        <f t="shared" si="91"/>
        <v>43597D</v>
      </c>
      <c r="AD186" s="4" t="str">
        <f>+IFERROR(VLOOKUP($AC186,'Calculation TSS'!$B$4:$J$1000,7,FALSE),"")</f>
        <v/>
      </c>
      <c r="AE186" s="4" t="str">
        <f>+IFERROR(VLOOKUP($AC186,'Calculation COD'!$B$4:$J$1055,7,FALSE),"")</f>
        <v/>
      </c>
      <c r="AF186" s="4" t="str">
        <f>+IFERROR(VLOOKUP($AC186,'Calculation NH4'!$B$4:$J$1041,7,FALSE),"")</f>
        <v/>
      </c>
      <c r="AG186" s="64" t="str">
        <f>+IFERROR(VLOOKUP($AC186,'Calculation NO3'!$B$4:$J$1044,7,FALSE),"")</f>
        <v/>
      </c>
      <c r="AH186" s="64" t="str">
        <f>+IFERROR(VLOOKUP($AC186,'Calculation P'!$B$4:$J$1000,7,FALSE),"")</f>
        <v/>
      </c>
      <c r="AI186" s="240"/>
      <c r="AJ186" s="210" t="str">
        <f t="shared" si="92"/>
        <v>43597E</v>
      </c>
      <c r="AK186" s="211" t="str">
        <f>+IFERROR(VLOOKUP($AJ186,'Calculation TSS'!$B$4:$J$1000,7,FALSE),"")</f>
        <v/>
      </c>
      <c r="AL186" s="4" t="str">
        <f>+IFERROR(VLOOKUP($AJ186,'Calculation COD'!$B$4:$J$1055,7,FALSE),"")</f>
        <v/>
      </c>
      <c r="AM186" s="4" t="str">
        <f>+IFERROR(VLOOKUP($AJ186,'Calculation NH4'!$B$4:$J$1041,7,FALSE),"")</f>
        <v/>
      </c>
      <c r="AN186" s="64" t="str">
        <f>+IFERROR(VLOOKUP($AJ186,'Calculation NO3'!$B$4:$J$1044,7,FALSE),"")</f>
        <v/>
      </c>
      <c r="AO186" s="69" t="str">
        <f>+IFERROR(VLOOKUP($AJ186,'Calculation P'!$B$4:$J$1000,7,FALSE),"")</f>
        <v/>
      </c>
      <c r="AP186" s="178" t="str">
        <f t="shared" si="93"/>
        <v>43597F</v>
      </c>
      <c r="AQ186" s="65" t="str">
        <f>+IFERROR(VLOOKUP($AP186,'Calculation TSS'!$B$4:$J$1000,7,FALSE),"")</f>
        <v/>
      </c>
      <c r="AR186" s="65" t="str">
        <f>+IFERROR(VLOOKUP($AP186,'Calculation COD'!$B$4:$J$1055,7,FALSE),"")</f>
        <v/>
      </c>
      <c r="AS186" s="65" t="str">
        <f>+IFERROR(VLOOKUP($AP186,'Calculation NH4'!$B$4:$J$1041,7,FALSE),"")</f>
        <v/>
      </c>
      <c r="AT186" s="64" t="str">
        <f>+IFERROR(VLOOKUP($AP186,'Calculation NO3'!$B$4:$J$1044,7,FALSE),"")</f>
        <v/>
      </c>
      <c r="AU186" s="64" t="str">
        <f>+IFERROR(VLOOKUP($AP186,'Calculation P'!$B$4:$J$1000,7,FALSE),"")</f>
        <v/>
      </c>
      <c r="AV186" s="115"/>
      <c r="AW186" s="189" t="str">
        <f t="shared" si="94"/>
        <v>43597G</v>
      </c>
      <c r="AX186" s="65" t="str">
        <f>+IFERROR(VLOOKUP($AW186,'Calculation COD'!$B$4:$J$1055,7,FALSE),"")</f>
        <v/>
      </c>
      <c r="AY186" s="65" t="str">
        <f>+IFERROR(VLOOKUP($AW186,'Calculation NH4'!$B$4:$J$1041,7,FALSE),"")</f>
        <v/>
      </c>
      <c r="AZ186" s="64" t="str">
        <f>+IFERROR(VLOOKUP($AW186,'Calculation NO3'!$B$4:$J$1044,7,FALSE),"")</f>
        <v/>
      </c>
      <c r="BA186" s="69" t="str">
        <f>+IFERROR(VLOOKUP($AW186,'Calculation P'!$B$4:$J$1000,7,FALSE),"")</f>
        <v/>
      </c>
      <c r="BB186" s="183" t="str">
        <f t="shared" si="95"/>
        <v>43597H</v>
      </c>
      <c r="BC186" s="64" t="str">
        <f>+IFERROR(VLOOKUP($BB186,'Calculation TSS'!$B$4:$J$1000,7,FALSE),"")</f>
        <v/>
      </c>
      <c r="BD186" s="65" t="str">
        <f>+IFERROR(VLOOKUP($BB186,'Calculation COD'!$B$4:$J$1055,7,FALSE),"")</f>
        <v/>
      </c>
      <c r="BE186" s="65" t="str">
        <f>+IFERROR(VLOOKUP($BB186,'Calculation NH4'!$B$4:$J$1041,7,FALSE),"")</f>
        <v/>
      </c>
      <c r="BF186" s="65" t="str">
        <f>+IFERROR(VLOOKUP($BB186,'Calculation NO3'!$B$4:$J$1044,7,FALSE),"")</f>
        <v/>
      </c>
      <c r="BG186" s="131" t="str">
        <f>+IFERROR(VLOOKUP($BB186,'Calculation P'!$B$4:$J$1000,7,FALSE),"")</f>
        <v/>
      </c>
      <c r="BH186" s="210" t="str">
        <f t="shared" si="96"/>
        <v>43597I</v>
      </c>
      <c r="BI186" s="66" t="str">
        <f>+IFERROR(VLOOKUP($BH186,'Calculation TSS'!$B$4:$J$1000,7,FALSE),"")</f>
        <v/>
      </c>
      <c r="BJ186" s="65" t="str">
        <f>+IFERROR(VLOOKUP($BH186,'Calculation COD'!$B$4:$J$1055,7,FALSE),"")</f>
        <v/>
      </c>
      <c r="BK186" s="65" t="str">
        <f>+IFERROR(VLOOKUP($BH186,'Calculation NH4'!$B$4:$J$1041,7,FALSE),"")</f>
        <v/>
      </c>
      <c r="BL186" s="65" t="str">
        <f>+IFERROR(VLOOKUP($BH186,'Calculation NO3'!$B$4:$J$1044,7,FALSE),"")</f>
        <v/>
      </c>
      <c r="BM186" s="64" t="str">
        <f>+IFERROR(VLOOKUP($BH186,'Calculation P'!$B$4:$J$1000,7,FALSE),"")</f>
        <v/>
      </c>
      <c r="BN186" s="115"/>
      <c r="BO186" s="183" t="str">
        <f t="shared" si="97"/>
        <v>43597N</v>
      </c>
      <c r="BP186" s="116" t="str">
        <f>IFERROR(+VLOOKUP($BO186,'Calculation Solids'!$B$4:$I$1141,7,FALSE),"")</f>
        <v/>
      </c>
      <c r="BQ186" s="187" t="str">
        <f t="shared" si="98"/>
        <v>43597O</v>
      </c>
      <c r="BR186" s="116" t="str">
        <f>IFERROR(+VLOOKUP($BQ186,'Calculation Solids'!$B$4:$I$1141,7,FALSE),"")</f>
        <v/>
      </c>
      <c r="BS186" s="185" t="str">
        <f t="shared" si="99"/>
        <v>43597P</v>
      </c>
      <c r="BT186" s="116" t="str">
        <f>IFERROR(+VLOOKUP($BS186,'Calculation Solids'!$B$4:$I$1141,7,FALSE),"")</f>
        <v/>
      </c>
    </row>
    <row r="187" spans="1:72" x14ac:dyDescent="0.35">
      <c r="A187" s="359">
        <v>43598</v>
      </c>
      <c r="B187" s="239"/>
      <c r="C187" s="344" t="str">
        <f t="shared" si="83"/>
        <v>43598A</v>
      </c>
      <c r="D187" s="339">
        <f>IFERROR(+VLOOKUP(C187,'Calculation Solids'!$B$4:$I$1141,7,FALSE),"")</f>
        <v>14.538336117876765</v>
      </c>
      <c r="E187" s="340" t="str">
        <f>+IFERROR(VLOOKUP($C187,'Calculation COD'!$B$4:$J$1055,7,FALSE),"")</f>
        <v/>
      </c>
      <c r="F187" s="345" t="str">
        <f t="shared" si="85"/>
        <v>43598B</v>
      </c>
      <c r="G187" s="341">
        <f>IFERROR(+VLOOKUP($F187,'Calculation Solids'!$B$4:$I$1141,7,FALSE),"")</f>
        <v>9.9932116288724373</v>
      </c>
      <c r="H187" s="342" t="str">
        <f>+IFERROR(VLOOKUP($F187,'Calculation COD'!$B$4:$J$1055,7,FALSE),"")</f>
        <v/>
      </c>
      <c r="I187" s="342" t="str">
        <f>+IFERROR(VLOOKUP($F187,'Calculation NH4'!$B$4:$J$1041,7,FALSE),"")</f>
        <v/>
      </c>
      <c r="J187" s="339" t="str">
        <f>+IFERROR(VLOOKUP($F187,'Calculation NO3'!$B$4:$J$1044,7,FALSE),"")</f>
        <v/>
      </c>
      <c r="K187" s="339" t="str">
        <f>+IFERROR(VLOOKUP($F187,'Calculation P'!$B$4:$J$1000,7,FALSE),"")</f>
        <v/>
      </c>
      <c r="L187" s="239"/>
      <c r="M187" s="346" t="str">
        <f t="shared" si="86"/>
        <v>43598J</v>
      </c>
      <c r="N187" s="343">
        <f>+IFERROR(VLOOKUP($M187,'Calculation Solids'!$B$4:$J$1141,7,FALSE),"")</f>
        <v>55.033264566646835</v>
      </c>
      <c r="O187" s="339" t="str">
        <f t="shared" si="87"/>
        <v>43598K</v>
      </c>
      <c r="P187" s="339">
        <f>+IFERROR(VLOOKUP($O187,'Calculation Solids'!$B$4:$J$1141,7,FALSE),"")</f>
        <v>63.20266252305241</v>
      </c>
      <c r="Q187" s="339" t="str">
        <f t="shared" si="88"/>
        <v>43598L</v>
      </c>
      <c r="R187" s="339" t="str">
        <f>+IFERROR(VLOOKUP($Q187,'Calculation Solids'!$B$4:$J$1141,7,FALSE),"")</f>
        <v/>
      </c>
      <c r="S187" s="339" t="str">
        <f t="shared" si="89"/>
        <v>43598M</v>
      </c>
      <c r="T187" s="339" t="str">
        <f>+IFERROR(VLOOKUP($S187,'Calculation Solids'!$B$4:$J$1141,7,FALSE),"")</f>
        <v/>
      </c>
      <c r="U187" s="347">
        <f t="shared" ref="U187:U242" si="100">IFERROR(AVERAGE(N187,P187,R187,T187),"")</f>
        <v>59.117963544849623</v>
      </c>
      <c r="V187" s="348" t="str">
        <f t="shared" si="90"/>
        <v>43598C</v>
      </c>
      <c r="W187" s="339" t="str">
        <f>+IFERROR(VLOOKUP($V187,'Calculation Solids'!$B$4:$J$1141,7,FALSE),"")</f>
        <v/>
      </c>
      <c r="X187" s="8" t="str">
        <f>+IFERROR(VLOOKUP($V187,'Calculation COD'!$B$4:$J$1055,7,FALSE),"")</f>
        <v/>
      </c>
      <c r="Y187" s="8" t="str">
        <f>+IFERROR(VLOOKUP($V187,'Calculation NH4'!$B$4:$J$1041,7,FALSE),"")</f>
        <v/>
      </c>
      <c r="Z187" s="339" t="str">
        <f>+IFERROR(VLOOKUP($V187,'Calculation NO3'!$B$4:$J$1044,7,FALSE),"")</f>
        <v/>
      </c>
      <c r="AA187" s="349" t="str">
        <f>+IFERROR(VLOOKUP($V187,'Calculation P'!$B$4:$J$1000,7,FALSE),"")</f>
        <v/>
      </c>
      <c r="AB187" s="62"/>
      <c r="AC187" s="345" t="str">
        <f t="shared" si="91"/>
        <v>43598D</v>
      </c>
      <c r="AD187" s="8" t="str">
        <f>+IFERROR(VLOOKUP($AC187,'Calculation TSS'!$B$4:$J$1000,7,FALSE),"")</f>
        <v/>
      </c>
      <c r="AE187" s="8" t="str">
        <f>+IFERROR(VLOOKUP($AC187,'Calculation COD'!$B$4:$J$1055,7,FALSE),"")</f>
        <v/>
      </c>
      <c r="AF187" s="8" t="str">
        <f>+IFERROR(VLOOKUP($AC187,'Calculation NH4'!$B$4:$J$1041,7,FALSE),"")</f>
        <v/>
      </c>
      <c r="AG187" s="339" t="str">
        <f>+IFERROR(VLOOKUP($AC187,'Calculation NO3'!$B$4:$J$1044,7,FALSE),"")</f>
        <v/>
      </c>
      <c r="AH187" s="339" t="str">
        <f>+IFERROR(VLOOKUP($AC187,'Calculation P'!$B$4:$J$1000,7,FALSE),"")</f>
        <v/>
      </c>
      <c r="AI187" s="239"/>
      <c r="AJ187" s="193" t="str">
        <f t="shared" si="92"/>
        <v>43598E</v>
      </c>
      <c r="AK187" s="350" t="str">
        <f>+IFERROR(VLOOKUP($AJ187,'Calculation TSS'!$B$4:$J$1000,7,FALSE),"")</f>
        <v/>
      </c>
      <c r="AL187" s="8" t="str">
        <f>+IFERROR(VLOOKUP($AJ187,'Calculation COD'!$B$4:$J$1055,7,FALSE),"")</f>
        <v/>
      </c>
      <c r="AM187" s="8" t="str">
        <f>+IFERROR(VLOOKUP($AJ187,'Calculation NH4'!$B$4:$J$1041,7,FALSE),"")</f>
        <v/>
      </c>
      <c r="AN187" s="339" t="str">
        <f>+IFERROR(VLOOKUP($AJ187,'Calculation NO3'!$B$4:$J$1044,7,FALSE),"")</f>
        <v/>
      </c>
      <c r="AO187" s="347" t="str">
        <f>+IFERROR(VLOOKUP($AJ187,'Calculation P'!$B$4:$J$1000,7,FALSE),"")</f>
        <v/>
      </c>
      <c r="AP187" s="341" t="str">
        <f t="shared" si="93"/>
        <v>43598F</v>
      </c>
      <c r="AQ187" s="26" t="str">
        <f>+IFERROR(VLOOKUP($AP187,'Calculation TSS'!$B$4:$J$1000,7,FALSE),"")</f>
        <v/>
      </c>
      <c r="AR187" s="26" t="str">
        <f>+IFERROR(VLOOKUP($AP187,'Calculation COD'!$B$4:$J$1055,7,FALSE),"")</f>
        <v/>
      </c>
      <c r="AS187" s="26" t="str">
        <f>+IFERROR(VLOOKUP($AP187,'Calculation NH4'!$B$4:$J$1041,7,FALSE),"")</f>
        <v/>
      </c>
      <c r="AT187" s="339" t="str">
        <f>+IFERROR(VLOOKUP($AP187,'Calculation NO3'!$B$4:$J$1044,7,FALSE),"")</f>
        <v/>
      </c>
      <c r="AU187" s="339" t="str">
        <f>+IFERROR(VLOOKUP($AP187,'Calculation P'!$B$4:$J$1000,7,FALSE),"")</f>
        <v/>
      </c>
      <c r="AV187" s="62"/>
      <c r="AW187" s="348" t="str">
        <f t="shared" si="94"/>
        <v>43598G</v>
      </c>
      <c r="AX187" s="26" t="str">
        <f>+IFERROR(VLOOKUP($AW187,'Calculation COD'!$B$4:$J$1055,7,FALSE),"")</f>
        <v/>
      </c>
      <c r="AY187" s="26" t="str">
        <f>+IFERROR(VLOOKUP($AW187,'Calculation NH4'!$B$4:$J$1041,7,FALSE),"")</f>
        <v/>
      </c>
      <c r="AZ187" s="339" t="str">
        <f>+IFERROR(VLOOKUP($AW187,'Calculation NO3'!$B$4:$J$1044,7,FALSE),"")</f>
        <v/>
      </c>
      <c r="BA187" s="347" t="str">
        <f>+IFERROR(VLOOKUP($AW187,'Calculation P'!$B$4:$J$1000,7,FALSE),"")</f>
        <v/>
      </c>
      <c r="BB187" s="345" t="str">
        <f t="shared" si="95"/>
        <v>43598H</v>
      </c>
      <c r="BC187" s="339" t="str">
        <f>+IFERROR(VLOOKUP($BB187,'Calculation TSS'!$B$4:$J$1000,7,FALSE),"")</f>
        <v/>
      </c>
      <c r="BD187" s="26" t="str">
        <f>+IFERROR(VLOOKUP($BB187,'Calculation COD'!$B$4:$J$1055,7,FALSE),"")</f>
        <v/>
      </c>
      <c r="BE187" s="26" t="str">
        <f>+IFERROR(VLOOKUP($BB187,'Calculation NH4'!$B$4:$J$1041,7,FALSE),"")</f>
        <v/>
      </c>
      <c r="BF187" s="26" t="str">
        <f>+IFERROR(VLOOKUP($BB187,'Calculation NO3'!$B$4:$J$1044,7,FALSE),"")</f>
        <v/>
      </c>
      <c r="BG187" s="349" t="str">
        <f>+IFERROR(VLOOKUP($BB187,'Calculation P'!$B$4:$J$1000,7,FALSE),"")</f>
        <v/>
      </c>
      <c r="BH187" s="193" t="str">
        <f t="shared" si="96"/>
        <v>43598I</v>
      </c>
      <c r="BI187" s="343" t="str">
        <f>+IFERROR(VLOOKUP($BH187,'Calculation TSS'!$B$4:$J$1000,7,FALSE),"")</f>
        <v/>
      </c>
      <c r="BJ187" s="26" t="str">
        <f>+IFERROR(VLOOKUP($BH187,'Calculation COD'!$B$4:$J$1055,7,FALSE),"")</f>
        <v/>
      </c>
      <c r="BK187" s="26" t="str">
        <f>+IFERROR(VLOOKUP($BH187,'Calculation NH4'!$B$4:$J$1041,7,FALSE),"")</f>
        <v/>
      </c>
      <c r="BL187" s="26" t="str">
        <f>+IFERROR(VLOOKUP($BH187,'Calculation NO3'!$B$4:$J$1044,7,FALSE),"")</f>
        <v/>
      </c>
      <c r="BM187" s="339" t="str">
        <f>+IFERROR(VLOOKUP($BH187,'Calculation P'!$B$4:$J$1000,7,FALSE),"")</f>
        <v/>
      </c>
      <c r="BN187" s="62"/>
      <c r="BO187" s="345" t="str">
        <f t="shared" si="97"/>
        <v>43598N</v>
      </c>
      <c r="BP187" s="351">
        <f>IFERROR(+VLOOKUP($BO187,'Calculation Solids'!$B$4:$I$1141,7,FALSE),"")</f>
        <v>347.96879532235158</v>
      </c>
      <c r="BQ187" s="352" t="str">
        <f t="shared" si="98"/>
        <v>43598O</v>
      </c>
      <c r="BR187" s="351">
        <f>IFERROR(+VLOOKUP($BQ187,'Calculation Solids'!$B$4:$I$1141,7,FALSE),"")</f>
        <v>794.06010205204859</v>
      </c>
      <c r="BS187" s="353" t="str">
        <f t="shared" si="99"/>
        <v>43598P</v>
      </c>
      <c r="BT187" s="351" t="str">
        <f>IFERROR(+VLOOKUP($BS187,'Calculation Solids'!$B$4:$I$1141,7,FALSE),"")</f>
        <v/>
      </c>
    </row>
    <row r="188" spans="1:72" x14ac:dyDescent="0.35">
      <c r="A188" s="359">
        <v>43599</v>
      </c>
      <c r="B188" s="239"/>
      <c r="C188" s="344" t="str">
        <f t="shared" si="83"/>
        <v>43599A</v>
      </c>
      <c r="D188" s="339" t="str">
        <f>IFERROR(+VLOOKUP(C188,'Calculation Solids'!$B$4:$I$1141,7,FALSE),"")</f>
        <v/>
      </c>
      <c r="E188" s="340" t="str">
        <f>+IFERROR(VLOOKUP($C188,'Calculation COD'!$B$4:$J$1055,7,FALSE),"")</f>
        <v/>
      </c>
      <c r="F188" s="345" t="str">
        <f t="shared" si="85"/>
        <v>43599B</v>
      </c>
      <c r="G188" s="341" t="str">
        <f>IFERROR(+VLOOKUP($F188,'Calculation Solids'!$B$4:$I$1141,7,FALSE),"")</f>
        <v/>
      </c>
      <c r="H188" s="342" t="str">
        <f>+IFERROR(VLOOKUP($F188,'Calculation COD'!$B$4:$J$1055,7,FALSE),"")</f>
        <v/>
      </c>
      <c r="I188" s="342" t="str">
        <f>+IFERROR(VLOOKUP($F188,'Calculation NH4'!$B$4:$J$1041,7,FALSE),"")</f>
        <v/>
      </c>
      <c r="J188" s="339" t="str">
        <f>+IFERROR(VLOOKUP($F188,'Calculation NO3'!$B$4:$J$1044,7,FALSE),"")</f>
        <v/>
      </c>
      <c r="K188" s="339" t="str">
        <f>+IFERROR(VLOOKUP($F188,'Calculation P'!$B$4:$J$1000,7,FALSE),"")</f>
        <v/>
      </c>
      <c r="L188" s="239"/>
      <c r="M188" s="346" t="str">
        <f t="shared" si="86"/>
        <v>43599J</v>
      </c>
      <c r="N188" s="343" t="str">
        <f>+IFERROR(VLOOKUP($M188,'Calculation Solids'!$B$4:$J$1141,7,FALSE),"")</f>
        <v/>
      </c>
      <c r="O188" s="339" t="str">
        <f t="shared" si="87"/>
        <v>43599K</v>
      </c>
      <c r="P188" s="339" t="str">
        <f>+IFERROR(VLOOKUP($O188,'Calculation Solids'!$B$4:$J$1141,7,FALSE),"")</f>
        <v/>
      </c>
      <c r="Q188" s="339" t="str">
        <f t="shared" si="88"/>
        <v>43599L</v>
      </c>
      <c r="R188" s="339" t="str">
        <f>+IFERROR(VLOOKUP($Q188,'Calculation Solids'!$B$4:$J$1141,7,FALSE),"")</f>
        <v/>
      </c>
      <c r="S188" s="339" t="str">
        <f t="shared" si="89"/>
        <v>43599M</v>
      </c>
      <c r="T188" s="339" t="str">
        <f>+IFERROR(VLOOKUP($S188,'Calculation Solids'!$B$4:$J$1141,7,FALSE),"")</f>
        <v/>
      </c>
      <c r="U188" s="347" t="str">
        <f t="shared" si="100"/>
        <v/>
      </c>
      <c r="V188" s="348" t="str">
        <f t="shared" si="90"/>
        <v>43599C</v>
      </c>
      <c r="W188" s="339" t="str">
        <f>+IFERROR(VLOOKUP($V188,'Calculation Solids'!$B$4:$J$1141,7,FALSE),"")</f>
        <v/>
      </c>
      <c r="X188" s="8" t="str">
        <f>+IFERROR(VLOOKUP($V188,'Calculation COD'!$B$4:$J$1055,7,FALSE),"")</f>
        <v/>
      </c>
      <c r="Y188" s="8" t="str">
        <f>+IFERROR(VLOOKUP($V188,'Calculation NH4'!$B$4:$J$1041,7,FALSE),"")</f>
        <v/>
      </c>
      <c r="Z188" s="339" t="str">
        <f>+IFERROR(VLOOKUP($V188,'Calculation NO3'!$B$4:$J$1044,7,FALSE),"")</f>
        <v/>
      </c>
      <c r="AA188" s="349" t="str">
        <f>+IFERROR(VLOOKUP($V188,'Calculation P'!$B$4:$J$1000,7,FALSE),"")</f>
        <v/>
      </c>
      <c r="AB188" s="62"/>
      <c r="AC188" s="345" t="str">
        <f t="shared" si="91"/>
        <v>43599D</v>
      </c>
      <c r="AD188" s="8" t="str">
        <f>+IFERROR(VLOOKUP($AC188,'Calculation TSS'!$B$4:$J$1000,7,FALSE),"")</f>
        <v/>
      </c>
      <c r="AE188" s="8" t="str">
        <f>+IFERROR(VLOOKUP($AC188,'Calculation COD'!$B$4:$J$1055,7,FALSE),"")</f>
        <v/>
      </c>
      <c r="AF188" s="8" t="str">
        <f>+IFERROR(VLOOKUP($AC188,'Calculation NH4'!$B$4:$J$1041,7,FALSE),"")</f>
        <v/>
      </c>
      <c r="AG188" s="339" t="str">
        <f>+IFERROR(VLOOKUP($AC188,'Calculation NO3'!$B$4:$J$1044,7,FALSE),"")</f>
        <v/>
      </c>
      <c r="AH188" s="339" t="str">
        <f>+IFERROR(VLOOKUP($AC188,'Calculation P'!$B$4:$J$1000,7,FALSE),"")</f>
        <v/>
      </c>
      <c r="AI188" s="239"/>
      <c r="AJ188" s="193" t="str">
        <f t="shared" si="92"/>
        <v>43599E</v>
      </c>
      <c r="AK188" s="350" t="str">
        <f>+IFERROR(VLOOKUP($AJ188,'Calculation TSS'!$B$4:$J$1000,7,FALSE),"")</f>
        <v/>
      </c>
      <c r="AL188" s="8" t="str">
        <f>+IFERROR(VLOOKUP($AJ188,'Calculation COD'!$B$4:$J$1055,7,FALSE),"")</f>
        <v/>
      </c>
      <c r="AM188" s="8" t="str">
        <f>+IFERROR(VLOOKUP($AJ188,'Calculation NH4'!$B$4:$J$1041,7,FALSE),"")</f>
        <v/>
      </c>
      <c r="AN188" s="339" t="str">
        <f>+IFERROR(VLOOKUP($AJ188,'Calculation NO3'!$B$4:$J$1044,7,FALSE),"")</f>
        <v/>
      </c>
      <c r="AO188" s="347" t="str">
        <f>+IFERROR(VLOOKUP($AJ188,'Calculation P'!$B$4:$J$1000,7,FALSE),"")</f>
        <v/>
      </c>
      <c r="AP188" s="341" t="str">
        <f t="shared" si="93"/>
        <v>43599F</v>
      </c>
      <c r="AQ188" s="26" t="str">
        <f>+IFERROR(VLOOKUP($AP188,'Calculation TSS'!$B$4:$J$1000,7,FALSE),"")</f>
        <v/>
      </c>
      <c r="AR188" s="26" t="str">
        <f>+IFERROR(VLOOKUP($AP188,'Calculation COD'!$B$4:$J$1055,7,FALSE),"")</f>
        <v/>
      </c>
      <c r="AS188" s="26" t="str">
        <f>+IFERROR(VLOOKUP($AP188,'Calculation NH4'!$B$4:$J$1041,7,FALSE),"")</f>
        <v/>
      </c>
      <c r="AT188" s="339" t="str">
        <f>+IFERROR(VLOOKUP($AP188,'Calculation NO3'!$B$4:$J$1044,7,FALSE),"")</f>
        <v/>
      </c>
      <c r="AU188" s="339" t="str">
        <f>+IFERROR(VLOOKUP($AP188,'Calculation P'!$B$4:$J$1000,7,FALSE),"")</f>
        <v/>
      </c>
      <c r="AV188" s="62"/>
      <c r="AW188" s="348" t="str">
        <f t="shared" si="94"/>
        <v>43599G</v>
      </c>
      <c r="AX188" s="26" t="str">
        <f>+IFERROR(VLOOKUP($AW188,'Calculation COD'!$B$4:$J$1055,7,FALSE),"")</f>
        <v/>
      </c>
      <c r="AY188" s="26" t="str">
        <f>+IFERROR(VLOOKUP($AW188,'Calculation NH4'!$B$4:$J$1041,7,FALSE),"")</f>
        <v/>
      </c>
      <c r="AZ188" s="339" t="str">
        <f>+IFERROR(VLOOKUP($AW188,'Calculation NO3'!$B$4:$J$1044,7,FALSE),"")</f>
        <v/>
      </c>
      <c r="BA188" s="347" t="str">
        <f>+IFERROR(VLOOKUP($AW188,'Calculation P'!$B$4:$J$1000,7,FALSE),"")</f>
        <v/>
      </c>
      <c r="BB188" s="345" t="str">
        <f t="shared" si="95"/>
        <v>43599H</v>
      </c>
      <c r="BC188" s="339" t="str">
        <f>+IFERROR(VLOOKUP($BB188,'Calculation TSS'!$B$4:$J$1000,7,FALSE),"")</f>
        <v/>
      </c>
      <c r="BD188" s="26" t="str">
        <f>+IFERROR(VLOOKUP($BB188,'Calculation COD'!$B$4:$J$1055,7,FALSE),"")</f>
        <v/>
      </c>
      <c r="BE188" s="26" t="str">
        <f>+IFERROR(VLOOKUP($BB188,'Calculation NH4'!$B$4:$J$1041,7,FALSE),"")</f>
        <v/>
      </c>
      <c r="BF188" s="26" t="str">
        <f>+IFERROR(VLOOKUP($BB188,'Calculation NO3'!$B$4:$J$1044,7,FALSE),"")</f>
        <v/>
      </c>
      <c r="BG188" s="349" t="str">
        <f>+IFERROR(VLOOKUP($BB188,'Calculation P'!$B$4:$J$1000,7,FALSE),"")</f>
        <v/>
      </c>
      <c r="BH188" s="193" t="str">
        <f t="shared" si="96"/>
        <v>43599I</v>
      </c>
      <c r="BI188" s="343" t="str">
        <f>+IFERROR(VLOOKUP($BH188,'Calculation TSS'!$B$4:$J$1000,7,FALSE),"")</f>
        <v/>
      </c>
      <c r="BJ188" s="26" t="str">
        <f>+IFERROR(VLOOKUP($BH188,'Calculation COD'!$B$4:$J$1055,7,FALSE),"")</f>
        <v/>
      </c>
      <c r="BK188" s="26" t="str">
        <f>+IFERROR(VLOOKUP($BH188,'Calculation NH4'!$B$4:$J$1041,7,FALSE),"")</f>
        <v/>
      </c>
      <c r="BL188" s="26" t="str">
        <f>+IFERROR(VLOOKUP($BH188,'Calculation NO3'!$B$4:$J$1044,7,FALSE),"")</f>
        <v/>
      </c>
      <c r="BM188" s="339" t="str">
        <f>+IFERROR(VLOOKUP($BH188,'Calculation P'!$B$4:$J$1000,7,FALSE),"")</f>
        <v/>
      </c>
      <c r="BN188" s="62"/>
      <c r="BO188" s="345" t="str">
        <f t="shared" si="97"/>
        <v>43599N</v>
      </c>
      <c r="BP188" s="351" t="str">
        <f>IFERROR(+VLOOKUP($BO188,'Calculation Solids'!$B$4:$I$1141,7,FALSE),"")</f>
        <v/>
      </c>
      <c r="BQ188" s="352" t="str">
        <f t="shared" si="98"/>
        <v>43599O</v>
      </c>
      <c r="BR188" s="351" t="str">
        <f>IFERROR(+VLOOKUP($BQ188,'Calculation Solids'!$B$4:$I$1141,7,FALSE),"")</f>
        <v/>
      </c>
      <c r="BS188" s="353" t="str">
        <f t="shared" si="99"/>
        <v>43599P</v>
      </c>
      <c r="BT188" s="351" t="str">
        <f>IFERROR(+VLOOKUP($BS188,'Calculation Solids'!$B$4:$I$1141,7,FALSE),"")</f>
        <v/>
      </c>
    </row>
    <row r="189" spans="1:72" x14ac:dyDescent="0.35">
      <c r="A189" s="359">
        <v>43600</v>
      </c>
      <c r="B189" s="239"/>
      <c r="C189" s="344" t="str">
        <f t="shared" si="83"/>
        <v>43600A</v>
      </c>
      <c r="D189" s="339">
        <f>IFERROR(+VLOOKUP(C189,'Calculation Solids'!$B$4:$I$1141,7,FALSE),"")</f>
        <v>8.5514769547849863</v>
      </c>
      <c r="E189" s="340">
        <f>+IFERROR(VLOOKUP($C189,'Calculation COD'!$B$4:$J$1055,7,FALSE),"")</f>
        <v>12600</v>
      </c>
      <c r="F189" s="345" t="str">
        <f t="shared" si="85"/>
        <v>43600B</v>
      </c>
      <c r="G189" s="341">
        <f>IFERROR(+VLOOKUP($F189,'Calculation Solids'!$B$4:$I$1141,7,FALSE),"")</f>
        <v>5.742176993290542</v>
      </c>
      <c r="H189" s="342">
        <f>+IFERROR(VLOOKUP($F189,'Calculation COD'!$B$4:$J$1055,7,FALSE),"")</f>
        <v>7000</v>
      </c>
      <c r="I189" s="342">
        <f>+IFERROR(VLOOKUP($F189,'Calculation NH4'!$B$4:$J$1041,7,FALSE),"")</f>
        <v>0</v>
      </c>
      <c r="J189" s="339">
        <f>+IFERROR(VLOOKUP($F189,'Calculation NO3'!$B$4:$J$1044,7,FALSE),"")</f>
        <v>48.300000000000004</v>
      </c>
      <c r="K189" s="339" t="str">
        <f>+IFERROR(VLOOKUP($F189,'Calculation P'!$B$4:$J$1000,7,FALSE),"")</f>
        <v/>
      </c>
      <c r="L189" s="239"/>
      <c r="M189" s="346" t="str">
        <f t="shared" si="86"/>
        <v>43600J</v>
      </c>
      <c r="N189" s="343">
        <f>+IFERROR(VLOOKUP($M189,'Calculation Solids'!$B$4:$J$1141,7,FALSE),"")</f>
        <v>61.700177722808078</v>
      </c>
      <c r="O189" s="339" t="str">
        <f t="shared" si="87"/>
        <v>43600K</v>
      </c>
      <c r="P189" s="339">
        <f>+IFERROR(VLOOKUP($O189,'Calculation Solids'!$B$4:$J$1141,7,FALSE),"")</f>
        <v>62.571764389569474</v>
      </c>
      <c r="Q189" s="339" t="str">
        <f t="shared" si="88"/>
        <v>43600L</v>
      </c>
      <c r="R189" s="339">
        <f>+IFERROR(VLOOKUP($Q189,'Calculation Solids'!$B$4:$J$1141,7,FALSE),"")</f>
        <v>72.194583906022743</v>
      </c>
      <c r="S189" s="339" t="str">
        <f t="shared" si="89"/>
        <v>43600M</v>
      </c>
      <c r="T189" s="339">
        <f>+IFERROR(VLOOKUP($S189,'Calculation Solids'!$B$4:$J$1141,7,FALSE),"")</f>
        <v>70.516187380152473</v>
      </c>
      <c r="U189" s="347">
        <f t="shared" si="100"/>
        <v>66.745678349638197</v>
      </c>
      <c r="V189" s="348" t="str">
        <f t="shared" si="90"/>
        <v>43600C</v>
      </c>
      <c r="W189" s="339" t="str">
        <f>+IFERROR(VLOOKUP($V189,'Calculation Solids'!$B$4:$J$1141,7,FALSE),"")</f>
        <v/>
      </c>
      <c r="X189" s="8" t="str">
        <f>+IFERROR(VLOOKUP($V189,'Calculation COD'!$B$4:$J$1055,7,FALSE),"")</f>
        <v/>
      </c>
      <c r="Y189" s="8" t="str">
        <f>+IFERROR(VLOOKUP($V189,'Calculation NH4'!$B$4:$J$1041,7,FALSE),"")</f>
        <v/>
      </c>
      <c r="Z189" s="339" t="str">
        <f>+IFERROR(VLOOKUP($V189,'Calculation NO3'!$B$4:$J$1044,7,FALSE),"")</f>
        <v/>
      </c>
      <c r="AA189" s="349" t="str">
        <f>+IFERROR(VLOOKUP($V189,'Calculation P'!$B$4:$J$1000,7,FALSE),"")</f>
        <v/>
      </c>
      <c r="AB189" s="62"/>
      <c r="AC189" s="345" t="str">
        <f t="shared" si="91"/>
        <v>43600D</v>
      </c>
      <c r="AD189" s="8" t="str">
        <f>+IFERROR(VLOOKUP($AC189,'Calculation TSS'!$B$4:$J$1000,7,FALSE),"")</f>
        <v/>
      </c>
      <c r="AE189" s="8" t="str">
        <f>+IFERROR(VLOOKUP($AC189,'Calculation COD'!$B$4:$J$1055,7,FALSE),"")</f>
        <v/>
      </c>
      <c r="AF189" s="8" t="str">
        <f>+IFERROR(VLOOKUP($AC189,'Calculation NH4'!$B$4:$J$1041,7,FALSE),"")</f>
        <v/>
      </c>
      <c r="AG189" s="339" t="str">
        <f>+IFERROR(VLOOKUP($AC189,'Calculation NO3'!$B$4:$J$1044,7,FALSE),"")</f>
        <v/>
      </c>
      <c r="AH189" s="339" t="str">
        <f>+IFERROR(VLOOKUP($AC189,'Calculation P'!$B$4:$J$1000,7,FALSE),"")</f>
        <v/>
      </c>
      <c r="AI189" s="239"/>
      <c r="AJ189" s="193" t="str">
        <f t="shared" si="92"/>
        <v>43600E</v>
      </c>
      <c r="AK189" s="350" t="str">
        <f>+IFERROR(VLOOKUP($AJ189,'Calculation TSS'!$B$4:$J$1000,7,FALSE),"")</f>
        <v/>
      </c>
      <c r="AL189" s="8" t="str">
        <f>+IFERROR(VLOOKUP($AJ189,'Calculation COD'!$B$4:$J$1055,7,FALSE),"")</f>
        <v/>
      </c>
      <c r="AM189" s="8" t="str">
        <f>+IFERROR(VLOOKUP($AJ189,'Calculation NH4'!$B$4:$J$1041,7,FALSE),"")</f>
        <v/>
      </c>
      <c r="AN189" s="339" t="str">
        <f>+IFERROR(VLOOKUP($AJ189,'Calculation NO3'!$B$4:$J$1044,7,FALSE),"")</f>
        <v/>
      </c>
      <c r="AO189" s="347" t="str">
        <f>+IFERROR(VLOOKUP($AJ189,'Calculation P'!$B$4:$J$1000,7,FALSE),"")</f>
        <v/>
      </c>
      <c r="AP189" s="341" t="str">
        <f t="shared" si="93"/>
        <v>43600F</v>
      </c>
      <c r="AQ189" s="26" t="str">
        <f>+IFERROR(VLOOKUP($AP189,'Calculation TSS'!$B$4:$J$1000,7,FALSE),"")</f>
        <v/>
      </c>
      <c r="AR189" s="26">
        <f>+IFERROR(VLOOKUP($AP189,'Calculation COD'!$B$4:$J$1055,7,FALSE),"")</f>
        <v>1920</v>
      </c>
      <c r="AS189" s="26">
        <f>+IFERROR(VLOOKUP($AP189,'Calculation NH4'!$B$4:$J$1041,7,FALSE),"")</f>
        <v>115</v>
      </c>
      <c r="AT189" s="339">
        <f>+IFERROR(VLOOKUP($AP189,'Calculation NO3'!$B$4:$J$1044,7,FALSE),"")</f>
        <v>0</v>
      </c>
      <c r="AU189" s="339" t="str">
        <f>+IFERROR(VLOOKUP($AP189,'Calculation P'!$B$4:$J$1000,7,FALSE),"")</f>
        <v/>
      </c>
      <c r="AV189" s="62"/>
      <c r="AW189" s="348" t="str">
        <f t="shared" si="94"/>
        <v>43600G</v>
      </c>
      <c r="AX189" s="26" t="str">
        <f>+IFERROR(VLOOKUP($AW189,'Calculation COD'!$B$4:$J$1055,7,FALSE),"")</f>
        <v/>
      </c>
      <c r="AY189" s="26" t="str">
        <f>+IFERROR(VLOOKUP($AW189,'Calculation NH4'!$B$4:$J$1041,7,FALSE),"")</f>
        <v/>
      </c>
      <c r="AZ189" s="339" t="str">
        <f>+IFERROR(VLOOKUP($AW189,'Calculation NO3'!$B$4:$J$1044,7,FALSE),"")</f>
        <v/>
      </c>
      <c r="BA189" s="347" t="str">
        <f>+IFERROR(VLOOKUP($AW189,'Calculation P'!$B$4:$J$1000,7,FALSE),"")</f>
        <v/>
      </c>
      <c r="BB189" s="345" t="str">
        <f t="shared" si="95"/>
        <v>43600H</v>
      </c>
      <c r="BC189" s="339" t="str">
        <f>+IFERROR(VLOOKUP($BB189,'Calculation TSS'!$B$4:$J$1000,7,FALSE),"")</f>
        <v/>
      </c>
      <c r="BD189" s="26" t="str">
        <f>+IFERROR(VLOOKUP($BB189,'Calculation COD'!$B$4:$J$1055,7,FALSE),"")</f>
        <v/>
      </c>
      <c r="BE189" s="26" t="str">
        <f>+IFERROR(VLOOKUP($BB189,'Calculation NH4'!$B$4:$J$1041,7,FALSE),"")</f>
        <v/>
      </c>
      <c r="BF189" s="26" t="str">
        <f>+IFERROR(VLOOKUP($BB189,'Calculation NO3'!$B$4:$J$1044,7,FALSE),"")</f>
        <v/>
      </c>
      <c r="BG189" s="349" t="str">
        <f>+IFERROR(VLOOKUP($BB189,'Calculation P'!$B$4:$J$1000,7,FALSE),"")</f>
        <v/>
      </c>
      <c r="BH189" s="193" t="str">
        <f t="shared" si="96"/>
        <v>43600I</v>
      </c>
      <c r="BI189" s="343" t="str">
        <f>+IFERROR(VLOOKUP($BH189,'Calculation TSS'!$B$4:$J$1000,7,FALSE),"")</f>
        <v/>
      </c>
      <c r="BJ189" s="26">
        <f>+IFERROR(VLOOKUP($BH189,'Calculation COD'!$B$4:$J$1055,7,FALSE),"")</f>
        <v>0</v>
      </c>
      <c r="BK189" s="26">
        <f>+IFERROR(VLOOKUP($BH189,'Calculation NH4'!$B$4:$J$1041,7,FALSE),"")</f>
        <v>500</v>
      </c>
      <c r="BL189" s="26">
        <f>+IFERROR(VLOOKUP($BH189,'Calculation NO3'!$B$4:$J$1044,7,FALSE),"")</f>
        <v>39.900000000000006</v>
      </c>
      <c r="BM189" s="339" t="str">
        <f>+IFERROR(VLOOKUP($BH189,'Calculation P'!$B$4:$J$1000,7,FALSE),"")</f>
        <v/>
      </c>
      <c r="BN189" s="62"/>
      <c r="BO189" s="345" t="str">
        <f t="shared" si="97"/>
        <v>43600N</v>
      </c>
      <c r="BP189" s="351" t="str">
        <f>IFERROR(+VLOOKUP($BO189,'Calculation Solids'!$B$4:$I$1141,7,FALSE),"")</f>
        <v/>
      </c>
      <c r="BQ189" s="352" t="str">
        <f t="shared" si="98"/>
        <v>43600O</v>
      </c>
      <c r="BR189" s="351" t="str">
        <f>IFERROR(+VLOOKUP($BQ189,'Calculation Solids'!$B$4:$I$1141,7,FALSE),"")</f>
        <v/>
      </c>
      <c r="BS189" s="353" t="str">
        <f t="shared" si="99"/>
        <v>43600P</v>
      </c>
      <c r="BT189" s="351">
        <f>IFERROR(+VLOOKUP($BS189,'Calculation Solids'!$B$4:$I$1141,7,FALSE),"")</f>
        <v>69.955327182629759</v>
      </c>
    </row>
    <row r="190" spans="1:72" x14ac:dyDescent="0.35">
      <c r="A190" s="359">
        <v>43601</v>
      </c>
      <c r="B190" s="239"/>
      <c r="C190" s="344" t="str">
        <f t="shared" si="83"/>
        <v>43601A</v>
      </c>
      <c r="D190" s="339" t="str">
        <f>IFERROR(+VLOOKUP(C190,'Calculation Solids'!$B$4:$I$1141,7,FALSE),"")</f>
        <v/>
      </c>
      <c r="E190" s="340" t="str">
        <f>+IFERROR(VLOOKUP($C190,'Calculation COD'!$B$4:$J$1055,7,FALSE),"")</f>
        <v/>
      </c>
      <c r="F190" s="345" t="str">
        <f t="shared" si="85"/>
        <v>43601B</v>
      </c>
      <c r="G190" s="341" t="str">
        <f>IFERROR(+VLOOKUP($F190,'Calculation Solids'!$B$4:$I$1141,7,FALSE),"")</f>
        <v/>
      </c>
      <c r="H190" s="342" t="str">
        <f>+IFERROR(VLOOKUP($F190,'Calculation COD'!$B$4:$J$1055,7,FALSE),"")</f>
        <v/>
      </c>
      <c r="I190" s="342" t="str">
        <f>+IFERROR(VLOOKUP($F190,'Calculation NH4'!$B$4:$J$1041,7,FALSE),"")</f>
        <v/>
      </c>
      <c r="J190" s="339" t="str">
        <f>+IFERROR(VLOOKUP($F190,'Calculation NO3'!$B$4:$J$1044,7,FALSE),"")</f>
        <v/>
      </c>
      <c r="K190" s="339" t="str">
        <f>+IFERROR(VLOOKUP($F190,'Calculation P'!$B$4:$J$1000,7,FALSE),"")</f>
        <v/>
      </c>
      <c r="L190" s="239"/>
      <c r="M190" s="346" t="str">
        <f t="shared" si="86"/>
        <v>43601J</v>
      </c>
      <c r="N190" s="343" t="str">
        <f>+IFERROR(VLOOKUP($M190,'Calculation Solids'!$B$4:$J$1141,7,FALSE),"")</f>
        <v/>
      </c>
      <c r="O190" s="339" t="str">
        <f t="shared" si="87"/>
        <v>43601K</v>
      </c>
      <c r="P190" s="339" t="str">
        <f>+IFERROR(VLOOKUP($O190,'Calculation Solids'!$B$4:$J$1141,7,FALSE),"")</f>
        <v/>
      </c>
      <c r="Q190" s="339" t="str">
        <f t="shared" si="88"/>
        <v>43601L</v>
      </c>
      <c r="R190" s="339" t="str">
        <f>+IFERROR(VLOOKUP($Q190,'Calculation Solids'!$B$4:$J$1141,7,FALSE),"")</f>
        <v/>
      </c>
      <c r="S190" s="339" t="str">
        <f t="shared" si="89"/>
        <v>43601M</v>
      </c>
      <c r="T190" s="339" t="str">
        <f>+IFERROR(VLOOKUP($S190,'Calculation Solids'!$B$4:$J$1141,7,FALSE),"")</f>
        <v/>
      </c>
      <c r="U190" s="347" t="str">
        <f t="shared" si="100"/>
        <v/>
      </c>
      <c r="V190" s="348" t="str">
        <f t="shared" si="90"/>
        <v>43601C</v>
      </c>
      <c r="W190" s="339" t="str">
        <f>+IFERROR(VLOOKUP($V190,'Calculation Solids'!$B$4:$J$1141,7,FALSE),"")</f>
        <v/>
      </c>
      <c r="X190" s="8" t="str">
        <f>+IFERROR(VLOOKUP($V190,'Calculation COD'!$B$4:$J$1055,7,FALSE),"")</f>
        <v/>
      </c>
      <c r="Y190" s="8" t="str">
        <f>+IFERROR(VLOOKUP($V190,'Calculation NH4'!$B$4:$J$1041,7,FALSE),"")</f>
        <v/>
      </c>
      <c r="Z190" s="339" t="str">
        <f>+IFERROR(VLOOKUP($V190,'Calculation NO3'!$B$4:$J$1044,7,FALSE),"")</f>
        <v/>
      </c>
      <c r="AA190" s="349" t="str">
        <f>+IFERROR(VLOOKUP($V190,'Calculation P'!$B$4:$J$1000,7,FALSE),"")</f>
        <v/>
      </c>
      <c r="AB190" s="62"/>
      <c r="AC190" s="345" t="str">
        <f t="shared" si="91"/>
        <v>43601D</v>
      </c>
      <c r="AD190" s="8" t="str">
        <f>+IFERROR(VLOOKUP($AC190,'Calculation TSS'!$B$4:$J$1000,7,FALSE),"")</f>
        <v/>
      </c>
      <c r="AE190" s="8" t="str">
        <f>+IFERROR(VLOOKUP($AC190,'Calculation COD'!$B$4:$J$1055,7,FALSE),"")</f>
        <v/>
      </c>
      <c r="AF190" s="8" t="str">
        <f>+IFERROR(VLOOKUP($AC190,'Calculation NH4'!$B$4:$J$1041,7,FALSE),"")</f>
        <v/>
      </c>
      <c r="AG190" s="339" t="str">
        <f>+IFERROR(VLOOKUP($AC190,'Calculation NO3'!$B$4:$J$1044,7,FALSE),"")</f>
        <v/>
      </c>
      <c r="AH190" s="339" t="str">
        <f>+IFERROR(VLOOKUP($AC190,'Calculation P'!$B$4:$J$1000,7,FALSE),"")</f>
        <v/>
      </c>
      <c r="AI190" s="239"/>
      <c r="AJ190" s="193" t="str">
        <f t="shared" si="92"/>
        <v>43601E</v>
      </c>
      <c r="AK190" s="350" t="str">
        <f>+IFERROR(VLOOKUP($AJ190,'Calculation TSS'!$B$4:$J$1000,7,FALSE),"")</f>
        <v/>
      </c>
      <c r="AL190" s="8" t="str">
        <f>+IFERROR(VLOOKUP($AJ190,'Calculation COD'!$B$4:$J$1055,7,FALSE),"")</f>
        <v/>
      </c>
      <c r="AM190" s="8" t="str">
        <f>+IFERROR(VLOOKUP($AJ190,'Calculation NH4'!$B$4:$J$1041,7,FALSE),"")</f>
        <v/>
      </c>
      <c r="AN190" s="339" t="str">
        <f>+IFERROR(VLOOKUP($AJ190,'Calculation NO3'!$B$4:$J$1044,7,FALSE),"")</f>
        <v/>
      </c>
      <c r="AO190" s="347" t="str">
        <f>+IFERROR(VLOOKUP($AJ190,'Calculation P'!$B$4:$J$1000,7,FALSE),"")</f>
        <v/>
      </c>
      <c r="AP190" s="341" t="str">
        <f t="shared" si="93"/>
        <v>43601F</v>
      </c>
      <c r="AQ190" s="26" t="str">
        <f>+IFERROR(VLOOKUP($AP190,'Calculation TSS'!$B$4:$J$1000,7,FALSE),"")</f>
        <v/>
      </c>
      <c r="AR190" s="26" t="str">
        <f>+IFERROR(VLOOKUP($AP190,'Calculation COD'!$B$4:$J$1055,7,FALSE),"")</f>
        <v/>
      </c>
      <c r="AS190" s="26" t="str">
        <f>+IFERROR(VLOOKUP($AP190,'Calculation NH4'!$B$4:$J$1041,7,FALSE),"")</f>
        <v/>
      </c>
      <c r="AT190" s="339" t="str">
        <f>+IFERROR(VLOOKUP($AP190,'Calculation NO3'!$B$4:$J$1044,7,FALSE),"")</f>
        <v/>
      </c>
      <c r="AU190" s="339" t="str">
        <f>+IFERROR(VLOOKUP($AP190,'Calculation P'!$B$4:$J$1000,7,FALSE),"")</f>
        <v/>
      </c>
      <c r="AV190" s="62"/>
      <c r="AW190" s="348" t="str">
        <f t="shared" si="94"/>
        <v>43601G</v>
      </c>
      <c r="AX190" s="26" t="str">
        <f>+IFERROR(VLOOKUP($AW190,'Calculation COD'!$B$4:$J$1055,7,FALSE),"")</f>
        <v/>
      </c>
      <c r="AY190" s="26" t="str">
        <f>+IFERROR(VLOOKUP($AW190,'Calculation NH4'!$B$4:$J$1041,7,FALSE),"")</f>
        <v/>
      </c>
      <c r="AZ190" s="339" t="str">
        <f>+IFERROR(VLOOKUP($AW190,'Calculation NO3'!$B$4:$J$1044,7,FALSE),"")</f>
        <v/>
      </c>
      <c r="BA190" s="347" t="str">
        <f>+IFERROR(VLOOKUP($AW190,'Calculation P'!$B$4:$J$1000,7,FALSE),"")</f>
        <v/>
      </c>
      <c r="BB190" s="345" t="str">
        <f t="shared" si="95"/>
        <v>43601H</v>
      </c>
      <c r="BC190" s="339" t="str">
        <f>+IFERROR(VLOOKUP($BB190,'Calculation TSS'!$B$4:$J$1000,7,FALSE),"")</f>
        <v/>
      </c>
      <c r="BD190" s="26" t="str">
        <f>+IFERROR(VLOOKUP($BB190,'Calculation COD'!$B$4:$J$1055,7,FALSE),"")</f>
        <v/>
      </c>
      <c r="BE190" s="26" t="str">
        <f>+IFERROR(VLOOKUP($BB190,'Calculation NH4'!$B$4:$J$1041,7,FALSE),"")</f>
        <v/>
      </c>
      <c r="BF190" s="26" t="str">
        <f>+IFERROR(VLOOKUP($BB190,'Calculation NO3'!$B$4:$J$1044,7,FALSE),"")</f>
        <v/>
      </c>
      <c r="BG190" s="349" t="str">
        <f>+IFERROR(VLOOKUP($BB190,'Calculation P'!$B$4:$J$1000,7,FALSE),"")</f>
        <v/>
      </c>
      <c r="BH190" s="193" t="str">
        <f t="shared" si="96"/>
        <v>43601I</v>
      </c>
      <c r="BI190" s="343" t="str">
        <f>+IFERROR(VLOOKUP($BH190,'Calculation TSS'!$B$4:$J$1000,7,FALSE),"")</f>
        <v/>
      </c>
      <c r="BJ190" s="26" t="str">
        <f>+IFERROR(VLOOKUP($BH190,'Calculation COD'!$B$4:$J$1055,7,FALSE),"")</f>
        <v/>
      </c>
      <c r="BK190" s="26" t="str">
        <f>+IFERROR(VLOOKUP($BH190,'Calculation NH4'!$B$4:$J$1041,7,FALSE),"")</f>
        <v/>
      </c>
      <c r="BL190" s="26" t="str">
        <f>+IFERROR(VLOOKUP($BH190,'Calculation NO3'!$B$4:$J$1044,7,FALSE),"")</f>
        <v/>
      </c>
      <c r="BM190" s="339" t="str">
        <f>+IFERROR(VLOOKUP($BH190,'Calculation P'!$B$4:$J$1000,7,FALSE),"")</f>
        <v/>
      </c>
      <c r="BN190" s="62"/>
      <c r="BO190" s="345" t="str">
        <f t="shared" si="97"/>
        <v>43601N</v>
      </c>
      <c r="BP190" s="351">
        <f>IFERROR(+VLOOKUP($BO190,'Calculation Solids'!$B$4:$I$1141,7,FALSE),"")</f>
        <v>321.23895170371276</v>
      </c>
      <c r="BQ190" s="352" t="str">
        <f t="shared" si="98"/>
        <v>43601O</v>
      </c>
      <c r="BR190" s="351" t="str">
        <f>IFERROR(+VLOOKUP($BQ190,'Calculation Solids'!$B$4:$I$1141,7,FALSE),"")</f>
        <v/>
      </c>
      <c r="BS190" s="353" t="str">
        <f t="shared" si="99"/>
        <v>43601P</v>
      </c>
      <c r="BT190" s="351" t="str">
        <f>IFERROR(+VLOOKUP($BS190,'Calculation Solids'!$B$4:$I$1141,7,FALSE),"")</f>
        <v/>
      </c>
    </row>
    <row r="191" spans="1:72" x14ac:dyDescent="0.35">
      <c r="A191" s="359">
        <v>43602</v>
      </c>
      <c r="B191" s="239"/>
      <c r="C191" s="344" t="str">
        <f t="shared" si="83"/>
        <v>43602A</v>
      </c>
      <c r="D191" s="339">
        <f>IFERROR(+VLOOKUP(C191,'Calculation Solids'!$B$4:$I$1141,7,FALSE),"")</f>
        <v>13.715268499579715</v>
      </c>
      <c r="E191" s="340" t="str">
        <f>+IFERROR(VLOOKUP($C191,'Calculation COD'!$B$4:$J$1055,7,FALSE),"")</f>
        <v/>
      </c>
      <c r="F191" s="345" t="str">
        <f t="shared" si="85"/>
        <v>43602B</v>
      </c>
      <c r="G191" s="341">
        <f>IFERROR(+VLOOKUP($F191,'Calculation Solids'!$B$4:$I$1141,7,FALSE),"")</f>
        <v>5.8563501061546788</v>
      </c>
      <c r="H191" s="342" t="str">
        <f>+IFERROR(VLOOKUP($F191,'Calculation COD'!$B$4:$J$1055,7,FALSE),"")</f>
        <v/>
      </c>
      <c r="I191" s="342" t="str">
        <f>+IFERROR(VLOOKUP($F191,'Calculation NH4'!$B$4:$J$1041,7,FALSE),"")</f>
        <v/>
      </c>
      <c r="J191" s="339" t="str">
        <f>+IFERROR(VLOOKUP($F191,'Calculation NO3'!$B$4:$J$1044,7,FALSE),"")</f>
        <v/>
      </c>
      <c r="K191" s="339" t="str">
        <f>+IFERROR(VLOOKUP($F191,'Calculation P'!$B$4:$J$1000,7,FALSE),"")</f>
        <v/>
      </c>
      <c r="L191" s="239"/>
      <c r="M191" s="346" t="str">
        <f t="shared" si="86"/>
        <v>43602J</v>
      </c>
      <c r="N191" s="343">
        <f>+IFERROR(VLOOKUP($M191,'Calculation Solids'!$B$4:$J$1141,7,FALSE),"")</f>
        <v>58.229686064176271</v>
      </c>
      <c r="O191" s="339" t="str">
        <f t="shared" si="87"/>
        <v>43602K</v>
      </c>
      <c r="P191" s="339">
        <f>+IFERROR(VLOOKUP($O191,'Calculation Solids'!$B$4:$J$1141,7,FALSE),"")</f>
        <v>55.932299731810197</v>
      </c>
      <c r="Q191" s="339" t="str">
        <f t="shared" si="88"/>
        <v>43602L</v>
      </c>
      <c r="R191" s="339">
        <f>+IFERROR(VLOOKUP($Q191,'Calculation Solids'!$B$4:$J$1141,7,FALSE),"")</f>
        <v>55.652186503964671</v>
      </c>
      <c r="S191" s="339" t="str">
        <f t="shared" si="89"/>
        <v>43602M</v>
      </c>
      <c r="T191" s="339" t="str">
        <f>+IFERROR(VLOOKUP($S191,'Calculation Solids'!$B$4:$J$1141,7,FALSE),"")</f>
        <v/>
      </c>
      <c r="U191" s="347">
        <f t="shared" si="100"/>
        <v>56.604724099983713</v>
      </c>
      <c r="V191" s="348" t="str">
        <f t="shared" si="90"/>
        <v>43602C</v>
      </c>
      <c r="W191" s="339" t="str">
        <f>+IFERROR(VLOOKUP($V191,'Calculation Solids'!$B$4:$J$1141,7,FALSE),"")</f>
        <v/>
      </c>
      <c r="X191" s="8" t="str">
        <f>+IFERROR(VLOOKUP($V191,'Calculation COD'!$B$4:$J$1055,7,FALSE),"")</f>
        <v/>
      </c>
      <c r="Y191" s="8" t="str">
        <f>+IFERROR(VLOOKUP($V191,'Calculation NH4'!$B$4:$J$1041,7,FALSE),"")</f>
        <v/>
      </c>
      <c r="Z191" s="339" t="str">
        <f>+IFERROR(VLOOKUP($V191,'Calculation NO3'!$B$4:$J$1044,7,FALSE),"")</f>
        <v/>
      </c>
      <c r="AA191" s="349" t="str">
        <f>+IFERROR(VLOOKUP($V191,'Calculation P'!$B$4:$J$1000,7,FALSE),"")</f>
        <v/>
      </c>
      <c r="AB191" s="62"/>
      <c r="AC191" s="345" t="str">
        <f t="shared" si="91"/>
        <v>43602D</v>
      </c>
      <c r="AD191" s="8" t="str">
        <f>+IFERROR(VLOOKUP($AC191,'Calculation TSS'!$B$4:$J$1000,7,FALSE),"")</f>
        <v/>
      </c>
      <c r="AE191" s="8" t="str">
        <f>+IFERROR(VLOOKUP($AC191,'Calculation COD'!$B$4:$J$1055,7,FALSE),"")</f>
        <v/>
      </c>
      <c r="AF191" s="8" t="str">
        <f>+IFERROR(VLOOKUP($AC191,'Calculation NH4'!$B$4:$J$1041,7,FALSE),"")</f>
        <v/>
      </c>
      <c r="AG191" s="339" t="str">
        <f>+IFERROR(VLOOKUP($AC191,'Calculation NO3'!$B$4:$J$1044,7,FALSE),"")</f>
        <v/>
      </c>
      <c r="AH191" s="339" t="str">
        <f>+IFERROR(VLOOKUP($AC191,'Calculation P'!$B$4:$J$1000,7,FALSE),"")</f>
        <v/>
      </c>
      <c r="AI191" s="239"/>
      <c r="AJ191" s="193" t="str">
        <f t="shared" si="92"/>
        <v>43602E</v>
      </c>
      <c r="AK191" s="350" t="str">
        <f>+IFERROR(VLOOKUP($AJ191,'Calculation TSS'!$B$4:$J$1000,7,FALSE),"")</f>
        <v/>
      </c>
      <c r="AL191" s="8" t="str">
        <f>+IFERROR(VLOOKUP($AJ191,'Calculation COD'!$B$4:$J$1055,7,FALSE),"")</f>
        <v/>
      </c>
      <c r="AM191" s="8" t="str">
        <f>+IFERROR(VLOOKUP($AJ191,'Calculation NH4'!$B$4:$J$1041,7,FALSE),"")</f>
        <v/>
      </c>
      <c r="AN191" s="339" t="str">
        <f>+IFERROR(VLOOKUP($AJ191,'Calculation NO3'!$B$4:$J$1044,7,FALSE),"")</f>
        <v/>
      </c>
      <c r="AO191" s="347" t="str">
        <f>+IFERROR(VLOOKUP($AJ191,'Calculation P'!$B$4:$J$1000,7,FALSE),"")</f>
        <v/>
      </c>
      <c r="AP191" s="341" t="str">
        <f t="shared" si="93"/>
        <v>43602F</v>
      </c>
      <c r="AQ191" s="26" t="str">
        <f>+IFERROR(VLOOKUP($AP191,'Calculation TSS'!$B$4:$J$1000,7,FALSE),"")</f>
        <v/>
      </c>
      <c r="AR191" s="26" t="str">
        <f>+IFERROR(VLOOKUP($AP191,'Calculation COD'!$B$4:$J$1055,7,FALSE),"")</f>
        <v/>
      </c>
      <c r="AS191" s="26" t="str">
        <f>+IFERROR(VLOOKUP($AP191,'Calculation NH4'!$B$4:$J$1041,7,FALSE),"")</f>
        <v/>
      </c>
      <c r="AT191" s="339" t="str">
        <f>+IFERROR(VLOOKUP($AP191,'Calculation NO3'!$B$4:$J$1044,7,FALSE),"")</f>
        <v/>
      </c>
      <c r="AU191" s="339" t="str">
        <f>+IFERROR(VLOOKUP($AP191,'Calculation P'!$B$4:$J$1000,7,FALSE),"")</f>
        <v/>
      </c>
      <c r="AV191" s="62"/>
      <c r="AW191" s="348" t="str">
        <f t="shared" si="94"/>
        <v>43602G</v>
      </c>
      <c r="AX191" s="26" t="str">
        <f>+IFERROR(VLOOKUP($AW191,'Calculation COD'!$B$4:$J$1055,7,FALSE),"")</f>
        <v/>
      </c>
      <c r="AY191" s="26" t="str">
        <f>+IFERROR(VLOOKUP($AW191,'Calculation NH4'!$B$4:$J$1041,7,FALSE),"")</f>
        <v/>
      </c>
      <c r="AZ191" s="339" t="str">
        <f>+IFERROR(VLOOKUP($AW191,'Calculation NO3'!$B$4:$J$1044,7,FALSE),"")</f>
        <v/>
      </c>
      <c r="BA191" s="347" t="str">
        <f>+IFERROR(VLOOKUP($AW191,'Calculation P'!$B$4:$J$1000,7,FALSE),"")</f>
        <v/>
      </c>
      <c r="BB191" s="345" t="str">
        <f t="shared" si="95"/>
        <v>43602H</v>
      </c>
      <c r="BC191" s="339" t="str">
        <f>+IFERROR(VLOOKUP($BB191,'Calculation TSS'!$B$4:$J$1000,7,FALSE),"")</f>
        <v/>
      </c>
      <c r="BD191" s="26" t="str">
        <f>+IFERROR(VLOOKUP($BB191,'Calculation COD'!$B$4:$J$1055,7,FALSE),"")</f>
        <v/>
      </c>
      <c r="BE191" s="26" t="str">
        <f>+IFERROR(VLOOKUP($BB191,'Calculation NH4'!$B$4:$J$1041,7,FALSE),"")</f>
        <v/>
      </c>
      <c r="BF191" s="26" t="str">
        <f>+IFERROR(VLOOKUP($BB191,'Calculation NO3'!$B$4:$J$1044,7,FALSE),"")</f>
        <v/>
      </c>
      <c r="BG191" s="349" t="str">
        <f>+IFERROR(VLOOKUP($BB191,'Calculation P'!$B$4:$J$1000,7,FALSE),"")</f>
        <v/>
      </c>
      <c r="BH191" s="193" t="str">
        <f t="shared" si="96"/>
        <v>43602I</v>
      </c>
      <c r="BI191" s="343" t="str">
        <f>+IFERROR(VLOOKUP($BH191,'Calculation TSS'!$B$4:$J$1000,7,FALSE),"")</f>
        <v/>
      </c>
      <c r="BJ191" s="26" t="str">
        <f>+IFERROR(VLOOKUP($BH191,'Calculation COD'!$B$4:$J$1055,7,FALSE),"")</f>
        <v/>
      </c>
      <c r="BK191" s="26" t="str">
        <f>+IFERROR(VLOOKUP($BH191,'Calculation NH4'!$B$4:$J$1041,7,FALSE),"")</f>
        <v/>
      </c>
      <c r="BL191" s="26" t="str">
        <f>+IFERROR(VLOOKUP($BH191,'Calculation NO3'!$B$4:$J$1044,7,FALSE),"")</f>
        <v/>
      </c>
      <c r="BM191" s="339" t="str">
        <f>+IFERROR(VLOOKUP($BH191,'Calculation P'!$B$4:$J$1000,7,FALSE),"")</f>
        <v/>
      </c>
      <c r="BN191" s="62"/>
      <c r="BO191" s="345" t="str">
        <f t="shared" si="97"/>
        <v>43602N</v>
      </c>
      <c r="BP191" s="351" t="str">
        <f>IFERROR(+VLOOKUP($BO191,'Calculation Solids'!$B$4:$I$1141,7,FALSE),"")</f>
        <v/>
      </c>
      <c r="BQ191" s="352" t="str">
        <f t="shared" si="98"/>
        <v>43602O</v>
      </c>
      <c r="BR191" s="351" t="str">
        <f>IFERROR(+VLOOKUP($BQ191,'Calculation Solids'!$B$4:$I$1141,7,FALSE),"")</f>
        <v/>
      </c>
      <c r="BS191" s="353" t="str">
        <f t="shared" si="99"/>
        <v>43602P</v>
      </c>
      <c r="BT191" s="351" t="str">
        <f>IFERROR(+VLOOKUP($BS191,'Calculation Solids'!$B$4:$I$1141,7,FALSE),"")</f>
        <v/>
      </c>
    </row>
    <row r="192" spans="1:72" x14ac:dyDescent="0.35">
      <c r="A192" s="359">
        <v>43603</v>
      </c>
      <c r="B192" s="240"/>
      <c r="C192" s="191" t="str">
        <f t="shared" si="83"/>
        <v>43603A</v>
      </c>
      <c r="D192" s="64" t="str">
        <f>IFERROR(+VLOOKUP(C192,'Calculation Solids'!$B$4:$I$1141,7,FALSE),"")</f>
        <v/>
      </c>
      <c r="E192" s="326" t="str">
        <f>+IFERROR(VLOOKUP($C192,'Calculation COD'!$B$4:$J$1055,7,FALSE),"")</f>
        <v/>
      </c>
      <c r="F192" s="183" t="str">
        <f t="shared" si="85"/>
        <v>43603B</v>
      </c>
      <c r="G192" s="178" t="str">
        <f>IFERROR(+VLOOKUP($F192,'Calculation Solids'!$B$4:$I$1141,7,FALSE),"")</f>
        <v/>
      </c>
      <c r="H192" s="3" t="str">
        <f>+IFERROR(VLOOKUP($F192,'Calculation COD'!$B$4:$J$1055,7,FALSE),"")</f>
        <v/>
      </c>
      <c r="I192" s="3" t="str">
        <f>+IFERROR(VLOOKUP($F192,'Calculation NH4'!$B$4:$J$1041,7,FALSE),"")</f>
        <v/>
      </c>
      <c r="J192" s="64" t="str">
        <f>+IFERROR(VLOOKUP($F192,'Calculation NO3'!$B$4:$J$1044,7,FALSE),"")</f>
        <v/>
      </c>
      <c r="K192" s="64" t="str">
        <f>+IFERROR(VLOOKUP($F192,'Calculation P'!$B$4:$J$1000,7,FALSE),"")</f>
        <v/>
      </c>
      <c r="L192" s="240"/>
      <c r="M192" s="117" t="str">
        <f t="shared" si="86"/>
        <v>43603J</v>
      </c>
      <c r="N192" s="66" t="str">
        <f>+IFERROR(VLOOKUP($M192,'Calculation Solids'!$B$4:$J$1141,7,FALSE),"")</f>
        <v/>
      </c>
      <c r="O192" s="64" t="str">
        <f t="shared" si="87"/>
        <v>43603K</v>
      </c>
      <c r="P192" s="64" t="str">
        <f>+IFERROR(VLOOKUP($O192,'Calculation Solids'!$B$4:$J$1141,7,FALSE),"")</f>
        <v/>
      </c>
      <c r="Q192" s="64" t="str">
        <f t="shared" si="88"/>
        <v>43603L</v>
      </c>
      <c r="R192" s="64" t="str">
        <f>+IFERROR(VLOOKUP($Q192,'Calculation Solids'!$B$4:$J$1141,7,FALSE),"")</f>
        <v/>
      </c>
      <c r="S192" s="64" t="str">
        <f t="shared" si="89"/>
        <v>43603M</v>
      </c>
      <c r="T192" s="64" t="str">
        <f>+IFERROR(VLOOKUP($S192,'Calculation Solids'!$B$4:$J$1141,7,FALSE),"")</f>
        <v/>
      </c>
      <c r="U192" s="69" t="str">
        <f t="shared" si="100"/>
        <v/>
      </c>
      <c r="V192" s="189" t="str">
        <f t="shared" si="90"/>
        <v>43603C</v>
      </c>
      <c r="W192" s="64" t="str">
        <f>+IFERROR(VLOOKUP($V192,'Calculation Solids'!$B$4:$J$1141,7,FALSE),"")</f>
        <v/>
      </c>
      <c r="X192" s="4" t="str">
        <f>+IFERROR(VLOOKUP($V192,'Calculation COD'!$B$4:$J$1055,7,FALSE),"")</f>
        <v/>
      </c>
      <c r="Y192" s="4" t="str">
        <f>+IFERROR(VLOOKUP($V192,'Calculation NH4'!$B$4:$J$1041,7,FALSE),"")</f>
        <v/>
      </c>
      <c r="Z192" s="64" t="str">
        <f>+IFERROR(VLOOKUP($V192,'Calculation NO3'!$B$4:$J$1044,7,FALSE),"")</f>
        <v/>
      </c>
      <c r="AA192" s="131" t="str">
        <f>+IFERROR(VLOOKUP($V192,'Calculation P'!$B$4:$J$1000,7,FALSE),"")</f>
        <v/>
      </c>
      <c r="AB192" s="115"/>
      <c r="AC192" s="183" t="str">
        <f t="shared" si="91"/>
        <v>43603D</v>
      </c>
      <c r="AD192" s="4" t="str">
        <f>+IFERROR(VLOOKUP($AC192,'Calculation TSS'!$B$4:$J$1000,7,FALSE),"")</f>
        <v/>
      </c>
      <c r="AE192" s="4" t="str">
        <f>+IFERROR(VLOOKUP($AC192,'Calculation COD'!$B$4:$J$1055,7,FALSE),"")</f>
        <v/>
      </c>
      <c r="AF192" s="4" t="str">
        <f>+IFERROR(VLOOKUP($AC192,'Calculation NH4'!$B$4:$J$1041,7,FALSE),"")</f>
        <v/>
      </c>
      <c r="AG192" s="64" t="str">
        <f>+IFERROR(VLOOKUP($AC192,'Calculation NO3'!$B$4:$J$1044,7,FALSE),"")</f>
        <v/>
      </c>
      <c r="AH192" s="64" t="str">
        <f>+IFERROR(VLOOKUP($AC192,'Calculation P'!$B$4:$J$1000,7,FALSE),"")</f>
        <v/>
      </c>
      <c r="AI192" s="240"/>
      <c r="AJ192" s="210" t="str">
        <f t="shared" si="92"/>
        <v>43603E</v>
      </c>
      <c r="AK192" s="211" t="str">
        <f>+IFERROR(VLOOKUP($AJ192,'Calculation TSS'!$B$4:$J$1000,7,FALSE),"")</f>
        <v/>
      </c>
      <c r="AL192" s="4" t="str">
        <f>+IFERROR(VLOOKUP($AJ192,'Calculation COD'!$B$4:$J$1055,7,FALSE),"")</f>
        <v/>
      </c>
      <c r="AM192" s="4" t="str">
        <f>+IFERROR(VLOOKUP($AJ192,'Calculation NH4'!$B$4:$J$1041,7,FALSE),"")</f>
        <v/>
      </c>
      <c r="AN192" s="64" t="str">
        <f>+IFERROR(VLOOKUP($AJ192,'Calculation NO3'!$B$4:$J$1044,7,FALSE),"")</f>
        <v/>
      </c>
      <c r="AO192" s="69" t="str">
        <f>+IFERROR(VLOOKUP($AJ192,'Calculation P'!$B$4:$J$1000,7,FALSE),"")</f>
        <v/>
      </c>
      <c r="AP192" s="178" t="str">
        <f t="shared" si="93"/>
        <v>43603F</v>
      </c>
      <c r="AQ192" s="65" t="str">
        <f>+IFERROR(VLOOKUP($AP192,'Calculation TSS'!$B$4:$J$1000,7,FALSE),"")</f>
        <v/>
      </c>
      <c r="AR192" s="65" t="str">
        <f>+IFERROR(VLOOKUP($AP192,'Calculation COD'!$B$4:$J$1055,7,FALSE),"")</f>
        <v/>
      </c>
      <c r="AS192" s="65" t="str">
        <f>+IFERROR(VLOOKUP($AP192,'Calculation NH4'!$B$4:$J$1041,7,FALSE),"")</f>
        <v/>
      </c>
      <c r="AT192" s="64" t="str">
        <f>+IFERROR(VLOOKUP($AP192,'Calculation NO3'!$B$4:$J$1044,7,FALSE),"")</f>
        <v/>
      </c>
      <c r="AU192" s="64" t="str">
        <f>+IFERROR(VLOOKUP($AP192,'Calculation P'!$B$4:$J$1000,7,FALSE),"")</f>
        <v/>
      </c>
      <c r="AV192" s="115"/>
      <c r="AW192" s="189" t="str">
        <f t="shared" si="94"/>
        <v>43603G</v>
      </c>
      <c r="AX192" s="65" t="str">
        <f>+IFERROR(VLOOKUP($AW192,'Calculation COD'!$B$4:$J$1055,7,FALSE),"")</f>
        <v/>
      </c>
      <c r="AY192" s="65" t="str">
        <f>+IFERROR(VLOOKUP($AW192,'Calculation NH4'!$B$4:$J$1041,7,FALSE),"")</f>
        <v/>
      </c>
      <c r="AZ192" s="64" t="str">
        <f>+IFERROR(VLOOKUP($AW192,'Calculation NO3'!$B$4:$J$1044,7,FALSE),"")</f>
        <v/>
      </c>
      <c r="BA192" s="69" t="str">
        <f>+IFERROR(VLOOKUP($AW192,'Calculation P'!$B$4:$J$1000,7,FALSE),"")</f>
        <v/>
      </c>
      <c r="BB192" s="183" t="str">
        <f t="shared" si="95"/>
        <v>43603H</v>
      </c>
      <c r="BC192" s="64" t="str">
        <f>+IFERROR(VLOOKUP($BB192,'Calculation TSS'!$B$4:$J$1000,7,FALSE),"")</f>
        <v/>
      </c>
      <c r="BD192" s="65" t="str">
        <f>+IFERROR(VLOOKUP($BB192,'Calculation COD'!$B$4:$J$1055,7,FALSE),"")</f>
        <v/>
      </c>
      <c r="BE192" s="65" t="str">
        <f>+IFERROR(VLOOKUP($BB192,'Calculation NH4'!$B$4:$J$1041,7,FALSE),"")</f>
        <v/>
      </c>
      <c r="BF192" s="65" t="str">
        <f>+IFERROR(VLOOKUP($BB192,'Calculation NO3'!$B$4:$J$1044,7,FALSE),"")</f>
        <v/>
      </c>
      <c r="BG192" s="131" t="str">
        <f>+IFERROR(VLOOKUP($BB192,'Calculation P'!$B$4:$J$1000,7,FALSE),"")</f>
        <v/>
      </c>
      <c r="BH192" s="210" t="str">
        <f t="shared" si="96"/>
        <v>43603I</v>
      </c>
      <c r="BI192" s="66" t="str">
        <f>+IFERROR(VLOOKUP($BH192,'Calculation TSS'!$B$4:$J$1000,7,FALSE),"")</f>
        <v/>
      </c>
      <c r="BJ192" s="65" t="str">
        <f>+IFERROR(VLOOKUP($BH192,'Calculation COD'!$B$4:$J$1055,7,FALSE),"")</f>
        <v/>
      </c>
      <c r="BK192" s="65" t="str">
        <f>+IFERROR(VLOOKUP($BH192,'Calculation NH4'!$B$4:$J$1041,7,FALSE),"")</f>
        <v/>
      </c>
      <c r="BL192" s="65" t="str">
        <f>+IFERROR(VLOOKUP($BH192,'Calculation NO3'!$B$4:$J$1044,7,FALSE),"")</f>
        <v/>
      </c>
      <c r="BM192" s="64" t="str">
        <f>+IFERROR(VLOOKUP($BH192,'Calculation P'!$B$4:$J$1000,7,FALSE),"")</f>
        <v/>
      </c>
      <c r="BN192" s="115"/>
      <c r="BO192" s="183" t="str">
        <f t="shared" si="97"/>
        <v>43603N</v>
      </c>
      <c r="BP192" s="116" t="str">
        <f>IFERROR(+VLOOKUP($BO192,'Calculation Solids'!$B$4:$I$1141,7,FALSE),"")</f>
        <v/>
      </c>
      <c r="BQ192" s="187" t="str">
        <f t="shared" si="98"/>
        <v>43603O</v>
      </c>
      <c r="BR192" s="116" t="str">
        <f>IFERROR(+VLOOKUP($BQ192,'Calculation Solids'!$B$4:$I$1141,7,FALSE),"")</f>
        <v/>
      </c>
      <c r="BS192" s="185" t="str">
        <f t="shared" si="99"/>
        <v>43603P</v>
      </c>
      <c r="BT192" s="116" t="str">
        <f>IFERROR(+VLOOKUP($BS192,'Calculation Solids'!$B$4:$I$1141,7,FALSE),"")</f>
        <v/>
      </c>
    </row>
    <row r="193" spans="1:72" x14ac:dyDescent="0.35">
      <c r="A193" s="359">
        <v>43604</v>
      </c>
      <c r="B193" s="240"/>
      <c r="C193" s="191" t="str">
        <f t="shared" si="83"/>
        <v>43604A</v>
      </c>
      <c r="D193" s="64" t="str">
        <f>IFERROR(+VLOOKUP(C193,'Calculation Solids'!$B$4:$I$1141,7,FALSE),"")</f>
        <v/>
      </c>
      <c r="E193" s="326" t="str">
        <f>+IFERROR(VLOOKUP($C193,'Calculation COD'!$B$4:$J$1055,7,FALSE),"")</f>
        <v/>
      </c>
      <c r="F193" s="183" t="str">
        <f t="shared" si="85"/>
        <v>43604B</v>
      </c>
      <c r="G193" s="178" t="str">
        <f>IFERROR(+VLOOKUP($F193,'Calculation Solids'!$B$4:$I$1141,7,FALSE),"")</f>
        <v/>
      </c>
      <c r="H193" s="3" t="str">
        <f>+IFERROR(VLOOKUP($F193,'Calculation COD'!$B$4:$J$1055,7,FALSE),"")</f>
        <v/>
      </c>
      <c r="I193" s="3" t="str">
        <f>+IFERROR(VLOOKUP($F193,'Calculation NH4'!$B$4:$J$1041,7,FALSE),"")</f>
        <v/>
      </c>
      <c r="J193" s="64" t="str">
        <f>+IFERROR(VLOOKUP($F193,'Calculation NO3'!$B$4:$J$1044,7,FALSE),"")</f>
        <v/>
      </c>
      <c r="K193" s="64" t="str">
        <f>+IFERROR(VLOOKUP($F193,'Calculation P'!$B$4:$J$1000,7,FALSE),"")</f>
        <v/>
      </c>
      <c r="L193" s="240"/>
      <c r="M193" s="117" t="str">
        <f t="shared" si="86"/>
        <v>43604J</v>
      </c>
      <c r="N193" s="66" t="str">
        <f>+IFERROR(VLOOKUP($M193,'Calculation Solids'!$B$4:$J$1141,7,FALSE),"")</f>
        <v/>
      </c>
      <c r="O193" s="64" t="str">
        <f t="shared" si="87"/>
        <v>43604K</v>
      </c>
      <c r="P193" s="64" t="str">
        <f>+IFERROR(VLOOKUP($O193,'Calculation Solids'!$B$4:$J$1141,7,FALSE),"")</f>
        <v/>
      </c>
      <c r="Q193" s="64" t="str">
        <f t="shared" si="88"/>
        <v>43604L</v>
      </c>
      <c r="R193" s="64" t="str">
        <f>+IFERROR(VLOOKUP($Q193,'Calculation Solids'!$B$4:$J$1141,7,FALSE),"")</f>
        <v/>
      </c>
      <c r="S193" s="64" t="str">
        <f t="shared" si="89"/>
        <v>43604M</v>
      </c>
      <c r="T193" s="64" t="str">
        <f>+IFERROR(VLOOKUP($S193,'Calculation Solids'!$B$4:$J$1141,7,FALSE),"")</f>
        <v/>
      </c>
      <c r="U193" s="69" t="str">
        <f t="shared" si="100"/>
        <v/>
      </c>
      <c r="V193" s="189" t="str">
        <f t="shared" si="90"/>
        <v>43604C</v>
      </c>
      <c r="W193" s="64" t="str">
        <f>+IFERROR(VLOOKUP($V193,'Calculation Solids'!$B$4:$J$1141,7,FALSE),"")</f>
        <v/>
      </c>
      <c r="X193" s="4" t="str">
        <f>+IFERROR(VLOOKUP($V193,'Calculation COD'!$B$4:$J$1055,7,FALSE),"")</f>
        <v/>
      </c>
      <c r="Y193" s="4" t="str">
        <f>+IFERROR(VLOOKUP($V193,'Calculation NH4'!$B$4:$J$1041,7,FALSE),"")</f>
        <v/>
      </c>
      <c r="Z193" s="64" t="str">
        <f>+IFERROR(VLOOKUP($V193,'Calculation NO3'!$B$4:$J$1044,7,FALSE),"")</f>
        <v/>
      </c>
      <c r="AA193" s="131" t="str">
        <f>+IFERROR(VLOOKUP($V193,'Calculation P'!$B$4:$J$1000,7,FALSE),"")</f>
        <v/>
      </c>
      <c r="AB193" s="115"/>
      <c r="AC193" s="183" t="str">
        <f t="shared" si="91"/>
        <v>43604D</v>
      </c>
      <c r="AD193" s="4" t="str">
        <f>+IFERROR(VLOOKUP($AC193,'Calculation TSS'!$B$4:$J$1000,7,FALSE),"")</f>
        <v/>
      </c>
      <c r="AE193" s="4" t="str">
        <f>+IFERROR(VLOOKUP($AC193,'Calculation COD'!$B$4:$J$1055,7,FALSE),"")</f>
        <v/>
      </c>
      <c r="AF193" s="4" t="str">
        <f>+IFERROR(VLOOKUP($AC193,'Calculation NH4'!$B$4:$J$1041,7,FALSE),"")</f>
        <v/>
      </c>
      <c r="AG193" s="64" t="str">
        <f>+IFERROR(VLOOKUP($AC193,'Calculation NO3'!$B$4:$J$1044,7,FALSE),"")</f>
        <v/>
      </c>
      <c r="AH193" s="64" t="str">
        <f>+IFERROR(VLOOKUP($AC193,'Calculation P'!$B$4:$J$1000,7,FALSE),"")</f>
        <v/>
      </c>
      <c r="AI193" s="240"/>
      <c r="AJ193" s="210" t="str">
        <f t="shared" si="92"/>
        <v>43604E</v>
      </c>
      <c r="AK193" s="211" t="str">
        <f>+IFERROR(VLOOKUP($AJ193,'Calculation TSS'!$B$4:$J$1000,7,FALSE),"")</f>
        <v/>
      </c>
      <c r="AL193" s="4" t="str">
        <f>+IFERROR(VLOOKUP($AJ193,'Calculation COD'!$B$4:$J$1055,7,FALSE),"")</f>
        <v/>
      </c>
      <c r="AM193" s="4" t="str">
        <f>+IFERROR(VLOOKUP($AJ193,'Calculation NH4'!$B$4:$J$1041,7,FALSE),"")</f>
        <v/>
      </c>
      <c r="AN193" s="64" t="str">
        <f>+IFERROR(VLOOKUP($AJ193,'Calculation NO3'!$B$4:$J$1044,7,FALSE),"")</f>
        <v/>
      </c>
      <c r="AO193" s="69" t="str">
        <f>+IFERROR(VLOOKUP($AJ193,'Calculation P'!$B$4:$J$1000,7,FALSE),"")</f>
        <v/>
      </c>
      <c r="AP193" s="178" t="str">
        <f t="shared" si="93"/>
        <v>43604F</v>
      </c>
      <c r="AQ193" s="65" t="str">
        <f>+IFERROR(VLOOKUP($AP193,'Calculation TSS'!$B$4:$J$1000,7,FALSE),"")</f>
        <v/>
      </c>
      <c r="AR193" s="65" t="str">
        <f>+IFERROR(VLOOKUP($AP193,'Calculation COD'!$B$4:$J$1055,7,FALSE),"")</f>
        <v/>
      </c>
      <c r="AS193" s="65" t="str">
        <f>+IFERROR(VLOOKUP($AP193,'Calculation NH4'!$B$4:$J$1041,7,FALSE),"")</f>
        <v/>
      </c>
      <c r="AT193" s="64" t="str">
        <f>+IFERROR(VLOOKUP($AP193,'Calculation NO3'!$B$4:$J$1044,7,FALSE),"")</f>
        <v/>
      </c>
      <c r="AU193" s="64" t="str">
        <f>+IFERROR(VLOOKUP($AP193,'Calculation P'!$B$4:$J$1000,7,FALSE),"")</f>
        <v/>
      </c>
      <c r="AV193" s="115"/>
      <c r="AW193" s="189" t="str">
        <f t="shared" si="94"/>
        <v>43604G</v>
      </c>
      <c r="AX193" s="65" t="str">
        <f>+IFERROR(VLOOKUP($AW193,'Calculation COD'!$B$4:$J$1055,7,FALSE),"")</f>
        <v/>
      </c>
      <c r="AY193" s="65" t="str">
        <f>+IFERROR(VLOOKUP($AW193,'Calculation NH4'!$B$4:$J$1041,7,FALSE),"")</f>
        <v/>
      </c>
      <c r="AZ193" s="64" t="str">
        <f>+IFERROR(VLOOKUP($AW193,'Calculation NO3'!$B$4:$J$1044,7,FALSE),"")</f>
        <v/>
      </c>
      <c r="BA193" s="69" t="str">
        <f>+IFERROR(VLOOKUP($AW193,'Calculation P'!$B$4:$J$1000,7,FALSE),"")</f>
        <v/>
      </c>
      <c r="BB193" s="183" t="str">
        <f t="shared" si="95"/>
        <v>43604H</v>
      </c>
      <c r="BC193" s="64" t="str">
        <f>+IFERROR(VLOOKUP($BB193,'Calculation TSS'!$B$4:$J$1000,7,FALSE),"")</f>
        <v/>
      </c>
      <c r="BD193" s="65" t="str">
        <f>+IFERROR(VLOOKUP($BB193,'Calculation COD'!$B$4:$J$1055,7,FALSE),"")</f>
        <v/>
      </c>
      <c r="BE193" s="65" t="str">
        <f>+IFERROR(VLOOKUP($BB193,'Calculation NH4'!$B$4:$J$1041,7,FALSE),"")</f>
        <v/>
      </c>
      <c r="BF193" s="65" t="str">
        <f>+IFERROR(VLOOKUP($BB193,'Calculation NO3'!$B$4:$J$1044,7,FALSE),"")</f>
        <v/>
      </c>
      <c r="BG193" s="131" t="str">
        <f>+IFERROR(VLOOKUP($BB193,'Calculation P'!$B$4:$J$1000,7,FALSE),"")</f>
        <v/>
      </c>
      <c r="BH193" s="210" t="str">
        <f t="shared" si="96"/>
        <v>43604I</v>
      </c>
      <c r="BI193" s="66" t="str">
        <f>+IFERROR(VLOOKUP($BH193,'Calculation TSS'!$B$4:$J$1000,7,FALSE),"")</f>
        <v/>
      </c>
      <c r="BJ193" s="65" t="str">
        <f>+IFERROR(VLOOKUP($BH193,'Calculation COD'!$B$4:$J$1055,7,FALSE),"")</f>
        <v/>
      </c>
      <c r="BK193" s="65" t="str">
        <f>+IFERROR(VLOOKUP($BH193,'Calculation NH4'!$B$4:$J$1041,7,FALSE),"")</f>
        <v/>
      </c>
      <c r="BL193" s="65" t="str">
        <f>+IFERROR(VLOOKUP($BH193,'Calculation NO3'!$B$4:$J$1044,7,FALSE),"")</f>
        <v/>
      </c>
      <c r="BM193" s="64" t="str">
        <f>+IFERROR(VLOOKUP($BH193,'Calculation P'!$B$4:$J$1000,7,FALSE),"")</f>
        <v/>
      </c>
      <c r="BN193" s="115"/>
      <c r="BO193" s="183" t="str">
        <f t="shared" si="97"/>
        <v>43604N</v>
      </c>
      <c r="BP193" s="116" t="str">
        <f>IFERROR(+VLOOKUP($BO193,'Calculation Solids'!$B$4:$I$1141,7,FALSE),"")</f>
        <v/>
      </c>
      <c r="BQ193" s="187" t="str">
        <f t="shared" si="98"/>
        <v>43604O</v>
      </c>
      <c r="BR193" s="116" t="str">
        <f>IFERROR(+VLOOKUP($BQ193,'Calculation Solids'!$B$4:$I$1141,7,FALSE),"")</f>
        <v/>
      </c>
      <c r="BS193" s="185" t="str">
        <f t="shared" si="99"/>
        <v>43604P</v>
      </c>
      <c r="BT193" s="116" t="str">
        <f>IFERROR(+VLOOKUP($BS193,'Calculation Solids'!$B$4:$I$1141,7,FALSE),"")</f>
        <v/>
      </c>
    </row>
    <row r="194" spans="1:72" x14ac:dyDescent="0.35">
      <c r="A194" s="359">
        <v>43605</v>
      </c>
      <c r="B194" s="239"/>
      <c r="C194" s="344" t="str">
        <f t="shared" si="83"/>
        <v>43605A</v>
      </c>
      <c r="D194" s="339">
        <f>IFERROR(+VLOOKUP(C194,'Calculation Solids'!$B$4:$I$1141,7,FALSE),"")</f>
        <v>14.855020971579965</v>
      </c>
      <c r="E194" s="340" t="str">
        <f>+IFERROR(VLOOKUP($C194,'Calculation COD'!$B$4:$J$1055,7,FALSE),"")</f>
        <v/>
      </c>
      <c r="F194" s="345" t="str">
        <f t="shared" si="85"/>
        <v>43605B</v>
      </c>
      <c r="G194" s="341">
        <f>IFERROR(+VLOOKUP($F194,'Calculation Solids'!$B$4:$I$1141,7,FALSE),"")</f>
        <v>7.0135284985584194</v>
      </c>
      <c r="H194" s="342" t="str">
        <f>+IFERROR(VLOOKUP($F194,'Calculation COD'!$B$4:$J$1055,7,FALSE),"")</f>
        <v/>
      </c>
      <c r="I194" s="342" t="str">
        <f>+IFERROR(VLOOKUP($F194,'Calculation NH4'!$B$4:$J$1041,7,FALSE),"")</f>
        <v/>
      </c>
      <c r="J194" s="339" t="str">
        <f>+IFERROR(VLOOKUP($F194,'Calculation NO3'!$B$4:$J$1044,7,FALSE),"")</f>
        <v/>
      </c>
      <c r="K194" s="339" t="str">
        <f>+IFERROR(VLOOKUP($F194,'Calculation P'!$B$4:$J$1000,7,FALSE),"")</f>
        <v/>
      </c>
      <c r="L194" s="239"/>
      <c r="M194" s="346" t="str">
        <f t="shared" si="86"/>
        <v>43605J</v>
      </c>
      <c r="N194" s="343">
        <f>+IFERROR(VLOOKUP($M194,'Calculation Solids'!$B$4:$J$1141,7,FALSE),"")</f>
        <v>73.044233804617136</v>
      </c>
      <c r="O194" s="339" t="str">
        <f t="shared" si="87"/>
        <v>43605K</v>
      </c>
      <c r="P194" s="339">
        <f>+IFERROR(VLOOKUP($O194,'Calculation Solids'!$B$4:$J$1141,7,FALSE),"")</f>
        <v>47.403059568906663</v>
      </c>
      <c r="Q194" s="339" t="str">
        <f t="shared" si="88"/>
        <v>43605L</v>
      </c>
      <c r="R194" s="339">
        <f>+IFERROR(VLOOKUP($Q194,'Calculation Solids'!$B$4:$J$1141,7,FALSE),"")</f>
        <v>50.256430637273944</v>
      </c>
      <c r="S194" s="339" t="str">
        <f t="shared" si="89"/>
        <v>43605M</v>
      </c>
      <c r="T194" s="339" t="str">
        <f>+IFERROR(VLOOKUP($S194,'Calculation Solids'!$B$4:$J$1141,7,FALSE),"")</f>
        <v/>
      </c>
      <c r="U194" s="347">
        <f t="shared" si="100"/>
        <v>56.901241336932578</v>
      </c>
      <c r="V194" s="348" t="str">
        <f t="shared" si="90"/>
        <v>43605C</v>
      </c>
      <c r="W194" s="339" t="str">
        <f>+IFERROR(VLOOKUP($V194,'Calculation Solids'!$B$4:$J$1141,7,FALSE),"")</f>
        <v/>
      </c>
      <c r="X194" s="8" t="str">
        <f>+IFERROR(VLOOKUP($V194,'Calculation COD'!$B$4:$J$1055,7,FALSE),"")</f>
        <v/>
      </c>
      <c r="Y194" s="8" t="str">
        <f>+IFERROR(VLOOKUP($V194,'Calculation NH4'!$B$4:$J$1041,7,FALSE),"")</f>
        <v/>
      </c>
      <c r="Z194" s="339" t="str">
        <f>+IFERROR(VLOOKUP($V194,'Calculation NO3'!$B$4:$J$1044,7,FALSE),"")</f>
        <v/>
      </c>
      <c r="AA194" s="349" t="str">
        <f>+IFERROR(VLOOKUP($V194,'Calculation P'!$B$4:$J$1000,7,FALSE),"")</f>
        <v/>
      </c>
      <c r="AB194" s="62"/>
      <c r="AC194" s="345" t="str">
        <f t="shared" si="91"/>
        <v>43605D</v>
      </c>
      <c r="AD194" s="8" t="str">
        <f>+IFERROR(VLOOKUP($AC194,'Calculation TSS'!$B$4:$J$1000,7,FALSE),"")</f>
        <v/>
      </c>
      <c r="AE194" s="8" t="str">
        <f>+IFERROR(VLOOKUP($AC194,'Calculation COD'!$B$4:$J$1055,7,FALSE),"")</f>
        <v/>
      </c>
      <c r="AF194" s="8" t="str">
        <f>+IFERROR(VLOOKUP($AC194,'Calculation NH4'!$B$4:$J$1041,7,FALSE),"")</f>
        <v/>
      </c>
      <c r="AG194" s="339" t="str">
        <f>+IFERROR(VLOOKUP($AC194,'Calculation NO3'!$B$4:$J$1044,7,FALSE),"")</f>
        <v/>
      </c>
      <c r="AH194" s="339" t="str">
        <f>+IFERROR(VLOOKUP($AC194,'Calculation P'!$B$4:$J$1000,7,FALSE),"")</f>
        <v/>
      </c>
      <c r="AI194" s="239"/>
      <c r="AJ194" s="193" t="str">
        <f t="shared" si="92"/>
        <v>43605E</v>
      </c>
      <c r="AK194" s="350" t="str">
        <f>+IFERROR(VLOOKUP($AJ194,'Calculation TSS'!$B$4:$J$1000,7,FALSE),"")</f>
        <v/>
      </c>
      <c r="AL194" s="8" t="str">
        <f>+IFERROR(VLOOKUP($AJ194,'Calculation COD'!$B$4:$J$1055,7,FALSE),"")</f>
        <v/>
      </c>
      <c r="AM194" s="8" t="str">
        <f>+IFERROR(VLOOKUP($AJ194,'Calculation NH4'!$B$4:$J$1041,7,FALSE),"")</f>
        <v/>
      </c>
      <c r="AN194" s="339" t="str">
        <f>+IFERROR(VLOOKUP($AJ194,'Calculation NO3'!$B$4:$J$1044,7,FALSE),"")</f>
        <v/>
      </c>
      <c r="AO194" s="347" t="str">
        <f>+IFERROR(VLOOKUP($AJ194,'Calculation P'!$B$4:$J$1000,7,FALSE),"")</f>
        <v/>
      </c>
      <c r="AP194" s="341" t="str">
        <f t="shared" si="93"/>
        <v>43605F</v>
      </c>
      <c r="AQ194" s="26" t="str">
        <f>+IFERROR(VLOOKUP($AP194,'Calculation TSS'!$B$4:$J$1000,7,FALSE),"")</f>
        <v/>
      </c>
      <c r="AR194" s="26" t="str">
        <f>+IFERROR(VLOOKUP($AP194,'Calculation COD'!$B$4:$J$1055,7,FALSE),"")</f>
        <v/>
      </c>
      <c r="AS194" s="26" t="str">
        <f>+IFERROR(VLOOKUP($AP194,'Calculation NH4'!$B$4:$J$1041,7,FALSE),"")</f>
        <v/>
      </c>
      <c r="AT194" s="339" t="str">
        <f>+IFERROR(VLOOKUP($AP194,'Calculation NO3'!$B$4:$J$1044,7,FALSE),"")</f>
        <v/>
      </c>
      <c r="AU194" s="339" t="str">
        <f>+IFERROR(VLOOKUP($AP194,'Calculation P'!$B$4:$J$1000,7,FALSE),"")</f>
        <v/>
      </c>
      <c r="AV194" s="62"/>
      <c r="AW194" s="348" t="str">
        <f t="shared" si="94"/>
        <v>43605G</v>
      </c>
      <c r="AX194" s="26" t="str">
        <f>+IFERROR(VLOOKUP($AW194,'Calculation COD'!$B$4:$J$1055,7,FALSE),"")</f>
        <v/>
      </c>
      <c r="AY194" s="26" t="str">
        <f>+IFERROR(VLOOKUP($AW194,'Calculation NH4'!$B$4:$J$1041,7,FALSE),"")</f>
        <v/>
      </c>
      <c r="AZ194" s="339" t="str">
        <f>+IFERROR(VLOOKUP($AW194,'Calculation NO3'!$B$4:$J$1044,7,FALSE),"")</f>
        <v/>
      </c>
      <c r="BA194" s="347" t="str">
        <f>+IFERROR(VLOOKUP($AW194,'Calculation P'!$B$4:$J$1000,7,FALSE),"")</f>
        <v/>
      </c>
      <c r="BB194" s="345" t="str">
        <f t="shared" si="95"/>
        <v>43605H</v>
      </c>
      <c r="BC194" s="339" t="str">
        <f>+IFERROR(VLOOKUP($BB194,'Calculation TSS'!$B$4:$J$1000,7,FALSE),"")</f>
        <v/>
      </c>
      <c r="BD194" s="26" t="str">
        <f>+IFERROR(VLOOKUP($BB194,'Calculation COD'!$B$4:$J$1055,7,FALSE),"")</f>
        <v/>
      </c>
      <c r="BE194" s="26" t="str">
        <f>+IFERROR(VLOOKUP($BB194,'Calculation NH4'!$B$4:$J$1041,7,FALSE),"")</f>
        <v/>
      </c>
      <c r="BF194" s="26" t="str">
        <f>+IFERROR(VLOOKUP($BB194,'Calculation NO3'!$B$4:$J$1044,7,FALSE),"")</f>
        <v/>
      </c>
      <c r="BG194" s="349" t="str">
        <f>+IFERROR(VLOOKUP($BB194,'Calculation P'!$B$4:$J$1000,7,FALSE),"")</f>
        <v/>
      </c>
      <c r="BH194" s="193" t="str">
        <f t="shared" si="96"/>
        <v>43605I</v>
      </c>
      <c r="BI194" s="343" t="str">
        <f>+IFERROR(VLOOKUP($BH194,'Calculation TSS'!$B$4:$J$1000,7,FALSE),"")</f>
        <v/>
      </c>
      <c r="BJ194" s="26" t="str">
        <f>+IFERROR(VLOOKUP($BH194,'Calculation COD'!$B$4:$J$1055,7,FALSE),"")</f>
        <v/>
      </c>
      <c r="BK194" s="26" t="str">
        <f>+IFERROR(VLOOKUP($BH194,'Calculation NH4'!$B$4:$J$1041,7,FALSE),"")</f>
        <v/>
      </c>
      <c r="BL194" s="26" t="str">
        <f>+IFERROR(VLOOKUP($BH194,'Calculation NO3'!$B$4:$J$1044,7,FALSE),"")</f>
        <v/>
      </c>
      <c r="BM194" s="339" t="str">
        <f>+IFERROR(VLOOKUP($BH194,'Calculation P'!$B$4:$J$1000,7,FALSE),"")</f>
        <v/>
      </c>
      <c r="BN194" s="62"/>
      <c r="BO194" s="345" t="str">
        <f t="shared" si="97"/>
        <v>43605N</v>
      </c>
      <c r="BP194" s="351" t="str">
        <f>IFERROR(+VLOOKUP($BO194,'Calculation Solids'!$B$4:$I$1141,7,FALSE),"")</f>
        <v/>
      </c>
      <c r="BQ194" s="352" t="str">
        <f t="shared" si="98"/>
        <v>43605O</v>
      </c>
      <c r="BR194" s="351" t="str">
        <f>IFERROR(+VLOOKUP($BQ194,'Calculation Solids'!$B$4:$I$1141,7,FALSE),"")</f>
        <v/>
      </c>
      <c r="BS194" s="353" t="str">
        <f t="shared" si="99"/>
        <v>43605P</v>
      </c>
      <c r="BT194" s="351" t="str">
        <f>IFERROR(+VLOOKUP($BS194,'Calculation Solids'!$B$4:$I$1141,7,FALSE),"")</f>
        <v/>
      </c>
    </row>
    <row r="195" spans="1:72" x14ac:dyDescent="0.35">
      <c r="A195" s="359">
        <v>43606</v>
      </c>
      <c r="B195" s="239"/>
      <c r="C195" s="344" t="str">
        <f t="shared" si="83"/>
        <v>43606A</v>
      </c>
      <c r="D195" s="339" t="str">
        <f>IFERROR(+VLOOKUP(C195,'Calculation Solids'!$B$4:$I$1141,7,FALSE),"")</f>
        <v/>
      </c>
      <c r="E195" s="340" t="str">
        <f>+IFERROR(VLOOKUP($C195,'Calculation COD'!$B$4:$J$1055,7,FALSE),"")</f>
        <v/>
      </c>
      <c r="F195" s="345" t="str">
        <f t="shared" si="85"/>
        <v>43606B</v>
      </c>
      <c r="G195" s="341" t="str">
        <f>IFERROR(+VLOOKUP($F195,'Calculation Solids'!$B$4:$I$1141,7,FALSE),"")</f>
        <v/>
      </c>
      <c r="H195" s="342" t="str">
        <f>+IFERROR(VLOOKUP($F195,'Calculation COD'!$B$4:$J$1055,7,FALSE),"")</f>
        <v/>
      </c>
      <c r="I195" s="342" t="str">
        <f>+IFERROR(VLOOKUP($F195,'Calculation NH4'!$B$4:$J$1041,7,FALSE),"")</f>
        <v/>
      </c>
      <c r="J195" s="339" t="str">
        <f>+IFERROR(VLOOKUP($F195,'Calculation NO3'!$B$4:$J$1044,7,FALSE),"")</f>
        <v/>
      </c>
      <c r="K195" s="339" t="str">
        <f>+IFERROR(VLOOKUP($F195,'Calculation P'!$B$4:$J$1000,7,FALSE),"")</f>
        <v/>
      </c>
      <c r="L195" s="239"/>
      <c r="M195" s="346" t="str">
        <f t="shared" si="86"/>
        <v>43606J</v>
      </c>
      <c r="N195" s="343" t="str">
        <f>+IFERROR(VLOOKUP($M195,'Calculation Solids'!$B$4:$J$1141,7,FALSE),"")</f>
        <v/>
      </c>
      <c r="O195" s="339" t="str">
        <f t="shared" si="87"/>
        <v>43606K</v>
      </c>
      <c r="P195" s="339" t="str">
        <f>+IFERROR(VLOOKUP($O195,'Calculation Solids'!$B$4:$J$1141,7,FALSE),"")</f>
        <v/>
      </c>
      <c r="Q195" s="339" t="str">
        <f t="shared" si="88"/>
        <v>43606L</v>
      </c>
      <c r="R195" s="339" t="str">
        <f>+IFERROR(VLOOKUP($Q195,'Calculation Solids'!$B$4:$J$1141,7,FALSE),"")</f>
        <v/>
      </c>
      <c r="S195" s="339" t="str">
        <f t="shared" si="89"/>
        <v>43606M</v>
      </c>
      <c r="T195" s="339" t="str">
        <f>+IFERROR(VLOOKUP($S195,'Calculation Solids'!$B$4:$J$1141,7,FALSE),"")</f>
        <v/>
      </c>
      <c r="U195" s="347" t="str">
        <f t="shared" si="100"/>
        <v/>
      </c>
      <c r="V195" s="348" t="str">
        <f t="shared" si="90"/>
        <v>43606C</v>
      </c>
      <c r="W195" s="339" t="str">
        <f>+IFERROR(VLOOKUP($V195,'Calculation Solids'!$B$4:$J$1141,7,FALSE),"")</f>
        <v/>
      </c>
      <c r="X195" s="8" t="str">
        <f>+IFERROR(VLOOKUP($V195,'Calculation COD'!$B$4:$J$1055,7,FALSE),"")</f>
        <v/>
      </c>
      <c r="Y195" s="8" t="str">
        <f>+IFERROR(VLOOKUP($V195,'Calculation NH4'!$B$4:$J$1041,7,FALSE),"")</f>
        <v/>
      </c>
      <c r="Z195" s="339" t="str">
        <f>+IFERROR(VLOOKUP($V195,'Calculation NO3'!$B$4:$J$1044,7,FALSE),"")</f>
        <v/>
      </c>
      <c r="AA195" s="349" t="str">
        <f>+IFERROR(VLOOKUP($V195,'Calculation P'!$B$4:$J$1000,7,FALSE),"")</f>
        <v/>
      </c>
      <c r="AB195" s="62"/>
      <c r="AC195" s="345" t="str">
        <f t="shared" si="91"/>
        <v>43606D</v>
      </c>
      <c r="AD195" s="8" t="str">
        <f>+IFERROR(VLOOKUP($AC195,'Calculation TSS'!$B$4:$J$1000,7,FALSE),"")</f>
        <v/>
      </c>
      <c r="AE195" s="8" t="str">
        <f>+IFERROR(VLOOKUP($AC195,'Calculation COD'!$B$4:$J$1055,7,FALSE),"")</f>
        <v/>
      </c>
      <c r="AF195" s="8" t="str">
        <f>+IFERROR(VLOOKUP($AC195,'Calculation NH4'!$B$4:$J$1041,7,FALSE),"")</f>
        <v/>
      </c>
      <c r="AG195" s="339" t="str">
        <f>+IFERROR(VLOOKUP($AC195,'Calculation NO3'!$B$4:$J$1044,7,FALSE),"")</f>
        <v/>
      </c>
      <c r="AH195" s="339" t="str">
        <f>+IFERROR(VLOOKUP($AC195,'Calculation P'!$B$4:$J$1000,7,FALSE),"")</f>
        <v/>
      </c>
      <c r="AI195" s="239"/>
      <c r="AJ195" s="193" t="str">
        <f t="shared" si="92"/>
        <v>43606E</v>
      </c>
      <c r="AK195" s="350" t="str">
        <f>+IFERROR(VLOOKUP($AJ195,'Calculation TSS'!$B$4:$J$1000,7,FALSE),"")</f>
        <v/>
      </c>
      <c r="AL195" s="8" t="str">
        <f>+IFERROR(VLOOKUP($AJ195,'Calculation COD'!$B$4:$J$1055,7,FALSE),"")</f>
        <v/>
      </c>
      <c r="AM195" s="8" t="str">
        <f>+IFERROR(VLOOKUP($AJ195,'Calculation NH4'!$B$4:$J$1041,7,FALSE),"")</f>
        <v/>
      </c>
      <c r="AN195" s="339" t="str">
        <f>+IFERROR(VLOOKUP($AJ195,'Calculation NO3'!$B$4:$J$1044,7,FALSE),"")</f>
        <v/>
      </c>
      <c r="AO195" s="347" t="str">
        <f>+IFERROR(VLOOKUP($AJ195,'Calculation P'!$B$4:$J$1000,7,FALSE),"")</f>
        <v/>
      </c>
      <c r="AP195" s="341" t="str">
        <f t="shared" si="93"/>
        <v>43606F</v>
      </c>
      <c r="AQ195" s="26" t="str">
        <f>+IFERROR(VLOOKUP($AP195,'Calculation TSS'!$B$4:$J$1000,7,FALSE),"")</f>
        <v/>
      </c>
      <c r="AR195" s="26" t="str">
        <f>+IFERROR(VLOOKUP($AP195,'Calculation COD'!$B$4:$J$1055,7,FALSE),"")</f>
        <v/>
      </c>
      <c r="AS195" s="26" t="str">
        <f>+IFERROR(VLOOKUP($AP195,'Calculation NH4'!$B$4:$J$1041,7,FALSE),"")</f>
        <v/>
      </c>
      <c r="AT195" s="339" t="str">
        <f>+IFERROR(VLOOKUP($AP195,'Calculation NO3'!$B$4:$J$1044,7,FALSE),"")</f>
        <v/>
      </c>
      <c r="AU195" s="339" t="str">
        <f>+IFERROR(VLOOKUP($AP195,'Calculation P'!$B$4:$J$1000,7,FALSE),"")</f>
        <v/>
      </c>
      <c r="AV195" s="62"/>
      <c r="AW195" s="348" t="str">
        <f t="shared" si="94"/>
        <v>43606G</v>
      </c>
      <c r="AX195" s="26" t="str">
        <f>+IFERROR(VLOOKUP($AW195,'Calculation COD'!$B$4:$J$1055,7,FALSE),"")</f>
        <v/>
      </c>
      <c r="AY195" s="26" t="str">
        <f>+IFERROR(VLOOKUP($AW195,'Calculation NH4'!$B$4:$J$1041,7,FALSE),"")</f>
        <v/>
      </c>
      <c r="AZ195" s="339" t="str">
        <f>+IFERROR(VLOOKUP($AW195,'Calculation NO3'!$B$4:$J$1044,7,FALSE),"")</f>
        <v/>
      </c>
      <c r="BA195" s="347" t="str">
        <f>+IFERROR(VLOOKUP($AW195,'Calculation P'!$B$4:$J$1000,7,FALSE),"")</f>
        <v/>
      </c>
      <c r="BB195" s="345" t="str">
        <f t="shared" si="95"/>
        <v>43606H</v>
      </c>
      <c r="BC195" s="339" t="str">
        <f>+IFERROR(VLOOKUP($BB195,'Calculation TSS'!$B$4:$J$1000,7,FALSE),"")</f>
        <v/>
      </c>
      <c r="BD195" s="26" t="str">
        <f>+IFERROR(VLOOKUP($BB195,'Calculation COD'!$B$4:$J$1055,7,FALSE),"")</f>
        <v/>
      </c>
      <c r="BE195" s="26" t="str">
        <f>+IFERROR(VLOOKUP($BB195,'Calculation NH4'!$B$4:$J$1041,7,FALSE),"")</f>
        <v/>
      </c>
      <c r="BF195" s="26" t="str">
        <f>+IFERROR(VLOOKUP($BB195,'Calculation NO3'!$B$4:$J$1044,7,FALSE),"")</f>
        <v/>
      </c>
      <c r="BG195" s="349" t="str">
        <f>+IFERROR(VLOOKUP($BB195,'Calculation P'!$B$4:$J$1000,7,FALSE),"")</f>
        <v/>
      </c>
      <c r="BH195" s="193" t="str">
        <f t="shared" si="96"/>
        <v>43606I</v>
      </c>
      <c r="BI195" s="343" t="str">
        <f>+IFERROR(VLOOKUP($BH195,'Calculation TSS'!$B$4:$J$1000,7,FALSE),"")</f>
        <v/>
      </c>
      <c r="BJ195" s="26" t="str">
        <f>+IFERROR(VLOOKUP($BH195,'Calculation COD'!$B$4:$J$1055,7,FALSE),"")</f>
        <v/>
      </c>
      <c r="BK195" s="26" t="str">
        <f>+IFERROR(VLOOKUP($BH195,'Calculation NH4'!$B$4:$J$1041,7,FALSE),"")</f>
        <v/>
      </c>
      <c r="BL195" s="26" t="str">
        <f>+IFERROR(VLOOKUP($BH195,'Calculation NO3'!$B$4:$J$1044,7,FALSE),"")</f>
        <v/>
      </c>
      <c r="BM195" s="339" t="str">
        <f>+IFERROR(VLOOKUP($BH195,'Calculation P'!$B$4:$J$1000,7,FALSE),"")</f>
        <v/>
      </c>
      <c r="BN195" s="62"/>
      <c r="BO195" s="345" t="str">
        <f t="shared" si="97"/>
        <v>43606N</v>
      </c>
      <c r="BP195" s="351" t="str">
        <f>IFERROR(+VLOOKUP($BO195,'Calculation Solids'!$B$4:$I$1141,7,FALSE),"")</f>
        <v/>
      </c>
      <c r="BQ195" s="352" t="str">
        <f t="shared" si="98"/>
        <v>43606O</v>
      </c>
      <c r="BR195" s="351" t="str">
        <f>IFERROR(+VLOOKUP($BQ195,'Calculation Solids'!$B$4:$I$1141,7,FALSE),"")</f>
        <v/>
      </c>
      <c r="BS195" s="353" t="str">
        <f t="shared" si="99"/>
        <v>43606P</v>
      </c>
      <c r="BT195" s="351" t="str">
        <f>IFERROR(+VLOOKUP($BS195,'Calculation Solids'!$B$4:$I$1141,7,FALSE),"")</f>
        <v/>
      </c>
    </row>
    <row r="196" spans="1:72" x14ac:dyDescent="0.35">
      <c r="A196" s="359">
        <v>43607</v>
      </c>
      <c r="B196" s="239"/>
      <c r="C196" s="344" t="str">
        <f t="shared" si="83"/>
        <v>43607A</v>
      </c>
      <c r="D196" s="339">
        <f>IFERROR(+VLOOKUP(C196,'Calculation Solids'!$B$4:$I$1141,7,FALSE),"")</f>
        <v>8.0234043249970117</v>
      </c>
      <c r="E196" s="340">
        <f>+IFERROR(VLOOKUP($C196,'Calculation COD'!$B$4:$J$1055,7,FALSE),"")</f>
        <v>960</v>
      </c>
      <c r="F196" s="345" t="str">
        <f t="shared" si="85"/>
        <v>43607B</v>
      </c>
      <c r="G196" s="341">
        <f>IFERROR(+VLOOKUP($F196,'Calculation Solids'!$B$4:$I$1141,7,FALSE),"")</f>
        <v>6.1892613933263103</v>
      </c>
      <c r="H196" s="342">
        <f>+IFERROR(VLOOKUP($F196,'Calculation COD'!$B$4:$J$1055,7,FALSE),"")</f>
        <v>8000</v>
      </c>
      <c r="I196" s="342">
        <f>+IFERROR(VLOOKUP($F196,'Calculation NH4'!$B$4:$J$1041,7,FALSE),"")</f>
        <v>960</v>
      </c>
      <c r="J196" s="339">
        <f>+IFERROR(VLOOKUP($F196,'Calculation NO3'!$B$4:$J$1044,7,FALSE),"")</f>
        <v>40.5</v>
      </c>
      <c r="K196" s="339">
        <f>+IFERROR(VLOOKUP($F196,'Calculation P'!$B$4:$J$1000,7,FALSE),"")</f>
        <v>47.5</v>
      </c>
      <c r="L196" s="239"/>
      <c r="M196" s="346" t="str">
        <f t="shared" si="86"/>
        <v>43607J</v>
      </c>
      <c r="N196" s="343">
        <f>+IFERROR(VLOOKUP($M196,'Calculation Solids'!$B$4:$J$1141,7,FALSE),"")</f>
        <v>52.290585719927478</v>
      </c>
      <c r="O196" s="339" t="str">
        <f t="shared" si="87"/>
        <v>43607K</v>
      </c>
      <c r="P196" s="339" t="str">
        <f>+IFERROR(VLOOKUP($O196,'Calculation Solids'!$B$4:$J$1141,7,FALSE),"")</f>
        <v/>
      </c>
      <c r="Q196" s="339" t="str">
        <f t="shared" si="88"/>
        <v>43607L</v>
      </c>
      <c r="R196" s="339" t="str">
        <f>+IFERROR(VLOOKUP($Q196,'Calculation Solids'!$B$4:$J$1141,7,FALSE),"")</f>
        <v/>
      </c>
      <c r="S196" s="339" t="str">
        <f t="shared" si="89"/>
        <v>43607M</v>
      </c>
      <c r="T196" s="339" t="str">
        <f>+IFERROR(VLOOKUP($S196,'Calculation Solids'!$B$4:$J$1141,7,FALSE),"")</f>
        <v/>
      </c>
      <c r="U196" s="347">
        <f t="shared" si="100"/>
        <v>52.290585719927478</v>
      </c>
      <c r="V196" s="348" t="str">
        <f t="shared" si="90"/>
        <v>43607C</v>
      </c>
      <c r="W196" s="339">
        <f>+IFERROR(VLOOKUP($V196,'Calculation Solids'!$B$4:$J$1141,7,FALSE),"")</f>
        <v>3.3259669559317508</v>
      </c>
      <c r="X196" s="8">
        <f>+IFERROR(VLOOKUP($V196,'Calculation COD'!$B$4:$J$1055,7,FALSE),"")</f>
        <v>2580</v>
      </c>
      <c r="Y196" s="8">
        <f>+IFERROR(VLOOKUP($V196,'Calculation NH4'!$B$4:$J$1041,7,FALSE),"")</f>
        <v>1020</v>
      </c>
      <c r="Z196" s="339">
        <f>+IFERROR(VLOOKUP($V196,'Calculation NO3'!$B$4:$J$1044,7,FALSE),"")</f>
        <v>0</v>
      </c>
      <c r="AA196" s="349" t="str">
        <f>+IFERROR(VLOOKUP($V196,'Calculation P'!$B$4:$J$1000,7,FALSE),"")</f>
        <v/>
      </c>
      <c r="AB196" s="62"/>
      <c r="AC196" s="345" t="str">
        <f t="shared" si="91"/>
        <v>43607D</v>
      </c>
      <c r="AD196" s="8" t="str">
        <f>+IFERROR(VLOOKUP($AC196,'Calculation TSS'!$B$4:$J$1000,7,FALSE),"")</f>
        <v/>
      </c>
      <c r="AE196" s="8">
        <f>+IFERROR(VLOOKUP($AC196,'Calculation COD'!$B$4:$J$1055,7,FALSE),"")</f>
        <v>1620</v>
      </c>
      <c r="AF196" s="8">
        <f>+IFERROR(VLOOKUP($AC196,'Calculation NH4'!$B$4:$J$1041,7,FALSE),"")</f>
        <v>1020</v>
      </c>
      <c r="AG196" s="339">
        <f>+IFERROR(VLOOKUP($AC196,'Calculation NO3'!$B$4:$J$1044,7,FALSE),"")</f>
        <v>0</v>
      </c>
      <c r="AH196" s="339" t="str">
        <f>+IFERROR(VLOOKUP($AC196,'Calculation P'!$B$4:$J$1000,7,FALSE),"")</f>
        <v/>
      </c>
      <c r="AI196" s="239"/>
      <c r="AJ196" s="193" t="str">
        <f t="shared" si="92"/>
        <v>43607E</v>
      </c>
      <c r="AK196" s="350" t="str">
        <f>+IFERROR(VLOOKUP($AJ196,'Calculation TSS'!$B$4:$J$1000,7,FALSE),"")</f>
        <v/>
      </c>
      <c r="AL196" s="8" t="str">
        <f>+IFERROR(VLOOKUP($AJ196,'Calculation COD'!$B$4:$J$1055,7,FALSE),"")</f>
        <v/>
      </c>
      <c r="AM196" s="8" t="str">
        <f>+IFERROR(VLOOKUP($AJ196,'Calculation NH4'!$B$4:$J$1041,7,FALSE),"")</f>
        <v/>
      </c>
      <c r="AN196" s="339" t="str">
        <f>+IFERROR(VLOOKUP($AJ196,'Calculation NO3'!$B$4:$J$1044,7,FALSE),"")</f>
        <v/>
      </c>
      <c r="AO196" s="347" t="str">
        <f>+IFERROR(VLOOKUP($AJ196,'Calculation P'!$B$4:$J$1000,7,FALSE),"")</f>
        <v/>
      </c>
      <c r="AP196" s="341" t="str">
        <f t="shared" si="93"/>
        <v>43607F</v>
      </c>
      <c r="AQ196" s="26" t="str">
        <f>+IFERROR(VLOOKUP($AP196,'Calculation TSS'!$B$4:$J$1000,7,FALSE),"")</f>
        <v/>
      </c>
      <c r="AR196" s="26" t="str">
        <f>+IFERROR(VLOOKUP($AP196,'Calculation COD'!$B$4:$J$1055,7,FALSE),"")</f>
        <v/>
      </c>
      <c r="AS196" s="26">
        <f>+IFERROR(VLOOKUP($AP196,'Calculation NH4'!$B$4:$J$1041,7,FALSE),"")</f>
        <v>469</v>
      </c>
      <c r="AT196" s="339">
        <f>+IFERROR(VLOOKUP($AP196,'Calculation NO3'!$B$4:$J$1044,7,FALSE),"")</f>
        <v>0</v>
      </c>
      <c r="AU196" s="339">
        <f>+IFERROR(VLOOKUP($AP196,'Calculation P'!$B$4:$J$1000,7,FALSE),"")</f>
        <v>17.25</v>
      </c>
      <c r="AV196" s="62"/>
      <c r="AW196" s="348" t="str">
        <f t="shared" si="94"/>
        <v>43607G</v>
      </c>
      <c r="AX196" s="26" t="str">
        <f>+IFERROR(VLOOKUP($AW196,'Calculation COD'!$B$4:$J$1055,7,FALSE),"")</f>
        <v/>
      </c>
      <c r="AY196" s="26" t="str">
        <f>+IFERROR(VLOOKUP($AW196,'Calculation NH4'!$B$4:$J$1041,7,FALSE),"")</f>
        <v/>
      </c>
      <c r="AZ196" s="339" t="str">
        <f>+IFERROR(VLOOKUP($AW196,'Calculation NO3'!$B$4:$J$1044,7,FALSE),"")</f>
        <v/>
      </c>
      <c r="BA196" s="347" t="str">
        <f>+IFERROR(VLOOKUP($AW196,'Calculation P'!$B$4:$J$1000,7,FALSE),"")</f>
        <v/>
      </c>
      <c r="BB196" s="345" t="str">
        <f t="shared" si="95"/>
        <v>43607H</v>
      </c>
      <c r="BC196" s="339" t="str">
        <f>+IFERROR(VLOOKUP($BB196,'Calculation TSS'!$B$4:$J$1000,7,FALSE),"")</f>
        <v/>
      </c>
      <c r="BD196" s="26" t="str">
        <f>+IFERROR(VLOOKUP($BB196,'Calculation COD'!$B$4:$J$1055,7,FALSE),"")</f>
        <v/>
      </c>
      <c r="BE196" s="26">
        <f>+IFERROR(VLOOKUP($BB196,'Calculation NH4'!$B$4:$J$1041,7,FALSE),"")</f>
        <v>850</v>
      </c>
      <c r="BF196" s="26">
        <f>+IFERROR(VLOOKUP($BB196,'Calculation NO3'!$B$4:$J$1044,7,FALSE),"")</f>
        <v>11.399999999999999</v>
      </c>
      <c r="BG196" s="349" t="str">
        <f>+IFERROR(VLOOKUP($BB196,'Calculation P'!$B$4:$J$1000,7,FALSE),"")</f>
        <v/>
      </c>
      <c r="BH196" s="193" t="str">
        <f t="shared" si="96"/>
        <v>43607I</v>
      </c>
      <c r="BI196" s="343" t="str">
        <f>+IFERROR(VLOOKUP($BH196,'Calculation TSS'!$B$4:$J$1000,7,FALSE),"")</f>
        <v/>
      </c>
      <c r="BJ196" s="26" t="str">
        <f>+IFERROR(VLOOKUP($BH196,'Calculation COD'!$B$4:$J$1055,7,FALSE),"")</f>
        <v/>
      </c>
      <c r="BK196" s="26">
        <f>+IFERROR(VLOOKUP($BH196,'Calculation NH4'!$B$4:$J$1041,7,FALSE),"")</f>
        <v>740</v>
      </c>
      <c r="BL196" s="26">
        <f>+IFERROR(VLOOKUP($BH196,'Calculation NO3'!$B$4:$J$1044,7,FALSE),"")</f>
        <v>9.8999999999999986</v>
      </c>
      <c r="BM196" s="339">
        <f>+IFERROR(VLOOKUP($BH196,'Calculation P'!$B$4:$J$1000,7,FALSE),"")</f>
        <v>0</v>
      </c>
      <c r="BN196" s="62"/>
      <c r="BO196" s="345" t="str">
        <f t="shared" si="97"/>
        <v>43607N</v>
      </c>
      <c r="BP196" s="351" t="str">
        <f>IFERROR(+VLOOKUP($BO196,'Calculation Solids'!$B$4:$I$1141,7,FALSE),"")</f>
        <v/>
      </c>
      <c r="BQ196" s="352" t="str">
        <f t="shared" si="98"/>
        <v>43607O</v>
      </c>
      <c r="BR196" s="351" t="str">
        <f>IFERROR(+VLOOKUP($BQ196,'Calculation Solids'!$B$4:$I$1141,7,FALSE),"")</f>
        <v/>
      </c>
      <c r="BS196" s="353" t="str">
        <f t="shared" si="99"/>
        <v>43607P</v>
      </c>
      <c r="BT196" s="351" t="str">
        <f>IFERROR(+VLOOKUP($BS196,'Calculation Solids'!$B$4:$I$1141,7,FALSE),"")</f>
        <v/>
      </c>
    </row>
    <row r="197" spans="1:72" x14ac:dyDescent="0.35">
      <c r="A197" s="359">
        <v>43608</v>
      </c>
      <c r="B197" s="239"/>
      <c r="C197" s="344" t="str">
        <f t="shared" si="83"/>
        <v>43608A</v>
      </c>
      <c r="D197" s="339" t="str">
        <f>IFERROR(+VLOOKUP(C197,'Calculation Solids'!$B$4:$I$1141,7,FALSE),"")</f>
        <v/>
      </c>
      <c r="E197" s="340" t="str">
        <f>+IFERROR(VLOOKUP($C197,'Calculation COD'!$B$4:$J$1055,7,FALSE),"")</f>
        <v/>
      </c>
      <c r="F197" s="345" t="str">
        <f t="shared" si="85"/>
        <v>43608B</v>
      </c>
      <c r="G197" s="341" t="str">
        <f>IFERROR(+VLOOKUP($F197,'Calculation Solids'!$B$4:$I$1141,7,FALSE),"")</f>
        <v/>
      </c>
      <c r="H197" s="342" t="str">
        <f>+IFERROR(VLOOKUP($F197,'Calculation COD'!$B$4:$J$1055,7,FALSE),"")</f>
        <v/>
      </c>
      <c r="I197" s="342" t="str">
        <f>+IFERROR(VLOOKUP($F197,'Calculation NH4'!$B$4:$J$1041,7,FALSE),"")</f>
        <v/>
      </c>
      <c r="J197" s="339" t="str">
        <f>+IFERROR(VLOOKUP($F197,'Calculation NO3'!$B$4:$J$1044,7,FALSE),"")</f>
        <v/>
      </c>
      <c r="K197" s="339" t="str">
        <f>+IFERROR(VLOOKUP($F197,'Calculation P'!$B$4:$J$1000,7,FALSE),"")</f>
        <v/>
      </c>
      <c r="L197" s="239"/>
      <c r="M197" s="346" t="str">
        <f t="shared" si="86"/>
        <v>43608J</v>
      </c>
      <c r="N197" s="343" t="str">
        <f>+IFERROR(VLOOKUP($M197,'Calculation Solids'!$B$4:$J$1141,7,FALSE),"")</f>
        <v/>
      </c>
      <c r="O197" s="339" t="str">
        <f t="shared" si="87"/>
        <v>43608K</v>
      </c>
      <c r="P197" s="339" t="str">
        <f>+IFERROR(VLOOKUP($O197,'Calculation Solids'!$B$4:$J$1141,7,FALSE),"")</f>
        <v/>
      </c>
      <c r="Q197" s="339" t="str">
        <f t="shared" si="88"/>
        <v>43608L</v>
      </c>
      <c r="R197" s="339" t="str">
        <f>+IFERROR(VLOOKUP($Q197,'Calculation Solids'!$B$4:$J$1141,7,FALSE),"")</f>
        <v/>
      </c>
      <c r="S197" s="339" t="str">
        <f t="shared" si="89"/>
        <v>43608M</v>
      </c>
      <c r="T197" s="339" t="str">
        <f>+IFERROR(VLOOKUP($S197,'Calculation Solids'!$B$4:$J$1141,7,FALSE),"")</f>
        <v/>
      </c>
      <c r="U197" s="347" t="str">
        <f t="shared" si="100"/>
        <v/>
      </c>
      <c r="V197" s="348" t="str">
        <f t="shared" si="90"/>
        <v>43608C</v>
      </c>
      <c r="W197" s="339" t="str">
        <f>+IFERROR(VLOOKUP($V197,'Calculation Solids'!$B$4:$J$1141,7,FALSE),"")</f>
        <v/>
      </c>
      <c r="X197" s="8" t="str">
        <f>+IFERROR(VLOOKUP($V197,'Calculation COD'!$B$4:$J$1055,7,FALSE),"")</f>
        <v/>
      </c>
      <c r="Y197" s="8" t="str">
        <f>+IFERROR(VLOOKUP($V197,'Calculation NH4'!$B$4:$J$1041,7,FALSE),"")</f>
        <v/>
      </c>
      <c r="Z197" s="339" t="str">
        <f>+IFERROR(VLOOKUP($V197,'Calculation NO3'!$B$4:$J$1044,7,FALSE),"")</f>
        <v/>
      </c>
      <c r="AA197" s="349" t="str">
        <f>+IFERROR(VLOOKUP($V197,'Calculation P'!$B$4:$J$1000,7,FALSE),"")</f>
        <v/>
      </c>
      <c r="AB197" s="62"/>
      <c r="AC197" s="345" t="str">
        <f t="shared" si="91"/>
        <v>43608D</v>
      </c>
      <c r="AD197" s="8" t="str">
        <f>+IFERROR(VLOOKUP($AC197,'Calculation TSS'!$B$4:$J$1000,7,FALSE),"")</f>
        <v/>
      </c>
      <c r="AE197" s="8" t="str">
        <f>+IFERROR(VLOOKUP($AC197,'Calculation COD'!$B$4:$J$1055,7,FALSE),"")</f>
        <v/>
      </c>
      <c r="AF197" s="8" t="str">
        <f>+IFERROR(VLOOKUP($AC197,'Calculation NH4'!$B$4:$J$1041,7,FALSE),"")</f>
        <v/>
      </c>
      <c r="AG197" s="339" t="str">
        <f>+IFERROR(VLOOKUP($AC197,'Calculation NO3'!$B$4:$J$1044,7,FALSE),"")</f>
        <v/>
      </c>
      <c r="AH197" s="339" t="str">
        <f>+IFERROR(VLOOKUP($AC197,'Calculation P'!$B$4:$J$1000,7,FALSE),"")</f>
        <v/>
      </c>
      <c r="AI197" s="239"/>
      <c r="AJ197" s="193" t="str">
        <f t="shared" si="92"/>
        <v>43608E</v>
      </c>
      <c r="AK197" s="350" t="str">
        <f>+IFERROR(VLOOKUP($AJ197,'Calculation TSS'!$B$4:$J$1000,7,FALSE),"")</f>
        <v/>
      </c>
      <c r="AL197" s="8" t="str">
        <f>+IFERROR(VLOOKUP($AJ197,'Calculation COD'!$B$4:$J$1055,7,FALSE),"")</f>
        <v/>
      </c>
      <c r="AM197" s="8" t="str">
        <f>+IFERROR(VLOOKUP($AJ197,'Calculation NH4'!$B$4:$J$1041,7,FALSE),"")</f>
        <v/>
      </c>
      <c r="AN197" s="339" t="str">
        <f>+IFERROR(VLOOKUP($AJ197,'Calculation NO3'!$B$4:$J$1044,7,FALSE),"")</f>
        <v/>
      </c>
      <c r="AO197" s="347" t="str">
        <f>+IFERROR(VLOOKUP($AJ197,'Calculation P'!$B$4:$J$1000,7,FALSE),"")</f>
        <v/>
      </c>
      <c r="AP197" s="341" t="str">
        <f t="shared" si="93"/>
        <v>43608F</v>
      </c>
      <c r="AQ197" s="26" t="str">
        <f>+IFERROR(VLOOKUP($AP197,'Calculation TSS'!$B$4:$J$1000,7,FALSE),"")</f>
        <v/>
      </c>
      <c r="AR197" s="26" t="str">
        <f>+IFERROR(VLOOKUP($AP197,'Calculation COD'!$B$4:$J$1055,7,FALSE),"")</f>
        <v/>
      </c>
      <c r="AS197" s="26" t="str">
        <f>+IFERROR(VLOOKUP($AP197,'Calculation NH4'!$B$4:$J$1041,7,FALSE),"")</f>
        <v/>
      </c>
      <c r="AT197" s="339" t="str">
        <f>+IFERROR(VLOOKUP($AP197,'Calculation NO3'!$B$4:$J$1044,7,FALSE),"")</f>
        <v/>
      </c>
      <c r="AU197" s="339" t="str">
        <f>+IFERROR(VLOOKUP($AP197,'Calculation P'!$B$4:$J$1000,7,FALSE),"")</f>
        <v/>
      </c>
      <c r="AV197" s="62"/>
      <c r="AW197" s="348" t="str">
        <f t="shared" si="94"/>
        <v>43608G</v>
      </c>
      <c r="AX197" s="26" t="str">
        <f>+IFERROR(VLOOKUP($AW197,'Calculation COD'!$B$4:$J$1055,7,FALSE),"")</f>
        <v/>
      </c>
      <c r="AY197" s="26" t="str">
        <f>+IFERROR(VLOOKUP($AW197,'Calculation NH4'!$B$4:$J$1041,7,FALSE),"")</f>
        <v/>
      </c>
      <c r="AZ197" s="339" t="str">
        <f>+IFERROR(VLOOKUP($AW197,'Calculation NO3'!$B$4:$J$1044,7,FALSE),"")</f>
        <v/>
      </c>
      <c r="BA197" s="347" t="str">
        <f>+IFERROR(VLOOKUP($AW197,'Calculation P'!$B$4:$J$1000,7,FALSE),"")</f>
        <v/>
      </c>
      <c r="BB197" s="345" t="str">
        <f t="shared" si="95"/>
        <v>43608H</v>
      </c>
      <c r="BC197" s="339" t="str">
        <f>+IFERROR(VLOOKUP($BB197,'Calculation TSS'!$B$4:$J$1000,7,FALSE),"")</f>
        <v/>
      </c>
      <c r="BD197" s="26" t="str">
        <f>+IFERROR(VLOOKUP($BB197,'Calculation COD'!$B$4:$J$1055,7,FALSE),"")</f>
        <v/>
      </c>
      <c r="BE197" s="26" t="str">
        <f>+IFERROR(VLOOKUP($BB197,'Calculation NH4'!$B$4:$J$1041,7,FALSE),"")</f>
        <v/>
      </c>
      <c r="BF197" s="26" t="str">
        <f>+IFERROR(VLOOKUP($BB197,'Calculation NO3'!$B$4:$J$1044,7,FALSE),"")</f>
        <v/>
      </c>
      <c r="BG197" s="349" t="str">
        <f>+IFERROR(VLOOKUP($BB197,'Calculation P'!$B$4:$J$1000,7,FALSE),"")</f>
        <v/>
      </c>
      <c r="BH197" s="193" t="str">
        <f t="shared" si="96"/>
        <v>43608I</v>
      </c>
      <c r="BI197" s="343" t="str">
        <f>+IFERROR(VLOOKUP($BH197,'Calculation TSS'!$B$4:$J$1000,7,FALSE),"")</f>
        <v/>
      </c>
      <c r="BJ197" s="26" t="str">
        <f>+IFERROR(VLOOKUP($BH197,'Calculation COD'!$B$4:$J$1055,7,FALSE),"")</f>
        <v/>
      </c>
      <c r="BK197" s="26" t="str">
        <f>+IFERROR(VLOOKUP($BH197,'Calculation NH4'!$B$4:$J$1041,7,FALSE),"")</f>
        <v/>
      </c>
      <c r="BL197" s="26" t="str">
        <f>+IFERROR(VLOOKUP($BH197,'Calculation NO3'!$B$4:$J$1044,7,FALSE),"")</f>
        <v/>
      </c>
      <c r="BM197" s="339" t="str">
        <f>+IFERROR(VLOOKUP($BH197,'Calculation P'!$B$4:$J$1000,7,FALSE),"")</f>
        <v/>
      </c>
      <c r="BN197" s="62"/>
      <c r="BO197" s="345" t="str">
        <f t="shared" si="97"/>
        <v>43608N</v>
      </c>
      <c r="BP197" s="351" t="str">
        <f>IFERROR(+VLOOKUP($BO197,'Calculation Solids'!$B$4:$I$1141,7,FALSE),"")</f>
        <v/>
      </c>
      <c r="BQ197" s="352" t="str">
        <f t="shared" si="98"/>
        <v>43608O</v>
      </c>
      <c r="BR197" s="351" t="str">
        <f>IFERROR(+VLOOKUP($BQ197,'Calculation Solids'!$B$4:$I$1141,7,FALSE),"")</f>
        <v/>
      </c>
      <c r="BS197" s="353" t="str">
        <f t="shared" si="99"/>
        <v>43608P</v>
      </c>
      <c r="BT197" s="351" t="str">
        <f>IFERROR(+VLOOKUP($BS197,'Calculation Solids'!$B$4:$I$1141,7,FALSE),"")</f>
        <v/>
      </c>
    </row>
    <row r="198" spans="1:72" x14ac:dyDescent="0.35">
      <c r="A198" s="359">
        <v>43609</v>
      </c>
      <c r="B198" s="239"/>
      <c r="C198" s="344" t="str">
        <f t="shared" si="83"/>
        <v>43609A</v>
      </c>
      <c r="D198" s="339">
        <f>IFERROR(+VLOOKUP(C198,'Calculation Solids'!$B$4:$I$1141,7,FALSE),"")</f>
        <v>22.160324145014357</v>
      </c>
      <c r="E198" s="340" t="str">
        <f>+IFERROR(VLOOKUP($C198,'Calculation COD'!$B$4:$J$1055,7,FALSE),"")</f>
        <v/>
      </c>
      <c r="F198" s="345" t="str">
        <f t="shared" si="85"/>
        <v>43609B</v>
      </c>
      <c r="G198" s="341">
        <f>IFERROR(+VLOOKUP($F198,'Calculation Solids'!$B$4:$I$1141,7,FALSE),"")</f>
        <v>5.2879122934774809</v>
      </c>
      <c r="H198" s="342" t="str">
        <f>+IFERROR(VLOOKUP($F198,'Calculation COD'!$B$4:$J$1055,7,FALSE),"")</f>
        <v/>
      </c>
      <c r="I198" s="342" t="str">
        <f>+IFERROR(VLOOKUP($F198,'Calculation NH4'!$B$4:$J$1041,7,FALSE),"")</f>
        <v/>
      </c>
      <c r="J198" s="339" t="str">
        <f>+IFERROR(VLOOKUP($F198,'Calculation NO3'!$B$4:$J$1044,7,FALSE),"")</f>
        <v/>
      </c>
      <c r="K198" s="339" t="str">
        <f>+IFERROR(VLOOKUP($F198,'Calculation P'!$B$4:$J$1000,7,FALSE),"")</f>
        <v/>
      </c>
      <c r="L198" s="239"/>
      <c r="M198" s="346" t="str">
        <f t="shared" si="86"/>
        <v>43609J</v>
      </c>
      <c r="N198" s="343">
        <f>+IFERROR(VLOOKUP($M198,'Calculation Solids'!$B$4:$J$1141,7,FALSE),"")</f>
        <v>53.340728332142916</v>
      </c>
      <c r="O198" s="339" t="str">
        <f t="shared" si="87"/>
        <v>43609K</v>
      </c>
      <c r="P198" s="339">
        <f>+IFERROR(VLOOKUP($O198,'Calculation Solids'!$B$4:$J$1141,7,FALSE),"")</f>
        <v>49.557900144342049</v>
      </c>
      <c r="Q198" s="339" t="str">
        <f t="shared" si="88"/>
        <v>43609L</v>
      </c>
      <c r="R198" s="339" t="str">
        <f>+IFERROR(VLOOKUP($Q198,'Calculation Solids'!$B$4:$J$1141,7,FALSE),"")</f>
        <v/>
      </c>
      <c r="S198" s="339" t="str">
        <f t="shared" si="89"/>
        <v>43609M</v>
      </c>
      <c r="T198" s="339" t="str">
        <f>+IFERROR(VLOOKUP($S198,'Calculation Solids'!$B$4:$J$1141,7,FALSE),"")</f>
        <v/>
      </c>
      <c r="U198" s="347">
        <f t="shared" si="100"/>
        <v>51.449314238242479</v>
      </c>
      <c r="V198" s="348" t="str">
        <f t="shared" si="90"/>
        <v>43609C</v>
      </c>
      <c r="W198" s="339" t="str">
        <f>+IFERROR(VLOOKUP($V198,'Calculation Solids'!$B$4:$J$1141,7,FALSE),"")</f>
        <v/>
      </c>
      <c r="X198" s="8" t="str">
        <f>+IFERROR(VLOOKUP($V198,'Calculation COD'!$B$4:$J$1055,7,FALSE),"")</f>
        <v/>
      </c>
      <c r="Y198" s="8" t="str">
        <f>+IFERROR(VLOOKUP($V198,'Calculation NH4'!$B$4:$J$1041,7,FALSE),"")</f>
        <v/>
      </c>
      <c r="Z198" s="339" t="str">
        <f>+IFERROR(VLOOKUP($V198,'Calculation NO3'!$B$4:$J$1044,7,FALSE),"")</f>
        <v/>
      </c>
      <c r="AA198" s="349" t="str">
        <f>+IFERROR(VLOOKUP($V198,'Calculation P'!$B$4:$J$1000,7,FALSE),"")</f>
        <v/>
      </c>
      <c r="AB198" s="62"/>
      <c r="AC198" s="345" t="str">
        <f t="shared" si="91"/>
        <v>43609D</v>
      </c>
      <c r="AD198" s="8" t="str">
        <f>+IFERROR(VLOOKUP($AC198,'Calculation TSS'!$B$4:$J$1000,7,FALSE),"")</f>
        <v/>
      </c>
      <c r="AE198" s="8" t="str">
        <f>+IFERROR(VLOOKUP($AC198,'Calculation COD'!$B$4:$J$1055,7,FALSE),"")</f>
        <v/>
      </c>
      <c r="AF198" s="8" t="str">
        <f>+IFERROR(VLOOKUP($AC198,'Calculation NH4'!$B$4:$J$1041,7,FALSE),"")</f>
        <v/>
      </c>
      <c r="AG198" s="339" t="str">
        <f>+IFERROR(VLOOKUP($AC198,'Calculation NO3'!$B$4:$J$1044,7,FALSE),"")</f>
        <v/>
      </c>
      <c r="AH198" s="339" t="str">
        <f>+IFERROR(VLOOKUP($AC198,'Calculation P'!$B$4:$J$1000,7,FALSE),"")</f>
        <v/>
      </c>
      <c r="AI198" s="239"/>
      <c r="AJ198" s="193" t="str">
        <f t="shared" si="92"/>
        <v>43609E</v>
      </c>
      <c r="AK198" s="350" t="str">
        <f>+IFERROR(VLOOKUP($AJ198,'Calculation TSS'!$B$4:$J$1000,7,FALSE),"")</f>
        <v/>
      </c>
      <c r="AL198" s="8" t="str">
        <f>+IFERROR(VLOOKUP($AJ198,'Calculation COD'!$B$4:$J$1055,7,FALSE),"")</f>
        <v/>
      </c>
      <c r="AM198" s="8" t="str">
        <f>+IFERROR(VLOOKUP($AJ198,'Calculation NH4'!$B$4:$J$1041,7,FALSE),"")</f>
        <v/>
      </c>
      <c r="AN198" s="339" t="str">
        <f>+IFERROR(VLOOKUP($AJ198,'Calculation NO3'!$B$4:$J$1044,7,FALSE),"")</f>
        <v/>
      </c>
      <c r="AO198" s="347" t="str">
        <f>+IFERROR(VLOOKUP($AJ198,'Calculation P'!$B$4:$J$1000,7,FALSE),"")</f>
        <v/>
      </c>
      <c r="AP198" s="341" t="str">
        <f t="shared" si="93"/>
        <v>43609F</v>
      </c>
      <c r="AQ198" s="26" t="str">
        <f>+IFERROR(VLOOKUP($AP198,'Calculation TSS'!$B$4:$J$1000,7,FALSE),"")</f>
        <v/>
      </c>
      <c r="AR198" s="26" t="str">
        <f>+IFERROR(VLOOKUP($AP198,'Calculation COD'!$B$4:$J$1055,7,FALSE),"")</f>
        <v/>
      </c>
      <c r="AS198" s="26" t="str">
        <f>+IFERROR(VLOOKUP($AP198,'Calculation NH4'!$B$4:$J$1041,7,FALSE),"")</f>
        <v/>
      </c>
      <c r="AT198" s="339" t="str">
        <f>+IFERROR(VLOOKUP($AP198,'Calculation NO3'!$B$4:$J$1044,7,FALSE),"")</f>
        <v/>
      </c>
      <c r="AU198" s="339" t="str">
        <f>+IFERROR(VLOOKUP($AP198,'Calculation P'!$B$4:$J$1000,7,FALSE),"")</f>
        <v/>
      </c>
      <c r="AV198" s="62"/>
      <c r="AW198" s="348" t="str">
        <f t="shared" si="94"/>
        <v>43609G</v>
      </c>
      <c r="AX198" s="26" t="str">
        <f>+IFERROR(VLOOKUP($AW198,'Calculation COD'!$B$4:$J$1055,7,FALSE),"")</f>
        <v/>
      </c>
      <c r="AY198" s="26" t="str">
        <f>+IFERROR(VLOOKUP($AW198,'Calculation NH4'!$B$4:$J$1041,7,FALSE),"")</f>
        <v/>
      </c>
      <c r="AZ198" s="339" t="str">
        <f>+IFERROR(VLOOKUP($AW198,'Calculation NO3'!$B$4:$J$1044,7,FALSE),"")</f>
        <v/>
      </c>
      <c r="BA198" s="347" t="str">
        <f>+IFERROR(VLOOKUP($AW198,'Calculation P'!$B$4:$J$1000,7,FALSE),"")</f>
        <v/>
      </c>
      <c r="BB198" s="345" t="str">
        <f t="shared" si="95"/>
        <v>43609H</v>
      </c>
      <c r="BC198" s="339" t="str">
        <f>+IFERROR(VLOOKUP($BB198,'Calculation TSS'!$B$4:$J$1000,7,FALSE),"")</f>
        <v/>
      </c>
      <c r="BD198" s="26" t="str">
        <f>+IFERROR(VLOOKUP($BB198,'Calculation COD'!$B$4:$J$1055,7,FALSE),"")</f>
        <v/>
      </c>
      <c r="BE198" s="26" t="str">
        <f>+IFERROR(VLOOKUP($BB198,'Calculation NH4'!$B$4:$J$1041,7,FALSE),"")</f>
        <v/>
      </c>
      <c r="BF198" s="26" t="str">
        <f>+IFERROR(VLOOKUP($BB198,'Calculation NO3'!$B$4:$J$1044,7,FALSE),"")</f>
        <v/>
      </c>
      <c r="BG198" s="349" t="str">
        <f>+IFERROR(VLOOKUP($BB198,'Calculation P'!$B$4:$J$1000,7,FALSE),"")</f>
        <v/>
      </c>
      <c r="BH198" s="193" t="str">
        <f t="shared" si="96"/>
        <v>43609I</v>
      </c>
      <c r="BI198" s="343" t="str">
        <f>+IFERROR(VLOOKUP($BH198,'Calculation TSS'!$B$4:$J$1000,7,FALSE),"")</f>
        <v/>
      </c>
      <c r="BJ198" s="26" t="str">
        <f>+IFERROR(VLOOKUP($BH198,'Calculation COD'!$B$4:$J$1055,7,FALSE),"")</f>
        <v/>
      </c>
      <c r="BK198" s="26" t="str">
        <f>+IFERROR(VLOOKUP($BH198,'Calculation NH4'!$B$4:$J$1041,7,FALSE),"")</f>
        <v/>
      </c>
      <c r="BL198" s="26" t="str">
        <f>+IFERROR(VLOOKUP($BH198,'Calculation NO3'!$B$4:$J$1044,7,FALSE),"")</f>
        <v/>
      </c>
      <c r="BM198" s="339" t="str">
        <f>+IFERROR(VLOOKUP($BH198,'Calculation P'!$B$4:$J$1000,7,FALSE),"")</f>
        <v/>
      </c>
      <c r="BN198" s="62"/>
      <c r="BO198" s="345" t="str">
        <f t="shared" si="97"/>
        <v>43609N</v>
      </c>
      <c r="BP198" s="351" t="str">
        <f>IFERROR(+VLOOKUP($BO198,'Calculation Solids'!$B$4:$I$1141,7,FALSE),"")</f>
        <v/>
      </c>
      <c r="BQ198" s="352" t="str">
        <f t="shared" si="98"/>
        <v>43609O</v>
      </c>
      <c r="BR198" s="351" t="str">
        <f>IFERROR(+VLOOKUP($BQ198,'Calculation Solids'!$B$4:$I$1141,7,FALSE),"")</f>
        <v/>
      </c>
      <c r="BS198" s="353" t="str">
        <f t="shared" si="99"/>
        <v>43609P</v>
      </c>
      <c r="BT198" s="351" t="str">
        <f>IFERROR(+VLOOKUP($BS198,'Calculation Solids'!$B$4:$I$1141,7,FALSE),"")</f>
        <v/>
      </c>
    </row>
    <row r="199" spans="1:72" x14ac:dyDescent="0.35">
      <c r="A199" s="359">
        <v>43610</v>
      </c>
      <c r="B199" s="240"/>
      <c r="C199" s="191" t="str">
        <f t="shared" si="83"/>
        <v>43610A</v>
      </c>
      <c r="D199" s="64" t="str">
        <f>IFERROR(+VLOOKUP(C199,'Calculation Solids'!$B$4:$I$1141,7,FALSE),"")</f>
        <v/>
      </c>
      <c r="E199" s="326" t="str">
        <f>+IFERROR(VLOOKUP($C199,'Calculation COD'!$B$4:$J$1055,7,FALSE),"")</f>
        <v/>
      </c>
      <c r="F199" s="183" t="str">
        <f t="shared" si="85"/>
        <v>43610B</v>
      </c>
      <c r="G199" s="178" t="str">
        <f>IFERROR(+VLOOKUP($F199,'Calculation Solids'!$B$4:$I$1141,7,FALSE),"")</f>
        <v/>
      </c>
      <c r="H199" s="3" t="str">
        <f>+IFERROR(VLOOKUP($F199,'Calculation COD'!$B$4:$J$1055,7,FALSE),"")</f>
        <v/>
      </c>
      <c r="I199" s="3" t="str">
        <f>+IFERROR(VLOOKUP($F199,'Calculation NH4'!$B$4:$J$1041,7,FALSE),"")</f>
        <v/>
      </c>
      <c r="J199" s="64" t="str">
        <f>+IFERROR(VLOOKUP($F199,'Calculation NO3'!$B$4:$J$1044,7,FALSE),"")</f>
        <v/>
      </c>
      <c r="K199" s="64" t="str">
        <f>+IFERROR(VLOOKUP($F199,'Calculation P'!$B$4:$J$1000,7,FALSE),"")</f>
        <v/>
      </c>
      <c r="L199" s="240"/>
      <c r="M199" s="117" t="str">
        <f t="shared" si="86"/>
        <v>43610J</v>
      </c>
      <c r="N199" s="66" t="str">
        <f>+IFERROR(VLOOKUP($M199,'Calculation Solids'!$B$4:$J$1141,7,FALSE),"")</f>
        <v/>
      </c>
      <c r="O199" s="64" t="str">
        <f t="shared" si="87"/>
        <v>43610K</v>
      </c>
      <c r="P199" s="64" t="str">
        <f>+IFERROR(VLOOKUP($O199,'Calculation Solids'!$B$4:$J$1141,7,FALSE),"")</f>
        <v/>
      </c>
      <c r="Q199" s="64" t="str">
        <f t="shared" si="88"/>
        <v>43610L</v>
      </c>
      <c r="R199" s="64" t="str">
        <f>+IFERROR(VLOOKUP($Q199,'Calculation Solids'!$B$4:$J$1141,7,FALSE),"")</f>
        <v/>
      </c>
      <c r="S199" s="64" t="str">
        <f t="shared" si="89"/>
        <v>43610M</v>
      </c>
      <c r="T199" s="64" t="str">
        <f>+IFERROR(VLOOKUP($S199,'Calculation Solids'!$B$4:$J$1141,7,FALSE),"")</f>
        <v/>
      </c>
      <c r="U199" s="69" t="str">
        <f t="shared" si="100"/>
        <v/>
      </c>
      <c r="V199" s="189" t="str">
        <f t="shared" si="90"/>
        <v>43610C</v>
      </c>
      <c r="W199" s="64" t="str">
        <f>+IFERROR(VLOOKUP($V199,'Calculation Solids'!$B$4:$J$1141,7,FALSE),"")</f>
        <v/>
      </c>
      <c r="X199" s="4" t="str">
        <f>+IFERROR(VLOOKUP($V199,'Calculation COD'!$B$4:$J$1055,7,FALSE),"")</f>
        <v/>
      </c>
      <c r="Y199" s="4" t="str">
        <f>+IFERROR(VLOOKUP($V199,'Calculation NH4'!$B$4:$J$1041,7,FALSE),"")</f>
        <v/>
      </c>
      <c r="Z199" s="64" t="str">
        <f>+IFERROR(VLOOKUP($V199,'Calculation NO3'!$B$4:$J$1044,7,FALSE),"")</f>
        <v/>
      </c>
      <c r="AA199" s="131" t="str">
        <f>+IFERROR(VLOOKUP($V199,'Calculation P'!$B$4:$J$1000,7,FALSE),"")</f>
        <v/>
      </c>
      <c r="AB199" s="115"/>
      <c r="AC199" s="183" t="str">
        <f t="shared" si="91"/>
        <v>43610D</v>
      </c>
      <c r="AD199" s="4" t="str">
        <f>+IFERROR(VLOOKUP($AC199,'Calculation TSS'!$B$4:$J$1000,7,FALSE),"")</f>
        <v/>
      </c>
      <c r="AE199" s="4" t="str">
        <f>+IFERROR(VLOOKUP($AC199,'Calculation COD'!$B$4:$J$1055,7,FALSE),"")</f>
        <v/>
      </c>
      <c r="AF199" s="4" t="str">
        <f>+IFERROR(VLOOKUP($AC199,'Calculation NH4'!$B$4:$J$1041,7,FALSE),"")</f>
        <v/>
      </c>
      <c r="AG199" s="64" t="str">
        <f>+IFERROR(VLOOKUP($AC199,'Calculation NO3'!$B$4:$J$1044,7,FALSE),"")</f>
        <v/>
      </c>
      <c r="AH199" s="64" t="str">
        <f>+IFERROR(VLOOKUP($AC199,'Calculation P'!$B$4:$J$1000,7,FALSE),"")</f>
        <v/>
      </c>
      <c r="AI199" s="240"/>
      <c r="AJ199" s="210" t="str">
        <f t="shared" si="92"/>
        <v>43610E</v>
      </c>
      <c r="AK199" s="211" t="str">
        <f>+IFERROR(VLOOKUP($AJ199,'Calculation TSS'!$B$4:$J$1000,7,FALSE),"")</f>
        <v/>
      </c>
      <c r="AL199" s="4" t="str">
        <f>+IFERROR(VLOOKUP($AJ199,'Calculation COD'!$B$4:$J$1055,7,FALSE),"")</f>
        <v/>
      </c>
      <c r="AM199" s="4" t="str">
        <f>+IFERROR(VLOOKUP($AJ199,'Calculation NH4'!$B$4:$J$1041,7,FALSE),"")</f>
        <v/>
      </c>
      <c r="AN199" s="64" t="str">
        <f>+IFERROR(VLOOKUP($AJ199,'Calculation NO3'!$B$4:$J$1044,7,FALSE),"")</f>
        <v/>
      </c>
      <c r="AO199" s="69" t="str">
        <f>+IFERROR(VLOOKUP($AJ199,'Calculation P'!$B$4:$J$1000,7,FALSE),"")</f>
        <v/>
      </c>
      <c r="AP199" s="178" t="str">
        <f t="shared" si="93"/>
        <v>43610F</v>
      </c>
      <c r="AQ199" s="65" t="str">
        <f>+IFERROR(VLOOKUP($AP199,'Calculation TSS'!$B$4:$J$1000,7,FALSE),"")</f>
        <v/>
      </c>
      <c r="AR199" s="65" t="str">
        <f>+IFERROR(VLOOKUP($AP199,'Calculation COD'!$B$4:$J$1055,7,FALSE),"")</f>
        <v/>
      </c>
      <c r="AS199" s="65" t="str">
        <f>+IFERROR(VLOOKUP($AP199,'Calculation NH4'!$B$4:$J$1041,7,FALSE),"")</f>
        <v/>
      </c>
      <c r="AT199" s="64" t="str">
        <f>+IFERROR(VLOOKUP($AP199,'Calculation NO3'!$B$4:$J$1044,7,FALSE),"")</f>
        <v/>
      </c>
      <c r="AU199" s="64" t="str">
        <f>+IFERROR(VLOOKUP($AP199,'Calculation P'!$B$4:$J$1000,7,FALSE),"")</f>
        <v/>
      </c>
      <c r="AV199" s="115"/>
      <c r="AW199" s="189" t="str">
        <f t="shared" si="94"/>
        <v>43610G</v>
      </c>
      <c r="AX199" s="65" t="str">
        <f>+IFERROR(VLOOKUP($AW199,'Calculation COD'!$B$4:$J$1055,7,FALSE),"")</f>
        <v/>
      </c>
      <c r="AY199" s="65" t="str">
        <f>+IFERROR(VLOOKUP($AW199,'Calculation NH4'!$B$4:$J$1041,7,FALSE),"")</f>
        <v/>
      </c>
      <c r="AZ199" s="64" t="str">
        <f>+IFERROR(VLOOKUP($AW199,'Calculation NO3'!$B$4:$J$1044,7,FALSE),"")</f>
        <v/>
      </c>
      <c r="BA199" s="69" t="str">
        <f>+IFERROR(VLOOKUP($AW199,'Calculation P'!$B$4:$J$1000,7,FALSE),"")</f>
        <v/>
      </c>
      <c r="BB199" s="183" t="str">
        <f t="shared" si="95"/>
        <v>43610H</v>
      </c>
      <c r="BC199" s="64" t="str">
        <f>+IFERROR(VLOOKUP($BB199,'Calculation TSS'!$B$4:$J$1000,7,FALSE),"")</f>
        <v/>
      </c>
      <c r="BD199" s="65" t="str">
        <f>+IFERROR(VLOOKUP($BB199,'Calculation COD'!$B$4:$J$1055,7,FALSE),"")</f>
        <v/>
      </c>
      <c r="BE199" s="65" t="str">
        <f>+IFERROR(VLOOKUP($BB199,'Calculation NH4'!$B$4:$J$1041,7,FALSE),"")</f>
        <v/>
      </c>
      <c r="BF199" s="65" t="str">
        <f>+IFERROR(VLOOKUP($BB199,'Calculation NO3'!$B$4:$J$1044,7,FALSE),"")</f>
        <v/>
      </c>
      <c r="BG199" s="131" t="str">
        <f>+IFERROR(VLOOKUP($BB199,'Calculation P'!$B$4:$J$1000,7,FALSE),"")</f>
        <v/>
      </c>
      <c r="BH199" s="210" t="str">
        <f t="shared" si="96"/>
        <v>43610I</v>
      </c>
      <c r="BI199" s="66" t="str">
        <f>+IFERROR(VLOOKUP($BH199,'Calculation TSS'!$B$4:$J$1000,7,FALSE),"")</f>
        <v/>
      </c>
      <c r="BJ199" s="65" t="str">
        <f>+IFERROR(VLOOKUP($BH199,'Calculation COD'!$B$4:$J$1055,7,FALSE),"")</f>
        <v/>
      </c>
      <c r="BK199" s="65" t="str">
        <f>+IFERROR(VLOOKUP($BH199,'Calculation NH4'!$B$4:$J$1041,7,FALSE),"")</f>
        <v/>
      </c>
      <c r="BL199" s="65" t="str">
        <f>+IFERROR(VLOOKUP($BH199,'Calculation NO3'!$B$4:$J$1044,7,FALSE),"")</f>
        <v/>
      </c>
      <c r="BM199" s="64" t="str">
        <f>+IFERROR(VLOOKUP($BH199,'Calculation P'!$B$4:$J$1000,7,FALSE),"")</f>
        <v/>
      </c>
      <c r="BN199" s="115"/>
      <c r="BO199" s="183" t="str">
        <f t="shared" si="97"/>
        <v>43610N</v>
      </c>
      <c r="BP199" s="116" t="str">
        <f>IFERROR(+VLOOKUP($BO199,'Calculation Solids'!$B$4:$I$1141,7,FALSE),"")</f>
        <v/>
      </c>
      <c r="BQ199" s="187" t="str">
        <f t="shared" si="98"/>
        <v>43610O</v>
      </c>
      <c r="BR199" s="116" t="str">
        <f>IFERROR(+VLOOKUP($BQ199,'Calculation Solids'!$B$4:$I$1141,7,FALSE),"")</f>
        <v/>
      </c>
      <c r="BS199" s="185" t="str">
        <f t="shared" si="99"/>
        <v>43610P</v>
      </c>
      <c r="BT199" s="116" t="str">
        <f>IFERROR(+VLOOKUP($BS199,'Calculation Solids'!$B$4:$I$1141,7,FALSE),"")</f>
        <v/>
      </c>
    </row>
    <row r="200" spans="1:72" x14ac:dyDescent="0.35">
      <c r="A200" s="359">
        <v>43611</v>
      </c>
      <c r="B200" s="240"/>
      <c r="C200" s="191" t="str">
        <f t="shared" si="83"/>
        <v>43611A</v>
      </c>
      <c r="D200" s="64" t="str">
        <f>IFERROR(+VLOOKUP(C200,'Calculation Solids'!$B$4:$I$1141,7,FALSE),"")</f>
        <v/>
      </c>
      <c r="E200" s="326" t="str">
        <f>+IFERROR(VLOOKUP($C200,'Calculation COD'!$B$4:$J$1055,7,FALSE),"")</f>
        <v/>
      </c>
      <c r="F200" s="183" t="str">
        <f t="shared" si="85"/>
        <v>43611B</v>
      </c>
      <c r="G200" s="178" t="str">
        <f>IFERROR(+VLOOKUP($F200,'Calculation Solids'!$B$4:$I$1141,7,FALSE),"")</f>
        <v/>
      </c>
      <c r="H200" s="3" t="str">
        <f>+IFERROR(VLOOKUP($F200,'Calculation COD'!$B$4:$J$1055,7,FALSE),"")</f>
        <v/>
      </c>
      <c r="I200" s="3" t="str">
        <f>+IFERROR(VLOOKUP($F200,'Calculation NH4'!$B$4:$J$1041,7,FALSE),"")</f>
        <v/>
      </c>
      <c r="J200" s="64" t="str">
        <f>+IFERROR(VLOOKUP($F200,'Calculation NO3'!$B$4:$J$1044,7,FALSE),"")</f>
        <v/>
      </c>
      <c r="K200" s="64" t="str">
        <f>+IFERROR(VLOOKUP($F200,'Calculation P'!$B$4:$J$1000,7,FALSE),"")</f>
        <v/>
      </c>
      <c r="L200" s="240"/>
      <c r="M200" s="117" t="str">
        <f t="shared" si="86"/>
        <v>43611J</v>
      </c>
      <c r="N200" s="66" t="str">
        <f>+IFERROR(VLOOKUP($M200,'Calculation Solids'!$B$4:$J$1141,7,FALSE),"")</f>
        <v/>
      </c>
      <c r="O200" s="64" t="str">
        <f t="shared" si="87"/>
        <v>43611K</v>
      </c>
      <c r="P200" s="64" t="str">
        <f>+IFERROR(VLOOKUP($O200,'Calculation Solids'!$B$4:$J$1141,7,FALSE),"")</f>
        <v/>
      </c>
      <c r="Q200" s="64" t="str">
        <f t="shared" si="88"/>
        <v>43611L</v>
      </c>
      <c r="R200" s="64" t="str">
        <f>+IFERROR(VLOOKUP($Q200,'Calculation Solids'!$B$4:$J$1141,7,FALSE),"")</f>
        <v/>
      </c>
      <c r="S200" s="64" t="str">
        <f t="shared" si="89"/>
        <v>43611M</v>
      </c>
      <c r="T200" s="64" t="str">
        <f>+IFERROR(VLOOKUP($S200,'Calculation Solids'!$B$4:$J$1141,7,FALSE),"")</f>
        <v/>
      </c>
      <c r="U200" s="69" t="str">
        <f t="shared" si="100"/>
        <v/>
      </c>
      <c r="V200" s="189" t="str">
        <f t="shared" si="90"/>
        <v>43611C</v>
      </c>
      <c r="W200" s="64" t="str">
        <f>+IFERROR(VLOOKUP($V200,'Calculation Solids'!$B$4:$J$1141,7,FALSE),"")</f>
        <v/>
      </c>
      <c r="X200" s="4" t="str">
        <f>+IFERROR(VLOOKUP($V200,'Calculation COD'!$B$4:$J$1055,7,FALSE),"")</f>
        <v/>
      </c>
      <c r="Y200" s="4" t="str">
        <f>+IFERROR(VLOOKUP($V200,'Calculation NH4'!$B$4:$J$1041,7,FALSE),"")</f>
        <v/>
      </c>
      <c r="Z200" s="64" t="str">
        <f>+IFERROR(VLOOKUP($V200,'Calculation NO3'!$B$4:$J$1044,7,FALSE),"")</f>
        <v/>
      </c>
      <c r="AA200" s="131" t="str">
        <f>+IFERROR(VLOOKUP($V200,'Calculation P'!$B$4:$J$1000,7,FALSE),"")</f>
        <v/>
      </c>
      <c r="AB200" s="115"/>
      <c r="AC200" s="183" t="str">
        <f t="shared" si="91"/>
        <v>43611D</v>
      </c>
      <c r="AD200" s="4" t="str">
        <f>+IFERROR(VLOOKUP($AC200,'Calculation TSS'!$B$4:$J$1000,7,FALSE),"")</f>
        <v/>
      </c>
      <c r="AE200" s="4" t="str">
        <f>+IFERROR(VLOOKUP($AC200,'Calculation COD'!$B$4:$J$1055,7,FALSE),"")</f>
        <v/>
      </c>
      <c r="AF200" s="4" t="str">
        <f>+IFERROR(VLOOKUP($AC200,'Calculation NH4'!$B$4:$J$1041,7,FALSE),"")</f>
        <v/>
      </c>
      <c r="AG200" s="64" t="str">
        <f>+IFERROR(VLOOKUP($AC200,'Calculation NO3'!$B$4:$J$1044,7,FALSE),"")</f>
        <v/>
      </c>
      <c r="AH200" s="64" t="str">
        <f>+IFERROR(VLOOKUP($AC200,'Calculation P'!$B$4:$J$1000,7,FALSE),"")</f>
        <v/>
      </c>
      <c r="AI200" s="240"/>
      <c r="AJ200" s="210" t="str">
        <f t="shared" si="92"/>
        <v>43611E</v>
      </c>
      <c r="AK200" s="211" t="str">
        <f>+IFERROR(VLOOKUP($AJ200,'Calculation TSS'!$B$4:$J$1000,7,FALSE),"")</f>
        <v/>
      </c>
      <c r="AL200" s="4" t="str">
        <f>+IFERROR(VLOOKUP($AJ200,'Calculation COD'!$B$4:$J$1055,7,FALSE),"")</f>
        <v/>
      </c>
      <c r="AM200" s="4" t="str">
        <f>+IFERROR(VLOOKUP($AJ200,'Calculation NH4'!$B$4:$J$1041,7,FALSE),"")</f>
        <v/>
      </c>
      <c r="AN200" s="64" t="str">
        <f>+IFERROR(VLOOKUP($AJ200,'Calculation NO3'!$B$4:$J$1044,7,FALSE),"")</f>
        <v/>
      </c>
      <c r="AO200" s="69" t="str">
        <f>+IFERROR(VLOOKUP($AJ200,'Calculation P'!$B$4:$J$1000,7,FALSE),"")</f>
        <v/>
      </c>
      <c r="AP200" s="178" t="str">
        <f t="shared" si="93"/>
        <v>43611F</v>
      </c>
      <c r="AQ200" s="65" t="str">
        <f>+IFERROR(VLOOKUP($AP200,'Calculation TSS'!$B$4:$J$1000,7,FALSE),"")</f>
        <v/>
      </c>
      <c r="AR200" s="65" t="str">
        <f>+IFERROR(VLOOKUP($AP200,'Calculation COD'!$B$4:$J$1055,7,FALSE),"")</f>
        <v/>
      </c>
      <c r="AS200" s="65" t="str">
        <f>+IFERROR(VLOOKUP($AP200,'Calculation NH4'!$B$4:$J$1041,7,FALSE),"")</f>
        <v/>
      </c>
      <c r="AT200" s="64" t="str">
        <f>+IFERROR(VLOOKUP($AP200,'Calculation NO3'!$B$4:$J$1044,7,FALSE),"")</f>
        <v/>
      </c>
      <c r="AU200" s="64" t="str">
        <f>+IFERROR(VLOOKUP($AP200,'Calculation P'!$B$4:$J$1000,7,FALSE),"")</f>
        <v/>
      </c>
      <c r="AV200" s="115"/>
      <c r="AW200" s="189" t="str">
        <f t="shared" si="94"/>
        <v>43611G</v>
      </c>
      <c r="AX200" s="65" t="str">
        <f>+IFERROR(VLOOKUP($AW200,'Calculation COD'!$B$4:$J$1055,7,FALSE),"")</f>
        <v/>
      </c>
      <c r="AY200" s="65" t="str">
        <f>+IFERROR(VLOOKUP($AW200,'Calculation NH4'!$B$4:$J$1041,7,FALSE),"")</f>
        <v/>
      </c>
      <c r="AZ200" s="64" t="str">
        <f>+IFERROR(VLOOKUP($AW200,'Calculation NO3'!$B$4:$J$1044,7,FALSE),"")</f>
        <v/>
      </c>
      <c r="BA200" s="69" t="str">
        <f>+IFERROR(VLOOKUP($AW200,'Calculation P'!$B$4:$J$1000,7,FALSE),"")</f>
        <v/>
      </c>
      <c r="BB200" s="183" t="str">
        <f t="shared" si="95"/>
        <v>43611H</v>
      </c>
      <c r="BC200" s="64" t="str">
        <f>+IFERROR(VLOOKUP($BB200,'Calculation TSS'!$B$4:$J$1000,7,FALSE),"")</f>
        <v/>
      </c>
      <c r="BD200" s="65" t="str">
        <f>+IFERROR(VLOOKUP($BB200,'Calculation COD'!$B$4:$J$1055,7,FALSE),"")</f>
        <v/>
      </c>
      <c r="BE200" s="65" t="str">
        <f>+IFERROR(VLOOKUP($BB200,'Calculation NH4'!$B$4:$J$1041,7,FALSE),"")</f>
        <v/>
      </c>
      <c r="BF200" s="65" t="str">
        <f>+IFERROR(VLOOKUP($BB200,'Calculation NO3'!$B$4:$J$1044,7,FALSE),"")</f>
        <v/>
      </c>
      <c r="BG200" s="131" t="str">
        <f>+IFERROR(VLOOKUP($BB200,'Calculation P'!$B$4:$J$1000,7,FALSE),"")</f>
        <v/>
      </c>
      <c r="BH200" s="210" t="str">
        <f t="shared" si="96"/>
        <v>43611I</v>
      </c>
      <c r="BI200" s="66" t="str">
        <f>+IFERROR(VLOOKUP($BH200,'Calculation TSS'!$B$4:$J$1000,7,FALSE),"")</f>
        <v/>
      </c>
      <c r="BJ200" s="65" t="str">
        <f>+IFERROR(VLOOKUP($BH200,'Calculation COD'!$B$4:$J$1055,7,FALSE),"")</f>
        <v/>
      </c>
      <c r="BK200" s="65" t="str">
        <f>+IFERROR(VLOOKUP($BH200,'Calculation NH4'!$B$4:$J$1041,7,FALSE),"")</f>
        <v/>
      </c>
      <c r="BL200" s="65" t="str">
        <f>+IFERROR(VLOOKUP($BH200,'Calculation NO3'!$B$4:$J$1044,7,FALSE),"")</f>
        <v/>
      </c>
      <c r="BM200" s="64" t="str">
        <f>+IFERROR(VLOOKUP($BH200,'Calculation P'!$B$4:$J$1000,7,FALSE),"")</f>
        <v/>
      </c>
      <c r="BN200" s="115"/>
      <c r="BO200" s="183" t="str">
        <f t="shared" si="97"/>
        <v>43611N</v>
      </c>
      <c r="BP200" s="116" t="str">
        <f>IFERROR(+VLOOKUP($BO200,'Calculation Solids'!$B$4:$I$1141,7,FALSE),"")</f>
        <v/>
      </c>
      <c r="BQ200" s="187" t="str">
        <f t="shared" si="98"/>
        <v>43611O</v>
      </c>
      <c r="BR200" s="116" t="str">
        <f>IFERROR(+VLOOKUP($BQ200,'Calculation Solids'!$B$4:$I$1141,7,FALSE),"")</f>
        <v/>
      </c>
      <c r="BS200" s="185" t="str">
        <f t="shared" si="99"/>
        <v>43611P</v>
      </c>
      <c r="BT200" s="116" t="str">
        <f>IFERROR(+VLOOKUP($BS200,'Calculation Solids'!$B$4:$I$1141,7,FALSE),"")</f>
        <v/>
      </c>
    </row>
    <row r="201" spans="1:72" x14ac:dyDescent="0.35">
      <c r="A201" s="359">
        <v>43612</v>
      </c>
      <c r="B201" s="239"/>
      <c r="C201" s="344" t="str">
        <f t="shared" si="83"/>
        <v>43612A</v>
      </c>
      <c r="D201" s="339">
        <f>IFERROR(+VLOOKUP(C201,'Calculation Solids'!$B$4:$I$1141,7,FALSE),"")</f>
        <v>8.1427161853782621</v>
      </c>
      <c r="E201" s="340" t="str">
        <f>+IFERROR(VLOOKUP($C201,'Calculation COD'!$B$4:$J$1055,7,FALSE),"")</f>
        <v/>
      </c>
      <c r="F201" s="345" t="str">
        <f t="shared" si="85"/>
        <v>43612B</v>
      </c>
      <c r="G201" s="341">
        <f>IFERROR(+VLOOKUP($F201,'Calculation Solids'!$B$4:$I$1141,7,FALSE),"")</f>
        <v>5.4297479664593622</v>
      </c>
      <c r="H201" s="342" t="str">
        <f>+IFERROR(VLOOKUP($F201,'Calculation COD'!$B$4:$J$1055,7,FALSE),"")</f>
        <v/>
      </c>
      <c r="I201" s="342" t="str">
        <f>+IFERROR(VLOOKUP($F201,'Calculation NH4'!$B$4:$J$1041,7,FALSE),"")</f>
        <v/>
      </c>
      <c r="J201" s="339" t="str">
        <f>+IFERROR(VLOOKUP($F201,'Calculation NO3'!$B$4:$J$1044,7,FALSE),"")</f>
        <v/>
      </c>
      <c r="K201" s="339" t="str">
        <f>+IFERROR(VLOOKUP($F201,'Calculation P'!$B$4:$J$1000,7,FALSE),"")</f>
        <v/>
      </c>
      <c r="L201" s="239"/>
      <c r="M201" s="346" t="str">
        <f t="shared" si="86"/>
        <v>43612J</v>
      </c>
      <c r="N201" s="343">
        <f>+IFERROR(VLOOKUP($M201,'Calculation Solids'!$B$4:$J$1141,7,FALSE),"")</f>
        <v>69.173349067145764</v>
      </c>
      <c r="O201" s="339" t="str">
        <f t="shared" si="87"/>
        <v>43612K</v>
      </c>
      <c r="P201" s="339">
        <f>+IFERROR(VLOOKUP($O201,'Calculation Solids'!$B$4:$J$1141,7,FALSE),"")</f>
        <v>60.694606458742612</v>
      </c>
      <c r="Q201" s="339" t="str">
        <f t="shared" si="88"/>
        <v>43612L</v>
      </c>
      <c r="R201" s="339" t="str">
        <f>+IFERROR(VLOOKUP($Q201,'Calculation Solids'!$B$4:$J$1141,7,FALSE),"")</f>
        <v/>
      </c>
      <c r="S201" s="339" t="str">
        <f t="shared" si="89"/>
        <v>43612M</v>
      </c>
      <c r="T201" s="339" t="str">
        <f>+IFERROR(VLOOKUP($S201,'Calculation Solids'!$B$4:$J$1141,7,FALSE),"")</f>
        <v/>
      </c>
      <c r="U201" s="347">
        <f t="shared" si="100"/>
        <v>64.933977762944181</v>
      </c>
      <c r="V201" s="348" t="str">
        <f t="shared" si="90"/>
        <v>43612C</v>
      </c>
      <c r="W201" s="339" t="str">
        <f>+IFERROR(VLOOKUP($V201,'Calculation Solids'!$B$4:$J$1141,7,FALSE),"")</f>
        <v/>
      </c>
      <c r="X201" s="8" t="str">
        <f>+IFERROR(VLOOKUP($V201,'Calculation COD'!$B$4:$J$1055,7,FALSE),"")</f>
        <v/>
      </c>
      <c r="Y201" s="8" t="str">
        <f>+IFERROR(VLOOKUP($V201,'Calculation NH4'!$B$4:$J$1041,7,FALSE),"")</f>
        <v/>
      </c>
      <c r="Z201" s="339" t="str">
        <f>+IFERROR(VLOOKUP($V201,'Calculation NO3'!$B$4:$J$1044,7,FALSE),"")</f>
        <v/>
      </c>
      <c r="AA201" s="349" t="str">
        <f>+IFERROR(VLOOKUP($V201,'Calculation P'!$B$4:$J$1000,7,FALSE),"")</f>
        <v/>
      </c>
      <c r="AB201" s="62"/>
      <c r="AC201" s="345" t="str">
        <f t="shared" si="91"/>
        <v>43612D</v>
      </c>
      <c r="AD201" s="8" t="str">
        <f>+IFERROR(VLOOKUP($AC201,'Calculation TSS'!$B$4:$J$1000,7,FALSE),"")</f>
        <v/>
      </c>
      <c r="AE201" s="8" t="str">
        <f>+IFERROR(VLOOKUP($AC201,'Calculation COD'!$B$4:$J$1055,7,FALSE),"")</f>
        <v/>
      </c>
      <c r="AF201" s="8" t="str">
        <f>+IFERROR(VLOOKUP($AC201,'Calculation NH4'!$B$4:$J$1041,7,FALSE),"")</f>
        <v/>
      </c>
      <c r="AG201" s="339" t="str">
        <f>+IFERROR(VLOOKUP($AC201,'Calculation NO3'!$B$4:$J$1044,7,FALSE),"")</f>
        <v/>
      </c>
      <c r="AH201" s="339" t="str">
        <f>+IFERROR(VLOOKUP($AC201,'Calculation P'!$B$4:$J$1000,7,FALSE),"")</f>
        <v/>
      </c>
      <c r="AI201" s="239"/>
      <c r="AJ201" s="193" t="str">
        <f t="shared" si="92"/>
        <v>43612E</v>
      </c>
      <c r="AK201" s="350" t="str">
        <f>+IFERROR(VLOOKUP($AJ201,'Calculation TSS'!$B$4:$J$1000,7,FALSE),"")</f>
        <v/>
      </c>
      <c r="AL201" s="8" t="str">
        <f>+IFERROR(VLOOKUP($AJ201,'Calculation COD'!$B$4:$J$1055,7,FALSE),"")</f>
        <v/>
      </c>
      <c r="AM201" s="8" t="str">
        <f>+IFERROR(VLOOKUP($AJ201,'Calculation NH4'!$B$4:$J$1041,7,FALSE),"")</f>
        <v/>
      </c>
      <c r="AN201" s="339" t="str">
        <f>+IFERROR(VLOOKUP($AJ201,'Calculation NO3'!$B$4:$J$1044,7,FALSE),"")</f>
        <v/>
      </c>
      <c r="AO201" s="347" t="str">
        <f>+IFERROR(VLOOKUP($AJ201,'Calculation P'!$B$4:$J$1000,7,FALSE),"")</f>
        <v/>
      </c>
      <c r="AP201" s="341" t="str">
        <f t="shared" si="93"/>
        <v>43612F</v>
      </c>
      <c r="AQ201" s="26" t="str">
        <f>+IFERROR(VLOOKUP($AP201,'Calculation TSS'!$B$4:$J$1000,7,FALSE),"")</f>
        <v/>
      </c>
      <c r="AR201" s="26" t="str">
        <f>+IFERROR(VLOOKUP($AP201,'Calculation COD'!$B$4:$J$1055,7,FALSE),"")</f>
        <v/>
      </c>
      <c r="AS201" s="26" t="str">
        <f>+IFERROR(VLOOKUP($AP201,'Calculation NH4'!$B$4:$J$1041,7,FALSE),"")</f>
        <v/>
      </c>
      <c r="AT201" s="339" t="str">
        <f>+IFERROR(VLOOKUP($AP201,'Calculation NO3'!$B$4:$J$1044,7,FALSE),"")</f>
        <v/>
      </c>
      <c r="AU201" s="339" t="str">
        <f>+IFERROR(VLOOKUP($AP201,'Calculation P'!$B$4:$J$1000,7,FALSE),"")</f>
        <v/>
      </c>
      <c r="AV201" s="62"/>
      <c r="AW201" s="348" t="str">
        <f t="shared" si="94"/>
        <v>43612G</v>
      </c>
      <c r="AX201" s="26" t="str">
        <f>+IFERROR(VLOOKUP($AW201,'Calculation COD'!$B$4:$J$1055,7,FALSE),"")</f>
        <v/>
      </c>
      <c r="AY201" s="26" t="str">
        <f>+IFERROR(VLOOKUP($AW201,'Calculation NH4'!$B$4:$J$1041,7,FALSE),"")</f>
        <v/>
      </c>
      <c r="AZ201" s="339" t="str">
        <f>+IFERROR(VLOOKUP($AW201,'Calculation NO3'!$B$4:$J$1044,7,FALSE),"")</f>
        <v/>
      </c>
      <c r="BA201" s="347" t="str">
        <f>+IFERROR(VLOOKUP($AW201,'Calculation P'!$B$4:$J$1000,7,FALSE),"")</f>
        <v/>
      </c>
      <c r="BB201" s="345" t="str">
        <f t="shared" si="95"/>
        <v>43612H</v>
      </c>
      <c r="BC201" s="339" t="str">
        <f>+IFERROR(VLOOKUP($BB201,'Calculation TSS'!$B$4:$J$1000,7,FALSE),"")</f>
        <v/>
      </c>
      <c r="BD201" s="26" t="str">
        <f>+IFERROR(VLOOKUP($BB201,'Calculation COD'!$B$4:$J$1055,7,FALSE),"")</f>
        <v/>
      </c>
      <c r="BE201" s="26" t="str">
        <f>+IFERROR(VLOOKUP($BB201,'Calculation NH4'!$B$4:$J$1041,7,FALSE),"")</f>
        <v/>
      </c>
      <c r="BF201" s="26" t="str">
        <f>+IFERROR(VLOOKUP($BB201,'Calculation NO3'!$B$4:$J$1044,7,FALSE),"")</f>
        <v/>
      </c>
      <c r="BG201" s="349" t="str">
        <f>+IFERROR(VLOOKUP($BB201,'Calculation P'!$B$4:$J$1000,7,FALSE),"")</f>
        <v/>
      </c>
      <c r="BH201" s="193" t="str">
        <f t="shared" si="96"/>
        <v>43612I</v>
      </c>
      <c r="BI201" s="343" t="str">
        <f>+IFERROR(VLOOKUP($BH201,'Calculation TSS'!$B$4:$J$1000,7,FALSE),"")</f>
        <v/>
      </c>
      <c r="BJ201" s="26" t="str">
        <f>+IFERROR(VLOOKUP($BH201,'Calculation COD'!$B$4:$J$1055,7,FALSE),"")</f>
        <v/>
      </c>
      <c r="BK201" s="26" t="str">
        <f>+IFERROR(VLOOKUP($BH201,'Calculation NH4'!$B$4:$J$1041,7,FALSE),"")</f>
        <v/>
      </c>
      <c r="BL201" s="26" t="str">
        <f>+IFERROR(VLOOKUP($BH201,'Calculation NO3'!$B$4:$J$1044,7,FALSE),"")</f>
        <v/>
      </c>
      <c r="BM201" s="339" t="str">
        <f>+IFERROR(VLOOKUP($BH201,'Calculation P'!$B$4:$J$1000,7,FALSE),"")</f>
        <v/>
      </c>
      <c r="BN201" s="62"/>
      <c r="BO201" s="345" t="str">
        <f t="shared" si="97"/>
        <v>43612N</v>
      </c>
      <c r="BP201" s="351">
        <f>IFERROR(+VLOOKUP($BO201,'Calculation Solids'!$B$4:$I$1141,7,FALSE),"")</f>
        <v>455.88583646575523</v>
      </c>
      <c r="BQ201" s="352" t="str">
        <f t="shared" si="98"/>
        <v>43612O</v>
      </c>
      <c r="BR201" s="351">
        <f>IFERROR(+VLOOKUP($BQ201,'Calculation Solids'!$B$4:$I$1141,7,FALSE),"")</f>
        <v>631.0979217160633</v>
      </c>
      <c r="BS201" s="353" t="str">
        <f t="shared" si="99"/>
        <v>43612P</v>
      </c>
      <c r="BT201" s="351" t="str">
        <f>IFERROR(+VLOOKUP($BS201,'Calculation Solids'!$B$4:$I$1141,7,FALSE),"")</f>
        <v/>
      </c>
    </row>
    <row r="202" spans="1:72" x14ac:dyDescent="0.35">
      <c r="A202" s="359">
        <v>43613</v>
      </c>
      <c r="B202" s="239"/>
      <c r="C202" s="344" t="str">
        <f t="shared" si="83"/>
        <v>43613A</v>
      </c>
      <c r="D202" s="339" t="str">
        <f>IFERROR(+VLOOKUP(C202,'Calculation Solids'!$B$4:$I$1141,7,FALSE),"")</f>
        <v/>
      </c>
      <c r="E202" s="340" t="str">
        <f>+IFERROR(VLOOKUP($C202,'Calculation COD'!$B$4:$J$1055,7,FALSE),"")</f>
        <v/>
      </c>
      <c r="F202" s="345" t="str">
        <f t="shared" si="85"/>
        <v>43613B</v>
      </c>
      <c r="G202" s="341" t="str">
        <f>IFERROR(+VLOOKUP($F202,'Calculation Solids'!$B$4:$I$1141,7,FALSE),"")</f>
        <v/>
      </c>
      <c r="H202" s="342" t="str">
        <f>+IFERROR(VLOOKUP($F202,'Calculation COD'!$B$4:$J$1055,7,FALSE),"")</f>
        <v/>
      </c>
      <c r="I202" s="342" t="str">
        <f>+IFERROR(VLOOKUP($F202,'Calculation NH4'!$B$4:$J$1041,7,FALSE),"")</f>
        <v/>
      </c>
      <c r="J202" s="339" t="str">
        <f>+IFERROR(VLOOKUP($F202,'Calculation NO3'!$B$4:$J$1044,7,FALSE),"")</f>
        <v/>
      </c>
      <c r="K202" s="339" t="str">
        <f>+IFERROR(VLOOKUP($F202,'Calculation P'!$B$4:$J$1000,7,FALSE),"")</f>
        <v/>
      </c>
      <c r="L202" s="239"/>
      <c r="M202" s="346" t="str">
        <f t="shared" si="86"/>
        <v>43613J</v>
      </c>
      <c r="N202" s="343" t="str">
        <f>+IFERROR(VLOOKUP($M202,'Calculation Solids'!$B$4:$J$1141,7,FALSE),"")</f>
        <v/>
      </c>
      <c r="O202" s="339" t="str">
        <f t="shared" si="87"/>
        <v>43613K</v>
      </c>
      <c r="P202" s="339" t="str">
        <f>+IFERROR(VLOOKUP($O202,'Calculation Solids'!$B$4:$J$1141,7,FALSE),"")</f>
        <v/>
      </c>
      <c r="Q202" s="339" t="str">
        <f t="shared" si="88"/>
        <v>43613L</v>
      </c>
      <c r="R202" s="339" t="str">
        <f>+IFERROR(VLOOKUP($Q202,'Calculation Solids'!$B$4:$J$1141,7,FALSE),"")</f>
        <v/>
      </c>
      <c r="S202" s="339" t="str">
        <f t="shared" si="89"/>
        <v>43613M</v>
      </c>
      <c r="T202" s="339" t="str">
        <f>+IFERROR(VLOOKUP($S202,'Calculation Solids'!$B$4:$J$1141,7,FALSE),"")</f>
        <v/>
      </c>
      <c r="U202" s="347" t="str">
        <f t="shared" si="100"/>
        <v/>
      </c>
      <c r="V202" s="348" t="str">
        <f t="shared" si="90"/>
        <v>43613C</v>
      </c>
      <c r="W202" s="339" t="str">
        <f>+IFERROR(VLOOKUP($V202,'Calculation Solids'!$B$4:$J$1141,7,FALSE),"")</f>
        <v/>
      </c>
      <c r="X202" s="8" t="str">
        <f>+IFERROR(VLOOKUP($V202,'Calculation COD'!$B$4:$J$1055,7,FALSE),"")</f>
        <v/>
      </c>
      <c r="Y202" s="8" t="str">
        <f>+IFERROR(VLOOKUP($V202,'Calculation NH4'!$B$4:$J$1041,7,FALSE),"")</f>
        <v/>
      </c>
      <c r="Z202" s="339" t="str">
        <f>+IFERROR(VLOOKUP($V202,'Calculation NO3'!$B$4:$J$1044,7,FALSE),"")</f>
        <v/>
      </c>
      <c r="AA202" s="349" t="str">
        <f>+IFERROR(VLOOKUP($V202,'Calculation P'!$B$4:$J$1000,7,FALSE),"")</f>
        <v/>
      </c>
      <c r="AB202" s="62"/>
      <c r="AC202" s="345" t="str">
        <f t="shared" si="91"/>
        <v>43613D</v>
      </c>
      <c r="AD202" s="8" t="str">
        <f>+IFERROR(VLOOKUP($AC202,'Calculation TSS'!$B$4:$J$1000,7,FALSE),"")</f>
        <v/>
      </c>
      <c r="AE202" s="8" t="str">
        <f>+IFERROR(VLOOKUP($AC202,'Calculation COD'!$B$4:$J$1055,7,FALSE),"")</f>
        <v/>
      </c>
      <c r="AF202" s="8" t="str">
        <f>+IFERROR(VLOOKUP($AC202,'Calculation NH4'!$B$4:$J$1041,7,FALSE),"")</f>
        <v/>
      </c>
      <c r="AG202" s="339" t="str">
        <f>+IFERROR(VLOOKUP($AC202,'Calculation NO3'!$B$4:$J$1044,7,FALSE),"")</f>
        <v/>
      </c>
      <c r="AH202" s="339" t="str">
        <f>+IFERROR(VLOOKUP($AC202,'Calculation P'!$B$4:$J$1000,7,FALSE),"")</f>
        <v/>
      </c>
      <c r="AI202" s="239"/>
      <c r="AJ202" s="193" t="str">
        <f t="shared" si="92"/>
        <v>43613E</v>
      </c>
      <c r="AK202" s="350" t="str">
        <f>+IFERROR(VLOOKUP($AJ202,'Calculation TSS'!$B$4:$J$1000,7,FALSE),"")</f>
        <v/>
      </c>
      <c r="AL202" s="8" t="str">
        <f>+IFERROR(VLOOKUP($AJ202,'Calculation COD'!$B$4:$J$1055,7,FALSE),"")</f>
        <v/>
      </c>
      <c r="AM202" s="8" t="str">
        <f>+IFERROR(VLOOKUP($AJ202,'Calculation NH4'!$B$4:$J$1041,7,FALSE),"")</f>
        <v/>
      </c>
      <c r="AN202" s="339" t="str">
        <f>+IFERROR(VLOOKUP($AJ202,'Calculation NO3'!$B$4:$J$1044,7,FALSE),"")</f>
        <v/>
      </c>
      <c r="AO202" s="347" t="str">
        <f>+IFERROR(VLOOKUP($AJ202,'Calculation P'!$B$4:$J$1000,7,FALSE),"")</f>
        <v/>
      </c>
      <c r="AP202" s="341" t="str">
        <f t="shared" si="93"/>
        <v>43613F</v>
      </c>
      <c r="AQ202" s="26" t="str">
        <f>+IFERROR(VLOOKUP($AP202,'Calculation TSS'!$B$4:$J$1000,7,FALSE),"")</f>
        <v/>
      </c>
      <c r="AR202" s="26" t="str">
        <f>+IFERROR(VLOOKUP($AP202,'Calculation COD'!$B$4:$J$1055,7,FALSE),"")</f>
        <v/>
      </c>
      <c r="AS202" s="26" t="str">
        <f>+IFERROR(VLOOKUP($AP202,'Calculation NH4'!$B$4:$J$1041,7,FALSE),"")</f>
        <v/>
      </c>
      <c r="AT202" s="339" t="str">
        <f>+IFERROR(VLOOKUP($AP202,'Calculation NO3'!$B$4:$J$1044,7,FALSE),"")</f>
        <v/>
      </c>
      <c r="AU202" s="339" t="str">
        <f>+IFERROR(VLOOKUP($AP202,'Calculation P'!$B$4:$J$1000,7,FALSE),"")</f>
        <v/>
      </c>
      <c r="AV202" s="62"/>
      <c r="AW202" s="348" t="str">
        <f t="shared" si="94"/>
        <v>43613G</v>
      </c>
      <c r="AX202" s="26" t="str">
        <f>+IFERROR(VLOOKUP($AW202,'Calculation COD'!$B$4:$J$1055,7,FALSE),"")</f>
        <v/>
      </c>
      <c r="AY202" s="26" t="str">
        <f>+IFERROR(VLOOKUP($AW202,'Calculation NH4'!$B$4:$J$1041,7,FALSE),"")</f>
        <v/>
      </c>
      <c r="AZ202" s="339" t="str">
        <f>+IFERROR(VLOOKUP($AW202,'Calculation NO3'!$B$4:$J$1044,7,FALSE),"")</f>
        <v/>
      </c>
      <c r="BA202" s="347" t="str">
        <f>+IFERROR(VLOOKUP($AW202,'Calculation P'!$B$4:$J$1000,7,FALSE),"")</f>
        <v/>
      </c>
      <c r="BB202" s="345" t="str">
        <f t="shared" si="95"/>
        <v>43613H</v>
      </c>
      <c r="BC202" s="339" t="str">
        <f>+IFERROR(VLOOKUP($BB202,'Calculation TSS'!$B$4:$J$1000,7,FALSE),"")</f>
        <v/>
      </c>
      <c r="BD202" s="26" t="str">
        <f>+IFERROR(VLOOKUP($BB202,'Calculation COD'!$B$4:$J$1055,7,FALSE),"")</f>
        <v/>
      </c>
      <c r="BE202" s="26" t="str">
        <f>+IFERROR(VLOOKUP($BB202,'Calculation NH4'!$B$4:$J$1041,7,FALSE),"")</f>
        <v/>
      </c>
      <c r="BF202" s="26" t="str">
        <f>+IFERROR(VLOOKUP($BB202,'Calculation NO3'!$B$4:$J$1044,7,FALSE),"")</f>
        <v/>
      </c>
      <c r="BG202" s="349" t="str">
        <f>+IFERROR(VLOOKUP($BB202,'Calculation P'!$B$4:$J$1000,7,FALSE),"")</f>
        <v/>
      </c>
      <c r="BH202" s="193" t="str">
        <f t="shared" si="96"/>
        <v>43613I</v>
      </c>
      <c r="BI202" s="343" t="str">
        <f>+IFERROR(VLOOKUP($BH202,'Calculation TSS'!$B$4:$J$1000,7,FALSE),"")</f>
        <v/>
      </c>
      <c r="BJ202" s="26" t="str">
        <f>+IFERROR(VLOOKUP($BH202,'Calculation COD'!$B$4:$J$1055,7,FALSE),"")</f>
        <v/>
      </c>
      <c r="BK202" s="26" t="str">
        <f>+IFERROR(VLOOKUP($BH202,'Calculation NH4'!$B$4:$J$1041,7,FALSE),"")</f>
        <v/>
      </c>
      <c r="BL202" s="26" t="str">
        <f>+IFERROR(VLOOKUP($BH202,'Calculation NO3'!$B$4:$J$1044,7,FALSE),"")</f>
        <v/>
      </c>
      <c r="BM202" s="339" t="str">
        <f>+IFERROR(VLOOKUP($BH202,'Calculation P'!$B$4:$J$1000,7,FALSE),"")</f>
        <v/>
      </c>
      <c r="BN202" s="62"/>
      <c r="BO202" s="345" t="str">
        <f t="shared" si="97"/>
        <v>43613N</v>
      </c>
      <c r="BP202" s="351" t="str">
        <f>IFERROR(+VLOOKUP($BO202,'Calculation Solids'!$B$4:$I$1141,7,FALSE),"")</f>
        <v/>
      </c>
      <c r="BQ202" s="352" t="str">
        <f t="shared" si="98"/>
        <v>43613O</v>
      </c>
      <c r="BR202" s="351" t="str">
        <f>IFERROR(+VLOOKUP($BQ202,'Calculation Solids'!$B$4:$I$1141,7,FALSE),"")</f>
        <v/>
      </c>
      <c r="BS202" s="353" t="str">
        <f t="shared" si="99"/>
        <v>43613P</v>
      </c>
      <c r="BT202" s="351" t="str">
        <f>IFERROR(+VLOOKUP($BS202,'Calculation Solids'!$B$4:$I$1141,7,FALSE),"")</f>
        <v/>
      </c>
    </row>
    <row r="203" spans="1:72" x14ac:dyDescent="0.35">
      <c r="A203" s="359">
        <v>43614</v>
      </c>
      <c r="B203" s="239"/>
      <c r="C203" s="344" t="str">
        <f t="shared" si="83"/>
        <v>43614A</v>
      </c>
      <c r="D203" s="339">
        <f>IFERROR(+VLOOKUP(C203,'Calculation Solids'!$B$4:$I$1141,7,FALSE),"")</f>
        <v>16.997616873109187</v>
      </c>
      <c r="E203" s="340" t="str">
        <f>+IFERROR(VLOOKUP($C203,'Calculation COD'!$B$4:$J$1055,7,FALSE),"")</f>
        <v/>
      </c>
      <c r="F203" s="345" t="str">
        <f t="shared" si="85"/>
        <v>43614B</v>
      </c>
      <c r="G203" s="341">
        <f>IFERROR(+VLOOKUP($F203,'Calculation Solids'!$B$4:$I$1141,7,FALSE),"")</f>
        <v>10.397889195374047</v>
      </c>
      <c r="H203" s="342" t="str">
        <f>+IFERROR(VLOOKUP($F203,'Calculation COD'!$B$4:$J$1055,7,FALSE),"")</f>
        <v/>
      </c>
      <c r="I203" s="342">
        <f>+IFERROR(VLOOKUP($F203,'Calculation NH4'!$B$4:$J$1041,7,FALSE),"")</f>
        <v>862.5</v>
      </c>
      <c r="J203" s="339">
        <f>+IFERROR(VLOOKUP($F203,'Calculation NO3'!$B$4:$J$1044,7,FALSE),"")</f>
        <v>102</v>
      </c>
      <c r="K203" s="339" t="str">
        <f>+IFERROR(VLOOKUP($F203,'Calculation P'!$B$4:$J$1000,7,FALSE),"")</f>
        <v/>
      </c>
      <c r="L203" s="239"/>
      <c r="M203" s="346" t="str">
        <f t="shared" si="86"/>
        <v>43614J</v>
      </c>
      <c r="N203" s="343">
        <f>+IFERROR(VLOOKUP($M203,'Calculation Solids'!$B$4:$J$1141,7,FALSE),"")</f>
        <v>66.353769736774169</v>
      </c>
      <c r="O203" s="339" t="str">
        <f t="shared" si="87"/>
        <v>43614K</v>
      </c>
      <c r="P203" s="339">
        <f>+IFERROR(VLOOKUP($O203,'Calculation Solids'!$B$4:$J$1141,7,FALSE),"")</f>
        <v>62.063241576271487</v>
      </c>
      <c r="Q203" s="339" t="str">
        <f t="shared" si="88"/>
        <v>43614L</v>
      </c>
      <c r="R203" s="339">
        <f>+IFERROR(VLOOKUP($Q203,'Calculation Solids'!$B$4:$J$1141,7,FALSE),"")</f>
        <v>70.684356495015393</v>
      </c>
      <c r="S203" s="339" t="str">
        <f t="shared" si="89"/>
        <v>43614M</v>
      </c>
      <c r="T203" s="339" t="str">
        <f>+IFERROR(VLOOKUP($S203,'Calculation Solids'!$B$4:$J$1141,7,FALSE),"")</f>
        <v/>
      </c>
      <c r="U203" s="347">
        <f t="shared" si="100"/>
        <v>66.367122602687019</v>
      </c>
      <c r="V203" s="348" t="str">
        <f t="shared" si="90"/>
        <v>43614C</v>
      </c>
      <c r="W203" s="339" t="str">
        <f>+IFERROR(VLOOKUP($V203,'Calculation Solids'!$B$4:$J$1141,7,FALSE),"")</f>
        <v/>
      </c>
      <c r="X203" s="8" t="str">
        <f>+IFERROR(VLOOKUP($V203,'Calculation COD'!$B$4:$J$1055,7,FALSE),"")</f>
        <v/>
      </c>
      <c r="Y203" s="8" t="str">
        <f>+IFERROR(VLOOKUP($V203,'Calculation NH4'!$B$4:$J$1041,7,FALSE),"")</f>
        <v/>
      </c>
      <c r="Z203" s="339" t="str">
        <f>+IFERROR(VLOOKUP($V203,'Calculation NO3'!$B$4:$J$1044,7,FALSE),"")</f>
        <v/>
      </c>
      <c r="AA203" s="349" t="str">
        <f>+IFERROR(VLOOKUP($V203,'Calculation P'!$B$4:$J$1000,7,FALSE),"")</f>
        <v/>
      </c>
      <c r="AB203" s="62"/>
      <c r="AC203" s="345" t="str">
        <f t="shared" si="91"/>
        <v>43614D</v>
      </c>
      <c r="AD203" s="8" t="str">
        <f>+IFERROR(VLOOKUP($AC203,'Calculation TSS'!$B$4:$J$1000,7,FALSE),"")</f>
        <v/>
      </c>
      <c r="AE203" s="8" t="str">
        <f>+IFERROR(VLOOKUP($AC203,'Calculation COD'!$B$4:$J$1055,7,FALSE),"")</f>
        <v/>
      </c>
      <c r="AF203" s="8" t="str">
        <f>+IFERROR(VLOOKUP($AC203,'Calculation NH4'!$B$4:$J$1041,7,FALSE),"")</f>
        <v/>
      </c>
      <c r="AG203" s="339" t="str">
        <f>+IFERROR(VLOOKUP($AC203,'Calculation NO3'!$B$4:$J$1044,7,FALSE),"")</f>
        <v/>
      </c>
      <c r="AH203" s="339" t="str">
        <f>+IFERROR(VLOOKUP($AC203,'Calculation P'!$B$4:$J$1000,7,FALSE),"")</f>
        <v/>
      </c>
      <c r="AI203" s="239"/>
      <c r="AJ203" s="193" t="str">
        <f t="shared" si="92"/>
        <v>43614E</v>
      </c>
      <c r="AK203" s="350" t="str">
        <f>+IFERROR(VLOOKUP($AJ203,'Calculation TSS'!$B$4:$J$1000,7,FALSE),"")</f>
        <v/>
      </c>
      <c r="AL203" s="8" t="str">
        <f>+IFERROR(VLOOKUP($AJ203,'Calculation COD'!$B$4:$J$1055,7,FALSE),"")</f>
        <v/>
      </c>
      <c r="AM203" s="8" t="str">
        <f>+IFERROR(VLOOKUP($AJ203,'Calculation NH4'!$B$4:$J$1041,7,FALSE),"")</f>
        <v/>
      </c>
      <c r="AN203" s="339" t="str">
        <f>+IFERROR(VLOOKUP($AJ203,'Calculation NO3'!$B$4:$J$1044,7,FALSE),"")</f>
        <v/>
      </c>
      <c r="AO203" s="347" t="str">
        <f>+IFERROR(VLOOKUP($AJ203,'Calculation P'!$B$4:$J$1000,7,FALSE),"")</f>
        <v/>
      </c>
      <c r="AP203" s="341" t="str">
        <f t="shared" si="93"/>
        <v>43614F</v>
      </c>
      <c r="AQ203" s="26" t="str">
        <f>+IFERROR(VLOOKUP($AP203,'Calculation TSS'!$B$4:$J$1000,7,FALSE),"")</f>
        <v/>
      </c>
      <c r="AR203" s="26" t="str">
        <f>+IFERROR(VLOOKUP($AP203,'Calculation COD'!$B$4:$J$1055,7,FALSE),"")</f>
        <v/>
      </c>
      <c r="AS203" s="26">
        <f>+IFERROR(VLOOKUP($AP203,'Calculation NH4'!$B$4:$J$1041,7,FALSE),"")</f>
        <v>483</v>
      </c>
      <c r="AT203" s="339">
        <f>+IFERROR(VLOOKUP($AP203,'Calculation NO3'!$B$4:$J$1044,7,FALSE),"")</f>
        <v>0</v>
      </c>
      <c r="AU203" s="339" t="str">
        <f>+IFERROR(VLOOKUP($AP203,'Calculation P'!$B$4:$J$1000,7,FALSE),"")</f>
        <v/>
      </c>
      <c r="AV203" s="62"/>
      <c r="AW203" s="348" t="str">
        <f t="shared" si="94"/>
        <v>43614G</v>
      </c>
      <c r="AX203" s="26" t="str">
        <f>+IFERROR(VLOOKUP($AW203,'Calculation COD'!$B$4:$J$1055,7,FALSE),"")</f>
        <v/>
      </c>
      <c r="AY203" s="26" t="str">
        <f>+IFERROR(VLOOKUP($AW203,'Calculation NH4'!$B$4:$J$1041,7,FALSE),"")</f>
        <v/>
      </c>
      <c r="AZ203" s="339" t="str">
        <f>+IFERROR(VLOOKUP($AW203,'Calculation NO3'!$B$4:$J$1044,7,FALSE),"")</f>
        <v/>
      </c>
      <c r="BA203" s="347" t="str">
        <f>+IFERROR(VLOOKUP($AW203,'Calculation P'!$B$4:$J$1000,7,FALSE),"")</f>
        <v/>
      </c>
      <c r="BB203" s="345" t="str">
        <f t="shared" si="95"/>
        <v>43614H</v>
      </c>
      <c r="BC203" s="339" t="str">
        <f>+IFERROR(VLOOKUP($BB203,'Calculation TSS'!$B$4:$J$1000,7,FALSE),"")</f>
        <v/>
      </c>
      <c r="BD203" s="26" t="str">
        <f>+IFERROR(VLOOKUP($BB203,'Calculation COD'!$B$4:$J$1055,7,FALSE),"")</f>
        <v/>
      </c>
      <c r="BE203" s="26" t="str">
        <f>+IFERROR(VLOOKUP($BB203,'Calculation NH4'!$B$4:$J$1041,7,FALSE),"")</f>
        <v/>
      </c>
      <c r="BF203" s="26" t="str">
        <f>+IFERROR(VLOOKUP($BB203,'Calculation NO3'!$B$4:$J$1044,7,FALSE),"")</f>
        <v/>
      </c>
      <c r="BG203" s="349" t="str">
        <f>+IFERROR(VLOOKUP($BB203,'Calculation P'!$B$4:$J$1000,7,FALSE),"")</f>
        <v/>
      </c>
      <c r="BH203" s="193" t="str">
        <f t="shared" si="96"/>
        <v>43614I</v>
      </c>
      <c r="BI203" s="343" t="str">
        <f>+IFERROR(VLOOKUP($BH203,'Calculation TSS'!$B$4:$J$1000,7,FALSE),"")</f>
        <v/>
      </c>
      <c r="BJ203" s="26" t="str">
        <f>+IFERROR(VLOOKUP($BH203,'Calculation COD'!$B$4:$J$1055,7,FALSE),"")</f>
        <v/>
      </c>
      <c r="BK203" s="26">
        <f>+IFERROR(VLOOKUP($BH203,'Calculation NH4'!$B$4:$J$1041,7,FALSE),"")</f>
        <v>680</v>
      </c>
      <c r="BL203" s="26">
        <f>+IFERROR(VLOOKUP($BH203,'Calculation NO3'!$B$4:$J$1044,7,FALSE),"")</f>
        <v>33.900000000000006</v>
      </c>
      <c r="BM203" s="339" t="str">
        <f>+IFERROR(VLOOKUP($BH203,'Calculation P'!$B$4:$J$1000,7,FALSE),"")</f>
        <v/>
      </c>
      <c r="BN203" s="62"/>
      <c r="BO203" s="345" t="str">
        <f t="shared" si="97"/>
        <v>43614N</v>
      </c>
      <c r="BP203" s="351" t="str">
        <f>IFERROR(+VLOOKUP($BO203,'Calculation Solids'!$B$4:$I$1141,7,FALSE),"")</f>
        <v/>
      </c>
      <c r="BQ203" s="352" t="str">
        <f t="shared" si="98"/>
        <v>43614O</v>
      </c>
      <c r="BR203" s="351" t="str">
        <f>IFERROR(+VLOOKUP($BQ203,'Calculation Solids'!$B$4:$I$1141,7,FALSE),"")</f>
        <v/>
      </c>
      <c r="BS203" s="353" t="str">
        <f t="shared" si="99"/>
        <v>43614P</v>
      </c>
      <c r="BT203" s="351" t="str">
        <f>IFERROR(+VLOOKUP($BS203,'Calculation Solids'!$B$4:$I$1141,7,FALSE),"")</f>
        <v/>
      </c>
    </row>
    <row r="204" spans="1:72" x14ac:dyDescent="0.35">
      <c r="A204" s="359">
        <v>43615</v>
      </c>
      <c r="B204" s="239"/>
      <c r="C204" s="344" t="str">
        <f t="shared" si="83"/>
        <v>43615A</v>
      </c>
      <c r="D204" s="339" t="str">
        <f>IFERROR(+VLOOKUP(C204,'Calculation Solids'!$B$4:$I$1141,7,FALSE),"")</f>
        <v/>
      </c>
      <c r="E204" s="340" t="str">
        <f>+IFERROR(VLOOKUP($C204,'Calculation COD'!$B$4:$J$1055,7,FALSE),"")</f>
        <v/>
      </c>
      <c r="F204" s="345" t="str">
        <f t="shared" si="85"/>
        <v>43615B</v>
      </c>
      <c r="G204" s="341" t="str">
        <f>IFERROR(+VLOOKUP($F204,'Calculation Solids'!$B$4:$I$1141,7,FALSE),"")</f>
        <v/>
      </c>
      <c r="H204" s="342" t="str">
        <f>+IFERROR(VLOOKUP($F204,'Calculation COD'!$B$4:$J$1055,7,FALSE),"")</f>
        <v/>
      </c>
      <c r="I204" s="342" t="str">
        <f>+IFERROR(VLOOKUP($F204,'Calculation NH4'!$B$4:$J$1041,7,FALSE),"")</f>
        <v/>
      </c>
      <c r="J204" s="339" t="str">
        <f>+IFERROR(VLOOKUP($F204,'Calculation NO3'!$B$4:$J$1044,7,FALSE),"")</f>
        <v/>
      </c>
      <c r="K204" s="339" t="str">
        <f>+IFERROR(VLOOKUP($F204,'Calculation P'!$B$4:$J$1000,7,FALSE),"")</f>
        <v/>
      </c>
      <c r="L204" s="239"/>
      <c r="M204" s="346" t="str">
        <f t="shared" si="86"/>
        <v>43615J</v>
      </c>
      <c r="N204" s="343" t="str">
        <f>+IFERROR(VLOOKUP($M204,'Calculation Solids'!$B$4:$J$1141,7,FALSE),"")</f>
        <v/>
      </c>
      <c r="O204" s="339" t="str">
        <f t="shared" si="87"/>
        <v>43615K</v>
      </c>
      <c r="P204" s="339" t="str">
        <f>+IFERROR(VLOOKUP($O204,'Calculation Solids'!$B$4:$J$1141,7,FALSE),"")</f>
        <v/>
      </c>
      <c r="Q204" s="339" t="str">
        <f t="shared" si="88"/>
        <v>43615L</v>
      </c>
      <c r="R204" s="339" t="str">
        <f>+IFERROR(VLOOKUP($Q204,'Calculation Solids'!$B$4:$J$1141,7,FALSE),"")</f>
        <v/>
      </c>
      <c r="S204" s="339" t="str">
        <f t="shared" si="89"/>
        <v>43615M</v>
      </c>
      <c r="T204" s="339" t="str">
        <f>+IFERROR(VLOOKUP($S204,'Calculation Solids'!$B$4:$J$1141,7,FALSE),"")</f>
        <v/>
      </c>
      <c r="U204" s="347" t="str">
        <f t="shared" si="100"/>
        <v/>
      </c>
      <c r="V204" s="348" t="str">
        <f t="shared" si="90"/>
        <v>43615C</v>
      </c>
      <c r="W204" s="339" t="str">
        <f>+IFERROR(VLOOKUP($V204,'Calculation Solids'!$B$4:$J$1141,7,FALSE),"")</f>
        <v/>
      </c>
      <c r="X204" s="8" t="str">
        <f>+IFERROR(VLOOKUP($V204,'Calculation COD'!$B$4:$J$1055,7,FALSE),"")</f>
        <v/>
      </c>
      <c r="Y204" s="8" t="str">
        <f>+IFERROR(VLOOKUP($V204,'Calculation NH4'!$B$4:$J$1041,7,FALSE),"")</f>
        <v/>
      </c>
      <c r="Z204" s="339" t="str">
        <f>+IFERROR(VLOOKUP($V204,'Calculation NO3'!$B$4:$J$1044,7,FALSE),"")</f>
        <v/>
      </c>
      <c r="AA204" s="349" t="str">
        <f>+IFERROR(VLOOKUP($V204,'Calculation P'!$B$4:$J$1000,7,FALSE),"")</f>
        <v/>
      </c>
      <c r="AB204" s="62"/>
      <c r="AC204" s="345" t="str">
        <f t="shared" si="91"/>
        <v>43615D</v>
      </c>
      <c r="AD204" s="8" t="str">
        <f>+IFERROR(VLOOKUP($AC204,'Calculation TSS'!$B$4:$J$1000,7,FALSE),"")</f>
        <v/>
      </c>
      <c r="AE204" s="8" t="str">
        <f>+IFERROR(VLOOKUP($AC204,'Calculation COD'!$B$4:$J$1055,7,FALSE),"")</f>
        <v/>
      </c>
      <c r="AF204" s="8" t="str">
        <f>+IFERROR(VLOOKUP($AC204,'Calculation NH4'!$B$4:$J$1041,7,FALSE),"")</f>
        <v/>
      </c>
      <c r="AG204" s="339" t="str">
        <f>+IFERROR(VLOOKUP($AC204,'Calculation NO3'!$B$4:$J$1044,7,FALSE),"")</f>
        <v/>
      </c>
      <c r="AH204" s="339" t="str">
        <f>+IFERROR(VLOOKUP($AC204,'Calculation P'!$B$4:$J$1000,7,FALSE),"")</f>
        <v/>
      </c>
      <c r="AI204" s="239"/>
      <c r="AJ204" s="193" t="str">
        <f t="shared" si="92"/>
        <v>43615E</v>
      </c>
      <c r="AK204" s="350" t="str">
        <f>+IFERROR(VLOOKUP($AJ204,'Calculation TSS'!$B$4:$J$1000,7,FALSE),"")</f>
        <v/>
      </c>
      <c r="AL204" s="8" t="str">
        <f>+IFERROR(VLOOKUP($AJ204,'Calculation COD'!$B$4:$J$1055,7,FALSE),"")</f>
        <v/>
      </c>
      <c r="AM204" s="8" t="str">
        <f>+IFERROR(VLOOKUP($AJ204,'Calculation NH4'!$B$4:$J$1041,7,FALSE),"")</f>
        <v/>
      </c>
      <c r="AN204" s="339" t="str">
        <f>+IFERROR(VLOOKUP($AJ204,'Calculation NO3'!$B$4:$J$1044,7,FALSE),"")</f>
        <v/>
      </c>
      <c r="AO204" s="347" t="str">
        <f>+IFERROR(VLOOKUP($AJ204,'Calculation P'!$B$4:$J$1000,7,FALSE),"")</f>
        <v/>
      </c>
      <c r="AP204" s="341" t="str">
        <f t="shared" si="93"/>
        <v>43615F</v>
      </c>
      <c r="AQ204" s="26" t="str">
        <f>+IFERROR(VLOOKUP($AP204,'Calculation TSS'!$B$4:$J$1000,7,FALSE),"")</f>
        <v/>
      </c>
      <c r="AR204" s="26" t="str">
        <f>+IFERROR(VLOOKUP($AP204,'Calculation COD'!$B$4:$J$1055,7,FALSE),"")</f>
        <v/>
      </c>
      <c r="AS204" s="26" t="str">
        <f>+IFERROR(VLOOKUP($AP204,'Calculation NH4'!$B$4:$J$1041,7,FALSE),"")</f>
        <v/>
      </c>
      <c r="AT204" s="339" t="str">
        <f>+IFERROR(VLOOKUP($AP204,'Calculation NO3'!$B$4:$J$1044,7,FALSE),"")</f>
        <v/>
      </c>
      <c r="AU204" s="339" t="str">
        <f>+IFERROR(VLOOKUP($AP204,'Calculation P'!$B$4:$J$1000,7,FALSE),"")</f>
        <v/>
      </c>
      <c r="AV204" s="62"/>
      <c r="AW204" s="348" t="str">
        <f t="shared" si="94"/>
        <v>43615G</v>
      </c>
      <c r="AX204" s="26" t="str">
        <f>+IFERROR(VLOOKUP($AW204,'Calculation COD'!$B$4:$J$1055,7,FALSE),"")</f>
        <v/>
      </c>
      <c r="AY204" s="26" t="str">
        <f>+IFERROR(VLOOKUP($AW204,'Calculation NH4'!$B$4:$J$1041,7,FALSE),"")</f>
        <v/>
      </c>
      <c r="AZ204" s="339" t="str">
        <f>+IFERROR(VLOOKUP($AW204,'Calculation NO3'!$B$4:$J$1044,7,FALSE),"")</f>
        <v/>
      </c>
      <c r="BA204" s="347" t="str">
        <f>+IFERROR(VLOOKUP($AW204,'Calculation P'!$B$4:$J$1000,7,FALSE),"")</f>
        <v/>
      </c>
      <c r="BB204" s="345" t="str">
        <f t="shared" si="95"/>
        <v>43615H</v>
      </c>
      <c r="BC204" s="339" t="str">
        <f>+IFERROR(VLOOKUP($BB204,'Calculation TSS'!$B$4:$J$1000,7,FALSE),"")</f>
        <v/>
      </c>
      <c r="BD204" s="26" t="str">
        <f>+IFERROR(VLOOKUP($BB204,'Calculation COD'!$B$4:$J$1055,7,FALSE),"")</f>
        <v/>
      </c>
      <c r="BE204" s="26" t="str">
        <f>+IFERROR(VLOOKUP($BB204,'Calculation NH4'!$B$4:$J$1041,7,FALSE),"")</f>
        <v/>
      </c>
      <c r="BF204" s="26" t="str">
        <f>+IFERROR(VLOOKUP($BB204,'Calculation NO3'!$B$4:$J$1044,7,FALSE),"")</f>
        <v/>
      </c>
      <c r="BG204" s="349" t="str">
        <f>+IFERROR(VLOOKUP($BB204,'Calculation P'!$B$4:$J$1000,7,FALSE),"")</f>
        <v/>
      </c>
      <c r="BH204" s="193" t="str">
        <f t="shared" si="96"/>
        <v>43615I</v>
      </c>
      <c r="BI204" s="343" t="str">
        <f>+IFERROR(VLOOKUP($BH204,'Calculation TSS'!$B$4:$J$1000,7,FALSE),"")</f>
        <v/>
      </c>
      <c r="BJ204" s="26" t="str">
        <f>+IFERROR(VLOOKUP($BH204,'Calculation COD'!$B$4:$J$1055,7,FALSE),"")</f>
        <v/>
      </c>
      <c r="BK204" s="26" t="str">
        <f>+IFERROR(VLOOKUP($BH204,'Calculation NH4'!$B$4:$J$1041,7,FALSE),"")</f>
        <v/>
      </c>
      <c r="BL204" s="26" t="str">
        <f>+IFERROR(VLOOKUP($BH204,'Calculation NO3'!$B$4:$J$1044,7,FALSE),"")</f>
        <v/>
      </c>
      <c r="BM204" s="339" t="str">
        <f>+IFERROR(VLOOKUP($BH204,'Calculation P'!$B$4:$J$1000,7,FALSE),"")</f>
        <v/>
      </c>
      <c r="BN204" s="62"/>
      <c r="BO204" s="345" t="str">
        <f t="shared" si="97"/>
        <v>43615N</v>
      </c>
      <c r="BP204" s="351">
        <f>IFERROR(+VLOOKUP($BO204,'Calculation Solids'!$B$4:$I$1141,7,FALSE),"")</f>
        <v>368.67737367555912</v>
      </c>
      <c r="BQ204" s="352" t="str">
        <f t="shared" si="98"/>
        <v>43615O</v>
      </c>
      <c r="BR204" s="351" t="str">
        <f>IFERROR(+VLOOKUP($BQ204,'Calculation Solids'!$B$4:$I$1141,7,FALSE),"")</f>
        <v/>
      </c>
      <c r="BS204" s="353" t="str">
        <f t="shared" si="99"/>
        <v>43615P</v>
      </c>
      <c r="BT204" s="351" t="str">
        <f>IFERROR(+VLOOKUP($BS204,'Calculation Solids'!$B$4:$I$1141,7,FALSE),"")</f>
        <v/>
      </c>
    </row>
    <row r="205" spans="1:72" x14ac:dyDescent="0.35">
      <c r="A205" s="359">
        <v>43616</v>
      </c>
      <c r="B205" s="239"/>
      <c r="C205" s="344" t="str">
        <f t="shared" si="83"/>
        <v>43616A</v>
      </c>
      <c r="D205" s="339">
        <f>IFERROR(+VLOOKUP(C205,'Calculation Solids'!$B$4:$I$1141,7,FALSE),"")</f>
        <v>12.457876302400013</v>
      </c>
      <c r="E205" s="340" t="str">
        <f>+IFERROR(VLOOKUP($C205,'Calculation COD'!$B$4:$J$1055,7,FALSE),"")</f>
        <v/>
      </c>
      <c r="F205" s="345" t="str">
        <f t="shared" si="85"/>
        <v>43616B</v>
      </c>
      <c r="G205" s="341">
        <f>IFERROR(+VLOOKUP($F205,'Calculation Solids'!$B$4:$I$1141,7,FALSE),"")</f>
        <v>6.4482812966309817</v>
      </c>
      <c r="H205" s="342" t="str">
        <f>+IFERROR(VLOOKUP($F205,'Calculation COD'!$B$4:$J$1055,7,FALSE),"")</f>
        <v/>
      </c>
      <c r="I205" s="342" t="str">
        <f>+IFERROR(VLOOKUP($F205,'Calculation NH4'!$B$4:$J$1041,7,FALSE),"")</f>
        <v/>
      </c>
      <c r="J205" s="339" t="str">
        <f>+IFERROR(VLOOKUP($F205,'Calculation NO3'!$B$4:$J$1044,7,FALSE),"")</f>
        <v/>
      </c>
      <c r="K205" s="339" t="str">
        <f>+IFERROR(VLOOKUP($F205,'Calculation P'!$B$4:$J$1000,7,FALSE),"")</f>
        <v/>
      </c>
      <c r="L205" s="239"/>
      <c r="M205" s="346" t="str">
        <f t="shared" si="86"/>
        <v>43616J</v>
      </c>
      <c r="N205" s="343">
        <f>+IFERROR(VLOOKUP($M205,'Calculation Solids'!$B$4:$J$1141,7,FALSE),"")</f>
        <v>57.985229327155061</v>
      </c>
      <c r="O205" s="339" t="str">
        <f t="shared" si="87"/>
        <v>43616K</v>
      </c>
      <c r="P205" s="339">
        <f>+IFERROR(VLOOKUP($O205,'Calculation Solids'!$B$4:$J$1141,7,FALSE),"")</f>
        <v>60.790017768036279</v>
      </c>
      <c r="Q205" s="339" t="str">
        <f t="shared" si="88"/>
        <v>43616L</v>
      </c>
      <c r="R205" s="339">
        <f>+IFERROR(VLOOKUP($Q205,'Calculation Solids'!$B$4:$J$1141,7,FALSE),"")</f>
        <v>51.480433906514328</v>
      </c>
      <c r="S205" s="339" t="str">
        <f t="shared" si="89"/>
        <v>43616M</v>
      </c>
      <c r="T205" s="339" t="str">
        <f>+IFERROR(VLOOKUP($S205,'Calculation Solids'!$B$4:$J$1141,7,FALSE),"")</f>
        <v/>
      </c>
      <c r="U205" s="347">
        <f t="shared" si="100"/>
        <v>56.751893667235215</v>
      </c>
      <c r="V205" s="348" t="str">
        <f t="shared" si="90"/>
        <v>43616C</v>
      </c>
      <c r="W205" s="339" t="str">
        <f>+IFERROR(VLOOKUP($V205,'Calculation Solids'!$B$4:$J$1141,7,FALSE),"")</f>
        <v/>
      </c>
      <c r="X205" s="8" t="str">
        <f>+IFERROR(VLOOKUP($V205,'Calculation COD'!$B$4:$J$1055,7,FALSE),"")</f>
        <v/>
      </c>
      <c r="Y205" s="8" t="str">
        <f>+IFERROR(VLOOKUP($V205,'Calculation NH4'!$B$4:$J$1041,7,FALSE),"")</f>
        <v/>
      </c>
      <c r="Z205" s="339" t="str">
        <f>+IFERROR(VLOOKUP($V205,'Calculation NO3'!$B$4:$J$1044,7,FALSE),"")</f>
        <v/>
      </c>
      <c r="AA205" s="349" t="str">
        <f>+IFERROR(VLOOKUP($V205,'Calculation P'!$B$4:$J$1000,7,FALSE),"")</f>
        <v/>
      </c>
      <c r="AB205" s="62"/>
      <c r="AC205" s="345" t="str">
        <f t="shared" si="91"/>
        <v>43616D</v>
      </c>
      <c r="AD205" s="8" t="str">
        <f>+IFERROR(VLOOKUP($AC205,'Calculation TSS'!$B$4:$J$1000,7,FALSE),"")</f>
        <v/>
      </c>
      <c r="AE205" s="8" t="str">
        <f>+IFERROR(VLOOKUP($AC205,'Calculation COD'!$B$4:$J$1055,7,FALSE),"")</f>
        <v/>
      </c>
      <c r="AF205" s="8" t="str">
        <f>+IFERROR(VLOOKUP($AC205,'Calculation NH4'!$B$4:$J$1041,7,FALSE),"")</f>
        <v/>
      </c>
      <c r="AG205" s="339" t="str">
        <f>+IFERROR(VLOOKUP($AC205,'Calculation NO3'!$B$4:$J$1044,7,FALSE),"")</f>
        <v/>
      </c>
      <c r="AH205" s="339" t="str">
        <f>+IFERROR(VLOOKUP($AC205,'Calculation P'!$B$4:$J$1000,7,FALSE),"")</f>
        <v/>
      </c>
      <c r="AI205" s="239"/>
      <c r="AJ205" s="193" t="str">
        <f t="shared" si="92"/>
        <v>43616E</v>
      </c>
      <c r="AK205" s="350" t="str">
        <f>+IFERROR(VLOOKUP($AJ205,'Calculation TSS'!$B$4:$J$1000,7,FALSE),"")</f>
        <v/>
      </c>
      <c r="AL205" s="8" t="str">
        <f>+IFERROR(VLOOKUP($AJ205,'Calculation COD'!$B$4:$J$1055,7,FALSE),"")</f>
        <v/>
      </c>
      <c r="AM205" s="8" t="str">
        <f>+IFERROR(VLOOKUP($AJ205,'Calculation NH4'!$B$4:$J$1041,7,FALSE),"")</f>
        <v/>
      </c>
      <c r="AN205" s="339" t="str">
        <f>+IFERROR(VLOOKUP($AJ205,'Calculation NO3'!$B$4:$J$1044,7,FALSE),"")</f>
        <v/>
      </c>
      <c r="AO205" s="347" t="str">
        <f>+IFERROR(VLOOKUP($AJ205,'Calculation P'!$B$4:$J$1000,7,FALSE),"")</f>
        <v/>
      </c>
      <c r="AP205" s="341" t="str">
        <f t="shared" si="93"/>
        <v>43616F</v>
      </c>
      <c r="AQ205" s="26" t="str">
        <f>+IFERROR(VLOOKUP($AP205,'Calculation TSS'!$B$4:$J$1000,7,FALSE),"")</f>
        <v/>
      </c>
      <c r="AR205" s="26" t="str">
        <f>+IFERROR(VLOOKUP($AP205,'Calculation COD'!$B$4:$J$1055,7,FALSE),"")</f>
        <v/>
      </c>
      <c r="AS205" s="26" t="str">
        <f>+IFERROR(VLOOKUP($AP205,'Calculation NH4'!$B$4:$J$1041,7,FALSE),"")</f>
        <v/>
      </c>
      <c r="AT205" s="339" t="str">
        <f>+IFERROR(VLOOKUP($AP205,'Calculation NO3'!$B$4:$J$1044,7,FALSE),"")</f>
        <v/>
      </c>
      <c r="AU205" s="339" t="str">
        <f>+IFERROR(VLOOKUP($AP205,'Calculation P'!$B$4:$J$1000,7,FALSE),"")</f>
        <v/>
      </c>
      <c r="AV205" s="62"/>
      <c r="AW205" s="348" t="str">
        <f t="shared" si="94"/>
        <v>43616G</v>
      </c>
      <c r="AX205" s="26" t="str">
        <f>+IFERROR(VLOOKUP($AW205,'Calculation COD'!$B$4:$J$1055,7,FALSE),"")</f>
        <v/>
      </c>
      <c r="AY205" s="26" t="str">
        <f>+IFERROR(VLOOKUP($AW205,'Calculation NH4'!$B$4:$J$1041,7,FALSE),"")</f>
        <v/>
      </c>
      <c r="AZ205" s="339" t="str">
        <f>+IFERROR(VLOOKUP($AW205,'Calculation NO3'!$B$4:$J$1044,7,FALSE),"")</f>
        <v/>
      </c>
      <c r="BA205" s="347" t="str">
        <f>+IFERROR(VLOOKUP($AW205,'Calculation P'!$B$4:$J$1000,7,FALSE),"")</f>
        <v/>
      </c>
      <c r="BB205" s="345" t="str">
        <f t="shared" si="95"/>
        <v>43616H</v>
      </c>
      <c r="BC205" s="339" t="str">
        <f>+IFERROR(VLOOKUP($BB205,'Calculation TSS'!$B$4:$J$1000,7,FALSE),"")</f>
        <v/>
      </c>
      <c r="BD205" s="26" t="str">
        <f>+IFERROR(VLOOKUP($BB205,'Calculation COD'!$B$4:$J$1055,7,FALSE),"")</f>
        <v/>
      </c>
      <c r="BE205" s="26" t="str">
        <f>+IFERROR(VLOOKUP($BB205,'Calculation NH4'!$B$4:$J$1041,7,FALSE),"")</f>
        <v/>
      </c>
      <c r="BF205" s="26" t="str">
        <f>+IFERROR(VLOOKUP($BB205,'Calculation NO3'!$B$4:$J$1044,7,FALSE),"")</f>
        <v/>
      </c>
      <c r="BG205" s="349" t="str">
        <f>+IFERROR(VLOOKUP($BB205,'Calculation P'!$B$4:$J$1000,7,FALSE),"")</f>
        <v/>
      </c>
      <c r="BH205" s="193" t="str">
        <f t="shared" si="96"/>
        <v>43616I</v>
      </c>
      <c r="BI205" s="343" t="str">
        <f>+IFERROR(VLOOKUP($BH205,'Calculation TSS'!$B$4:$J$1000,7,FALSE),"")</f>
        <v/>
      </c>
      <c r="BJ205" s="26" t="str">
        <f>+IFERROR(VLOOKUP($BH205,'Calculation COD'!$B$4:$J$1055,7,FALSE),"")</f>
        <v/>
      </c>
      <c r="BK205" s="26" t="str">
        <f>+IFERROR(VLOOKUP($BH205,'Calculation NH4'!$B$4:$J$1041,7,FALSE),"")</f>
        <v/>
      </c>
      <c r="BL205" s="26" t="str">
        <f>+IFERROR(VLOOKUP($BH205,'Calculation NO3'!$B$4:$J$1044,7,FALSE),"")</f>
        <v/>
      </c>
      <c r="BM205" s="339" t="str">
        <f>+IFERROR(VLOOKUP($BH205,'Calculation P'!$B$4:$J$1000,7,FALSE),"")</f>
        <v/>
      </c>
      <c r="BN205" s="62"/>
      <c r="BO205" s="345" t="str">
        <f t="shared" si="97"/>
        <v>43616N</v>
      </c>
      <c r="BP205" s="351" t="str">
        <f>IFERROR(+VLOOKUP($BO205,'Calculation Solids'!$B$4:$I$1141,7,FALSE),"")</f>
        <v/>
      </c>
      <c r="BQ205" s="352" t="str">
        <f t="shared" si="98"/>
        <v>43616O</v>
      </c>
      <c r="BR205" s="351" t="str">
        <f>IFERROR(+VLOOKUP($BQ205,'Calculation Solids'!$B$4:$I$1141,7,FALSE),"")</f>
        <v/>
      </c>
      <c r="BS205" s="353" t="str">
        <f t="shared" si="99"/>
        <v>43616P</v>
      </c>
      <c r="BT205" s="351" t="str">
        <f>IFERROR(+VLOOKUP($BS205,'Calculation Solids'!$B$4:$I$1141,7,FALSE),"")</f>
        <v/>
      </c>
    </row>
    <row r="206" spans="1:72" x14ac:dyDescent="0.35">
      <c r="A206" s="359">
        <v>43617</v>
      </c>
      <c r="B206" s="240"/>
      <c r="C206" s="191" t="str">
        <f t="shared" si="83"/>
        <v>43617A</v>
      </c>
      <c r="D206" s="64" t="str">
        <f>IFERROR(+VLOOKUP(C206,'Calculation Solids'!$B$4:$I$1141,7,FALSE),"")</f>
        <v/>
      </c>
      <c r="E206" s="326" t="str">
        <f>+IFERROR(VLOOKUP($C206,'Calculation COD'!$B$4:$J$1055,7,FALSE),"")</f>
        <v/>
      </c>
      <c r="F206" s="183" t="str">
        <f t="shared" si="85"/>
        <v>43617B</v>
      </c>
      <c r="G206" s="178" t="str">
        <f>IFERROR(+VLOOKUP($F206,'Calculation Solids'!$B$4:$I$1141,7,FALSE),"")</f>
        <v/>
      </c>
      <c r="H206" s="3" t="str">
        <f>+IFERROR(VLOOKUP($F206,'Calculation COD'!$B$4:$J$1055,7,FALSE),"")</f>
        <v/>
      </c>
      <c r="I206" s="3" t="str">
        <f>+IFERROR(VLOOKUP($F206,'Calculation NH4'!$B$4:$J$1041,7,FALSE),"")</f>
        <v/>
      </c>
      <c r="J206" s="64" t="str">
        <f>+IFERROR(VLOOKUP($F206,'Calculation NO3'!$B$4:$J$1044,7,FALSE),"")</f>
        <v/>
      </c>
      <c r="K206" s="64" t="str">
        <f>+IFERROR(VLOOKUP($F206,'Calculation P'!$B$4:$J$1000,7,FALSE),"")</f>
        <v/>
      </c>
      <c r="L206" s="240"/>
      <c r="M206" s="117" t="str">
        <f t="shared" si="86"/>
        <v>43617J</v>
      </c>
      <c r="N206" s="66" t="str">
        <f>+IFERROR(VLOOKUP($M206,'Calculation Solids'!$B$4:$J$1141,7,FALSE),"")</f>
        <v/>
      </c>
      <c r="O206" s="64" t="str">
        <f t="shared" si="87"/>
        <v>43617K</v>
      </c>
      <c r="P206" s="64" t="str">
        <f>+IFERROR(VLOOKUP($O206,'Calculation Solids'!$B$4:$J$1141,7,FALSE),"")</f>
        <v/>
      </c>
      <c r="Q206" s="64" t="str">
        <f t="shared" si="88"/>
        <v>43617L</v>
      </c>
      <c r="R206" s="64" t="str">
        <f>+IFERROR(VLOOKUP($Q206,'Calculation Solids'!$B$4:$J$1141,7,FALSE),"")</f>
        <v/>
      </c>
      <c r="S206" s="64" t="str">
        <f t="shared" si="89"/>
        <v>43617M</v>
      </c>
      <c r="T206" s="64" t="str">
        <f>+IFERROR(VLOOKUP($S206,'Calculation Solids'!$B$4:$J$1141,7,FALSE),"")</f>
        <v/>
      </c>
      <c r="U206" s="69" t="str">
        <f t="shared" si="100"/>
        <v/>
      </c>
      <c r="V206" s="189" t="str">
        <f t="shared" si="90"/>
        <v>43617C</v>
      </c>
      <c r="W206" s="64" t="str">
        <f>+IFERROR(VLOOKUP($V206,'Calculation Solids'!$B$4:$J$1141,7,FALSE),"")</f>
        <v/>
      </c>
      <c r="X206" s="4" t="str">
        <f>+IFERROR(VLOOKUP($V206,'Calculation COD'!$B$4:$J$1055,7,FALSE),"")</f>
        <v/>
      </c>
      <c r="Y206" s="4" t="str">
        <f>+IFERROR(VLOOKUP($V206,'Calculation NH4'!$B$4:$J$1041,7,FALSE),"")</f>
        <v/>
      </c>
      <c r="Z206" s="64" t="str">
        <f>+IFERROR(VLOOKUP($V206,'Calculation NO3'!$B$4:$J$1044,7,FALSE),"")</f>
        <v/>
      </c>
      <c r="AA206" s="131" t="str">
        <f>+IFERROR(VLOOKUP($V206,'Calculation P'!$B$4:$J$1000,7,FALSE),"")</f>
        <v/>
      </c>
      <c r="AB206" s="115"/>
      <c r="AC206" s="183" t="str">
        <f t="shared" si="91"/>
        <v>43617D</v>
      </c>
      <c r="AD206" s="4" t="str">
        <f>+IFERROR(VLOOKUP($AC206,'Calculation TSS'!$B$4:$J$1000,7,FALSE),"")</f>
        <v/>
      </c>
      <c r="AE206" s="4" t="str">
        <f>+IFERROR(VLOOKUP($AC206,'Calculation COD'!$B$4:$J$1055,7,FALSE),"")</f>
        <v/>
      </c>
      <c r="AF206" s="4" t="str">
        <f>+IFERROR(VLOOKUP($AC206,'Calculation NH4'!$B$4:$J$1041,7,FALSE),"")</f>
        <v/>
      </c>
      <c r="AG206" s="64" t="str">
        <f>+IFERROR(VLOOKUP($AC206,'Calculation NO3'!$B$4:$J$1044,7,FALSE),"")</f>
        <v/>
      </c>
      <c r="AH206" s="64" t="str">
        <f>+IFERROR(VLOOKUP($AC206,'Calculation P'!$B$4:$J$1000,7,FALSE),"")</f>
        <v/>
      </c>
      <c r="AI206" s="240"/>
      <c r="AJ206" s="210" t="str">
        <f t="shared" si="92"/>
        <v>43617E</v>
      </c>
      <c r="AK206" s="211" t="str">
        <f>+IFERROR(VLOOKUP($AJ206,'Calculation TSS'!$B$4:$J$1000,7,FALSE),"")</f>
        <v/>
      </c>
      <c r="AL206" s="4" t="str">
        <f>+IFERROR(VLOOKUP($AJ206,'Calculation COD'!$B$4:$J$1055,7,FALSE),"")</f>
        <v/>
      </c>
      <c r="AM206" s="4" t="str">
        <f>+IFERROR(VLOOKUP($AJ206,'Calculation NH4'!$B$4:$J$1041,7,FALSE),"")</f>
        <v/>
      </c>
      <c r="AN206" s="64" t="str">
        <f>+IFERROR(VLOOKUP($AJ206,'Calculation NO3'!$B$4:$J$1044,7,FALSE),"")</f>
        <v/>
      </c>
      <c r="AO206" s="69" t="str">
        <f>+IFERROR(VLOOKUP($AJ206,'Calculation P'!$B$4:$J$1000,7,FALSE),"")</f>
        <v/>
      </c>
      <c r="AP206" s="178" t="str">
        <f t="shared" si="93"/>
        <v>43617F</v>
      </c>
      <c r="AQ206" s="65" t="str">
        <f>+IFERROR(VLOOKUP($AP206,'Calculation TSS'!$B$4:$J$1000,7,FALSE),"")</f>
        <v/>
      </c>
      <c r="AR206" s="65" t="str">
        <f>+IFERROR(VLOOKUP($AP206,'Calculation COD'!$B$4:$J$1055,7,FALSE),"")</f>
        <v/>
      </c>
      <c r="AS206" s="65" t="str">
        <f>+IFERROR(VLOOKUP($AP206,'Calculation NH4'!$B$4:$J$1041,7,FALSE),"")</f>
        <v/>
      </c>
      <c r="AT206" s="64" t="str">
        <f>+IFERROR(VLOOKUP($AP206,'Calculation NO3'!$B$4:$J$1044,7,FALSE),"")</f>
        <v/>
      </c>
      <c r="AU206" s="64" t="str">
        <f>+IFERROR(VLOOKUP($AP206,'Calculation P'!$B$4:$J$1000,7,FALSE),"")</f>
        <v/>
      </c>
      <c r="AV206" s="115"/>
      <c r="AW206" s="189" t="str">
        <f t="shared" si="94"/>
        <v>43617G</v>
      </c>
      <c r="AX206" s="65" t="str">
        <f>+IFERROR(VLOOKUP($AW206,'Calculation COD'!$B$4:$J$1055,7,FALSE),"")</f>
        <v/>
      </c>
      <c r="AY206" s="65" t="str">
        <f>+IFERROR(VLOOKUP($AW206,'Calculation NH4'!$B$4:$J$1041,7,FALSE),"")</f>
        <v/>
      </c>
      <c r="AZ206" s="64" t="str">
        <f>+IFERROR(VLOOKUP($AW206,'Calculation NO3'!$B$4:$J$1044,7,FALSE),"")</f>
        <v/>
      </c>
      <c r="BA206" s="69" t="str">
        <f>+IFERROR(VLOOKUP($AW206,'Calculation P'!$B$4:$J$1000,7,FALSE),"")</f>
        <v/>
      </c>
      <c r="BB206" s="183" t="str">
        <f t="shared" si="95"/>
        <v>43617H</v>
      </c>
      <c r="BC206" s="64" t="str">
        <f>+IFERROR(VLOOKUP($BB206,'Calculation TSS'!$B$4:$J$1000,7,FALSE),"")</f>
        <v/>
      </c>
      <c r="BD206" s="65" t="str">
        <f>+IFERROR(VLOOKUP($BB206,'Calculation COD'!$B$4:$J$1055,7,FALSE),"")</f>
        <v/>
      </c>
      <c r="BE206" s="65" t="str">
        <f>+IFERROR(VLOOKUP($BB206,'Calculation NH4'!$B$4:$J$1041,7,FALSE),"")</f>
        <v/>
      </c>
      <c r="BF206" s="65" t="str">
        <f>+IFERROR(VLOOKUP($BB206,'Calculation NO3'!$B$4:$J$1044,7,FALSE),"")</f>
        <v/>
      </c>
      <c r="BG206" s="131" t="str">
        <f>+IFERROR(VLOOKUP($BB206,'Calculation P'!$B$4:$J$1000,7,FALSE),"")</f>
        <v/>
      </c>
      <c r="BH206" s="210" t="str">
        <f t="shared" si="96"/>
        <v>43617I</v>
      </c>
      <c r="BI206" s="66" t="str">
        <f>+IFERROR(VLOOKUP($BH206,'Calculation TSS'!$B$4:$J$1000,7,FALSE),"")</f>
        <v/>
      </c>
      <c r="BJ206" s="65" t="str">
        <f>+IFERROR(VLOOKUP($BH206,'Calculation COD'!$B$4:$J$1055,7,FALSE),"")</f>
        <v/>
      </c>
      <c r="BK206" s="65" t="str">
        <f>+IFERROR(VLOOKUP($BH206,'Calculation NH4'!$B$4:$J$1041,7,FALSE),"")</f>
        <v/>
      </c>
      <c r="BL206" s="65" t="str">
        <f>+IFERROR(VLOOKUP($BH206,'Calculation NO3'!$B$4:$J$1044,7,FALSE),"")</f>
        <v/>
      </c>
      <c r="BM206" s="64" t="str">
        <f>+IFERROR(VLOOKUP($BH206,'Calculation P'!$B$4:$J$1000,7,FALSE),"")</f>
        <v/>
      </c>
      <c r="BN206" s="115"/>
      <c r="BO206" s="183" t="str">
        <f t="shared" si="97"/>
        <v>43617N</v>
      </c>
      <c r="BP206" s="116" t="str">
        <f>IFERROR(+VLOOKUP($BO206,'Calculation Solids'!$B$4:$I$1141,7,FALSE),"")</f>
        <v/>
      </c>
      <c r="BQ206" s="187" t="str">
        <f t="shared" si="98"/>
        <v>43617O</v>
      </c>
      <c r="BR206" s="116" t="str">
        <f>IFERROR(+VLOOKUP($BQ206,'Calculation Solids'!$B$4:$I$1141,7,FALSE),"")</f>
        <v/>
      </c>
      <c r="BS206" s="185" t="str">
        <f t="shared" si="99"/>
        <v>43617P</v>
      </c>
      <c r="BT206" s="116" t="str">
        <f>IFERROR(+VLOOKUP($BS206,'Calculation Solids'!$B$4:$I$1141,7,FALSE),"")</f>
        <v/>
      </c>
    </row>
    <row r="207" spans="1:72" x14ac:dyDescent="0.35">
      <c r="A207" s="359">
        <v>43618</v>
      </c>
      <c r="B207" s="240"/>
      <c r="C207" s="191" t="str">
        <f t="shared" si="83"/>
        <v>43618A</v>
      </c>
      <c r="D207" s="64" t="str">
        <f>IFERROR(+VLOOKUP(C207,'Calculation Solids'!$B$4:$I$1141,7,FALSE),"")</f>
        <v/>
      </c>
      <c r="E207" s="326" t="str">
        <f>+IFERROR(VLOOKUP($C207,'Calculation COD'!$B$4:$J$1055,7,FALSE),"")</f>
        <v/>
      </c>
      <c r="F207" s="183" t="str">
        <f t="shared" si="85"/>
        <v>43618B</v>
      </c>
      <c r="G207" s="178" t="str">
        <f>IFERROR(+VLOOKUP($F207,'Calculation Solids'!$B$4:$I$1141,7,FALSE),"")</f>
        <v/>
      </c>
      <c r="H207" s="3" t="str">
        <f>+IFERROR(VLOOKUP($F207,'Calculation COD'!$B$4:$J$1055,7,FALSE),"")</f>
        <v/>
      </c>
      <c r="I207" s="3" t="str">
        <f>+IFERROR(VLOOKUP($F207,'Calculation NH4'!$B$4:$J$1041,7,FALSE),"")</f>
        <v/>
      </c>
      <c r="J207" s="64" t="str">
        <f>+IFERROR(VLOOKUP($F207,'Calculation NO3'!$B$4:$J$1044,7,FALSE),"")</f>
        <v/>
      </c>
      <c r="K207" s="64" t="str">
        <f>+IFERROR(VLOOKUP($F207,'Calculation P'!$B$4:$J$1000,7,FALSE),"")</f>
        <v/>
      </c>
      <c r="L207" s="240"/>
      <c r="M207" s="117" t="str">
        <f t="shared" si="86"/>
        <v>43618J</v>
      </c>
      <c r="N207" s="66" t="str">
        <f>+IFERROR(VLOOKUP($M207,'Calculation Solids'!$B$4:$J$1141,7,FALSE),"")</f>
        <v/>
      </c>
      <c r="O207" s="64" t="str">
        <f t="shared" si="87"/>
        <v>43618K</v>
      </c>
      <c r="P207" s="64" t="str">
        <f>+IFERROR(VLOOKUP($O207,'Calculation Solids'!$B$4:$J$1141,7,FALSE),"")</f>
        <v/>
      </c>
      <c r="Q207" s="64" t="str">
        <f t="shared" si="88"/>
        <v>43618L</v>
      </c>
      <c r="R207" s="64" t="str">
        <f>+IFERROR(VLOOKUP($Q207,'Calculation Solids'!$B$4:$J$1141,7,FALSE),"")</f>
        <v/>
      </c>
      <c r="S207" s="64" t="str">
        <f t="shared" si="89"/>
        <v>43618M</v>
      </c>
      <c r="T207" s="64" t="str">
        <f>+IFERROR(VLOOKUP($S207,'Calculation Solids'!$B$4:$J$1141,7,FALSE),"")</f>
        <v/>
      </c>
      <c r="U207" s="69" t="str">
        <f t="shared" si="100"/>
        <v/>
      </c>
      <c r="V207" s="189" t="str">
        <f t="shared" si="90"/>
        <v>43618C</v>
      </c>
      <c r="W207" s="64" t="str">
        <f>+IFERROR(VLOOKUP($V207,'Calculation Solids'!$B$4:$J$1141,7,FALSE),"")</f>
        <v/>
      </c>
      <c r="X207" s="4" t="str">
        <f>+IFERROR(VLOOKUP($V207,'Calculation COD'!$B$4:$J$1055,7,FALSE),"")</f>
        <v/>
      </c>
      <c r="Y207" s="4" t="str">
        <f>+IFERROR(VLOOKUP($V207,'Calculation NH4'!$B$4:$J$1041,7,FALSE),"")</f>
        <v/>
      </c>
      <c r="Z207" s="64" t="str">
        <f>+IFERROR(VLOOKUP($V207,'Calculation NO3'!$B$4:$J$1044,7,FALSE),"")</f>
        <v/>
      </c>
      <c r="AA207" s="131" t="str">
        <f>+IFERROR(VLOOKUP($V207,'Calculation P'!$B$4:$J$1000,7,FALSE),"")</f>
        <v/>
      </c>
      <c r="AB207" s="115"/>
      <c r="AC207" s="183" t="str">
        <f t="shared" si="91"/>
        <v>43618D</v>
      </c>
      <c r="AD207" s="4" t="str">
        <f>+IFERROR(VLOOKUP($AC207,'Calculation TSS'!$B$4:$J$1000,7,FALSE),"")</f>
        <v/>
      </c>
      <c r="AE207" s="4" t="str">
        <f>+IFERROR(VLOOKUP($AC207,'Calculation COD'!$B$4:$J$1055,7,FALSE),"")</f>
        <v/>
      </c>
      <c r="AF207" s="4" t="str">
        <f>+IFERROR(VLOOKUP($AC207,'Calculation NH4'!$B$4:$J$1041,7,FALSE),"")</f>
        <v/>
      </c>
      <c r="AG207" s="64" t="str">
        <f>+IFERROR(VLOOKUP($AC207,'Calculation NO3'!$B$4:$J$1044,7,FALSE),"")</f>
        <v/>
      </c>
      <c r="AH207" s="64" t="str">
        <f>+IFERROR(VLOOKUP($AC207,'Calculation P'!$B$4:$J$1000,7,FALSE),"")</f>
        <v/>
      </c>
      <c r="AI207" s="240"/>
      <c r="AJ207" s="210" t="str">
        <f t="shared" si="92"/>
        <v>43618E</v>
      </c>
      <c r="AK207" s="211" t="str">
        <f>+IFERROR(VLOOKUP($AJ207,'Calculation TSS'!$B$4:$J$1000,7,FALSE),"")</f>
        <v/>
      </c>
      <c r="AL207" s="4" t="str">
        <f>+IFERROR(VLOOKUP($AJ207,'Calculation COD'!$B$4:$J$1055,7,FALSE),"")</f>
        <v/>
      </c>
      <c r="AM207" s="4" t="str">
        <f>+IFERROR(VLOOKUP($AJ207,'Calculation NH4'!$B$4:$J$1041,7,FALSE),"")</f>
        <v/>
      </c>
      <c r="AN207" s="64" t="str">
        <f>+IFERROR(VLOOKUP($AJ207,'Calculation NO3'!$B$4:$J$1044,7,FALSE),"")</f>
        <v/>
      </c>
      <c r="AO207" s="69" t="str">
        <f>+IFERROR(VLOOKUP($AJ207,'Calculation P'!$B$4:$J$1000,7,FALSE),"")</f>
        <v/>
      </c>
      <c r="AP207" s="178" t="str">
        <f t="shared" si="93"/>
        <v>43618F</v>
      </c>
      <c r="AQ207" s="65" t="str">
        <f>+IFERROR(VLOOKUP($AP207,'Calculation TSS'!$B$4:$J$1000,7,FALSE),"")</f>
        <v/>
      </c>
      <c r="AR207" s="65" t="str">
        <f>+IFERROR(VLOOKUP($AP207,'Calculation COD'!$B$4:$J$1055,7,FALSE),"")</f>
        <v/>
      </c>
      <c r="AS207" s="65" t="str">
        <f>+IFERROR(VLOOKUP($AP207,'Calculation NH4'!$B$4:$J$1041,7,FALSE),"")</f>
        <v/>
      </c>
      <c r="AT207" s="64" t="str">
        <f>+IFERROR(VLOOKUP($AP207,'Calculation NO3'!$B$4:$J$1044,7,FALSE),"")</f>
        <v/>
      </c>
      <c r="AU207" s="64" t="str">
        <f>+IFERROR(VLOOKUP($AP207,'Calculation P'!$B$4:$J$1000,7,FALSE),"")</f>
        <v/>
      </c>
      <c r="AV207" s="115"/>
      <c r="AW207" s="189" t="str">
        <f t="shared" si="94"/>
        <v>43618G</v>
      </c>
      <c r="AX207" s="65" t="str">
        <f>+IFERROR(VLOOKUP($AW207,'Calculation COD'!$B$4:$J$1055,7,FALSE),"")</f>
        <v/>
      </c>
      <c r="AY207" s="65" t="str">
        <f>+IFERROR(VLOOKUP($AW207,'Calculation NH4'!$B$4:$J$1041,7,FALSE),"")</f>
        <v/>
      </c>
      <c r="AZ207" s="64" t="str">
        <f>+IFERROR(VLOOKUP($AW207,'Calculation NO3'!$B$4:$J$1044,7,FALSE),"")</f>
        <v/>
      </c>
      <c r="BA207" s="69" t="str">
        <f>+IFERROR(VLOOKUP($AW207,'Calculation P'!$B$4:$J$1000,7,FALSE),"")</f>
        <v/>
      </c>
      <c r="BB207" s="183" t="str">
        <f t="shared" si="95"/>
        <v>43618H</v>
      </c>
      <c r="BC207" s="64" t="str">
        <f>+IFERROR(VLOOKUP($BB207,'Calculation TSS'!$B$4:$J$1000,7,FALSE),"")</f>
        <v/>
      </c>
      <c r="BD207" s="65" t="str">
        <f>+IFERROR(VLOOKUP($BB207,'Calculation COD'!$B$4:$J$1055,7,FALSE),"")</f>
        <v/>
      </c>
      <c r="BE207" s="65" t="str">
        <f>+IFERROR(VLOOKUP($BB207,'Calculation NH4'!$B$4:$J$1041,7,FALSE),"")</f>
        <v/>
      </c>
      <c r="BF207" s="65" t="str">
        <f>+IFERROR(VLOOKUP($BB207,'Calculation NO3'!$B$4:$J$1044,7,FALSE),"")</f>
        <v/>
      </c>
      <c r="BG207" s="131" t="str">
        <f>+IFERROR(VLOOKUP($BB207,'Calculation P'!$B$4:$J$1000,7,FALSE),"")</f>
        <v/>
      </c>
      <c r="BH207" s="210" t="str">
        <f t="shared" si="96"/>
        <v>43618I</v>
      </c>
      <c r="BI207" s="66" t="str">
        <f>+IFERROR(VLOOKUP($BH207,'Calculation TSS'!$B$4:$J$1000,7,FALSE),"")</f>
        <v/>
      </c>
      <c r="BJ207" s="65" t="str">
        <f>+IFERROR(VLOOKUP($BH207,'Calculation COD'!$B$4:$J$1055,7,FALSE),"")</f>
        <v/>
      </c>
      <c r="BK207" s="65" t="str">
        <f>+IFERROR(VLOOKUP($BH207,'Calculation NH4'!$B$4:$J$1041,7,FALSE),"")</f>
        <v/>
      </c>
      <c r="BL207" s="65" t="str">
        <f>+IFERROR(VLOOKUP($BH207,'Calculation NO3'!$B$4:$J$1044,7,FALSE),"")</f>
        <v/>
      </c>
      <c r="BM207" s="64" t="str">
        <f>+IFERROR(VLOOKUP($BH207,'Calculation P'!$B$4:$J$1000,7,FALSE),"")</f>
        <v/>
      </c>
      <c r="BN207" s="115"/>
      <c r="BO207" s="183" t="str">
        <f t="shared" si="97"/>
        <v>43618N</v>
      </c>
      <c r="BP207" s="116" t="str">
        <f>IFERROR(+VLOOKUP($BO207,'Calculation Solids'!$B$4:$I$1141,7,FALSE),"")</f>
        <v/>
      </c>
      <c r="BQ207" s="187" t="str">
        <f t="shared" si="98"/>
        <v>43618O</v>
      </c>
      <c r="BR207" s="116" t="str">
        <f>IFERROR(+VLOOKUP($BQ207,'Calculation Solids'!$B$4:$I$1141,7,FALSE),"")</f>
        <v/>
      </c>
      <c r="BS207" s="185" t="str">
        <f t="shared" si="99"/>
        <v>43618P</v>
      </c>
      <c r="BT207" s="116" t="str">
        <f>IFERROR(+VLOOKUP($BS207,'Calculation Solids'!$B$4:$I$1141,7,FALSE),"")</f>
        <v/>
      </c>
    </row>
    <row r="208" spans="1:72" x14ac:dyDescent="0.35">
      <c r="A208" s="359">
        <v>43619</v>
      </c>
      <c r="B208" s="239"/>
      <c r="C208" s="344" t="str">
        <f t="shared" si="83"/>
        <v>43619A</v>
      </c>
      <c r="D208" s="339">
        <f>IFERROR(+VLOOKUP(C208,'Calculation Solids'!$B$4:$I$1141,7,FALSE),"")</f>
        <v>17.315905490115</v>
      </c>
      <c r="E208" s="340" t="str">
        <f>+IFERROR(VLOOKUP($C208,'Calculation COD'!$B$4:$J$1055,7,FALSE),"")</f>
        <v/>
      </c>
      <c r="F208" s="345" t="str">
        <f t="shared" si="85"/>
        <v>43619B</v>
      </c>
      <c r="G208" s="341">
        <f>IFERROR(+VLOOKUP($F208,'Calculation Solids'!$B$4:$I$1141,7,FALSE),"")</f>
        <v>5.9228157010229632</v>
      </c>
      <c r="H208" s="342" t="str">
        <f>+IFERROR(VLOOKUP($F208,'Calculation COD'!$B$4:$J$1055,7,FALSE),"")</f>
        <v/>
      </c>
      <c r="I208" s="342" t="str">
        <f>+IFERROR(VLOOKUP($F208,'Calculation NH4'!$B$4:$J$1041,7,FALSE),"")</f>
        <v/>
      </c>
      <c r="J208" s="339" t="str">
        <f>+IFERROR(VLOOKUP($F208,'Calculation NO3'!$B$4:$J$1044,7,FALSE),"")</f>
        <v/>
      </c>
      <c r="K208" s="339" t="str">
        <f>+IFERROR(VLOOKUP($F208,'Calculation P'!$B$4:$J$1000,7,FALSE),"")</f>
        <v/>
      </c>
      <c r="L208" s="239"/>
      <c r="M208" s="346" t="str">
        <f t="shared" si="86"/>
        <v>43619J</v>
      </c>
      <c r="N208" s="343">
        <f>+IFERROR(VLOOKUP($M208,'Calculation Solids'!$B$4:$J$1141,7,FALSE),"")</f>
        <v>59.188214560748733</v>
      </c>
      <c r="O208" s="339" t="str">
        <f t="shared" si="87"/>
        <v>43619K</v>
      </c>
      <c r="P208" s="339">
        <f>+IFERROR(VLOOKUP($O208,'Calculation Solids'!$B$4:$J$1141,7,FALSE),"")</f>
        <v>56.803248625436069</v>
      </c>
      <c r="Q208" s="339" t="str">
        <f t="shared" si="88"/>
        <v>43619L</v>
      </c>
      <c r="R208" s="339">
        <f>+IFERROR(VLOOKUP($Q208,'Calculation Solids'!$B$4:$J$1141,7,FALSE),"")</f>
        <v>62.627610595849745</v>
      </c>
      <c r="S208" s="339" t="str">
        <f t="shared" si="89"/>
        <v>43619M</v>
      </c>
      <c r="T208" s="339" t="str">
        <f>+IFERROR(VLOOKUP($S208,'Calculation Solids'!$B$4:$J$1141,7,FALSE),"")</f>
        <v/>
      </c>
      <c r="U208" s="347">
        <f t="shared" si="100"/>
        <v>59.539691260678183</v>
      </c>
      <c r="V208" s="348" t="str">
        <f t="shared" si="90"/>
        <v>43619C</v>
      </c>
      <c r="W208" s="339" t="str">
        <f>+IFERROR(VLOOKUP($V208,'Calculation Solids'!$B$4:$J$1141,7,FALSE),"")</f>
        <v/>
      </c>
      <c r="X208" s="8" t="str">
        <f>+IFERROR(VLOOKUP($V208,'Calculation COD'!$B$4:$J$1055,7,FALSE),"")</f>
        <v/>
      </c>
      <c r="Y208" s="8" t="str">
        <f>+IFERROR(VLOOKUP($V208,'Calculation NH4'!$B$4:$J$1041,7,FALSE),"")</f>
        <v/>
      </c>
      <c r="Z208" s="339" t="str">
        <f>+IFERROR(VLOOKUP($V208,'Calculation NO3'!$B$4:$J$1044,7,FALSE),"")</f>
        <v/>
      </c>
      <c r="AA208" s="349" t="str">
        <f>+IFERROR(VLOOKUP($V208,'Calculation P'!$B$4:$J$1000,7,FALSE),"")</f>
        <v/>
      </c>
      <c r="AB208" s="62"/>
      <c r="AC208" s="345" t="str">
        <f t="shared" si="91"/>
        <v>43619D</v>
      </c>
      <c r="AD208" s="8" t="str">
        <f>+IFERROR(VLOOKUP($AC208,'Calculation TSS'!$B$4:$J$1000,7,FALSE),"")</f>
        <v/>
      </c>
      <c r="AE208" s="8" t="str">
        <f>+IFERROR(VLOOKUP($AC208,'Calculation COD'!$B$4:$J$1055,7,FALSE),"")</f>
        <v/>
      </c>
      <c r="AF208" s="8" t="str">
        <f>+IFERROR(VLOOKUP($AC208,'Calculation NH4'!$B$4:$J$1041,7,FALSE),"")</f>
        <v/>
      </c>
      <c r="AG208" s="339" t="str">
        <f>+IFERROR(VLOOKUP($AC208,'Calculation NO3'!$B$4:$J$1044,7,FALSE),"")</f>
        <v/>
      </c>
      <c r="AH208" s="339" t="str">
        <f>+IFERROR(VLOOKUP($AC208,'Calculation P'!$B$4:$J$1000,7,FALSE),"")</f>
        <v/>
      </c>
      <c r="AI208" s="239"/>
      <c r="AJ208" s="193" t="str">
        <f t="shared" si="92"/>
        <v>43619E</v>
      </c>
      <c r="AK208" s="350" t="str">
        <f>+IFERROR(VLOOKUP($AJ208,'Calculation TSS'!$B$4:$J$1000,7,FALSE),"")</f>
        <v/>
      </c>
      <c r="AL208" s="8" t="str">
        <f>+IFERROR(VLOOKUP($AJ208,'Calculation COD'!$B$4:$J$1055,7,FALSE),"")</f>
        <v/>
      </c>
      <c r="AM208" s="8" t="str">
        <f>+IFERROR(VLOOKUP($AJ208,'Calculation NH4'!$B$4:$J$1041,7,FALSE),"")</f>
        <v/>
      </c>
      <c r="AN208" s="339" t="str">
        <f>+IFERROR(VLOOKUP($AJ208,'Calculation NO3'!$B$4:$J$1044,7,FALSE),"")</f>
        <v/>
      </c>
      <c r="AO208" s="347" t="str">
        <f>+IFERROR(VLOOKUP($AJ208,'Calculation P'!$B$4:$J$1000,7,FALSE),"")</f>
        <v/>
      </c>
      <c r="AP208" s="341" t="str">
        <f t="shared" si="93"/>
        <v>43619F</v>
      </c>
      <c r="AQ208" s="26" t="str">
        <f>+IFERROR(VLOOKUP($AP208,'Calculation TSS'!$B$4:$J$1000,7,FALSE),"")</f>
        <v/>
      </c>
      <c r="AR208" s="26" t="str">
        <f>+IFERROR(VLOOKUP($AP208,'Calculation COD'!$B$4:$J$1055,7,FALSE),"")</f>
        <v/>
      </c>
      <c r="AS208" s="26" t="str">
        <f>+IFERROR(VLOOKUP($AP208,'Calculation NH4'!$B$4:$J$1041,7,FALSE),"")</f>
        <v/>
      </c>
      <c r="AT208" s="339" t="str">
        <f>+IFERROR(VLOOKUP($AP208,'Calculation NO3'!$B$4:$J$1044,7,FALSE),"")</f>
        <v/>
      </c>
      <c r="AU208" s="339" t="str">
        <f>+IFERROR(VLOOKUP($AP208,'Calculation P'!$B$4:$J$1000,7,FALSE),"")</f>
        <v/>
      </c>
      <c r="AV208" s="62"/>
      <c r="AW208" s="348" t="str">
        <f t="shared" si="94"/>
        <v>43619G</v>
      </c>
      <c r="AX208" s="26" t="str">
        <f>+IFERROR(VLOOKUP($AW208,'Calculation COD'!$B$4:$J$1055,7,FALSE),"")</f>
        <v/>
      </c>
      <c r="AY208" s="26" t="str">
        <f>+IFERROR(VLOOKUP($AW208,'Calculation NH4'!$B$4:$J$1041,7,FALSE),"")</f>
        <v/>
      </c>
      <c r="AZ208" s="339" t="str">
        <f>+IFERROR(VLOOKUP($AW208,'Calculation NO3'!$B$4:$J$1044,7,FALSE),"")</f>
        <v/>
      </c>
      <c r="BA208" s="347" t="str">
        <f>+IFERROR(VLOOKUP($AW208,'Calculation P'!$B$4:$J$1000,7,FALSE),"")</f>
        <v/>
      </c>
      <c r="BB208" s="345" t="str">
        <f t="shared" si="95"/>
        <v>43619H</v>
      </c>
      <c r="BC208" s="339" t="str">
        <f>+IFERROR(VLOOKUP($BB208,'Calculation TSS'!$B$4:$J$1000,7,FALSE),"")</f>
        <v/>
      </c>
      <c r="BD208" s="26" t="str">
        <f>+IFERROR(VLOOKUP($BB208,'Calculation COD'!$B$4:$J$1055,7,FALSE),"")</f>
        <v/>
      </c>
      <c r="BE208" s="26" t="str">
        <f>+IFERROR(VLOOKUP($BB208,'Calculation NH4'!$B$4:$J$1041,7,FALSE),"")</f>
        <v/>
      </c>
      <c r="BF208" s="26" t="str">
        <f>+IFERROR(VLOOKUP($BB208,'Calculation NO3'!$B$4:$J$1044,7,FALSE),"")</f>
        <v/>
      </c>
      <c r="BG208" s="349" t="str">
        <f>+IFERROR(VLOOKUP($BB208,'Calculation P'!$B$4:$J$1000,7,FALSE),"")</f>
        <v/>
      </c>
      <c r="BH208" s="193" t="str">
        <f t="shared" si="96"/>
        <v>43619I</v>
      </c>
      <c r="BI208" s="343" t="str">
        <f>+IFERROR(VLOOKUP($BH208,'Calculation TSS'!$B$4:$J$1000,7,FALSE),"")</f>
        <v/>
      </c>
      <c r="BJ208" s="26" t="str">
        <f>+IFERROR(VLOOKUP($BH208,'Calculation COD'!$B$4:$J$1055,7,FALSE),"")</f>
        <v/>
      </c>
      <c r="BK208" s="26" t="str">
        <f>+IFERROR(VLOOKUP($BH208,'Calculation NH4'!$B$4:$J$1041,7,FALSE),"")</f>
        <v/>
      </c>
      <c r="BL208" s="26" t="str">
        <f>+IFERROR(VLOOKUP($BH208,'Calculation NO3'!$B$4:$J$1044,7,FALSE),"")</f>
        <v/>
      </c>
      <c r="BM208" s="339" t="str">
        <f>+IFERROR(VLOOKUP($BH208,'Calculation P'!$B$4:$J$1000,7,FALSE),"")</f>
        <v/>
      </c>
      <c r="BN208" s="62"/>
      <c r="BO208" s="345" t="str">
        <f t="shared" si="97"/>
        <v>43619N</v>
      </c>
      <c r="BP208" s="351" t="str">
        <f>IFERROR(+VLOOKUP($BO208,'Calculation Solids'!$B$4:$I$1141,7,FALSE),"")</f>
        <v/>
      </c>
      <c r="BQ208" s="352" t="str">
        <f t="shared" si="98"/>
        <v>43619O</v>
      </c>
      <c r="BR208" s="351">
        <f>IFERROR(+VLOOKUP($BQ208,'Calculation Solids'!$B$4:$I$1141,7,FALSE),"")</f>
        <v>568.37956064029231</v>
      </c>
      <c r="BS208" s="353" t="str">
        <f t="shared" si="99"/>
        <v>43619P</v>
      </c>
      <c r="BT208" s="351" t="str">
        <f>IFERROR(+VLOOKUP($BS208,'Calculation Solids'!$B$4:$I$1141,7,FALSE),"")</f>
        <v/>
      </c>
    </row>
    <row r="209" spans="1:72" x14ac:dyDescent="0.35">
      <c r="A209" s="359">
        <v>43620</v>
      </c>
      <c r="B209" s="239"/>
      <c r="C209" s="344" t="str">
        <f t="shared" si="83"/>
        <v>43620A</v>
      </c>
      <c r="D209" s="339" t="str">
        <f>IFERROR(+VLOOKUP(C209,'Calculation Solids'!$B$4:$I$1141,7,FALSE),"")</f>
        <v/>
      </c>
      <c r="E209" s="340" t="str">
        <f>+IFERROR(VLOOKUP($C209,'Calculation COD'!$B$4:$J$1055,7,FALSE),"")</f>
        <v/>
      </c>
      <c r="F209" s="345" t="str">
        <f t="shared" si="85"/>
        <v>43620B</v>
      </c>
      <c r="G209" s="341" t="str">
        <f>IFERROR(+VLOOKUP($F209,'Calculation Solids'!$B$4:$I$1141,7,FALSE),"")</f>
        <v/>
      </c>
      <c r="H209" s="342" t="str">
        <f>+IFERROR(VLOOKUP($F209,'Calculation COD'!$B$4:$J$1055,7,FALSE),"")</f>
        <v/>
      </c>
      <c r="I209" s="342" t="str">
        <f>+IFERROR(VLOOKUP($F209,'Calculation NH4'!$B$4:$J$1041,7,FALSE),"")</f>
        <v/>
      </c>
      <c r="J209" s="339" t="str">
        <f>+IFERROR(VLOOKUP($F209,'Calculation NO3'!$B$4:$J$1044,7,FALSE),"")</f>
        <v/>
      </c>
      <c r="K209" s="339" t="str">
        <f>+IFERROR(VLOOKUP($F209,'Calculation P'!$B$4:$J$1000,7,FALSE),"")</f>
        <v/>
      </c>
      <c r="L209" s="239"/>
      <c r="M209" s="346" t="str">
        <f t="shared" si="86"/>
        <v>43620J</v>
      </c>
      <c r="N209" s="343" t="str">
        <f>+IFERROR(VLOOKUP($M209,'Calculation Solids'!$B$4:$J$1141,7,FALSE),"")</f>
        <v/>
      </c>
      <c r="O209" s="339" t="str">
        <f t="shared" si="87"/>
        <v>43620K</v>
      </c>
      <c r="P209" s="339" t="str">
        <f>+IFERROR(VLOOKUP($O209,'Calculation Solids'!$B$4:$J$1141,7,FALSE),"")</f>
        <v/>
      </c>
      <c r="Q209" s="339" t="str">
        <f t="shared" si="88"/>
        <v>43620L</v>
      </c>
      <c r="R209" s="339" t="str">
        <f>+IFERROR(VLOOKUP($Q209,'Calculation Solids'!$B$4:$J$1141,7,FALSE),"")</f>
        <v/>
      </c>
      <c r="S209" s="339" t="str">
        <f t="shared" si="89"/>
        <v>43620M</v>
      </c>
      <c r="T209" s="339" t="str">
        <f>+IFERROR(VLOOKUP($S209,'Calculation Solids'!$B$4:$J$1141,7,FALSE),"")</f>
        <v/>
      </c>
      <c r="U209" s="347" t="str">
        <f t="shared" si="100"/>
        <v/>
      </c>
      <c r="V209" s="348" t="str">
        <f t="shared" si="90"/>
        <v>43620C</v>
      </c>
      <c r="W209" s="339" t="str">
        <f>+IFERROR(VLOOKUP($V209,'Calculation Solids'!$B$4:$J$1141,7,FALSE),"")</f>
        <v/>
      </c>
      <c r="X209" s="8" t="str">
        <f>+IFERROR(VLOOKUP($V209,'Calculation COD'!$B$4:$J$1055,7,FALSE),"")</f>
        <v/>
      </c>
      <c r="Y209" s="8" t="str">
        <f>+IFERROR(VLOOKUP($V209,'Calculation NH4'!$B$4:$J$1041,7,FALSE),"")</f>
        <v/>
      </c>
      <c r="Z209" s="339" t="str">
        <f>+IFERROR(VLOOKUP($V209,'Calculation NO3'!$B$4:$J$1044,7,FALSE),"")</f>
        <v/>
      </c>
      <c r="AA209" s="349" t="str">
        <f>+IFERROR(VLOOKUP($V209,'Calculation P'!$B$4:$J$1000,7,FALSE),"")</f>
        <v/>
      </c>
      <c r="AB209" s="62"/>
      <c r="AC209" s="345" t="str">
        <f t="shared" si="91"/>
        <v>43620D</v>
      </c>
      <c r="AD209" s="8" t="str">
        <f>+IFERROR(VLOOKUP($AC209,'Calculation TSS'!$B$4:$J$1000,7,FALSE),"")</f>
        <v/>
      </c>
      <c r="AE209" s="8" t="str">
        <f>+IFERROR(VLOOKUP($AC209,'Calculation COD'!$B$4:$J$1055,7,FALSE),"")</f>
        <v/>
      </c>
      <c r="AF209" s="8" t="str">
        <f>+IFERROR(VLOOKUP($AC209,'Calculation NH4'!$B$4:$J$1041,7,FALSE),"")</f>
        <v/>
      </c>
      <c r="AG209" s="339" t="str">
        <f>+IFERROR(VLOOKUP($AC209,'Calculation NO3'!$B$4:$J$1044,7,FALSE),"")</f>
        <v/>
      </c>
      <c r="AH209" s="339" t="str">
        <f>+IFERROR(VLOOKUP($AC209,'Calculation P'!$B$4:$J$1000,7,FALSE),"")</f>
        <v/>
      </c>
      <c r="AI209" s="239"/>
      <c r="AJ209" s="193" t="str">
        <f t="shared" si="92"/>
        <v>43620E</v>
      </c>
      <c r="AK209" s="350" t="str">
        <f>+IFERROR(VLOOKUP($AJ209,'Calculation TSS'!$B$4:$J$1000,7,FALSE),"")</f>
        <v/>
      </c>
      <c r="AL209" s="8" t="str">
        <f>+IFERROR(VLOOKUP($AJ209,'Calculation COD'!$B$4:$J$1055,7,FALSE),"")</f>
        <v/>
      </c>
      <c r="AM209" s="8" t="str">
        <f>+IFERROR(VLOOKUP($AJ209,'Calculation NH4'!$B$4:$J$1041,7,FALSE),"")</f>
        <v/>
      </c>
      <c r="AN209" s="339" t="str">
        <f>+IFERROR(VLOOKUP($AJ209,'Calculation NO3'!$B$4:$J$1044,7,FALSE),"")</f>
        <v/>
      </c>
      <c r="AO209" s="347" t="str">
        <f>+IFERROR(VLOOKUP($AJ209,'Calculation P'!$B$4:$J$1000,7,FALSE),"")</f>
        <v/>
      </c>
      <c r="AP209" s="341" t="str">
        <f t="shared" si="93"/>
        <v>43620F</v>
      </c>
      <c r="AQ209" s="26" t="str">
        <f>+IFERROR(VLOOKUP($AP209,'Calculation TSS'!$B$4:$J$1000,7,FALSE),"")</f>
        <v/>
      </c>
      <c r="AR209" s="26" t="str">
        <f>+IFERROR(VLOOKUP($AP209,'Calculation COD'!$B$4:$J$1055,7,FALSE),"")</f>
        <v/>
      </c>
      <c r="AS209" s="26" t="str">
        <f>+IFERROR(VLOOKUP($AP209,'Calculation NH4'!$B$4:$J$1041,7,FALSE),"")</f>
        <v/>
      </c>
      <c r="AT209" s="339" t="str">
        <f>+IFERROR(VLOOKUP($AP209,'Calculation NO3'!$B$4:$J$1044,7,FALSE),"")</f>
        <v/>
      </c>
      <c r="AU209" s="339" t="str">
        <f>+IFERROR(VLOOKUP($AP209,'Calculation P'!$B$4:$J$1000,7,FALSE),"")</f>
        <v/>
      </c>
      <c r="AV209" s="62"/>
      <c r="AW209" s="348" t="str">
        <f t="shared" si="94"/>
        <v>43620G</v>
      </c>
      <c r="AX209" s="26" t="str">
        <f>+IFERROR(VLOOKUP($AW209,'Calculation COD'!$B$4:$J$1055,7,FALSE),"")</f>
        <v/>
      </c>
      <c r="AY209" s="26" t="str">
        <f>+IFERROR(VLOOKUP($AW209,'Calculation NH4'!$B$4:$J$1041,7,FALSE),"")</f>
        <v/>
      </c>
      <c r="AZ209" s="339" t="str">
        <f>+IFERROR(VLOOKUP($AW209,'Calculation NO3'!$B$4:$J$1044,7,FALSE),"")</f>
        <v/>
      </c>
      <c r="BA209" s="347" t="str">
        <f>+IFERROR(VLOOKUP($AW209,'Calculation P'!$B$4:$J$1000,7,FALSE),"")</f>
        <v/>
      </c>
      <c r="BB209" s="345" t="str">
        <f t="shared" si="95"/>
        <v>43620H</v>
      </c>
      <c r="BC209" s="339" t="str">
        <f>+IFERROR(VLOOKUP($BB209,'Calculation TSS'!$B$4:$J$1000,7,FALSE),"")</f>
        <v/>
      </c>
      <c r="BD209" s="26" t="str">
        <f>+IFERROR(VLOOKUP($BB209,'Calculation COD'!$B$4:$J$1055,7,FALSE),"")</f>
        <v/>
      </c>
      <c r="BE209" s="26" t="str">
        <f>+IFERROR(VLOOKUP($BB209,'Calculation NH4'!$B$4:$J$1041,7,FALSE),"")</f>
        <v/>
      </c>
      <c r="BF209" s="26" t="str">
        <f>+IFERROR(VLOOKUP($BB209,'Calculation NO3'!$B$4:$J$1044,7,FALSE),"")</f>
        <v/>
      </c>
      <c r="BG209" s="349" t="str">
        <f>+IFERROR(VLOOKUP($BB209,'Calculation P'!$B$4:$J$1000,7,FALSE),"")</f>
        <v/>
      </c>
      <c r="BH209" s="193" t="str">
        <f t="shared" si="96"/>
        <v>43620I</v>
      </c>
      <c r="BI209" s="343" t="str">
        <f>+IFERROR(VLOOKUP($BH209,'Calculation TSS'!$B$4:$J$1000,7,FALSE),"")</f>
        <v/>
      </c>
      <c r="BJ209" s="26" t="str">
        <f>+IFERROR(VLOOKUP($BH209,'Calculation COD'!$B$4:$J$1055,7,FALSE),"")</f>
        <v/>
      </c>
      <c r="BK209" s="26" t="str">
        <f>+IFERROR(VLOOKUP($BH209,'Calculation NH4'!$B$4:$J$1041,7,FALSE),"")</f>
        <v/>
      </c>
      <c r="BL209" s="26" t="str">
        <f>+IFERROR(VLOOKUP($BH209,'Calculation NO3'!$B$4:$J$1044,7,FALSE),"")</f>
        <v/>
      </c>
      <c r="BM209" s="339" t="str">
        <f>+IFERROR(VLOOKUP($BH209,'Calculation P'!$B$4:$J$1000,7,FALSE),"")</f>
        <v/>
      </c>
      <c r="BN209" s="62"/>
      <c r="BO209" s="345" t="str">
        <f t="shared" si="97"/>
        <v>43620N</v>
      </c>
      <c r="BP209" s="351" t="str">
        <f>IFERROR(+VLOOKUP($BO209,'Calculation Solids'!$B$4:$I$1141,7,FALSE),"")</f>
        <v/>
      </c>
      <c r="BQ209" s="352" t="str">
        <f t="shared" si="98"/>
        <v>43620O</v>
      </c>
      <c r="BR209" s="351" t="str">
        <f>IFERROR(+VLOOKUP($BQ209,'Calculation Solids'!$B$4:$I$1141,7,FALSE),"")</f>
        <v/>
      </c>
      <c r="BS209" s="353" t="str">
        <f t="shared" si="99"/>
        <v>43620P</v>
      </c>
      <c r="BT209" s="351" t="str">
        <f>IFERROR(+VLOOKUP($BS209,'Calculation Solids'!$B$4:$I$1141,7,FALSE),"")</f>
        <v/>
      </c>
    </row>
    <row r="210" spans="1:72" x14ac:dyDescent="0.35">
      <c r="A210" s="359">
        <v>43621</v>
      </c>
      <c r="B210" s="239"/>
      <c r="C210" s="344" t="str">
        <f t="shared" si="83"/>
        <v>43621A</v>
      </c>
      <c r="D210" s="339" t="str">
        <f>IFERROR(+VLOOKUP(C210,'Calculation Solids'!$B$4:$I$1141,7,FALSE),"")</f>
        <v/>
      </c>
      <c r="E210" s="340" t="str">
        <f>+IFERROR(VLOOKUP($C210,'Calculation COD'!$B$4:$J$1055,7,FALSE),"")</f>
        <v/>
      </c>
      <c r="F210" s="345" t="str">
        <f t="shared" si="85"/>
        <v>43621B</v>
      </c>
      <c r="G210" s="341" t="str">
        <f>IFERROR(+VLOOKUP($F210,'Calculation Solids'!$B$4:$I$1141,7,FALSE),"")</f>
        <v/>
      </c>
      <c r="H210" s="342" t="str">
        <f>+IFERROR(VLOOKUP($F210,'Calculation COD'!$B$4:$J$1055,7,FALSE),"")</f>
        <v/>
      </c>
      <c r="I210" s="342" t="str">
        <f>+IFERROR(VLOOKUP($F210,'Calculation NH4'!$B$4:$J$1041,7,FALSE),"")</f>
        <v/>
      </c>
      <c r="J210" s="339" t="str">
        <f>+IFERROR(VLOOKUP($F210,'Calculation NO3'!$B$4:$J$1044,7,FALSE),"")</f>
        <v/>
      </c>
      <c r="K210" s="339" t="str">
        <f>+IFERROR(VLOOKUP($F210,'Calculation P'!$B$4:$J$1000,7,FALSE),"")</f>
        <v/>
      </c>
      <c r="L210" s="239"/>
      <c r="M210" s="346" t="str">
        <f t="shared" si="86"/>
        <v>43621J</v>
      </c>
      <c r="N210" s="343" t="str">
        <f>+IFERROR(VLOOKUP($M210,'Calculation Solids'!$B$4:$J$1141,7,FALSE),"")</f>
        <v/>
      </c>
      <c r="O210" s="339" t="str">
        <f t="shared" si="87"/>
        <v>43621K</v>
      </c>
      <c r="P210" s="339" t="str">
        <f>+IFERROR(VLOOKUP($O210,'Calculation Solids'!$B$4:$J$1141,7,FALSE),"")</f>
        <v/>
      </c>
      <c r="Q210" s="339" t="str">
        <f t="shared" si="88"/>
        <v>43621L</v>
      </c>
      <c r="R210" s="339" t="str">
        <f>+IFERROR(VLOOKUP($Q210,'Calculation Solids'!$B$4:$J$1141,7,FALSE),"")</f>
        <v/>
      </c>
      <c r="S210" s="339" t="str">
        <f t="shared" si="89"/>
        <v>43621M</v>
      </c>
      <c r="T210" s="339" t="str">
        <f>+IFERROR(VLOOKUP($S210,'Calculation Solids'!$B$4:$J$1141,7,FALSE),"")</f>
        <v/>
      </c>
      <c r="U210" s="347" t="str">
        <f t="shared" si="100"/>
        <v/>
      </c>
      <c r="V210" s="348" t="str">
        <f t="shared" si="90"/>
        <v>43621C</v>
      </c>
      <c r="W210" s="339" t="str">
        <f>+IFERROR(VLOOKUP($V210,'Calculation Solids'!$B$4:$J$1141,7,FALSE),"")</f>
        <v/>
      </c>
      <c r="X210" s="8" t="str">
        <f>+IFERROR(VLOOKUP($V210,'Calculation COD'!$B$4:$J$1055,7,FALSE),"")</f>
        <v/>
      </c>
      <c r="Y210" s="8" t="str">
        <f>+IFERROR(VLOOKUP($V210,'Calculation NH4'!$B$4:$J$1041,7,FALSE),"")</f>
        <v/>
      </c>
      <c r="Z210" s="339" t="str">
        <f>+IFERROR(VLOOKUP($V210,'Calculation NO3'!$B$4:$J$1044,7,FALSE),"")</f>
        <v/>
      </c>
      <c r="AA210" s="349" t="str">
        <f>+IFERROR(VLOOKUP($V210,'Calculation P'!$B$4:$J$1000,7,FALSE),"")</f>
        <v/>
      </c>
      <c r="AB210" s="62"/>
      <c r="AC210" s="345" t="str">
        <f t="shared" si="91"/>
        <v>43621D</v>
      </c>
      <c r="AD210" s="8" t="str">
        <f>+IFERROR(VLOOKUP($AC210,'Calculation TSS'!$B$4:$J$1000,7,FALSE),"")</f>
        <v/>
      </c>
      <c r="AE210" s="8" t="str">
        <f>+IFERROR(VLOOKUP($AC210,'Calculation COD'!$B$4:$J$1055,7,FALSE),"")</f>
        <v/>
      </c>
      <c r="AF210" s="8" t="str">
        <f>+IFERROR(VLOOKUP($AC210,'Calculation NH4'!$B$4:$J$1041,7,FALSE),"")</f>
        <v/>
      </c>
      <c r="AG210" s="339" t="str">
        <f>+IFERROR(VLOOKUP($AC210,'Calculation NO3'!$B$4:$J$1044,7,FALSE),"")</f>
        <v/>
      </c>
      <c r="AH210" s="339" t="str">
        <f>+IFERROR(VLOOKUP($AC210,'Calculation P'!$B$4:$J$1000,7,FALSE),"")</f>
        <v/>
      </c>
      <c r="AI210" s="239"/>
      <c r="AJ210" s="193" t="str">
        <f t="shared" si="92"/>
        <v>43621E</v>
      </c>
      <c r="AK210" s="350" t="str">
        <f>+IFERROR(VLOOKUP($AJ210,'Calculation TSS'!$B$4:$J$1000,7,FALSE),"")</f>
        <v/>
      </c>
      <c r="AL210" s="8" t="str">
        <f>+IFERROR(VLOOKUP($AJ210,'Calculation COD'!$B$4:$J$1055,7,FALSE),"")</f>
        <v/>
      </c>
      <c r="AM210" s="8" t="str">
        <f>+IFERROR(VLOOKUP($AJ210,'Calculation NH4'!$B$4:$J$1041,7,FALSE),"")</f>
        <v/>
      </c>
      <c r="AN210" s="339" t="str">
        <f>+IFERROR(VLOOKUP($AJ210,'Calculation NO3'!$B$4:$J$1044,7,FALSE),"")</f>
        <v/>
      </c>
      <c r="AO210" s="347" t="str">
        <f>+IFERROR(VLOOKUP($AJ210,'Calculation P'!$B$4:$J$1000,7,FALSE),"")</f>
        <v/>
      </c>
      <c r="AP210" s="341" t="str">
        <f t="shared" si="93"/>
        <v>43621F</v>
      </c>
      <c r="AQ210" s="26" t="str">
        <f>+IFERROR(VLOOKUP($AP210,'Calculation TSS'!$B$4:$J$1000,7,FALSE),"")</f>
        <v/>
      </c>
      <c r="AR210" s="26" t="str">
        <f>+IFERROR(VLOOKUP($AP210,'Calculation COD'!$B$4:$J$1055,7,FALSE),"")</f>
        <v/>
      </c>
      <c r="AS210" s="26" t="str">
        <f>+IFERROR(VLOOKUP($AP210,'Calculation NH4'!$B$4:$J$1041,7,FALSE),"")</f>
        <v/>
      </c>
      <c r="AT210" s="339" t="str">
        <f>+IFERROR(VLOOKUP($AP210,'Calculation NO3'!$B$4:$J$1044,7,FALSE),"")</f>
        <v/>
      </c>
      <c r="AU210" s="339" t="str">
        <f>+IFERROR(VLOOKUP($AP210,'Calculation P'!$B$4:$J$1000,7,FALSE),"")</f>
        <v/>
      </c>
      <c r="AV210" s="62"/>
      <c r="AW210" s="348" t="str">
        <f t="shared" si="94"/>
        <v>43621G</v>
      </c>
      <c r="AX210" s="26" t="str">
        <f>+IFERROR(VLOOKUP($AW210,'Calculation COD'!$B$4:$J$1055,7,FALSE),"")</f>
        <v/>
      </c>
      <c r="AY210" s="26" t="str">
        <f>+IFERROR(VLOOKUP($AW210,'Calculation NH4'!$B$4:$J$1041,7,FALSE),"")</f>
        <v/>
      </c>
      <c r="AZ210" s="339" t="str">
        <f>+IFERROR(VLOOKUP($AW210,'Calculation NO3'!$B$4:$J$1044,7,FALSE),"")</f>
        <v/>
      </c>
      <c r="BA210" s="347" t="str">
        <f>+IFERROR(VLOOKUP($AW210,'Calculation P'!$B$4:$J$1000,7,FALSE),"")</f>
        <v/>
      </c>
      <c r="BB210" s="345" t="str">
        <f t="shared" si="95"/>
        <v>43621H</v>
      </c>
      <c r="BC210" s="339" t="str">
        <f>+IFERROR(VLOOKUP($BB210,'Calculation TSS'!$B$4:$J$1000,7,FALSE),"")</f>
        <v/>
      </c>
      <c r="BD210" s="26" t="str">
        <f>+IFERROR(VLOOKUP($BB210,'Calculation COD'!$B$4:$J$1055,7,FALSE),"")</f>
        <v/>
      </c>
      <c r="BE210" s="26" t="str">
        <f>+IFERROR(VLOOKUP($BB210,'Calculation NH4'!$B$4:$J$1041,7,FALSE),"")</f>
        <v/>
      </c>
      <c r="BF210" s="26" t="str">
        <f>+IFERROR(VLOOKUP($BB210,'Calculation NO3'!$B$4:$J$1044,7,FALSE),"")</f>
        <v/>
      </c>
      <c r="BG210" s="349" t="str">
        <f>+IFERROR(VLOOKUP($BB210,'Calculation P'!$B$4:$J$1000,7,FALSE),"")</f>
        <v/>
      </c>
      <c r="BH210" s="193" t="str">
        <f t="shared" si="96"/>
        <v>43621I</v>
      </c>
      <c r="BI210" s="343" t="str">
        <f>+IFERROR(VLOOKUP($BH210,'Calculation TSS'!$B$4:$J$1000,7,FALSE),"")</f>
        <v/>
      </c>
      <c r="BJ210" s="26" t="str">
        <f>+IFERROR(VLOOKUP($BH210,'Calculation COD'!$B$4:$J$1055,7,FALSE),"")</f>
        <v/>
      </c>
      <c r="BK210" s="26" t="str">
        <f>+IFERROR(VLOOKUP($BH210,'Calculation NH4'!$B$4:$J$1041,7,FALSE),"")</f>
        <v/>
      </c>
      <c r="BL210" s="26" t="str">
        <f>+IFERROR(VLOOKUP($BH210,'Calculation NO3'!$B$4:$J$1044,7,FALSE),"")</f>
        <v/>
      </c>
      <c r="BM210" s="339" t="str">
        <f>+IFERROR(VLOOKUP($BH210,'Calculation P'!$B$4:$J$1000,7,FALSE),"")</f>
        <v/>
      </c>
      <c r="BN210" s="62"/>
      <c r="BO210" s="345" t="str">
        <f t="shared" si="97"/>
        <v>43621N</v>
      </c>
      <c r="BP210" s="351" t="str">
        <f>IFERROR(+VLOOKUP($BO210,'Calculation Solids'!$B$4:$I$1141,7,FALSE),"")</f>
        <v/>
      </c>
      <c r="BQ210" s="352" t="str">
        <f t="shared" si="98"/>
        <v>43621O</v>
      </c>
      <c r="BR210" s="351" t="str">
        <f>IFERROR(+VLOOKUP($BQ210,'Calculation Solids'!$B$4:$I$1141,7,FALSE),"")</f>
        <v/>
      </c>
      <c r="BS210" s="353" t="str">
        <f t="shared" si="99"/>
        <v>43621P</v>
      </c>
      <c r="BT210" s="351" t="str">
        <f>IFERROR(+VLOOKUP($BS210,'Calculation Solids'!$B$4:$I$1141,7,FALSE),"")</f>
        <v/>
      </c>
    </row>
    <row r="211" spans="1:72" x14ac:dyDescent="0.35">
      <c r="A211" s="359">
        <v>43622</v>
      </c>
      <c r="B211" s="239"/>
      <c r="C211" s="344" t="str">
        <f t="shared" si="83"/>
        <v>43622A</v>
      </c>
      <c r="D211" s="339" t="str">
        <f>IFERROR(+VLOOKUP(C211,'Calculation Solids'!$B$4:$I$1141,7,FALSE),"")</f>
        <v/>
      </c>
      <c r="E211" s="340" t="str">
        <f>+IFERROR(VLOOKUP($C211,'Calculation COD'!$B$4:$J$1055,7,FALSE),"")</f>
        <v/>
      </c>
      <c r="F211" s="345" t="str">
        <f t="shared" si="85"/>
        <v>43622B</v>
      </c>
      <c r="G211" s="341" t="str">
        <f>IFERROR(+VLOOKUP($F211,'Calculation Solids'!$B$4:$I$1141,7,FALSE),"")</f>
        <v/>
      </c>
      <c r="H211" s="342" t="str">
        <f>+IFERROR(VLOOKUP($F211,'Calculation COD'!$B$4:$J$1055,7,FALSE),"")</f>
        <v/>
      </c>
      <c r="I211" s="342" t="str">
        <f>+IFERROR(VLOOKUP($F211,'Calculation NH4'!$B$4:$J$1041,7,FALSE),"")</f>
        <v/>
      </c>
      <c r="J211" s="339" t="str">
        <f>+IFERROR(VLOOKUP($F211,'Calculation NO3'!$B$4:$J$1044,7,FALSE),"")</f>
        <v/>
      </c>
      <c r="K211" s="339" t="str">
        <f>+IFERROR(VLOOKUP($F211,'Calculation P'!$B$4:$J$1000,7,FALSE),"")</f>
        <v/>
      </c>
      <c r="L211" s="239"/>
      <c r="M211" s="346" t="str">
        <f t="shared" si="86"/>
        <v>43622J</v>
      </c>
      <c r="N211" s="343" t="str">
        <f>+IFERROR(VLOOKUP($M211,'Calculation Solids'!$B$4:$J$1141,7,FALSE),"")</f>
        <v/>
      </c>
      <c r="O211" s="339" t="str">
        <f t="shared" si="87"/>
        <v>43622K</v>
      </c>
      <c r="P211" s="339" t="str">
        <f>+IFERROR(VLOOKUP($O211,'Calculation Solids'!$B$4:$J$1141,7,FALSE),"")</f>
        <v/>
      </c>
      <c r="Q211" s="339" t="str">
        <f t="shared" si="88"/>
        <v>43622L</v>
      </c>
      <c r="R211" s="339" t="str">
        <f>+IFERROR(VLOOKUP($Q211,'Calculation Solids'!$B$4:$J$1141,7,FALSE),"")</f>
        <v/>
      </c>
      <c r="S211" s="339" t="str">
        <f t="shared" si="89"/>
        <v>43622M</v>
      </c>
      <c r="T211" s="339" t="str">
        <f>+IFERROR(VLOOKUP($S211,'Calculation Solids'!$B$4:$J$1141,7,FALSE),"")</f>
        <v/>
      </c>
      <c r="U211" s="347" t="str">
        <f t="shared" si="100"/>
        <v/>
      </c>
      <c r="V211" s="348" t="str">
        <f t="shared" si="90"/>
        <v>43622C</v>
      </c>
      <c r="W211" s="339" t="str">
        <f>+IFERROR(VLOOKUP($V211,'Calculation Solids'!$B$4:$J$1141,7,FALSE),"")</f>
        <v/>
      </c>
      <c r="X211" s="8" t="str">
        <f>+IFERROR(VLOOKUP($V211,'Calculation COD'!$B$4:$J$1055,7,FALSE),"")</f>
        <v/>
      </c>
      <c r="Y211" s="8" t="str">
        <f>+IFERROR(VLOOKUP($V211,'Calculation NH4'!$B$4:$J$1041,7,FALSE),"")</f>
        <v/>
      </c>
      <c r="Z211" s="339" t="str">
        <f>+IFERROR(VLOOKUP($V211,'Calculation NO3'!$B$4:$J$1044,7,FALSE),"")</f>
        <v/>
      </c>
      <c r="AA211" s="349" t="str">
        <f>+IFERROR(VLOOKUP($V211,'Calculation P'!$B$4:$J$1000,7,FALSE),"")</f>
        <v/>
      </c>
      <c r="AB211" s="62"/>
      <c r="AC211" s="345" t="str">
        <f t="shared" si="91"/>
        <v>43622D</v>
      </c>
      <c r="AD211" s="8" t="str">
        <f>+IFERROR(VLOOKUP($AC211,'Calculation TSS'!$B$4:$J$1000,7,FALSE),"")</f>
        <v/>
      </c>
      <c r="AE211" s="8" t="str">
        <f>+IFERROR(VLOOKUP($AC211,'Calculation COD'!$B$4:$J$1055,7,FALSE),"")</f>
        <v/>
      </c>
      <c r="AF211" s="8" t="str">
        <f>+IFERROR(VLOOKUP($AC211,'Calculation NH4'!$B$4:$J$1041,7,FALSE),"")</f>
        <v/>
      </c>
      <c r="AG211" s="339" t="str">
        <f>+IFERROR(VLOOKUP($AC211,'Calculation NO3'!$B$4:$J$1044,7,FALSE),"")</f>
        <v/>
      </c>
      <c r="AH211" s="339" t="str">
        <f>+IFERROR(VLOOKUP($AC211,'Calculation P'!$B$4:$J$1000,7,FALSE),"")</f>
        <v/>
      </c>
      <c r="AI211" s="239"/>
      <c r="AJ211" s="193" t="str">
        <f t="shared" si="92"/>
        <v>43622E</v>
      </c>
      <c r="AK211" s="350" t="str">
        <f>+IFERROR(VLOOKUP($AJ211,'Calculation TSS'!$B$4:$J$1000,7,FALSE),"")</f>
        <v/>
      </c>
      <c r="AL211" s="8" t="str">
        <f>+IFERROR(VLOOKUP($AJ211,'Calculation COD'!$B$4:$J$1055,7,FALSE),"")</f>
        <v/>
      </c>
      <c r="AM211" s="8" t="str">
        <f>+IFERROR(VLOOKUP($AJ211,'Calculation NH4'!$B$4:$J$1041,7,FALSE),"")</f>
        <v/>
      </c>
      <c r="AN211" s="339" t="str">
        <f>+IFERROR(VLOOKUP($AJ211,'Calculation NO3'!$B$4:$J$1044,7,FALSE),"")</f>
        <v/>
      </c>
      <c r="AO211" s="347" t="str">
        <f>+IFERROR(VLOOKUP($AJ211,'Calculation P'!$B$4:$J$1000,7,FALSE),"")</f>
        <v/>
      </c>
      <c r="AP211" s="341" t="str">
        <f t="shared" si="93"/>
        <v>43622F</v>
      </c>
      <c r="AQ211" s="26" t="str">
        <f>+IFERROR(VLOOKUP($AP211,'Calculation TSS'!$B$4:$J$1000,7,FALSE),"")</f>
        <v/>
      </c>
      <c r="AR211" s="26" t="str">
        <f>+IFERROR(VLOOKUP($AP211,'Calculation COD'!$B$4:$J$1055,7,FALSE),"")</f>
        <v/>
      </c>
      <c r="AS211" s="26" t="str">
        <f>+IFERROR(VLOOKUP($AP211,'Calculation NH4'!$B$4:$J$1041,7,FALSE),"")</f>
        <v/>
      </c>
      <c r="AT211" s="339" t="str">
        <f>+IFERROR(VLOOKUP($AP211,'Calculation NO3'!$B$4:$J$1044,7,FALSE),"")</f>
        <v/>
      </c>
      <c r="AU211" s="339" t="str">
        <f>+IFERROR(VLOOKUP($AP211,'Calculation P'!$B$4:$J$1000,7,FALSE),"")</f>
        <v/>
      </c>
      <c r="AV211" s="62"/>
      <c r="AW211" s="348" t="str">
        <f t="shared" si="94"/>
        <v>43622G</v>
      </c>
      <c r="AX211" s="26" t="str">
        <f>+IFERROR(VLOOKUP($AW211,'Calculation COD'!$B$4:$J$1055,7,FALSE),"")</f>
        <v/>
      </c>
      <c r="AY211" s="26" t="str">
        <f>+IFERROR(VLOOKUP($AW211,'Calculation NH4'!$B$4:$J$1041,7,FALSE),"")</f>
        <v/>
      </c>
      <c r="AZ211" s="339" t="str">
        <f>+IFERROR(VLOOKUP($AW211,'Calculation NO3'!$B$4:$J$1044,7,FALSE),"")</f>
        <v/>
      </c>
      <c r="BA211" s="347" t="str">
        <f>+IFERROR(VLOOKUP($AW211,'Calculation P'!$B$4:$J$1000,7,FALSE),"")</f>
        <v/>
      </c>
      <c r="BB211" s="345" t="str">
        <f t="shared" si="95"/>
        <v>43622H</v>
      </c>
      <c r="BC211" s="339" t="str">
        <f>+IFERROR(VLOOKUP($BB211,'Calculation TSS'!$B$4:$J$1000,7,FALSE),"")</f>
        <v/>
      </c>
      <c r="BD211" s="26" t="str">
        <f>+IFERROR(VLOOKUP($BB211,'Calculation COD'!$B$4:$J$1055,7,FALSE),"")</f>
        <v/>
      </c>
      <c r="BE211" s="26" t="str">
        <f>+IFERROR(VLOOKUP($BB211,'Calculation NH4'!$B$4:$J$1041,7,FALSE),"")</f>
        <v/>
      </c>
      <c r="BF211" s="26" t="str">
        <f>+IFERROR(VLOOKUP($BB211,'Calculation NO3'!$B$4:$J$1044,7,FALSE),"")</f>
        <v/>
      </c>
      <c r="BG211" s="349" t="str">
        <f>+IFERROR(VLOOKUP($BB211,'Calculation P'!$B$4:$J$1000,7,FALSE),"")</f>
        <v/>
      </c>
      <c r="BH211" s="193" t="str">
        <f t="shared" si="96"/>
        <v>43622I</v>
      </c>
      <c r="BI211" s="343" t="str">
        <f>+IFERROR(VLOOKUP($BH211,'Calculation TSS'!$B$4:$J$1000,7,FALSE),"")</f>
        <v/>
      </c>
      <c r="BJ211" s="26" t="str">
        <f>+IFERROR(VLOOKUP($BH211,'Calculation COD'!$B$4:$J$1055,7,FALSE),"")</f>
        <v/>
      </c>
      <c r="BK211" s="26" t="str">
        <f>+IFERROR(VLOOKUP($BH211,'Calculation NH4'!$B$4:$J$1041,7,FALSE),"")</f>
        <v/>
      </c>
      <c r="BL211" s="26" t="str">
        <f>+IFERROR(VLOOKUP($BH211,'Calculation NO3'!$B$4:$J$1044,7,FALSE),"")</f>
        <v/>
      </c>
      <c r="BM211" s="339" t="str">
        <f>+IFERROR(VLOOKUP($BH211,'Calculation P'!$B$4:$J$1000,7,FALSE),"")</f>
        <v/>
      </c>
      <c r="BN211" s="62"/>
      <c r="BO211" s="345" t="str">
        <f t="shared" si="97"/>
        <v>43622N</v>
      </c>
      <c r="BP211" s="351" t="str">
        <f>IFERROR(+VLOOKUP($BO211,'Calculation Solids'!$B$4:$I$1141,7,FALSE),"")</f>
        <v/>
      </c>
      <c r="BQ211" s="352" t="str">
        <f t="shared" si="98"/>
        <v>43622O</v>
      </c>
      <c r="BR211" s="351" t="str">
        <f>IFERROR(+VLOOKUP($BQ211,'Calculation Solids'!$B$4:$I$1141,7,FALSE),"")</f>
        <v/>
      </c>
      <c r="BS211" s="353" t="str">
        <f t="shared" si="99"/>
        <v>43622P</v>
      </c>
      <c r="BT211" s="351" t="str">
        <f>IFERROR(+VLOOKUP($BS211,'Calculation Solids'!$B$4:$I$1141,7,FALSE),"")</f>
        <v/>
      </c>
    </row>
    <row r="212" spans="1:72" x14ac:dyDescent="0.35">
      <c r="A212" s="359">
        <v>43623</v>
      </c>
      <c r="B212" s="239"/>
      <c r="C212" s="344" t="str">
        <f t="shared" ref="C212:C275" si="101">+CONCATENATE($A212,$D$5)</f>
        <v>43623A</v>
      </c>
      <c r="D212" s="339" t="str">
        <f>IFERROR(+VLOOKUP(C212,'Calculation Solids'!$B$4:$I$1141,7,FALSE),"")</f>
        <v/>
      </c>
      <c r="E212" s="340" t="str">
        <f>+IFERROR(VLOOKUP($C212,'Calculation COD'!$B$4:$J$1055,7,FALSE),"")</f>
        <v/>
      </c>
      <c r="F212" s="345" t="str">
        <f t="shared" si="85"/>
        <v>43623B</v>
      </c>
      <c r="G212" s="341" t="str">
        <f>IFERROR(+VLOOKUP($F212,'Calculation Solids'!$B$4:$I$1141,7,FALSE),"")</f>
        <v/>
      </c>
      <c r="H212" s="342" t="str">
        <f>+IFERROR(VLOOKUP($F212,'Calculation COD'!$B$4:$J$1055,7,FALSE),"")</f>
        <v/>
      </c>
      <c r="I212" s="342" t="str">
        <f>+IFERROR(VLOOKUP($F212,'Calculation NH4'!$B$4:$J$1041,7,FALSE),"")</f>
        <v/>
      </c>
      <c r="J212" s="339" t="str">
        <f>+IFERROR(VLOOKUP($F212,'Calculation NO3'!$B$4:$J$1044,7,FALSE),"")</f>
        <v/>
      </c>
      <c r="K212" s="339" t="str">
        <f>+IFERROR(VLOOKUP($F212,'Calculation P'!$B$4:$J$1000,7,FALSE),"")</f>
        <v/>
      </c>
      <c r="L212" s="239"/>
      <c r="M212" s="346" t="str">
        <f t="shared" si="86"/>
        <v>43623J</v>
      </c>
      <c r="N212" s="343" t="str">
        <f>+IFERROR(VLOOKUP($M212,'Calculation Solids'!$B$4:$J$1141,7,FALSE),"")</f>
        <v/>
      </c>
      <c r="O212" s="339" t="str">
        <f t="shared" si="87"/>
        <v>43623K</v>
      </c>
      <c r="P212" s="339" t="str">
        <f>+IFERROR(VLOOKUP($O212,'Calculation Solids'!$B$4:$J$1141,7,FALSE),"")</f>
        <v/>
      </c>
      <c r="Q212" s="339" t="str">
        <f t="shared" si="88"/>
        <v>43623L</v>
      </c>
      <c r="R212" s="339" t="str">
        <f>+IFERROR(VLOOKUP($Q212,'Calculation Solids'!$B$4:$J$1141,7,FALSE),"")</f>
        <v/>
      </c>
      <c r="S212" s="339" t="str">
        <f t="shared" si="89"/>
        <v>43623M</v>
      </c>
      <c r="T212" s="339" t="str">
        <f>+IFERROR(VLOOKUP($S212,'Calculation Solids'!$B$4:$J$1141,7,FALSE),"")</f>
        <v/>
      </c>
      <c r="U212" s="347" t="str">
        <f t="shared" si="100"/>
        <v/>
      </c>
      <c r="V212" s="348" t="str">
        <f t="shared" si="90"/>
        <v>43623C</v>
      </c>
      <c r="W212" s="339" t="str">
        <f>+IFERROR(VLOOKUP($V212,'Calculation Solids'!$B$4:$J$1141,7,FALSE),"")</f>
        <v/>
      </c>
      <c r="X212" s="8" t="str">
        <f>+IFERROR(VLOOKUP($V212,'Calculation COD'!$B$4:$J$1055,7,FALSE),"")</f>
        <v/>
      </c>
      <c r="Y212" s="8" t="str">
        <f>+IFERROR(VLOOKUP($V212,'Calculation NH4'!$B$4:$J$1041,7,FALSE),"")</f>
        <v/>
      </c>
      <c r="Z212" s="339" t="str">
        <f>+IFERROR(VLOOKUP($V212,'Calculation NO3'!$B$4:$J$1044,7,FALSE),"")</f>
        <v/>
      </c>
      <c r="AA212" s="349" t="str">
        <f>+IFERROR(VLOOKUP($V212,'Calculation P'!$B$4:$J$1000,7,FALSE),"")</f>
        <v/>
      </c>
      <c r="AB212" s="62"/>
      <c r="AC212" s="345" t="str">
        <f t="shared" si="91"/>
        <v>43623D</v>
      </c>
      <c r="AD212" s="8" t="str">
        <f>+IFERROR(VLOOKUP($AC212,'Calculation TSS'!$B$4:$J$1000,7,FALSE),"")</f>
        <v/>
      </c>
      <c r="AE212" s="8" t="str">
        <f>+IFERROR(VLOOKUP($AC212,'Calculation COD'!$B$4:$J$1055,7,FALSE),"")</f>
        <v/>
      </c>
      <c r="AF212" s="8" t="str">
        <f>+IFERROR(VLOOKUP($AC212,'Calculation NH4'!$B$4:$J$1041,7,FALSE),"")</f>
        <v/>
      </c>
      <c r="AG212" s="339" t="str">
        <f>+IFERROR(VLOOKUP($AC212,'Calculation NO3'!$B$4:$J$1044,7,FALSE),"")</f>
        <v/>
      </c>
      <c r="AH212" s="339" t="str">
        <f>+IFERROR(VLOOKUP($AC212,'Calculation P'!$B$4:$J$1000,7,FALSE),"")</f>
        <v/>
      </c>
      <c r="AI212" s="239"/>
      <c r="AJ212" s="193" t="str">
        <f t="shared" si="92"/>
        <v>43623E</v>
      </c>
      <c r="AK212" s="350" t="str">
        <f>+IFERROR(VLOOKUP($AJ212,'Calculation TSS'!$B$4:$J$1000,7,FALSE),"")</f>
        <v/>
      </c>
      <c r="AL212" s="8" t="str">
        <f>+IFERROR(VLOOKUP($AJ212,'Calculation COD'!$B$4:$J$1055,7,FALSE),"")</f>
        <v/>
      </c>
      <c r="AM212" s="8" t="str">
        <f>+IFERROR(VLOOKUP($AJ212,'Calculation NH4'!$B$4:$J$1041,7,FALSE),"")</f>
        <v/>
      </c>
      <c r="AN212" s="339" t="str">
        <f>+IFERROR(VLOOKUP($AJ212,'Calculation NO3'!$B$4:$J$1044,7,FALSE),"")</f>
        <v/>
      </c>
      <c r="AO212" s="347" t="str">
        <f>+IFERROR(VLOOKUP($AJ212,'Calculation P'!$B$4:$J$1000,7,FALSE),"")</f>
        <v/>
      </c>
      <c r="AP212" s="341" t="str">
        <f t="shared" si="93"/>
        <v>43623F</v>
      </c>
      <c r="AQ212" s="26" t="str">
        <f>+IFERROR(VLOOKUP($AP212,'Calculation TSS'!$B$4:$J$1000,7,FALSE),"")</f>
        <v/>
      </c>
      <c r="AR212" s="26" t="str">
        <f>+IFERROR(VLOOKUP($AP212,'Calculation COD'!$B$4:$J$1055,7,FALSE),"")</f>
        <v/>
      </c>
      <c r="AS212" s="26" t="str">
        <f>+IFERROR(VLOOKUP($AP212,'Calculation NH4'!$B$4:$J$1041,7,FALSE),"")</f>
        <v/>
      </c>
      <c r="AT212" s="339" t="str">
        <f>+IFERROR(VLOOKUP($AP212,'Calculation NO3'!$B$4:$J$1044,7,FALSE),"")</f>
        <v/>
      </c>
      <c r="AU212" s="339" t="str">
        <f>+IFERROR(VLOOKUP($AP212,'Calculation P'!$B$4:$J$1000,7,FALSE),"")</f>
        <v/>
      </c>
      <c r="AV212" s="62"/>
      <c r="AW212" s="348" t="str">
        <f t="shared" si="94"/>
        <v>43623G</v>
      </c>
      <c r="AX212" s="26" t="str">
        <f>+IFERROR(VLOOKUP($AW212,'Calculation COD'!$B$4:$J$1055,7,FALSE),"")</f>
        <v/>
      </c>
      <c r="AY212" s="26" t="str">
        <f>+IFERROR(VLOOKUP($AW212,'Calculation NH4'!$B$4:$J$1041,7,FALSE),"")</f>
        <v/>
      </c>
      <c r="AZ212" s="339" t="str">
        <f>+IFERROR(VLOOKUP($AW212,'Calculation NO3'!$B$4:$J$1044,7,FALSE),"")</f>
        <v/>
      </c>
      <c r="BA212" s="347" t="str">
        <f>+IFERROR(VLOOKUP($AW212,'Calculation P'!$B$4:$J$1000,7,FALSE),"")</f>
        <v/>
      </c>
      <c r="BB212" s="345" t="str">
        <f t="shared" si="95"/>
        <v>43623H</v>
      </c>
      <c r="BC212" s="339" t="str">
        <f>+IFERROR(VLOOKUP($BB212,'Calculation TSS'!$B$4:$J$1000,7,FALSE),"")</f>
        <v/>
      </c>
      <c r="BD212" s="26" t="str">
        <f>+IFERROR(VLOOKUP($BB212,'Calculation COD'!$B$4:$J$1055,7,FALSE),"")</f>
        <v/>
      </c>
      <c r="BE212" s="26" t="str">
        <f>+IFERROR(VLOOKUP($BB212,'Calculation NH4'!$B$4:$J$1041,7,FALSE),"")</f>
        <v/>
      </c>
      <c r="BF212" s="26" t="str">
        <f>+IFERROR(VLOOKUP($BB212,'Calculation NO3'!$B$4:$J$1044,7,FALSE),"")</f>
        <v/>
      </c>
      <c r="BG212" s="349" t="str">
        <f>+IFERROR(VLOOKUP($BB212,'Calculation P'!$B$4:$J$1000,7,FALSE),"")</f>
        <v/>
      </c>
      <c r="BH212" s="193" t="str">
        <f t="shared" si="96"/>
        <v>43623I</v>
      </c>
      <c r="BI212" s="343" t="str">
        <f>+IFERROR(VLOOKUP($BH212,'Calculation TSS'!$B$4:$J$1000,7,FALSE),"")</f>
        <v/>
      </c>
      <c r="BJ212" s="26" t="str">
        <f>+IFERROR(VLOOKUP($BH212,'Calculation COD'!$B$4:$J$1055,7,FALSE),"")</f>
        <v/>
      </c>
      <c r="BK212" s="26" t="str">
        <f>+IFERROR(VLOOKUP($BH212,'Calculation NH4'!$B$4:$J$1041,7,FALSE),"")</f>
        <v/>
      </c>
      <c r="BL212" s="26" t="str">
        <f>+IFERROR(VLOOKUP($BH212,'Calculation NO3'!$B$4:$J$1044,7,FALSE),"")</f>
        <v/>
      </c>
      <c r="BM212" s="339" t="str">
        <f>+IFERROR(VLOOKUP($BH212,'Calculation P'!$B$4:$J$1000,7,FALSE),"")</f>
        <v/>
      </c>
      <c r="BN212" s="62"/>
      <c r="BO212" s="345" t="str">
        <f t="shared" si="97"/>
        <v>43623N</v>
      </c>
      <c r="BP212" s="351" t="str">
        <f>IFERROR(+VLOOKUP($BO212,'Calculation Solids'!$B$4:$I$1141,7,FALSE),"")</f>
        <v/>
      </c>
      <c r="BQ212" s="352" t="str">
        <f t="shared" si="98"/>
        <v>43623O</v>
      </c>
      <c r="BR212" s="351" t="str">
        <f>IFERROR(+VLOOKUP($BQ212,'Calculation Solids'!$B$4:$I$1141,7,FALSE),"")</f>
        <v/>
      </c>
      <c r="BS212" s="353" t="str">
        <f t="shared" si="99"/>
        <v>43623P</v>
      </c>
      <c r="BT212" s="351" t="str">
        <f>IFERROR(+VLOOKUP($BS212,'Calculation Solids'!$B$4:$I$1141,7,FALSE),"")</f>
        <v/>
      </c>
    </row>
    <row r="213" spans="1:72" x14ac:dyDescent="0.35">
      <c r="A213" s="359">
        <v>43624</v>
      </c>
      <c r="B213" s="240"/>
      <c r="C213" s="191" t="str">
        <f t="shared" si="101"/>
        <v>43624A</v>
      </c>
      <c r="D213" s="64" t="str">
        <f>IFERROR(+VLOOKUP(C213,'Calculation Solids'!$B$4:$I$1141,7,FALSE),"")</f>
        <v/>
      </c>
      <c r="E213" s="326" t="str">
        <f>+IFERROR(VLOOKUP($C213,'Calculation COD'!$B$4:$J$1055,7,FALSE),"")</f>
        <v/>
      </c>
      <c r="F213" s="183" t="str">
        <f t="shared" si="85"/>
        <v>43624B</v>
      </c>
      <c r="G213" s="178" t="str">
        <f>IFERROR(+VLOOKUP($F213,'Calculation Solids'!$B$4:$I$1141,7,FALSE),"")</f>
        <v/>
      </c>
      <c r="H213" s="3" t="str">
        <f>+IFERROR(VLOOKUP($F213,'Calculation COD'!$B$4:$J$1055,7,FALSE),"")</f>
        <v/>
      </c>
      <c r="I213" s="3" t="str">
        <f>+IFERROR(VLOOKUP($F213,'Calculation NH4'!$B$4:$J$1041,7,FALSE),"")</f>
        <v/>
      </c>
      <c r="J213" s="64" t="str">
        <f>+IFERROR(VLOOKUP($F213,'Calculation NO3'!$B$4:$J$1044,7,FALSE),"")</f>
        <v/>
      </c>
      <c r="K213" s="64" t="str">
        <f>+IFERROR(VLOOKUP($F213,'Calculation P'!$B$4:$J$1000,7,FALSE),"")</f>
        <v/>
      </c>
      <c r="L213" s="240"/>
      <c r="M213" s="117" t="str">
        <f t="shared" si="86"/>
        <v>43624J</v>
      </c>
      <c r="N213" s="66" t="str">
        <f>+IFERROR(VLOOKUP($M213,'Calculation Solids'!$B$4:$J$1141,7,FALSE),"")</f>
        <v/>
      </c>
      <c r="O213" s="64" t="str">
        <f t="shared" si="87"/>
        <v>43624K</v>
      </c>
      <c r="P213" s="64" t="str">
        <f>+IFERROR(VLOOKUP($O213,'Calculation Solids'!$B$4:$J$1141,7,FALSE),"")</f>
        <v/>
      </c>
      <c r="Q213" s="64" t="str">
        <f t="shared" si="88"/>
        <v>43624L</v>
      </c>
      <c r="R213" s="64" t="str">
        <f>+IFERROR(VLOOKUP($Q213,'Calculation Solids'!$B$4:$J$1141,7,FALSE),"")</f>
        <v/>
      </c>
      <c r="S213" s="64" t="str">
        <f t="shared" si="89"/>
        <v>43624M</v>
      </c>
      <c r="T213" s="64" t="str">
        <f>+IFERROR(VLOOKUP($S213,'Calculation Solids'!$B$4:$J$1141,7,FALSE),"")</f>
        <v/>
      </c>
      <c r="U213" s="69" t="str">
        <f t="shared" si="100"/>
        <v/>
      </c>
      <c r="V213" s="189" t="str">
        <f t="shared" si="90"/>
        <v>43624C</v>
      </c>
      <c r="W213" s="64" t="str">
        <f>+IFERROR(VLOOKUP($V213,'Calculation Solids'!$B$4:$J$1141,7,FALSE),"")</f>
        <v/>
      </c>
      <c r="X213" s="4" t="str">
        <f>+IFERROR(VLOOKUP($V213,'Calculation COD'!$B$4:$J$1055,7,FALSE),"")</f>
        <v/>
      </c>
      <c r="Y213" s="4" t="str">
        <f>+IFERROR(VLOOKUP($V213,'Calculation NH4'!$B$4:$J$1041,7,FALSE),"")</f>
        <v/>
      </c>
      <c r="Z213" s="64" t="str">
        <f>+IFERROR(VLOOKUP($V213,'Calculation NO3'!$B$4:$J$1044,7,FALSE),"")</f>
        <v/>
      </c>
      <c r="AA213" s="131" t="str">
        <f>+IFERROR(VLOOKUP($V213,'Calculation P'!$B$4:$J$1000,7,FALSE),"")</f>
        <v/>
      </c>
      <c r="AB213" s="115"/>
      <c r="AC213" s="183" t="str">
        <f t="shared" si="91"/>
        <v>43624D</v>
      </c>
      <c r="AD213" s="4" t="str">
        <f>+IFERROR(VLOOKUP($AC213,'Calculation TSS'!$B$4:$J$1000,7,FALSE),"")</f>
        <v/>
      </c>
      <c r="AE213" s="4" t="str">
        <f>+IFERROR(VLOOKUP($AC213,'Calculation COD'!$B$4:$J$1055,7,FALSE),"")</f>
        <v/>
      </c>
      <c r="AF213" s="4" t="str">
        <f>+IFERROR(VLOOKUP($AC213,'Calculation NH4'!$B$4:$J$1041,7,FALSE),"")</f>
        <v/>
      </c>
      <c r="AG213" s="64" t="str">
        <f>+IFERROR(VLOOKUP($AC213,'Calculation NO3'!$B$4:$J$1044,7,FALSE),"")</f>
        <v/>
      </c>
      <c r="AH213" s="64" t="str">
        <f>+IFERROR(VLOOKUP($AC213,'Calculation P'!$B$4:$J$1000,7,FALSE),"")</f>
        <v/>
      </c>
      <c r="AI213" s="240"/>
      <c r="AJ213" s="210" t="str">
        <f t="shared" si="92"/>
        <v>43624E</v>
      </c>
      <c r="AK213" s="211" t="str">
        <f>+IFERROR(VLOOKUP($AJ213,'Calculation TSS'!$B$4:$J$1000,7,FALSE),"")</f>
        <v/>
      </c>
      <c r="AL213" s="4" t="str">
        <f>+IFERROR(VLOOKUP($AJ213,'Calculation COD'!$B$4:$J$1055,7,FALSE),"")</f>
        <v/>
      </c>
      <c r="AM213" s="4" t="str">
        <f>+IFERROR(VLOOKUP($AJ213,'Calculation NH4'!$B$4:$J$1041,7,FALSE),"")</f>
        <v/>
      </c>
      <c r="AN213" s="64" t="str">
        <f>+IFERROR(VLOOKUP($AJ213,'Calculation NO3'!$B$4:$J$1044,7,FALSE),"")</f>
        <v/>
      </c>
      <c r="AO213" s="69" t="str">
        <f>+IFERROR(VLOOKUP($AJ213,'Calculation P'!$B$4:$J$1000,7,FALSE),"")</f>
        <v/>
      </c>
      <c r="AP213" s="178" t="str">
        <f t="shared" si="93"/>
        <v>43624F</v>
      </c>
      <c r="AQ213" s="65" t="str">
        <f>+IFERROR(VLOOKUP($AP213,'Calculation TSS'!$B$4:$J$1000,7,FALSE),"")</f>
        <v/>
      </c>
      <c r="AR213" s="65" t="str">
        <f>+IFERROR(VLOOKUP($AP213,'Calculation COD'!$B$4:$J$1055,7,FALSE),"")</f>
        <v/>
      </c>
      <c r="AS213" s="65" t="str">
        <f>+IFERROR(VLOOKUP($AP213,'Calculation NH4'!$B$4:$J$1041,7,FALSE),"")</f>
        <v/>
      </c>
      <c r="AT213" s="64" t="str">
        <f>+IFERROR(VLOOKUP($AP213,'Calculation NO3'!$B$4:$J$1044,7,FALSE),"")</f>
        <v/>
      </c>
      <c r="AU213" s="64" t="str">
        <f>+IFERROR(VLOOKUP($AP213,'Calculation P'!$B$4:$J$1000,7,FALSE),"")</f>
        <v/>
      </c>
      <c r="AV213" s="115"/>
      <c r="AW213" s="189" t="str">
        <f t="shared" si="94"/>
        <v>43624G</v>
      </c>
      <c r="AX213" s="65" t="str">
        <f>+IFERROR(VLOOKUP($AW213,'Calculation COD'!$B$4:$J$1055,7,FALSE),"")</f>
        <v/>
      </c>
      <c r="AY213" s="65" t="str">
        <f>+IFERROR(VLOOKUP($AW213,'Calculation NH4'!$B$4:$J$1041,7,FALSE),"")</f>
        <v/>
      </c>
      <c r="AZ213" s="64" t="str">
        <f>+IFERROR(VLOOKUP($AW213,'Calculation NO3'!$B$4:$J$1044,7,FALSE),"")</f>
        <v/>
      </c>
      <c r="BA213" s="69" t="str">
        <f>+IFERROR(VLOOKUP($AW213,'Calculation P'!$B$4:$J$1000,7,FALSE),"")</f>
        <v/>
      </c>
      <c r="BB213" s="183" t="str">
        <f t="shared" si="95"/>
        <v>43624H</v>
      </c>
      <c r="BC213" s="64" t="str">
        <f>+IFERROR(VLOOKUP($BB213,'Calculation TSS'!$B$4:$J$1000,7,FALSE),"")</f>
        <v/>
      </c>
      <c r="BD213" s="65" t="str">
        <f>+IFERROR(VLOOKUP($BB213,'Calculation COD'!$B$4:$J$1055,7,FALSE),"")</f>
        <v/>
      </c>
      <c r="BE213" s="65" t="str">
        <f>+IFERROR(VLOOKUP($BB213,'Calculation NH4'!$B$4:$J$1041,7,FALSE),"")</f>
        <v/>
      </c>
      <c r="BF213" s="65" t="str">
        <f>+IFERROR(VLOOKUP($BB213,'Calculation NO3'!$B$4:$J$1044,7,FALSE),"")</f>
        <v/>
      </c>
      <c r="BG213" s="131" t="str">
        <f>+IFERROR(VLOOKUP($BB213,'Calculation P'!$B$4:$J$1000,7,FALSE),"")</f>
        <v/>
      </c>
      <c r="BH213" s="210" t="str">
        <f t="shared" si="96"/>
        <v>43624I</v>
      </c>
      <c r="BI213" s="66" t="str">
        <f>+IFERROR(VLOOKUP($BH213,'Calculation TSS'!$B$4:$J$1000,7,FALSE),"")</f>
        <v/>
      </c>
      <c r="BJ213" s="65" t="str">
        <f>+IFERROR(VLOOKUP($BH213,'Calculation COD'!$B$4:$J$1055,7,FALSE),"")</f>
        <v/>
      </c>
      <c r="BK213" s="65" t="str">
        <f>+IFERROR(VLOOKUP($BH213,'Calculation NH4'!$B$4:$J$1041,7,FALSE),"")</f>
        <v/>
      </c>
      <c r="BL213" s="65" t="str">
        <f>+IFERROR(VLOOKUP($BH213,'Calculation NO3'!$B$4:$J$1044,7,FALSE),"")</f>
        <v/>
      </c>
      <c r="BM213" s="64" t="str">
        <f>+IFERROR(VLOOKUP($BH213,'Calculation P'!$B$4:$J$1000,7,FALSE),"")</f>
        <v/>
      </c>
      <c r="BN213" s="115"/>
      <c r="BO213" s="183" t="str">
        <f t="shared" si="97"/>
        <v>43624N</v>
      </c>
      <c r="BP213" s="116" t="str">
        <f>IFERROR(+VLOOKUP($BO213,'Calculation Solids'!$B$4:$I$1141,7,FALSE),"")</f>
        <v/>
      </c>
      <c r="BQ213" s="187" t="str">
        <f t="shared" si="98"/>
        <v>43624O</v>
      </c>
      <c r="BR213" s="116" t="str">
        <f>IFERROR(+VLOOKUP($BQ213,'Calculation Solids'!$B$4:$I$1141,7,FALSE),"")</f>
        <v/>
      </c>
      <c r="BS213" s="185" t="str">
        <f t="shared" si="99"/>
        <v>43624P</v>
      </c>
      <c r="BT213" s="116" t="str">
        <f>IFERROR(+VLOOKUP($BS213,'Calculation Solids'!$B$4:$I$1141,7,FALSE),"")</f>
        <v/>
      </c>
    </row>
    <row r="214" spans="1:72" x14ac:dyDescent="0.35">
      <c r="A214" s="359">
        <v>43625</v>
      </c>
      <c r="B214" s="240"/>
      <c r="C214" s="191" t="str">
        <f t="shared" si="101"/>
        <v>43625A</v>
      </c>
      <c r="D214" s="64" t="str">
        <f>IFERROR(+VLOOKUP(C214,'Calculation Solids'!$B$4:$I$1141,7,FALSE),"")</f>
        <v/>
      </c>
      <c r="E214" s="326" t="str">
        <f>+IFERROR(VLOOKUP($C214,'Calculation COD'!$B$4:$J$1055,7,FALSE),"")</f>
        <v/>
      </c>
      <c r="F214" s="183" t="str">
        <f t="shared" si="85"/>
        <v>43625B</v>
      </c>
      <c r="G214" s="178" t="str">
        <f>IFERROR(+VLOOKUP($F214,'Calculation Solids'!$B$4:$I$1141,7,FALSE),"")</f>
        <v/>
      </c>
      <c r="H214" s="3" t="str">
        <f>+IFERROR(VLOOKUP($F214,'Calculation COD'!$B$4:$J$1055,7,FALSE),"")</f>
        <v/>
      </c>
      <c r="I214" s="3" t="str">
        <f>+IFERROR(VLOOKUP($F214,'Calculation NH4'!$B$4:$J$1041,7,FALSE),"")</f>
        <v/>
      </c>
      <c r="J214" s="64" t="str">
        <f>+IFERROR(VLOOKUP($F214,'Calculation NO3'!$B$4:$J$1044,7,FALSE),"")</f>
        <v/>
      </c>
      <c r="K214" s="64" t="str">
        <f>+IFERROR(VLOOKUP($F214,'Calculation P'!$B$4:$J$1000,7,FALSE),"")</f>
        <v/>
      </c>
      <c r="L214" s="240"/>
      <c r="M214" s="117" t="str">
        <f t="shared" si="86"/>
        <v>43625J</v>
      </c>
      <c r="N214" s="66" t="str">
        <f>+IFERROR(VLOOKUP($M214,'Calculation Solids'!$B$4:$J$1141,7,FALSE),"")</f>
        <v/>
      </c>
      <c r="O214" s="64" t="str">
        <f t="shared" si="87"/>
        <v>43625K</v>
      </c>
      <c r="P214" s="64" t="str">
        <f>+IFERROR(VLOOKUP($O214,'Calculation Solids'!$B$4:$J$1141,7,FALSE),"")</f>
        <v/>
      </c>
      <c r="Q214" s="64" t="str">
        <f t="shared" si="88"/>
        <v>43625L</v>
      </c>
      <c r="R214" s="64" t="str">
        <f>+IFERROR(VLOOKUP($Q214,'Calculation Solids'!$B$4:$J$1141,7,FALSE),"")</f>
        <v/>
      </c>
      <c r="S214" s="64" t="str">
        <f t="shared" si="89"/>
        <v>43625M</v>
      </c>
      <c r="T214" s="64" t="str">
        <f>+IFERROR(VLOOKUP($S214,'Calculation Solids'!$B$4:$J$1141,7,FALSE),"")</f>
        <v/>
      </c>
      <c r="U214" s="69" t="str">
        <f t="shared" si="100"/>
        <v/>
      </c>
      <c r="V214" s="189" t="str">
        <f t="shared" si="90"/>
        <v>43625C</v>
      </c>
      <c r="W214" s="64" t="str">
        <f>+IFERROR(VLOOKUP($V214,'Calculation Solids'!$B$4:$J$1141,7,FALSE),"")</f>
        <v/>
      </c>
      <c r="X214" s="4" t="str">
        <f>+IFERROR(VLOOKUP($V214,'Calculation COD'!$B$4:$J$1055,7,FALSE),"")</f>
        <v/>
      </c>
      <c r="Y214" s="4" t="str">
        <f>+IFERROR(VLOOKUP($V214,'Calculation NH4'!$B$4:$J$1041,7,FALSE),"")</f>
        <v/>
      </c>
      <c r="Z214" s="64" t="str">
        <f>+IFERROR(VLOOKUP($V214,'Calculation NO3'!$B$4:$J$1044,7,FALSE),"")</f>
        <v/>
      </c>
      <c r="AA214" s="131" t="str">
        <f>+IFERROR(VLOOKUP($V214,'Calculation P'!$B$4:$J$1000,7,FALSE),"")</f>
        <v/>
      </c>
      <c r="AB214" s="115"/>
      <c r="AC214" s="183" t="str">
        <f t="shared" si="91"/>
        <v>43625D</v>
      </c>
      <c r="AD214" s="4" t="str">
        <f>+IFERROR(VLOOKUP($AC214,'Calculation TSS'!$B$4:$J$1000,7,FALSE),"")</f>
        <v/>
      </c>
      <c r="AE214" s="4" t="str">
        <f>+IFERROR(VLOOKUP($AC214,'Calculation COD'!$B$4:$J$1055,7,FALSE),"")</f>
        <v/>
      </c>
      <c r="AF214" s="4" t="str">
        <f>+IFERROR(VLOOKUP($AC214,'Calculation NH4'!$B$4:$J$1041,7,FALSE),"")</f>
        <v/>
      </c>
      <c r="AG214" s="64" t="str">
        <f>+IFERROR(VLOOKUP($AC214,'Calculation NO3'!$B$4:$J$1044,7,FALSE),"")</f>
        <v/>
      </c>
      <c r="AH214" s="64" t="str">
        <f>+IFERROR(VLOOKUP($AC214,'Calculation P'!$B$4:$J$1000,7,FALSE),"")</f>
        <v/>
      </c>
      <c r="AI214" s="240"/>
      <c r="AJ214" s="210" t="str">
        <f t="shared" si="92"/>
        <v>43625E</v>
      </c>
      <c r="AK214" s="211" t="str">
        <f>+IFERROR(VLOOKUP($AJ214,'Calculation TSS'!$B$4:$J$1000,7,FALSE),"")</f>
        <v/>
      </c>
      <c r="AL214" s="4" t="str">
        <f>+IFERROR(VLOOKUP($AJ214,'Calculation COD'!$B$4:$J$1055,7,FALSE),"")</f>
        <v/>
      </c>
      <c r="AM214" s="4" t="str">
        <f>+IFERROR(VLOOKUP($AJ214,'Calculation NH4'!$B$4:$J$1041,7,FALSE),"")</f>
        <v/>
      </c>
      <c r="AN214" s="64" t="str">
        <f>+IFERROR(VLOOKUP($AJ214,'Calculation NO3'!$B$4:$J$1044,7,FALSE),"")</f>
        <v/>
      </c>
      <c r="AO214" s="69" t="str">
        <f>+IFERROR(VLOOKUP($AJ214,'Calculation P'!$B$4:$J$1000,7,FALSE),"")</f>
        <v/>
      </c>
      <c r="AP214" s="178" t="str">
        <f t="shared" si="93"/>
        <v>43625F</v>
      </c>
      <c r="AQ214" s="65" t="str">
        <f>+IFERROR(VLOOKUP($AP214,'Calculation TSS'!$B$4:$J$1000,7,FALSE),"")</f>
        <v/>
      </c>
      <c r="AR214" s="65" t="str">
        <f>+IFERROR(VLOOKUP($AP214,'Calculation COD'!$B$4:$J$1055,7,FALSE),"")</f>
        <v/>
      </c>
      <c r="AS214" s="65" t="str">
        <f>+IFERROR(VLOOKUP($AP214,'Calculation NH4'!$B$4:$J$1041,7,FALSE),"")</f>
        <v/>
      </c>
      <c r="AT214" s="64" t="str">
        <f>+IFERROR(VLOOKUP($AP214,'Calculation NO3'!$B$4:$J$1044,7,FALSE),"")</f>
        <v/>
      </c>
      <c r="AU214" s="64" t="str">
        <f>+IFERROR(VLOOKUP($AP214,'Calculation P'!$B$4:$J$1000,7,FALSE),"")</f>
        <v/>
      </c>
      <c r="AV214" s="115"/>
      <c r="AW214" s="189" t="str">
        <f t="shared" si="94"/>
        <v>43625G</v>
      </c>
      <c r="AX214" s="65" t="str">
        <f>+IFERROR(VLOOKUP($AW214,'Calculation COD'!$B$4:$J$1055,7,FALSE),"")</f>
        <v/>
      </c>
      <c r="AY214" s="65" t="str">
        <f>+IFERROR(VLOOKUP($AW214,'Calculation NH4'!$B$4:$J$1041,7,FALSE),"")</f>
        <v/>
      </c>
      <c r="AZ214" s="64" t="str">
        <f>+IFERROR(VLOOKUP($AW214,'Calculation NO3'!$B$4:$J$1044,7,FALSE),"")</f>
        <v/>
      </c>
      <c r="BA214" s="69" t="str">
        <f>+IFERROR(VLOOKUP($AW214,'Calculation P'!$B$4:$J$1000,7,FALSE),"")</f>
        <v/>
      </c>
      <c r="BB214" s="183" t="str">
        <f t="shared" si="95"/>
        <v>43625H</v>
      </c>
      <c r="BC214" s="64" t="str">
        <f>+IFERROR(VLOOKUP($BB214,'Calculation TSS'!$B$4:$J$1000,7,FALSE),"")</f>
        <v/>
      </c>
      <c r="BD214" s="65" t="str">
        <f>+IFERROR(VLOOKUP($BB214,'Calculation COD'!$B$4:$J$1055,7,FALSE),"")</f>
        <v/>
      </c>
      <c r="BE214" s="65" t="str">
        <f>+IFERROR(VLOOKUP($BB214,'Calculation NH4'!$B$4:$J$1041,7,FALSE),"")</f>
        <v/>
      </c>
      <c r="BF214" s="65" t="str">
        <f>+IFERROR(VLOOKUP($BB214,'Calculation NO3'!$B$4:$J$1044,7,FALSE),"")</f>
        <v/>
      </c>
      <c r="BG214" s="131" t="str">
        <f>+IFERROR(VLOOKUP($BB214,'Calculation P'!$B$4:$J$1000,7,FALSE),"")</f>
        <v/>
      </c>
      <c r="BH214" s="210" t="str">
        <f t="shared" si="96"/>
        <v>43625I</v>
      </c>
      <c r="BI214" s="66" t="str">
        <f>+IFERROR(VLOOKUP($BH214,'Calculation TSS'!$B$4:$J$1000,7,FALSE),"")</f>
        <v/>
      </c>
      <c r="BJ214" s="65" t="str">
        <f>+IFERROR(VLOOKUP($BH214,'Calculation COD'!$B$4:$J$1055,7,FALSE),"")</f>
        <v/>
      </c>
      <c r="BK214" s="65" t="str">
        <f>+IFERROR(VLOOKUP($BH214,'Calculation NH4'!$B$4:$J$1041,7,FALSE),"")</f>
        <v/>
      </c>
      <c r="BL214" s="65" t="str">
        <f>+IFERROR(VLOOKUP($BH214,'Calculation NO3'!$B$4:$J$1044,7,FALSE),"")</f>
        <v/>
      </c>
      <c r="BM214" s="64" t="str">
        <f>+IFERROR(VLOOKUP($BH214,'Calculation P'!$B$4:$J$1000,7,FALSE),"")</f>
        <v/>
      </c>
      <c r="BN214" s="115"/>
      <c r="BO214" s="183" t="str">
        <f t="shared" si="97"/>
        <v>43625N</v>
      </c>
      <c r="BP214" s="116" t="str">
        <f>IFERROR(+VLOOKUP($BO214,'Calculation Solids'!$B$4:$I$1141,7,FALSE),"")</f>
        <v/>
      </c>
      <c r="BQ214" s="187" t="str">
        <f t="shared" si="98"/>
        <v>43625O</v>
      </c>
      <c r="BR214" s="116" t="str">
        <f>IFERROR(+VLOOKUP($BQ214,'Calculation Solids'!$B$4:$I$1141,7,FALSE),"")</f>
        <v/>
      </c>
      <c r="BS214" s="185" t="str">
        <f t="shared" si="99"/>
        <v>43625P</v>
      </c>
      <c r="BT214" s="116" t="str">
        <f>IFERROR(+VLOOKUP($BS214,'Calculation Solids'!$B$4:$I$1141,7,FALSE),"")</f>
        <v/>
      </c>
    </row>
    <row r="215" spans="1:72" x14ac:dyDescent="0.35">
      <c r="A215" s="359">
        <v>43626</v>
      </c>
      <c r="B215" s="239"/>
      <c r="C215" s="344" t="str">
        <f t="shared" si="101"/>
        <v>43626A</v>
      </c>
      <c r="D215" s="339">
        <f>IFERROR(+VLOOKUP(C215,'Calculation Solids'!$B$4:$I$1141,7,FALSE),"")</f>
        <v>10.415450007363457</v>
      </c>
      <c r="E215" s="340" t="str">
        <f>+IFERROR(VLOOKUP($C215,'Calculation COD'!$B$4:$J$1055,7,FALSE),"")</f>
        <v/>
      </c>
      <c r="F215" s="345" t="str">
        <f t="shared" si="85"/>
        <v>43626B</v>
      </c>
      <c r="G215" s="341">
        <f>IFERROR(+VLOOKUP($F215,'Calculation Solids'!$B$4:$I$1141,7,FALSE),"")</f>
        <v>5.5672966608296637</v>
      </c>
      <c r="H215" s="342" t="str">
        <f>+IFERROR(VLOOKUP($F215,'Calculation COD'!$B$4:$J$1055,7,FALSE),"")</f>
        <v/>
      </c>
      <c r="I215" s="342" t="str">
        <f>+IFERROR(VLOOKUP($F215,'Calculation NH4'!$B$4:$J$1041,7,FALSE),"")</f>
        <v/>
      </c>
      <c r="J215" s="339" t="str">
        <f>+IFERROR(VLOOKUP($F215,'Calculation NO3'!$B$4:$J$1044,7,FALSE),"")</f>
        <v/>
      </c>
      <c r="K215" s="339" t="str">
        <f>+IFERROR(VLOOKUP($F215,'Calculation P'!$B$4:$J$1000,7,FALSE),"")</f>
        <v/>
      </c>
      <c r="L215" s="239"/>
      <c r="M215" s="346" t="str">
        <f t="shared" si="86"/>
        <v>43626J</v>
      </c>
      <c r="N215" s="343">
        <f>+IFERROR(VLOOKUP($M215,'Calculation Solids'!$B$4:$J$1141,7,FALSE),"")</f>
        <v>66.911248795918667</v>
      </c>
      <c r="O215" s="339" t="str">
        <f t="shared" si="87"/>
        <v>43626K</v>
      </c>
      <c r="P215" s="339">
        <f>+IFERROR(VLOOKUP($O215,'Calculation Solids'!$B$4:$J$1141,7,FALSE),"")</f>
        <v>62.767714400684838</v>
      </c>
      <c r="Q215" s="339" t="str">
        <f t="shared" si="88"/>
        <v>43626L</v>
      </c>
      <c r="R215" s="339" t="str">
        <f>+IFERROR(VLOOKUP($Q215,'Calculation Solids'!$B$4:$J$1141,7,FALSE),"")</f>
        <v/>
      </c>
      <c r="S215" s="339" t="str">
        <f t="shared" si="89"/>
        <v>43626M</v>
      </c>
      <c r="T215" s="339" t="str">
        <f>+IFERROR(VLOOKUP($S215,'Calculation Solids'!$B$4:$J$1141,7,FALSE),"")</f>
        <v/>
      </c>
      <c r="U215" s="347">
        <f t="shared" si="100"/>
        <v>64.839481598301745</v>
      </c>
      <c r="V215" s="348" t="str">
        <f t="shared" si="90"/>
        <v>43626C</v>
      </c>
      <c r="W215" s="339" t="str">
        <f>+IFERROR(VLOOKUP($V215,'Calculation Solids'!$B$4:$J$1141,7,FALSE),"")</f>
        <v/>
      </c>
      <c r="X215" s="8" t="str">
        <f>+IFERROR(VLOOKUP($V215,'Calculation COD'!$B$4:$J$1055,7,FALSE),"")</f>
        <v/>
      </c>
      <c r="Y215" s="8" t="str">
        <f>+IFERROR(VLOOKUP($V215,'Calculation NH4'!$B$4:$J$1041,7,FALSE),"")</f>
        <v/>
      </c>
      <c r="Z215" s="339" t="str">
        <f>+IFERROR(VLOOKUP($V215,'Calculation NO3'!$B$4:$J$1044,7,FALSE),"")</f>
        <v/>
      </c>
      <c r="AA215" s="349" t="str">
        <f>+IFERROR(VLOOKUP($V215,'Calculation P'!$B$4:$J$1000,7,FALSE),"")</f>
        <v/>
      </c>
      <c r="AB215" s="62"/>
      <c r="AC215" s="345" t="str">
        <f t="shared" si="91"/>
        <v>43626D</v>
      </c>
      <c r="AD215" s="8" t="str">
        <f>+IFERROR(VLOOKUP($AC215,'Calculation TSS'!$B$4:$J$1000,7,FALSE),"")</f>
        <v/>
      </c>
      <c r="AE215" s="8" t="str">
        <f>+IFERROR(VLOOKUP($AC215,'Calculation COD'!$B$4:$J$1055,7,FALSE),"")</f>
        <v/>
      </c>
      <c r="AF215" s="8" t="str">
        <f>+IFERROR(VLOOKUP($AC215,'Calculation NH4'!$B$4:$J$1041,7,FALSE),"")</f>
        <v/>
      </c>
      <c r="AG215" s="339" t="str">
        <f>+IFERROR(VLOOKUP($AC215,'Calculation NO3'!$B$4:$J$1044,7,FALSE),"")</f>
        <v/>
      </c>
      <c r="AH215" s="339" t="str">
        <f>+IFERROR(VLOOKUP($AC215,'Calculation P'!$B$4:$J$1000,7,FALSE),"")</f>
        <v/>
      </c>
      <c r="AI215" s="239"/>
      <c r="AJ215" s="193" t="str">
        <f t="shared" si="92"/>
        <v>43626E</v>
      </c>
      <c r="AK215" s="350" t="str">
        <f>+IFERROR(VLOOKUP($AJ215,'Calculation TSS'!$B$4:$J$1000,7,FALSE),"")</f>
        <v/>
      </c>
      <c r="AL215" s="8" t="str">
        <f>+IFERROR(VLOOKUP($AJ215,'Calculation COD'!$B$4:$J$1055,7,FALSE),"")</f>
        <v/>
      </c>
      <c r="AM215" s="8" t="str">
        <f>+IFERROR(VLOOKUP($AJ215,'Calculation NH4'!$B$4:$J$1041,7,FALSE),"")</f>
        <v/>
      </c>
      <c r="AN215" s="339" t="str">
        <f>+IFERROR(VLOOKUP($AJ215,'Calculation NO3'!$B$4:$J$1044,7,FALSE),"")</f>
        <v/>
      </c>
      <c r="AO215" s="347" t="str">
        <f>+IFERROR(VLOOKUP($AJ215,'Calculation P'!$B$4:$J$1000,7,FALSE),"")</f>
        <v/>
      </c>
      <c r="AP215" s="341" t="str">
        <f t="shared" si="93"/>
        <v>43626F</v>
      </c>
      <c r="AQ215" s="26" t="str">
        <f>+IFERROR(VLOOKUP($AP215,'Calculation TSS'!$B$4:$J$1000,7,FALSE),"")</f>
        <v/>
      </c>
      <c r="AR215" s="26" t="str">
        <f>+IFERROR(VLOOKUP($AP215,'Calculation COD'!$B$4:$J$1055,7,FALSE),"")</f>
        <v/>
      </c>
      <c r="AS215" s="26" t="str">
        <f>+IFERROR(VLOOKUP($AP215,'Calculation NH4'!$B$4:$J$1041,7,FALSE),"")</f>
        <v/>
      </c>
      <c r="AT215" s="339" t="str">
        <f>+IFERROR(VLOOKUP($AP215,'Calculation NO3'!$B$4:$J$1044,7,FALSE),"")</f>
        <v/>
      </c>
      <c r="AU215" s="339" t="str">
        <f>+IFERROR(VLOOKUP($AP215,'Calculation P'!$B$4:$J$1000,7,FALSE),"")</f>
        <v/>
      </c>
      <c r="AV215" s="62"/>
      <c r="AW215" s="348" t="str">
        <f t="shared" si="94"/>
        <v>43626G</v>
      </c>
      <c r="AX215" s="26" t="str">
        <f>+IFERROR(VLOOKUP($AW215,'Calculation COD'!$B$4:$J$1055,7,FALSE),"")</f>
        <v/>
      </c>
      <c r="AY215" s="26" t="str">
        <f>+IFERROR(VLOOKUP($AW215,'Calculation NH4'!$B$4:$J$1041,7,FALSE),"")</f>
        <v/>
      </c>
      <c r="AZ215" s="339" t="str">
        <f>+IFERROR(VLOOKUP($AW215,'Calculation NO3'!$B$4:$J$1044,7,FALSE),"")</f>
        <v/>
      </c>
      <c r="BA215" s="347" t="str">
        <f>+IFERROR(VLOOKUP($AW215,'Calculation P'!$B$4:$J$1000,7,FALSE),"")</f>
        <v/>
      </c>
      <c r="BB215" s="345" t="str">
        <f t="shared" si="95"/>
        <v>43626H</v>
      </c>
      <c r="BC215" s="339" t="str">
        <f>+IFERROR(VLOOKUP($BB215,'Calculation TSS'!$B$4:$J$1000,7,FALSE),"")</f>
        <v/>
      </c>
      <c r="BD215" s="26" t="str">
        <f>+IFERROR(VLOOKUP($BB215,'Calculation COD'!$B$4:$J$1055,7,FALSE),"")</f>
        <v/>
      </c>
      <c r="BE215" s="26" t="str">
        <f>+IFERROR(VLOOKUP($BB215,'Calculation NH4'!$B$4:$J$1041,7,FALSE),"")</f>
        <v/>
      </c>
      <c r="BF215" s="26" t="str">
        <f>+IFERROR(VLOOKUP($BB215,'Calculation NO3'!$B$4:$J$1044,7,FALSE),"")</f>
        <v/>
      </c>
      <c r="BG215" s="349" t="str">
        <f>+IFERROR(VLOOKUP($BB215,'Calculation P'!$B$4:$J$1000,7,FALSE),"")</f>
        <v/>
      </c>
      <c r="BH215" s="193" t="str">
        <f t="shared" si="96"/>
        <v>43626I</v>
      </c>
      <c r="BI215" s="343" t="str">
        <f>+IFERROR(VLOOKUP($BH215,'Calculation TSS'!$B$4:$J$1000,7,FALSE),"")</f>
        <v/>
      </c>
      <c r="BJ215" s="26" t="str">
        <f>+IFERROR(VLOOKUP($BH215,'Calculation COD'!$B$4:$J$1055,7,FALSE),"")</f>
        <v/>
      </c>
      <c r="BK215" s="26" t="str">
        <f>+IFERROR(VLOOKUP($BH215,'Calculation NH4'!$B$4:$J$1041,7,FALSE),"")</f>
        <v/>
      </c>
      <c r="BL215" s="26" t="str">
        <f>+IFERROR(VLOOKUP($BH215,'Calculation NO3'!$B$4:$J$1044,7,FALSE),"")</f>
        <v/>
      </c>
      <c r="BM215" s="339" t="str">
        <f>+IFERROR(VLOOKUP($BH215,'Calculation P'!$B$4:$J$1000,7,FALSE),"")</f>
        <v/>
      </c>
      <c r="BN215" s="62"/>
      <c r="BO215" s="345" t="str">
        <f t="shared" si="97"/>
        <v>43626N</v>
      </c>
      <c r="BP215" s="351" t="str">
        <f>IFERROR(+VLOOKUP($BO215,'Calculation Solids'!$B$4:$I$1141,7,FALSE),"")</f>
        <v/>
      </c>
      <c r="BQ215" s="352" t="str">
        <f t="shared" si="98"/>
        <v>43626O</v>
      </c>
      <c r="BR215" s="351">
        <f>IFERROR(+VLOOKUP($BQ215,'Calculation Solids'!$B$4:$I$1141,7,FALSE),"")</f>
        <v>551.782037066371</v>
      </c>
      <c r="BS215" s="353" t="str">
        <f t="shared" si="99"/>
        <v>43626P</v>
      </c>
      <c r="BT215" s="351" t="str">
        <f>IFERROR(+VLOOKUP($BS215,'Calculation Solids'!$B$4:$I$1141,7,FALSE),"")</f>
        <v/>
      </c>
    </row>
    <row r="216" spans="1:72" x14ac:dyDescent="0.35">
      <c r="A216" s="359">
        <v>43627</v>
      </c>
      <c r="B216" s="239"/>
      <c r="C216" s="344" t="str">
        <f t="shared" si="101"/>
        <v>43627A</v>
      </c>
      <c r="D216" s="339">
        <f>IFERROR(+VLOOKUP(C216,'Calculation Solids'!$B$4:$I$1141,7,FALSE),"")</f>
        <v>7.6000577724331482</v>
      </c>
      <c r="E216" s="340" t="str">
        <f>+IFERROR(VLOOKUP($C216,'Calculation COD'!$B$4:$J$1055,7,FALSE),"")</f>
        <v/>
      </c>
      <c r="F216" s="345" t="str">
        <f t="shared" si="85"/>
        <v>43627B</v>
      </c>
      <c r="G216" s="341">
        <f>IFERROR(+VLOOKUP($F216,'Calculation Solids'!$B$4:$I$1141,7,FALSE),"")</f>
        <v>4.2207123738933303</v>
      </c>
      <c r="H216" s="342" t="str">
        <f>+IFERROR(VLOOKUP($F216,'Calculation COD'!$B$4:$J$1055,7,FALSE),"")</f>
        <v/>
      </c>
      <c r="I216" s="342" t="str">
        <f>+IFERROR(VLOOKUP($F216,'Calculation NH4'!$B$4:$J$1041,7,FALSE),"")</f>
        <v/>
      </c>
      <c r="J216" s="339" t="str">
        <f>+IFERROR(VLOOKUP($F216,'Calculation NO3'!$B$4:$J$1044,7,FALSE),"")</f>
        <v/>
      </c>
      <c r="K216" s="339" t="str">
        <f>+IFERROR(VLOOKUP($F216,'Calculation P'!$B$4:$J$1000,7,FALSE),"")</f>
        <v/>
      </c>
      <c r="L216" s="239"/>
      <c r="M216" s="346" t="str">
        <f t="shared" si="86"/>
        <v>43627J</v>
      </c>
      <c r="N216" s="343">
        <f>+IFERROR(VLOOKUP($M216,'Calculation Solids'!$B$4:$J$1141,7,FALSE),"")</f>
        <v>60.311465350051186</v>
      </c>
      <c r="O216" s="339" t="str">
        <f t="shared" si="87"/>
        <v>43627K</v>
      </c>
      <c r="P216" s="339">
        <f>+IFERROR(VLOOKUP($O216,'Calculation Solids'!$B$4:$J$1141,7,FALSE),"")</f>
        <v>54.688178363178551</v>
      </c>
      <c r="Q216" s="339" t="str">
        <f t="shared" si="88"/>
        <v>43627L</v>
      </c>
      <c r="R216" s="339">
        <f>+IFERROR(VLOOKUP($Q216,'Calculation Solids'!$B$4:$J$1141,7,FALSE),"")</f>
        <v>55.414648853379617</v>
      </c>
      <c r="S216" s="339" t="str">
        <f t="shared" si="89"/>
        <v>43627M</v>
      </c>
      <c r="T216" s="339" t="str">
        <f>+IFERROR(VLOOKUP($S216,'Calculation Solids'!$B$4:$J$1141,7,FALSE),"")</f>
        <v/>
      </c>
      <c r="U216" s="347">
        <f t="shared" si="100"/>
        <v>56.80476418886979</v>
      </c>
      <c r="V216" s="348" t="str">
        <f t="shared" si="90"/>
        <v>43627C</v>
      </c>
      <c r="W216" s="339">
        <f>+IFERROR(VLOOKUP($V216,'Calculation Solids'!$B$4:$J$1141,7,FALSE),"")</f>
        <v>4.67827124034529</v>
      </c>
      <c r="X216" s="8" t="str">
        <f>+IFERROR(VLOOKUP($V216,'Calculation COD'!$B$4:$J$1055,7,FALSE),"")</f>
        <v/>
      </c>
      <c r="Y216" s="8" t="str">
        <f>+IFERROR(VLOOKUP($V216,'Calculation NH4'!$B$4:$J$1041,7,FALSE),"")</f>
        <v/>
      </c>
      <c r="Z216" s="339" t="str">
        <f>+IFERROR(VLOOKUP($V216,'Calculation NO3'!$B$4:$J$1044,7,FALSE),"")</f>
        <v/>
      </c>
      <c r="AA216" s="349" t="str">
        <f>+IFERROR(VLOOKUP($V216,'Calculation P'!$B$4:$J$1000,7,FALSE),"")</f>
        <v/>
      </c>
      <c r="AB216" s="62"/>
      <c r="AC216" s="345" t="str">
        <f t="shared" si="91"/>
        <v>43627D</v>
      </c>
      <c r="AD216" s="8" t="str">
        <f>+IFERROR(VLOOKUP($AC216,'Calculation TSS'!$B$4:$J$1000,7,FALSE),"")</f>
        <v/>
      </c>
      <c r="AE216" s="8" t="str">
        <f>+IFERROR(VLOOKUP($AC216,'Calculation COD'!$B$4:$J$1055,7,FALSE),"")</f>
        <v/>
      </c>
      <c r="AF216" s="8" t="str">
        <f>+IFERROR(VLOOKUP($AC216,'Calculation NH4'!$B$4:$J$1041,7,FALSE),"")</f>
        <v/>
      </c>
      <c r="AG216" s="339" t="str">
        <f>+IFERROR(VLOOKUP($AC216,'Calculation NO3'!$B$4:$J$1044,7,FALSE),"")</f>
        <v/>
      </c>
      <c r="AH216" s="339" t="str">
        <f>+IFERROR(VLOOKUP($AC216,'Calculation P'!$B$4:$J$1000,7,FALSE),"")</f>
        <v/>
      </c>
      <c r="AI216" s="239"/>
      <c r="AJ216" s="193" t="str">
        <f t="shared" si="92"/>
        <v>43627E</v>
      </c>
      <c r="AK216" s="350" t="str">
        <f>+IFERROR(VLOOKUP($AJ216,'Calculation TSS'!$B$4:$J$1000,7,FALSE),"")</f>
        <v/>
      </c>
      <c r="AL216" s="8" t="str">
        <f>+IFERROR(VLOOKUP($AJ216,'Calculation COD'!$B$4:$J$1055,7,FALSE),"")</f>
        <v/>
      </c>
      <c r="AM216" s="8" t="str">
        <f>+IFERROR(VLOOKUP($AJ216,'Calculation NH4'!$B$4:$J$1041,7,FALSE),"")</f>
        <v/>
      </c>
      <c r="AN216" s="339" t="str">
        <f>+IFERROR(VLOOKUP($AJ216,'Calculation NO3'!$B$4:$J$1044,7,FALSE),"")</f>
        <v/>
      </c>
      <c r="AO216" s="347" t="str">
        <f>+IFERROR(VLOOKUP($AJ216,'Calculation P'!$B$4:$J$1000,7,FALSE),"")</f>
        <v/>
      </c>
      <c r="AP216" s="341" t="str">
        <f t="shared" si="93"/>
        <v>43627F</v>
      </c>
      <c r="AQ216" s="26" t="str">
        <f>+IFERROR(VLOOKUP($AP216,'Calculation TSS'!$B$4:$J$1000,7,FALSE),"")</f>
        <v/>
      </c>
      <c r="AR216" s="26" t="str">
        <f>+IFERROR(VLOOKUP($AP216,'Calculation COD'!$B$4:$J$1055,7,FALSE),"")</f>
        <v/>
      </c>
      <c r="AS216" s="26" t="str">
        <f>+IFERROR(VLOOKUP($AP216,'Calculation NH4'!$B$4:$J$1041,7,FALSE),"")</f>
        <v/>
      </c>
      <c r="AT216" s="339" t="str">
        <f>+IFERROR(VLOOKUP($AP216,'Calculation NO3'!$B$4:$J$1044,7,FALSE),"")</f>
        <v/>
      </c>
      <c r="AU216" s="339" t="str">
        <f>+IFERROR(VLOOKUP($AP216,'Calculation P'!$B$4:$J$1000,7,FALSE),"")</f>
        <v/>
      </c>
      <c r="AV216" s="62"/>
      <c r="AW216" s="348" t="str">
        <f t="shared" si="94"/>
        <v>43627G</v>
      </c>
      <c r="AX216" s="26" t="str">
        <f>+IFERROR(VLOOKUP($AW216,'Calculation COD'!$B$4:$J$1055,7,FALSE),"")</f>
        <v/>
      </c>
      <c r="AY216" s="26" t="str">
        <f>+IFERROR(VLOOKUP($AW216,'Calculation NH4'!$B$4:$J$1041,7,FALSE),"")</f>
        <v/>
      </c>
      <c r="AZ216" s="339" t="str">
        <f>+IFERROR(VLOOKUP($AW216,'Calculation NO3'!$B$4:$J$1044,7,FALSE),"")</f>
        <v/>
      </c>
      <c r="BA216" s="347" t="str">
        <f>+IFERROR(VLOOKUP($AW216,'Calculation P'!$B$4:$J$1000,7,FALSE),"")</f>
        <v/>
      </c>
      <c r="BB216" s="345" t="str">
        <f t="shared" si="95"/>
        <v>43627H</v>
      </c>
      <c r="BC216" s="339" t="str">
        <f>+IFERROR(VLOOKUP($BB216,'Calculation TSS'!$B$4:$J$1000,7,FALSE),"")</f>
        <v/>
      </c>
      <c r="BD216" s="26" t="str">
        <f>+IFERROR(VLOOKUP($BB216,'Calculation COD'!$B$4:$J$1055,7,FALSE),"")</f>
        <v/>
      </c>
      <c r="BE216" s="26" t="str">
        <f>+IFERROR(VLOOKUP($BB216,'Calculation NH4'!$B$4:$J$1041,7,FALSE),"")</f>
        <v/>
      </c>
      <c r="BF216" s="26" t="str">
        <f>+IFERROR(VLOOKUP($BB216,'Calculation NO3'!$B$4:$J$1044,7,FALSE),"")</f>
        <v/>
      </c>
      <c r="BG216" s="349" t="str">
        <f>+IFERROR(VLOOKUP($BB216,'Calculation P'!$B$4:$J$1000,7,FALSE),"")</f>
        <v/>
      </c>
      <c r="BH216" s="193" t="str">
        <f t="shared" si="96"/>
        <v>43627I</v>
      </c>
      <c r="BI216" s="343" t="str">
        <f>+IFERROR(VLOOKUP($BH216,'Calculation TSS'!$B$4:$J$1000,7,FALSE),"")</f>
        <v/>
      </c>
      <c r="BJ216" s="26" t="str">
        <f>+IFERROR(VLOOKUP($BH216,'Calculation COD'!$B$4:$J$1055,7,FALSE),"")</f>
        <v/>
      </c>
      <c r="BK216" s="26" t="str">
        <f>+IFERROR(VLOOKUP($BH216,'Calculation NH4'!$B$4:$J$1041,7,FALSE),"")</f>
        <v/>
      </c>
      <c r="BL216" s="26" t="str">
        <f>+IFERROR(VLOOKUP($BH216,'Calculation NO3'!$B$4:$J$1044,7,FALSE),"")</f>
        <v/>
      </c>
      <c r="BM216" s="339" t="str">
        <f>+IFERROR(VLOOKUP($BH216,'Calculation P'!$B$4:$J$1000,7,FALSE),"")</f>
        <v/>
      </c>
      <c r="BN216" s="62"/>
      <c r="BO216" s="345" t="str">
        <f t="shared" si="97"/>
        <v>43627N</v>
      </c>
      <c r="BP216" s="351" t="str">
        <f>IFERROR(+VLOOKUP($BO216,'Calculation Solids'!$B$4:$I$1141,7,FALSE),"")</f>
        <v/>
      </c>
      <c r="BQ216" s="352" t="str">
        <f t="shared" si="98"/>
        <v>43627O</v>
      </c>
      <c r="BR216" s="351" t="str">
        <f>IFERROR(+VLOOKUP($BQ216,'Calculation Solids'!$B$4:$I$1141,7,FALSE),"")</f>
        <v/>
      </c>
      <c r="BS216" s="353" t="str">
        <f t="shared" si="99"/>
        <v>43627P</v>
      </c>
      <c r="BT216" s="351" t="str">
        <f>IFERROR(+VLOOKUP($BS216,'Calculation Solids'!$B$4:$I$1141,7,FALSE),"")</f>
        <v/>
      </c>
    </row>
    <row r="217" spans="1:72" x14ac:dyDescent="0.35">
      <c r="A217" s="359">
        <v>43628</v>
      </c>
      <c r="B217" s="239"/>
      <c r="C217" s="344" t="str">
        <f t="shared" si="101"/>
        <v>43628A</v>
      </c>
      <c r="D217" s="339">
        <f>IFERROR(+VLOOKUP(C217,'Calculation Solids'!$B$4:$I$1141,7,FALSE),"")</f>
        <v>9.247226244949152</v>
      </c>
      <c r="E217" s="340" t="str">
        <f>+IFERROR(VLOOKUP($C217,'Calculation COD'!$B$4:$J$1055,7,FALSE),"")</f>
        <v/>
      </c>
      <c r="F217" s="345" t="str">
        <f t="shared" si="85"/>
        <v>43628B</v>
      </c>
      <c r="G217" s="341">
        <f>IFERROR(+VLOOKUP($F217,'Calculation Solids'!$B$4:$I$1141,7,FALSE),"")</f>
        <v>4.1554113220363487</v>
      </c>
      <c r="H217" s="342" t="str">
        <f>+IFERROR(VLOOKUP($F217,'Calculation COD'!$B$4:$J$1055,7,FALSE),"")</f>
        <v/>
      </c>
      <c r="I217" s="342">
        <f>+IFERROR(VLOOKUP($F217,'Calculation NH4'!$B$4:$J$1041,7,FALSE),"")</f>
        <v>787.5</v>
      </c>
      <c r="J217" s="339">
        <f>+IFERROR(VLOOKUP($F217,'Calculation NO3'!$B$4:$J$1044,7,FALSE),"")</f>
        <v>0</v>
      </c>
      <c r="K217" s="339" t="str">
        <f>+IFERROR(VLOOKUP($F217,'Calculation P'!$B$4:$J$1000,7,FALSE),"")</f>
        <v/>
      </c>
      <c r="L217" s="239"/>
      <c r="M217" s="346" t="str">
        <f t="shared" si="86"/>
        <v>43628J</v>
      </c>
      <c r="N217" s="343">
        <f>+IFERROR(VLOOKUP($M217,'Calculation Solids'!$B$4:$J$1141,7,FALSE),"")</f>
        <v>55.673051269509479</v>
      </c>
      <c r="O217" s="339" t="str">
        <f t="shared" si="87"/>
        <v>43628K</v>
      </c>
      <c r="P217" s="339">
        <f>+IFERROR(VLOOKUP($O217,'Calculation Solids'!$B$4:$J$1141,7,FALSE),"")</f>
        <v>54.96466775459664</v>
      </c>
      <c r="Q217" s="339" t="str">
        <f t="shared" si="88"/>
        <v>43628L</v>
      </c>
      <c r="R217" s="339">
        <f>+IFERROR(VLOOKUP($Q217,'Calculation Solids'!$B$4:$J$1141,7,FALSE),"")</f>
        <v>52.336728476866796</v>
      </c>
      <c r="S217" s="339" t="str">
        <f t="shared" si="89"/>
        <v>43628M</v>
      </c>
      <c r="T217" s="339" t="str">
        <f>+IFERROR(VLOOKUP($S217,'Calculation Solids'!$B$4:$J$1141,7,FALSE),"")</f>
        <v/>
      </c>
      <c r="U217" s="347">
        <f t="shared" si="100"/>
        <v>54.324815833657645</v>
      </c>
      <c r="V217" s="348" t="str">
        <f t="shared" si="90"/>
        <v>43628C</v>
      </c>
      <c r="W217" s="339" t="str">
        <f>+IFERROR(VLOOKUP($V217,'Calculation Solids'!$B$4:$J$1141,7,FALSE),"")</f>
        <v/>
      </c>
      <c r="X217" s="8" t="str">
        <f>+IFERROR(VLOOKUP($V217,'Calculation COD'!$B$4:$J$1055,7,FALSE),"")</f>
        <v/>
      </c>
      <c r="Y217" s="8" t="str">
        <f>+IFERROR(VLOOKUP($V217,'Calculation NH4'!$B$4:$J$1041,7,FALSE),"")</f>
        <v/>
      </c>
      <c r="Z217" s="339" t="str">
        <f>+IFERROR(VLOOKUP($V217,'Calculation NO3'!$B$4:$J$1044,7,FALSE),"")</f>
        <v/>
      </c>
      <c r="AA217" s="349" t="str">
        <f>+IFERROR(VLOOKUP($V217,'Calculation P'!$B$4:$J$1000,7,FALSE),"")</f>
        <v/>
      </c>
      <c r="AB217" s="62"/>
      <c r="AC217" s="345" t="str">
        <f t="shared" si="91"/>
        <v>43628D</v>
      </c>
      <c r="AD217" s="8" t="str">
        <f>+IFERROR(VLOOKUP($AC217,'Calculation TSS'!$B$4:$J$1000,7,FALSE),"")</f>
        <v/>
      </c>
      <c r="AE217" s="8" t="str">
        <f>+IFERROR(VLOOKUP($AC217,'Calculation COD'!$B$4:$J$1055,7,FALSE),"")</f>
        <v/>
      </c>
      <c r="AF217" s="8" t="str">
        <f>+IFERROR(VLOOKUP($AC217,'Calculation NH4'!$B$4:$J$1041,7,FALSE),"")</f>
        <v/>
      </c>
      <c r="AG217" s="339" t="str">
        <f>+IFERROR(VLOOKUP($AC217,'Calculation NO3'!$B$4:$J$1044,7,FALSE),"")</f>
        <v/>
      </c>
      <c r="AH217" s="339" t="str">
        <f>+IFERROR(VLOOKUP($AC217,'Calculation P'!$B$4:$J$1000,7,FALSE),"")</f>
        <v/>
      </c>
      <c r="AI217" s="239"/>
      <c r="AJ217" s="193" t="str">
        <f t="shared" si="92"/>
        <v>43628E</v>
      </c>
      <c r="AK217" s="350" t="str">
        <f>+IFERROR(VLOOKUP($AJ217,'Calculation TSS'!$B$4:$J$1000,7,FALSE),"")</f>
        <v/>
      </c>
      <c r="AL217" s="8" t="str">
        <f>+IFERROR(VLOOKUP($AJ217,'Calculation COD'!$B$4:$J$1055,7,FALSE),"")</f>
        <v/>
      </c>
      <c r="AM217" s="8" t="str">
        <f>+IFERROR(VLOOKUP($AJ217,'Calculation NH4'!$B$4:$J$1041,7,FALSE),"")</f>
        <v/>
      </c>
      <c r="AN217" s="339" t="str">
        <f>+IFERROR(VLOOKUP($AJ217,'Calculation NO3'!$B$4:$J$1044,7,FALSE),"")</f>
        <v/>
      </c>
      <c r="AO217" s="347" t="str">
        <f>+IFERROR(VLOOKUP($AJ217,'Calculation P'!$B$4:$J$1000,7,FALSE),"")</f>
        <v/>
      </c>
      <c r="AP217" s="341" t="str">
        <f t="shared" si="93"/>
        <v>43628F</v>
      </c>
      <c r="AQ217" s="26" t="str">
        <f>+IFERROR(VLOOKUP($AP217,'Calculation TSS'!$B$4:$J$1000,7,FALSE),"")</f>
        <v/>
      </c>
      <c r="AR217" s="26" t="str">
        <f>+IFERROR(VLOOKUP($AP217,'Calculation COD'!$B$4:$J$1055,7,FALSE),"")</f>
        <v/>
      </c>
      <c r="AS217" s="26">
        <f>+IFERROR(VLOOKUP($AP217,'Calculation NH4'!$B$4:$J$1041,7,FALSE),"")</f>
        <v>305</v>
      </c>
      <c r="AT217" s="339">
        <f>+IFERROR(VLOOKUP($AP217,'Calculation NO3'!$B$4:$J$1044,7,FALSE),"")</f>
        <v>0</v>
      </c>
      <c r="AU217" s="339" t="str">
        <f>+IFERROR(VLOOKUP($AP217,'Calculation P'!$B$4:$J$1000,7,FALSE),"")</f>
        <v/>
      </c>
      <c r="AV217" s="62"/>
      <c r="AW217" s="348" t="str">
        <f t="shared" si="94"/>
        <v>43628G</v>
      </c>
      <c r="AX217" s="26" t="str">
        <f>+IFERROR(VLOOKUP($AW217,'Calculation COD'!$B$4:$J$1055,7,FALSE),"")</f>
        <v/>
      </c>
      <c r="AY217" s="26" t="str">
        <f>+IFERROR(VLOOKUP($AW217,'Calculation NH4'!$B$4:$J$1041,7,FALSE),"")</f>
        <v/>
      </c>
      <c r="AZ217" s="339" t="str">
        <f>+IFERROR(VLOOKUP($AW217,'Calculation NO3'!$B$4:$J$1044,7,FALSE),"")</f>
        <v/>
      </c>
      <c r="BA217" s="347" t="str">
        <f>+IFERROR(VLOOKUP($AW217,'Calculation P'!$B$4:$J$1000,7,FALSE),"")</f>
        <v/>
      </c>
      <c r="BB217" s="345" t="str">
        <f t="shared" si="95"/>
        <v>43628H</v>
      </c>
      <c r="BC217" s="339" t="str">
        <f>+IFERROR(VLOOKUP($BB217,'Calculation TSS'!$B$4:$J$1000,7,FALSE),"")</f>
        <v/>
      </c>
      <c r="BD217" s="26" t="str">
        <f>+IFERROR(VLOOKUP($BB217,'Calculation COD'!$B$4:$J$1055,7,FALSE),"")</f>
        <v/>
      </c>
      <c r="BE217" s="26" t="str">
        <f>+IFERROR(VLOOKUP($BB217,'Calculation NH4'!$B$4:$J$1041,7,FALSE),"")</f>
        <v/>
      </c>
      <c r="BF217" s="26" t="str">
        <f>+IFERROR(VLOOKUP($BB217,'Calculation NO3'!$B$4:$J$1044,7,FALSE),"")</f>
        <v/>
      </c>
      <c r="BG217" s="349" t="str">
        <f>+IFERROR(VLOOKUP($BB217,'Calculation P'!$B$4:$J$1000,7,FALSE),"")</f>
        <v/>
      </c>
      <c r="BH217" s="193" t="str">
        <f t="shared" si="96"/>
        <v>43628I</v>
      </c>
      <c r="BI217" s="343" t="str">
        <f>+IFERROR(VLOOKUP($BH217,'Calculation TSS'!$B$4:$J$1000,7,FALSE),"")</f>
        <v/>
      </c>
      <c r="BJ217" s="26" t="str">
        <f>+IFERROR(VLOOKUP($BH217,'Calculation COD'!$B$4:$J$1055,7,FALSE),"")</f>
        <v/>
      </c>
      <c r="BK217" s="26">
        <f>+IFERROR(VLOOKUP($BH217,'Calculation NH4'!$B$4:$J$1041,7,FALSE),"")</f>
        <v>210</v>
      </c>
      <c r="BL217" s="26">
        <f>+IFERROR(VLOOKUP($BH217,'Calculation NO3'!$B$4:$J$1044,7,FALSE),"")</f>
        <v>165</v>
      </c>
      <c r="BM217" s="339" t="str">
        <f>+IFERROR(VLOOKUP($BH217,'Calculation P'!$B$4:$J$1000,7,FALSE),"")</f>
        <v/>
      </c>
      <c r="BN217" s="62"/>
      <c r="BO217" s="345" t="str">
        <f t="shared" si="97"/>
        <v>43628N</v>
      </c>
      <c r="BP217" s="351" t="str">
        <f>IFERROR(+VLOOKUP($BO217,'Calculation Solids'!$B$4:$I$1141,7,FALSE),"")</f>
        <v/>
      </c>
      <c r="BQ217" s="352" t="str">
        <f t="shared" si="98"/>
        <v>43628O</v>
      </c>
      <c r="BR217" s="351" t="str">
        <f>IFERROR(+VLOOKUP($BQ217,'Calculation Solids'!$B$4:$I$1141,7,FALSE),"")</f>
        <v/>
      </c>
      <c r="BS217" s="353" t="str">
        <f t="shared" si="99"/>
        <v>43628P</v>
      </c>
      <c r="BT217" s="351" t="str">
        <f>IFERROR(+VLOOKUP($BS217,'Calculation Solids'!$B$4:$I$1141,7,FALSE),"")</f>
        <v/>
      </c>
    </row>
    <row r="218" spans="1:72" x14ac:dyDescent="0.35">
      <c r="A218" s="359">
        <v>43629</v>
      </c>
      <c r="B218" s="239"/>
      <c r="C218" s="344" t="str">
        <f t="shared" si="101"/>
        <v>43629A</v>
      </c>
      <c r="D218" s="339" t="str">
        <f>IFERROR(+VLOOKUP(C218,'Calculation Solids'!$B$4:$I$1141,7,FALSE),"")</f>
        <v/>
      </c>
      <c r="E218" s="340" t="str">
        <f>+IFERROR(VLOOKUP($C218,'Calculation COD'!$B$4:$J$1055,7,FALSE),"")</f>
        <v/>
      </c>
      <c r="F218" s="345" t="str">
        <f t="shared" si="85"/>
        <v>43629B</v>
      </c>
      <c r="G218" s="341" t="str">
        <f>IFERROR(+VLOOKUP($F218,'Calculation Solids'!$B$4:$I$1141,7,FALSE),"")</f>
        <v/>
      </c>
      <c r="H218" s="342" t="str">
        <f>+IFERROR(VLOOKUP($F218,'Calculation COD'!$B$4:$J$1055,7,FALSE),"")</f>
        <v/>
      </c>
      <c r="I218" s="342" t="str">
        <f>+IFERROR(VLOOKUP($F218,'Calculation NH4'!$B$4:$J$1041,7,FALSE),"")</f>
        <v/>
      </c>
      <c r="J218" s="339" t="str">
        <f>+IFERROR(VLOOKUP($F218,'Calculation NO3'!$B$4:$J$1044,7,FALSE),"")</f>
        <v/>
      </c>
      <c r="K218" s="339" t="str">
        <f>+IFERROR(VLOOKUP($F218,'Calculation P'!$B$4:$J$1000,7,FALSE),"")</f>
        <v/>
      </c>
      <c r="L218" s="239"/>
      <c r="M218" s="346" t="str">
        <f t="shared" si="86"/>
        <v>43629J</v>
      </c>
      <c r="N218" s="343" t="str">
        <f>+IFERROR(VLOOKUP($M218,'Calculation Solids'!$B$4:$J$1141,7,FALSE),"")</f>
        <v/>
      </c>
      <c r="O218" s="339" t="str">
        <f t="shared" si="87"/>
        <v>43629K</v>
      </c>
      <c r="P218" s="339" t="str">
        <f>+IFERROR(VLOOKUP($O218,'Calculation Solids'!$B$4:$J$1141,7,FALSE),"")</f>
        <v/>
      </c>
      <c r="Q218" s="339" t="str">
        <f t="shared" si="88"/>
        <v>43629L</v>
      </c>
      <c r="R218" s="339" t="str">
        <f>+IFERROR(VLOOKUP($Q218,'Calculation Solids'!$B$4:$J$1141,7,FALSE),"")</f>
        <v/>
      </c>
      <c r="S218" s="339" t="str">
        <f t="shared" si="89"/>
        <v>43629M</v>
      </c>
      <c r="T218" s="339" t="str">
        <f>+IFERROR(VLOOKUP($S218,'Calculation Solids'!$B$4:$J$1141,7,FALSE),"")</f>
        <v/>
      </c>
      <c r="U218" s="347" t="str">
        <f t="shared" si="100"/>
        <v/>
      </c>
      <c r="V218" s="348" t="str">
        <f t="shared" si="90"/>
        <v>43629C</v>
      </c>
      <c r="W218" s="339" t="str">
        <f>+IFERROR(VLOOKUP($V218,'Calculation Solids'!$B$4:$J$1141,7,FALSE),"")</f>
        <v/>
      </c>
      <c r="X218" s="8" t="str">
        <f>+IFERROR(VLOOKUP($V218,'Calculation COD'!$B$4:$J$1055,7,FALSE),"")</f>
        <v/>
      </c>
      <c r="Y218" s="8" t="str">
        <f>+IFERROR(VLOOKUP($V218,'Calculation NH4'!$B$4:$J$1041,7,FALSE),"")</f>
        <v/>
      </c>
      <c r="Z218" s="339" t="str">
        <f>+IFERROR(VLOOKUP($V218,'Calculation NO3'!$B$4:$J$1044,7,FALSE),"")</f>
        <v/>
      </c>
      <c r="AA218" s="349" t="str">
        <f>+IFERROR(VLOOKUP($V218,'Calculation P'!$B$4:$J$1000,7,FALSE),"")</f>
        <v/>
      </c>
      <c r="AB218" s="62"/>
      <c r="AC218" s="345" t="str">
        <f t="shared" si="91"/>
        <v>43629D</v>
      </c>
      <c r="AD218" s="8" t="str">
        <f>+IFERROR(VLOOKUP($AC218,'Calculation TSS'!$B$4:$J$1000,7,FALSE),"")</f>
        <v/>
      </c>
      <c r="AE218" s="8" t="str">
        <f>+IFERROR(VLOOKUP($AC218,'Calculation COD'!$B$4:$J$1055,7,FALSE),"")</f>
        <v/>
      </c>
      <c r="AF218" s="8" t="str">
        <f>+IFERROR(VLOOKUP($AC218,'Calculation NH4'!$B$4:$J$1041,7,FALSE),"")</f>
        <v/>
      </c>
      <c r="AG218" s="339" t="str">
        <f>+IFERROR(VLOOKUP($AC218,'Calculation NO3'!$B$4:$J$1044,7,FALSE),"")</f>
        <v/>
      </c>
      <c r="AH218" s="339" t="str">
        <f>+IFERROR(VLOOKUP($AC218,'Calculation P'!$B$4:$J$1000,7,FALSE),"")</f>
        <v/>
      </c>
      <c r="AI218" s="239"/>
      <c r="AJ218" s="193" t="str">
        <f t="shared" si="92"/>
        <v>43629E</v>
      </c>
      <c r="AK218" s="350" t="str">
        <f>+IFERROR(VLOOKUP($AJ218,'Calculation TSS'!$B$4:$J$1000,7,FALSE),"")</f>
        <v/>
      </c>
      <c r="AL218" s="8" t="str">
        <f>+IFERROR(VLOOKUP($AJ218,'Calculation COD'!$B$4:$J$1055,7,FALSE),"")</f>
        <v/>
      </c>
      <c r="AM218" s="8" t="str">
        <f>+IFERROR(VLOOKUP($AJ218,'Calculation NH4'!$B$4:$J$1041,7,FALSE),"")</f>
        <v/>
      </c>
      <c r="AN218" s="339" t="str">
        <f>+IFERROR(VLOOKUP($AJ218,'Calculation NO3'!$B$4:$J$1044,7,FALSE),"")</f>
        <v/>
      </c>
      <c r="AO218" s="347" t="str">
        <f>+IFERROR(VLOOKUP($AJ218,'Calculation P'!$B$4:$J$1000,7,FALSE),"")</f>
        <v/>
      </c>
      <c r="AP218" s="341" t="str">
        <f t="shared" si="93"/>
        <v>43629F</v>
      </c>
      <c r="AQ218" s="26" t="str">
        <f>+IFERROR(VLOOKUP($AP218,'Calculation TSS'!$B$4:$J$1000,7,FALSE),"")</f>
        <v/>
      </c>
      <c r="AR218" s="26" t="str">
        <f>+IFERROR(VLOOKUP($AP218,'Calculation COD'!$B$4:$J$1055,7,FALSE),"")</f>
        <v/>
      </c>
      <c r="AS218" s="26" t="str">
        <f>+IFERROR(VLOOKUP($AP218,'Calculation NH4'!$B$4:$J$1041,7,FALSE),"")</f>
        <v/>
      </c>
      <c r="AT218" s="339" t="str">
        <f>+IFERROR(VLOOKUP($AP218,'Calculation NO3'!$B$4:$J$1044,7,FALSE),"")</f>
        <v/>
      </c>
      <c r="AU218" s="339" t="str">
        <f>+IFERROR(VLOOKUP($AP218,'Calculation P'!$B$4:$J$1000,7,FALSE),"")</f>
        <v/>
      </c>
      <c r="AV218" s="62"/>
      <c r="AW218" s="348" t="str">
        <f t="shared" si="94"/>
        <v>43629G</v>
      </c>
      <c r="AX218" s="26" t="str">
        <f>+IFERROR(VLOOKUP($AW218,'Calculation COD'!$B$4:$J$1055,7,FALSE),"")</f>
        <v/>
      </c>
      <c r="AY218" s="26" t="str">
        <f>+IFERROR(VLOOKUP($AW218,'Calculation NH4'!$B$4:$J$1041,7,FALSE),"")</f>
        <v/>
      </c>
      <c r="AZ218" s="339" t="str">
        <f>+IFERROR(VLOOKUP($AW218,'Calculation NO3'!$B$4:$J$1044,7,FALSE),"")</f>
        <v/>
      </c>
      <c r="BA218" s="347" t="str">
        <f>+IFERROR(VLOOKUP($AW218,'Calculation P'!$B$4:$J$1000,7,FALSE),"")</f>
        <v/>
      </c>
      <c r="BB218" s="345" t="str">
        <f t="shared" si="95"/>
        <v>43629H</v>
      </c>
      <c r="BC218" s="339" t="str">
        <f>+IFERROR(VLOOKUP($BB218,'Calculation TSS'!$B$4:$J$1000,7,FALSE),"")</f>
        <v/>
      </c>
      <c r="BD218" s="26" t="str">
        <f>+IFERROR(VLOOKUP($BB218,'Calculation COD'!$B$4:$J$1055,7,FALSE),"")</f>
        <v/>
      </c>
      <c r="BE218" s="26" t="str">
        <f>+IFERROR(VLOOKUP($BB218,'Calculation NH4'!$B$4:$J$1041,7,FALSE),"")</f>
        <v/>
      </c>
      <c r="BF218" s="26" t="str">
        <f>+IFERROR(VLOOKUP($BB218,'Calculation NO3'!$B$4:$J$1044,7,FALSE),"")</f>
        <v/>
      </c>
      <c r="BG218" s="349" t="str">
        <f>+IFERROR(VLOOKUP($BB218,'Calculation P'!$B$4:$J$1000,7,FALSE),"")</f>
        <v/>
      </c>
      <c r="BH218" s="193" t="str">
        <f t="shared" si="96"/>
        <v>43629I</v>
      </c>
      <c r="BI218" s="343" t="str">
        <f>+IFERROR(VLOOKUP($BH218,'Calculation TSS'!$B$4:$J$1000,7,FALSE),"")</f>
        <v/>
      </c>
      <c r="BJ218" s="26" t="str">
        <f>+IFERROR(VLOOKUP($BH218,'Calculation COD'!$B$4:$J$1055,7,FALSE),"")</f>
        <v/>
      </c>
      <c r="BK218" s="26" t="str">
        <f>+IFERROR(VLOOKUP($BH218,'Calculation NH4'!$B$4:$J$1041,7,FALSE),"")</f>
        <v/>
      </c>
      <c r="BL218" s="26" t="str">
        <f>+IFERROR(VLOOKUP($BH218,'Calculation NO3'!$B$4:$J$1044,7,FALSE),"")</f>
        <v/>
      </c>
      <c r="BM218" s="339" t="str">
        <f>+IFERROR(VLOOKUP($BH218,'Calculation P'!$B$4:$J$1000,7,FALSE),"")</f>
        <v/>
      </c>
      <c r="BN218" s="62"/>
      <c r="BO218" s="345" t="str">
        <f t="shared" si="97"/>
        <v>43629N</v>
      </c>
      <c r="BP218" s="351" t="str">
        <f>IFERROR(+VLOOKUP($BO218,'Calculation Solids'!$B$4:$I$1141,7,FALSE),"")</f>
        <v/>
      </c>
      <c r="BQ218" s="352" t="str">
        <f t="shared" si="98"/>
        <v>43629O</v>
      </c>
      <c r="BR218" s="351" t="str">
        <f>IFERROR(+VLOOKUP($BQ218,'Calculation Solids'!$B$4:$I$1141,7,FALSE),"")</f>
        <v/>
      </c>
      <c r="BS218" s="353" t="str">
        <f t="shared" si="99"/>
        <v>43629P</v>
      </c>
      <c r="BT218" s="351" t="str">
        <f>IFERROR(+VLOOKUP($BS218,'Calculation Solids'!$B$4:$I$1141,7,FALSE),"")</f>
        <v/>
      </c>
    </row>
    <row r="219" spans="1:72" x14ac:dyDescent="0.35">
      <c r="A219" s="359">
        <v>43630</v>
      </c>
      <c r="B219" s="239"/>
      <c r="C219" s="344" t="str">
        <f t="shared" si="101"/>
        <v>43630A</v>
      </c>
      <c r="D219" s="339">
        <f>IFERROR(+VLOOKUP(C219,'Calculation Solids'!$B$4:$I$1141,7,FALSE),"")</f>
        <v>8.3865801905677255</v>
      </c>
      <c r="E219" s="340" t="str">
        <f>+IFERROR(VLOOKUP($C219,'Calculation COD'!$B$4:$J$1055,7,FALSE),"")</f>
        <v/>
      </c>
      <c r="F219" s="345" t="str">
        <f t="shared" si="85"/>
        <v>43630B</v>
      </c>
      <c r="G219" s="341">
        <f>IFERROR(+VLOOKUP($F219,'Calculation Solids'!$B$4:$I$1141,7,FALSE),"")</f>
        <v>3.7950259196357914</v>
      </c>
      <c r="H219" s="342" t="str">
        <f>+IFERROR(VLOOKUP($F219,'Calculation COD'!$B$4:$J$1055,7,FALSE),"")</f>
        <v/>
      </c>
      <c r="I219" s="342" t="str">
        <f>+IFERROR(VLOOKUP($F219,'Calculation NH4'!$B$4:$J$1041,7,FALSE),"")</f>
        <v/>
      </c>
      <c r="J219" s="339" t="str">
        <f>+IFERROR(VLOOKUP($F219,'Calculation NO3'!$B$4:$J$1044,7,FALSE),"")</f>
        <v/>
      </c>
      <c r="K219" s="339" t="str">
        <f>+IFERROR(VLOOKUP($F219,'Calculation P'!$B$4:$J$1000,7,FALSE),"")</f>
        <v/>
      </c>
      <c r="L219" s="239"/>
      <c r="M219" s="346" t="str">
        <f t="shared" si="86"/>
        <v>43630J</v>
      </c>
      <c r="N219" s="343">
        <f>+IFERROR(VLOOKUP($M219,'Calculation Solids'!$B$4:$J$1141,7,FALSE),"")</f>
        <v>49.032311424790429</v>
      </c>
      <c r="O219" s="339" t="str">
        <f t="shared" si="87"/>
        <v>43630K</v>
      </c>
      <c r="P219" s="339">
        <f>+IFERROR(VLOOKUP($O219,'Calculation Solids'!$B$4:$J$1141,7,FALSE),"")</f>
        <v>48.858867964079742</v>
      </c>
      <c r="Q219" s="339" t="str">
        <f t="shared" si="88"/>
        <v>43630L</v>
      </c>
      <c r="R219" s="339" t="str">
        <f>+IFERROR(VLOOKUP($Q219,'Calculation Solids'!$B$4:$J$1141,7,FALSE),"")</f>
        <v/>
      </c>
      <c r="S219" s="339" t="str">
        <f t="shared" si="89"/>
        <v>43630M</v>
      </c>
      <c r="T219" s="339" t="str">
        <f>+IFERROR(VLOOKUP($S219,'Calculation Solids'!$B$4:$J$1141,7,FALSE),"")</f>
        <v/>
      </c>
      <c r="U219" s="347">
        <f t="shared" si="100"/>
        <v>48.945589694435085</v>
      </c>
      <c r="V219" s="348" t="str">
        <f t="shared" si="90"/>
        <v>43630C</v>
      </c>
      <c r="W219" s="339" t="str">
        <f>+IFERROR(VLOOKUP($V219,'Calculation Solids'!$B$4:$J$1141,7,FALSE),"")</f>
        <v/>
      </c>
      <c r="X219" s="8" t="str">
        <f>+IFERROR(VLOOKUP($V219,'Calculation COD'!$B$4:$J$1055,7,FALSE),"")</f>
        <v/>
      </c>
      <c r="Y219" s="8" t="str">
        <f>+IFERROR(VLOOKUP($V219,'Calculation NH4'!$B$4:$J$1041,7,FALSE),"")</f>
        <v/>
      </c>
      <c r="Z219" s="339" t="str">
        <f>+IFERROR(VLOOKUP($V219,'Calculation NO3'!$B$4:$J$1044,7,FALSE),"")</f>
        <v/>
      </c>
      <c r="AA219" s="349" t="str">
        <f>+IFERROR(VLOOKUP($V219,'Calculation P'!$B$4:$J$1000,7,FALSE),"")</f>
        <v/>
      </c>
      <c r="AB219" s="62"/>
      <c r="AC219" s="345" t="str">
        <f t="shared" si="91"/>
        <v>43630D</v>
      </c>
      <c r="AD219" s="8" t="str">
        <f>+IFERROR(VLOOKUP($AC219,'Calculation TSS'!$B$4:$J$1000,7,FALSE),"")</f>
        <v/>
      </c>
      <c r="AE219" s="8" t="str">
        <f>+IFERROR(VLOOKUP($AC219,'Calculation COD'!$B$4:$J$1055,7,FALSE),"")</f>
        <v/>
      </c>
      <c r="AF219" s="8" t="str">
        <f>+IFERROR(VLOOKUP($AC219,'Calculation NH4'!$B$4:$J$1041,7,FALSE),"")</f>
        <v/>
      </c>
      <c r="AG219" s="339" t="str">
        <f>+IFERROR(VLOOKUP($AC219,'Calculation NO3'!$B$4:$J$1044,7,FALSE),"")</f>
        <v/>
      </c>
      <c r="AH219" s="339" t="str">
        <f>+IFERROR(VLOOKUP($AC219,'Calculation P'!$B$4:$J$1000,7,FALSE),"")</f>
        <v/>
      </c>
      <c r="AI219" s="239"/>
      <c r="AJ219" s="193" t="str">
        <f t="shared" si="92"/>
        <v>43630E</v>
      </c>
      <c r="AK219" s="350" t="str">
        <f>+IFERROR(VLOOKUP($AJ219,'Calculation TSS'!$B$4:$J$1000,7,FALSE),"")</f>
        <v/>
      </c>
      <c r="AL219" s="8" t="str">
        <f>+IFERROR(VLOOKUP($AJ219,'Calculation COD'!$B$4:$J$1055,7,FALSE),"")</f>
        <v/>
      </c>
      <c r="AM219" s="8" t="str">
        <f>+IFERROR(VLOOKUP($AJ219,'Calculation NH4'!$B$4:$J$1041,7,FALSE),"")</f>
        <v/>
      </c>
      <c r="AN219" s="339" t="str">
        <f>+IFERROR(VLOOKUP($AJ219,'Calculation NO3'!$B$4:$J$1044,7,FALSE),"")</f>
        <v/>
      </c>
      <c r="AO219" s="347" t="str">
        <f>+IFERROR(VLOOKUP($AJ219,'Calculation P'!$B$4:$J$1000,7,FALSE),"")</f>
        <v/>
      </c>
      <c r="AP219" s="341" t="str">
        <f t="shared" si="93"/>
        <v>43630F</v>
      </c>
      <c r="AQ219" s="26" t="str">
        <f>+IFERROR(VLOOKUP($AP219,'Calculation TSS'!$B$4:$J$1000,7,FALSE),"")</f>
        <v/>
      </c>
      <c r="AR219" s="26" t="str">
        <f>+IFERROR(VLOOKUP($AP219,'Calculation COD'!$B$4:$J$1055,7,FALSE),"")</f>
        <v/>
      </c>
      <c r="AS219" s="26" t="str">
        <f>+IFERROR(VLOOKUP($AP219,'Calculation NH4'!$B$4:$J$1041,7,FALSE),"")</f>
        <v/>
      </c>
      <c r="AT219" s="339" t="str">
        <f>+IFERROR(VLOOKUP($AP219,'Calculation NO3'!$B$4:$J$1044,7,FALSE),"")</f>
        <v/>
      </c>
      <c r="AU219" s="339" t="str">
        <f>+IFERROR(VLOOKUP($AP219,'Calculation P'!$B$4:$J$1000,7,FALSE),"")</f>
        <v/>
      </c>
      <c r="AV219" s="62"/>
      <c r="AW219" s="348" t="str">
        <f t="shared" si="94"/>
        <v>43630G</v>
      </c>
      <c r="AX219" s="26" t="str">
        <f>+IFERROR(VLOOKUP($AW219,'Calculation COD'!$B$4:$J$1055,7,FALSE),"")</f>
        <v/>
      </c>
      <c r="AY219" s="26" t="str">
        <f>+IFERROR(VLOOKUP($AW219,'Calculation NH4'!$B$4:$J$1041,7,FALSE),"")</f>
        <v/>
      </c>
      <c r="AZ219" s="339" t="str">
        <f>+IFERROR(VLOOKUP($AW219,'Calculation NO3'!$B$4:$J$1044,7,FALSE),"")</f>
        <v/>
      </c>
      <c r="BA219" s="347" t="str">
        <f>+IFERROR(VLOOKUP($AW219,'Calculation P'!$B$4:$J$1000,7,FALSE),"")</f>
        <v/>
      </c>
      <c r="BB219" s="345" t="str">
        <f t="shared" si="95"/>
        <v>43630H</v>
      </c>
      <c r="BC219" s="339" t="str">
        <f>+IFERROR(VLOOKUP($BB219,'Calculation TSS'!$B$4:$J$1000,7,FALSE),"")</f>
        <v/>
      </c>
      <c r="BD219" s="26" t="str">
        <f>+IFERROR(VLOOKUP($BB219,'Calculation COD'!$B$4:$J$1055,7,FALSE),"")</f>
        <v/>
      </c>
      <c r="BE219" s="26" t="str">
        <f>+IFERROR(VLOOKUP($BB219,'Calculation NH4'!$B$4:$J$1041,7,FALSE),"")</f>
        <v/>
      </c>
      <c r="BF219" s="26" t="str">
        <f>+IFERROR(VLOOKUP($BB219,'Calculation NO3'!$B$4:$J$1044,7,FALSE),"")</f>
        <v/>
      </c>
      <c r="BG219" s="349" t="str">
        <f>+IFERROR(VLOOKUP($BB219,'Calculation P'!$B$4:$J$1000,7,FALSE),"")</f>
        <v/>
      </c>
      <c r="BH219" s="193" t="str">
        <f t="shared" si="96"/>
        <v>43630I</v>
      </c>
      <c r="BI219" s="343" t="str">
        <f>+IFERROR(VLOOKUP($BH219,'Calculation TSS'!$B$4:$J$1000,7,FALSE),"")</f>
        <v/>
      </c>
      <c r="BJ219" s="26" t="str">
        <f>+IFERROR(VLOOKUP($BH219,'Calculation COD'!$B$4:$J$1055,7,FALSE),"")</f>
        <v/>
      </c>
      <c r="BK219" s="26" t="str">
        <f>+IFERROR(VLOOKUP($BH219,'Calculation NH4'!$B$4:$J$1041,7,FALSE),"")</f>
        <v/>
      </c>
      <c r="BL219" s="26" t="str">
        <f>+IFERROR(VLOOKUP($BH219,'Calculation NO3'!$B$4:$J$1044,7,FALSE),"")</f>
        <v/>
      </c>
      <c r="BM219" s="339" t="str">
        <f>+IFERROR(VLOOKUP($BH219,'Calculation P'!$B$4:$J$1000,7,FALSE),"")</f>
        <v/>
      </c>
      <c r="BN219" s="62"/>
      <c r="BO219" s="345" t="str">
        <f t="shared" si="97"/>
        <v>43630N</v>
      </c>
      <c r="BP219" s="351" t="str">
        <f>IFERROR(+VLOOKUP($BO219,'Calculation Solids'!$B$4:$I$1141,7,FALSE),"")</f>
        <v/>
      </c>
      <c r="BQ219" s="352" t="str">
        <f t="shared" si="98"/>
        <v>43630O</v>
      </c>
      <c r="BR219" s="351" t="str">
        <f>IFERROR(+VLOOKUP($BQ219,'Calculation Solids'!$B$4:$I$1141,7,FALSE),"")</f>
        <v/>
      </c>
      <c r="BS219" s="353" t="str">
        <f t="shared" si="99"/>
        <v>43630P</v>
      </c>
      <c r="BT219" s="351" t="str">
        <f>IFERROR(+VLOOKUP($BS219,'Calculation Solids'!$B$4:$I$1141,7,FALSE),"")</f>
        <v/>
      </c>
    </row>
    <row r="220" spans="1:72" x14ac:dyDescent="0.35">
      <c r="A220" s="359">
        <v>43631</v>
      </c>
      <c r="B220" s="240"/>
      <c r="C220" s="191" t="str">
        <f t="shared" si="101"/>
        <v>43631A</v>
      </c>
      <c r="D220" s="64" t="str">
        <f>IFERROR(+VLOOKUP(C220,'Calculation Solids'!$B$4:$I$1141,7,FALSE),"")</f>
        <v/>
      </c>
      <c r="E220" s="326" t="str">
        <f>+IFERROR(VLOOKUP($C220,'Calculation COD'!$B$4:$J$1055,7,FALSE),"")</f>
        <v/>
      </c>
      <c r="F220" s="183" t="str">
        <f t="shared" si="85"/>
        <v>43631B</v>
      </c>
      <c r="G220" s="178" t="str">
        <f>IFERROR(+VLOOKUP($F220,'Calculation Solids'!$B$4:$I$1141,7,FALSE),"")</f>
        <v/>
      </c>
      <c r="H220" s="3" t="str">
        <f>+IFERROR(VLOOKUP($F220,'Calculation COD'!$B$4:$J$1055,7,FALSE),"")</f>
        <v/>
      </c>
      <c r="I220" s="3" t="str">
        <f>+IFERROR(VLOOKUP($F220,'Calculation NH4'!$B$4:$J$1041,7,FALSE),"")</f>
        <v/>
      </c>
      <c r="J220" s="64" t="str">
        <f>+IFERROR(VLOOKUP($F220,'Calculation NO3'!$B$4:$J$1044,7,FALSE),"")</f>
        <v/>
      </c>
      <c r="K220" s="64" t="str">
        <f>+IFERROR(VLOOKUP($F220,'Calculation P'!$B$4:$J$1000,7,FALSE),"")</f>
        <v/>
      </c>
      <c r="L220" s="240"/>
      <c r="M220" s="117" t="str">
        <f t="shared" si="86"/>
        <v>43631J</v>
      </c>
      <c r="N220" s="66" t="str">
        <f>+IFERROR(VLOOKUP($M220,'Calculation Solids'!$B$4:$J$1141,7,FALSE),"")</f>
        <v/>
      </c>
      <c r="O220" s="64" t="str">
        <f t="shared" si="87"/>
        <v>43631K</v>
      </c>
      <c r="P220" s="64" t="str">
        <f>+IFERROR(VLOOKUP($O220,'Calculation Solids'!$B$4:$J$1141,7,FALSE),"")</f>
        <v/>
      </c>
      <c r="Q220" s="64" t="str">
        <f t="shared" si="88"/>
        <v>43631L</v>
      </c>
      <c r="R220" s="64" t="str">
        <f>+IFERROR(VLOOKUP($Q220,'Calculation Solids'!$B$4:$J$1141,7,FALSE),"")</f>
        <v/>
      </c>
      <c r="S220" s="64" t="str">
        <f t="shared" si="89"/>
        <v>43631M</v>
      </c>
      <c r="T220" s="64" t="str">
        <f>+IFERROR(VLOOKUP($S220,'Calculation Solids'!$B$4:$J$1141,7,FALSE),"")</f>
        <v/>
      </c>
      <c r="U220" s="69" t="str">
        <f t="shared" si="100"/>
        <v/>
      </c>
      <c r="V220" s="189" t="str">
        <f t="shared" si="90"/>
        <v>43631C</v>
      </c>
      <c r="W220" s="64" t="str">
        <f>+IFERROR(VLOOKUP($V220,'Calculation Solids'!$B$4:$J$1141,7,FALSE),"")</f>
        <v/>
      </c>
      <c r="X220" s="4" t="str">
        <f>+IFERROR(VLOOKUP($V220,'Calculation COD'!$B$4:$J$1055,7,FALSE),"")</f>
        <v/>
      </c>
      <c r="Y220" s="4" t="str">
        <f>+IFERROR(VLOOKUP($V220,'Calculation NH4'!$B$4:$J$1041,7,FALSE),"")</f>
        <v/>
      </c>
      <c r="Z220" s="64" t="str">
        <f>+IFERROR(VLOOKUP($V220,'Calculation NO3'!$B$4:$J$1044,7,FALSE),"")</f>
        <v/>
      </c>
      <c r="AA220" s="131" t="str">
        <f>+IFERROR(VLOOKUP($V220,'Calculation P'!$B$4:$J$1000,7,FALSE),"")</f>
        <v/>
      </c>
      <c r="AB220" s="115"/>
      <c r="AC220" s="183" t="str">
        <f t="shared" si="91"/>
        <v>43631D</v>
      </c>
      <c r="AD220" s="4" t="str">
        <f>+IFERROR(VLOOKUP($AC220,'Calculation TSS'!$B$4:$J$1000,7,FALSE),"")</f>
        <v/>
      </c>
      <c r="AE220" s="4" t="str">
        <f>+IFERROR(VLOOKUP($AC220,'Calculation COD'!$B$4:$J$1055,7,FALSE),"")</f>
        <v/>
      </c>
      <c r="AF220" s="4" t="str">
        <f>+IFERROR(VLOOKUP($AC220,'Calculation NH4'!$B$4:$J$1041,7,FALSE),"")</f>
        <v/>
      </c>
      <c r="AG220" s="64" t="str">
        <f>+IFERROR(VLOOKUP($AC220,'Calculation NO3'!$B$4:$J$1044,7,FALSE),"")</f>
        <v/>
      </c>
      <c r="AH220" s="64" t="str">
        <f>+IFERROR(VLOOKUP($AC220,'Calculation P'!$B$4:$J$1000,7,FALSE),"")</f>
        <v/>
      </c>
      <c r="AI220" s="240"/>
      <c r="AJ220" s="210" t="str">
        <f t="shared" si="92"/>
        <v>43631E</v>
      </c>
      <c r="AK220" s="211" t="str">
        <f>+IFERROR(VLOOKUP($AJ220,'Calculation TSS'!$B$4:$J$1000,7,FALSE),"")</f>
        <v/>
      </c>
      <c r="AL220" s="4" t="str">
        <f>+IFERROR(VLOOKUP($AJ220,'Calculation COD'!$B$4:$J$1055,7,FALSE),"")</f>
        <v/>
      </c>
      <c r="AM220" s="4" t="str">
        <f>+IFERROR(VLOOKUP($AJ220,'Calculation NH4'!$B$4:$J$1041,7,FALSE),"")</f>
        <v/>
      </c>
      <c r="AN220" s="64" t="str">
        <f>+IFERROR(VLOOKUP($AJ220,'Calculation NO3'!$B$4:$J$1044,7,FALSE),"")</f>
        <v/>
      </c>
      <c r="AO220" s="69" t="str">
        <f>+IFERROR(VLOOKUP($AJ220,'Calculation P'!$B$4:$J$1000,7,FALSE),"")</f>
        <v/>
      </c>
      <c r="AP220" s="178" t="str">
        <f t="shared" si="93"/>
        <v>43631F</v>
      </c>
      <c r="AQ220" s="65" t="str">
        <f>+IFERROR(VLOOKUP($AP220,'Calculation TSS'!$B$4:$J$1000,7,FALSE),"")</f>
        <v/>
      </c>
      <c r="AR220" s="65" t="str">
        <f>+IFERROR(VLOOKUP($AP220,'Calculation COD'!$B$4:$J$1055,7,FALSE),"")</f>
        <v/>
      </c>
      <c r="AS220" s="65" t="str">
        <f>+IFERROR(VLOOKUP($AP220,'Calculation NH4'!$B$4:$J$1041,7,FALSE),"")</f>
        <v/>
      </c>
      <c r="AT220" s="64" t="str">
        <f>+IFERROR(VLOOKUP($AP220,'Calculation NO3'!$B$4:$J$1044,7,FALSE),"")</f>
        <v/>
      </c>
      <c r="AU220" s="64" t="str">
        <f>+IFERROR(VLOOKUP($AP220,'Calculation P'!$B$4:$J$1000,7,FALSE),"")</f>
        <v/>
      </c>
      <c r="AV220" s="115"/>
      <c r="AW220" s="189" t="str">
        <f t="shared" si="94"/>
        <v>43631G</v>
      </c>
      <c r="AX220" s="65" t="str">
        <f>+IFERROR(VLOOKUP($AW220,'Calculation COD'!$B$4:$J$1055,7,FALSE),"")</f>
        <v/>
      </c>
      <c r="AY220" s="65" t="str">
        <f>+IFERROR(VLOOKUP($AW220,'Calculation NH4'!$B$4:$J$1041,7,FALSE),"")</f>
        <v/>
      </c>
      <c r="AZ220" s="64" t="str">
        <f>+IFERROR(VLOOKUP($AW220,'Calculation NO3'!$B$4:$J$1044,7,FALSE),"")</f>
        <v/>
      </c>
      <c r="BA220" s="69" t="str">
        <f>+IFERROR(VLOOKUP($AW220,'Calculation P'!$B$4:$J$1000,7,FALSE),"")</f>
        <v/>
      </c>
      <c r="BB220" s="183" t="str">
        <f t="shared" si="95"/>
        <v>43631H</v>
      </c>
      <c r="BC220" s="64" t="str">
        <f>+IFERROR(VLOOKUP($BB220,'Calculation TSS'!$B$4:$J$1000,7,FALSE),"")</f>
        <v/>
      </c>
      <c r="BD220" s="65" t="str">
        <f>+IFERROR(VLOOKUP($BB220,'Calculation COD'!$B$4:$J$1055,7,FALSE),"")</f>
        <v/>
      </c>
      <c r="BE220" s="65" t="str">
        <f>+IFERROR(VLOOKUP($BB220,'Calculation NH4'!$B$4:$J$1041,7,FALSE),"")</f>
        <v/>
      </c>
      <c r="BF220" s="65" t="str">
        <f>+IFERROR(VLOOKUP($BB220,'Calculation NO3'!$B$4:$J$1044,7,FALSE),"")</f>
        <v/>
      </c>
      <c r="BG220" s="131" t="str">
        <f>+IFERROR(VLOOKUP($BB220,'Calculation P'!$B$4:$J$1000,7,FALSE),"")</f>
        <v/>
      </c>
      <c r="BH220" s="210" t="str">
        <f t="shared" si="96"/>
        <v>43631I</v>
      </c>
      <c r="BI220" s="66" t="str">
        <f>+IFERROR(VLOOKUP($BH220,'Calculation TSS'!$B$4:$J$1000,7,FALSE),"")</f>
        <v/>
      </c>
      <c r="BJ220" s="65" t="str">
        <f>+IFERROR(VLOOKUP($BH220,'Calculation COD'!$B$4:$J$1055,7,FALSE),"")</f>
        <v/>
      </c>
      <c r="BK220" s="65" t="str">
        <f>+IFERROR(VLOOKUP($BH220,'Calculation NH4'!$B$4:$J$1041,7,FALSE),"")</f>
        <v/>
      </c>
      <c r="BL220" s="65" t="str">
        <f>+IFERROR(VLOOKUP($BH220,'Calculation NO3'!$B$4:$J$1044,7,FALSE),"")</f>
        <v/>
      </c>
      <c r="BM220" s="64" t="str">
        <f>+IFERROR(VLOOKUP($BH220,'Calculation P'!$B$4:$J$1000,7,FALSE),"")</f>
        <v/>
      </c>
      <c r="BN220" s="115"/>
      <c r="BO220" s="183" t="str">
        <f t="shared" si="97"/>
        <v>43631N</v>
      </c>
      <c r="BP220" s="116" t="str">
        <f>IFERROR(+VLOOKUP($BO220,'Calculation Solids'!$B$4:$I$1141,7,FALSE),"")</f>
        <v/>
      </c>
      <c r="BQ220" s="187" t="str">
        <f t="shared" si="98"/>
        <v>43631O</v>
      </c>
      <c r="BR220" s="116" t="str">
        <f>IFERROR(+VLOOKUP($BQ220,'Calculation Solids'!$B$4:$I$1141,7,FALSE),"")</f>
        <v/>
      </c>
      <c r="BS220" s="185" t="str">
        <f t="shared" si="99"/>
        <v>43631P</v>
      </c>
      <c r="BT220" s="116" t="str">
        <f>IFERROR(+VLOOKUP($BS220,'Calculation Solids'!$B$4:$I$1141,7,FALSE),"")</f>
        <v/>
      </c>
    </row>
    <row r="221" spans="1:72" x14ac:dyDescent="0.35">
      <c r="A221" s="359">
        <v>43632</v>
      </c>
      <c r="B221" s="240"/>
      <c r="C221" s="191" t="str">
        <f t="shared" si="101"/>
        <v>43632A</v>
      </c>
      <c r="D221" s="64" t="str">
        <f>IFERROR(+VLOOKUP(C221,'Calculation Solids'!$B$4:$I$1141,7,FALSE),"")</f>
        <v/>
      </c>
      <c r="E221" s="326" t="str">
        <f>+IFERROR(VLOOKUP($C221,'Calculation COD'!$B$4:$J$1055,7,FALSE),"")</f>
        <v/>
      </c>
      <c r="F221" s="183" t="str">
        <f t="shared" si="85"/>
        <v>43632B</v>
      </c>
      <c r="G221" s="178" t="str">
        <f>IFERROR(+VLOOKUP($F221,'Calculation Solids'!$B$4:$I$1141,7,FALSE),"")</f>
        <v/>
      </c>
      <c r="H221" s="3" t="str">
        <f>+IFERROR(VLOOKUP($F221,'Calculation COD'!$B$4:$J$1055,7,FALSE),"")</f>
        <v/>
      </c>
      <c r="I221" s="3" t="str">
        <f>+IFERROR(VLOOKUP($F221,'Calculation NH4'!$B$4:$J$1041,7,FALSE),"")</f>
        <v/>
      </c>
      <c r="J221" s="64" t="str">
        <f>+IFERROR(VLOOKUP($F221,'Calculation NO3'!$B$4:$J$1044,7,FALSE),"")</f>
        <v/>
      </c>
      <c r="K221" s="64" t="str">
        <f>+IFERROR(VLOOKUP($F221,'Calculation P'!$B$4:$J$1000,7,FALSE),"")</f>
        <v/>
      </c>
      <c r="L221" s="240"/>
      <c r="M221" s="117" t="str">
        <f t="shared" si="86"/>
        <v>43632J</v>
      </c>
      <c r="N221" s="66" t="str">
        <f>+IFERROR(VLOOKUP($M221,'Calculation Solids'!$B$4:$J$1141,7,FALSE),"")</f>
        <v/>
      </c>
      <c r="O221" s="64" t="str">
        <f t="shared" si="87"/>
        <v>43632K</v>
      </c>
      <c r="P221" s="64" t="str">
        <f>+IFERROR(VLOOKUP($O221,'Calculation Solids'!$B$4:$J$1141,7,FALSE),"")</f>
        <v/>
      </c>
      <c r="Q221" s="64" t="str">
        <f t="shared" si="88"/>
        <v>43632L</v>
      </c>
      <c r="R221" s="64" t="str">
        <f>+IFERROR(VLOOKUP($Q221,'Calculation Solids'!$B$4:$J$1141,7,FALSE),"")</f>
        <v/>
      </c>
      <c r="S221" s="64" t="str">
        <f t="shared" si="89"/>
        <v>43632M</v>
      </c>
      <c r="T221" s="64" t="str">
        <f>+IFERROR(VLOOKUP($S221,'Calculation Solids'!$B$4:$J$1141,7,FALSE),"")</f>
        <v/>
      </c>
      <c r="U221" s="69" t="str">
        <f t="shared" si="100"/>
        <v/>
      </c>
      <c r="V221" s="189" t="str">
        <f t="shared" si="90"/>
        <v>43632C</v>
      </c>
      <c r="W221" s="64" t="str">
        <f>+IFERROR(VLOOKUP($V221,'Calculation Solids'!$B$4:$J$1141,7,FALSE),"")</f>
        <v/>
      </c>
      <c r="X221" s="4" t="str">
        <f>+IFERROR(VLOOKUP($V221,'Calculation COD'!$B$4:$J$1055,7,FALSE),"")</f>
        <v/>
      </c>
      <c r="Y221" s="4" t="str">
        <f>+IFERROR(VLOOKUP($V221,'Calculation NH4'!$B$4:$J$1041,7,FALSE),"")</f>
        <v/>
      </c>
      <c r="Z221" s="64" t="str">
        <f>+IFERROR(VLOOKUP($V221,'Calculation NO3'!$B$4:$J$1044,7,FALSE),"")</f>
        <v/>
      </c>
      <c r="AA221" s="131" t="str">
        <f>+IFERROR(VLOOKUP($V221,'Calculation P'!$B$4:$J$1000,7,FALSE),"")</f>
        <v/>
      </c>
      <c r="AB221" s="115"/>
      <c r="AC221" s="183" t="str">
        <f t="shared" si="91"/>
        <v>43632D</v>
      </c>
      <c r="AD221" s="4" t="str">
        <f>+IFERROR(VLOOKUP($AC221,'Calculation TSS'!$B$4:$J$1000,7,FALSE),"")</f>
        <v/>
      </c>
      <c r="AE221" s="4" t="str">
        <f>+IFERROR(VLOOKUP($AC221,'Calculation COD'!$B$4:$J$1055,7,FALSE),"")</f>
        <v/>
      </c>
      <c r="AF221" s="4" t="str">
        <f>+IFERROR(VLOOKUP($AC221,'Calculation NH4'!$B$4:$J$1041,7,FALSE),"")</f>
        <v/>
      </c>
      <c r="AG221" s="64" t="str">
        <f>+IFERROR(VLOOKUP($AC221,'Calculation NO3'!$B$4:$J$1044,7,FALSE),"")</f>
        <v/>
      </c>
      <c r="AH221" s="64" t="str">
        <f>+IFERROR(VLOOKUP($AC221,'Calculation P'!$B$4:$J$1000,7,FALSE),"")</f>
        <v/>
      </c>
      <c r="AI221" s="240"/>
      <c r="AJ221" s="210" t="str">
        <f t="shared" si="92"/>
        <v>43632E</v>
      </c>
      <c r="AK221" s="211" t="str">
        <f>+IFERROR(VLOOKUP($AJ221,'Calculation TSS'!$B$4:$J$1000,7,FALSE),"")</f>
        <v/>
      </c>
      <c r="AL221" s="4" t="str">
        <f>+IFERROR(VLOOKUP($AJ221,'Calculation COD'!$B$4:$J$1055,7,FALSE),"")</f>
        <v/>
      </c>
      <c r="AM221" s="4" t="str">
        <f>+IFERROR(VLOOKUP($AJ221,'Calculation NH4'!$B$4:$J$1041,7,FALSE),"")</f>
        <v/>
      </c>
      <c r="AN221" s="64" t="str">
        <f>+IFERROR(VLOOKUP($AJ221,'Calculation NO3'!$B$4:$J$1044,7,FALSE),"")</f>
        <v/>
      </c>
      <c r="AO221" s="69" t="str">
        <f>+IFERROR(VLOOKUP($AJ221,'Calculation P'!$B$4:$J$1000,7,FALSE),"")</f>
        <v/>
      </c>
      <c r="AP221" s="178" t="str">
        <f t="shared" si="93"/>
        <v>43632F</v>
      </c>
      <c r="AQ221" s="65" t="str">
        <f>+IFERROR(VLOOKUP($AP221,'Calculation TSS'!$B$4:$J$1000,7,FALSE),"")</f>
        <v/>
      </c>
      <c r="AR221" s="65" t="str">
        <f>+IFERROR(VLOOKUP($AP221,'Calculation COD'!$B$4:$J$1055,7,FALSE),"")</f>
        <v/>
      </c>
      <c r="AS221" s="65" t="str">
        <f>+IFERROR(VLOOKUP($AP221,'Calculation NH4'!$B$4:$J$1041,7,FALSE),"")</f>
        <v/>
      </c>
      <c r="AT221" s="64" t="str">
        <f>+IFERROR(VLOOKUP($AP221,'Calculation NO3'!$B$4:$J$1044,7,FALSE),"")</f>
        <v/>
      </c>
      <c r="AU221" s="64" t="str">
        <f>+IFERROR(VLOOKUP($AP221,'Calculation P'!$B$4:$J$1000,7,FALSE),"")</f>
        <v/>
      </c>
      <c r="AV221" s="115"/>
      <c r="AW221" s="189" t="str">
        <f t="shared" si="94"/>
        <v>43632G</v>
      </c>
      <c r="AX221" s="65" t="str">
        <f>+IFERROR(VLOOKUP($AW221,'Calculation COD'!$B$4:$J$1055,7,FALSE),"")</f>
        <v/>
      </c>
      <c r="AY221" s="65" t="str">
        <f>+IFERROR(VLOOKUP($AW221,'Calculation NH4'!$B$4:$J$1041,7,FALSE),"")</f>
        <v/>
      </c>
      <c r="AZ221" s="64" t="str">
        <f>+IFERROR(VLOOKUP($AW221,'Calculation NO3'!$B$4:$J$1044,7,FALSE),"")</f>
        <v/>
      </c>
      <c r="BA221" s="69" t="str">
        <f>+IFERROR(VLOOKUP($AW221,'Calculation P'!$B$4:$J$1000,7,FALSE),"")</f>
        <v/>
      </c>
      <c r="BB221" s="183" t="str">
        <f t="shared" si="95"/>
        <v>43632H</v>
      </c>
      <c r="BC221" s="64" t="str">
        <f>+IFERROR(VLOOKUP($BB221,'Calculation TSS'!$B$4:$J$1000,7,FALSE),"")</f>
        <v/>
      </c>
      <c r="BD221" s="65" t="str">
        <f>+IFERROR(VLOOKUP($BB221,'Calculation COD'!$B$4:$J$1055,7,FALSE),"")</f>
        <v/>
      </c>
      <c r="BE221" s="65" t="str">
        <f>+IFERROR(VLOOKUP($BB221,'Calculation NH4'!$B$4:$J$1041,7,FALSE),"")</f>
        <v/>
      </c>
      <c r="BF221" s="65" t="str">
        <f>+IFERROR(VLOOKUP($BB221,'Calculation NO3'!$B$4:$J$1044,7,FALSE),"")</f>
        <v/>
      </c>
      <c r="BG221" s="131" t="str">
        <f>+IFERROR(VLOOKUP($BB221,'Calculation P'!$B$4:$J$1000,7,FALSE),"")</f>
        <v/>
      </c>
      <c r="BH221" s="210" t="str">
        <f t="shared" si="96"/>
        <v>43632I</v>
      </c>
      <c r="BI221" s="66" t="str">
        <f>+IFERROR(VLOOKUP($BH221,'Calculation TSS'!$B$4:$J$1000,7,FALSE),"")</f>
        <v/>
      </c>
      <c r="BJ221" s="65" t="str">
        <f>+IFERROR(VLOOKUP($BH221,'Calculation COD'!$B$4:$J$1055,7,FALSE),"")</f>
        <v/>
      </c>
      <c r="BK221" s="65" t="str">
        <f>+IFERROR(VLOOKUP($BH221,'Calculation NH4'!$B$4:$J$1041,7,FALSE),"")</f>
        <v/>
      </c>
      <c r="BL221" s="65" t="str">
        <f>+IFERROR(VLOOKUP($BH221,'Calculation NO3'!$B$4:$J$1044,7,FALSE),"")</f>
        <v/>
      </c>
      <c r="BM221" s="64" t="str">
        <f>+IFERROR(VLOOKUP($BH221,'Calculation P'!$B$4:$J$1000,7,FALSE),"")</f>
        <v/>
      </c>
      <c r="BN221" s="115"/>
      <c r="BO221" s="183" t="str">
        <f t="shared" si="97"/>
        <v>43632N</v>
      </c>
      <c r="BP221" s="116" t="str">
        <f>IFERROR(+VLOOKUP($BO221,'Calculation Solids'!$B$4:$I$1141,7,FALSE),"")</f>
        <v/>
      </c>
      <c r="BQ221" s="187" t="str">
        <f t="shared" si="98"/>
        <v>43632O</v>
      </c>
      <c r="BR221" s="116" t="str">
        <f>IFERROR(+VLOOKUP($BQ221,'Calculation Solids'!$B$4:$I$1141,7,FALSE),"")</f>
        <v/>
      </c>
      <c r="BS221" s="185" t="str">
        <f t="shared" si="99"/>
        <v>43632P</v>
      </c>
      <c r="BT221" s="116" t="str">
        <f>IFERROR(+VLOOKUP($BS221,'Calculation Solids'!$B$4:$I$1141,7,FALSE),"")</f>
        <v/>
      </c>
    </row>
    <row r="222" spans="1:72" x14ac:dyDescent="0.35">
      <c r="A222" s="359">
        <v>43633</v>
      </c>
      <c r="B222" s="239"/>
      <c r="C222" s="344" t="str">
        <f t="shared" si="101"/>
        <v>43633A</v>
      </c>
      <c r="D222" s="339">
        <f>IFERROR(+VLOOKUP(C222,'Calculation Solids'!$B$4:$I$1141,7,FALSE),"")</f>
        <v>7.5670602576955899</v>
      </c>
      <c r="E222" s="340" t="str">
        <f>+IFERROR(VLOOKUP($C222,'Calculation COD'!$B$4:$J$1055,7,FALSE),"")</f>
        <v/>
      </c>
      <c r="F222" s="345" t="str">
        <f t="shared" si="85"/>
        <v>43633B</v>
      </c>
      <c r="G222" s="341">
        <f>IFERROR(+VLOOKUP($F222,'Calculation Solids'!$B$4:$I$1141,7,FALSE),"")</f>
        <v>4.4481283367397877</v>
      </c>
      <c r="H222" s="342" t="str">
        <f>+IFERROR(VLOOKUP($F222,'Calculation COD'!$B$4:$J$1055,7,FALSE),"")</f>
        <v/>
      </c>
      <c r="I222" s="342" t="str">
        <f>+IFERROR(VLOOKUP($F222,'Calculation NH4'!$B$4:$J$1041,7,FALSE),"")</f>
        <v/>
      </c>
      <c r="J222" s="339" t="str">
        <f>+IFERROR(VLOOKUP($F222,'Calculation NO3'!$B$4:$J$1044,7,FALSE),"")</f>
        <v/>
      </c>
      <c r="K222" s="339" t="str">
        <f>+IFERROR(VLOOKUP($F222,'Calculation P'!$B$4:$J$1000,7,FALSE),"")</f>
        <v/>
      </c>
      <c r="L222" s="239"/>
      <c r="M222" s="346" t="str">
        <f t="shared" si="86"/>
        <v>43633J</v>
      </c>
      <c r="N222" s="343">
        <f>+IFERROR(VLOOKUP($M222,'Calculation Solids'!$B$4:$J$1141,7,FALSE),"")</f>
        <v>50.241767918867545</v>
      </c>
      <c r="O222" s="339" t="str">
        <f t="shared" si="87"/>
        <v>43633K</v>
      </c>
      <c r="P222" s="339">
        <f>+IFERROR(VLOOKUP($O222,'Calculation Solids'!$B$4:$J$1141,7,FALSE),"")</f>
        <v>50.521584051987396</v>
      </c>
      <c r="Q222" s="339" t="str">
        <f t="shared" si="88"/>
        <v>43633L</v>
      </c>
      <c r="R222" s="339">
        <f>+IFERROR(VLOOKUP($Q222,'Calculation Solids'!$B$4:$J$1141,7,FALSE),"")</f>
        <v>51.337095514345172</v>
      </c>
      <c r="S222" s="339" t="str">
        <f t="shared" si="89"/>
        <v>43633M</v>
      </c>
      <c r="T222" s="339" t="str">
        <f>+IFERROR(VLOOKUP($S222,'Calculation Solids'!$B$4:$J$1141,7,FALSE),"")</f>
        <v/>
      </c>
      <c r="U222" s="347">
        <f t="shared" si="100"/>
        <v>50.700149161733371</v>
      </c>
      <c r="V222" s="348" t="str">
        <f t="shared" si="90"/>
        <v>43633C</v>
      </c>
      <c r="W222" s="339" t="str">
        <f>+IFERROR(VLOOKUP($V222,'Calculation Solids'!$B$4:$J$1141,7,FALSE),"")</f>
        <v/>
      </c>
      <c r="X222" s="8" t="str">
        <f>+IFERROR(VLOOKUP($V222,'Calculation COD'!$B$4:$J$1055,7,FALSE),"")</f>
        <v/>
      </c>
      <c r="Y222" s="8" t="str">
        <f>+IFERROR(VLOOKUP($V222,'Calculation NH4'!$B$4:$J$1041,7,FALSE),"")</f>
        <v/>
      </c>
      <c r="Z222" s="339" t="str">
        <f>+IFERROR(VLOOKUP($V222,'Calculation NO3'!$B$4:$J$1044,7,FALSE),"")</f>
        <v/>
      </c>
      <c r="AA222" s="349" t="str">
        <f>+IFERROR(VLOOKUP($V222,'Calculation P'!$B$4:$J$1000,7,FALSE),"")</f>
        <v/>
      </c>
      <c r="AB222" s="62"/>
      <c r="AC222" s="345" t="str">
        <f t="shared" si="91"/>
        <v>43633D</v>
      </c>
      <c r="AD222" s="8" t="str">
        <f>+IFERROR(VLOOKUP($AC222,'Calculation TSS'!$B$4:$J$1000,7,FALSE),"")</f>
        <v/>
      </c>
      <c r="AE222" s="8" t="str">
        <f>+IFERROR(VLOOKUP($AC222,'Calculation COD'!$B$4:$J$1055,7,FALSE),"")</f>
        <v/>
      </c>
      <c r="AF222" s="8" t="str">
        <f>+IFERROR(VLOOKUP($AC222,'Calculation NH4'!$B$4:$J$1041,7,FALSE),"")</f>
        <v/>
      </c>
      <c r="AG222" s="339" t="str">
        <f>+IFERROR(VLOOKUP($AC222,'Calculation NO3'!$B$4:$J$1044,7,FALSE),"")</f>
        <v/>
      </c>
      <c r="AH222" s="339" t="str">
        <f>+IFERROR(VLOOKUP($AC222,'Calculation P'!$B$4:$J$1000,7,FALSE),"")</f>
        <v/>
      </c>
      <c r="AI222" s="239"/>
      <c r="AJ222" s="193" t="str">
        <f t="shared" si="92"/>
        <v>43633E</v>
      </c>
      <c r="AK222" s="350" t="str">
        <f>+IFERROR(VLOOKUP($AJ222,'Calculation TSS'!$B$4:$J$1000,7,FALSE),"")</f>
        <v/>
      </c>
      <c r="AL222" s="8" t="str">
        <f>+IFERROR(VLOOKUP($AJ222,'Calculation COD'!$B$4:$J$1055,7,FALSE),"")</f>
        <v/>
      </c>
      <c r="AM222" s="8" t="str">
        <f>+IFERROR(VLOOKUP($AJ222,'Calculation NH4'!$B$4:$J$1041,7,FALSE),"")</f>
        <v/>
      </c>
      <c r="AN222" s="339" t="str">
        <f>+IFERROR(VLOOKUP($AJ222,'Calculation NO3'!$B$4:$J$1044,7,FALSE),"")</f>
        <v/>
      </c>
      <c r="AO222" s="347" t="str">
        <f>+IFERROR(VLOOKUP($AJ222,'Calculation P'!$B$4:$J$1000,7,FALSE),"")</f>
        <v/>
      </c>
      <c r="AP222" s="341" t="str">
        <f t="shared" si="93"/>
        <v>43633F</v>
      </c>
      <c r="AQ222" s="26" t="str">
        <f>+IFERROR(VLOOKUP($AP222,'Calculation TSS'!$B$4:$J$1000,7,FALSE),"")</f>
        <v/>
      </c>
      <c r="AR222" s="26" t="str">
        <f>+IFERROR(VLOOKUP($AP222,'Calculation COD'!$B$4:$J$1055,7,FALSE),"")</f>
        <v/>
      </c>
      <c r="AS222" s="26" t="str">
        <f>+IFERROR(VLOOKUP($AP222,'Calculation NH4'!$B$4:$J$1041,7,FALSE),"")</f>
        <v/>
      </c>
      <c r="AT222" s="339" t="str">
        <f>+IFERROR(VLOOKUP($AP222,'Calculation NO3'!$B$4:$J$1044,7,FALSE),"")</f>
        <v/>
      </c>
      <c r="AU222" s="339" t="str">
        <f>+IFERROR(VLOOKUP($AP222,'Calculation P'!$B$4:$J$1000,7,FALSE),"")</f>
        <v/>
      </c>
      <c r="AV222" s="62"/>
      <c r="AW222" s="348" t="str">
        <f t="shared" si="94"/>
        <v>43633G</v>
      </c>
      <c r="AX222" s="26" t="str">
        <f>+IFERROR(VLOOKUP($AW222,'Calculation COD'!$B$4:$J$1055,7,FALSE),"")</f>
        <v/>
      </c>
      <c r="AY222" s="26" t="str">
        <f>+IFERROR(VLOOKUP($AW222,'Calculation NH4'!$B$4:$J$1041,7,FALSE),"")</f>
        <v/>
      </c>
      <c r="AZ222" s="339" t="str">
        <f>+IFERROR(VLOOKUP($AW222,'Calculation NO3'!$B$4:$J$1044,7,FALSE),"")</f>
        <v/>
      </c>
      <c r="BA222" s="347" t="str">
        <f>+IFERROR(VLOOKUP($AW222,'Calculation P'!$B$4:$J$1000,7,FALSE),"")</f>
        <v/>
      </c>
      <c r="BB222" s="345" t="str">
        <f t="shared" si="95"/>
        <v>43633H</v>
      </c>
      <c r="BC222" s="339" t="str">
        <f>+IFERROR(VLOOKUP($BB222,'Calculation TSS'!$B$4:$J$1000,7,FALSE),"")</f>
        <v/>
      </c>
      <c r="BD222" s="26" t="str">
        <f>+IFERROR(VLOOKUP($BB222,'Calculation COD'!$B$4:$J$1055,7,FALSE),"")</f>
        <v/>
      </c>
      <c r="BE222" s="26" t="str">
        <f>+IFERROR(VLOOKUP($BB222,'Calculation NH4'!$B$4:$J$1041,7,FALSE),"")</f>
        <v/>
      </c>
      <c r="BF222" s="26" t="str">
        <f>+IFERROR(VLOOKUP($BB222,'Calculation NO3'!$B$4:$J$1044,7,FALSE),"")</f>
        <v/>
      </c>
      <c r="BG222" s="349" t="str">
        <f>+IFERROR(VLOOKUP($BB222,'Calculation P'!$B$4:$J$1000,7,FALSE),"")</f>
        <v/>
      </c>
      <c r="BH222" s="193" t="str">
        <f t="shared" si="96"/>
        <v>43633I</v>
      </c>
      <c r="BI222" s="343" t="str">
        <f>+IFERROR(VLOOKUP($BH222,'Calculation TSS'!$B$4:$J$1000,7,FALSE),"")</f>
        <v/>
      </c>
      <c r="BJ222" s="26" t="str">
        <f>+IFERROR(VLOOKUP($BH222,'Calculation COD'!$B$4:$J$1055,7,FALSE),"")</f>
        <v/>
      </c>
      <c r="BK222" s="26" t="str">
        <f>+IFERROR(VLOOKUP($BH222,'Calculation NH4'!$B$4:$J$1041,7,FALSE),"")</f>
        <v/>
      </c>
      <c r="BL222" s="26" t="str">
        <f>+IFERROR(VLOOKUP($BH222,'Calculation NO3'!$B$4:$J$1044,7,FALSE),"")</f>
        <v/>
      </c>
      <c r="BM222" s="339" t="str">
        <f>+IFERROR(VLOOKUP($BH222,'Calculation P'!$B$4:$J$1000,7,FALSE),"")</f>
        <v/>
      </c>
      <c r="BN222" s="62"/>
      <c r="BO222" s="345" t="str">
        <f t="shared" si="97"/>
        <v>43633N</v>
      </c>
      <c r="BP222" s="351">
        <f>IFERROR(+VLOOKUP($BO222,'Calculation Solids'!$B$4:$I$1141,7,FALSE),"")</f>
        <v>199.54776562914699</v>
      </c>
      <c r="BQ222" s="352" t="str">
        <f t="shared" si="98"/>
        <v>43633O</v>
      </c>
      <c r="BR222" s="351">
        <f>IFERROR(+VLOOKUP($BQ222,'Calculation Solids'!$B$4:$I$1141,7,FALSE),"")</f>
        <v>508.2432201944398</v>
      </c>
      <c r="BS222" s="353" t="str">
        <f t="shared" si="99"/>
        <v>43633P</v>
      </c>
      <c r="BT222" s="351" t="str">
        <f>IFERROR(+VLOOKUP($BS222,'Calculation Solids'!$B$4:$I$1141,7,FALSE),"")</f>
        <v/>
      </c>
    </row>
    <row r="223" spans="1:72" x14ac:dyDescent="0.35">
      <c r="A223" s="359">
        <v>43634</v>
      </c>
      <c r="B223" s="239"/>
      <c r="C223" s="344" t="str">
        <f t="shared" si="101"/>
        <v>43634A</v>
      </c>
      <c r="D223" s="339" t="str">
        <f>IFERROR(+VLOOKUP(C223,'Calculation Solids'!$B$4:$I$1141,7,FALSE),"")</f>
        <v/>
      </c>
      <c r="E223" s="340" t="str">
        <f>+IFERROR(VLOOKUP($C223,'Calculation COD'!$B$4:$J$1055,7,FALSE),"")</f>
        <v/>
      </c>
      <c r="F223" s="345" t="str">
        <f t="shared" si="85"/>
        <v>43634B</v>
      </c>
      <c r="G223" s="341" t="str">
        <f>IFERROR(+VLOOKUP($F223,'Calculation Solids'!$B$4:$I$1141,7,FALSE),"")</f>
        <v/>
      </c>
      <c r="H223" s="342" t="str">
        <f>+IFERROR(VLOOKUP($F223,'Calculation COD'!$B$4:$J$1055,7,FALSE),"")</f>
        <v/>
      </c>
      <c r="I223" s="342" t="str">
        <f>+IFERROR(VLOOKUP($F223,'Calculation NH4'!$B$4:$J$1041,7,FALSE),"")</f>
        <v/>
      </c>
      <c r="J223" s="339" t="str">
        <f>+IFERROR(VLOOKUP($F223,'Calculation NO3'!$B$4:$J$1044,7,FALSE),"")</f>
        <v/>
      </c>
      <c r="K223" s="339" t="str">
        <f>+IFERROR(VLOOKUP($F223,'Calculation P'!$B$4:$J$1000,7,FALSE),"")</f>
        <v/>
      </c>
      <c r="L223" s="239"/>
      <c r="M223" s="346" t="str">
        <f t="shared" si="86"/>
        <v>43634J</v>
      </c>
      <c r="N223" s="343" t="str">
        <f>+IFERROR(VLOOKUP($M223,'Calculation Solids'!$B$4:$J$1141,7,FALSE),"")</f>
        <v/>
      </c>
      <c r="O223" s="339" t="str">
        <f t="shared" si="87"/>
        <v>43634K</v>
      </c>
      <c r="P223" s="339" t="str">
        <f>+IFERROR(VLOOKUP($O223,'Calculation Solids'!$B$4:$J$1141,7,FALSE),"")</f>
        <v/>
      </c>
      <c r="Q223" s="339" t="str">
        <f t="shared" si="88"/>
        <v>43634L</v>
      </c>
      <c r="R223" s="339" t="str">
        <f>+IFERROR(VLOOKUP($Q223,'Calculation Solids'!$B$4:$J$1141,7,FALSE),"")</f>
        <v/>
      </c>
      <c r="S223" s="339" t="str">
        <f t="shared" si="89"/>
        <v>43634M</v>
      </c>
      <c r="T223" s="339" t="str">
        <f>+IFERROR(VLOOKUP($S223,'Calculation Solids'!$B$4:$J$1141,7,FALSE),"")</f>
        <v/>
      </c>
      <c r="U223" s="347" t="str">
        <f t="shared" si="100"/>
        <v/>
      </c>
      <c r="V223" s="348" t="str">
        <f t="shared" si="90"/>
        <v>43634C</v>
      </c>
      <c r="W223" s="339" t="str">
        <f>+IFERROR(VLOOKUP($V223,'Calculation Solids'!$B$4:$J$1141,7,FALSE),"")</f>
        <v/>
      </c>
      <c r="X223" s="8" t="str">
        <f>+IFERROR(VLOOKUP($V223,'Calculation COD'!$B$4:$J$1055,7,FALSE),"")</f>
        <v/>
      </c>
      <c r="Y223" s="8" t="str">
        <f>+IFERROR(VLOOKUP($V223,'Calculation NH4'!$B$4:$J$1041,7,FALSE),"")</f>
        <v/>
      </c>
      <c r="Z223" s="339" t="str">
        <f>+IFERROR(VLOOKUP($V223,'Calculation NO3'!$B$4:$J$1044,7,FALSE),"")</f>
        <v/>
      </c>
      <c r="AA223" s="349" t="str">
        <f>+IFERROR(VLOOKUP($V223,'Calculation P'!$B$4:$J$1000,7,FALSE),"")</f>
        <v/>
      </c>
      <c r="AB223" s="62"/>
      <c r="AC223" s="345" t="str">
        <f t="shared" si="91"/>
        <v>43634D</v>
      </c>
      <c r="AD223" s="8" t="str">
        <f>+IFERROR(VLOOKUP($AC223,'Calculation TSS'!$B$4:$J$1000,7,FALSE),"")</f>
        <v/>
      </c>
      <c r="AE223" s="8" t="str">
        <f>+IFERROR(VLOOKUP($AC223,'Calculation COD'!$B$4:$J$1055,7,FALSE),"")</f>
        <v/>
      </c>
      <c r="AF223" s="8" t="str">
        <f>+IFERROR(VLOOKUP($AC223,'Calculation NH4'!$B$4:$J$1041,7,FALSE),"")</f>
        <v/>
      </c>
      <c r="AG223" s="339" t="str">
        <f>+IFERROR(VLOOKUP($AC223,'Calculation NO3'!$B$4:$J$1044,7,FALSE),"")</f>
        <v/>
      </c>
      <c r="AH223" s="339" t="str">
        <f>+IFERROR(VLOOKUP($AC223,'Calculation P'!$B$4:$J$1000,7,FALSE),"")</f>
        <v/>
      </c>
      <c r="AI223" s="239"/>
      <c r="AJ223" s="193" t="str">
        <f t="shared" si="92"/>
        <v>43634E</v>
      </c>
      <c r="AK223" s="350" t="str">
        <f>+IFERROR(VLOOKUP($AJ223,'Calculation TSS'!$B$4:$J$1000,7,FALSE),"")</f>
        <v/>
      </c>
      <c r="AL223" s="8" t="str">
        <f>+IFERROR(VLOOKUP($AJ223,'Calculation COD'!$B$4:$J$1055,7,FALSE),"")</f>
        <v/>
      </c>
      <c r="AM223" s="8" t="str">
        <f>+IFERROR(VLOOKUP($AJ223,'Calculation NH4'!$B$4:$J$1041,7,FALSE),"")</f>
        <v/>
      </c>
      <c r="AN223" s="339" t="str">
        <f>+IFERROR(VLOOKUP($AJ223,'Calculation NO3'!$B$4:$J$1044,7,FALSE),"")</f>
        <v/>
      </c>
      <c r="AO223" s="347" t="str">
        <f>+IFERROR(VLOOKUP($AJ223,'Calculation P'!$B$4:$J$1000,7,FALSE),"")</f>
        <v/>
      </c>
      <c r="AP223" s="341" t="str">
        <f t="shared" si="93"/>
        <v>43634F</v>
      </c>
      <c r="AQ223" s="26" t="str">
        <f>+IFERROR(VLOOKUP($AP223,'Calculation TSS'!$B$4:$J$1000,7,FALSE),"")</f>
        <v/>
      </c>
      <c r="AR223" s="26" t="str">
        <f>+IFERROR(VLOOKUP($AP223,'Calculation COD'!$B$4:$J$1055,7,FALSE),"")</f>
        <v/>
      </c>
      <c r="AS223" s="26" t="str">
        <f>+IFERROR(VLOOKUP($AP223,'Calculation NH4'!$B$4:$J$1041,7,FALSE),"")</f>
        <v/>
      </c>
      <c r="AT223" s="339" t="str">
        <f>+IFERROR(VLOOKUP($AP223,'Calculation NO3'!$B$4:$J$1044,7,FALSE),"")</f>
        <v/>
      </c>
      <c r="AU223" s="339" t="str">
        <f>+IFERROR(VLOOKUP($AP223,'Calculation P'!$B$4:$J$1000,7,FALSE),"")</f>
        <v/>
      </c>
      <c r="AV223" s="62"/>
      <c r="AW223" s="348" t="str">
        <f t="shared" si="94"/>
        <v>43634G</v>
      </c>
      <c r="AX223" s="26" t="str">
        <f>+IFERROR(VLOOKUP($AW223,'Calculation COD'!$B$4:$J$1055,7,FALSE),"")</f>
        <v/>
      </c>
      <c r="AY223" s="26" t="str">
        <f>+IFERROR(VLOOKUP($AW223,'Calculation NH4'!$B$4:$J$1041,7,FALSE),"")</f>
        <v/>
      </c>
      <c r="AZ223" s="339" t="str">
        <f>+IFERROR(VLOOKUP($AW223,'Calculation NO3'!$B$4:$J$1044,7,FALSE),"")</f>
        <v/>
      </c>
      <c r="BA223" s="347" t="str">
        <f>+IFERROR(VLOOKUP($AW223,'Calculation P'!$B$4:$J$1000,7,FALSE),"")</f>
        <v/>
      </c>
      <c r="BB223" s="345" t="str">
        <f t="shared" si="95"/>
        <v>43634H</v>
      </c>
      <c r="BC223" s="339" t="str">
        <f>+IFERROR(VLOOKUP($BB223,'Calculation TSS'!$B$4:$J$1000,7,FALSE),"")</f>
        <v/>
      </c>
      <c r="BD223" s="26" t="str">
        <f>+IFERROR(VLOOKUP($BB223,'Calculation COD'!$B$4:$J$1055,7,FALSE),"")</f>
        <v/>
      </c>
      <c r="BE223" s="26" t="str">
        <f>+IFERROR(VLOOKUP($BB223,'Calculation NH4'!$B$4:$J$1041,7,FALSE),"")</f>
        <v/>
      </c>
      <c r="BF223" s="26" t="str">
        <f>+IFERROR(VLOOKUP($BB223,'Calculation NO3'!$B$4:$J$1044,7,FALSE),"")</f>
        <v/>
      </c>
      <c r="BG223" s="349" t="str">
        <f>+IFERROR(VLOOKUP($BB223,'Calculation P'!$B$4:$J$1000,7,FALSE),"")</f>
        <v/>
      </c>
      <c r="BH223" s="193" t="str">
        <f t="shared" si="96"/>
        <v>43634I</v>
      </c>
      <c r="BI223" s="343" t="str">
        <f>+IFERROR(VLOOKUP($BH223,'Calculation TSS'!$B$4:$J$1000,7,FALSE),"")</f>
        <v/>
      </c>
      <c r="BJ223" s="26" t="str">
        <f>+IFERROR(VLOOKUP($BH223,'Calculation COD'!$B$4:$J$1055,7,FALSE),"")</f>
        <v/>
      </c>
      <c r="BK223" s="26" t="str">
        <f>+IFERROR(VLOOKUP($BH223,'Calculation NH4'!$B$4:$J$1041,7,FALSE),"")</f>
        <v/>
      </c>
      <c r="BL223" s="26" t="str">
        <f>+IFERROR(VLOOKUP($BH223,'Calculation NO3'!$B$4:$J$1044,7,FALSE),"")</f>
        <v/>
      </c>
      <c r="BM223" s="339" t="str">
        <f>+IFERROR(VLOOKUP($BH223,'Calculation P'!$B$4:$J$1000,7,FALSE),"")</f>
        <v/>
      </c>
      <c r="BN223" s="62"/>
      <c r="BO223" s="345" t="str">
        <f t="shared" si="97"/>
        <v>43634N</v>
      </c>
      <c r="BP223" s="351" t="str">
        <f>IFERROR(+VLOOKUP($BO223,'Calculation Solids'!$B$4:$I$1141,7,FALSE),"")</f>
        <v/>
      </c>
      <c r="BQ223" s="352" t="str">
        <f t="shared" si="98"/>
        <v>43634O</v>
      </c>
      <c r="BR223" s="351" t="str">
        <f>IFERROR(+VLOOKUP($BQ223,'Calculation Solids'!$B$4:$I$1141,7,FALSE),"")</f>
        <v/>
      </c>
      <c r="BS223" s="353" t="str">
        <f t="shared" si="99"/>
        <v>43634P</v>
      </c>
      <c r="BT223" s="351" t="str">
        <f>IFERROR(+VLOOKUP($BS223,'Calculation Solids'!$B$4:$I$1141,7,FALSE),"")</f>
        <v/>
      </c>
    </row>
    <row r="224" spans="1:72" x14ac:dyDescent="0.35">
      <c r="A224" s="359">
        <v>43635</v>
      </c>
      <c r="B224" s="239"/>
      <c r="C224" s="344" t="str">
        <f t="shared" si="101"/>
        <v>43635A</v>
      </c>
      <c r="D224" s="339">
        <f>IFERROR(+VLOOKUP(C224,'Calculation Solids'!$B$4:$I$1141,7,FALSE),"")</f>
        <v>5.2248951659060001</v>
      </c>
      <c r="E224" s="340" t="str">
        <f>+IFERROR(VLOOKUP($C224,'Calculation COD'!$B$4:$J$1055,7,FALSE),"")</f>
        <v/>
      </c>
      <c r="F224" s="345" t="str">
        <f t="shared" si="85"/>
        <v>43635B</v>
      </c>
      <c r="G224" s="341">
        <f>IFERROR(+VLOOKUP($F224,'Calculation Solids'!$B$4:$I$1141,7,FALSE),"")</f>
        <v>3.7243680307783151</v>
      </c>
      <c r="H224" s="342" t="str">
        <f>+IFERROR(VLOOKUP($F224,'Calculation COD'!$B$4:$J$1055,7,FALSE),"")</f>
        <v/>
      </c>
      <c r="I224" s="342">
        <f>+IFERROR(VLOOKUP($F224,'Calculation NH4'!$B$4:$J$1041,7,FALSE),"")</f>
        <v>847.5</v>
      </c>
      <c r="J224" s="339">
        <f>+IFERROR(VLOOKUP($F224,'Calculation NO3'!$B$4:$J$1044,7,FALSE),"")</f>
        <v>0</v>
      </c>
      <c r="K224" s="339">
        <f>+IFERROR(VLOOKUP($F224,'Calculation P'!$B$4:$J$1000,7,FALSE),"")</f>
        <v>36</v>
      </c>
      <c r="L224" s="239"/>
      <c r="M224" s="346" t="str">
        <f t="shared" si="86"/>
        <v>43635J</v>
      </c>
      <c r="N224" s="343">
        <f>+IFERROR(VLOOKUP($M224,'Calculation Solids'!$B$4:$J$1141,7,FALSE),"")</f>
        <v>50.383809567585921</v>
      </c>
      <c r="O224" s="339" t="str">
        <f t="shared" si="87"/>
        <v>43635K</v>
      </c>
      <c r="P224" s="339">
        <f>+IFERROR(VLOOKUP($O224,'Calculation Solids'!$B$4:$J$1141,7,FALSE),"")</f>
        <v>49.099583183626372</v>
      </c>
      <c r="Q224" s="339" t="str">
        <f t="shared" si="88"/>
        <v>43635L</v>
      </c>
      <c r="R224" s="339" t="str">
        <f>+IFERROR(VLOOKUP($Q224,'Calculation Solids'!$B$4:$J$1141,7,FALSE),"")</f>
        <v/>
      </c>
      <c r="S224" s="339" t="str">
        <f t="shared" si="89"/>
        <v>43635M</v>
      </c>
      <c r="T224" s="339" t="str">
        <f>+IFERROR(VLOOKUP($S224,'Calculation Solids'!$B$4:$J$1141,7,FALSE),"")</f>
        <v/>
      </c>
      <c r="U224" s="347">
        <f t="shared" si="100"/>
        <v>49.741696375606146</v>
      </c>
      <c r="V224" s="348" t="str">
        <f t="shared" si="90"/>
        <v>43635C</v>
      </c>
      <c r="W224" s="339">
        <f>+IFERROR(VLOOKUP($V224,'Calculation Solids'!$B$4:$J$1141,7,FALSE),"")</f>
        <v>2.9759486287702654</v>
      </c>
      <c r="X224" s="8" t="str">
        <f>+IFERROR(VLOOKUP($V224,'Calculation COD'!$B$4:$J$1055,7,FALSE),"")</f>
        <v/>
      </c>
      <c r="Y224" s="8">
        <f>+IFERROR(VLOOKUP($V224,'Calculation NH4'!$B$4:$J$1041,7,FALSE),"")</f>
        <v>855</v>
      </c>
      <c r="Z224" s="339">
        <f>+IFERROR(VLOOKUP($V224,'Calculation NO3'!$B$4:$J$1044,7,FALSE),"")</f>
        <v>0</v>
      </c>
      <c r="AA224" s="349" t="str">
        <f>+IFERROR(VLOOKUP($V224,'Calculation P'!$B$4:$J$1000,7,FALSE),"")</f>
        <v/>
      </c>
      <c r="AB224" s="62"/>
      <c r="AC224" s="345" t="str">
        <f t="shared" si="91"/>
        <v>43635D</v>
      </c>
      <c r="AD224" s="8" t="str">
        <f>+IFERROR(VLOOKUP($AC224,'Calculation TSS'!$B$4:$J$1000,7,FALSE),"")</f>
        <v/>
      </c>
      <c r="AE224" s="8" t="str">
        <f>+IFERROR(VLOOKUP($AC224,'Calculation COD'!$B$4:$J$1055,7,FALSE),"")</f>
        <v/>
      </c>
      <c r="AF224" s="8">
        <f>+IFERROR(VLOOKUP($AC224,'Calculation NH4'!$B$4:$J$1041,7,FALSE),"")</f>
        <v>830</v>
      </c>
      <c r="AG224" s="339">
        <f>+IFERROR(VLOOKUP($AC224,'Calculation NO3'!$B$4:$J$1044,7,FALSE),"")</f>
        <v>0</v>
      </c>
      <c r="AH224" s="339" t="str">
        <f>+IFERROR(VLOOKUP($AC224,'Calculation P'!$B$4:$J$1000,7,FALSE),"")</f>
        <v/>
      </c>
      <c r="AI224" s="239"/>
      <c r="AJ224" s="193" t="str">
        <f t="shared" si="92"/>
        <v>43635E</v>
      </c>
      <c r="AK224" s="350" t="str">
        <f>+IFERROR(VLOOKUP($AJ224,'Calculation TSS'!$B$4:$J$1000,7,FALSE),"")</f>
        <v/>
      </c>
      <c r="AL224" s="8" t="str">
        <f>+IFERROR(VLOOKUP($AJ224,'Calculation COD'!$B$4:$J$1055,7,FALSE),"")</f>
        <v/>
      </c>
      <c r="AM224" s="8" t="str">
        <f>+IFERROR(VLOOKUP($AJ224,'Calculation NH4'!$B$4:$J$1041,7,FALSE),"")</f>
        <v/>
      </c>
      <c r="AN224" s="339" t="str">
        <f>+IFERROR(VLOOKUP($AJ224,'Calculation NO3'!$B$4:$J$1044,7,FALSE),"")</f>
        <v/>
      </c>
      <c r="AO224" s="347" t="str">
        <f>+IFERROR(VLOOKUP($AJ224,'Calculation P'!$B$4:$J$1000,7,FALSE),"")</f>
        <v/>
      </c>
      <c r="AP224" s="341" t="str">
        <f t="shared" si="93"/>
        <v>43635F</v>
      </c>
      <c r="AQ224" s="26" t="str">
        <f>+IFERROR(VLOOKUP($AP224,'Calculation TSS'!$B$4:$J$1000,7,FALSE),"")</f>
        <v/>
      </c>
      <c r="AR224" s="26" t="str">
        <f>+IFERROR(VLOOKUP($AP224,'Calculation COD'!$B$4:$J$1055,7,FALSE),"")</f>
        <v/>
      </c>
      <c r="AS224" s="26">
        <f>+IFERROR(VLOOKUP($AP224,'Calculation NH4'!$B$4:$J$1041,7,FALSE),"")</f>
        <v>267.5</v>
      </c>
      <c r="AT224" s="339">
        <f>+IFERROR(VLOOKUP($AP224,'Calculation NO3'!$B$4:$J$1044,7,FALSE),"")</f>
        <v>0</v>
      </c>
      <c r="AU224" s="339">
        <f>+IFERROR(VLOOKUP($AP224,'Calculation P'!$B$4:$J$1000,7,FALSE),"")</f>
        <v>19.649999999999999</v>
      </c>
      <c r="AV224" s="62"/>
      <c r="AW224" s="348" t="str">
        <f t="shared" si="94"/>
        <v>43635G</v>
      </c>
      <c r="AX224" s="26" t="str">
        <f>+IFERROR(VLOOKUP($AW224,'Calculation COD'!$B$4:$J$1055,7,FALSE),"")</f>
        <v/>
      </c>
      <c r="AY224" s="26" t="str">
        <f>+IFERROR(VLOOKUP($AW224,'Calculation NH4'!$B$4:$J$1041,7,FALSE),"")</f>
        <v/>
      </c>
      <c r="AZ224" s="339" t="str">
        <f>+IFERROR(VLOOKUP($AW224,'Calculation NO3'!$B$4:$J$1044,7,FALSE),"")</f>
        <v/>
      </c>
      <c r="BA224" s="347" t="str">
        <f>+IFERROR(VLOOKUP($AW224,'Calculation P'!$B$4:$J$1000,7,FALSE),"")</f>
        <v/>
      </c>
      <c r="BB224" s="345" t="str">
        <f t="shared" si="95"/>
        <v>43635H</v>
      </c>
      <c r="BC224" s="339" t="str">
        <f>+IFERROR(VLOOKUP($BB224,'Calculation TSS'!$B$4:$J$1000,7,FALSE),"")</f>
        <v/>
      </c>
      <c r="BD224" s="26" t="str">
        <f>+IFERROR(VLOOKUP($BB224,'Calculation COD'!$B$4:$J$1055,7,FALSE),"")</f>
        <v/>
      </c>
      <c r="BE224" s="26">
        <f>+IFERROR(VLOOKUP($BB224,'Calculation NH4'!$B$4:$J$1041,7,FALSE),"")</f>
        <v>79</v>
      </c>
      <c r="BF224" s="26">
        <f>+IFERROR(VLOOKUP($BB224,'Calculation NO3'!$B$4:$J$1044,7,FALSE),"")</f>
        <v>49.800000000000004</v>
      </c>
      <c r="BG224" s="349" t="str">
        <f>+IFERROR(VLOOKUP($BB224,'Calculation P'!$B$4:$J$1000,7,FALSE),"")</f>
        <v/>
      </c>
      <c r="BH224" s="193" t="str">
        <f t="shared" si="96"/>
        <v>43635I</v>
      </c>
      <c r="BI224" s="343" t="str">
        <f>+IFERROR(VLOOKUP($BH224,'Calculation TSS'!$B$4:$J$1000,7,FALSE),"")</f>
        <v/>
      </c>
      <c r="BJ224" s="26" t="str">
        <f>+IFERROR(VLOOKUP($BH224,'Calculation COD'!$B$4:$J$1055,7,FALSE),"")</f>
        <v/>
      </c>
      <c r="BK224" s="26">
        <f>+IFERROR(VLOOKUP($BH224,'Calculation NH4'!$B$4:$J$1041,7,FALSE),"")</f>
        <v>0</v>
      </c>
      <c r="BL224" s="26">
        <f>+IFERROR(VLOOKUP($BH224,'Calculation NO3'!$B$4:$J$1044,7,FALSE),"")</f>
        <v>54.300000000000004</v>
      </c>
      <c r="BM224" s="339">
        <f>+IFERROR(VLOOKUP($BH224,'Calculation P'!$B$4:$J$1000,7,FALSE),"")</f>
        <v>0</v>
      </c>
      <c r="BN224" s="62"/>
      <c r="BO224" s="345" t="str">
        <f t="shared" si="97"/>
        <v>43635N</v>
      </c>
      <c r="BP224" s="351" t="str">
        <f>IFERROR(+VLOOKUP($BO224,'Calculation Solids'!$B$4:$I$1141,7,FALSE),"")</f>
        <v/>
      </c>
      <c r="BQ224" s="352" t="str">
        <f t="shared" si="98"/>
        <v>43635O</v>
      </c>
      <c r="BR224" s="351" t="str">
        <f>IFERROR(+VLOOKUP($BQ224,'Calculation Solids'!$B$4:$I$1141,7,FALSE),"")</f>
        <v/>
      </c>
      <c r="BS224" s="353" t="str">
        <f t="shared" si="99"/>
        <v>43635P</v>
      </c>
      <c r="BT224" s="351" t="str">
        <f>IFERROR(+VLOOKUP($BS224,'Calculation Solids'!$B$4:$I$1141,7,FALSE),"")</f>
        <v/>
      </c>
    </row>
    <row r="225" spans="1:72" x14ac:dyDescent="0.35">
      <c r="A225" s="359">
        <v>43636</v>
      </c>
      <c r="B225" s="239"/>
      <c r="C225" s="344" t="str">
        <f t="shared" si="101"/>
        <v>43636A</v>
      </c>
      <c r="D225" s="339" t="str">
        <f>IFERROR(+VLOOKUP(C225,'Calculation Solids'!$B$4:$I$1141,7,FALSE),"")</f>
        <v/>
      </c>
      <c r="E225" s="340" t="str">
        <f>+IFERROR(VLOOKUP($C225,'Calculation COD'!$B$4:$J$1055,7,FALSE),"")</f>
        <v/>
      </c>
      <c r="F225" s="345" t="str">
        <f t="shared" si="85"/>
        <v>43636B</v>
      </c>
      <c r="G225" s="341" t="str">
        <f>IFERROR(+VLOOKUP($F225,'Calculation Solids'!$B$4:$I$1141,7,FALSE),"")</f>
        <v/>
      </c>
      <c r="H225" s="342" t="str">
        <f>+IFERROR(VLOOKUP($F225,'Calculation COD'!$B$4:$J$1055,7,FALSE),"")</f>
        <v/>
      </c>
      <c r="I225" s="342" t="str">
        <f>+IFERROR(VLOOKUP($F225,'Calculation NH4'!$B$4:$J$1041,7,FALSE),"")</f>
        <v/>
      </c>
      <c r="J225" s="339" t="str">
        <f>+IFERROR(VLOOKUP($F225,'Calculation NO3'!$B$4:$J$1044,7,FALSE),"")</f>
        <v/>
      </c>
      <c r="K225" s="339" t="str">
        <f>+IFERROR(VLOOKUP($F225,'Calculation P'!$B$4:$J$1000,7,FALSE),"")</f>
        <v/>
      </c>
      <c r="L225" s="239"/>
      <c r="M225" s="346" t="str">
        <f t="shared" si="86"/>
        <v>43636J</v>
      </c>
      <c r="N225" s="343" t="str">
        <f>+IFERROR(VLOOKUP($M225,'Calculation Solids'!$B$4:$J$1141,7,FALSE),"")</f>
        <v/>
      </c>
      <c r="O225" s="339" t="str">
        <f t="shared" si="87"/>
        <v>43636K</v>
      </c>
      <c r="P225" s="339" t="str">
        <f>+IFERROR(VLOOKUP($O225,'Calculation Solids'!$B$4:$J$1141,7,FALSE),"")</f>
        <v/>
      </c>
      <c r="Q225" s="339" t="str">
        <f t="shared" si="88"/>
        <v>43636L</v>
      </c>
      <c r="R225" s="339" t="str">
        <f>+IFERROR(VLOOKUP($Q225,'Calculation Solids'!$B$4:$J$1141,7,FALSE),"")</f>
        <v/>
      </c>
      <c r="S225" s="339" t="str">
        <f t="shared" si="89"/>
        <v>43636M</v>
      </c>
      <c r="T225" s="339" t="str">
        <f>+IFERROR(VLOOKUP($S225,'Calculation Solids'!$B$4:$J$1141,7,FALSE),"")</f>
        <v/>
      </c>
      <c r="U225" s="347" t="str">
        <f t="shared" si="100"/>
        <v/>
      </c>
      <c r="V225" s="348" t="str">
        <f t="shared" si="90"/>
        <v>43636C</v>
      </c>
      <c r="W225" s="339" t="str">
        <f>+IFERROR(VLOOKUP($V225,'Calculation Solids'!$B$4:$J$1141,7,FALSE),"")</f>
        <v/>
      </c>
      <c r="X225" s="8" t="str">
        <f>+IFERROR(VLOOKUP($V225,'Calculation COD'!$B$4:$J$1055,7,FALSE),"")</f>
        <v/>
      </c>
      <c r="Y225" s="8" t="str">
        <f>+IFERROR(VLOOKUP($V225,'Calculation NH4'!$B$4:$J$1041,7,FALSE),"")</f>
        <v/>
      </c>
      <c r="Z225" s="339" t="str">
        <f>+IFERROR(VLOOKUP($V225,'Calculation NO3'!$B$4:$J$1044,7,FALSE),"")</f>
        <v/>
      </c>
      <c r="AA225" s="349" t="str">
        <f>+IFERROR(VLOOKUP($V225,'Calculation P'!$B$4:$J$1000,7,FALSE),"")</f>
        <v/>
      </c>
      <c r="AB225" s="62"/>
      <c r="AC225" s="345" t="str">
        <f t="shared" si="91"/>
        <v>43636D</v>
      </c>
      <c r="AD225" s="8" t="str">
        <f>+IFERROR(VLOOKUP($AC225,'Calculation TSS'!$B$4:$J$1000,7,FALSE),"")</f>
        <v/>
      </c>
      <c r="AE225" s="8" t="str">
        <f>+IFERROR(VLOOKUP($AC225,'Calculation COD'!$B$4:$J$1055,7,FALSE),"")</f>
        <v/>
      </c>
      <c r="AF225" s="8" t="str">
        <f>+IFERROR(VLOOKUP($AC225,'Calculation NH4'!$B$4:$J$1041,7,FALSE),"")</f>
        <v/>
      </c>
      <c r="AG225" s="339" t="str">
        <f>+IFERROR(VLOOKUP($AC225,'Calculation NO3'!$B$4:$J$1044,7,FALSE),"")</f>
        <v/>
      </c>
      <c r="AH225" s="339" t="str">
        <f>+IFERROR(VLOOKUP($AC225,'Calculation P'!$B$4:$J$1000,7,FALSE),"")</f>
        <v/>
      </c>
      <c r="AI225" s="239"/>
      <c r="AJ225" s="193" t="str">
        <f t="shared" si="92"/>
        <v>43636E</v>
      </c>
      <c r="AK225" s="350" t="str">
        <f>+IFERROR(VLOOKUP($AJ225,'Calculation TSS'!$B$4:$J$1000,7,FALSE),"")</f>
        <v/>
      </c>
      <c r="AL225" s="8" t="str">
        <f>+IFERROR(VLOOKUP($AJ225,'Calculation COD'!$B$4:$J$1055,7,FALSE),"")</f>
        <v/>
      </c>
      <c r="AM225" s="8" t="str">
        <f>+IFERROR(VLOOKUP($AJ225,'Calculation NH4'!$B$4:$J$1041,7,FALSE),"")</f>
        <v/>
      </c>
      <c r="AN225" s="339" t="str">
        <f>+IFERROR(VLOOKUP($AJ225,'Calculation NO3'!$B$4:$J$1044,7,FALSE),"")</f>
        <v/>
      </c>
      <c r="AO225" s="347" t="str">
        <f>+IFERROR(VLOOKUP($AJ225,'Calculation P'!$B$4:$J$1000,7,FALSE),"")</f>
        <v/>
      </c>
      <c r="AP225" s="341" t="str">
        <f t="shared" si="93"/>
        <v>43636F</v>
      </c>
      <c r="AQ225" s="26" t="str">
        <f>+IFERROR(VLOOKUP($AP225,'Calculation TSS'!$B$4:$J$1000,7,FALSE),"")</f>
        <v/>
      </c>
      <c r="AR225" s="26" t="str">
        <f>+IFERROR(VLOOKUP($AP225,'Calculation COD'!$B$4:$J$1055,7,FALSE),"")</f>
        <v/>
      </c>
      <c r="AS225" s="26" t="str">
        <f>+IFERROR(VLOOKUP($AP225,'Calculation NH4'!$B$4:$J$1041,7,FALSE),"")</f>
        <v/>
      </c>
      <c r="AT225" s="339" t="str">
        <f>+IFERROR(VLOOKUP($AP225,'Calculation NO3'!$B$4:$J$1044,7,FALSE),"")</f>
        <v/>
      </c>
      <c r="AU225" s="339" t="str">
        <f>+IFERROR(VLOOKUP($AP225,'Calculation P'!$B$4:$J$1000,7,FALSE),"")</f>
        <v/>
      </c>
      <c r="AV225" s="62"/>
      <c r="AW225" s="348" t="str">
        <f t="shared" si="94"/>
        <v>43636G</v>
      </c>
      <c r="AX225" s="26" t="str">
        <f>+IFERROR(VLOOKUP($AW225,'Calculation COD'!$B$4:$J$1055,7,FALSE),"")</f>
        <v/>
      </c>
      <c r="AY225" s="26" t="str">
        <f>+IFERROR(VLOOKUP($AW225,'Calculation NH4'!$B$4:$J$1041,7,FALSE),"")</f>
        <v/>
      </c>
      <c r="AZ225" s="339" t="str">
        <f>+IFERROR(VLOOKUP($AW225,'Calculation NO3'!$B$4:$J$1044,7,FALSE),"")</f>
        <v/>
      </c>
      <c r="BA225" s="347" t="str">
        <f>+IFERROR(VLOOKUP($AW225,'Calculation P'!$B$4:$J$1000,7,FALSE),"")</f>
        <v/>
      </c>
      <c r="BB225" s="345" t="str">
        <f t="shared" si="95"/>
        <v>43636H</v>
      </c>
      <c r="BC225" s="339" t="str">
        <f>+IFERROR(VLOOKUP($BB225,'Calculation TSS'!$B$4:$J$1000,7,FALSE),"")</f>
        <v/>
      </c>
      <c r="BD225" s="26" t="str">
        <f>+IFERROR(VLOOKUP($BB225,'Calculation COD'!$B$4:$J$1055,7,FALSE),"")</f>
        <v/>
      </c>
      <c r="BE225" s="26" t="str">
        <f>+IFERROR(VLOOKUP($BB225,'Calculation NH4'!$B$4:$J$1041,7,FALSE),"")</f>
        <v/>
      </c>
      <c r="BF225" s="26" t="str">
        <f>+IFERROR(VLOOKUP($BB225,'Calculation NO3'!$B$4:$J$1044,7,FALSE),"")</f>
        <v/>
      </c>
      <c r="BG225" s="349" t="str">
        <f>+IFERROR(VLOOKUP($BB225,'Calculation P'!$B$4:$J$1000,7,FALSE),"")</f>
        <v/>
      </c>
      <c r="BH225" s="193" t="str">
        <f t="shared" si="96"/>
        <v>43636I</v>
      </c>
      <c r="BI225" s="343" t="str">
        <f>+IFERROR(VLOOKUP($BH225,'Calculation TSS'!$B$4:$J$1000,7,FALSE),"")</f>
        <v/>
      </c>
      <c r="BJ225" s="26" t="str">
        <f>+IFERROR(VLOOKUP($BH225,'Calculation COD'!$B$4:$J$1055,7,FALSE),"")</f>
        <v/>
      </c>
      <c r="BK225" s="26" t="str">
        <f>+IFERROR(VLOOKUP($BH225,'Calculation NH4'!$B$4:$J$1041,7,FALSE),"")</f>
        <v/>
      </c>
      <c r="BL225" s="26" t="str">
        <f>+IFERROR(VLOOKUP($BH225,'Calculation NO3'!$B$4:$J$1044,7,FALSE),"")</f>
        <v/>
      </c>
      <c r="BM225" s="339" t="str">
        <f>+IFERROR(VLOOKUP($BH225,'Calculation P'!$B$4:$J$1000,7,FALSE),"")</f>
        <v/>
      </c>
      <c r="BN225" s="62"/>
      <c r="BO225" s="345" t="str">
        <f t="shared" si="97"/>
        <v>43636N</v>
      </c>
      <c r="BP225" s="351" t="str">
        <f>IFERROR(+VLOOKUP($BO225,'Calculation Solids'!$B$4:$I$1141,7,FALSE),"")</f>
        <v/>
      </c>
      <c r="BQ225" s="352" t="str">
        <f t="shared" si="98"/>
        <v>43636O</v>
      </c>
      <c r="BR225" s="351" t="str">
        <f>IFERROR(+VLOOKUP($BQ225,'Calculation Solids'!$B$4:$I$1141,7,FALSE),"")</f>
        <v/>
      </c>
      <c r="BS225" s="353" t="str">
        <f t="shared" si="99"/>
        <v>43636P</v>
      </c>
      <c r="BT225" s="351" t="str">
        <f>IFERROR(+VLOOKUP($BS225,'Calculation Solids'!$B$4:$I$1141,7,FALSE),"")</f>
        <v/>
      </c>
    </row>
    <row r="226" spans="1:72" x14ac:dyDescent="0.35">
      <c r="A226" s="359">
        <v>43637</v>
      </c>
      <c r="B226" s="239"/>
      <c r="C226" s="344" t="str">
        <f t="shared" si="101"/>
        <v>43637A</v>
      </c>
      <c r="D226" s="339">
        <f>IFERROR(+VLOOKUP(C226,'Calculation Solids'!$B$4:$I$1141,7,FALSE),"")</f>
        <v>11.852677597096253</v>
      </c>
      <c r="E226" s="340" t="str">
        <f>+IFERROR(VLOOKUP($C226,'Calculation COD'!$B$4:$J$1055,7,FALSE),"")</f>
        <v/>
      </c>
      <c r="F226" s="345" t="str">
        <f t="shared" si="85"/>
        <v>43637B</v>
      </c>
      <c r="G226" s="341">
        <f>IFERROR(+VLOOKUP($F226,'Calculation Solids'!$B$4:$I$1141,7,FALSE),"")</f>
        <v>4.7471602071274619</v>
      </c>
      <c r="H226" s="342" t="str">
        <f>+IFERROR(VLOOKUP($F226,'Calculation COD'!$B$4:$J$1055,7,FALSE),"")</f>
        <v/>
      </c>
      <c r="I226" s="342" t="str">
        <f>+IFERROR(VLOOKUP($F226,'Calculation NH4'!$B$4:$J$1041,7,FALSE),"")</f>
        <v/>
      </c>
      <c r="J226" s="339" t="str">
        <f>+IFERROR(VLOOKUP($F226,'Calculation NO3'!$B$4:$J$1044,7,FALSE),"")</f>
        <v/>
      </c>
      <c r="K226" s="339" t="str">
        <f>+IFERROR(VLOOKUP($F226,'Calculation P'!$B$4:$J$1000,7,FALSE),"")</f>
        <v/>
      </c>
      <c r="L226" s="239"/>
      <c r="M226" s="346" t="str">
        <f t="shared" si="86"/>
        <v>43637J</v>
      </c>
      <c r="N226" s="343">
        <f>+IFERROR(VLOOKUP($M226,'Calculation Solids'!$B$4:$J$1141,7,FALSE),"")</f>
        <v>52.643510821723005</v>
      </c>
      <c r="O226" s="339" t="str">
        <f t="shared" si="87"/>
        <v>43637K</v>
      </c>
      <c r="P226" s="339">
        <f>+IFERROR(VLOOKUP($O226,'Calculation Solids'!$B$4:$J$1141,7,FALSE),"")</f>
        <v>50.11671404845017</v>
      </c>
      <c r="Q226" s="339" t="str">
        <f t="shared" si="88"/>
        <v>43637L</v>
      </c>
      <c r="R226" s="339" t="str">
        <f>+IFERROR(VLOOKUP($Q226,'Calculation Solids'!$B$4:$J$1141,7,FALSE),"")</f>
        <v/>
      </c>
      <c r="S226" s="339" t="str">
        <f t="shared" si="89"/>
        <v>43637M</v>
      </c>
      <c r="T226" s="339" t="str">
        <f>+IFERROR(VLOOKUP($S226,'Calculation Solids'!$B$4:$J$1141,7,FALSE),"")</f>
        <v/>
      </c>
      <c r="U226" s="347">
        <f t="shared" si="100"/>
        <v>51.380112435086588</v>
      </c>
      <c r="V226" s="348" t="str">
        <f t="shared" si="90"/>
        <v>43637C</v>
      </c>
      <c r="W226" s="339" t="str">
        <f>+IFERROR(VLOOKUP($V226,'Calculation Solids'!$B$4:$J$1141,7,FALSE),"")</f>
        <v/>
      </c>
      <c r="X226" s="8" t="str">
        <f>+IFERROR(VLOOKUP($V226,'Calculation COD'!$B$4:$J$1055,7,FALSE),"")</f>
        <v/>
      </c>
      <c r="Y226" s="8" t="str">
        <f>+IFERROR(VLOOKUP($V226,'Calculation NH4'!$B$4:$J$1041,7,FALSE),"")</f>
        <v/>
      </c>
      <c r="Z226" s="339" t="str">
        <f>+IFERROR(VLOOKUP($V226,'Calculation NO3'!$B$4:$J$1044,7,FALSE),"")</f>
        <v/>
      </c>
      <c r="AA226" s="349" t="str">
        <f>+IFERROR(VLOOKUP($V226,'Calculation P'!$B$4:$J$1000,7,FALSE),"")</f>
        <v/>
      </c>
      <c r="AB226" s="62"/>
      <c r="AC226" s="345" t="str">
        <f t="shared" si="91"/>
        <v>43637D</v>
      </c>
      <c r="AD226" s="8" t="str">
        <f>+IFERROR(VLOOKUP($AC226,'Calculation TSS'!$B$4:$J$1000,7,FALSE),"")</f>
        <v/>
      </c>
      <c r="AE226" s="8" t="str">
        <f>+IFERROR(VLOOKUP($AC226,'Calculation COD'!$B$4:$J$1055,7,FALSE),"")</f>
        <v/>
      </c>
      <c r="AF226" s="8" t="str">
        <f>+IFERROR(VLOOKUP($AC226,'Calculation NH4'!$B$4:$J$1041,7,FALSE),"")</f>
        <v/>
      </c>
      <c r="AG226" s="339" t="str">
        <f>+IFERROR(VLOOKUP($AC226,'Calculation NO3'!$B$4:$J$1044,7,FALSE),"")</f>
        <v/>
      </c>
      <c r="AH226" s="339" t="str">
        <f>+IFERROR(VLOOKUP($AC226,'Calculation P'!$B$4:$J$1000,7,FALSE),"")</f>
        <v/>
      </c>
      <c r="AI226" s="239"/>
      <c r="AJ226" s="193" t="str">
        <f t="shared" si="92"/>
        <v>43637E</v>
      </c>
      <c r="AK226" s="350" t="str">
        <f>+IFERROR(VLOOKUP($AJ226,'Calculation TSS'!$B$4:$J$1000,7,FALSE),"")</f>
        <v/>
      </c>
      <c r="AL226" s="8" t="str">
        <f>+IFERROR(VLOOKUP($AJ226,'Calculation COD'!$B$4:$J$1055,7,FALSE),"")</f>
        <v/>
      </c>
      <c r="AM226" s="8" t="str">
        <f>+IFERROR(VLOOKUP($AJ226,'Calculation NH4'!$B$4:$J$1041,7,FALSE),"")</f>
        <v/>
      </c>
      <c r="AN226" s="339" t="str">
        <f>+IFERROR(VLOOKUP($AJ226,'Calculation NO3'!$B$4:$J$1044,7,FALSE),"")</f>
        <v/>
      </c>
      <c r="AO226" s="347" t="str">
        <f>+IFERROR(VLOOKUP($AJ226,'Calculation P'!$B$4:$J$1000,7,FALSE),"")</f>
        <v/>
      </c>
      <c r="AP226" s="341" t="str">
        <f t="shared" si="93"/>
        <v>43637F</v>
      </c>
      <c r="AQ226" s="26" t="str">
        <f>+IFERROR(VLOOKUP($AP226,'Calculation TSS'!$B$4:$J$1000,7,FALSE),"")</f>
        <v/>
      </c>
      <c r="AR226" s="26" t="str">
        <f>+IFERROR(VLOOKUP($AP226,'Calculation COD'!$B$4:$J$1055,7,FALSE),"")</f>
        <v/>
      </c>
      <c r="AS226" s="26" t="str">
        <f>+IFERROR(VLOOKUP($AP226,'Calculation NH4'!$B$4:$J$1041,7,FALSE),"")</f>
        <v/>
      </c>
      <c r="AT226" s="339" t="str">
        <f>+IFERROR(VLOOKUP($AP226,'Calculation NO3'!$B$4:$J$1044,7,FALSE),"")</f>
        <v/>
      </c>
      <c r="AU226" s="339" t="str">
        <f>+IFERROR(VLOOKUP($AP226,'Calculation P'!$B$4:$J$1000,7,FALSE),"")</f>
        <v/>
      </c>
      <c r="AV226" s="62"/>
      <c r="AW226" s="348" t="str">
        <f t="shared" si="94"/>
        <v>43637G</v>
      </c>
      <c r="AX226" s="26" t="str">
        <f>+IFERROR(VLOOKUP($AW226,'Calculation COD'!$B$4:$J$1055,7,FALSE),"")</f>
        <v/>
      </c>
      <c r="AY226" s="26" t="str">
        <f>+IFERROR(VLOOKUP($AW226,'Calculation NH4'!$B$4:$J$1041,7,FALSE),"")</f>
        <v/>
      </c>
      <c r="AZ226" s="339" t="str">
        <f>+IFERROR(VLOOKUP($AW226,'Calculation NO3'!$B$4:$J$1044,7,FALSE),"")</f>
        <v/>
      </c>
      <c r="BA226" s="347" t="str">
        <f>+IFERROR(VLOOKUP($AW226,'Calculation P'!$B$4:$J$1000,7,FALSE),"")</f>
        <v/>
      </c>
      <c r="BB226" s="345" t="str">
        <f t="shared" si="95"/>
        <v>43637H</v>
      </c>
      <c r="BC226" s="339" t="str">
        <f>+IFERROR(VLOOKUP($BB226,'Calculation TSS'!$B$4:$J$1000,7,FALSE),"")</f>
        <v/>
      </c>
      <c r="BD226" s="26" t="str">
        <f>+IFERROR(VLOOKUP($BB226,'Calculation COD'!$B$4:$J$1055,7,FALSE),"")</f>
        <v/>
      </c>
      <c r="BE226" s="26" t="str">
        <f>+IFERROR(VLOOKUP($BB226,'Calculation NH4'!$B$4:$J$1041,7,FALSE),"")</f>
        <v/>
      </c>
      <c r="BF226" s="26" t="str">
        <f>+IFERROR(VLOOKUP($BB226,'Calculation NO3'!$B$4:$J$1044,7,FALSE),"")</f>
        <v/>
      </c>
      <c r="BG226" s="349" t="str">
        <f>+IFERROR(VLOOKUP($BB226,'Calculation P'!$B$4:$J$1000,7,FALSE),"")</f>
        <v/>
      </c>
      <c r="BH226" s="193" t="str">
        <f t="shared" si="96"/>
        <v>43637I</v>
      </c>
      <c r="BI226" s="343" t="str">
        <f>+IFERROR(VLOOKUP($BH226,'Calculation TSS'!$B$4:$J$1000,7,FALSE),"")</f>
        <v/>
      </c>
      <c r="BJ226" s="26" t="str">
        <f>+IFERROR(VLOOKUP($BH226,'Calculation COD'!$B$4:$J$1055,7,FALSE),"")</f>
        <v/>
      </c>
      <c r="BK226" s="26" t="str">
        <f>+IFERROR(VLOOKUP($BH226,'Calculation NH4'!$B$4:$J$1041,7,FALSE),"")</f>
        <v/>
      </c>
      <c r="BL226" s="26" t="str">
        <f>+IFERROR(VLOOKUP($BH226,'Calculation NO3'!$B$4:$J$1044,7,FALSE),"")</f>
        <v/>
      </c>
      <c r="BM226" s="339" t="str">
        <f>+IFERROR(VLOOKUP($BH226,'Calculation P'!$B$4:$J$1000,7,FALSE),"")</f>
        <v/>
      </c>
      <c r="BN226" s="62"/>
      <c r="BO226" s="345" t="str">
        <f t="shared" si="97"/>
        <v>43637N</v>
      </c>
      <c r="BP226" s="351" t="str">
        <f>IFERROR(+VLOOKUP($BO226,'Calculation Solids'!$B$4:$I$1141,7,FALSE),"")</f>
        <v/>
      </c>
      <c r="BQ226" s="352" t="str">
        <f t="shared" si="98"/>
        <v>43637O</v>
      </c>
      <c r="BR226" s="351" t="str">
        <f>IFERROR(+VLOOKUP($BQ226,'Calculation Solids'!$B$4:$I$1141,7,FALSE),"")</f>
        <v/>
      </c>
      <c r="BS226" s="353" t="str">
        <f t="shared" si="99"/>
        <v>43637P</v>
      </c>
      <c r="BT226" s="351" t="str">
        <f>IFERROR(+VLOOKUP($BS226,'Calculation Solids'!$B$4:$I$1141,7,FALSE),"")</f>
        <v/>
      </c>
    </row>
    <row r="227" spans="1:72" x14ac:dyDescent="0.35">
      <c r="A227" s="359">
        <v>43638</v>
      </c>
      <c r="B227" s="240"/>
      <c r="C227" s="191" t="str">
        <f t="shared" si="101"/>
        <v>43638A</v>
      </c>
      <c r="D227" s="64" t="str">
        <f>IFERROR(+VLOOKUP(C227,'Calculation Solids'!$B$4:$I$1141,7,FALSE),"")</f>
        <v/>
      </c>
      <c r="E227" s="326" t="str">
        <f>+IFERROR(VLOOKUP($C227,'Calculation COD'!$B$4:$J$1055,7,FALSE),"")</f>
        <v/>
      </c>
      <c r="F227" s="183" t="str">
        <f t="shared" si="85"/>
        <v>43638B</v>
      </c>
      <c r="G227" s="178" t="str">
        <f>IFERROR(+VLOOKUP($F227,'Calculation Solids'!$B$4:$I$1141,7,FALSE),"")</f>
        <v/>
      </c>
      <c r="H227" s="3" t="str">
        <f>+IFERROR(VLOOKUP($F227,'Calculation COD'!$B$4:$J$1055,7,FALSE),"")</f>
        <v/>
      </c>
      <c r="I227" s="3" t="str">
        <f>+IFERROR(VLOOKUP($F227,'Calculation NH4'!$B$4:$J$1041,7,FALSE),"")</f>
        <v/>
      </c>
      <c r="J227" s="64" t="str">
        <f>+IFERROR(VLOOKUP($F227,'Calculation NO3'!$B$4:$J$1044,7,FALSE),"")</f>
        <v/>
      </c>
      <c r="K227" s="64" t="str">
        <f>+IFERROR(VLOOKUP($F227,'Calculation P'!$B$4:$J$1000,7,FALSE),"")</f>
        <v/>
      </c>
      <c r="L227" s="240"/>
      <c r="M227" s="117" t="str">
        <f t="shared" si="86"/>
        <v>43638J</v>
      </c>
      <c r="N227" s="66" t="str">
        <f>+IFERROR(VLOOKUP($M227,'Calculation Solids'!$B$4:$J$1141,7,FALSE),"")</f>
        <v/>
      </c>
      <c r="O227" s="64" t="str">
        <f t="shared" si="87"/>
        <v>43638K</v>
      </c>
      <c r="P227" s="64" t="str">
        <f>+IFERROR(VLOOKUP($O227,'Calculation Solids'!$B$4:$J$1141,7,FALSE),"")</f>
        <v/>
      </c>
      <c r="Q227" s="64" t="str">
        <f t="shared" si="88"/>
        <v>43638L</v>
      </c>
      <c r="R227" s="64" t="str">
        <f>+IFERROR(VLOOKUP($Q227,'Calculation Solids'!$B$4:$J$1141,7,FALSE),"")</f>
        <v/>
      </c>
      <c r="S227" s="64" t="str">
        <f t="shared" si="89"/>
        <v>43638M</v>
      </c>
      <c r="T227" s="64" t="str">
        <f>+IFERROR(VLOOKUP($S227,'Calculation Solids'!$B$4:$J$1141,7,FALSE),"")</f>
        <v/>
      </c>
      <c r="U227" s="69" t="str">
        <f t="shared" si="100"/>
        <v/>
      </c>
      <c r="V227" s="189" t="str">
        <f t="shared" si="90"/>
        <v>43638C</v>
      </c>
      <c r="W227" s="64" t="str">
        <f>+IFERROR(VLOOKUP($V227,'Calculation Solids'!$B$4:$J$1141,7,FALSE),"")</f>
        <v/>
      </c>
      <c r="X227" s="4" t="str">
        <f>+IFERROR(VLOOKUP($V227,'Calculation COD'!$B$4:$J$1055,7,FALSE),"")</f>
        <v/>
      </c>
      <c r="Y227" s="4" t="str">
        <f>+IFERROR(VLOOKUP($V227,'Calculation NH4'!$B$4:$J$1041,7,FALSE),"")</f>
        <v/>
      </c>
      <c r="Z227" s="64" t="str">
        <f>+IFERROR(VLOOKUP($V227,'Calculation NO3'!$B$4:$J$1044,7,FALSE),"")</f>
        <v/>
      </c>
      <c r="AA227" s="131" t="str">
        <f>+IFERROR(VLOOKUP($V227,'Calculation P'!$B$4:$J$1000,7,FALSE),"")</f>
        <v/>
      </c>
      <c r="AB227" s="115"/>
      <c r="AC227" s="183" t="str">
        <f t="shared" si="91"/>
        <v>43638D</v>
      </c>
      <c r="AD227" s="4" t="str">
        <f>+IFERROR(VLOOKUP($AC227,'Calculation TSS'!$B$4:$J$1000,7,FALSE),"")</f>
        <v/>
      </c>
      <c r="AE227" s="4" t="str">
        <f>+IFERROR(VLOOKUP($AC227,'Calculation COD'!$B$4:$J$1055,7,FALSE),"")</f>
        <v/>
      </c>
      <c r="AF227" s="4" t="str">
        <f>+IFERROR(VLOOKUP($AC227,'Calculation NH4'!$B$4:$J$1041,7,FALSE),"")</f>
        <v/>
      </c>
      <c r="AG227" s="64" t="str">
        <f>+IFERROR(VLOOKUP($AC227,'Calculation NO3'!$B$4:$J$1044,7,FALSE),"")</f>
        <v/>
      </c>
      <c r="AH227" s="64" t="str">
        <f>+IFERROR(VLOOKUP($AC227,'Calculation P'!$B$4:$J$1000,7,FALSE),"")</f>
        <v/>
      </c>
      <c r="AI227" s="240"/>
      <c r="AJ227" s="210" t="str">
        <f t="shared" si="92"/>
        <v>43638E</v>
      </c>
      <c r="AK227" s="211" t="str">
        <f>+IFERROR(VLOOKUP($AJ227,'Calculation TSS'!$B$4:$J$1000,7,FALSE),"")</f>
        <v/>
      </c>
      <c r="AL227" s="4" t="str">
        <f>+IFERROR(VLOOKUP($AJ227,'Calculation COD'!$B$4:$J$1055,7,FALSE),"")</f>
        <v/>
      </c>
      <c r="AM227" s="4" t="str">
        <f>+IFERROR(VLOOKUP($AJ227,'Calculation NH4'!$B$4:$J$1041,7,FALSE),"")</f>
        <v/>
      </c>
      <c r="AN227" s="64" t="str">
        <f>+IFERROR(VLOOKUP($AJ227,'Calculation NO3'!$B$4:$J$1044,7,FALSE),"")</f>
        <v/>
      </c>
      <c r="AO227" s="69" t="str">
        <f>+IFERROR(VLOOKUP($AJ227,'Calculation P'!$B$4:$J$1000,7,FALSE),"")</f>
        <v/>
      </c>
      <c r="AP227" s="178" t="str">
        <f t="shared" si="93"/>
        <v>43638F</v>
      </c>
      <c r="AQ227" s="65" t="str">
        <f>+IFERROR(VLOOKUP($AP227,'Calculation TSS'!$B$4:$J$1000,7,FALSE),"")</f>
        <v/>
      </c>
      <c r="AR227" s="65" t="str">
        <f>+IFERROR(VLOOKUP($AP227,'Calculation COD'!$B$4:$J$1055,7,FALSE),"")</f>
        <v/>
      </c>
      <c r="AS227" s="65" t="str">
        <f>+IFERROR(VLOOKUP($AP227,'Calculation NH4'!$B$4:$J$1041,7,FALSE),"")</f>
        <v/>
      </c>
      <c r="AT227" s="64" t="str">
        <f>+IFERROR(VLOOKUP($AP227,'Calculation NO3'!$B$4:$J$1044,7,FALSE),"")</f>
        <v/>
      </c>
      <c r="AU227" s="64" t="str">
        <f>+IFERROR(VLOOKUP($AP227,'Calculation P'!$B$4:$J$1000,7,FALSE),"")</f>
        <v/>
      </c>
      <c r="AV227" s="115"/>
      <c r="AW227" s="189" t="str">
        <f t="shared" si="94"/>
        <v>43638G</v>
      </c>
      <c r="AX227" s="65" t="str">
        <f>+IFERROR(VLOOKUP($AW227,'Calculation COD'!$B$4:$J$1055,7,FALSE),"")</f>
        <v/>
      </c>
      <c r="AY227" s="65" t="str">
        <f>+IFERROR(VLOOKUP($AW227,'Calculation NH4'!$B$4:$J$1041,7,FALSE),"")</f>
        <v/>
      </c>
      <c r="AZ227" s="64" t="str">
        <f>+IFERROR(VLOOKUP($AW227,'Calculation NO3'!$B$4:$J$1044,7,FALSE),"")</f>
        <v/>
      </c>
      <c r="BA227" s="69" t="str">
        <f>+IFERROR(VLOOKUP($AW227,'Calculation P'!$B$4:$J$1000,7,FALSE),"")</f>
        <v/>
      </c>
      <c r="BB227" s="183" t="str">
        <f t="shared" si="95"/>
        <v>43638H</v>
      </c>
      <c r="BC227" s="64" t="str">
        <f>+IFERROR(VLOOKUP($BB227,'Calculation TSS'!$B$4:$J$1000,7,FALSE),"")</f>
        <v/>
      </c>
      <c r="BD227" s="65" t="str">
        <f>+IFERROR(VLOOKUP($BB227,'Calculation COD'!$B$4:$J$1055,7,FALSE),"")</f>
        <v/>
      </c>
      <c r="BE227" s="65" t="str">
        <f>+IFERROR(VLOOKUP($BB227,'Calculation NH4'!$B$4:$J$1041,7,FALSE),"")</f>
        <v/>
      </c>
      <c r="BF227" s="65" t="str">
        <f>+IFERROR(VLOOKUP($BB227,'Calculation NO3'!$B$4:$J$1044,7,FALSE),"")</f>
        <v/>
      </c>
      <c r="BG227" s="131" t="str">
        <f>+IFERROR(VLOOKUP($BB227,'Calculation P'!$B$4:$J$1000,7,FALSE),"")</f>
        <v/>
      </c>
      <c r="BH227" s="210" t="str">
        <f t="shared" si="96"/>
        <v>43638I</v>
      </c>
      <c r="BI227" s="66" t="str">
        <f>+IFERROR(VLOOKUP($BH227,'Calculation TSS'!$B$4:$J$1000,7,FALSE),"")</f>
        <v/>
      </c>
      <c r="BJ227" s="65" t="str">
        <f>+IFERROR(VLOOKUP($BH227,'Calculation COD'!$B$4:$J$1055,7,FALSE),"")</f>
        <v/>
      </c>
      <c r="BK227" s="65" t="str">
        <f>+IFERROR(VLOOKUP($BH227,'Calculation NH4'!$B$4:$J$1041,7,FALSE),"")</f>
        <v/>
      </c>
      <c r="BL227" s="65" t="str">
        <f>+IFERROR(VLOOKUP($BH227,'Calculation NO3'!$B$4:$J$1044,7,FALSE),"")</f>
        <v/>
      </c>
      <c r="BM227" s="64" t="str">
        <f>+IFERROR(VLOOKUP($BH227,'Calculation P'!$B$4:$J$1000,7,FALSE),"")</f>
        <v/>
      </c>
      <c r="BN227" s="115"/>
      <c r="BO227" s="183" t="str">
        <f t="shared" si="97"/>
        <v>43638N</v>
      </c>
      <c r="BP227" s="116" t="str">
        <f>IFERROR(+VLOOKUP($BO227,'Calculation Solids'!$B$4:$I$1141,7,FALSE),"")</f>
        <v/>
      </c>
      <c r="BQ227" s="187" t="str">
        <f t="shared" si="98"/>
        <v>43638O</v>
      </c>
      <c r="BR227" s="116" t="str">
        <f>IFERROR(+VLOOKUP($BQ227,'Calculation Solids'!$B$4:$I$1141,7,FALSE),"")</f>
        <v/>
      </c>
      <c r="BS227" s="185" t="str">
        <f t="shared" si="99"/>
        <v>43638P</v>
      </c>
      <c r="BT227" s="116" t="str">
        <f>IFERROR(+VLOOKUP($BS227,'Calculation Solids'!$B$4:$I$1141,7,FALSE),"")</f>
        <v/>
      </c>
    </row>
    <row r="228" spans="1:72" x14ac:dyDescent="0.35">
      <c r="A228" s="359">
        <v>43639</v>
      </c>
      <c r="B228" s="240"/>
      <c r="C228" s="191" t="str">
        <f t="shared" si="101"/>
        <v>43639A</v>
      </c>
      <c r="D228" s="64" t="str">
        <f>IFERROR(+VLOOKUP(C228,'Calculation Solids'!$B$4:$I$1141,7,FALSE),"")</f>
        <v/>
      </c>
      <c r="E228" s="326" t="str">
        <f>+IFERROR(VLOOKUP($C228,'Calculation COD'!$B$4:$J$1055,7,FALSE),"")</f>
        <v/>
      </c>
      <c r="F228" s="183" t="str">
        <f t="shared" si="85"/>
        <v>43639B</v>
      </c>
      <c r="G228" s="178" t="str">
        <f>IFERROR(+VLOOKUP($F228,'Calculation Solids'!$B$4:$I$1141,7,FALSE),"")</f>
        <v/>
      </c>
      <c r="H228" s="3" t="str">
        <f>+IFERROR(VLOOKUP($F228,'Calculation COD'!$B$4:$J$1055,7,FALSE),"")</f>
        <v/>
      </c>
      <c r="I228" s="3" t="str">
        <f>+IFERROR(VLOOKUP($F228,'Calculation NH4'!$B$4:$J$1041,7,FALSE),"")</f>
        <v/>
      </c>
      <c r="J228" s="64" t="str">
        <f>+IFERROR(VLOOKUP($F228,'Calculation NO3'!$B$4:$J$1044,7,FALSE),"")</f>
        <v/>
      </c>
      <c r="K228" s="64" t="str">
        <f>+IFERROR(VLOOKUP($F228,'Calculation P'!$B$4:$J$1000,7,FALSE),"")</f>
        <v/>
      </c>
      <c r="L228" s="240"/>
      <c r="M228" s="117" t="str">
        <f t="shared" si="86"/>
        <v>43639J</v>
      </c>
      <c r="N228" s="66" t="str">
        <f>+IFERROR(VLOOKUP($M228,'Calculation Solids'!$B$4:$J$1141,7,FALSE),"")</f>
        <v/>
      </c>
      <c r="O228" s="64" t="str">
        <f t="shared" si="87"/>
        <v>43639K</v>
      </c>
      <c r="P228" s="64" t="str">
        <f>+IFERROR(VLOOKUP($O228,'Calculation Solids'!$B$4:$J$1141,7,FALSE),"")</f>
        <v/>
      </c>
      <c r="Q228" s="64" t="str">
        <f t="shared" si="88"/>
        <v>43639L</v>
      </c>
      <c r="R228" s="64" t="str">
        <f>+IFERROR(VLOOKUP($Q228,'Calculation Solids'!$B$4:$J$1141,7,FALSE),"")</f>
        <v/>
      </c>
      <c r="S228" s="64" t="str">
        <f t="shared" si="89"/>
        <v>43639M</v>
      </c>
      <c r="T228" s="64" t="str">
        <f>+IFERROR(VLOOKUP($S228,'Calculation Solids'!$B$4:$J$1141,7,FALSE),"")</f>
        <v/>
      </c>
      <c r="U228" s="69" t="str">
        <f t="shared" si="100"/>
        <v/>
      </c>
      <c r="V228" s="189" t="str">
        <f t="shared" si="90"/>
        <v>43639C</v>
      </c>
      <c r="W228" s="64" t="str">
        <f>+IFERROR(VLOOKUP($V228,'Calculation Solids'!$B$4:$J$1141,7,FALSE),"")</f>
        <v/>
      </c>
      <c r="X228" s="4" t="str">
        <f>+IFERROR(VLOOKUP($V228,'Calculation COD'!$B$4:$J$1055,7,FALSE),"")</f>
        <v/>
      </c>
      <c r="Y228" s="4" t="str">
        <f>+IFERROR(VLOOKUP($V228,'Calculation NH4'!$B$4:$J$1041,7,FALSE),"")</f>
        <v/>
      </c>
      <c r="Z228" s="64" t="str">
        <f>+IFERROR(VLOOKUP($V228,'Calculation NO3'!$B$4:$J$1044,7,FALSE),"")</f>
        <v/>
      </c>
      <c r="AA228" s="131" t="str">
        <f>+IFERROR(VLOOKUP($V228,'Calculation P'!$B$4:$J$1000,7,FALSE),"")</f>
        <v/>
      </c>
      <c r="AB228" s="115"/>
      <c r="AC228" s="183" t="str">
        <f t="shared" si="91"/>
        <v>43639D</v>
      </c>
      <c r="AD228" s="4" t="str">
        <f>+IFERROR(VLOOKUP($AC228,'Calculation TSS'!$B$4:$J$1000,7,FALSE),"")</f>
        <v/>
      </c>
      <c r="AE228" s="4" t="str">
        <f>+IFERROR(VLOOKUP($AC228,'Calculation COD'!$B$4:$J$1055,7,FALSE),"")</f>
        <v/>
      </c>
      <c r="AF228" s="4" t="str">
        <f>+IFERROR(VLOOKUP($AC228,'Calculation NH4'!$B$4:$J$1041,7,FALSE),"")</f>
        <v/>
      </c>
      <c r="AG228" s="64" t="str">
        <f>+IFERROR(VLOOKUP($AC228,'Calculation NO3'!$B$4:$J$1044,7,FALSE),"")</f>
        <v/>
      </c>
      <c r="AH228" s="64" t="str">
        <f>+IFERROR(VLOOKUP($AC228,'Calculation P'!$B$4:$J$1000,7,FALSE),"")</f>
        <v/>
      </c>
      <c r="AI228" s="240"/>
      <c r="AJ228" s="210" t="str">
        <f t="shared" si="92"/>
        <v>43639E</v>
      </c>
      <c r="AK228" s="211" t="str">
        <f>+IFERROR(VLOOKUP($AJ228,'Calculation TSS'!$B$4:$J$1000,7,FALSE),"")</f>
        <v/>
      </c>
      <c r="AL228" s="4" t="str">
        <f>+IFERROR(VLOOKUP($AJ228,'Calculation COD'!$B$4:$J$1055,7,FALSE),"")</f>
        <v/>
      </c>
      <c r="AM228" s="4" t="str">
        <f>+IFERROR(VLOOKUP($AJ228,'Calculation NH4'!$B$4:$J$1041,7,FALSE),"")</f>
        <v/>
      </c>
      <c r="AN228" s="64" t="str">
        <f>+IFERROR(VLOOKUP($AJ228,'Calculation NO3'!$B$4:$J$1044,7,FALSE),"")</f>
        <v/>
      </c>
      <c r="AO228" s="69" t="str">
        <f>+IFERROR(VLOOKUP($AJ228,'Calculation P'!$B$4:$J$1000,7,FALSE),"")</f>
        <v/>
      </c>
      <c r="AP228" s="178" t="str">
        <f t="shared" si="93"/>
        <v>43639F</v>
      </c>
      <c r="AQ228" s="65" t="str">
        <f>+IFERROR(VLOOKUP($AP228,'Calculation TSS'!$B$4:$J$1000,7,FALSE),"")</f>
        <v/>
      </c>
      <c r="AR228" s="65" t="str">
        <f>+IFERROR(VLOOKUP($AP228,'Calculation COD'!$B$4:$J$1055,7,FALSE),"")</f>
        <v/>
      </c>
      <c r="AS228" s="65" t="str">
        <f>+IFERROR(VLOOKUP($AP228,'Calculation NH4'!$B$4:$J$1041,7,FALSE),"")</f>
        <v/>
      </c>
      <c r="AT228" s="64" t="str">
        <f>+IFERROR(VLOOKUP($AP228,'Calculation NO3'!$B$4:$J$1044,7,FALSE),"")</f>
        <v/>
      </c>
      <c r="AU228" s="64" t="str">
        <f>+IFERROR(VLOOKUP($AP228,'Calculation P'!$B$4:$J$1000,7,FALSE),"")</f>
        <v/>
      </c>
      <c r="AV228" s="115"/>
      <c r="AW228" s="189" t="str">
        <f t="shared" si="94"/>
        <v>43639G</v>
      </c>
      <c r="AX228" s="65" t="str">
        <f>+IFERROR(VLOOKUP($AW228,'Calculation COD'!$B$4:$J$1055,7,FALSE),"")</f>
        <v/>
      </c>
      <c r="AY228" s="65" t="str">
        <f>+IFERROR(VLOOKUP($AW228,'Calculation NH4'!$B$4:$J$1041,7,FALSE),"")</f>
        <v/>
      </c>
      <c r="AZ228" s="64" t="str">
        <f>+IFERROR(VLOOKUP($AW228,'Calculation NO3'!$B$4:$J$1044,7,FALSE),"")</f>
        <v/>
      </c>
      <c r="BA228" s="69" t="str">
        <f>+IFERROR(VLOOKUP($AW228,'Calculation P'!$B$4:$J$1000,7,FALSE),"")</f>
        <v/>
      </c>
      <c r="BB228" s="183" t="str">
        <f t="shared" si="95"/>
        <v>43639H</v>
      </c>
      <c r="BC228" s="64" t="str">
        <f>+IFERROR(VLOOKUP($BB228,'Calculation TSS'!$B$4:$J$1000,7,FALSE),"")</f>
        <v/>
      </c>
      <c r="BD228" s="65" t="str">
        <f>+IFERROR(VLOOKUP($BB228,'Calculation COD'!$B$4:$J$1055,7,FALSE),"")</f>
        <v/>
      </c>
      <c r="BE228" s="65" t="str">
        <f>+IFERROR(VLOOKUP($BB228,'Calculation NH4'!$B$4:$J$1041,7,FALSE),"")</f>
        <v/>
      </c>
      <c r="BF228" s="65" t="str">
        <f>+IFERROR(VLOOKUP($BB228,'Calculation NO3'!$B$4:$J$1044,7,FALSE),"")</f>
        <v/>
      </c>
      <c r="BG228" s="131" t="str">
        <f>+IFERROR(VLOOKUP($BB228,'Calculation P'!$B$4:$J$1000,7,FALSE),"")</f>
        <v/>
      </c>
      <c r="BH228" s="210" t="str">
        <f t="shared" si="96"/>
        <v>43639I</v>
      </c>
      <c r="BI228" s="66" t="str">
        <f>+IFERROR(VLOOKUP($BH228,'Calculation TSS'!$B$4:$J$1000,7,FALSE),"")</f>
        <v/>
      </c>
      <c r="BJ228" s="65" t="str">
        <f>+IFERROR(VLOOKUP($BH228,'Calculation COD'!$B$4:$J$1055,7,FALSE),"")</f>
        <v/>
      </c>
      <c r="BK228" s="65" t="str">
        <f>+IFERROR(VLOOKUP($BH228,'Calculation NH4'!$B$4:$J$1041,7,FALSE),"")</f>
        <v/>
      </c>
      <c r="BL228" s="65" t="str">
        <f>+IFERROR(VLOOKUP($BH228,'Calculation NO3'!$B$4:$J$1044,7,FALSE),"")</f>
        <v/>
      </c>
      <c r="BM228" s="64" t="str">
        <f>+IFERROR(VLOOKUP($BH228,'Calculation P'!$B$4:$J$1000,7,FALSE),"")</f>
        <v/>
      </c>
      <c r="BN228" s="115"/>
      <c r="BO228" s="183" t="str">
        <f t="shared" si="97"/>
        <v>43639N</v>
      </c>
      <c r="BP228" s="116" t="str">
        <f>IFERROR(+VLOOKUP($BO228,'Calculation Solids'!$B$4:$I$1141,7,FALSE),"")</f>
        <v/>
      </c>
      <c r="BQ228" s="187" t="str">
        <f t="shared" si="98"/>
        <v>43639O</v>
      </c>
      <c r="BR228" s="116" t="str">
        <f>IFERROR(+VLOOKUP($BQ228,'Calculation Solids'!$B$4:$I$1141,7,FALSE),"")</f>
        <v/>
      </c>
      <c r="BS228" s="185" t="str">
        <f t="shared" si="99"/>
        <v>43639P</v>
      </c>
      <c r="BT228" s="116" t="str">
        <f>IFERROR(+VLOOKUP($BS228,'Calculation Solids'!$B$4:$I$1141,7,FALSE),"")</f>
        <v/>
      </c>
    </row>
    <row r="229" spans="1:72" x14ac:dyDescent="0.35">
      <c r="A229" s="359">
        <v>43640</v>
      </c>
      <c r="B229" s="239"/>
      <c r="C229" s="344" t="str">
        <f t="shared" si="101"/>
        <v>43640A</v>
      </c>
      <c r="D229" s="339">
        <f>IFERROR(+VLOOKUP(C229,'Calculation Solids'!$B$4:$I$1141,7,FALSE),"")</f>
        <v>6.7293404431137098</v>
      </c>
      <c r="E229" s="340" t="str">
        <f>+IFERROR(VLOOKUP($C229,'Calculation COD'!$B$4:$J$1055,7,FALSE),"")</f>
        <v/>
      </c>
      <c r="F229" s="345" t="str">
        <f t="shared" si="85"/>
        <v>43640B</v>
      </c>
      <c r="G229" s="341">
        <f>IFERROR(+VLOOKUP($F229,'Calculation Solids'!$B$4:$I$1141,7,FALSE),"")</f>
        <v>3.8267389812787975</v>
      </c>
      <c r="H229" s="342" t="str">
        <f>+IFERROR(VLOOKUP($F229,'Calculation COD'!$B$4:$J$1055,7,FALSE),"")</f>
        <v/>
      </c>
      <c r="I229" s="342" t="str">
        <f>+IFERROR(VLOOKUP($F229,'Calculation NH4'!$B$4:$J$1041,7,FALSE),"")</f>
        <v/>
      </c>
      <c r="J229" s="339" t="str">
        <f>+IFERROR(VLOOKUP($F229,'Calculation NO3'!$B$4:$J$1044,7,FALSE),"")</f>
        <v/>
      </c>
      <c r="K229" s="339" t="str">
        <f>+IFERROR(VLOOKUP($F229,'Calculation P'!$B$4:$J$1000,7,FALSE),"")</f>
        <v/>
      </c>
      <c r="L229" s="239"/>
      <c r="M229" s="346" t="str">
        <f t="shared" si="86"/>
        <v>43640J</v>
      </c>
      <c r="N229" s="343">
        <f>+IFERROR(VLOOKUP($M229,'Calculation Solids'!$B$4:$J$1141,7,FALSE),"")</f>
        <v>52.626035744607663</v>
      </c>
      <c r="O229" s="339" t="str">
        <f t="shared" si="87"/>
        <v>43640K</v>
      </c>
      <c r="P229" s="339">
        <f>+IFERROR(VLOOKUP($O229,'Calculation Solids'!$B$4:$J$1141,7,FALSE),"")</f>
        <v>50.981699541032022</v>
      </c>
      <c r="Q229" s="339" t="str">
        <f t="shared" si="88"/>
        <v>43640L</v>
      </c>
      <c r="R229" s="339" t="str">
        <f>+IFERROR(VLOOKUP($Q229,'Calculation Solids'!$B$4:$J$1141,7,FALSE),"")</f>
        <v/>
      </c>
      <c r="S229" s="339" t="str">
        <f t="shared" si="89"/>
        <v>43640M</v>
      </c>
      <c r="T229" s="339" t="str">
        <f>+IFERROR(VLOOKUP($S229,'Calculation Solids'!$B$4:$J$1141,7,FALSE),"")</f>
        <v/>
      </c>
      <c r="U229" s="347">
        <f t="shared" si="100"/>
        <v>51.803867642819839</v>
      </c>
      <c r="V229" s="348" t="str">
        <f t="shared" si="90"/>
        <v>43640C</v>
      </c>
      <c r="W229" s="339" t="str">
        <f>+IFERROR(VLOOKUP($V229,'Calculation Solids'!$B$4:$J$1141,7,FALSE),"")</f>
        <v/>
      </c>
      <c r="X229" s="8" t="str">
        <f>+IFERROR(VLOOKUP($V229,'Calculation COD'!$B$4:$J$1055,7,FALSE),"")</f>
        <v/>
      </c>
      <c r="Y229" s="8" t="str">
        <f>+IFERROR(VLOOKUP($V229,'Calculation NH4'!$B$4:$J$1041,7,FALSE),"")</f>
        <v/>
      </c>
      <c r="Z229" s="339" t="str">
        <f>+IFERROR(VLOOKUP($V229,'Calculation NO3'!$B$4:$J$1044,7,FALSE),"")</f>
        <v/>
      </c>
      <c r="AA229" s="349" t="str">
        <f>+IFERROR(VLOOKUP($V229,'Calculation P'!$B$4:$J$1000,7,FALSE),"")</f>
        <v/>
      </c>
      <c r="AB229" s="62"/>
      <c r="AC229" s="345" t="str">
        <f t="shared" si="91"/>
        <v>43640D</v>
      </c>
      <c r="AD229" s="8" t="str">
        <f>+IFERROR(VLOOKUP($AC229,'Calculation TSS'!$B$4:$J$1000,7,FALSE),"")</f>
        <v/>
      </c>
      <c r="AE229" s="8" t="str">
        <f>+IFERROR(VLOOKUP($AC229,'Calculation COD'!$B$4:$J$1055,7,FALSE),"")</f>
        <v/>
      </c>
      <c r="AF229" s="8" t="str">
        <f>+IFERROR(VLOOKUP($AC229,'Calculation NH4'!$B$4:$J$1041,7,FALSE),"")</f>
        <v/>
      </c>
      <c r="AG229" s="339" t="str">
        <f>+IFERROR(VLOOKUP($AC229,'Calculation NO3'!$B$4:$J$1044,7,FALSE),"")</f>
        <v/>
      </c>
      <c r="AH229" s="339" t="str">
        <f>+IFERROR(VLOOKUP($AC229,'Calculation P'!$B$4:$J$1000,7,FALSE),"")</f>
        <v/>
      </c>
      <c r="AI229" s="239"/>
      <c r="AJ229" s="193" t="str">
        <f t="shared" si="92"/>
        <v>43640E</v>
      </c>
      <c r="AK229" s="350" t="str">
        <f>+IFERROR(VLOOKUP($AJ229,'Calculation TSS'!$B$4:$J$1000,7,FALSE),"")</f>
        <v/>
      </c>
      <c r="AL229" s="8" t="str">
        <f>+IFERROR(VLOOKUP($AJ229,'Calculation COD'!$B$4:$J$1055,7,FALSE),"")</f>
        <v/>
      </c>
      <c r="AM229" s="8" t="str">
        <f>+IFERROR(VLOOKUP($AJ229,'Calculation NH4'!$B$4:$J$1041,7,FALSE),"")</f>
        <v/>
      </c>
      <c r="AN229" s="339" t="str">
        <f>+IFERROR(VLOOKUP($AJ229,'Calculation NO3'!$B$4:$J$1044,7,FALSE),"")</f>
        <v/>
      </c>
      <c r="AO229" s="347" t="str">
        <f>+IFERROR(VLOOKUP($AJ229,'Calculation P'!$B$4:$J$1000,7,FALSE),"")</f>
        <v/>
      </c>
      <c r="AP229" s="341" t="str">
        <f t="shared" si="93"/>
        <v>43640F</v>
      </c>
      <c r="AQ229" s="26" t="str">
        <f>+IFERROR(VLOOKUP($AP229,'Calculation TSS'!$B$4:$J$1000,7,FALSE),"")</f>
        <v/>
      </c>
      <c r="AR229" s="26" t="str">
        <f>+IFERROR(VLOOKUP($AP229,'Calculation COD'!$B$4:$J$1055,7,FALSE),"")</f>
        <v/>
      </c>
      <c r="AS229" s="26" t="str">
        <f>+IFERROR(VLOOKUP($AP229,'Calculation NH4'!$B$4:$J$1041,7,FALSE),"")</f>
        <v/>
      </c>
      <c r="AT229" s="339" t="str">
        <f>+IFERROR(VLOOKUP($AP229,'Calculation NO3'!$B$4:$J$1044,7,FALSE),"")</f>
        <v/>
      </c>
      <c r="AU229" s="339" t="str">
        <f>+IFERROR(VLOOKUP($AP229,'Calculation P'!$B$4:$J$1000,7,FALSE),"")</f>
        <v/>
      </c>
      <c r="AV229" s="62"/>
      <c r="AW229" s="348" t="str">
        <f t="shared" si="94"/>
        <v>43640G</v>
      </c>
      <c r="AX229" s="26" t="str">
        <f>+IFERROR(VLOOKUP($AW229,'Calculation COD'!$B$4:$J$1055,7,FALSE),"")</f>
        <v/>
      </c>
      <c r="AY229" s="26" t="str">
        <f>+IFERROR(VLOOKUP($AW229,'Calculation NH4'!$B$4:$J$1041,7,FALSE),"")</f>
        <v/>
      </c>
      <c r="AZ229" s="339" t="str">
        <f>+IFERROR(VLOOKUP($AW229,'Calculation NO3'!$B$4:$J$1044,7,FALSE),"")</f>
        <v/>
      </c>
      <c r="BA229" s="347" t="str">
        <f>+IFERROR(VLOOKUP($AW229,'Calculation P'!$B$4:$J$1000,7,FALSE),"")</f>
        <v/>
      </c>
      <c r="BB229" s="345" t="str">
        <f t="shared" si="95"/>
        <v>43640H</v>
      </c>
      <c r="BC229" s="339" t="str">
        <f>+IFERROR(VLOOKUP($BB229,'Calculation TSS'!$B$4:$J$1000,7,FALSE),"")</f>
        <v/>
      </c>
      <c r="BD229" s="26" t="str">
        <f>+IFERROR(VLOOKUP($BB229,'Calculation COD'!$B$4:$J$1055,7,FALSE),"")</f>
        <v/>
      </c>
      <c r="BE229" s="26" t="str">
        <f>+IFERROR(VLOOKUP($BB229,'Calculation NH4'!$B$4:$J$1041,7,FALSE),"")</f>
        <v/>
      </c>
      <c r="BF229" s="26" t="str">
        <f>+IFERROR(VLOOKUP($BB229,'Calculation NO3'!$B$4:$J$1044,7,FALSE),"")</f>
        <v/>
      </c>
      <c r="BG229" s="349" t="str">
        <f>+IFERROR(VLOOKUP($BB229,'Calculation P'!$B$4:$J$1000,7,FALSE),"")</f>
        <v/>
      </c>
      <c r="BH229" s="193" t="str">
        <f t="shared" si="96"/>
        <v>43640I</v>
      </c>
      <c r="BI229" s="343" t="str">
        <f>+IFERROR(VLOOKUP($BH229,'Calculation TSS'!$B$4:$J$1000,7,FALSE),"")</f>
        <v/>
      </c>
      <c r="BJ229" s="26" t="str">
        <f>+IFERROR(VLOOKUP($BH229,'Calculation COD'!$B$4:$J$1055,7,FALSE),"")</f>
        <v/>
      </c>
      <c r="BK229" s="26" t="str">
        <f>+IFERROR(VLOOKUP($BH229,'Calculation NH4'!$B$4:$J$1041,7,FALSE),"")</f>
        <v/>
      </c>
      <c r="BL229" s="26" t="str">
        <f>+IFERROR(VLOOKUP($BH229,'Calculation NO3'!$B$4:$J$1044,7,FALSE),"")</f>
        <v/>
      </c>
      <c r="BM229" s="339" t="str">
        <f>+IFERROR(VLOOKUP($BH229,'Calculation P'!$B$4:$J$1000,7,FALSE),"")</f>
        <v/>
      </c>
      <c r="BN229" s="62"/>
      <c r="BO229" s="345" t="str">
        <f t="shared" si="97"/>
        <v>43640N</v>
      </c>
      <c r="BP229" s="351" t="str">
        <f>IFERROR(+VLOOKUP($BO229,'Calculation Solids'!$B$4:$I$1141,7,FALSE),"")</f>
        <v/>
      </c>
      <c r="BQ229" s="352" t="str">
        <f t="shared" si="98"/>
        <v>43640O</v>
      </c>
      <c r="BR229" s="351">
        <f>IFERROR(+VLOOKUP($BQ229,'Calculation Solids'!$B$4:$I$1141,7,FALSE),"")</f>
        <v>533.53216479371633</v>
      </c>
      <c r="BS229" s="353" t="str">
        <f t="shared" si="99"/>
        <v>43640P</v>
      </c>
      <c r="BT229" s="351" t="str">
        <f>IFERROR(+VLOOKUP($BS229,'Calculation Solids'!$B$4:$I$1141,7,FALSE),"")</f>
        <v/>
      </c>
    </row>
    <row r="230" spans="1:72" x14ac:dyDescent="0.35">
      <c r="A230" s="359">
        <v>43641</v>
      </c>
      <c r="B230" s="239"/>
      <c r="C230" s="344" t="str">
        <f t="shared" si="101"/>
        <v>43641A</v>
      </c>
      <c r="D230" s="339" t="str">
        <f>IFERROR(+VLOOKUP(C230,'Calculation Solids'!$B$4:$I$1141,7,FALSE),"")</f>
        <v/>
      </c>
      <c r="E230" s="340" t="str">
        <f>+IFERROR(VLOOKUP($C230,'Calculation COD'!$B$4:$J$1055,7,FALSE),"")</f>
        <v/>
      </c>
      <c r="F230" s="345" t="str">
        <f t="shared" si="85"/>
        <v>43641B</v>
      </c>
      <c r="G230" s="341" t="str">
        <f>IFERROR(+VLOOKUP($F230,'Calculation Solids'!$B$4:$I$1141,7,FALSE),"")</f>
        <v/>
      </c>
      <c r="H230" s="342" t="str">
        <f>+IFERROR(VLOOKUP($F230,'Calculation COD'!$B$4:$J$1055,7,FALSE),"")</f>
        <v/>
      </c>
      <c r="I230" s="342" t="str">
        <f>+IFERROR(VLOOKUP($F230,'Calculation NH4'!$B$4:$J$1041,7,FALSE),"")</f>
        <v/>
      </c>
      <c r="J230" s="339" t="str">
        <f>+IFERROR(VLOOKUP($F230,'Calculation NO3'!$B$4:$J$1044,7,FALSE),"")</f>
        <v/>
      </c>
      <c r="K230" s="339" t="str">
        <f>+IFERROR(VLOOKUP($F230,'Calculation P'!$B$4:$J$1000,7,FALSE),"")</f>
        <v/>
      </c>
      <c r="L230" s="239"/>
      <c r="M230" s="346" t="str">
        <f t="shared" si="86"/>
        <v>43641J</v>
      </c>
      <c r="N230" s="343" t="str">
        <f>+IFERROR(VLOOKUP($M230,'Calculation Solids'!$B$4:$J$1141,7,FALSE),"")</f>
        <v/>
      </c>
      <c r="O230" s="339" t="str">
        <f t="shared" si="87"/>
        <v>43641K</v>
      </c>
      <c r="P230" s="339" t="str">
        <f>+IFERROR(VLOOKUP($O230,'Calculation Solids'!$B$4:$J$1141,7,FALSE),"")</f>
        <v/>
      </c>
      <c r="Q230" s="339" t="str">
        <f t="shared" si="88"/>
        <v>43641L</v>
      </c>
      <c r="R230" s="339" t="str">
        <f>+IFERROR(VLOOKUP($Q230,'Calculation Solids'!$B$4:$J$1141,7,FALSE),"")</f>
        <v/>
      </c>
      <c r="S230" s="339" t="str">
        <f t="shared" si="89"/>
        <v>43641M</v>
      </c>
      <c r="T230" s="339" t="str">
        <f>+IFERROR(VLOOKUP($S230,'Calculation Solids'!$B$4:$J$1141,7,FALSE),"")</f>
        <v/>
      </c>
      <c r="U230" s="347" t="str">
        <f t="shared" si="100"/>
        <v/>
      </c>
      <c r="V230" s="348" t="str">
        <f t="shared" si="90"/>
        <v>43641C</v>
      </c>
      <c r="W230" s="339" t="str">
        <f>+IFERROR(VLOOKUP($V230,'Calculation Solids'!$B$4:$J$1141,7,FALSE),"")</f>
        <v/>
      </c>
      <c r="X230" s="8" t="str">
        <f>+IFERROR(VLOOKUP($V230,'Calculation COD'!$B$4:$J$1055,7,FALSE),"")</f>
        <v/>
      </c>
      <c r="Y230" s="8" t="str">
        <f>+IFERROR(VLOOKUP($V230,'Calculation NH4'!$B$4:$J$1041,7,FALSE),"")</f>
        <v/>
      </c>
      <c r="Z230" s="339" t="str">
        <f>+IFERROR(VLOOKUP($V230,'Calculation NO3'!$B$4:$J$1044,7,FALSE),"")</f>
        <v/>
      </c>
      <c r="AA230" s="349" t="str">
        <f>+IFERROR(VLOOKUP($V230,'Calculation P'!$B$4:$J$1000,7,FALSE),"")</f>
        <v/>
      </c>
      <c r="AB230" s="62"/>
      <c r="AC230" s="345" t="str">
        <f t="shared" si="91"/>
        <v>43641D</v>
      </c>
      <c r="AD230" s="8" t="str">
        <f>+IFERROR(VLOOKUP($AC230,'Calculation TSS'!$B$4:$J$1000,7,FALSE),"")</f>
        <v/>
      </c>
      <c r="AE230" s="8" t="str">
        <f>+IFERROR(VLOOKUP($AC230,'Calculation COD'!$B$4:$J$1055,7,FALSE),"")</f>
        <v/>
      </c>
      <c r="AF230" s="8" t="str">
        <f>+IFERROR(VLOOKUP($AC230,'Calculation NH4'!$B$4:$J$1041,7,FALSE),"")</f>
        <v/>
      </c>
      <c r="AG230" s="339" t="str">
        <f>+IFERROR(VLOOKUP($AC230,'Calculation NO3'!$B$4:$J$1044,7,FALSE),"")</f>
        <v/>
      </c>
      <c r="AH230" s="339" t="str">
        <f>+IFERROR(VLOOKUP($AC230,'Calculation P'!$B$4:$J$1000,7,FALSE),"")</f>
        <v/>
      </c>
      <c r="AI230" s="239"/>
      <c r="AJ230" s="193" t="str">
        <f t="shared" si="92"/>
        <v>43641E</v>
      </c>
      <c r="AK230" s="350" t="str">
        <f>+IFERROR(VLOOKUP($AJ230,'Calculation TSS'!$B$4:$J$1000,7,FALSE),"")</f>
        <v/>
      </c>
      <c r="AL230" s="8" t="str">
        <f>+IFERROR(VLOOKUP($AJ230,'Calculation COD'!$B$4:$J$1055,7,FALSE),"")</f>
        <v/>
      </c>
      <c r="AM230" s="8" t="str">
        <f>+IFERROR(VLOOKUP($AJ230,'Calculation NH4'!$B$4:$J$1041,7,FALSE),"")</f>
        <v/>
      </c>
      <c r="AN230" s="339" t="str">
        <f>+IFERROR(VLOOKUP($AJ230,'Calculation NO3'!$B$4:$J$1044,7,FALSE),"")</f>
        <v/>
      </c>
      <c r="AO230" s="347" t="str">
        <f>+IFERROR(VLOOKUP($AJ230,'Calculation P'!$B$4:$J$1000,7,FALSE),"")</f>
        <v/>
      </c>
      <c r="AP230" s="341" t="str">
        <f t="shared" si="93"/>
        <v>43641F</v>
      </c>
      <c r="AQ230" s="26" t="str">
        <f>+IFERROR(VLOOKUP($AP230,'Calculation TSS'!$B$4:$J$1000,7,FALSE),"")</f>
        <v/>
      </c>
      <c r="AR230" s="26" t="str">
        <f>+IFERROR(VLOOKUP($AP230,'Calculation COD'!$B$4:$J$1055,7,FALSE),"")</f>
        <v/>
      </c>
      <c r="AS230" s="26" t="str">
        <f>+IFERROR(VLOOKUP($AP230,'Calculation NH4'!$B$4:$J$1041,7,FALSE),"")</f>
        <v/>
      </c>
      <c r="AT230" s="339" t="str">
        <f>+IFERROR(VLOOKUP($AP230,'Calculation NO3'!$B$4:$J$1044,7,FALSE),"")</f>
        <v/>
      </c>
      <c r="AU230" s="339" t="str">
        <f>+IFERROR(VLOOKUP($AP230,'Calculation P'!$B$4:$J$1000,7,FALSE),"")</f>
        <v/>
      </c>
      <c r="AV230" s="62"/>
      <c r="AW230" s="348" t="str">
        <f t="shared" si="94"/>
        <v>43641G</v>
      </c>
      <c r="AX230" s="26" t="str">
        <f>+IFERROR(VLOOKUP($AW230,'Calculation COD'!$B$4:$J$1055,7,FALSE),"")</f>
        <v/>
      </c>
      <c r="AY230" s="26" t="str">
        <f>+IFERROR(VLOOKUP($AW230,'Calculation NH4'!$B$4:$J$1041,7,FALSE),"")</f>
        <v/>
      </c>
      <c r="AZ230" s="339" t="str">
        <f>+IFERROR(VLOOKUP($AW230,'Calculation NO3'!$B$4:$J$1044,7,FALSE),"")</f>
        <v/>
      </c>
      <c r="BA230" s="347" t="str">
        <f>+IFERROR(VLOOKUP($AW230,'Calculation P'!$B$4:$J$1000,7,FALSE),"")</f>
        <v/>
      </c>
      <c r="BB230" s="345" t="str">
        <f t="shared" si="95"/>
        <v>43641H</v>
      </c>
      <c r="BC230" s="339" t="str">
        <f>+IFERROR(VLOOKUP($BB230,'Calculation TSS'!$B$4:$J$1000,7,FALSE),"")</f>
        <v/>
      </c>
      <c r="BD230" s="26" t="str">
        <f>+IFERROR(VLOOKUP($BB230,'Calculation COD'!$B$4:$J$1055,7,FALSE),"")</f>
        <v/>
      </c>
      <c r="BE230" s="26" t="str">
        <f>+IFERROR(VLOOKUP($BB230,'Calculation NH4'!$B$4:$J$1041,7,FALSE),"")</f>
        <v/>
      </c>
      <c r="BF230" s="26" t="str">
        <f>+IFERROR(VLOOKUP($BB230,'Calculation NO3'!$B$4:$J$1044,7,FALSE),"")</f>
        <v/>
      </c>
      <c r="BG230" s="349" t="str">
        <f>+IFERROR(VLOOKUP($BB230,'Calculation P'!$B$4:$J$1000,7,FALSE),"")</f>
        <v/>
      </c>
      <c r="BH230" s="193" t="str">
        <f t="shared" si="96"/>
        <v>43641I</v>
      </c>
      <c r="BI230" s="343" t="str">
        <f>+IFERROR(VLOOKUP($BH230,'Calculation TSS'!$B$4:$J$1000,7,FALSE),"")</f>
        <v/>
      </c>
      <c r="BJ230" s="26" t="str">
        <f>+IFERROR(VLOOKUP($BH230,'Calculation COD'!$B$4:$J$1055,7,FALSE),"")</f>
        <v/>
      </c>
      <c r="BK230" s="26" t="str">
        <f>+IFERROR(VLOOKUP($BH230,'Calculation NH4'!$B$4:$J$1041,7,FALSE),"")</f>
        <v/>
      </c>
      <c r="BL230" s="26" t="str">
        <f>+IFERROR(VLOOKUP($BH230,'Calculation NO3'!$B$4:$J$1044,7,FALSE),"")</f>
        <v/>
      </c>
      <c r="BM230" s="339" t="str">
        <f>+IFERROR(VLOOKUP($BH230,'Calculation P'!$B$4:$J$1000,7,FALSE),"")</f>
        <v/>
      </c>
      <c r="BN230" s="62"/>
      <c r="BO230" s="345" t="str">
        <f t="shared" si="97"/>
        <v>43641N</v>
      </c>
      <c r="BP230" s="351" t="str">
        <f>IFERROR(+VLOOKUP($BO230,'Calculation Solids'!$B$4:$I$1141,7,FALSE),"")</f>
        <v/>
      </c>
      <c r="BQ230" s="352" t="str">
        <f t="shared" si="98"/>
        <v>43641O</v>
      </c>
      <c r="BR230" s="351" t="str">
        <f>IFERROR(+VLOOKUP($BQ230,'Calculation Solids'!$B$4:$I$1141,7,FALSE),"")</f>
        <v/>
      </c>
      <c r="BS230" s="353" t="str">
        <f t="shared" si="99"/>
        <v>43641P</v>
      </c>
      <c r="BT230" s="351" t="str">
        <f>IFERROR(+VLOOKUP($BS230,'Calculation Solids'!$B$4:$I$1141,7,FALSE),"")</f>
        <v/>
      </c>
    </row>
    <row r="231" spans="1:72" x14ac:dyDescent="0.35">
      <c r="A231" s="359">
        <v>43642</v>
      </c>
      <c r="B231" s="239"/>
      <c r="C231" s="344" t="str">
        <f t="shared" si="101"/>
        <v>43642A</v>
      </c>
      <c r="D231" s="339">
        <f>IFERROR(+VLOOKUP(C231,'Calculation Solids'!$B$4:$I$1141,7,FALSE),"")</f>
        <v>13.308943904313278</v>
      </c>
      <c r="E231" s="340" t="str">
        <f>+IFERROR(VLOOKUP($C231,'Calculation COD'!$B$4:$J$1055,7,FALSE),"")</f>
        <v/>
      </c>
      <c r="F231" s="345" t="str">
        <f t="shared" si="85"/>
        <v>43642B</v>
      </c>
      <c r="G231" s="341">
        <f>IFERROR(+VLOOKUP($F231,'Calculation Solids'!$B$4:$I$1141,7,FALSE),"")</f>
        <v>8.1087870210393849</v>
      </c>
      <c r="H231" s="342" t="str">
        <f>+IFERROR(VLOOKUP($F231,'Calculation COD'!$B$4:$J$1055,7,FALSE),"")</f>
        <v/>
      </c>
      <c r="I231" s="342" t="str">
        <f>+IFERROR(VLOOKUP($F231,'Calculation NH4'!$B$4:$J$1041,7,FALSE),"")</f>
        <v/>
      </c>
      <c r="J231" s="339">
        <f>+IFERROR(VLOOKUP($F231,'Calculation NO3'!$B$4:$J$1044,7,FALSE),"")</f>
        <v>120.5</v>
      </c>
      <c r="K231" s="339" t="str">
        <f>+IFERROR(VLOOKUP($F231,'Calculation P'!$B$4:$J$1000,7,FALSE),"")</f>
        <v/>
      </c>
      <c r="L231" s="239"/>
      <c r="M231" s="346" t="str">
        <f t="shared" si="86"/>
        <v>43642J</v>
      </c>
      <c r="N231" s="343">
        <f>+IFERROR(VLOOKUP($M231,'Calculation Solids'!$B$4:$J$1141,7,FALSE),"")</f>
        <v>50.587178571070829</v>
      </c>
      <c r="O231" s="339" t="str">
        <f t="shared" si="87"/>
        <v>43642K</v>
      </c>
      <c r="P231" s="339">
        <f>+IFERROR(VLOOKUP($O231,'Calculation Solids'!$B$4:$J$1141,7,FALSE),"")</f>
        <v>52.473114063676746</v>
      </c>
      <c r="Q231" s="339" t="str">
        <f t="shared" si="88"/>
        <v>43642L</v>
      </c>
      <c r="R231" s="339" t="str">
        <f>+IFERROR(VLOOKUP($Q231,'Calculation Solids'!$B$4:$J$1141,7,FALSE),"")</f>
        <v/>
      </c>
      <c r="S231" s="339" t="str">
        <f t="shared" si="89"/>
        <v>43642M</v>
      </c>
      <c r="T231" s="339" t="str">
        <f>+IFERROR(VLOOKUP($S231,'Calculation Solids'!$B$4:$J$1141,7,FALSE),"")</f>
        <v/>
      </c>
      <c r="U231" s="347">
        <f t="shared" si="100"/>
        <v>51.530146317373791</v>
      </c>
      <c r="V231" s="348" t="str">
        <f t="shared" si="90"/>
        <v>43642C</v>
      </c>
      <c r="W231" s="339" t="str">
        <f>+IFERROR(VLOOKUP($V231,'Calculation Solids'!$B$4:$J$1141,7,FALSE),"")</f>
        <v/>
      </c>
      <c r="X231" s="8" t="str">
        <f>+IFERROR(VLOOKUP($V231,'Calculation COD'!$B$4:$J$1055,7,FALSE),"")</f>
        <v/>
      </c>
      <c r="Y231" s="8" t="str">
        <f>+IFERROR(VLOOKUP($V231,'Calculation NH4'!$B$4:$J$1041,7,FALSE),"")</f>
        <v/>
      </c>
      <c r="Z231" s="339" t="str">
        <f>+IFERROR(VLOOKUP($V231,'Calculation NO3'!$B$4:$J$1044,7,FALSE),"")</f>
        <v/>
      </c>
      <c r="AA231" s="349" t="str">
        <f>+IFERROR(VLOOKUP($V231,'Calculation P'!$B$4:$J$1000,7,FALSE),"")</f>
        <v/>
      </c>
      <c r="AB231" s="62"/>
      <c r="AC231" s="345" t="str">
        <f t="shared" si="91"/>
        <v>43642D</v>
      </c>
      <c r="AD231" s="8" t="str">
        <f>+IFERROR(VLOOKUP($AC231,'Calculation TSS'!$B$4:$J$1000,7,FALSE),"")</f>
        <v/>
      </c>
      <c r="AE231" s="8" t="str">
        <f>+IFERROR(VLOOKUP($AC231,'Calculation COD'!$B$4:$J$1055,7,FALSE),"")</f>
        <v/>
      </c>
      <c r="AF231" s="8" t="str">
        <f>+IFERROR(VLOOKUP($AC231,'Calculation NH4'!$B$4:$J$1041,7,FALSE),"")</f>
        <v/>
      </c>
      <c r="AG231" s="339" t="str">
        <f>+IFERROR(VLOOKUP($AC231,'Calculation NO3'!$B$4:$J$1044,7,FALSE),"")</f>
        <v/>
      </c>
      <c r="AH231" s="339" t="str">
        <f>+IFERROR(VLOOKUP($AC231,'Calculation P'!$B$4:$J$1000,7,FALSE),"")</f>
        <v/>
      </c>
      <c r="AI231" s="239"/>
      <c r="AJ231" s="193" t="str">
        <f t="shared" si="92"/>
        <v>43642E</v>
      </c>
      <c r="AK231" s="350" t="str">
        <f>+IFERROR(VLOOKUP($AJ231,'Calculation TSS'!$B$4:$J$1000,7,FALSE),"")</f>
        <v/>
      </c>
      <c r="AL231" s="8" t="str">
        <f>+IFERROR(VLOOKUP($AJ231,'Calculation COD'!$B$4:$J$1055,7,FALSE),"")</f>
        <v/>
      </c>
      <c r="AM231" s="8" t="str">
        <f>+IFERROR(VLOOKUP($AJ231,'Calculation NH4'!$B$4:$J$1041,7,FALSE),"")</f>
        <v/>
      </c>
      <c r="AN231" s="339" t="str">
        <f>+IFERROR(VLOOKUP($AJ231,'Calculation NO3'!$B$4:$J$1044,7,FALSE),"")</f>
        <v/>
      </c>
      <c r="AO231" s="347" t="str">
        <f>+IFERROR(VLOOKUP($AJ231,'Calculation P'!$B$4:$J$1000,7,FALSE),"")</f>
        <v/>
      </c>
      <c r="AP231" s="341" t="str">
        <f t="shared" si="93"/>
        <v>43642F</v>
      </c>
      <c r="AQ231" s="26" t="str">
        <f>+IFERROR(VLOOKUP($AP231,'Calculation TSS'!$B$4:$J$1000,7,FALSE),"")</f>
        <v/>
      </c>
      <c r="AR231" s="26" t="str">
        <f>+IFERROR(VLOOKUP($AP231,'Calculation COD'!$B$4:$J$1055,7,FALSE),"")</f>
        <v/>
      </c>
      <c r="AS231" s="26" t="str">
        <f>+IFERROR(VLOOKUP($AP231,'Calculation NH4'!$B$4:$J$1041,7,FALSE),"")</f>
        <v/>
      </c>
      <c r="AT231" s="339">
        <f>+IFERROR(VLOOKUP($AP231,'Calculation NO3'!$B$4:$J$1044,7,FALSE),"")</f>
        <v>0</v>
      </c>
      <c r="AU231" s="339" t="str">
        <f>+IFERROR(VLOOKUP($AP231,'Calculation P'!$B$4:$J$1000,7,FALSE),"")</f>
        <v/>
      </c>
      <c r="AV231" s="62"/>
      <c r="AW231" s="348" t="str">
        <f t="shared" si="94"/>
        <v>43642G</v>
      </c>
      <c r="AX231" s="26" t="str">
        <f>+IFERROR(VLOOKUP($AW231,'Calculation COD'!$B$4:$J$1055,7,FALSE),"")</f>
        <v/>
      </c>
      <c r="AY231" s="26" t="str">
        <f>+IFERROR(VLOOKUP($AW231,'Calculation NH4'!$B$4:$J$1041,7,FALSE),"")</f>
        <v/>
      </c>
      <c r="AZ231" s="339" t="str">
        <f>+IFERROR(VLOOKUP($AW231,'Calculation NO3'!$B$4:$J$1044,7,FALSE),"")</f>
        <v/>
      </c>
      <c r="BA231" s="347" t="str">
        <f>+IFERROR(VLOOKUP($AW231,'Calculation P'!$B$4:$J$1000,7,FALSE),"")</f>
        <v/>
      </c>
      <c r="BB231" s="345" t="str">
        <f t="shared" si="95"/>
        <v>43642H</v>
      </c>
      <c r="BC231" s="339" t="str">
        <f>+IFERROR(VLOOKUP($BB231,'Calculation TSS'!$B$4:$J$1000,7,FALSE),"")</f>
        <v/>
      </c>
      <c r="BD231" s="26" t="str">
        <f>+IFERROR(VLOOKUP($BB231,'Calculation COD'!$B$4:$J$1055,7,FALSE),"")</f>
        <v/>
      </c>
      <c r="BE231" s="26" t="str">
        <f>+IFERROR(VLOOKUP($BB231,'Calculation NH4'!$B$4:$J$1041,7,FALSE),"")</f>
        <v/>
      </c>
      <c r="BF231" s="26" t="str">
        <f>+IFERROR(VLOOKUP($BB231,'Calculation NO3'!$B$4:$J$1044,7,FALSE),"")</f>
        <v/>
      </c>
      <c r="BG231" s="349" t="str">
        <f>+IFERROR(VLOOKUP($BB231,'Calculation P'!$B$4:$J$1000,7,FALSE),"")</f>
        <v/>
      </c>
      <c r="BH231" s="193" t="str">
        <f t="shared" si="96"/>
        <v>43642I</v>
      </c>
      <c r="BI231" s="343" t="str">
        <f>+IFERROR(VLOOKUP($BH231,'Calculation TSS'!$B$4:$J$1000,7,FALSE),"")</f>
        <v/>
      </c>
      <c r="BJ231" s="26" t="str">
        <f>+IFERROR(VLOOKUP($BH231,'Calculation COD'!$B$4:$J$1055,7,FALSE),"")</f>
        <v/>
      </c>
      <c r="BK231" s="26" t="str">
        <f>+IFERROR(VLOOKUP($BH231,'Calculation NH4'!$B$4:$J$1041,7,FALSE),"")</f>
        <v/>
      </c>
      <c r="BL231" s="26">
        <f>+IFERROR(VLOOKUP($BH231,'Calculation NO3'!$B$4:$J$1044,7,FALSE),"")</f>
        <v>167.5</v>
      </c>
      <c r="BM231" s="339" t="str">
        <f>+IFERROR(VLOOKUP($BH231,'Calculation P'!$B$4:$J$1000,7,FALSE),"")</f>
        <v/>
      </c>
      <c r="BN231" s="62"/>
      <c r="BO231" s="345" t="str">
        <f t="shared" si="97"/>
        <v>43642N</v>
      </c>
      <c r="BP231" s="351" t="str">
        <f>IFERROR(+VLOOKUP($BO231,'Calculation Solids'!$B$4:$I$1141,7,FALSE),"")</f>
        <v/>
      </c>
      <c r="BQ231" s="352" t="str">
        <f t="shared" si="98"/>
        <v>43642O</v>
      </c>
      <c r="BR231" s="351" t="str">
        <f>IFERROR(+VLOOKUP($BQ231,'Calculation Solids'!$B$4:$I$1141,7,FALSE),"")</f>
        <v/>
      </c>
      <c r="BS231" s="353" t="str">
        <f t="shared" si="99"/>
        <v>43642P</v>
      </c>
      <c r="BT231" s="351" t="str">
        <f>IFERROR(+VLOOKUP($BS231,'Calculation Solids'!$B$4:$I$1141,7,FALSE),"")</f>
        <v/>
      </c>
    </row>
    <row r="232" spans="1:72" x14ac:dyDescent="0.35">
      <c r="A232" s="359">
        <v>43643</v>
      </c>
      <c r="B232" s="239"/>
      <c r="C232" s="344" t="str">
        <f t="shared" si="101"/>
        <v>43643A</v>
      </c>
      <c r="D232" s="339" t="str">
        <f>IFERROR(+VLOOKUP(C232,'Calculation Solids'!$B$4:$I$1141,7,FALSE),"")</f>
        <v/>
      </c>
      <c r="E232" s="340" t="str">
        <f>+IFERROR(VLOOKUP($C232,'Calculation COD'!$B$4:$J$1055,7,FALSE),"")</f>
        <v/>
      </c>
      <c r="F232" s="345" t="str">
        <f t="shared" si="85"/>
        <v>43643B</v>
      </c>
      <c r="G232" s="341" t="str">
        <f>IFERROR(+VLOOKUP($F232,'Calculation Solids'!$B$4:$I$1141,7,FALSE),"")</f>
        <v/>
      </c>
      <c r="H232" s="342" t="str">
        <f>+IFERROR(VLOOKUP($F232,'Calculation COD'!$B$4:$J$1055,7,FALSE),"")</f>
        <v/>
      </c>
      <c r="I232" s="342" t="str">
        <f>+IFERROR(VLOOKUP($F232,'Calculation NH4'!$B$4:$J$1041,7,FALSE),"")</f>
        <v/>
      </c>
      <c r="J232" s="339" t="str">
        <f>+IFERROR(VLOOKUP($F232,'Calculation NO3'!$B$4:$J$1044,7,FALSE),"")</f>
        <v/>
      </c>
      <c r="K232" s="339" t="str">
        <f>+IFERROR(VLOOKUP($F232,'Calculation P'!$B$4:$J$1000,7,FALSE),"")</f>
        <v/>
      </c>
      <c r="L232" s="239"/>
      <c r="M232" s="346" t="str">
        <f t="shared" si="86"/>
        <v>43643J</v>
      </c>
      <c r="N232" s="343" t="str">
        <f>+IFERROR(VLOOKUP($M232,'Calculation Solids'!$B$4:$J$1141,7,FALSE),"")</f>
        <v/>
      </c>
      <c r="O232" s="339" t="str">
        <f t="shared" si="87"/>
        <v>43643K</v>
      </c>
      <c r="P232" s="339" t="str">
        <f>+IFERROR(VLOOKUP($O232,'Calculation Solids'!$B$4:$J$1141,7,FALSE),"")</f>
        <v/>
      </c>
      <c r="Q232" s="339" t="str">
        <f t="shared" si="88"/>
        <v>43643L</v>
      </c>
      <c r="R232" s="339" t="str">
        <f>+IFERROR(VLOOKUP($Q232,'Calculation Solids'!$B$4:$J$1141,7,FALSE),"")</f>
        <v/>
      </c>
      <c r="S232" s="339" t="str">
        <f t="shared" si="89"/>
        <v>43643M</v>
      </c>
      <c r="T232" s="339" t="str">
        <f>+IFERROR(VLOOKUP($S232,'Calculation Solids'!$B$4:$J$1141,7,FALSE),"")</f>
        <v/>
      </c>
      <c r="U232" s="347" t="str">
        <f t="shared" si="100"/>
        <v/>
      </c>
      <c r="V232" s="348" t="str">
        <f t="shared" si="90"/>
        <v>43643C</v>
      </c>
      <c r="W232" s="339" t="str">
        <f>+IFERROR(VLOOKUP($V232,'Calculation Solids'!$B$4:$J$1141,7,FALSE),"")</f>
        <v/>
      </c>
      <c r="X232" s="8" t="str">
        <f>+IFERROR(VLOOKUP($V232,'Calculation COD'!$B$4:$J$1055,7,FALSE),"")</f>
        <v/>
      </c>
      <c r="Y232" s="8" t="str">
        <f>+IFERROR(VLOOKUP($V232,'Calculation NH4'!$B$4:$J$1041,7,FALSE),"")</f>
        <v/>
      </c>
      <c r="Z232" s="339" t="str">
        <f>+IFERROR(VLOOKUP($V232,'Calculation NO3'!$B$4:$J$1044,7,FALSE),"")</f>
        <v/>
      </c>
      <c r="AA232" s="349" t="str">
        <f>+IFERROR(VLOOKUP($V232,'Calculation P'!$B$4:$J$1000,7,FALSE),"")</f>
        <v/>
      </c>
      <c r="AB232" s="62"/>
      <c r="AC232" s="345" t="str">
        <f t="shared" si="91"/>
        <v>43643D</v>
      </c>
      <c r="AD232" s="8" t="str">
        <f>+IFERROR(VLOOKUP($AC232,'Calculation TSS'!$B$4:$J$1000,7,FALSE),"")</f>
        <v/>
      </c>
      <c r="AE232" s="8" t="str">
        <f>+IFERROR(VLOOKUP($AC232,'Calculation COD'!$B$4:$J$1055,7,FALSE),"")</f>
        <v/>
      </c>
      <c r="AF232" s="8" t="str">
        <f>+IFERROR(VLOOKUP($AC232,'Calculation NH4'!$B$4:$J$1041,7,FALSE),"")</f>
        <v/>
      </c>
      <c r="AG232" s="339" t="str">
        <f>+IFERROR(VLOOKUP($AC232,'Calculation NO3'!$B$4:$J$1044,7,FALSE),"")</f>
        <v/>
      </c>
      <c r="AH232" s="339" t="str">
        <f>+IFERROR(VLOOKUP($AC232,'Calculation P'!$B$4:$J$1000,7,FALSE),"")</f>
        <v/>
      </c>
      <c r="AI232" s="239"/>
      <c r="AJ232" s="193" t="str">
        <f t="shared" si="92"/>
        <v>43643E</v>
      </c>
      <c r="AK232" s="350" t="str">
        <f>+IFERROR(VLOOKUP($AJ232,'Calculation TSS'!$B$4:$J$1000,7,FALSE),"")</f>
        <v/>
      </c>
      <c r="AL232" s="8" t="str">
        <f>+IFERROR(VLOOKUP($AJ232,'Calculation COD'!$B$4:$J$1055,7,FALSE),"")</f>
        <v/>
      </c>
      <c r="AM232" s="8" t="str">
        <f>+IFERROR(VLOOKUP($AJ232,'Calculation NH4'!$B$4:$J$1041,7,FALSE),"")</f>
        <v/>
      </c>
      <c r="AN232" s="339" t="str">
        <f>+IFERROR(VLOOKUP($AJ232,'Calculation NO3'!$B$4:$J$1044,7,FALSE),"")</f>
        <v/>
      </c>
      <c r="AO232" s="347" t="str">
        <f>+IFERROR(VLOOKUP($AJ232,'Calculation P'!$B$4:$J$1000,7,FALSE),"")</f>
        <v/>
      </c>
      <c r="AP232" s="341" t="str">
        <f t="shared" si="93"/>
        <v>43643F</v>
      </c>
      <c r="AQ232" s="26" t="str">
        <f>+IFERROR(VLOOKUP($AP232,'Calculation TSS'!$B$4:$J$1000,7,FALSE),"")</f>
        <v/>
      </c>
      <c r="AR232" s="26" t="str">
        <f>+IFERROR(VLOOKUP($AP232,'Calculation COD'!$B$4:$J$1055,7,FALSE),"")</f>
        <v/>
      </c>
      <c r="AS232" s="26" t="str">
        <f>+IFERROR(VLOOKUP($AP232,'Calculation NH4'!$B$4:$J$1041,7,FALSE),"")</f>
        <v/>
      </c>
      <c r="AT232" s="339" t="str">
        <f>+IFERROR(VLOOKUP($AP232,'Calculation NO3'!$B$4:$J$1044,7,FALSE),"")</f>
        <v/>
      </c>
      <c r="AU232" s="339" t="str">
        <f>+IFERROR(VLOOKUP($AP232,'Calculation P'!$B$4:$J$1000,7,FALSE),"")</f>
        <v/>
      </c>
      <c r="AV232" s="62"/>
      <c r="AW232" s="348" t="str">
        <f t="shared" si="94"/>
        <v>43643G</v>
      </c>
      <c r="AX232" s="26" t="str">
        <f>+IFERROR(VLOOKUP($AW232,'Calculation COD'!$B$4:$J$1055,7,FALSE),"")</f>
        <v/>
      </c>
      <c r="AY232" s="26" t="str">
        <f>+IFERROR(VLOOKUP($AW232,'Calculation NH4'!$B$4:$J$1041,7,FALSE),"")</f>
        <v/>
      </c>
      <c r="AZ232" s="339" t="str">
        <f>+IFERROR(VLOOKUP($AW232,'Calculation NO3'!$B$4:$J$1044,7,FALSE),"")</f>
        <v/>
      </c>
      <c r="BA232" s="347" t="str">
        <f>+IFERROR(VLOOKUP($AW232,'Calculation P'!$B$4:$J$1000,7,FALSE),"")</f>
        <v/>
      </c>
      <c r="BB232" s="345" t="str">
        <f t="shared" si="95"/>
        <v>43643H</v>
      </c>
      <c r="BC232" s="339" t="str">
        <f>+IFERROR(VLOOKUP($BB232,'Calculation TSS'!$B$4:$J$1000,7,FALSE),"")</f>
        <v/>
      </c>
      <c r="BD232" s="26" t="str">
        <f>+IFERROR(VLOOKUP($BB232,'Calculation COD'!$B$4:$J$1055,7,FALSE),"")</f>
        <v/>
      </c>
      <c r="BE232" s="26" t="str">
        <f>+IFERROR(VLOOKUP($BB232,'Calculation NH4'!$B$4:$J$1041,7,FALSE),"")</f>
        <v/>
      </c>
      <c r="BF232" s="26" t="str">
        <f>+IFERROR(VLOOKUP($BB232,'Calculation NO3'!$B$4:$J$1044,7,FALSE),"")</f>
        <v/>
      </c>
      <c r="BG232" s="349" t="str">
        <f>+IFERROR(VLOOKUP($BB232,'Calculation P'!$B$4:$J$1000,7,FALSE),"")</f>
        <v/>
      </c>
      <c r="BH232" s="193" t="str">
        <f t="shared" si="96"/>
        <v>43643I</v>
      </c>
      <c r="BI232" s="343" t="str">
        <f>+IFERROR(VLOOKUP($BH232,'Calculation TSS'!$B$4:$J$1000,7,FALSE),"")</f>
        <v/>
      </c>
      <c r="BJ232" s="26" t="str">
        <f>+IFERROR(VLOOKUP($BH232,'Calculation COD'!$B$4:$J$1055,7,FALSE),"")</f>
        <v/>
      </c>
      <c r="BK232" s="26" t="str">
        <f>+IFERROR(VLOOKUP($BH232,'Calculation NH4'!$B$4:$J$1041,7,FALSE),"")</f>
        <v/>
      </c>
      <c r="BL232" s="26" t="str">
        <f>+IFERROR(VLOOKUP($BH232,'Calculation NO3'!$B$4:$J$1044,7,FALSE),"")</f>
        <v/>
      </c>
      <c r="BM232" s="339" t="str">
        <f>+IFERROR(VLOOKUP($BH232,'Calculation P'!$B$4:$J$1000,7,FALSE),"")</f>
        <v/>
      </c>
      <c r="BN232" s="62"/>
      <c r="BO232" s="345" t="str">
        <f t="shared" si="97"/>
        <v>43643N</v>
      </c>
      <c r="BP232" s="351">
        <f>IFERROR(+VLOOKUP($BO232,'Calculation Solids'!$B$4:$I$1141,7,FALSE),"")</f>
        <v>291.5431755263383</v>
      </c>
      <c r="BQ232" s="352" t="str">
        <f t="shared" si="98"/>
        <v>43643O</v>
      </c>
      <c r="BR232" s="351" t="str">
        <f>IFERROR(+VLOOKUP($BQ232,'Calculation Solids'!$B$4:$I$1141,7,FALSE),"")</f>
        <v/>
      </c>
      <c r="BS232" s="353" t="str">
        <f t="shared" si="99"/>
        <v>43643P</v>
      </c>
      <c r="BT232" s="351" t="str">
        <f>IFERROR(+VLOOKUP($BS232,'Calculation Solids'!$B$4:$I$1141,7,FALSE),"")</f>
        <v/>
      </c>
    </row>
    <row r="233" spans="1:72" x14ac:dyDescent="0.35">
      <c r="A233" s="359">
        <v>43644</v>
      </c>
      <c r="B233" s="239"/>
      <c r="C233" s="344" t="str">
        <f t="shared" si="101"/>
        <v>43644A</v>
      </c>
      <c r="D233" s="339">
        <f>IFERROR(+VLOOKUP(C233,'Calculation Solids'!$B$4:$I$1141,7,FALSE),"")</f>
        <v>12.183951136874049</v>
      </c>
      <c r="E233" s="340" t="str">
        <f>+IFERROR(VLOOKUP($C233,'Calculation COD'!$B$4:$J$1055,7,FALSE),"")</f>
        <v/>
      </c>
      <c r="F233" s="345" t="str">
        <f t="shared" si="85"/>
        <v>43644B</v>
      </c>
      <c r="G233" s="341">
        <f>IFERROR(+VLOOKUP($F233,'Calculation Solids'!$B$4:$I$1141,7,FALSE),"")</f>
        <v>7.7434272036374026</v>
      </c>
      <c r="H233" s="342" t="str">
        <f>+IFERROR(VLOOKUP($F233,'Calculation COD'!$B$4:$J$1055,7,FALSE),"")</f>
        <v/>
      </c>
      <c r="I233" s="342" t="str">
        <f>+IFERROR(VLOOKUP($F233,'Calculation NH4'!$B$4:$J$1041,7,FALSE),"")</f>
        <v/>
      </c>
      <c r="J233" s="339" t="str">
        <f>+IFERROR(VLOOKUP($F233,'Calculation NO3'!$B$4:$J$1044,7,FALSE),"")</f>
        <v/>
      </c>
      <c r="K233" s="339" t="str">
        <f>+IFERROR(VLOOKUP($F233,'Calculation P'!$B$4:$J$1000,7,FALSE),"")</f>
        <v/>
      </c>
      <c r="L233" s="239"/>
      <c r="M233" s="346" t="str">
        <f t="shared" si="86"/>
        <v>43644J</v>
      </c>
      <c r="N233" s="343">
        <f>+IFERROR(VLOOKUP($M233,'Calculation Solids'!$B$4:$J$1141,7,FALSE),"")</f>
        <v>56.339265130473926</v>
      </c>
      <c r="O233" s="339" t="str">
        <f t="shared" si="87"/>
        <v>43644K</v>
      </c>
      <c r="P233" s="339">
        <f>+IFERROR(VLOOKUP($O233,'Calculation Solids'!$B$4:$J$1141,7,FALSE),"")</f>
        <v>53.57249422416217</v>
      </c>
      <c r="Q233" s="339" t="str">
        <f t="shared" si="88"/>
        <v>43644L</v>
      </c>
      <c r="R233" s="339">
        <f>+IFERROR(VLOOKUP($Q233,'Calculation Solids'!$B$4:$J$1141,7,FALSE),"")</f>
        <v>50.055545988364052</v>
      </c>
      <c r="S233" s="339" t="str">
        <f t="shared" si="89"/>
        <v>43644M</v>
      </c>
      <c r="T233" s="339" t="str">
        <f>+IFERROR(VLOOKUP($S233,'Calculation Solids'!$B$4:$J$1141,7,FALSE),"")</f>
        <v/>
      </c>
      <c r="U233" s="347">
        <f t="shared" si="100"/>
        <v>53.322435114333388</v>
      </c>
      <c r="V233" s="348" t="str">
        <f t="shared" si="90"/>
        <v>43644C</v>
      </c>
      <c r="W233" s="339" t="str">
        <f>+IFERROR(VLOOKUP($V233,'Calculation Solids'!$B$4:$J$1141,7,FALSE),"")</f>
        <v/>
      </c>
      <c r="X233" s="8" t="str">
        <f>+IFERROR(VLOOKUP($V233,'Calculation COD'!$B$4:$J$1055,7,FALSE),"")</f>
        <v/>
      </c>
      <c r="Y233" s="8" t="str">
        <f>+IFERROR(VLOOKUP($V233,'Calculation NH4'!$B$4:$J$1041,7,FALSE),"")</f>
        <v/>
      </c>
      <c r="Z233" s="339" t="str">
        <f>+IFERROR(VLOOKUP($V233,'Calculation NO3'!$B$4:$J$1044,7,FALSE),"")</f>
        <v/>
      </c>
      <c r="AA233" s="349" t="str">
        <f>+IFERROR(VLOOKUP($V233,'Calculation P'!$B$4:$J$1000,7,FALSE),"")</f>
        <v/>
      </c>
      <c r="AB233" s="62"/>
      <c r="AC233" s="345" t="str">
        <f t="shared" si="91"/>
        <v>43644D</v>
      </c>
      <c r="AD233" s="8" t="str">
        <f>+IFERROR(VLOOKUP($AC233,'Calculation TSS'!$B$4:$J$1000,7,FALSE),"")</f>
        <v/>
      </c>
      <c r="AE233" s="8" t="str">
        <f>+IFERROR(VLOOKUP($AC233,'Calculation COD'!$B$4:$J$1055,7,FALSE),"")</f>
        <v/>
      </c>
      <c r="AF233" s="8" t="str">
        <f>+IFERROR(VLOOKUP($AC233,'Calculation NH4'!$B$4:$J$1041,7,FALSE),"")</f>
        <v/>
      </c>
      <c r="AG233" s="339" t="str">
        <f>+IFERROR(VLOOKUP($AC233,'Calculation NO3'!$B$4:$J$1044,7,FALSE),"")</f>
        <v/>
      </c>
      <c r="AH233" s="339" t="str">
        <f>+IFERROR(VLOOKUP($AC233,'Calculation P'!$B$4:$J$1000,7,FALSE),"")</f>
        <v/>
      </c>
      <c r="AI233" s="239"/>
      <c r="AJ233" s="193" t="str">
        <f t="shared" si="92"/>
        <v>43644E</v>
      </c>
      <c r="AK233" s="350" t="str">
        <f>+IFERROR(VLOOKUP($AJ233,'Calculation TSS'!$B$4:$J$1000,7,FALSE),"")</f>
        <v/>
      </c>
      <c r="AL233" s="8" t="str">
        <f>+IFERROR(VLOOKUP($AJ233,'Calculation COD'!$B$4:$J$1055,7,FALSE),"")</f>
        <v/>
      </c>
      <c r="AM233" s="8" t="str">
        <f>+IFERROR(VLOOKUP($AJ233,'Calculation NH4'!$B$4:$J$1041,7,FALSE),"")</f>
        <v/>
      </c>
      <c r="AN233" s="339" t="str">
        <f>+IFERROR(VLOOKUP($AJ233,'Calculation NO3'!$B$4:$J$1044,7,FALSE),"")</f>
        <v/>
      </c>
      <c r="AO233" s="347" t="str">
        <f>+IFERROR(VLOOKUP($AJ233,'Calculation P'!$B$4:$J$1000,7,FALSE),"")</f>
        <v/>
      </c>
      <c r="AP233" s="341" t="str">
        <f t="shared" si="93"/>
        <v>43644F</v>
      </c>
      <c r="AQ233" s="26" t="str">
        <f>+IFERROR(VLOOKUP($AP233,'Calculation TSS'!$B$4:$J$1000,7,FALSE),"")</f>
        <v/>
      </c>
      <c r="AR233" s="26" t="str">
        <f>+IFERROR(VLOOKUP($AP233,'Calculation COD'!$B$4:$J$1055,7,FALSE),"")</f>
        <v/>
      </c>
      <c r="AS233" s="26" t="str">
        <f>+IFERROR(VLOOKUP($AP233,'Calculation NH4'!$B$4:$J$1041,7,FALSE),"")</f>
        <v/>
      </c>
      <c r="AT233" s="339" t="str">
        <f>+IFERROR(VLOOKUP($AP233,'Calculation NO3'!$B$4:$J$1044,7,FALSE),"")</f>
        <v/>
      </c>
      <c r="AU233" s="339" t="str">
        <f>+IFERROR(VLOOKUP($AP233,'Calculation P'!$B$4:$J$1000,7,FALSE),"")</f>
        <v/>
      </c>
      <c r="AV233" s="62"/>
      <c r="AW233" s="348" t="str">
        <f t="shared" si="94"/>
        <v>43644G</v>
      </c>
      <c r="AX233" s="26" t="str">
        <f>+IFERROR(VLOOKUP($AW233,'Calculation COD'!$B$4:$J$1055,7,FALSE),"")</f>
        <v/>
      </c>
      <c r="AY233" s="26" t="str">
        <f>+IFERROR(VLOOKUP($AW233,'Calculation NH4'!$B$4:$J$1041,7,FALSE),"")</f>
        <v/>
      </c>
      <c r="AZ233" s="339" t="str">
        <f>+IFERROR(VLOOKUP($AW233,'Calculation NO3'!$B$4:$J$1044,7,FALSE),"")</f>
        <v/>
      </c>
      <c r="BA233" s="347" t="str">
        <f>+IFERROR(VLOOKUP($AW233,'Calculation P'!$B$4:$J$1000,7,FALSE),"")</f>
        <v/>
      </c>
      <c r="BB233" s="345" t="str">
        <f t="shared" si="95"/>
        <v>43644H</v>
      </c>
      <c r="BC233" s="339" t="str">
        <f>+IFERROR(VLOOKUP($BB233,'Calculation TSS'!$B$4:$J$1000,7,FALSE),"")</f>
        <v/>
      </c>
      <c r="BD233" s="26" t="str">
        <f>+IFERROR(VLOOKUP($BB233,'Calculation COD'!$B$4:$J$1055,7,FALSE),"")</f>
        <v/>
      </c>
      <c r="BE233" s="26" t="str">
        <f>+IFERROR(VLOOKUP($BB233,'Calculation NH4'!$B$4:$J$1041,7,FALSE),"")</f>
        <v/>
      </c>
      <c r="BF233" s="26" t="str">
        <f>+IFERROR(VLOOKUP($BB233,'Calculation NO3'!$B$4:$J$1044,7,FALSE),"")</f>
        <v/>
      </c>
      <c r="BG233" s="349" t="str">
        <f>+IFERROR(VLOOKUP($BB233,'Calculation P'!$B$4:$J$1000,7,FALSE),"")</f>
        <v/>
      </c>
      <c r="BH233" s="193" t="str">
        <f t="shared" si="96"/>
        <v>43644I</v>
      </c>
      <c r="BI233" s="343" t="str">
        <f>+IFERROR(VLOOKUP($BH233,'Calculation TSS'!$B$4:$J$1000,7,FALSE),"")</f>
        <v/>
      </c>
      <c r="BJ233" s="26" t="str">
        <f>+IFERROR(VLOOKUP($BH233,'Calculation COD'!$B$4:$J$1055,7,FALSE),"")</f>
        <v/>
      </c>
      <c r="BK233" s="26" t="str">
        <f>+IFERROR(VLOOKUP($BH233,'Calculation NH4'!$B$4:$J$1041,7,FALSE),"")</f>
        <v/>
      </c>
      <c r="BL233" s="26" t="str">
        <f>+IFERROR(VLOOKUP($BH233,'Calculation NO3'!$B$4:$J$1044,7,FALSE),"")</f>
        <v/>
      </c>
      <c r="BM233" s="339" t="str">
        <f>+IFERROR(VLOOKUP($BH233,'Calculation P'!$B$4:$J$1000,7,FALSE),"")</f>
        <v/>
      </c>
      <c r="BN233" s="62"/>
      <c r="BO233" s="345" t="str">
        <f t="shared" si="97"/>
        <v>43644N</v>
      </c>
      <c r="BP233" s="351" t="str">
        <f>IFERROR(+VLOOKUP($BO233,'Calculation Solids'!$B$4:$I$1141,7,FALSE),"")</f>
        <v/>
      </c>
      <c r="BQ233" s="352" t="str">
        <f t="shared" si="98"/>
        <v>43644O</v>
      </c>
      <c r="BR233" s="351" t="str">
        <f>IFERROR(+VLOOKUP($BQ233,'Calculation Solids'!$B$4:$I$1141,7,FALSE),"")</f>
        <v/>
      </c>
      <c r="BS233" s="353" t="str">
        <f t="shared" si="99"/>
        <v>43644P</v>
      </c>
      <c r="BT233" s="351" t="str">
        <f>IFERROR(+VLOOKUP($BS233,'Calculation Solids'!$B$4:$I$1141,7,FALSE),"")</f>
        <v/>
      </c>
    </row>
    <row r="234" spans="1:72" x14ac:dyDescent="0.35">
      <c r="A234" s="359">
        <v>43645</v>
      </c>
      <c r="B234" s="240"/>
      <c r="C234" s="191" t="str">
        <f t="shared" si="101"/>
        <v>43645A</v>
      </c>
      <c r="D234" s="64" t="str">
        <f>IFERROR(+VLOOKUP(C234,'Calculation Solids'!$B$4:$I$1141,7,FALSE),"")</f>
        <v/>
      </c>
      <c r="E234" s="326" t="str">
        <f>+IFERROR(VLOOKUP($C234,'Calculation COD'!$B$4:$J$1055,7,FALSE),"")</f>
        <v/>
      </c>
      <c r="F234" s="183" t="str">
        <f t="shared" si="85"/>
        <v>43645B</v>
      </c>
      <c r="G234" s="178" t="str">
        <f>IFERROR(+VLOOKUP($F234,'Calculation Solids'!$B$4:$I$1141,7,FALSE),"")</f>
        <v/>
      </c>
      <c r="H234" s="3" t="str">
        <f>+IFERROR(VLOOKUP($F234,'Calculation COD'!$B$4:$J$1055,7,FALSE),"")</f>
        <v/>
      </c>
      <c r="I234" s="3" t="str">
        <f>+IFERROR(VLOOKUP($F234,'Calculation NH4'!$B$4:$J$1041,7,FALSE),"")</f>
        <v/>
      </c>
      <c r="J234" s="64" t="str">
        <f>+IFERROR(VLOOKUP($F234,'Calculation NO3'!$B$4:$J$1044,7,FALSE),"")</f>
        <v/>
      </c>
      <c r="K234" s="64" t="str">
        <f>+IFERROR(VLOOKUP($F234,'Calculation P'!$B$4:$J$1000,7,FALSE),"")</f>
        <v/>
      </c>
      <c r="L234" s="240"/>
      <c r="M234" s="117" t="str">
        <f t="shared" si="86"/>
        <v>43645J</v>
      </c>
      <c r="N234" s="66" t="str">
        <f>+IFERROR(VLOOKUP($M234,'Calculation Solids'!$B$4:$J$1141,7,FALSE),"")</f>
        <v/>
      </c>
      <c r="O234" s="64" t="str">
        <f t="shared" si="87"/>
        <v>43645K</v>
      </c>
      <c r="P234" s="64" t="str">
        <f>+IFERROR(VLOOKUP($O234,'Calculation Solids'!$B$4:$J$1141,7,FALSE),"")</f>
        <v/>
      </c>
      <c r="Q234" s="64" t="str">
        <f t="shared" si="88"/>
        <v>43645L</v>
      </c>
      <c r="R234" s="64" t="str">
        <f>+IFERROR(VLOOKUP($Q234,'Calculation Solids'!$B$4:$J$1141,7,FALSE),"")</f>
        <v/>
      </c>
      <c r="S234" s="64" t="str">
        <f t="shared" si="89"/>
        <v>43645M</v>
      </c>
      <c r="T234" s="64" t="str">
        <f>+IFERROR(VLOOKUP($S234,'Calculation Solids'!$B$4:$J$1141,7,FALSE),"")</f>
        <v/>
      </c>
      <c r="U234" s="69" t="str">
        <f t="shared" si="100"/>
        <v/>
      </c>
      <c r="V234" s="189" t="str">
        <f t="shared" si="90"/>
        <v>43645C</v>
      </c>
      <c r="W234" s="64" t="str">
        <f>+IFERROR(VLOOKUP($V234,'Calculation Solids'!$B$4:$J$1141,7,FALSE),"")</f>
        <v/>
      </c>
      <c r="X234" s="4" t="str">
        <f>+IFERROR(VLOOKUP($V234,'Calculation COD'!$B$4:$J$1055,7,FALSE),"")</f>
        <v/>
      </c>
      <c r="Y234" s="4" t="str">
        <f>+IFERROR(VLOOKUP($V234,'Calculation NH4'!$B$4:$J$1041,7,FALSE),"")</f>
        <v/>
      </c>
      <c r="Z234" s="64" t="str">
        <f>+IFERROR(VLOOKUP($V234,'Calculation NO3'!$B$4:$J$1044,7,FALSE),"")</f>
        <v/>
      </c>
      <c r="AA234" s="131" t="str">
        <f>+IFERROR(VLOOKUP($V234,'Calculation P'!$B$4:$J$1000,7,FALSE),"")</f>
        <v/>
      </c>
      <c r="AB234" s="115"/>
      <c r="AC234" s="183" t="str">
        <f t="shared" si="91"/>
        <v>43645D</v>
      </c>
      <c r="AD234" s="4" t="str">
        <f>+IFERROR(VLOOKUP($AC234,'Calculation TSS'!$B$4:$J$1000,7,FALSE),"")</f>
        <v/>
      </c>
      <c r="AE234" s="4" t="str">
        <f>+IFERROR(VLOOKUP($AC234,'Calculation COD'!$B$4:$J$1055,7,FALSE),"")</f>
        <v/>
      </c>
      <c r="AF234" s="4" t="str">
        <f>+IFERROR(VLOOKUP($AC234,'Calculation NH4'!$B$4:$J$1041,7,FALSE),"")</f>
        <v/>
      </c>
      <c r="AG234" s="64" t="str">
        <f>+IFERROR(VLOOKUP($AC234,'Calculation NO3'!$B$4:$J$1044,7,FALSE),"")</f>
        <v/>
      </c>
      <c r="AH234" s="64" t="str">
        <f>+IFERROR(VLOOKUP($AC234,'Calculation P'!$B$4:$J$1000,7,FALSE),"")</f>
        <v/>
      </c>
      <c r="AI234" s="240"/>
      <c r="AJ234" s="210" t="str">
        <f t="shared" si="92"/>
        <v>43645E</v>
      </c>
      <c r="AK234" s="211" t="str">
        <f>+IFERROR(VLOOKUP($AJ234,'Calculation TSS'!$B$4:$J$1000,7,FALSE),"")</f>
        <v/>
      </c>
      <c r="AL234" s="4" t="str">
        <f>+IFERROR(VLOOKUP($AJ234,'Calculation COD'!$B$4:$J$1055,7,FALSE),"")</f>
        <v/>
      </c>
      <c r="AM234" s="4" t="str">
        <f>+IFERROR(VLOOKUP($AJ234,'Calculation NH4'!$B$4:$J$1041,7,FALSE),"")</f>
        <v/>
      </c>
      <c r="AN234" s="64" t="str">
        <f>+IFERROR(VLOOKUP($AJ234,'Calculation NO3'!$B$4:$J$1044,7,FALSE),"")</f>
        <v/>
      </c>
      <c r="AO234" s="69" t="str">
        <f>+IFERROR(VLOOKUP($AJ234,'Calculation P'!$B$4:$J$1000,7,FALSE),"")</f>
        <v/>
      </c>
      <c r="AP234" s="178" t="str">
        <f t="shared" si="93"/>
        <v>43645F</v>
      </c>
      <c r="AQ234" s="65" t="str">
        <f>+IFERROR(VLOOKUP($AP234,'Calculation TSS'!$B$4:$J$1000,7,FALSE),"")</f>
        <v/>
      </c>
      <c r="AR234" s="65" t="str">
        <f>+IFERROR(VLOOKUP($AP234,'Calculation COD'!$B$4:$J$1055,7,FALSE),"")</f>
        <v/>
      </c>
      <c r="AS234" s="65" t="str">
        <f>+IFERROR(VLOOKUP($AP234,'Calculation NH4'!$B$4:$J$1041,7,FALSE),"")</f>
        <v/>
      </c>
      <c r="AT234" s="64" t="str">
        <f>+IFERROR(VLOOKUP($AP234,'Calculation NO3'!$B$4:$J$1044,7,FALSE),"")</f>
        <v/>
      </c>
      <c r="AU234" s="64" t="str">
        <f>+IFERROR(VLOOKUP($AP234,'Calculation P'!$B$4:$J$1000,7,FALSE),"")</f>
        <v/>
      </c>
      <c r="AV234" s="115"/>
      <c r="AW234" s="189" t="str">
        <f t="shared" si="94"/>
        <v>43645G</v>
      </c>
      <c r="AX234" s="65" t="str">
        <f>+IFERROR(VLOOKUP($AW234,'Calculation COD'!$B$4:$J$1055,7,FALSE),"")</f>
        <v/>
      </c>
      <c r="AY234" s="65" t="str">
        <f>+IFERROR(VLOOKUP($AW234,'Calculation NH4'!$B$4:$J$1041,7,FALSE),"")</f>
        <v/>
      </c>
      <c r="AZ234" s="64" t="str">
        <f>+IFERROR(VLOOKUP($AW234,'Calculation NO3'!$B$4:$J$1044,7,FALSE),"")</f>
        <v/>
      </c>
      <c r="BA234" s="69" t="str">
        <f>+IFERROR(VLOOKUP($AW234,'Calculation P'!$B$4:$J$1000,7,FALSE),"")</f>
        <v/>
      </c>
      <c r="BB234" s="183" t="str">
        <f t="shared" si="95"/>
        <v>43645H</v>
      </c>
      <c r="BC234" s="64" t="str">
        <f>+IFERROR(VLOOKUP($BB234,'Calculation TSS'!$B$4:$J$1000,7,FALSE),"")</f>
        <v/>
      </c>
      <c r="BD234" s="65" t="str">
        <f>+IFERROR(VLOOKUP($BB234,'Calculation COD'!$B$4:$J$1055,7,FALSE),"")</f>
        <v/>
      </c>
      <c r="BE234" s="65" t="str">
        <f>+IFERROR(VLOOKUP($BB234,'Calculation NH4'!$B$4:$J$1041,7,FALSE),"")</f>
        <v/>
      </c>
      <c r="BF234" s="65" t="str">
        <f>+IFERROR(VLOOKUP($BB234,'Calculation NO3'!$B$4:$J$1044,7,FALSE),"")</f>
        <v/>
      </c>
      <c r="BG234" s="131" t="str">
        <f>+IFERROR(VLOOKUP($BB234,'Calculation P'!$B$4:$J$1000,7,FALSE),"")</f>
        <v/>
      </c>
      <c r="BH234" s="210" t="str">
        <f t="shared" si="96"/>
        <v>43645I</v>
      </c>
      <c r="BI234" s="66" t="str">
        <f>+IFERROR(VLOOKUP($BH234,'Calculation TSS'!$B$4:$J$1000,7,FALSE),"")</f>
        <v/>
      </c>
      <c r="BJ234" s="65" t="str">
        <f>+IFERROR(VLOOKUP($BH234,'Calculation COD'!$B$4:$J$1055,7,FALSE),"")</f>
        <v/>
      </c>
      <c r="BK234" s="65" t="str">
        <f>+IFERROR(VLOOKUP($BH234,'Calculation NH4'!$B$4:$J$1041,7,FALSE),"")</f>
        <v/>
      </c>
      <c r="BL234" s="65" t="str">
        <f>+IFERROR(VLOOKUP($BH234,'Calculation NO3'!$B$4:$J$1044,7,FALSE),"")</f>
        <v/>
      </c>
      <c r="BM234" s="64" t="str">
        <f>+IFERROR(VLOOKUP($BH234,'Calculation P'!$B$4:$J$1000,7,FALSE),"")</f>
        <v/>
      </c>
      <c r="BN234" s="115"/>
      <c r="BO234" s="183" t="str">
        <f t="shared" si="97"/>
        <v>43645N</v>
      </c>
      <c r="BP234" s="116" t="str">
        <f>IFERROR(+VLOOKUP($BO234,'Calculation Solids'!$B$4:$I$1141,7,FALSE),"")</f>
        <v/>
      </c>
      <c r="BQ234" s="187" t="str">
        <f t="shared" si="98"/>
        <v>43645O</v>
      </c>
      <c r="BR234" s="116" t="str">
        <f>IFERROR(+VLOOKUP($BQ234,'Calculation Solids'!$B$4:$I$1141,7,FALSE),"")</f>
        <v/>
      </c>
      <c r="BS234" s="185" t="str">
        <f t="shared" si="99"/>
        <v>43645P</v>
      </c>
      <c r="BT234" s="116" t="str">
        <f>IFERROR(+VLOOKUP($BS234,'Calculation Solids'!$B$4:$I$1141,7,FALSE),"")</f>
        <v/>
      </c>
    </row>
    <row r="235" spans="1:72" x14ac:dyDescent="0.35">
      <c r="A235" s="359">
        <v>43646</v>
      </c>
      <c r="B235" s="240"/>
      <c r="C235" s="191" t="str">
        <f t="shared" si="101"/>
        <v>43646A</v>
      </c>
      <c r="D235" s="64" t="str">
        <f>IFERROR(+VLOOKUP(C235,'Calculation Solids'!$B$4:$I$1141,7,FALSE),"")</f>
        <v/>
      </c>
      <c r="E235" s="326" t="str">
        <f>+IFERROR(VLOOKUP($C235,'Calculation COD'!$B$4:$J$1055,7,FALSE),"")</f>
        <v/>
      </c>
      <c r="F235" s="183" t="str">
        <f t="shared" si="85"/>
        <v>43646B</v>
      </c>
      <c r="G235" s="178" t="str">
        <f>IFERROR(+VLOOKUP($F235,'Calculation Solids'!$B$4:$I$1141,7,FALSE),"")</f>
        <v/>
      </c>
      <c r="H235" s="3" t="str">
        <f>+IFERROR(VLOOKUP($F235,'Calculation COD'!$B$4:$J$1055,7,FALSE),"")</f>
        <v/>
      </c>
      <c r="I235" s="3" t="str">
        <f>+IFERROR(VLOOKUP($F235,'Calculation NH4'!$B$4:$J$1041,7,FALSE),"")</f>
        <v/>
      </c>
      <c r="J235" s="64" t="str">
        <f>+IFERROR(VLOOKUP($F235,'Calculation NO3'!$B$4:$J$1044,7,FALSE),"")</f>
        <v/>
      </c>
      <c r="K235" s="64" t="str">
        <f>+IFERROR(VLOOKUP($F235,'Calculation P'!$B$4:$J$1000,7,FALSE),"")</f>
        <v/>
      </c>
      <c r="L235" s="240"/>
      <c r="M235" s="117" t="str">
        <f t="shared" si="86"/>
        <v>43646J</v>
      </c>
      <c r="N235" s="66" t="str">
        <f>+IFERROR(VLOOKUP($M235,'Calculation Solids'!$B$4:$J$1141,7,FALSE),"")</f>
        <v/>
      </c>
      <c r="O235" s="64" t="str">
        <f t="shared" si="87"/>
        <v>43646K</v>
      </c>
      <c r="P235" s="64" t="str">
        <f>+IFERROR(VLOOKUP($O235,'Calculation Solids'!$B$4:$J$1141,7,FALSE),"")</f>
        <v/>
      </c>
      <c r="Q235" s="64" t="str">
        <f t="shared" si="88"/>
        <v>43646L</v>
      </c>
      <c r="R235" s="64" t="str">
        <f>+IFERROR(VLOOKUP($Q235,'Calculation Solids'!$B$4:$J$1141,7,FALSE),"")</f>
        <v/>
      </c>
      <c r="S235" s="64" t="str">
        <f t="shared" si="89"/>
        <v>43646M</v>
      </c>
      <c r="T235" s="64" t="str">
        <f>+IFERROR(VLOOKUP($S235,'Calculation Solids'!$B$4:$J$1141,7,FALSE),"")</f>
        <v/>
      </c>
      <c r="U235" s="69" t="str">
        <f t="shared" si="100"/>
        <v/>
      </c>
      <c r="V235" s="189" t="str">
        <f t="shared" si="90"/>
        <v>43646C</v>
      </c>
      <c r="W235" s="64" t="str">
        <f>+IFERROR(VLOOKUP($V235,'Calculation Solids'!$B$4:$J$1141,7,FALSE),"")</f>
        <v/>
      </c>
      <c r="X235" s="4" t="str">
        <f>+IFERROR(VLOOKUP($V235,'Calculation COD'!$B$4:$J$1055,7,FALSE),"")</f>
        <v/>
      </c>
      <c r="Y235" s="4" t="str">
        <f>+IFERROR(VLOOKUP($V235,'Calculation NH4'!$B$4:$J$1041,7,FALSE),"")</f>
        <v/>
      </c>
      <c r="Z235" s="64" t="str">
        <f>+IFERROR(VLOOKUP($V235,'Calculation NO3'!$B$4:$J$1044,7,FALSE),"")</f>
        <v/>
      </c>
      <c r="AA235" s="131" t="str">
        <f>+IFERROR(VLOOKUP($V235,'Calculation P'!$B$4:$J$1000,7,FALSE),"")</f>
        <v/>
      </c>
      <c r="AB235" s="115"/>
      <c r="AC235" s="183" t="str">
        <f t="shared" si="91"/>
        <v>43646D</v>
      </c>
      <c r="AD235" s="4" t="str">
        <f>+IFERROR(VLOOKUP($AC235,'Calculation TSS'!$B$4:$J$1000,7,FALSE),"")</f>
        <v/>
      </c>
      <c r="AE235" s="4" t="str">
        <f>+IFERROR(VLOOKUP($AC235,'Calculation COD'!$B$4:$J$1055,7,FALSE),"")</f>
        <v/>
      </c>
      <c r="AF235" s="4" t="str">
        <f>+IFERROR(VLOOKUP($AC235,'Calculation NH4'!$B$4:$J$1041,7,FALSE),"")</f>
        <v/>
      </c>
      <c r="AG235" s="64" t="str">
        <f>+IFERROR(VLOOKUP($AC235,'Calculation NO3'!$B$4:$J$1044,7,FALSE),"")</f>
        <v/>
      </c>
      <c r="AH235" s="64" t="str">
        <f>+IFERROR(VLOOKUP($AC235,'Calculation P'!$B$4:$J$1000,7,FALSE),"")</f>
        <v/>
      </c>
      <c r="AI235" s="240"/>
      <c r="AJ235" s="210" t="str">
        <f t="shared" si="92"/>
        <v>43646E</v>
      </c>
      <c r="AK235" s="211" t="str">
        <f>+IFERROR(VLOOKUP($AJ235,'Calculation TSS'!$B$4:$J$1000,7,FALSE),"")</f>
        <v/>
      </c>
      <c r="AL235" s="4" t="str">
        <f>+IFERROR(VLOOKUP($AJ235,'Calculation COD'!$B$4:$J$1055,7,FALSE),"")</f>
        <v/>
      </c>
      <c r="AM235" s="4" t="str">
        <f>+IFERROR(VLOOKUP($AJ235,'Calculation NH4'!$B$4:$J$1041,7,FALSE),"")</f>
        <v/>
      </c>
      <c r="AN235" s="64" t="str">
        <f>+IFERROR(VLOOKUP($AJ235,'Calculation NO3'!$B$4:$J$1044,7,FALSE),"")</f>
        <v/>
      </c>
      <c r="AO235" s="69" t="str">
        <f>+IFERROR(VLOOKUP($AJ235,'Calculation P'!$B$4:$J$1000,7,FALSE),"")</f>
        <v/>
      </c>
      <c r="AP235" s="178" t="str">
        <f t="shared" si="93"/>
        <v>43646F</v>
      </c>
      <c r="AQ235" s="65" t="str">
        <f>+IFERROR(VLOOKUP($AP235,'Calculation TSS'!$B$4:$J$1000,7,FALSE),"")</f>
        <v/>
      </c>
      <c r="AR235" s="65" t="str">
        <f>+IFERROR(VLOOKUP($AP235,'Calculation COD'!$B$4:$J$1055,7,FALSE),"")</f>
        <v/>
      </c>
      <c r="AS235" s="65" t="str">
        <f>+IFERROR(VLOOKUP($AP235,'Calculation NH4'!$B$4:$J$1041,7,FALSE),"")</f>
        <v/>
      </c>
      <c r="AT235" s="64" t="str">
        <f>+IFERROR(VLOOKUP($AP235,'Calculation NO3'!$B$4:$J$1044,7,FALSE),"")</f>
        <v/>
      </c>
      <c r="AU235" s="64" t="str">
        <f>+IFERROR(VLOOKUP($AP235,'Calculation P'!$B$4:$J$1000,7,FALSE),"")</f>
        <v/>
      </c>
      <c r="AV235" s="115"/>
      <c r="AW235" s="189" t="str">
        <f t="shared" si="94"/>
        <v>43646G</v>
      </c>
      <c r="AX235" s="65" t="str">
        <f>+IFERROR(VLOOKUP($AW235,'Calculation COD'!$B$4:$J$1055,7,FALSE),"")</f>
        <v/>
      </c>
      <c r="AY235" s="65" t="str">
        <f>+IFERROR(VLOOKUP($AW235,'Calculation NH4'!$B$4:$J$1041,7,FALSE),"")</f>
        <v/>
      </c>
      <c r="AZ235" s="64" t="str">
        <f>+IFERROR(VLOOKUP($AW235,'Calculation NO3'!$B$4:$J$1044,7,FALSE),"")</f>
        <v/>
      </c>
      <c r="BA235" s="69" t="str">
        <f>+IFERROR(VLOOKUP($AW235,'Calculation P'!$B$4:$J$1000,7,FALSE),"")</f>
        <v/>
      </c>
      <c r="BB235" s="183" t="str">
        <f t="shared" si="95"/>
        <v>43646H</v>
      </c>
      <c r="BC235" s="64" t="str">
        <f>+IFERROR(VLOOKUP($BB235,'Calculation TSS'!$B$4:$J$1000,7,FALSE),"")</f>
        <v/>
      </c>
      <c r="BD235" s="65" t="str">
        <f>+IFERROR(VLOOKUP($BB235,'Calculation COD'!$B$4:$J$1055,7,FALSE),"")</f>
        <v/>
      </c>
      <c r="BE235" s="65" t="str">
        <f>+IFERROR(VLOOKUP($BB235,'Calculation NH4'!$B$4:$J$1041,7,FALSE),"")</f>
        <v/>
      </c>
      <c r="BF235" s="65" t="str">
        <f>+IFERROR(VLOOKUP($BB235,'Calculation NO3'!$B$4:$J$1044,7,FALSE),"")</f>
        <v/>
      </c>
      <c r="BG235" s="131" t="str">
        <f>+IFERROR(VLOOKUP($BB235,'Calculation P'!$B$4:$J$1000,7,FALSE),"")</f>
        <v/>
      </c>
      <c r="BH235" s="210" t="str">
        <f t="shared" si="96"/>
        <v>43646I</v>
      </c>
      <c r="BI235" s="66" t="str">
        <f>+IFERROR(VLOOKUP($BH235,'Calculation TSS'!$B$4:$J$1000,7,FALSE),"")</f>
        <v/>
      </c>
      <c r="BJ235" s="65" t="str">
        <f>+IFERROR(VLOOKUP($BH235,'Calculation COD'!$B$4:$J$1055,7,FALSE),"")</f>
        <v/>
      </c>
      <c r="BK235" s="65" t="str">
        <f>+IFERROR(VLOOKUP($BH235,'Calculation NH4'!$B$4:$J$1041,7,FALSE),"")</f>
        <v/>
      </c>
      <c r="BL235" s="65" t="str">
        <f>+IFERROR(VLOOKUP($BH235,'Calculation NO3'!$B$4:$J$1044,7,FALSE),"")</f>
        <v/>
      </c>
      <c r="BM235" s="64" t="str">
        <f>+IFERROR(VLOOKUP($BH235,'Calculation P'!$B$4:$J$1000,7,FALSE),"")</f>
        <v/>
      </c>
      <c r="BN235" s="115"/>
      <c r="BO235" s="183" t="str">
        <f t="shared" si="97"/>
        <v>43646N</v>
      </c>
      <c r="BP235" s="116" t="str">
        <f>IFERROR(+VLOOKUP($BO235,'Calculation Solids'!$B$4:$I$1141,7,FALSE),"")</f>
        <v/>
      </c>
      <c r="BQ235" s="187" t="str">
        <f t="shared" si="98"/>
        <v>43646O</v>
      </c>
      <c r="BR235" s="116" t="str">
        <f>IFERROR(+VLOOKUP($BQ235,'Calculation Solids'!$B$4:$I$1141,7,FALSE),"")</f>
        <v/>
      </c>
      <c r="BS235" s="185" t="str">
        <f t="shared" si="99"/>
        <v>43646P</v>
      </c>
      <c r="BT235" s="116" t="str">
        <f>IFERROR(+VLOOKUP($BS235,'Calculation Solids'!$B$4:$I$1141,7,FALSE),"")</f>
        <v/>
      </c>
    </row>
    <row r="236" spans="1:72" x14ac:dyDescent="0.35">
      <c r="A236" s="359">
        <v>43647</v>
      </c>
      <c r="B236" s="239"/>
      <c r="C236" s="344" t="str">
        <f t="shared" si="101"/>
        <v>43647A</v>
      </c>
      <c r="D236" s="339">
        <f>IFERROR(+VLOOKUP(C236,'Calculation Solids'!$B$4:$I$1141,7,FALSE),"")</f>
        <v>5.9204295496513275</v>
      </c>
      <c r="E236" s="340" t="str">
        <f>+IFERROR(VLOOKUP($C236,'Calculation COD'!$B$4:$J$1055,7,FALSE),"")</f>
        <v/>
      </c>
      <c r="F236" s="345" t="str">
        <f t="shared" ref="F236:F299" si="102">+CONCATENATE($A236,$G$5)</f>
        <v>43647B</v>
      </c>
      <c r="G236" s="341">
        <f>IFERROR(+VLOOKUP($F236,'Calculation Solids'!$B$4:$I$1141,7,FALSE),"")</f>
        <v>4.8011212635095744</v>
      </c>
      <c r="H236" s="342" t="str">
        <f>+IFERROR(VLOOKUP($F236,'Calculation COD'!$B$4:$J$1055,7,FALSE),"")</f>
        <v/>
      </c>
      <c r="I236" s="342" t="str">
        <f>+IFERROR(VLOOKUP($F236,'Calculation NH4'!$B$4:$J$1041,7,FALSE),"")</f>
        <v/>
      </c>
      <c r="J236" s="339" t="str">
        <f>+IFERROR(VLOOKUP($F236,'Calculation NO3'!$B$4:$J$1044,7,FALSE),"")</f>
        <v/>
      </c>
      <c r="K236" s="339" t="str">
        <f>+IFERROR(VLOOKUP($F236,'Calculation P'!$B$4:$J$1000,7,FALSE),"")</f>
        <v/>
      </c>
      <c r="L236" s="239"/>
      <c r="M236" s="346" t="str">
        <f t="shared" ref="M236:M299" si="103">+CONCATENATE($A236,$N$5)</f>
        <v>43647J</v>
      </c>
      <c r="N236" s="343">
        <f>+IFERROR(VLOOKUP($M236,'Calculation Solids'!$B$4:$J$1141,7,FALSE),"")</f>
        <v>52.295445090344913</v>
      </c>
      <c r="O236" s="339" t="str">
        <f t="shared" ref="O236:O299" si="104">+CONCATENATE($A236,$P$5)</f>
        <v>43647K</v>
      </c>
      <c r="P236" s="339">
        <f>+IFERROR(VLOOKUP($O236,'Calculation Solids'!$B$4:$J$1141,7,FALSE),"")</f>
        <v>42.377668264271065</v>
      </c>
      <c r="Q236" s="339" t="str">
        <f t="shared" ref="Q236:Q299" si="105">+CONCATENATE($A236,$R$5)</f>
        <v>43647L</v>
      </c>
      <c r="R236" s="339">
        <f>+IFERROR(VLOOKUP($Q236,'Calculation Solids'!$B$4:$J$1141,7,FALSE),"")</f>
        <v>47.880490509099097</v>
      </c>
      <c r="S236" s="339" t="str">
        <f t="shared" ref="S236:S299" si="106">+CONCATENATE($A236,$T$5)</f>
        <v>43647M</v>
      </c>
      <c r="T236" s="339" t="str">
        <f>+IFERROR(VLOOKUP($S236,'Calculation Solids'!$B$4:$J$1141,7,FALSE),"")</f>
        <v/>
      </c>
      <c r="U236" s="347">
        <f t="shared" si="100"/>
        <v>47.517867954571692</v>
      </c>
      <c r="V236" s="348" t="str">
        <f t="shared" ref="V236:V299" si="107">+CONCATENATE($A236,$W$5)</f>
        <v>43647C</v>
      </c>
      <c r="W236" s="339" t="str">
        <f>+IFERROR(VLOOKUP($V236,'Calculation Solids'!$B$4:$J$1141,7,FALSE),"")</f>
        <v/>
      </c>
      <c r="X236" s="8" t="str">
        <f>+IFERROR(VLOOKUP($V236,'Calculation COD'!$B$4:$J$1055,7,FALSE),"")</f>
        <v/>
      </c>
      <c r="Y236" s="8" t="str">
        <f>+IFERROR(VLOOKUP($V236,'Calculation NH4'!$B$4:$J$1041,7,FALSE),"")</f>
        <v/>
      </c>
      <c r="Z236" s="339" t="str">
        <f>+IFERROR(VLOOKUP($V236,'Calculation NO3'!$B$4:$J$1044,7,FALSE),"")</f>
        <v/>
      </c>
      <c r="AA236" s="349" t="str">
        <f>+IFERROR(VLOOKUP($V236,'Calculation P'!$B$4:$J$1000,7,FALSE),"")</f>
        <v/>
      </c>
      <c r="AB236" s="62"/>
      <c r="AC236" s="345" t="str">
        <f t="shared" ref="AC236:AC299" si="108">+CONCATENATE($A236,$AD$5)</f>
        <v>43647D</v>
      </c>
      <c r="AD236" s="8" t="str">
        <f>+IFERROR(VLOOKUP($AC236,'Calculation TSS'!$B$4:$J$1000,7,FALSE),"")</f>
        <v/>
      </c>
      <c r="AE236" s="8" t="str">
        <f>+IFERROR(VLOOKUP($AC236,'Calculation COD'!$B$4:$J$1055,7,FALSE),"")</f>
        <v/>
      </c>
      <c r="AF236" s="8" t="str">
        <f>+IFERROR(VLOOKUP($AC236,'Calculation NH4'!$B$4:$J$1041,7,FALSE),"")</f>
        <v/>
      </c>
      <c r="AG236" s="339" t="str">
        <f>+IFERROR(VLOOKUP($AC236,'Calculation NO3'!$B$4:$J$1044,7,FALSE),"")</f>
        <v/>
      </c>
      <c r="AH236" s="339" t="str">
        <f>+IFERROR(VLOOKUP($AC236,'Calculation P'!$B$4:$J$1000,7,FALSE),"")</f>
        <v/>
      </c>
      <c r="AI236" s="239"/>
      <c r="AJ236" s="193" t="str">
        <f t="shared" ref="AJ236:AJ299" si="109">+CONCATENATE($A236,$AK$5)</f>
        <v>43647E</v>
      </c>
      <c r="AK236" s="350" t="str">
        <f>+IFERROR(VLOOKUP($AJ236,'Calculation TSS'!$B$4:$J$1000,7,FALSE),"")</f>
        <v/>
      </c>
      <c r="AL236" s="8" t="str">
        <f>+IFERROR(VLOOKUP($AJ236,'Calculation COD'!$B$4:$J$1055,7,FALSE),"")</f>
        <v/>
      </c>
      <c r="AM236" s="8" t="str">
        <f>+IFERROR(VLOOKUP($AJ236,'Calculation NH4'!$B$4:$J$1041,7,FALSE),"")</f>
        <v/>
      </c>
      <c r="AN236" s="339" t="str">
        <f>+IFERROR(VLOOKUP($AJ236,'Calculation NO3'!$B$4:$J$1044,7,FALSE),"")</f>
        <v/>
      </c>
      <c r="AO236" s="347" t="str">
        <f>+IFERROR(VLOOKUP($AJ236,'Calculation P'!$B$4:$J$1000,7,FALSE),"")</f>
        <v/>
      </c>
      <c r="AP236" s="341" t="str">
        <f t="shared" ref="AP236:AP299" si="110">+CONCATENATE($A236,$AQ$5)</f>
        <v>43647F</v>
      </c>
      <c r="AQ236" s="26" t="str">
        <f>+IFERROR(VLOOKUP($AP236,'Calculation TSS'!$B$4:$J$1000,7,FALSE),"")</f>
        <v/>
      </c>
      <c r="AR236" s="26" t="str">
        <f>+IFERROR(VLOOKUP($AP236,'Calculation COD'!$B$4:$J$1055,7,FALSE),"")</f>
        <v/>
      </c>
      <c r="AS236" s="26" t="str">
        <f>+IFERROR(VLOOKUP($AP236,'Calculation NH4'!$B$4:$J$1041,7,FALSE),"")</f>
        <v/>
      </c>
      <c r="AT236" s="339" t="str">
        <f>+IFERROR(VLOOKUP($AP236,'Calculation NO3'!$B$4:$J$1044,7,FALSE),"")</f>
        <v/>
      </c>
      <c r="AU236" s="339" t="str">
        <f>+IFERROR(VLOOKUP($AP236,'Calculation P'!$B$4:$J$1000,7,FALSE),"")</f>
        <v/>
      </c>
      <c r="AV236" s="62"/>
      <c r="AW236" s="348" t="str">
        <f t="shared" ref="AW236:AW299" si="111">+CONCATENATE($A236,$AX$5)</f>
        <v>43647G</v>
      </c>
      <c r="AX236" s="26" t="str">
        <f>+IFERROR(VLOOKUP($AW236,'Calculation COD'!$B$4:$J$1055,7,FALSE),"")</f>
        <v/>
      </c>
      <c r="AY236" s="26" t="str">
        <f>+IFERROR(VLOOKUP($AW236,'Calculation NH4'!$B$4:$J$1041,7,FALSE),"")</f>
        <v/>
      </c>
      <c r="AZ236" s="339" t="str">
        <f>+IFERROR(VLOOKUP($AW236,'Calculation NO3'!$B$4:$J$1044,7,FALSE),"")</f>
        <v/>
      </c>
      <c r="BA236" s="347" t="str">
        <f>+IFERROR(VLOOKUP($AW236,'Calculation P'!$B$4:$J$1000,7,FALSE),"")</f>
        <v/>
      </c>
      <c r="BB236" s="345" t="str">
        <f t="shared" ref="BB236:BB299" si="112">+CONCATENATE($A236,$BC$5)</f>
        <v>43647H</v>
      </c>
      <c r="BC236" s="339" t="str">
        <f>+IFERROR(VLOOKUP($BB236,'Calculation TSS'!$B$4:$J$1000,7,FALSE),"")</f>
        <v/>
      </c>
      <c r="BD236" s="26" t="str">
        <f>+IFERROR(VLOOKUP($BB236,'Calculation COD'!$B$4:$J$1055,7,FALSE),"")</f>
        <v/>
      </c>
      <c r="BE236" s="26" t="str">
        <f>+IFERROR(VLOOKUP($BB236,'Calculation NH4'!$B$4:$J$1041,7,FALSE),"")</f>
        <v/>
      </c>
      <c r="BF236" s="26" t="str">
        <f>+IFERROR(VLOOKUP($BB236,'Calculation NO3'!$B$4:$J$1044,7,FALSE),"")</f>
        <v/>
      </c>
      <c r="BG236" s="349" t="str">
        <f>+IFERROR(VLOOKUP($BB236,'Calculation P'!$B$4:$J$1000,7,FALSE),"")</f>
        <v/>
      </c>
      <c r="BH236" s="193" t="str">
        <f t="shared" ref="BH236:BH299" si="113">+CONCATENATE($A236,$BI$5)</f>
        <v>43647I</v>
      </c>
      <c r="BI236" s="343" t="str">
        <f>+IFERROR(VLOOKUP($BH236,'Calculation TSS'!$B$4:$J$1000,7,FALSE),"")</f>
        <v/>
      </c>
      <c r="BJ236" s="26" t="str">
        <f>+IFERROR(VLOOKUP($BH236,'Calculation COD'!$B$4:$J$1055,7,FALSE),"")</f>
        <v/>
      </c>
      <c r="BK236" s="26" t="str">
        <f>+IFERROR(VLOOKUP($BH236,'Calculation NH4'!$B$4:$J$1041,7,FALSE),"")</f>
        <v/>
      </c>
      <c r="BL236" s="26" t="str">
        <f>+IFERROR(VLOOKUP($BH236,'Calculation NO3'!$B$4:$J$1044,7,FALSE),"")</f>
        <v/>
      </c>
      <c r="BM236" s="339" t="str">
        <f>+IFERROR(VLOOKUP($BH236,'Calculation P'!$B$4:$J$1000,7,FALSE),"")</f>
        <v/>
      </c>
      <c r="BN236" s="62"/>
      <c r="BO236" s="345" t="str">
        <f t="shared" ref="BO236:BO299" si="114">+CONCATENATE($A236,$BP$5)</f>
        <v>43647N</v>
      </c>
      <c r="BP236" s="351" t="str">
        <f>IFERROR(+VLOOKUP($BO236,'Calculation Solids'!$B$4:$I$1141,7,FALSE),"")</f>
        <v/>
      </c>
      <c r="BQ236" s="352" t="str">
        <f t="shared" ref="BQ236:BQ299" si="115">+CONCATENATE($A236,$BR$5)</f>
        <v>43647O</v>
      </c>
      <c r="BR236" s="351">
        <f>IFERROR(+VLOOKUP($BQ236,'Calculation Solids'!$B$4:$I$1141,7,FALSE),"")</f>
        <v>457.85648054059538</v>
      </c>
      <c r="BS236" s="353" t="str">
        <f t="shared" ref="BS236:BS299" si="116">+CONCATENATE($A236,$BT$5)</f>
        <v>43647P</v>
      </c>
      <c r="BT236" s="351" t="str">
        <f>IFERROR(+VLOOKUP($BS236,'Calculation Solids'!$B$4:$I$1141,7,FALSE),"")</f>
        <v/>
      </c>
    </row>
    <row r="237" spans="1:72" x14ac:dyDescent="0.35">
      <c r="A237" s="359">
        <v>43648</v>
      </c>
      <c r="B237" s="239"/>
      <c r="C237" s="344" t="str">
        <f t="shared" si="101"/>
        <v>43648A</v>
      </c>
      <c r="D237" s="339" t="str">
        <f>IFERROR(+VLOOKUP(C237,'Calculation Solids'!$B$4:$I$1141,7,FALSE),"")</f>
        <v/>
      </c>
      <c r="E237" s="340" t="str">
        <f>+IFERROR(VLOOKUP($C237,'Calculation COD'!$B$4:$J$1055,7,FALSE),"")</f>
        <v/>
      </c>
      <c r="F237" s="345" t="str">
        <f t="shared" si="102"/>
        <v>43648B</v>
      </c>
      <c r="G237" s="341" t="str">
        <f>IFERROR(+VLOOKUP($F237,'Calculation Solids'!$B$4:$I$1141,7,FALSE),"")</f>
        <v/>
      </c>
      <c r="H237" s="342" t="str">
        <f>+IFERROR(VLOOKUP($F237,'Calculation COD'!$B$4:$J$1055,7,FALSE),"")</f>
        <v/>
      </c>
      <c r="I237" s="342" t="str">
        <f>+IFERROR(VLOOKUP($F237,'Calculation NH4'!$B$4:$J$1041,7,FALSE),"")</f>
        <v/>
      </c>
      <c r="J237" s="339" t="str">
        <f>+IFERROR(VLOOKUP($F237,'Calculation NO3'!$B$4:$J$1044,7,FALSE),"")</f>
        <v/>
      </c>
      <c r="K237" s="339" t="str">
        <f>+IFERROR(VLOOKUP($F237,'Calculation P'!$B$4:$J$1000,7,FALSE),"")</f>
        <v/>
      </c>
      <c r="L237" s="239"/>
      <c r="M237" s="346" t="str">
        <f t="shared" si="103"/>
        <v>43648J</v>
      </c>
      <c r="N237" s="343" t="str">
        <f>+IFERROR(VLOOKUP($M237,'Calculation Solids'!$B$4:$J$1141,7,FALSE),"")</f>
        <v/>
      </c>
      <c r="O237" s="339" t="str">
        <f t="shared" si="104"/>
        <v>43648K</v>
      </c>
      <c r="P237" s="339" t="str">
        <f>+IFERROR(VLOOKUP($O237,'Calculation Solids'!$B$4:$J$1141,7,FALSE),"")</f>
        <v/>
      </c>
      <c r="Q237" s="339" t="str">
        <f t="shared" si="105"/>
        <v>43648L</v>
      </c>
      <c r="R237" s="339" t="str">
        <f>+IFERROR(VLOOKUP($Q237,'Calculation Solids'!$B$4:$J$1141,7,FALSE),"")</f>
        <v/>
      </c>
      <c r="S237" s="339" t="str">
        <f t="shared" si="106"/>
        <v>43648M</v>
      </c>
      <c r="T237" s="339" t="str">
        <f>+IFERROR(VLOOKUP($S237,'Calculation Solids'!$B$4:$J$1141,7,FALSE),"")</f>
        <v/>
      </c>
      <c r="U237" s="347" t="str">
        <f t="shared" si="100"/>
        <v/>
      </c>
      <c r="V237" s="348" t="str">
        <f t="shared" si="107"/>
        <v>43648C</v>
      </c>
      <c r="W237" s="339" t="str">
        <f>+IFERROR(VLOOKUP($V237,'Calculation Solids'!$B$4:$J$1141,7,FALSE),"")</f>
        <v/>
      </c>
      <c r="X237" s="8" t="str">
        <f>+IFERROR(VLOOKUP($V237,'Calculation COD'!$B$4:$J$1055,7,FALSE),"")</f>
        <v/>
      </c>
      <c r="Y237" s="8" t="str">
        <f>+IFERROR(VLOOKUP($V237,'Calculation NH4'!$B$4:$J$1041,7,FALSE),"")</f>
        <v/>
      </c>
      <c r="Z237" s="339" t="str">
        <f>+IFERROR(VLOOKUP($V237,'Calculation NO3'!$B$4:$J$1044,7,FALSE),"")</f>
        <v/>
      </c>
      <c r="AA237" s="349" t="str">
        <f>+IFERROR(VLOOKUP($V237,'Calculation P'!$B$4:$J$1000,7,FALSE),"")</f>
        <v/>
      </c>
      <c r="AB237" s="62"/>
      <c r="AC237" s="345" t="str">
        <f t="shared" si="108"/>
        <v>43648D</v>
      </c>
      <c r="AD237" s="8" t="str">
        <f>+IFERROR(VLOOKUP($AC237,'Calculation TSS'!$B$4:$J$1000,7,FALSE),"")</f>
        <v/>
      </c>
      <c r="AE237" s="8" t="str">
        <f>+IFERROR(VLOOKUP($AC237,'Calculation COD'!$B$4:$J$1055,7,FALSE),"")</f>
        <v/>
      </c>
      <c r="AF237" s="8" t="str">
        <f>+IFERROR(VLOOKUP($AC237,'Calculation NH4'!$B$4:$J$1041,7,FALSE),"")</f>
        <v/>
      </c>
      <c r="AG237" s="339" t="str">
        <f>+IFERROR(VLOOKUP($AC237,'Calculation NO3'!$B$4:$J$1044,7,FALSE),"")</f>
        <v/>
      </c>
      <c r="AH237" s="339" t="str">
        <f>+IFERROR(VLOOKUP($AC237,'Calculation P'!$B$4:$J$1000,7,FALSE),"")</f>
        <v/>
      </c>
      <c r="AI237" s="239"/>
      <c r="AJ237" s="193" t="str">
        <f t="shared" si="109"/>
        <v>43648E</v>
      </c>
      <c r="AK237" s="350" t="str">
        <f>+IFERROR(VLOOKUP($AJ237,'Calculation TSS'!$B$4:$J$1000,7,FALSE),"")</f>
        <v/>
      </c>
      <c r="AL237" s="8" t="str">
        <f>+IFERROR(VLOOKUP($AJ237,'Calculation COD'!$B$4:$J$1055,7,FALSE),"")</f>
        <v/>
      </c>
      <c r="AM237" s="8" t="str">
        <f>+IFERROR(VLOOKUP($AJ237,'Calculation NH4'!$B$4:$J$1041,7,FALSE),"")</f>
        <v/>
      </c>
      <c r="AN237" s="339" t="str">
        <f>+IFERROR(VLOOKUP($AJ237,'Calculation NO3'!$B$4:$J$1044,7,FALSE),"")</f>
        <v/>
      </c>
      <c r="AO237" s="347" t="str">
        <f>+IFERROR(VLOOKUP($AJ237,'Calculation P'!$B$4:$J$1000,7,FALSE),"")</f>
        <v/>
      </c>
      <c r="AP237" s="341" t="str">
        <f t="shared" si="110"/>
        <v>43648F</v>
      </c>
      <c r="AQ237" s="26" t="str">
        <f>+IFERROR(VLOOKUP($AP237,'Calculation TSS'!$B$4:$J$1000,7,FALSE),"")</f>
        <v/>
      </c>
      <c r="AR237" s="26" t="str">
        <f>+IFERROR(VLOOKUP($AP237,'Calculation COD'!$B$4:$J$1055,7,FALSE),"")</f>
        <v/>
      </c>
      <c r="AS237" s="26" t="str">
        <f>+IFERROR(VLOOKUP($AP237,'Calculation NH4'!$B$4:$J$1041,7,FALSE),"")</f>
        <v/>
      </c>
      <c r="AT237" s="339" t="str">
        <f>+IFERROR(VLOOKUP($AP237,'Calculation NO3'!$B$4:$J$1044,7,FALSE),"")</f>
        <v/>
      </c>
      <c r="AU237" s="339" t="str">
        <f>+IFERROR(VLOOKUP($AP237,'Calculation P'!$B$4:$J$1000,7,FALSE),"")</f>
        <v/>
      </c>
      <c r="AV237" s="62"/>
      <c r="AW237" s="348" t="str">
        <f t="shared" si="111"/>
        <v>43648G</v>
      </c>
      <c r="AX237" s="26" t="str">
        <f>+IFERROR(VLOOKUP($AW237,'Calculation COD'!$B$4:$J$1055,7,FALSE),"")</f>
        <v/>
      </c>
      <c r="AY237" s="26" t="str">
        <f>+IFERROR(VLOOKUP($AW237,'Calculation NH4'!$B$4:$J$1041,7,FALSE),"")</f>
        <v/>
      </c>
      <c r="AZ237" s="339" t="str">
        <f>+IFERROR(VLOOKUP($AW237,'Calculation NO3'!$B$4:$J$1044,7,FALSE),"")</f>
        <v/>
      </c>
      <c r="BA237" s="347" t="str">
        <f>+IFERROR(VLOOKUP($AW237,'Calculation P'!$B$4:$J$1000,7,FALSE),"")</f>
        <v/>
      </c>
      <c r="BB237" s="345" t="str">
        <f t="shared" si="112"/>
        <v>43648H</v>
      </c>
      <c r="BC237" s="339" t="str">
        <f>+IFERROR(VLOOKUP($BB237,'Calculation TSS'!$B$4:$J$1000,7,FALSE),"")</f>
        <v/>
      </c>
      <c r="BD237" s="26" t="str">
        <f>+IFERROR(VLOOKUP($BB237,'Calculation COD'!$B$4:$J$1055,7,FALSE),"")</f>
        <v/>
      </c>
      <c r="BE237" s="26" t="str">
        <f>+IFERROR(VLOOKUP($BB237,'Calculation NH4'!$B$4:$J$1041,7,FALSE),"")</f>
        <v/>
      </c>
      <c r="BF237" s="26" t="str">
        <f>+IFERROR(VLOOKUP($BB237,'Calculation NO3'!$B$4:$J$1044,7,FALSE),"")</f>
        <v/>
      </c>
      <c r="BG237" s="349" t="str">
        <f>+IFERROR(VLOOKUP($BB237,'Calculation P'!$B$4:$J$1000,7,FALSE),"")</f>
        <v/>
      </c>
      <c r="BH237" s="193" t="str">
        <f t="shared" si="113"/>
        <v>43648I</v>
      </c>
      <c r="BI237" s="343" t="str">
        <f>+IFERROR(VLOOKUP($BH237,'Calculation TSS'!$B$4:$J$1000,7,FALSE),"")</f>
        <v/>
      </c>
      <c r="BJ237" s="26" t="str">
        <f>+IFERROR(VLOOKUP($BH237,'Calculation COD'!$B$4:$J$1055,7,FALSE),"")</f>
        <v/>
      </c>
      <c r="BK237" s="26" t="str">
        <f>+IFERROR(VLOOKUP($BH237,'Calculation NH4'!$B$4:$J$1041,7,FALSE),"")</f>
        <v/>
      </c>
      <c r="BL237" s="26" t="str">
        <f>+IFERROR(VLOOKUP($BH237,'Calculation NO3'!$B$4:$J$1044,7,FALSE),"")</f>
        <v/>
      </c>
      <c r="BM237" s="339" t="str">
        <f>+IFERROR(VLOOKUP($BH237,'Calculation P'!$B$4:$J$1000,7,FALSE),"")</f>
        <v/>
      </c>
      <c r="BN237" s="62"/>
      <c r="BO237" s="345" t="str">
        <f t="shared" si="114"/>
        <v>43648N</v>
      </c>
      <c r="BP237" s="351" t="str">
        <f>IFERROR(+VLOOKUP($BO237,'Calculation Solids'!$B$4:$I$1141,7,FALSE),"")</f>
        <v/>
      </c>
      <c r="BQ237" s="352" t="str">
        <f t="shared" si="115"/>
        <v>43648O</v>
      </c>
      <c r="BR237" s="351" t="str">
        <f>IFERROR(+VLOOKUP($BQ237,'Calculation Solids'!$B$4:$I$1141,7,FALSE),"")</f>
        <v/>
      </c>
      <c r="BS237" s="353" t="str">
        <f t="shared" si="116"/>
        <v>43648P</v>
      </c>
      <c r="BT237" s="351" t="str">
        <f>IFERROR(+VLOOKUP($BS237,'Calculation Solids'!$B$4:$I$1141,7,FALSE),"")</f>
        <v/>
      </c>
    </row>
    <row r="238" spans="1:72" x14ac:dyDescent="0.35">
      <c r="A238" s="359">
        <v>43649</v>
      </c>
      <c r="B238" s="239"/>
      <c r="C238" s="344" t="str">
        <f t="shared" si="101"/>
        <v>43649A</v>
      </c>
      <c r="D238" s="339" t="str">
        <f>IFERROR(+VLOOKUP(C238,'Calculation Solids'!$B$4:$I$1141,7,FALSE),"")</f>
        <v/>
      </c>
      <c r="E238" s="340">
        <f>+IFERROR(VLOOKUP($C238,'Calculation COD'!$B$4:$J$1055,7,FALSE),"")</f>
        <v>15000</v>
      </c>
      <c r="F238" s="345" t="str">
        <f t="shared" si="102"/>
        <v>43649B</v>
      </c>
      <c r="G238" s="341" t="str">
        <f>IFERROR(+VLOOKUP($F238,'Calculation Solids'!$B$4:$I$1141,7,FALSE),"")</f>
        <v/>
      </c>
      <c r="H238" s="342">
        <f>+IFERROR(VLOOKUP($F238,'Calculation COD'!$B$4:$J$1055,7,FALSE),"")</f>
        <v>7300</v>
      </c>
      <c r="I238" s="342">
        <f>+IFERROR(VLOOKUP($F238,'Calculation NH4'!$B$4:$J$1041,7,FALSE),"")</f>
        <v>810</v>
      </c>
      <c r="J238" s="339">
        <f>+IFERROR(VLOOKUP($F238,'Calculation NO3'!$B$4:$J$1044,7,FALSE),"")</f>
        <v>55.199999999999996</v>
      </c>
      <c r="K238" s="339" t="str">
        <f>+IFERROR(VLOOKUP($F238,'Calculation P'!$B$4:$J$1000,7,FALSE),"")</f>
        <v/>
      </c>
      <c r="L238" s="239"/>
      <c r="M238" s="346" t="str">
        <f t="shared" si="103"/>
        <v>43649J</v>
      </c>
      <c r="N238" s="343" t="str">
        <f>+IFERROR(VLOOKUP($M238,'Calculation Solids'!$B$4:$J$1141,7,FALSE),"")</f>
        <v/>
      </c>
      <c r="O238" s="339" t="str">
        <f t="shared" si="104"/>
        <v>43649K</v>
      </c>
      <c r="P238" s="339" t="str">
        <f>+IFERROR(VLOOKUP($O238,'Calculation Solids'!$B$4:$J$1141,7,FALSE),"")</f>
        <v/>
      </c>
      <c r="Q238" s="339" t="str">
        <f t="shared" si="105"/>
        <v>43649L</v>
      </c>
      <c r="R238" s="339" t="str">
        <f>+IFERROR(VLOOKUP($Q238,'Calculation Solids'!$B$4:$J$1141,7,FALSE),"")</f>
        <v/>
      </c>
      <c r="S238" s="339" t="str">
        <f t="shared" si="106"/>
        <v>43649M</v>
      </c>
      <c r="T238" s="339" t="str">
        <f>+IFERROR(VLOOKUP($S238,'Calculation Solids'!$B$4:$J$1141,7,FALSE),"")</f>
        <v/>
      </c>
      <c r="U238" s="347" t="str">
        <f t="shared" si="100"/>
        <v/>
      </c>
      <c r="V238" s="348" t="str">
        <f t="shared" si="107"/>
        <v>43649C</v>
      </c>
      <c r="W238" s="339" t="str">
        <f>+IFERROR(VLOOKUP($V238,'Calculation Solids'!$B$4:$J$1141,7,FALSE),"")</f>
        <v/>
      </c>
      <c r="X238" s="8" t="str">
        <f>+IFERROR(VLOOKUP($V238,'Calculation COD'!$B$4:$J$1055,7,FALSE),"")</f>
        <v/>
      </c>
      <c r="Y238" s="8" t="str">
        <f>+IFERROR(VLOOKUP($V238,'Calculation NH4'!$B$4:$J$1041,7,FALSE),"")</f>
        <v/>
      </c>
      <c r="Z238" s="339" t="str">
        <f>+IFERROR(VLOOKUP($V238,'Calculation NO3'!$B$4:$J$1044,7,FALSE),"")</f>
        <v/>
      </c>
      <c r="AA238" s="349" t="str">
        <f>+IFERROR(VLOOKUP($V238,'Calculation P'!$B$4:$J$1000,7,FALSE),"")</f>
        <v/>
      </c>
      <c r="AB238" s="62"/>
      <c r="AC238" s="345" t="str">
        <f t="shared" si="108"/>
        <v>43649D</v>
      </c>
      <c r="AD238" s="8" t="str">
        <f>+IFERROR(VLOOKUP($AC238,'Calculation TSS'!$B$4:$J$1000,7,FALSE),"")</f>
        <v/>
      </c>
      <c r="AE238" s="8" t="str">
        <f>+IFERROR(VLOOKUP($AC238,'Calculation COD'!$B$4:$J$1055,7,FALSE),"")</f>
        <v/>
      </c>
      <c r="AF238" s="8" t="str">
        <f>+IFERROR(VLOOKUP($AC238,'Calculation NH4'!$B$4:$J$1041,7,FALSE),"")</f>
        <v/>
      </c>
      <c r="AG238" s="339" t="str">
        <f>+IFERROR(VLOOKUP($AC238,'Calculation NO3'!$B$4:$J$1044,7,FALSE),"")</f>
        <v/>
      </c>
      <c r="AH238" s="339" t="str">
        <f>+IFERROR(VLOOKUP($AC238,'Calculation P'!$B$4:$J$1000,7,FALSE),"")</f>
        <v/>
      </c>
      <c r="AI238" s="239"/>
      <c r="AJ238" s="193" t="str">
        <f t="shared" si="109"/>
        <v>43649E</v>
      </c>
      <c r="AK238" s="350" t="str">
        <f>+IFERROR(VLOOKUP($AJ238,'Calculation TSS'!$B$4:$J$1000,7,FALSE),"")</f>
        <v/>
      </c>
      <c r="AL238" s="8" t="str">
        <f>+IFERROR(VLOOKUP($AJ238,'Calculation COD'!$B$4:$J$1055,7,FALSE),"")</f>
        <v/>
      </c>
      <c r="AM238" s="8" t="str">
        <f>+IFERROR(VLOOKUP($AJ238,'Calculation NH4'!$B$4:$J$1041,7,FALSE),"")</f>
        <v/>
      </c>
      <c r="AN238" s="339" t="str">
        <f>+IFERROR(VLOOKUP($AJ238,'Calculation NO3'!$B$4:$J$1044,7,FALSE),"")</f>
        <v/>
      </c>
      <c r="AO238" s="347" t="str">
        <f>+IFERROR(VLOOKUP($AJ238,'Calculation P'!$B$4:$J$1000,7,FALSE),"")</f>
        <v/>
      </c>
      <c r="AP238" s="341" t="str">
        <f t="shared" si="110"/>
        <v>43649F</v>
      </c>
      <c r="AQ238" s="26" t="str">
        <f>+IFERROR(VLOOKUP($AP238,'Calculation TSS'!$B$4:$J$1000,7,FALSE),"")</f>
        <v/>
      </c>
      <c r="AR238" s="26" t="str">
        <f>+IFERROR(VLOOKUP($AP238,'Calculation COD'!$B$4:$J$1055,7,FALSE),"")</f>
        <v/>
      </c>
      <c r="AS238" s="26" t="str">
        <f>+IFERROR(VLOOKUP($AP238,'Calculation NH4'!$B$4:$J$1041,7,FALSE),"")</f>
        <v/>
      </c>
      <c r="AT238" s="339" t="str">
        <f>+IFERROR(VLOOKUP($AP238,'Calculation NO3'!$B$4:$J$1044,7,FALSE),"")</f>
        <v/>
      </c>
      <c r="AU238" s="339" t="str">
        <f>+IFERROR(VLOOKUP($AP238,'Calculation P'!$B$4:$J$1000,7,FALSE),"")</f>
        <v/>
      </c>
      <c r="AV238" s="62"/>
      <c r="AW238" s="348" t="str">
        <f t="shared" si="111"/>
        <v>43649G</v>
      </c>
      <c r="AX238" s="26">
        <f>+IFERROR(VLOOKUP($AW238,'Calculation COD'!$B$4:$J$1055,7,FALSE),"")</f>
        <v>0</v>
      </c>
      <c r="AY238" s="26">
        <f>+IFERROR(VLOOKUP($AW238,'Calculation NH4'!$B$4:$J$1041,7,FALSE),"")</f>
        <v>207.5</v>
      </c>
      <c r="AZ238" s="339">
        <f>+IFERROR(VLOOKUP($AW238,'Calculation NO3'!$B$4:$J$1044,7,FALSE),"")</f>
        <v>0</v>
      </c>
      <c r="BA238" s="347" t="str">
        <f>+IFERROR(VLOOKUP($AW238,'Calculation P'!$B$4:$J$1000,7,FALSE),"")</f>
        <v/>
      </c>
      <c r="BB238" s="345" t="str">
        <f t="shared" si="112"/>
        <v>43649H</v>
      </c>
      <c r="BC238" s="339" t="str">
        <f>+IFERROR(VLOOKUP($BB238,'Calculation TSS'!$B$4:$J$1000,7,FALSE),"")</f>
        <v/>
      </c>
      <c r="BD238" s="26" t="str">
        <f>+IFERROR(VLOOKUP($BB238,'Calculation COD'!$B$4:$J$1055,7,FALSE),"")</f>
        <v/>
      </c>
      <c r="BE238" s="26" t="str">
        <f>+IFERROR(VLOOKUP($BB238,'Calculation NH4'!$B$4:$J$1041,7,FALSE),"")</f>
        <v/>
      </c>
      <c r="BF238" s="26" t="str">
        <f>+IFERROR(VLOOKUP($BB238,'Calculation NO3'!$B$4:$J$1044,7,FALSE),"")</f>
        <v/>
      </c>
      <c r="BG238" s="349" t="str">
        <f>+IFERROR(VLOOKUP($BB238,'Calculation P'!$B$4:$J$1000,7,FALSE),"")</f>
        <v/>
      </c>
      <c r="BH238" s="193" t="str">
        <f t="shared" si="113"/>
        <v>43649I</v>
      </c>
      <c r="BI238" s="343" t="str">
        <f>+IFERROR(VLOOKUP($BH238,'Calculation TSS'!$B$4:$J$1000,7,FALSE),"")</f>
        <v/>
      </c>
      <c r="BJ238" s="26">
        <f>+IFERROR(VLOOKUP($BH238,'Calculation COD'!$B$4:$J$1055,7,FALSE),"")</f>
        <v>0</v>
      </c>
      <c r="BK238" s="26">
        <f>+IFERROR(VLOOKUP($BH238,'Calculation NH4'!$B$4:$J$1041,7,FALSE),"")</f>
        <v>295</v>
      </c>
      <c r="BL238" s="26">
        <f>+IFERROR(VLOOKUP($BH238,'Calculation NO3'!$B$4:$J$1044,7,FALSE),"")</f>
        <v>3.5999999999999996</v>
      </c>
      <c r="BM238" s="339" t="str">
        <f>+IFERROR(VLOOKUP($BH238,'Calculation P'!$B$4:$J$1000,7,FALSE),"")</f>
        <v/>
      </c>
      <c r="BN238" s="62"/>
      <c r="BO238" s="345" t="str">
        <f t="shared" si="114"/>
        <v>43649N</v>
      </c>
      <c r="BP238" s="351">
        <f>IFERROR(+VLOOKUP($BO238,'Calculation Solids'!$B$4:$I$1141,7,FALSE),"")</f>
        <v>305.67855653411181</v>
      </c>
      <c r="BQ238" s="352" t="str">
        <f t="shared" si="115"/>
        <v>43649O</v>
      </c>
      <c r="BR238" s="351" t="str">
        <f>IFERROR(+VLOOKUP($BQ238,'Calculation Solids'!$B$4:$I$1141,7,FALSE),"")</f>
        <v/>
      </c>
      <c r="BS238" s="353" t="str">
        <f t="shared" si="116"/>
        <v>43649P</v>
      </c>
      <c r="BT238" s="351" t="str">
        <f>IFERROR(+VLOOKUP($BS238,'Calculation Solids'!$B$4:$I$1141,7,FALSE),"")</f>
        <v/>
      </c>
    </row>
    <row r="239" spans="1:72" x14ac:dyDescent="0.35">
      <c r="A239" s="359">
        <v>43650</v>
      </c>
      <c r="B239" s="239"/>
      <c r="C239" s="344" t="str">
        <f t="shared" si="101"/>
        <v>43650A</v>
      </c>
      <c r="D239" s="339" t="str">
        <f>IFERROR(+VLOOKUP(C239,'Calculation Solids'!$B$4:$I$1141,7,FALSE),"")</f>
        <v/>
      </c>
      <c r="E239" s="340" t="str">
        <f>+IFERROR(VLOOKUP($C239,'Calculation COD'!$B$4:$J$1055,7,FALSE),"")</f>
        <v/>
      </c>
      <c r="F239" s="345" t="str">
        <f t="shared" si="102"/>
        <v>43650B</v>
      </c>
      <c r="G239" s="341" t="str">
        <f>IFERROR(+VLOOKUP($F239,'Calculation Solids'!$B$4:$I$1141,7,FALSE),"")</f>
        <v/>
      </c>
      <c r="H239" s="342" t="str">
        <f>+IFERROR(VLOOKUP($F239,'Calculation COD'!$B$4:$J$1055,7,FALSE),"")</f>
        <v/>
      </c>
      <c r="I239" s="342" t="str">
        <f>+IFERROR(VLOOKUP($F239,'Calculation NH4'!$B$4:$J$1041,7,FALSE),"")</f>
        <v/>
      </c>
      <c r="J239" s="339" t="str">
        <f>+IFERROR(VLOOKUP($F239,'Calculation NO3'!$B$4:$J$1044,7,FALSE),"")</f>
        <v/>
      </c>
      <c r="K239" s="339" t="str">
        <f>+IFERROR(VLOOKUP($F239,'Calculation P'!$B$4:$J$1000,7,FALSE),"")</f>
        <v/>
      </c>
      <c r="L239" s="239"/>
      <c r="M239" s="346" t="str">
        <f t="shared" si="103"/>
        <v>43650J</v>
      </c>
      <c r="N239" s="343" t="str">
        <f>+IFERROR(VLOOKUP($M239,'Calculation Solids'!$B$4:$J$1141,7,FALSE),"")</f>
        <v/>
      </c>
      <c r="O239" s="339" t="str">
        <f t="shared" si="104"/>
        <v>43650K</v>
      </c>
      <c r="P239" s="339" t="str">
        <f>+IFERROR(VLOOKUP($O239,'Calculation Solids'!$B$4:$J$1141,7,FALSE),"")</f>
        <v/>
      </c>
      <c r="Q239" s="339" t="str">
        <f t="shared" si="105"/>
        <v>43650L</v>
      </c>
      <c r="R239" s="339" t="str">
        <f>+IFERROR(VLOOKUP($Q239,'Calculation Solids'!$B$4:$J$1141,7,FALSE),"")</f>
        <v/>
      </c>
      <c r="S239" s="339" t="str">
        <f t="shared" si="106"/>
        <v>43650M</v>
      </c>
      <c r="T239" s="339" t="str">
        <f>+IFERROR(VLOOKUP($S239,'Calculation Solids'!$B$4:$J$1141,7,FALSE),"")</f>
        <v/>
      </c>
      <c r="U239" s="347" t="str">
        <f t="shared" si="100"/>
        <v/>
      </c>
      <c r="V239" s="348" t="str">
        <f t="shared" si="107"/>
        <v>43650C</v>
      </c>
      <c r="W239" s="339" t="str">
        <f>+IFERROR(VLOOKUP($V239,'Calculation Solids'!$B$4:$J$1141,7,FALSE),"")</f>
        <v/>
      </c>
      <c r="X239" s="8" t="str">
        <f>+IFERROR(VLOOKUP($V239,'Calculation COD'!$B$4:$J$1055,7,FALSE),"")</f>
        <v/>
      </c>
      <c r="Y239" s="8" t="str">
        <f>+IFERROR(VLOOKUP($V239,'Calculation NH4'!$B$4:$J$1041,7,FALSE),"")</f>
        <v/>
      </c>
      <c r="Z239" s="339" t="str">
        <f>+IFERROR(VLOOKUP($V239,'Calculation NO3'!$B$4:$J$1044,7,FALSE),"")</f>
        <v/>
      </c>
      <c r="AA239" s="349" t="str">
        <f>+IFERROR(VLOOKUP($V239,'Calculation P'!$B$4:$J$1000,7,FALSE),"")</f>
        <v/>
      </c>
      <c r="AB239" s="62"/>
      <c r="AC239" s="345" t="str">
        <f t="shared" si="108"/>
        <v>43650D</v>
      </c>
      <c r="AD239" s="8" t="str">
        <f>+IFERROR(VLOOKUP($AC239,'Calculation TSS'!$B$4:$J$1000,7,FALSE),"")</f>
        <v/>
      </c>
      <c r="AE239" s="8" t="str">
        <f>+IFERROR(VLOOKUP($AC239,'Calculation COD'!$B$4:$J$1055,7,FALSE),"")</f>
        <v/>
      </c>
      <c r="AF239" s="8" t="str">
        <f>+IFERROR(VLOOKUP($AC239,'Calculation NH4'!$B$4:$J$1041,7,FALSE),"")</f>
        <v/>
      </c>
      <c r="AG239" s="339" t="str">
        <f>+IFERROR(VLOOKUP($AC239,'Calculation NO3'!$B$4:$J$1044,7,FALSE),"")</f>
        <v/>
      </c>
      <c r="AH239" s="339" t="str">
        <f>+IFERROR(VLOOKUP($AC239,'Calculation P'!$B$4:$J$1000,7,FALSE),"")</f>
        <v/>
      </c>
      <c r="AI239" s="239"/>
      <c r="AJ239" s="193" t="str">
        <f t="shared" si="109"/>
        <v>43650E</v>
      </c>
      <c r="AK239" s="350" t="str">
        <f>+IFERROR(VLOOKUP($AJ239,'Calculation TSS'!$B$4:$J$1000,7,FALSE),"")</f>
        <v/>
      </c>
      <c r="AL239" s="8" t="str">
        <f>+IFERROR(VLOOKUP($AJ239,'Calculation COD'!$B$4:$J$1055,7,FALSE),"")</f>
        <v/>
      </c>
      <c r="AM239" s="8" t="str">
        <f>+IFERROR(VLOOKUP($AJ239,'Calculation NH4'!$B$4:$J$1041,7,FALSE),"")</f>
        <v/>
      </c>
      <c r="AN239" s="339" t="str">
        <f>+IFERROR(VLOOKUP($AJ239,'Calculation NO3'!$B$4:$J$1044,7,FALSE),"")</f>
        <v/>
      </c>
      <c r="AO239" s="347" t="str">
        <f>+IFERROR(VLOOKUP($AJ239,'Calculation P'!$B$4:$J$1000,7,FALSE),"")</f>
        <v/>
      </c>
      <c r="AP239" s="341" t="str">
        <f t="shared" si="110"/>
        <v>43650F</v>
      </c>
      <c r="AQ239" s="26" t="str">
        <f>+IFERROR(VLOOKUP($AP239,'Calculation TSS'!$B$4:$J$1000,7,FALSE),"")</f>
        <v/>
      </c>
      <c r="AR239" s="26" t="str">
        <f>+IFERROR(VLOOKUP($AP239,'Calculation COD'!$B$4:$J$1055,7,FALSE),"")</f>
        <v/>
      </c>
      <c r="AS239" s="26" t="str">
        <f>+IFERROR(VLOOKUP($AP239,'Calculation NH4'!$B$4:$J$1041,7,FALSE),"")</f>
        <v/>
      </c>
      <c r="AT239" s="339" t="str">
        <f>+IFERROR(VLOOKUP($AP239,'Calculation NO3'!$B$4:$J$1044,7,FALSE),"")</f>
        <v/>
      </c>
      <c r="AU239" s="339" t="str">
        <f>+IFERROR(VLOOKUP($AP239,'Calculation P'!$B$4:$J$1000,7,FALSE),"")</f>
        <v/>
      </c>
      <c r="AV239" s="62"/>
      <c r="AW239" s="348" t="str">
        <f t="shared" si="111"/>
        <v>43650G</v>
      </c>
      <c r="AX239" s="26" t="str">
        <f>+IFERROR(VLOOKUP($AW239,'Calculation COD'!$B$4:$J$1055,7,FALSE),"")</f>
        <v/>
      </c>
      <c r="AY239" s="26" t="str">
        <f>+IFERROR(VLOOKUP($AW239,'Calculation NH4'!$B$4:$J$1041,7,FALSE),"")</f>
        <v/>
      </c>
      <c r="AZ239" s="339" t="str">
        <f>+IFERROR(VLOOKUP($AW239,'Calculation NO3'!$B$4:$J$1044,7,FALSE),"")</f>
        <v/>
      </c>
      <c r="BA239" s="347" t="str">
        <f>+IFERROR(VLOOKUP($AW239,'Calculation P'!$B$4:$J$1000,7,FALSE),"")</f>
        <v/>
      </c>
      <c r="BB239" s="345" t="str">
        <f t="shared" si="112"/>
        <v>43650H</v>
      </c>
      <c r="BC239" s="339" t="str">
        <f>+IFERROR(VLOOKUP($BB239,'Calculation TSS'!$B$4:$J$1000,7,FALSE),"")</f>
        <v/>
      </c>
      <c r="BD239" s="26" t="str">
        <f>+IFERROR(VLOOKUP($BB239,'Calculation COD'!$B$4:$J$1055,7,FALSE),"")</f>
        <v/>
      </c>
      <c r="BE239" s="26" t="str">
        <f>+IFERROR(VLOOKUP($BB239,'Calculation NH4'!$B$4:$J$1041,7,FALSE),"")</f>
        <v/>
      </c>
      <c r="BF239" s="26" t="str">
        <f>+IFERROR(VLOOKUP($BB239,'Calculation NO3'!$B$4:$J$1044,7,FALSE),"")</f>
        <v/>
      </c>
      <c r="BG239" s="349" t="str">
        <f>+IFERROR(VLOOKUP($BB239,'Calculation P'!$B$4:$J$1000,7,FALSE),"")</f>
        <v/>
      </c>
      <c r="BH239" s="193" t="str">
        <f t="shared" si="113"/>
        <v>43650I</v>
      </c>
      <c r="BI239" s="343" t="str">
        <f>+IFERROR(VLOOKUP($BH239,'Calculation TSS'!$B$4:$J$1000,7,FALSE),"")</f>
        <v/>
      </c>
      <c r="BJ239" s="26" t="str">
        <f>+IFERROR(VLOOKUP($BH239,'Calculation COD'!$B$4:$J$1055,7,FALSE),"")</f>
        <v/>
      </c>
      <c r="BK239" s="26" t="str">
        <f>+IFERROR(VLOOKUP($BH239,'Calculation NH4'!$B$4:$J$1041,7,FALSE),"")</f>
        <v/>
      </c>
      <c r="BL239" s="26" t="str">
        <f>+IFERROR(VLOOKUP($BH239,'Calculation NO3'!$B$4:$J$1044,7,FALSE),"")</f>
        <v/>
      </c>
      <c r="BM239" s="339" t="str">
        <f>+IFERROR(VLOOKUP($BH239,'Calculation P'!$B$4:$J$1000,7,FALSE),"")</f>
        <v/>
      </c>
      <c r="BN239" s="62"/>
      <c r="BO239" s="345" t="str">
        <f t="shared" si="114"/>
        <v>43650N</v>
      </c>
      <c r="BP239" s="351" t="str">
        <f>IFERROR(+VLOOKUP($BO239,'Calculation Solids'!$B$4:$I$1141,7,FALSE),"")</f>
        <v/>
      </c>
      <c r="BQ239" s="352" t="str">
        <f t="shared" si="115"/>
        <v>43650O</v>
      </c>
      <c r="BR239" s="351" t="str">
        <f>IFERROR(+VLOOKUP($BQ239,'Calculation Solids'!$B$4:$I$1141,7,FALSE),"")</f>
        <v/>
      </c>
      <c r="BS239" s="353" t="str">
        <f t="shared" si="116"/>
        <v>43650P</v>
      </c>
      <c r="BT239" s="351" t="str">
        <f>IFERROR(+VLOOKUP($BS239,'Calculation Solids'!$B$4:$I$1141,7,FALSE),"")</f>
        <v/>
      </c>
    </row>
    <row r="240" spans="1:72" x14ac:dyDescent="0.35">
      <c r="A240" s="359">
        <v>43651</v>
      </c>
      <c r="B240" s="239"/>
      <c r="C240" s="344" t="str">
        <f t="shared" si="101"/>
        <v>43651A</v>
      </c>
      <c r="D240" s="339">
        <f>IFERROR(+VLOOKUP(C240,'Calculation Solids'!$B$4:$I$1141,7,FALSE),"")</f>
        <v>13.575183187021054</v>
      </c>
      <c r="E240" s="340" t="str">
        <f>+IFERROR(VLOOKUP($C240,'Calculation COD'!$B$4:$J$1055,7,FALSE),"")</f>
        <v/>
      </c>
      <c r="F240" s="345" t="str">
        <f t="shared" si="102"/>
        <v>43651B</v>
      </c>
      <c r="G240" s="341">
        <f>IFERROR(+VLOOKUP($F240,'Calculation Solids'!$B$4:$I$1141,7,FALSE),"")</f>
        <v>3.8855083795084497</v>
      </c>
      <c r="H240" s="342" t="str">
        <f>+IFERROR(VLOOKUP($F240,'Calculation COD'!$B$4:$J$1055,7,FALSE),"")</f>
        <v/>
      </c>
      <c r="I240" s="342" t="str">
        <f>+IFERROR(VLOOKUP($F240,'Calculation NH4'!$B$4:$J$1041,7,FALSE),"")</f>
        <v/>
      </c>
      <c r="J240" s="339" t="str">
        <f>+IFERROR(VLOOKUP($F240,'Calculation NO3'!$B$4:$J$1044,7,FALSE),"")</f>
        <v/>
      </c>
      <c r="K240" s="339" t="str">
        <f>+IFERROR(VLOOKUP($F240,'Calculation P'!$B$4:$J$1000,7,FALSE),"")</f>
        <v/>
      </c>
      <c r="L240" s="239"/>
      <c r="M240" s="346" t="str">
        <f t="shared" si="103"/>
        <v>43651J</v>
      </c>
      <c r="N240" s="343">
        <f>+IFERROR(VLOOKUP($M240,'Calculation Solids'!$B$4:$J$1141,7,FALSE),"")</f>
        <v>48.221056443190157</v>
      </c>
      <c r="O240" s="339" t="str">
        <f t="shared" si="104"/>
        <v>43651K</v>
      </c>
      <c r="P240" s="339">
        <f>+IFERROR(VLOOKUP($O240,'Calculation Solids'!$B$4:$J$1141,7,FALSE),"")</f>
        <v>51.153161065274595</v>
      </c>
      <c r="Q240" s="339" t="str">
        <f t="shared" si="105"/>
        <v>43651L</v>
      </c>
      <c r="R240" s="339">
        <f>+IFERROR(VLOOKUP($Q240,'Calculation Solids'!$B$4:$J$1141,7,FALSE),"")</f>
        <v>46.266295516745586</v>
      </c>
      <c r="S240" s="339" t="str">
        <f t="shared" si="106"/>
        <v>43651M</v>
      </c>
      <c r="T240" s="339" t="str">
        <f>+IFERROR(VLOOKUP($S240,'Calculation Solids'!$B$4:$J$1141,7,FALSE),"")</f>
        <v/>
      </c>
      <c r="U240" s="347">
        <f t="shared" si="100"/>
        <v>48.546837675070115</v>
      </c>
      <c r="V240" s="348" t="str">
        <f t="shared" si="107"/>
        <v>43651C</v>
      </c>
      <c r="W240" s="339" t="str">
        <f>+IFERROR(VLOOKUP($V240,'Calculation Solids'!$B$4:$J$1141,7,FALSE),"")</f>
        <v/>
      </c>
      <c r="X240" s="8" t="str">
        <f>+IFERROR(VLOOKUP($V240,'Calculation COD'!$B$4:$J$1055,7,FALSE),"")</f>
        <v/>
      </c>
      <c r="Y240" s="8" t="str">
        <f>+IFERROR(VLOOKUP($V240,'Calculation NH4'!$B$4:$J$1041,7,FALSE),"")</f>
        <v/>
      </c>
      <c r="Z240" s="339" t="str">
        <f>+IFERROR(VLOOKUP($V240,'Calculation NO3'!$B$4:$J$1044,7,FALSE),"")</f>
        <v/>
      </c>
      <c r="AA240" s="349" t="str">
        <f>+IFERROR(VLOOKUP($V240,'Calculation P'!$B$4:$J$1000,7,FALSE),"")</f>
        <v/>
      </c>
      <c r="AB240" s="62"/>
      <c r="AC240" s="345" t="str">
        <f t="shared" si="108"/>
        <v>43651D</v>
      </c>
      <c r="AD240" s="8" t="str">
        <f>+IFERROR(VLOOKUP($AC240,'Calculation TSS'!$B$4:$J$1000,7,FALSE),"")</f>
        <v/>
      </c>
      <c r="AE240" s="8" t="str">
        <f>+IFERROR(VLOOKUP($AC240,'Calculation COD'!$B$4:$J$1055,7,FALSE),"")</f>
        <v/>
      </c>
      <c r="AF240" s="8" t="str">
        <f>+IFERROR(VLOOKUP($AC240,'Calculation NH4'!$B$4:$J$1041,7,FALSE),"")</f>
        <v/>
      </c>
      <c r="AG240" s="339" t="str">
        <f>+IFERROR(VLOOKUP($AC240,'Calculation NO3'!$B$4:$J$1044,7,FALSE),"")</f>
        <v/>
      </c>
      <c r="AH240" s="339" t="str">
        <f>+IFERROR(VLOOKUP($AC240,'Calculation P'!$B$4:$J$1000,7,FALSE),"")</f>
        <v/>
      </c>
      <c r="AI240" s="239"/>
      <c r="AJ240" s="193" t="str">
        <f t="shared" si="109"/>
        <v>43651E</v>
      </c>
      <c r="AK240" s="350" t="str">
        <f>+IFERROR(VLOOKUP($AJ240,'Calculation TSS'!$B$4:$J$1000,7,FALSE),"")</f>
        <v/>
      </c>
      <c r="AL240" s="8" t="str">
        <f>+IFERROR(VLOOKUP($AJ240,'Calculation COD'!$B$4:$J$1055,7,FALSE),"")</f>
        <v/>
      </c>
      <c r="AM240" s="8" t="str">
        <f>+IFERROR(VLOOKUP($AJ240,'Calculation NH4'!$B$4:$J$1041,7,FALSE),"")</f>
        <v/>
      </c>
      <c r="AN240" s="339" t="str">
        <f>+IFERROR(VLOOKUP($AJ240,'Calculation NO3'!$B$4:$J$1044,7,FALSE),"")</f>
        <v/>
      </c>
      <c r="AO240" s="347" t="str">
        <f>+IFERROR(VLOOKUP($AJ240,'Calculation P'!$B$4:$J$1000,7,FALSE),"")</f>
        <v/>
      </c>
      <c r="AP240" s="341" t="str">
        <f t="shared" si="110"/>
        <v>43651F</v>
      </c>
      <c r="AQ240" s="26" t="str">
        <f>+IFERROR(VLOOKUP($AP240,'Calculation TSS'!$B$4:$J$1000,7,FALSE),"")</f>
        <v/>
      </c>
      <c r="AR240" s="26" t="str">
        <f>+IFERROR(VLOOKUP($AP240,'Calculation COD'!$B$4:$J$1055,7,FALSE),"")</f>
        <v/>
      </c>
      <c r="AS240" s="26" t="str">
        <f>+IFERROR(VLOOKUP($AP240,'Calculation NH4'!$B$4:$J$1041,7,FALSE),"")</f>
        <v/>
      </c>
      <c r="AT240" s="339" t="str">
        <f>+IFERROR(VLOOKUP($AP240,'Calculation NO3'!$B$4:$J$1044,7,FALSE),"")</f>
        <v/>
      </c>
      <c r="AU240" s="339" t="str">
        <f>+IFERROR(VLOOKUP($AP240,'Calculation P'!$B$4:$J$1000,7,FALSE),"")</f>
        <v/>
      </c>
      <c r="AV240" s="62"/>
      <c r="AW240" s="348" t="str">
        <f t="shared" si="111"/>
        <v>43651G</v>
      </c>
      <c r="AX240" s="26" t="str">
        <f>+IFERROR(VLOOKUP($AW240,'Calculation COD'!$B$4:$J$1055,7,FALSE),"")</f>
        <v/>
      </c>
      <c r="AY240" s="26" t="str">
        <f>+IFERROR(VLOOKUP($AW240,'Calculation NH4'!$B$4:$J$1041,7,FALSE),"")</f>
        <v/>
      </c>
      <c r="AZ240" s="339" t="str">
        <f>+IFERROR(VLOOKUP($AW240,'Calculation NO3'!$B$4:$J$1044,7,FALSE),"")</f>
        <v/>
      </c>
      <c r="BA240" s="347" t="str">
        <f>+IFERROR(VLOOKUP($AW240,'Calculation P'!$B$4:$J$1000,7,FALSE),"")</f>
        <v/>
      </c>
      <c r="BB240" s="345" t="str">
        <f t="shared" si="112"/>
        <v>43651H</v>
      </c>
      <c r="BC240" s="339" t="str">
        <f>+IFERROR(VLOOKUP($BB240,'Calculation TSS'!$B$4:$J$1000,7,FALSE),"")</f>
        <v/>
      </c>
      <c r="BD240" s="26" t="str">
        <f>+IFERROR(VLOOKUP($BB240,'Calculation COD'!$B$4:$J$1055,7,FALSE),"")</f>
        <v/>
      </c>
      <c r="BE240" s="26" t="str">
        <f>+IFERROR(VLOOKUP($BB240,'Calculation NH4'!$B$4:$J$1041,7,FALSE),"")</f>
        <v/>
      </c>
      <c r="BF240" s="26" t="str">
        <f>+IFERROR(VLOOKUP($BB240,'Calculation NO3'!$B$4:$J$1044,7,FALSE),"")</f>
        <v/>
      </c>
      <c r="BG240" s="349" t="str">
        <f>+IFERROR(VLOOKUP($BB240,'Calculation P'!$B$4:$J$1000,7,FALSE),"")</f>
        <v/>
      </c>
      <c r="BH240" s="193" t="str">
        <f t="shared" si="113"/>
        <v>43651I</v>
      </c>
      <c r="BI240" s="343" t="str">
        <f>+IFERROR(VLOOKUP($BH240,'Calculation TSS'!$B$4:$J$1000,7,FALSE),"")</f>
        <v/>
      </c>
      <c r="BJ240" s="26" t="str">
        <f>+IFERROR(VLOOKUP($BH240,'Calculation COD'!$B$4:$J$1055,7,FALSE),"")</f>
        <v/>
      </c>
      <c r="BK240" s="26" t="str">
        <f>+IFERROR(VLOOKUP($BH240,'Calculation NH4'!$B$4:$J$1041,7,FALSE),"")</f>
        <v/>
      </c>
      <c r="BL240" s="26" t="str">
        <f>+IFERROR(VLOOKUP($BH240,'Calculation NO3'!$B$4:$J$1044,7,FALSE),"")</f>
        <v/>
      </c>
      <c r="BM240" s="339" t="str">
        <f>+IFERROR(VLOOKUP($BH240,'Calculation P'!$B$4:$J$1000,7,FALSE),"")</f>
        <v/>
      </c>
      <c r="BN240" s="62"/>
      <c r="BO240" s="345" t="str">
        <f t="shared" si="114"/>
        <v>43651N</v>
      </c>
      <c r="BP240" s="351" t="str">
        <f>IFERROR(+VLOOKUP($BO240,'Calculation Solids'!$B$4:$I$1141,7,FALSE),"")</f>
        <v/>
      </c>
      <c r="BQ240" s="352" t="str">
        <f t="shared" si="115"/>
        <v>43651O</v>
      </c>
      <c r="BR240" s="351" t="str">
        <f>IFERROR(+VLOOKUP($BQ240,'Calculation Solids'!$B$4:$I$1141,7,FALSE),"")</f>
        <v/>
      </c>
      <c r="BS240" s="353" t="str">
        <f t="shared" si="116"/>
        <v>43651P</v>
      </c>
      <c r="BT240" s="351" t="str">
        <f>IFERROR(+VLOOKUP($BS240,'Calculation Solids'!$B$4:$I$1141,7,FALSE),"")</f>
        <v/>
      </c>
    </row>
    <row r="241" spans="1:72" x14ac:dyDescent="0.35">
      <c r="A241" s="359">
        <v>43652</v>
      </c>
      <c r="B241" s="240"/>
      <c r="C241" s="191" t="str">
        <f t="shared" si="101"/>
        <v>43652A</v>
      </c>
      <c r="D241" s="64" t="str">
        <f>IFERROR(+VLOOKUP(C241,'Calculation Solids'!$B$4:$I$1141,7,FALSE),"")</f>
        <v/>
      </c>
      <c r="E241" s="326" t="str">
        <f>+IFERROR(VLOOKUP($C241,'Calculation COD'!$B$4:$J$1055,7,FALSE),"")</f>
        <v/>
      </c>
      <c r="F241" s="183" t="str">
        <f t="shared" si="102"/>
        <v>43652B</v>
      </c>
      <c r="G241" s="178" t="str">
        <f>IFERROR(+VLOOKUP($F241,'Calculation Solids'!$B$4:$I$1141,7,FALSE),"")</f>
        <v/>
      </c>
      <c r="H241" s="3" t="str">
        <f>+IFERROR(VLOOKUP($F241,'Calculation COD'!$B$4:$J$1055,7,FALSE),"")</f>
        <v/>
      </c>
      <c r="I241" s="3" t="str">
        <f>+IFERROR(VLOOKUP($F241,'Calculation NH4'!$B$4:$J$1041,7,FALSE),"")</f>
        <v/>
      </c>
      <c r="J241" s="64" t="str">
        <f>+IFERROR(VLOOKUP($F241,'Calculation NO3'!$B$4:$J$1044,7,FALSE),"")</f>
        <v/>
      </c>
      <c r="K241" s="64" t="str">
        <f>+IFERROR(VLOOKUP($F241,'Calculation P'!$B$4:$J$1000,7,FALSE),"")</f>
        <v/>
      </c>
      <c r="L241" s="240"/>
      <c r="M241" s="117" t="str">
        <f t="shared" si="103"/>
        <v>43652J</v>
      </c>
      <c r="N241" s="66" t="str">
        <f>+IFERROR(VLOOKUP($M241,'Calculation Solids'!$B$4:$J$1141,7,FALSE),"")</f>
        <v/>
      </c>
      <c r="O241" s="64" t="str">
        <f t="shared" si="104"/>
        <v>43652K</v>
      </c>
      <c r="P241" s="64" t="str">
        <f>+IFERROR(VLOOKUP($O241,'Calculation Solids'!$B$4:$J$1141,7,FALSE),"")</f>
        <v/>
      </c>
      <c r="Q241" s="64" t="str">
        <f t="shared" si="105"/>
        <v>43652L</v>
      </c>
      <c r="R241" s="64" t="str">
        <f>+IFERROR(VLOOKUP($Q241,'Calculation Solids'!$B$4:$J$1141,7,FALSE),"")</f>
        <v/>
      </c>
      <c r="S241" s="64" t="str">
        <f t="shared" si="106"/>
        <v>43652M</v>
      </c>
      <c r="T241" s="64" t="str">
        <f>+IFERROR(VLOOKUP($S241,'Calculation Solids'!$B$4:$J$1141,7,FALSE),"")</f>
        <v/>
      </c>
      <c r="U241" s="69" t="str">
        <f t="shared" si="100"/>
        <v/>
      </c>
      <c r="V241" s="189" t="str">
        <f t="shared" si="107"/>
        <v>43652C</v>
      </c>
      <c r="W241" s="64" t="str">
        <f>+IFERROR(VLOOKUP($V241,'Calculation Solids'!$B$4:$J$1141,7,FALSE),"")</f>
        <v/>
      </c>
      <c r="X241" s="4" t="str">
        <f>+IFERROR(VLOOKUP($V241,'Calculation COD'!$B$4:$J$1055,7,FALSE),"")</f>
        <v/>
      </c>
      <c r="Y241" s="4" t="str">
        <f>+IFERROR(VLOOKUP($V241,'Calculation NH4'!$B$4:$J$1041,7,FALSE),"")</f>
        <v/>
      </c>
      <c r="Z241" s="64" t="str">
        <f>+IFERROR(VLOOKUP($V241,'Calculation NO3'!$B$4:$J$1044,7,FALSE),"")</f>
        <v/>
      </c>
      <c r="AA241" s="131" t="str">
        <f>+IFERROR(VLOOKUP($V241,'Calculation P'!$B$4:$J$1000,7,FALSE),"")</f>
        <v/>
      </c>
      <c r="AB241" s="115"/>
      <c r="AC241" s="183" t="str">
        <f t="shared" si="108"/>
        <v>43652D</v>
      </c>
      <c r="AD241" s="4" t="str">
        <f>+IFERROR(VLOOKUP($AC241,'Calculation TSS'!$B$4:$J$1000,7,FALSE),"")</f>
        <v/>
      </c>
      <c r="AE241" s="4" t="str">
        <f>+IFERROR(VLOOKUP($AC241,'Calculation COD'!$B$4:$J$1055,7,FALSE),"")</f>
        <v/>
      </c>
      <c r="AF241" s="4" t="str">
        <f>+IFERROR(VLOOKUP($AC241,'Calculation NH4'!$B$4:$J$1041,7,FALSE),"")</f>
        <v/>
      </c>
      <c r="AG241" s="64" t="str">
        <f>+IFERROR(VLOOKUP($AC241,'Calculation NO3'!$B$4:$J$1044,7,FALSE),"")</f>
        <v/>
      </c>
      <c r="AH241" s="64" t="str">
        <f>+IFERROR(VLOOKUP($AC241,'Calculation P'!$B$4:$J$1000,7,FALSE),"")</f>
        <v/>
      </c>
      <c r="AI241" s="240"/>
      <c r="AJ241" s="210" t="str">
        <f t="shared" si="109"/>
        <v>43652E</v>
      </c>
      <c r="AK241" s="211" t="str">
        <f>+IFERROR(VLOOKUP($AJ241,'Calculation TSS'!$B$4:$J$1000,7,FALSE),"")</f>
        <v/>
      </c>
      <c r="AL241" s="4" t="str">
        <f>+IFERROR(VLOOKUP($AJ241,'Calculation COD'!$B$4:$J$1055,7,FALSE),"")</f>
        <v/>
      </c>
      <c r="AM241" s="4" t="str">
        <f>+IFERROR(VLOOKUP($AJ241,'Calculation NH4'!$B$4:$J$1041,7,FALSE),"")</f>
        <v/>
      </c>
      <c r="AN241" s="64" t="str">
        <f>+IFERROR(VLOOKUP($AJ241,'Calculation NO3'!$B$4:$J$1044,7,FALSE),"")</f>
        <v/>
      </c>
      <c r="AO241" s="69" t="str">
        <f>+IFERROR(VLOOKUP($AJ241,'Calculation P'!$B$4:$J$1000,7,FALSE),"")</f>
        <v/>
      </c>
      <c r="AP241" s="178" t="str">
        <f t="shared" si="110"/>
        <v>43652F</v>
      </c>
      <c r="AQ241" s="65" t="str">
        <f>+IFERROR(VLOOKUP($AP241,'Calculation TSS'!$B$4:$J$1000,7,FALSE),"")</f>
        <v/>
      </c>
      <c r="AR241" s="65" t="str">
        <f>+IFERROR(VLOOKUP($AP241,'Calculation COD'!$B$4:$J$1055,7,FALSE),"")</f>
        <v/>
      </c>
      <c r="AS241" s="65" t="str">
        <f>+IFERROR(VLOOKUP($AP241,'Calculation NH4'!$B$4:$J$1041,7,FALSE),"")</f>
        <v/>
      </c>
      <c r="AT241" s="64" t="str">
        <f>+IFERROR(VLOOKUP($AP241,'Calculation NO3'!$B$4:$J$1044,7,FALSE),"")</f>
        <v/>
      </c>
      <c r="AU241" s="64" t="str">
        <f>+IFERROR(VLOOKUP($AP241,'Calculation P'!$B$4:$J$1000,7,FALSE),"")</f>
        <v/>
      </c>
      <c r="AV241" s="115"/>
      <c r="AW241" s="189" t="str">
        <f t="shared" si="111"/>
        <v>43652G</v>
      </c>
      <c r="AX241" s="65" t="str">
        <f>+IFERROR(VLOOKUP($AW241,'Calculation COD'!$B$4:$J$1055,7,FALSE),"")</f>
        <v/>
      </c>
      <c r="AY241" s="65" t="str">
        <f>+IFERROR(VLOOKUP($AW241,'Calculation NH4'!$B$4:$J$1041,7,FALSE),"")</f>
        <v/>
      </c>
      <c r="AZ241" s="64" t="str">
        <f>+IFERROR(VLOOKUP($AW241,'Calculation NO3'!$B$4:$J$1044,7,FALSE),"")</f>
        <v/>
      </c>
      <c r="BA241" s="69" t="str">
        <f>+IFERROR(VLOOKUP($AW241,'Calculation P'!$B$4:$J$1000,7,FALSE),"")</f>
        <v/>
      </c>
      <c r="BB241" s="183" t="str">
        <f t="shared" si="112"/>
        <v>43652H</v>
      </c>
      <c r="BC241" s="64" t="str">
        <f>+IFERROR(VLOOKUP($BB241,'Calculation TSS'!$B$4:$J$1000,7,FALSE),"")</f>
        <v/>
      </c>
      <c r="BD241" s="65" t="str">
        <f>+IFERROR(VLOOKUP($BB241,'Calculation COD'!$B$4:$J$1055,7,FALSE),"")</f>
        <v/>
      </c>
      <c r="BE241" s="65" t="str">
        <f>+IFERROR(VLOOKUP($BB241,'Calculation NH4'!$B$4:$J$1041,7,FALSE),"")</f>
        <v/>
      </c>
      <c r="BF241" s="65" t="str">
        <f>+IFERROR(VLOOKUP($BB241,'Calculation NO3'!$B$4:$J$1044,7,FALSE),"")</f>
        <v/>
      </c>
      <c r="BG241" s="131" t="str">
        <f>+IFERROR(VLOOKUP($BB241,'Calculation P'!$B$4:$J$1000,7,FALSE),"")</f>
        <v/>
      </c>
      <c r="BH241" s="210" t="str">
        <f t="shared" si="113"/>
        <v>43652I</v>
      </c>
      <c r="BI241" s="66" t="str">
        <f>+IFERROR(VLOOKUP($BH241,'Calculation TSS'!$B$4:$J$1000,7,FALSE),"")</f>
        <v/>
      </c>
      <c r="BJ241" s="65" t="str">
        <f>+IFERROR(VLOOKUP($BH241,'Calculation COD'!$B$4:$J$1055,7,FALSE),"")</f>
        <v/>
      </c>
      <c r="BK241" s="65" t="str">
        <f>+IFERROR(VLOOKUP($BH241,'Calculation NH4'!$B$4:$J$1041,7,FALSE),"")</f>
        <v/>
      </c>
      <c r="BL241" s="65" t="str">
        <f>+IFERROR(VLOOKUP($BH241,'Calculation NO3'!$B$4:$J$1044,7,FALSE),"")</f>
        <v/>
      </c>
      <c r="BM241" s="64" t="str">
        <f>+IFERROR(VLOOKUP($BH241,'Calculation P'!$B$4:$J$1000,7,FALSE),"")</f>
        <v/>
      </c>
      <c r="BN241" s="115"/>
      <c r="BO241" s="183" t="str">
        <f t="shared" si="114"/>
        <v>43652N</v>
      </c>
      <c r="BP241" s="116" t="str">
        <f>IFERROR(+VLOOKUP($BO241,'Calculation Solids'!$B$4:$I$1141,7,FALSE),"")</f>
        <v/>
      </c>
      <c r="BQ241" s="187" t="str">
        <f t="shared" si="115"/>
        <v>43652O</v>
      </c>
      <c r="BR241" s="116" t="str">
        <f>IFERROR(+VLOOKUP($BQ241,'Calculation Solids'!$B$4:$I$1141,7,FALSE),"")</f>
        <v/>
      </c>
      <c r="BS241" s="185" t="str">
        <f t="shared" si="116"/>
        <v>43652P</v>
      </c>
      <c r="BT241" s="116" t="str">
        <f>IFERROR(+VLOOKUP($BS241,'Calculation Solids'!$B$4:$I$1141,7,FALSE),"")</f>
        <v/>
      </c>
    </row>
    <row r="242" spans="1:72" x14ac:dyDescent="0.35">
      <c r="A242" s="359">
        <v>43653</v>
      </c>
      <c r="B242" s="240"/>
      <c r="C242" s="191" t="str">
        <f t="shared" si="101"/>
        <v>43653A</v>
      </c>
      <c r="D242" s="64" t="str">
        <f>IFERROR(+VLOOKUP(C242,'Calculation Solids'!$B$4:$I$1141,7,FALSE),"")</f>
        <v/>
      </c>
      <c r="E242" s="326" t="str">
        <f>+IFERROR(VLOOKUP($C242,'Calculation COD'!$B$4:$J$1055,7,FALSE),"")</f>
        <v/>
      </c>
      <c r="F242" s="183" t="str">
        <f t="shared" si="102"/>
        <v>43653B</v>
      </c>
      <c r="G242" s="178" t="str">
        <f>IFERROR(+VLOOKUP($F242,'Calculation Solids'!$B$4:$I$1141,7,FALSE),"")</f>
        <v/>
      </c>
      <c r="H242" s="3" t="str">
        <f>+IFERROR(VLOOKUP($F242,'Calculation COD'!$B$4:$J$1055,7,FALSE),"")</f>
        <v/>
      </c>
      <c r="I242" s="3" t="str">
        <f>+IFERROR(VLOOKUP($F242,'Calculation NH4'!$B$4:$J$1041,7,FALSE),"")</f>
        <v/>
      </c>
      <c r="J242" s="64" t="str">
        <f>+IFERROR(VLOOKUP($F242,'Calculation NO3'!$B$4:$J$1044,7,FALSE),"")</f>
        <v/>
      </c>
      <c r="K242" s="64" t="str">
        <f>+IFERROR(VLOOKUP($F242,'Calculation P'!$B$4:$J$1000,7,FALSE),"")</f>
        <v/>
      </c>
      <c r="L242" s="240"/>
      <c r="M242" s="117" t="str">
        <f t="shared" si="103"/>
        <v>43653J</v>
      </c>
      <c r="N242" s="66" t="str">
        <f>+IFERROR(VLOOKUP($M242,'Calculation Solids'!$B$4:$J$1141,7,FALSE),"")</f>
        <v/>
      </c>
      <c r="O242" s="64" t="str">
        <f t="shared" si="104"/>
        <v>43653K</v>
      </c>
      <c r="P242" s="64" t="str">
        <f>+IFERROR(VLOOKUP($O242,'Calculation Solids'!$B$4:$J$1141,7,FALSE),"")</f>
        <v/>
      </c>
      <c r="Q242" s="64" t="str">
        <f t="shared" si="105"/>
        <v>43653L</v>
      </c>
      <c r="R242" s="64" t="str">
        <f>+IFERROR(VLOOKUP($Q242,'Calculation Solids'!$B$4:$J$1141,7,FALSE),"")</f>
        <v/>
      </c>
      <c r="S242" s="64" t="str">
        <f t="shared" si="106"/>
        <v>43653M</v>
      </c>
      <c r="T242" s="64" t="str">
        <f>+IFERROR(VLOOKUP($S242,'Calculation Solids'!$B$4:$J$1141,7,FALSE),"")</f>
        <v/>
      </c>
      <c r="U242" s="69" t="str">
        <f t="shared" si="100"/>
        <v/>
      </c>
      <c r="V242" s="189" t="str">
        <f t="shared" si="107"/>
        <v>43653C</v>
      </c>
      <c r="W242" s="64" t="str">
        <f>+IFERROR(VLOOKUP($V242,'Calculation Solids'!$B$4:$J$1141,7,FALSE),"")</f>
        <v/>
      </c>
      <c r="X242" s="4" t="str">
        <f>+IFERROR(VLOOKUP($V242,'Calculation COD'!$B$4:$J$1055,7,FALSE),"")</f>
        <v/>
      </c>
      <c r="Y242" s="4" t="str">
        <f>+IFERROR(VLOOKUP($V242,'Calculation NH4'!$B$4:$J$1041,7,FALSE),"")</f>
        <v/>
      </c>
      <c r="Z242" s="64" t="str">
        <f>+IFERROR(VLOOKUP($V242,'Calculation NO3'!$B$4:$J$1044,7,FALSE),"")</f>
        <v/>
      </c>
      <c r="AA242" s="131" t="str">
        <f>+IFERROR(VLOOKUP($V242,'Calculation P'!$B$4:$J$1000,7,FALSE),"")</f>
        <v/>
      </c>
      <c r="AB242" s="115"/>
      <c r="AC242" s="183" t="str">
        <f t="shared" si="108"/>
        <v>43653D</v>
      </c>
      <c r="AD242" s="4" t="str">
        <f>+IFERROR(VLOOKUP($AC242,'Calculation TSS'!$B$4:$J$1000,7,FALSE),"")</f>
        <v/>
      </c>
      <c r="AE242" s="4" t="str">
        <f>+IFERROR(VLOOKUP($AC242,'Calculation COD'!$B$4:$J$1055,7,FALSE),"")</f>
        <v/>
      </c>
      <c r="AF242" s="4" t="str">
        <f>+IFERROR(VLOOKUP($AC242,'Calculation NH4'!$B$4:$J$1041,7,FALSE),"")</f>
        <v/>
      </c>
      <c r="AG242" s="64" t="str">
        <f>+IFERROR(VLOOKUP($AC242,'Calculation NO3'!$B$4:$J$1044,7,FALSE),"")</f>
        <v/>
      </c>
      <c r="AH242" s="64" t="str">
        <f>+IFERROR(VLOOKUP($AC242,'Calculation P'!$B$4:$J$1000,7,FALSE),"")</f>
        <v/>
      </c>
      <c r="AI242" s="240"/>
      <c r="AJ242" s="210" t="str">
        <f t="shared" si="109"/>
        <v>43653E</v>
      </c>
      <c r="AK242" s="211" t="str">
        <f>+IFERROR(VLOOKUP($AJ242,'Calculation TSS'!$B$4:$J$1000,7,FALSE),"")</f>
        <v/>
      </c>
      <c r="AL242" s="4" t="str">
        <f>+IFERROR(VLOOKUP($AJ242,'Calculation COD'!$B$4:$J$1055,7,FALSE),"")</f>
        <v/>
      </c>
      <c r="AM242" s="4" t="str">
        <f>+IFERROR(VLOOKUP($AJ242,'Calculation NH4'!$B$4:$J$1041,7,FALSE),"")</f>
        <v/>
      </c>
      <c r="AN242" s="64" t="str">
        <f>+IFERROR(VLOOKUP($AJ242,'Calculation NO3'!$B$4:$J$1044,7,FALSE),"")</f>
        <v/>
      </c>
      <c r="AO242" s="69" t="str">
        <f>+IFERROR(VLOOKUP($AJ242,'Calculation P'!$B$4:$J$1000,7,FALSE),"")</f>
        <v/>
      </c>
      <c r="AP242" s="178" t="str">
        <f t="shared" si="110"/>
        <v>43653F</v>
      </c>
      <c r="AQ242" s="65" t="str">
        <f>+IFERROR(VLOOKUP($AP242,'Calculation TSS'!$B$4:$J$1000,7,FALSE),"")</f>
        <v/>
      </c>
      <c r="AR242" s="65" t="str">
        <f>+IFERROR(VLOOKUP($AP242,'Calculation COD'!$B$4:$J$1055,7,FALSE),"")</f>
        <v/>
      </c>
      <c r="AS242" s="65" t="str">
        <f>+IFERROR(VLOOKUP($AP242,'Calculation NH4'!$B$4:$J$1041,7,FALSE),"")</f>
        <v/>
      </c>
      <c r="AT242" s="64" t="str">
        <f>+IFERROR(VLOOKUP($AP242,'Calculation NO3'!$B$4:$J$1044,7,FALSE),"")</f>
        <v/>
      </c>
      <c r="AU242" s="64" t="str">
        <f>+IFERROR(VLOOKUP($AP242,'Calculation P'!$B$4:$J$1000,7,FALSE),"")</f>
        <v/>
      </c>
      <c r="AV242" s="115"/>
      <c r="AW242" s="189" t="str">
        <f t="shared" si="111"/>
        <v>43653G</v>
      </c>
      <c r="AX242" s="65" t="str">
        <f>+IFERROR(VLOOKUP($AW242,'Calculation COD'!$B$4:$J$1055,7,FALSE),"")</f>
        <v/>
      </c>
      <c r="AY242" s="65" t="str">
        <f>+IFERROR(VLOOKUP($AW242,'Calculation NH4'!$B$4:$J$1041,7,FALSE),"")</f>
        <v/>
      </c>
      <c r="AZ242" s="64" t="str">
        <f>+IFERROR(VLOOKUP($AW242,'Calculation NO3'!$B$4:$J$1044,7,FALSE),"")</f>
        <v/>
      </c>
      <c r="BA242" s="69" t="str">
        <f>+IFERROR(VLOOKUP($AW242,'Calculation P'!$B$4:$J$1000,7,FALSE),"")</f>
        <v/>
      </c>
      <c r="BB242" s="183" t="str">
        <f t="shared" si="112"/>
        <v>43653H</v>
      </c>
      <c r="BC242" s="64" t="str">
        <f>+IFERROR(VLOOKUP($BB242,'Calculation TSS'!$B$4:$J$1000,7,FALSE),"")</f>
        <v/>
      </c>
      <c r="BD242" s="65" t="str">
        <f>+IFERROR(VLOOKUP($BB242,'Calculation COD'!$B$4:$J$1055,7,FALSE),"")</f>
        <v/>
      </c>
      <c r="BE242" s="65" t="str">
        <f>+IFERROR(VLOOKUP($BB242,'Calculation NH4'!$B$4:$J$1041,7,FALSE),"")</f>
        <v/>
      </c>
      <c r="BF242" s="65" t="str">
        <f>+IFERROR(VLOOKUP($BB242,'Calculation NO3'!$B$4:$J$1044,7,FALSE),"")</f>
        <v/>
      </c>
      <c r="BG242" s="131" t="str">
        <f>+IFERROR(VLOOKUP($BB242,'Calculation P'!$B$4:$J$1000,7,FALSE),"")</f>
        <v/>
      </c>
      <c r="BH242" s="210" t="str">
        <f t="shared" si="113"/>
        <v>43653I</v>
      </c>
      <c r="BI242" s="66" t="str">
        <f>+IFERROR(VLOOKUP($BH242,'Calculation TSS'!$B$4:$J$1000,7,FALSE),"")</f>
        <v/>
      </c>
      <c r="BJ242" s="65" t="str">
        <f>+IFERROR(VLOOKUP($BH242,'Calculation COD'!$B$4:$J$1055,7,FALSE),"")</f>
        <v/>
      </c>
      <c r="BK242" s="65" t="str">
        <f>+IFERROR(VLOOKUP($BH242,'Calculation NH4'!$B$4:$J$1041,7,FALSE),"")</f>
        <v/>
      </c>
      <c r="BL242" s="65" t="str">
        <f>+IFERROR(VLOOKUP($BH242,'Calculation NO3'!$B$4:$J$1044,7,FALSE),"")</f>
        <v/>
      </c>
      <c r="BM242" s="64" t="str">
        <f>+IFERROR(VLOOKUP($BH242,'Calculation P'!$B$4:$J$1000,7,FALSE),"")</f>
        <v/>
      </c>
      <c r="BN242" s="115"/>
      <c r="BO242" s="183" t="str">
        <f t="shared" si="114"/>
        <v>43653N</v>
      </c>
      <c r="BP242" s="116" t="str">
        <f>IFERROR(+VLOOKUP($BO242,'Calculation Solids'!$B$4:$I$1141,7,FALSE),"")</f>
        <v/>
      </c>
      <c r="BQ242" s="187" t="str">
        <f t="shared" si="115"/>
        <v>43653O</v>
      </c>
      <c r="BR242" s="116" t="str">
        <f>IFERROR(+VLOOKUP($BQ242,'Calculation Solids'!$B$4:$I$1141,7,FALSE),"")</f>
        <v/>
      </c>
      <c r="BS242" s="185" t="str">
        <f t="shared" si="116"/>
        <v>43653P</v>
      </c>
      <c r="BT242" s="116" t="str">
        <f>IFERROR(+VLOOKUP($BS242,'Calculation Solids'!$B$4:$I$1141,7,FALSE),"")</f>
        <v/>
      </c>
    </row>
    <row r="243" spans="1:72" x14ac:dyDescent="0.35">
      <c r="A243" s="359">
        <v>43654</v>
      </c>
      <c r="B243" s="239"/>
      <c r="C243" s="344" t="str">
        <f t="shared" si="101"/>
        <v>43654A</v>
      </c>
      <c r="D243" s="339">
        <f>IFERROR(+VLOOKUP(C243,'Calculation Solids'!$B$4:$I$1141,7,FALSE),"")</f>
        <v>8.3445797880453885</v>
      </c>
      <c r="E243" s="340" t="str">
        <f>+IFERROR(VLOOKUP($C243,'Calculation COD'!$B$4:$J$1055,7,FALSE),"")</f>
        <v/>
      </c>
      <c r="F243" s="345" t="str">
        <f t="shared" si="102"/>
        <v>43654B</v>
      </c>
      <c r="G243" s="341">
        <f>IFERROR(+VLOOKUP($F243,'Calculation Solids'!$B$4:$I$1141,7,FALSE),"")</f>
        <v>3.6029360095567244</v>
      </c>
      <c r="H243" s="342" t="str">
        <f>+IFERROR(VLOOKUP($F243,'Calculation COD'!$B$4:$J$1055,7,FALSE),"")</f>
        <v/>
      </c>
      <c r="I243" s="342" t="str">
        <f>+IFERROR(VLOOKUP($F243,'Calculation NH4'!$B$4:$J$1041,7,FALSE),"")</f>
        <v/>
      </c>
      <c r="J243" s="339" t="str">
        <f>+IFERROR(VLOOKUP($F243,'Calculation NO3'!$B$4:$J$1044,7,FALSE),"")</f>
        <v/>
      </c>
      <c r="K243" s="339" t="str">
        <f>+IFERROR(VLOOKUP($F243,'Calculation P'!$B$4:$J$1000,7,FALSE),"")</f>
        <v/>
      </c>
      <c r="L243" s="239"/>
      <c r="M243" s="346" t="str">
        <f t="shared" si="103"/>
        <v>43654J</v>
      </c>
      <c r="N243" s="343">
        <f>+IFERROR(VLOOKUP($M243,'Calculation Solids'!$B$4:$J$1141,7,FALSE),"")</f>
        <v>49.320284568079863</v>
      </c>
      <c r="O243" s="339" t="str">
        <f t="shared" si="104"/>
        <v>43654K</v>
      </c>
      <c r="P243" s="339">
        <f>+IFERROR(VLOOKUP($O243,'Calculation Solids'!$B$4:$J$1141,7,FALSE),"")</f>
        <v>56.775773070235736</v>
      </c>
      <c r="Q243" s="339" t="str">
        <f t="shared" si="105"/>
        <v>43654L</v>
      </c>
      <c r="R243" s="339" t="str">
        <f>+IFERROR(VLOOKUP($Q243,'Calculation Solids'!$B$4:$J$1141,7,FALSE),"")</f>
        <v/>
      </c>
      <c r="S243" s="339" t="str">
        <f t="shared" si="106"/>
        <v>43654M</v>
      </c>
      <c r="T243" s="339" t="str">
        <f>+IFERROR(VLOOKUP($S243,'Calculation Solids'!$B$4:$J$1141,7,FALSE),"")</f>
        <v/>
      </c>
      <c r="U243" s="347">
        <f t="shared" ref="U243:U298" si="117">IFERROR(AVERAGE(N243,P243,R243,T243),"")</f>
        <v>53.0480288191578</v>
      </c>
      <c r="V243" s="348" t="str">
        <f t="shared" si="107"/>
        <v>43654C</v>
      </c>
      <c r="W243" s="339" t="str">
        <f>+IFERROR(VLOOKUP($V243,'Calculation Solids'!$B$4:$J$1141,7,FALSE),"")</f>
        <v/>
      </c>
      <c r="X243" s="8" t="str">
        <f>+IFERROR(VLOOKUP($V243,'Calculation COD'!$B$4:$J$1055,7,FALSE),"")</f>
        <v/>
      </c>
      <c r="Y243" s="8" t="str">
        <f>+IFERROR(VLOOKUP($V243,'Calculation NH4'!$B$4:$J$1041,7,FALSE),"")</f>
        <v/>
      </c>
      <c r="Z243" s="339" t="str">
        <f>+IFERROR(VLOOKUP($V243,'Calculation NO3'!$B$4:$J$1044,7,FALSE),"")</f>
        <v/>
      </c>
      <c r="AA243" s="349" t="str">
        <f>+IFERROR(VLOOKUP($V243,'Calculation P'!$B$4:$J$1000,7,FALSE),"")</f>
        <v/>
      </c>
      <c r="AB243" s="62"/>
      <c r="AC243" s="345" t="str">
        <f t="shared" si="108"/>
        <v>43654D</v>
      </c>
      <c r="AD243" s="8" t="str">
        <f>+IFERROR(VLOOKUP($AC243,'Calculation TSS'!$B$4:$J$1000,7,FALSE),"")</f>
        <v/>
      </c>
      <c r="AE243" s="8" t="str">
        <f>+IFERROR(VLOOKUP($AC243,'Calculation COD'!$B$4:$J$1055,7,FALSE),"")</f>
        <v/>
      </c>
      <c r="AF243" s="8" t="str">
        <f>+IFERROR(VLOOKUP($AC243,'Calculation NH4'!$B$4:$J$1041,7,FALSE),"")</f>
        <v/>
      </c>
      <c r="AG243" s="339" t="str">
        <f>+IFERROR(VLOOKUP($AC243,'Calculation NO3'!$B$4:$J$1044,7,FALSE),"")</f>
        <v/>
      </c>
      <c r="AH243" s="339" t="str">
        <f>+IFERROR(VLOOKUP($AC243,'Calculation P'!$B$4:$J$1000,7,FALSE),"")</f>
        <v/>
      </c>
      <c r="AI243" s="239"/>
      <c r="AJ243" s="193" t="str">
        <f t="shared" si="109"/>
        <v>43654E</v>
      </c>
      <c r="AK243" s="350" t="str">
        <f>+IFERROR(VLOOKUP($AJ243,'Calculation TSS'!$B$4:$J$1000,7,FALSE),"")</f>
        <v/>
      </c>
      <c r="AL243" s="8" t="str">
        <f>+IFERROR(VLOOKUP($AJ243,'Calculation COD'!$B$4:$J$1055,7,FALSE),"")</f>
        <v/>
      </c>
      <c r="AM243" s="8" t="str">
        <f>+IFERROR(VLOOKUP($AJ243,'Calculation NH4'!$B$4:$J$1041,7,FALSE),"")</f>
        <v/>
      </c>
      <c r="AN243" s="339" t="str">
        <f>+IFERROR(VLOOKUP($AJ243,'Calculation NO3'!$B$4:$J$1044,7,FALSE),"")</f>
        <v/>
      </c>
      <c r="AO243" s="347" t="str">
        <f>+IFERROR(VLOOKUP($AJ243,'Calculation P'!$B$4:$J$1000,7,FALSE),"")</f>
        <v/>
      </c>
      <c r="AP243" s="341" t="str">
        <f t="shared" si="110"/>
        <v>43654F</v>
      </c>
      <c r="AQ243" s="26" t="str">
        <f>+IFERROR(VLOOKUP($AP243,'Calculation TSS'!$B$4:$J$1000,7,FALSE),"")</f>
        <v/>
      </c>
      <c r="AR243" s="26" t="str">
        <f>+IFERROR(VLOOKUP($AP243,'Calculation COD'!$B$4:$J$1055,7,FALSE),"")</f>
        <v/>
      </c>
      <c r="AS243" s="26" t="str">
        <f>+IFERROR(VLOOKUP($AP243,'Calculation NH4'!$B$4:$J$1041,7,FALSE),"")</f>
        <v/>
      </c>
      <c r="AT243" s="339" t="str">
        <f>+IFERROR(VLOOKUP($AP243,'Calculation NO3'!$B$4:$J$1044,7,FALSE),"")</f>
        <v/>
      </c>
      <c r="AU243" s="339" t="str">
        <f>+IFERROR(VLOOKUP($AP243,'Calculation P'!$B$4:$J$1000,7,FALSE),"")</f>
        <v/>
      </c>
      <c r="AV243" s="62"/>
      <c r="AW243" s="348" t="str">
        <f t="shared" si="111"/>
        <v>43654G</v>
      </c>
      <c r="AX243" s="26" t="str">
        <f>+IFERROR(VLOOKUP($AW243,'Calculation COD'!$B$4:$J$1055,7,FALSE),"")</f>
        <v/>
      </c>
      <c r="AY243" s="26" t="str">
        <f>+IFERROR(VLOOKUP($AW243,'Calculation NH4'!$B$4:$J$1041,7,FALSE),"")</f>
        <v/>
      </c>
      <c r="AZ243" s="339" t="str">
        <f>+IFERROR(VLOOKUP($AW243,'Calculation NO3'!$B$4:$J$1044,7,FALSE),"")</f>
        <v/>
      </c>
      <c r="BA243" s="347" t="str">
        <f>+IFERROR(VLOOKUP($AW243,'Calculation P'!$B$4:$J$1000,7,FALSE),"")</f>
        <v/>
      </c>
      <c r="BB243" s="345" t="str">
        <f t="shared" si="112"/>
        <v>43654H</v>
      </c>
      <c r="BC243" s="339" t="str">
        <f>+IFERROR(VLOOKUP($BB243,'Calculation TSS'!$B$4:$J$1000,7,FALSE),"")</f>
        <v/>
      </c>
      <c r="BD243" s="26" t="str">
        <f>+IFERROR(VLOOKUP($BB243,'Calculation COD'!$B$4:$J$1055,7,FALSE),"")</f>
        <v/>
      </c>
      <c r="BE243" s="26" t="str">
        <f>+IFERROR(VLOOKUP($BB243,'Calculation NH4'!$B$4:$J$1041,7,FALSE),"")</f>
        <v/>
      </c>
      <c r="BF243" s="26" t="str">
        <f>+IFERROR(VLOOKUP($BB243,'Calculation NO3'!$B$4:$J$1044,7,FALSE),"")</f>
        <v/>
      </c>
      <c r="BG243" s="349" t="str">
        <f>+IFERROR(VLOOKUP($BB243,'Calculation P'!$B$4:$J$1000,7,FALSE),"")</f>
        <v/>
      </c>
      <c r="BH243" s="193" t="str">
        <f t="shared" si="113"/>
        <v>43654I</v>
      </c>
      <c r="BI243" s="343" t="str">
        <f>+IFERROR(VLOOKUP($BH243,'Calculation TSS'!$B$4:$J$1000,7,FALSE),"")</f>
        <v/>
      </c>
      <c r="BJ243" s="26" t="str">
        <f>+IFERROR(VLOOKUP($BH243,'Calculation COD'!$B$4:$J$1055,7,FALSE),"")</f>
        <v/>
      </c>
      <c r="BK243" s="26" t="str">
        <f>+IFERROR(VLOOKUP($BH243,'Calculation NH4'!$B$4:$J$1041,7,FALSE),"")</f>
        <v/>
      </c>
      <c r="BL243" s="26" t="str">
        <f>+IFERROR(VLOOKUP($BH243,'Calculation NO3'!$B$4:$J$1044,7,FALSE),"")</f>
        <v/>
      </c>
      <c r="BM243" s="339" t="str">
        <f>+IFERROR(VLOOKUP($BH243,'Calculation P'!$B$4:$J$1000,7,FALSE),"")</f>
        <v/>
      </c>
      <c r="BN243" s="62"/>
      <c r="BO243" s="345" t="str">
        <f t="shared" si="114"/>
        <v>43654N</v>
      </c>
      <c r="BP243" s="351" t="str">
        <f>IFERROR(+VLOOKUP($BO243,'Calculation Solids'!$B$4:$I$1141,7,FALSE),"")</f>
        <v/>
      </c>
      <c r="BQ243" s="352" t="str">
        <f t="shared" si="115"/>
        <v>43654O</v>
      </c>
      <c r="BR243" s="351">
        <f>IFERROR(+VLOOKUP($BQ243,'Calculation Solids'!$B$4:$I$1141,7,FALSE),"")</f>
        <v>368.12886886968658</v>
      </c>
      <c r="BS243" s="353" t="str">
        <f t="shared" si="116"/>
        <v>43654P</v>
      </c>
      <c r="BT243" s="351" t="str">
        <f>IFERROR(+VLOOKUP($BS243,'Calculation Solids'!$B$4:$I$1141,7,FALSE),"")</f>
        <v/>
      </c>
    </row>
    <row r="244" spans="1:72" x14ac:dyDescent="0.35">
      <c r="A244" s="359">
        <v>43655</v>
      </c>
      <c r="B244" s="239"/>
      <c r="C244" s="344" t="str">
        <f t="shared" si="101"/>
        <v>43655A</v>
      </c>
      <c r="D244" s="339" t="str">
        <f>IFERROR(+VLOOKUP(C244,'Calculation Solids'!$B$4:$I$1141,7,FALSE),"")</f>
        <v/>
      </c>
      <c r="E244" s="340" t="str">
        <f>+IFERROR(VLOOKUP($C244,'Calculation COD'!$B$4:$J$1055,7,FALSE),"")</f>
        <v/>
      </c>
      <c r="F244" s="345" t="str">
        <f t="shared" si="102"/>
        <v>43655B</v>
      </c>
      <c r="G244" s="341" t="str">
        <f>IFERROR(+VLOOKUP($F244,'Calculation Solids'!$B$4:$I$1141,7,FALSE),"")</f>
        <v/>
      </c>
      <c r="H244" s="342" t="str">
        <f>+IFERROR(VLOOKUP($F244,'Calculation COD'!$B$4:$J$1055,7,FALSE),"")</f>
        <v/>
      </c>
      <c r="I244" s="342" t="str">
        <f>+IFERROR(VLOOKUP($F244,'Calculation NH4'!$B$4:$J$1041,7,FALSE),"")</f>
        <v/>
      </c>
      <c r="J244" s="339" t="str">
        <f>+IFERROR(VLOOKUP($F244,'Calculation NO3'!$B$4:$J$1044,7,FALSE),"")</f>
        <v/>
      </c>
      <c r="K244" s="339" t="str">
        <f>+IFERROR(VLOOKUP($F244,'Calculation P'!$B$4:$J$1000,7,FALSE),"")</f>
        <v/>
      </c>
      <c r="L244" s="239"/>
      <c r="M244" s="346" t="str">
        <f t="shared" si="103"/>
        <v>43655J</v>
      </c>
      <c r="N244" s="343" t="str">
        <f>+IFERROR(VLOOKUP($M244,'Calculation Solids'!$B$4:$J$1141,7,FALSE),"")</f>
        <v/>
      </c>
      <c r="O244" s="339" t="str">
        <f t="shared" si="104"/>
        <v>43655K</v>
      </c>
      <c r="P244" s="339" t="str">
        <f>+IFERROR(VLOOKUP($O244,'Calculation Solids'!$B$4:$J$1141,7,FALSE),"")</f>
        <v/>
      </c>
      <c r="Q244" s="339" t="str">
        <f t="shared" si="105"/>
        <v>43655L</v>
      </c>
      <c r="R244" s="339" t="str">
        <f>+IFERROR(VLOOKUP($Q244,'Calculation Solids'!$B$4:$J$1141,7,FALSE),"")</f>
        <v/>
      </c>
      <c r="S244" s="339" t="str">
        <f t="shared" si="106"/>
        <v>43655M</v>
      </c>
      <c r="T244" s="339" t="str">
        <f>+IFERROR(VLOOKUP($S244,'Calculation Solids'!$B$4:$J$1141,7,FALSE),"")</f>
        <v/>
      </c>
      <c r="U244" s="347" t="str">
        <f t="shared" si="117"/>
        <v/>
      </c>
      <c r="V244" s="348" t="str">
        <f t="shared" si="107"/>
        <v>43655C</v>
      </c>
      <c r="W244" s="339" t="str">
        <f>+IFERROR(VLOOKUP($V244,'Calculation Solids'!$B$4:$J$1141,7,FALSE),"")</f>
        <v/>
      </c>
      <c r="X244" s="8" t="str">
        <f>+IFERROR(VLOOKUP($V244,'Calculation COD'!$B$4:$J$1055,7,FALSE),"")</f>
        <v/>
      </c>
      <c r="Y244" s="8" t="str">
        <f>+IFERROR(VLOOKUP($V244,'Calculation NH4'!$B$4:$J$1041,7,FALSE),"")</f>
        <v/>
      </c>
      <c r="Z244" s="339" t="str">
        <f>+IFERROR(VLOOKUP($V244,'Calculation NO3'!$B$4:$J$1044,7,FALSE),"")</f>
        <v/>
      </c>
      <c r="AA244" s="349" t="str">
        <f>+IFERROR(VLOOKUP($V244,'Calculation P'!$B$4:$J$1000,7,FALSE),"")</f>
        <v/>
      </c>
      <c r="AB244" s="62"/>
      <c r="AC244" s="345" t="str">
        <f t="shared" si="108"/>
        <v>43655D</v>
      </c>
      <c r="AD244" s="8" t="str">
        <f>+IFERROR(VLOOKUP($AC244,'Calculation TSS'!$B$4:$J$1000,7,FALSE),"")</f>
        <v/>
      </c>
      <c r="AE244" s="8" t="str">
        <f>+IFERROR(VLOOKUP($AC244,'Calculation COD'!$B$4:$J$1055,7,FALSE),"")</f>
        <v/>
      </c>
      <c r="AF244" s="8" t="str">
        <f>+IFERROR(VLOOKUP($AC244,'Calculation NH4'!$B$4:$J$1041,7,FALSE),"")</f>
        <v/>
      </c>
      <c r="AG244" s="339" t="str">
        <f>+IFERROR(VLOOKUP($AC244,'Calculation NO3'!$B$4:$J$1044,7,FALSE),"")</f>
        <v/>
      </c>
      <c r="AH244" s="339" t="str">
        <f>+IFERROR(VLOOKUP($AC244,'Calculation P'!$B$4:$J$1000,7,FALSE),"")</f>
        <v/>
      </c>
      <c r="AI244" s="239"/>
      <c r="AJ244" s="193" t="str">
        <f t="shared" si="109"/>
        <v>43655E</v>
      </c>
      <c r="AK244" s="350" t="str">
        <f>+IFERROR(VLOOKUP($AJ244,'Calculation TSS'!$B$4:$J$1000,7,FALSE),"")</f>
        <v/>
      </c>
      <c r="AL244" s="8" t="str">
        <f>+IFERROR(VLOOKUP($AJ244,'Calculation COD'!$B$4:$J$1055,7,FALSE),"")</f>
        <v/>
      </c>
      <c r="AM244" s="8" t="str">
        <f>+IFERROR(VLOOKUP($AJ244,'Calculation NH4'!$B$4:$J$1041,7,FALSE),"")</f>
        <v/>
      </c>
      <c r="AN244" s="339" t="str">
        <f>+IFERROR(VLOOKUP($AJ244,'Calculation NO3'!$B$4:$J$1044,7,FALSE),"")</f>
        <v/>
      </c>
      <c r="AO244" s="347" t="str">
        <f>+IFERROR(VLOOKUP($AJ244,'Calculation P'!$B$4:$J$1000,7,FALSE),"")</f>
        <v/>
      </c>
      <c r="AP244" s="341" t="str">
        <f t="shared" si="110"/>
        <v>43655F</v>
      </c>
      <c r="AQ244" s="26" t="str">
        <f>+IFERROR(VLOOKUP($AP244,'Calculation TSS'!$B$4:$J$1000,7,FALSE),"")</f>
        <v/>
      </c>
      <c r="AR244" s="26" t="str">
        <f>+IFERROR(VLOOKUP($AP244,'Calculation COD'!$B$4:$J$1055,7,FALSE),"")</f>
        <v/>
      </c>
      <c r="AS244" s="26" t="str">
        <f>+IFERROR(VLOOKUP($AP244,'Calculation NH4'!$B$4:$J$1041,7,FALSE),"")</f>
        <v/>
      </c>
      <c r="AT244" s="339" t="str">
        <f>+IFERROR(VLOOKUP($AP244,'Calculation NO3'!$B$4:$J$1044,7,FALSE),"")</f>
        <v/>
      </c>
      <c r="AU244" s="339" t="str">
        <f>+IFERROR(VLOOKUP($AP244,'Calculation P'!$B$4:$J$1000,7,FALSE),"")</f>
        <v/>
      </c>
      <c r="AV244" s="62"/>
      <c r="AW244" s="348" t="str">
        <f t="shared" si="111"/>
        <v>43655G</v>
      </c>
      <c r="AX244" s="26" t="str">
        <f>+IFERROR(VLOOKUP($AW244,'Calculation COD'!$B$4:$J$1055,7,FALSE),"")</f>
        <v/>
      </c>
      <c r="AY244" s="26" t="str">
        <f>+IFERROR(VLOOKUP($AW244,'Calculation NH4'!$B$4:$J$1041,7,FALSE),"")</f>
        <v/>
      </c>
      <c r="AZ244" s="339" t="str">
        <f>+IFERROR(VLOOKUP($AW244,'Calculation NO3'!$B$4:$J$1044,7,FALSE),"")</f>
        <v/>
      </c>
      <c r="BA244" s="347" t="str">
        <f>+IFERROR(VLOOKUP($AW244,'Calculation P'!$B$4:$J$1000,7,FALSE),"")</f>
        <v/>
      </c>
      <c r="BB244" s="345" t="str">
        <f t="shared" si="112"/>
        <v>43655H</v>
      </c>
      <c r="BC244" s="339" t="str">
        <f>+IFERROR(VLOOKUP($BB244,'Calculation TSS'!$B$4:$J$1000,7,FALSE),"")</f>
        <v/>
      </c>
      <c r="BD244" s="26" t="str">
        <f>+IFERROR(VLOOKUP($BB244,'Calculation COD'!$B$4:$J$1055,7,FALSE),"")</f>
        <v/>
      </c>
      <c r="BE244" s="26" t="str">
        <f>+IFERROR(VLOOKUP($BB244,'Calculation NH4'!$B$4:$J$1041,7,FALSE),"")</f>
        <v/>
      </c>
      <c r="BF244" s="26" t="str">
        <f>+IFERROR(VLOOKUP($BB244,'Calculation NO3'!$B$4:$J$1044,7,FALSE),"")</f>
        <v/>
      </c>
      <c r="BG244" s="349" t="str">
        <f>+IFERROR(VLOOKUP($BB244,'Calculation P'!$B$4:$J$1000,7,FALSE),"")</f>
        <v/>
      </c>
      <c r="BH244" s="193" t="str">
        <f t="shared" si="113"/>
        <v>43655I</v>
      </c>
      <c r="BI244" s="343" t="str">
        <f>+IFERROR(VLOOKUP($BH244,'Calculation TSS'!$B$4:$J$1000,7,FALSE),"")</f>
        <v/>
      </c>
      <c r="BJ244" s="26" t="str">
        <f>+IFERROR(VLOOKUP($BH244,'Calculation COD'!$B$4:$J$1055,7,FALSE),"")</f>
        <v/>
      </c>
      <c r="BK244" s="26" t="str">
        <f>+IFERROR(VLOOKUP($BH244,'Calculation NH4'!$B$4:$J$1041,7,FALSE),"")</f>
        <v/>
      </c>
      <c r="BL244" s="26" t="str">
        <f>+IFERROR(VLOOKUP($BH244,'Calculation NO3'!$B$4:$J$1044,7,FALSE),"")</f>
        <v/>
      </c>
      <c r="BM244" s="339" t="str">
        <f>+IFERROR(VLOOKUP($BH244,'Calculation P'!$B$4:$J$1000,7,FALSE),"")</f>
        <v/>
      </c>
      <c r="BN244" s="62"/>
      <c r="BO244" s="345" t="str">
        <f t="shared" si="114"/>
        <v>43655N</v>
      </c>
      <c r="BP244" s="351" t="str">
        <f>IFERROR(+VLOOKUP($BO244,'Calculation Solids'!$B$4:$I$1141,7,FALSE),"")</f>
        <v/>
      </c>
      <c r="BQ244" s="352" t="str">
        <f t="shared" si="115"/>
        <v>43655O</v>
      </c>
      <c r="BR244" s="351" t="str">
        <f>IFERROR(+VLOOKUP($BQ244,'Calculation Solids'!$B$4:$I$1141,7,FALSE),"")</f>
        <v/>
      </c>
      <c r="BS244" s="353" t="str">
        <f t="shared" si="116"/>
        <v>43655P</v>
      </c>
      <c r="BT244" s="351" t="str">
        <f>IFERROR(+VLOOKUP($BS244,'Calculation Solids'!$B$4:$I$1141,7,FALSE),"")</f>
        <v/>
      </c>
    </row>
    <row r="245" spans="1:72" x14ac:dyDescent="0.35">
      <c r="A245" s="359">
        <v>43656</v>
      </c>
      <c r="B245" s="239"/>
      <c r="C245" s="344" t="str">
        <f t="shared" si="101"/>
        <v>43656A</v>
      </c>
      <c r="D245" s="339">
        <f>IFERROR(+VLOOKUP(C245,'Calculation Solids'!$B$4:$I$1141,7,FALSE),"")</f>
        <v>20.055165243008684</v>
      </c>
      <c r="E245" s="340">
        <f>+IFERROR(VLOOKUP($C245,'Calculation COD'!$B$4:$J$1055,7,FALSE),"")</f>
        <v>1275</v>
      </c>
      <c r="F245" s="345" t="str">
        <f t="shared" si="102"/>
        <v>43656B</v>
      </c>
      <c r="G245" s="341">
        <f>IFERROR(+VLOOKUP($F245,'Calculation Solids'!$B$4:$I$1141,7,FALSE),"")</f>
        <v>2.136367910599192</v>
      </c>
      <c r="H245" s="342">
        <f>+IFERROR(VLOOKUP($F245,'Calculation COD'!$B$4:$J$1055,7,FALSE),"")</f>
        <v>2000</v>
      </c>
      <c r="I245" s="342">
        <f>+IFERROR(VLOOKUP($F245,'Calculation NH4'!$B$4:$J$1041,7,FALSE),"")</f>
        <v>420</v>
      </c>
      <c r="J245" s="339">
        <f>+IFERROR(VLOOKUP($F245,'Calculation NO3'!$B$4:$J$1044,7,FALSE),"")</f>
        <v>0</v>
      </c>
      <c r="K245" s="339">
        <f>+IFERROR(VLOOKUP($F245,'Calculation P'!$B$4:$J$1000,7,FALSE),"")</f>
        <v>28.799999999999997</v>
      </c>
      <c r="L245" s="239"/>
      <c r="M245" s="346" t="str">
        <f t="shared" si="103"/>
        <v>43656J</v>
      </c>
      <c r="N245" s="343">
        <f>+IFERROR(VLOOKUP($M245,'Calculation Solids'!$B$4:$J$1141,7,FALSE),"")</f>
        <v>48.959727348080385</v>
      </c>
      <c r="O245" s="339" t="str">
        <f t="shared" si="104"/>
        <v>43656K</v>
      </c>
      <c r="P245" s="339">
        <f>+IFERROR(VLOOKUP($O245,'Calculation Solids'!$B$4:$J$1141,7,FALSE),"")</f>
        <v>48.997051221376836</v>
      </c>
      <c r="Q245" s="339" t="str">
        <f t="shared" si="105"/>
        <v>43656L</v>
      </c>
      <c r="R245" s="339" t="str">
        <f>+IFERROR(VLOOKUP($Q245,'Calculation Solids'!$B$4:$J$1141,7,FALSE),"")</f>
        <v/>
      </c>
      <c r="S245" s="339" t="str">
        <f t="shared" si="106"/>
        <v>43656M</v>
      </c>
      <c r="T245" s="339" t="str">
        <f>+IFERROR(VLOOKUP($S245,'Calculation Solids'!$B$4:$J$1141,7,FALSE),"")</f>
        <v/>
      </c>
      <c r="U245" s="347">
        <f t="shared" si="117"/>
        <v>48.978389284728607</v>
      </c>
      <c r="V245" s="348" t="str">
        <f t="shared" si="107"/>
        <v>43656C</v>
      </c>
      <c r="W245" s="339">
        <f>+IFERROR(VLOOKUP($V245,'Calculation Solids'!$B$4:$J$1141,7,FALSE),"")</f>
        <v>2.2261868801288927</v>
      </c>
      <c r="X245" s="8">
        <f>+IFERROR(VLOOKUP($V245,'Calculation COD'!$B$4:$J$1055,7,FALSE),"")</f>
        <v>1770</v>
      </c>
      <c r="Y245" s="8">
        <f>+IFERROR(VLOOKUP($V245,'Calculation NH4'!$B$4:$J$1041,7,FALSE),"")</f>
        <v>562.5</v>
      </c>
      <c r="Z245" s="339">
        <f>+IFERROR(VLOOKUP($V245,'Calculation NO3'!$B$4:$J$1044,7,FALSE),"")</f>
        <v>0</v>
      </c>
      <c r="AA245" s="349" t="str">
        <f>+IFERROR(VLOOKUP($V245,'Calculation P'!$B$4:$J$1000,7,FALSE),"")</f>
        <v/>
      </c>
      <c r="AB245" s="62"/>
      <c r="AC245" s="345" t="str">
        <f t="shared" si="108"/>
        <v>43656D</v>
      </c>
      <c r="AD245" s="8">
        <f>+IFERROR(VLOOKUP($AC245,'Calculation TSS'!$B$4:$J$1000,7,FALSE),"")</f>
        <v>274.666666666666</v>
      </c>
      <c r="AE245" s="8">
        <f>+IFERROR(VLOOKUP($AC245,'Calculation COD'!$B$4:$J$1055,7,FALSE),"")</f>
        <v>1170</v>
      </c>
      <c r="AF245" s="8">
        <f>+IFERROR(VLOOKUP($AC245,'Calculation NH4'!$B$4:$J$1041,7,FALSE),"")</f>
        <v>395</v>
      </c>
      <c r="AG245" s="339">
        <f>+IFERROR(VLOOKUP($AC245,'Calculation NO3'!$B$4:$J$1044,7,FALSE),"")</f>
        <v>0</v>
      </c>
      <c r="AH245" s="339" t="str">
        <f>+IFERROR(VLOOKUP($AC245,'Calculation P'!$B$4:$J$1000,7,FALSE),"")</f>
        <v/>
      </c>
      <c r="AI245" s="239"/>
      <c r="AJ245" s="193" t="str">
        <f t="shared" si="109"/>
        <v>43656E</v>
      </c>
      <c r="AK245" s="350" t="str">
        <f>+IFERROR(VLOOKUP($AJ245,'Calculation TSS'!$B$4:$J$1000,7,FALSE),"")</f>
        <v/>
      </c>
      <c r="AL245" s="8" t="str">
        <f>+IFERROR(VLOOKUP($AJ245,'Calculation COD'!$B$4:$J$1055,7,FALSE),"")</f>
        <v/>
      </c>
      <c r="AM245" s="8" t="str">
        <f>+IFERROR(VLOOKUP($AJ245,'Calculation NH4'!$B$4:$J$1041,7,FALSE),"")</f>
        <v/>
      </c>
      <c r="AN245" s="339" t="str">
        <f>+IFERROR(VLOOKUP($AJ245,'Calculation NO3'!$B$4:$J$1044,7,FALSE),"")</f>
        <v/>
      </c>
      <c r="AO245" s="347" t="str">
        <f>+IFERROR(VLOOKUP($AJ245,'Calculation P'!$B$4:$J$1000,7,FALSE),"")</f>
        <v/>
      </c>
      <c r="AP245" s="341" t="str">
        <f t="shared" si="110"/>
        <v>43656F</v>
      </c>
      <c r="AQ245" s="26">
        <f>+IFERROR(VLOOKUP($AP245,'Calculation TSS'!$B$4:$J$1000,7,FALSE),"")</f>
        <v>122.22222222222233</v>
      </c>
      <c r="AR245" s="26" t="str">
        <f>+IFERROR(VLOOKUP($AP245,'Calculation COD'!$B$4:$J$1055,7,FALSE),"")</f>
        <v/>
      </c>
      <c r="AS245" s="26" t="str">
        <f>+IFERROR(VLOOKUP($AP245,'Calculation NH4'!$B$4:$J$1041,7,FALSE),"")</f>
        <v/>
      </c>
      <c r="AT245" s="339" t="str">
        <f>+IFERROR(VLOOKUP($AP245,'Calculation NO3'!$B$4:$J$1044,7,FALSE),"")</f>
        <v/>
      </c>
      <c r="AU245" s="339" t="str">
        <f>+IFERROR(VLOOKUP($AP245,'Calculation P'!$B$4:$J$1000,7,FALSE),"")</f>
        <v/>
      </c>
      <c r="AV245" s="62"/>
      <c r="AW245" s="348" t="str">
        <f t="shared" si="111"/>
        <v>43656G</v>
      </c>
      <c r="AX245" s="26">
        <f>+IFERROR(VLOOKUP($AW245,'Calculation COD'!$B$4:$J$1055,7,FALSE),"")</f>
        <v>0</v>
      </c>
      <c r="AY245" s="26">
        <f>+IFERROR(VLOOKUP($AW245,'Calculation NH4'!$B$4:$J$1041,7,FALSE),"")</f>
        <v>162.5</v>
      </c>
      <c r="AZ245" s="339">
        <f>+IFERROR(VLOOKUP($AW245,'Calculation NO3'!$B$4:$J$1044,7,FALSE),"")</f>
        <v>0</v>
      </c>
      <c r="BA245" s="347">
        <f>+IFERROR(VLOOKUP($AW245,'Calculation P'!$B$4:$J$1000,7,FALSE),"")</f>
        <v>20</v>
      </c>
      <c r="BB245" s="345" t="str">
        <f t="shared" si="112"/>
        <v>43656H</v>
      </c>
      <c r="BC245" s="339">
        <f>+IFERROR(VLOOKUP($BB245,'Calculation TSS'!$B$4:$J$1000,7,FALSE),"")</f>
        <v>18.666666666666586</v>
      </c>
      <c r="BD245" s="26">
        <f>+IFERROR(VLOOKUP($BB245,'Calculation COD'!$B$4:$J$1055,7,FALSE),"")</f>
        <v>0</v>
      </c>
      <c r="BE245" s="26">
        <f>+IFERROR(VLOOKUP($BB245,'Calculation NH4'!$B$4:$J$1041,7,FALSE),"")</f>
        <v>511</v>
      </c>
      <c r="BF245" s="26">
        <f>+IFERROR(VLOOKUP($BB245,'Calculation NO3'!$B$4:$J$1044,7,FALSE),"")</f>
        <v>41.7</v>
      </c>
      <c r="BG245" s="349" t="str">
        <f>+IFERROR(VLOOKUP($BB245,'Calculation P'!$B$4:$J$1000,7,FALSE),"")</f>
        <v/>
      </c>
      <c r="BH245" s="193" t="str">
        <f t="shared" si="113"/>
        <v>43656I</v>
      </c>
      <c r="BI245" s="343">
        <f>+IFERROR(VLOOKUP($BH245,'Calculation TSS'!$B$4:$J$1000,7,FALSE),"")</f>
        <v>595.66666666666686</v>
      </c>
      <c r="BJ245" s="26">
        <f>+IFERROR(VLOOKUP($BH245,'Calculation COD'!$B$4:$J$1055,7,FALSE),"")</f>
        <v>0</v>
      </c>
      <c r="BK245" s="26">
        <f>+IFERROR(VLOOKUP($BH245,'Calculation NH4'!$B$4:$J$1041,7,FALSE),"")</f>
        <v>202.5</v>
      </c>
      <c r="BL245" s="26">
        <f>+IFERROR(VLOOKUP($BH245,'Calculation NO3'!$B$4:$J$1044,7,FALSE),"")</f>
        <v>27.900000000000002</v>
      </c>
      <c r="BM245" s="339">
        <f>+IFERROR(VLOOKUP($BH245,'Calculation P'!$B$4:$J$1000,7,FALSE),"")</f>
        <v>0</v>
      </c>
      <c r="BN245" s="62"/>
      <c r="BO245" s="345" t="str">
        <f t="shared" si="114"/>
        <v>43656N</v>
      </c>
      <c r="BP245" s="351" t="str">
        <f>IFERROR(+VLOOKUP($BO245,'Calculation Solids'!$B$4:$I$1141,7,FALSE),"")</f>
        <v/>
      </c>
      <c r="BQ245" s="352" t="str">
        <f t="shared" si="115"/>
        <v>43656O</v>
      </c>
      <c r="BR245" s="351" t="str">
        <f>IFERROR(+VLOOKUP($BQ245,'Calculation Solids'!$B$4:$I$1141,7,FALSE),"")</f>
        <v/>
      </c>
      <c r="BS245" s="353" t="str">
        <f t="shared" si="116"/>
        <v>43656P</v>
      </c>
      <c r="BT245" s="351">
        <f>IFERROR(+VLOOKUP($BS245,'Calculation Solids'!$B$4:$I$1141,7,FALSE),"")</f>
        <v>55.450657007437101</v>
      </c>
    </row>
    <row r="246" spans="1:72" x14ac:dyDescent="0.35">
      <c r="A246" s="359">
        <v>43657</v>
      </c>
      <c r="B246" s="239"/>
      <c r="C246" s="344" t="str">
        <f t="shared" si="101"/>
        <v>43657A</v>
      </c>
      <c r="D246" s="339" t="str">
        <f>IFERROR(+VLOOKUP(C246,'Calculation Solids'!$B$4:$I$1141,7,FALSE),"")</f>
        <v/>
      </c>
      <c r="E246" s="340" t="str">
        <f>+IFERROR(VLOOKUP($C246,'Calculation COD'!$B$4:$J$1055,7,FALSE),"")</f>
        <v/>
      </c>
      <c r="F246" s="345" t="str">
        <f t="shared" si="102"/>
        <v>43657B</v>
      </c>
      <c r="G246" s="341" t="str">
        <f>IFERROR(+VLOOKUP($F246,'Calculation Solids'!$B$4:$I$1141,7,FALSE),"")</f>
        <v/>
      </c>
      <c r="H246" s="342" t="str">
        <f>+IFERROR(VLOOKUP($F246,'Calculation COD'!$B$4:$J$1055,7,FALSE),"")</f>
        <v/>
      </c>
      <c r="I246" s="342" t="str">
        <f>+IFERROR(VLOOKUP($F246,'Calculation NH4'!$B$4:$J$1041,7,FALSE),"")</f>
        <v/>
      </c>
      <c r="J246" s="339" t="str">
        <f>+IFERROR(VLOOKUP($F246,'Calculation NO3'!$B$4:$J$1044,7,FALSE),"")</f>
        <v/>
      </c>
      <c r="K246" s="339" t="str">
        <f>+IFERROR(VLOOKUP($F246,'Calculation P'!$B$4:$J$1000,7,FALSE),"")</f>
        <v/>
      </c>
      <c r="L246" s="239"/>
      <c r="M246" s="346" t="str">
        <f t="shared" si="103"/>
        <v>43657J</v>
      </c>
      <c r="N246" s="343" t="str">
        <f>+IFERROR(VLOOKUP($M246,'Calculation Solids'!$B$4:$J$1141,7,FALSE),"")</f>
        <v/>
      </c>
      <c r="O246" s="339" t="str">
        <f t="shared" si="104"/>
        <v>43657K</v>
      </c>
      <c r="P246" s="339" t="str">
        <f>+IFERROR(VLOOKUP($O246,'Calculation Solids'!$B$4:$J$1141,7,FALSE),"")</f>
        <v/>
      </c>
      <c r="Q246" s="339" t="str">
        <f t="shared" si="105"/>
        <v>43657L</v>
      </c>
      <c r="R246" s="339" t="str">
        <f>+IFERROR(VLOOKUP($Q246,'Calculation Solids'!$B$4:$J$1141,7,FALSE),"")</f>
        <v/>
      </c>
      <c r="S246" s="339" t="str">
        <f t="shared" si="106"/>
        <v>43657M</v>
      </c>
      <c r="T246" s="339" t="str">
        <f>+IFERROR(VLOOKUP($S246,'Calculation Solids'!$B$4:$J$1141,7,FALSE),"")</f>
        <v/>
      </c>
      <c r="U246" s="347" t="str">
        <f t="shared" si="117"/>
        <v/>
      </c>
      <c r="V246" s="348" t="str">
        <f t="shared" si="107"/>
        <v>43657C</v>
      </c>
      <c r="W246" s="339" t="str">
        <f>+IFERROR(VLOOKUP($V246,'Calculation Solids'!$B$4:$J$1141,7,FALSE),"")</f>
        <v/>
      </c>
      <c r="X246" s="8" t="str">
        <f>+IFERROR(VLOOKUP($V246,'Calculation COD'!$B$4:$J$1055,7,FALSE),"")</f>
        <v/>
      </c>
      <c r="Y246" s="8" t="str">
        <f>+IFERROR(VLOOKUP($V246,'Calculation NH4'!$B$4:$J$1041,7,FALSE),"")</f>
        <v/>
      </c>
      <c r="Z246" s="339" t="str">
        <f>+IFERROR(VLOOKUP($V246,'Calculation NO3'!$B$4:$J$1044,7,FALSE),"")</f>
        <v/>
      </c>
      <c r="AA246" s="349" t="str">
        <f>+IFERROR(VLOOKUP($V246,'Calculation P'!$B$4:$J$1000,7,FALSE),"")</f>
        <v/>
      </c>
      <c r="AB246" s="62"/>
      <c r="AC246" s="345" t="str">
        <f t="shared" si="108"/>
        <v>43657D</v>
      </c>
      <c r="AD246" s="8" t="str">
        <f>+IFERROR(VLOOKUP($AC246,'Calculation TSS'!$B$4:$J$1000,7,FALSE),"")</f>
        <v/>
      </c>
      <c r="AE246" s="8" t="str">
        <f>+IFERROR(VLOOKUP($AC246,'Calculation COD'!$B$4:$J$1055,7,FALSE),"")</f>
        <v/>
      </c>
      <c r="AF246" s="8" t="str">
        <f>+IFERROR(VLOOKUP($AC246,'Calculation NH4'!$B$4:$J$1041,7,FALSE),"")</f>
        <v/>
      </c>
      <c r="AG246" s="339" t="str">
        <f>+IFERROR(VLOOKUP($AC246,'Calculation NO3'!$B$4:$J$1044,7,FALSE),"")</f>
        <v/>
      </c>
      <c r="AH246" s="339" t="str">
        <f>+IFERROR(VLOOKUP($AC246,'Calculation P'!$B$4:$J$1000,7,FALSE),"")</f>
        <v/>
      </c>
      <c r="AI246" s="239"/>
      <c r="AJ246" s="193" t="str">
        <f t="shared" si="109"/>
        <v>43657E</v>
      </c>
      <c r="AK246" s="350" t="str">
        <f>+IFERROR(VLOOKUP($AJ246,'Calculation TSS'!$B$4:$J$1000,7,FALSE),"")</f>
        <v/>
      </c>
      <c r="AL246" s="8" t="str">
        <f>+IFERROR(VLOOKUP($AJ246,'Calculation COD'!$B$4:$J$1055,7,FALSE),"")</f>
        <v/>
      </c>
      <c r="AM246" s="8" t="str">
        <f>+IFERROR(VLOOKUP($AJ246,'Calculation NH4'!$B$4:$J$1041,7,FALSE),"")</f>
        <v/>
      </c>
      <c r="AN246" s="339" t="str">
        <f>+IFERROR(VLOOKUP($AJ246,'Calculation NO3'!$B$4:$J$1044,7,FALSE),"")</f>
        <v/>
      </c>
      <c r="AO246" s="347" t="str">
        <f>+IFERROR(VLOOKUP($AJ246,'Calculation P'!$B$4:$J$1000,7,FALSE),"")</f>
        <v/>
      </c>
      <c r="AP246" s="341" t="str">
        <f t="shared" si="110"/>
        <v>43657F</v>
      </c>
      <c r="AQ246" s="26" t="str">
        <f>+IFERROR(VLOOKUP($AP246,'Calculation TSS'!$B$4:$J$1000,7,FALSE),"")</f>
        <v/>
      </c>
      <c r="AR246" s="26" t="str">
        <f>+IFERROR(VLOOKUP($AP246,'Calculation COD'!$B$4:$J$1055,7,FALSE),"")</f>
        <v/>
      </c>
      <c r="AS246" s="26" t="str">
        <f>+IFERROR(VLOOKUP($AP246,'Calculation NH4'!$B$4:$J$1041,7,FALSE),"")</f>
        <v/>
      </c>
      <c r="AT246" s="339" t="str">
        <f>+IFERROR(VLOOKUP($AP246,'Calculation NO3'!$B$4:$J$1044,7,FALSE),"")</f>
        <v/>
      </c>
      <c r="AU246" s="339" t="str">
        <f>+IFERROR(VLOOKUP($AP246,'Calculation P'!$B$4:$J$1000,7,FALSE),"")</f>
        <v/>
      </c>
      <c r="AV246" s="62"/>
      <c r="AW246" s="348" t="str">
        <f t="shared" si="111"/>
        <v>43657G</v>
      </c>
      <c r="AX246" s="26" t="str">
        <f>+IFERROR(VLOOKUP($AW246,'Calculation COD'!$B$4:$J$1055,7,FALSE),"")</f>
        <v/>
      </c>
      <c r="AY246" s="26" t="str">
        <f>+IFERROR(VLOOKUP($AW246,'Calculation NH4'!$B$4:$J$1041,7,FALSE),"")</f>
        <v/>
      </c>
      <c r="AZ246" s="339" t="str">
        <f>+IFERROR(VLOOKUP($AW246,'Calculation NO3'!$B$4:$J$1044,7,FALSE),"")</f>
        <v/>
      </c>
      <c r="BA246" s="347" t="str">
        <f>+IFERROR(VLOOKUP($AW246,'Calculation P'!$B$4:$J$1000,7,FALSE),"")</f>
        <v/>
      </c>
      <c r="BB246" s="345" t="str">
        <f t="shared" si="112"/>
        <v>43657H</v>
      </c>
      <c r="BC246" s="339" t="str">
        <f>+IFERROR(VLOOKUP($BB246,'Calculation TSS'!$B$4:$J$1000,7,FALSE),"")</f>
        <v/>
      </c>
      <c r="BD246" s="26" t="str">
        <f>+IFERROR(VLOOKUP($BB246,'Calculation COD'!$B$4:$J$1055,7,FALSE),"")</f>
        <v/>
      </c>
      <c r="BE246" s="26" t="str">
        <f>+IFERROR(VLOOKUP($BB246,'Calculation NH4'!$B$4:$J$1041,7,FALSE),"")</f>
        <v/>
      </c>
      <c r="BF246" s="26" t="str">
        <f>+IFERROR(VLOOKUP($BB246,'Calculation NO3'!$B$4:$J$1044,7,FALSE),"")</f>
        <v/>
      </c>
      <c r="BG246" s="349" t="str">
        <f>+IFERROR(VLOOKUP($BB246,'Calculation P'!$B$4:$J$1000,7,FALSE),"")</f>
        <v/>
      </c>
      <c r="BH246" s="193" t="str">
        <f t="shared" si="113"/>
        <v>43657I</v>
      </c>
      <c r="BI246" s="343" t="str">
        <f>+IFERROR(VLOOKUP($BH246,'Calculation TSS'!$B$4:$J$1000,7,FALSE),"")</f>
        <v/>
      </c>
      <c r="BJ246" s="26" t="str">
        <f>+IFERROR(VLOOKUP($BH246,'Calculation COD'!$B$4:$J$1055,7,FALSE),"")</f>
        <v/>
      </c>
      <c r="BK246" s="26" t="str">
        <f>+IFERROR(VLOOKUP($BH246,'Calculation NH4'!$B$4:$J$1041,7,FALSE),"")</f>
        <v/>
      </c>
      <c r="BL246" s="26" t="str">
        <f>+IFERROR(VLOOKUP($BH246,'Calculation NO3'!$B$4:$J$1044,7,FALSE),"")</f>
        <v/>
      </c>
      <c r="BM246" s="339" t="str">
        <f>+IFERROR(VLOOKUP($BH246,'Calculation P'!$B$4:$J$1000,7,FALSE),"")</f>
        <v/>
      </c>
      <c r="BN246" s="62"/>
      <c r="BO246" s="345" t="str">
        <f t="shared" si="114"/>
        <v>43657N</v>
      </c>
      <c r="BP246" s="351">
        <f>IFERROR(+VLOOKUP($BO246,'Calculation Solids'!$B$4:$I$1141,7,FALSE),"")</f>
        <v>312.97790698321995</v>
      </c>
      <c r="BQ246" s="352" t="str">
        <f t="shared" si="115"/>
        <v>43657O</v>
      </c>
      <c r="BR246" s="351" t="str">
        <f>IFERROR(+VLOOKUP($BQ246,'Calculation Solids'!$B$4:$I$1141,7,FALSE),"")</f>
        <v/>
      </c>
      <c r="BS246" s="353" t="str">
        <f t="shared" si="116"/>
        <v>43657P</v>
      </c>
      <c r="BT246" s="351" t="str">
        <f>IFERROR(+VLOOKUP($BS246,'Calculation Solids'!$B$4:$I$1141,7,FALSE),"")</f>
        <v/>
      </c>
    </row>
    <row r="247" spans="1:72" x14ac:dyDescent="0.35">
      <c r="A247" s="359">
        <v>43658</v>
      </c>
      <c r="B247" s="239"/>
      <c r="C247" s="344" t="str">
        <f t="shared" si="101"/>
        <v>43658A</v>
      </c>
      <c r="D247" s="339">
        <f>IFERROR(+VLOOKUP(C247,'Calculation Solids'!$B$4:$I$1141,7,FALSE),"")</f>
        <v>12.230361194024985</v>
      </c>
      <c r="E247" s="340" t="str">
        <f>+IFERROR(VLOOKUP($C247,'Calculation COD'!$B$4:$J$1055,7,FALSE),"")</f>
        <v/>
      </c>
      <c r="F247" s="345" t="str">
        <f t="shared" si="102"/>
        <v>43658B</v>
      </c>
      <c r="G247" s="341">
        <f>IFERROR(+VLOOKUP($F247,'Calculation Solids'!$B$4:$I$1141,7,FALSE),"")</f>
        <v>3.1797177977359588</v>
      </c>
      <c r="H247" s="342" t="str">
        <f>+IFERROR(VLOOKUP($F247,'Calculation COD'!$B$4:$J$1055,7,FALSE),"")</f>
        <v/>
      </c>
      <c r="I247" s="342" t="str">
        <f>+IFERROR(VLOOKUP($F247,'Calculation NH4'!$B$4:$J$1041,7,FALSE),"")</f>
        <v/>
      </c>
      <c r="J247" s="339" t="str">
        <f>+IFERROR(VLOOKUP($F247,'Calculation NO3'!$B$4:$J$1044,7,FALSE),"")</f>
        <v/>
      </c>
      <c r="K247" s="339" t="str">
        <f>+IFERROR(VLOOKUP($F247,'Calculation P'!$B$4:$J$1000,7,FALSE),"")</f>
        <v/>
      </c>
      <c r="L247" s="239"/>
      <c r="M247" s="346" t="str">
        <f t="shared" si="103"/>
        <v>43658J</v>
      </c>
      <c r="N247" s="343">
        <f>+IFERROR(VLOOKUP($M247,'Calculation Solids'!$B$4:$J$1141,7,FALSE),"")</f>
        <v>53.279982336843318</v>
      </c>
      <c r="O247" s="339" t="str">
        <f t="shared" si="104"/>
        <v>43658K</v>
      </c>
      <c r="P247" s="339">
        <f>+IFERROR(VLOOKUP($O247,'Calculation Solids'!$B$4:$J$1141,7,FALSE),"")</f>
        <v>46.706927246704971</v>
      </c>
      <c r="Q247" s="339" t="str">
        <f t="shared" si="105"/>
        <v>43658L</v>
      </c>
      <c r="R247" s="339">
        <f>+IFERROR(VLOOKUP($Q247,'Calculation Solids'!$B$4:$J$1141,7,FALSE),"")</f>
        <v>41.402108515178803</v>
      </c>
      <c r="S247" s="339" t="str">
        <f t="shared" si="106"/>
        <v>43658M</v>
      </c>
      <c r="T247" s="339" t="str">
        <f>+IFERROR(VLOOKUP($S247,'Calculation Solids'!$B$4:$J$1141,7,FALSE),"")</f>
        <v/>
      </c>
      <c r="U247" s="347">
        <f t="shared" si="117"/>
        <v>47.1296726995757</v>
      </c>
      <c r="V247" s="348" t="str">
        <f t="shared" si="107"/>
        <v>43658C</v>
      </c>
      <c r="W247" s="339" t="str">
        <f>+IFERROR(VLOOKUP($V247,'Calculation Solids'!$B$4:$J$1141,7,FALSE),"")</f>
        <v/>
      </c>
      <c r="X247" s="8" t="str">
        <f>+IFERROR(VLOOKUP($V247,'Calculation COD'!$B$4:$J$1055,7,FALSE),"")</f>
        <v/>
      </c>
      <c r="Y247" s="8" t="str">
        <f>+IFERROR(VLOOKUP($V247,'Calculation NH4'!$B$4:$J$1041,7,FALSE),"")</f>
        <v/>
      </c>
      <c r="Z247" s="339" t="str">
        <f>+IFERROR(VLOOKUP($V247,'Calculation NO3'!$B$4:$J$1044,7,FALSE),"")</f>
        <v/>
      </c>
      <c r="AA247" s="349" t="str">
        <f>+IFERROR(VLOOKUP($V247,'Calculation P'!$B$4:$J$1000,7,FALSE),"")</f>
        <v/>
      </c>
      <c r="AB247" s="62"/>
      <c r="AC247" s="345" t="str">
        <f t="shared" si="108"/>
        <v>43658D</v>
      </c>
      <c r="AD247" s="8" t="str">
        <f>+IFERROR(VLOOKUP($AC247,'Calculation TSS'!$B$4:$J$1000,7,FALSE),"")</f>
        <v/>
      </c>
      <c r="AE247" s="8" t="str">
        <f>+IFERROR(VLOOKUP($AC247,'Calculation COD'!$B$4:$J$1055,7,FALSE),"")</f>
        <v/>
      </c>
      <c r="AF247" s="8" t="str">
        <f>+IFERROR(VLOOKUP($AC247,'Calculation NH4'!$B$4:$J$1041,7,FALSE),"")</f>
        <v/>
      </c>
      <c r="AG247" s="339" t="str">
        <f>+IFERROR(VLOOKUP($AC247,'Calculation NO3'!$B$4:$J$1044,7,FALSE),"")</f>
        <v/>
      </c>
      <c r="AH247" s="339" t="str">
        <f>+IFERROR(VLOOKUP($AC247,'Calculation P'!$B$4:$J$1000,7,FALSE),"")</f>
        <v/>
      </c>
      <c r="AI247" s="239"/>
      <c r="AJ247" s="193" t="str">
        <f t="shared" si="109"/>
        <v>43658E</v>
      </c>
      <c r="AK247" s="350" t="str">
        <f>+IFERROR(VLOOKUP($AJ247,'Calculation TSS'!$B$4:$J$1000,7,FALSE),"")</f>
        <v/>
      </c>
      <c r="AL247" s="8" t="str">
        <f>+IFERROR(VLOOKUP($AJ247,'Calculation COD'!$B$4:$J$1055,7,FALSE),"")</f>
        <v/>
      </c>
      <c r="AM247" s="8" t="str">
        <f>+IFERROR(VLOOKUP($AJ247,'Calculation NH4'!$B$4:$J$1041,7,FALSE),"")</f>
        <v/>
      </c>
      <c r="AN247" s="339" t="str">
        <f>+IFERROR(VLOOKUP($AJ247,'Calculation NO3'!$B$4:$J$1044,7,FALSE),"")</f>
        <v/>
      </c>
      <c r="AO247" s="347" t="str">
        <f>+IFERROR(VLOOKUP($AJ247,'Calculation P'!$B$4:$J$1000,7,FALSE),"")</f>
        <v/>
      </c>
      <c r="AP247" s="341" t="str">
        <f t="shared" si="110"/>
        <v>43658F</v>
      </c>
      <c r="AQ247" s="26" t="str">
        <f>+IFERROR(VLOOKUP($AP247,'Calculation TSS'!$B$4:$J$1000,7,FALSE),"")</f>
        <v/>
      </c>
      <c r="AR247" s="26" t="str">
        <f>+IFERROR(VLOOKUP($AP247,'Calculation COD'!$B$4:$J$1055,7,FALSE),"")</f>
        <v/>
      </c>
      <c r="AS247" s="26" t="str">
        <f>+IFERROR(VLOOKUP($AP247,'Calculation NH4'!$B$4:$J$1041,7,FALSE),"")</f>
        <v/>
      </c>
      <c r="AT247" s="339" t="str">
        <f>+IFERROR(VLOOKUP($AP247,'Calculation NO3'!$B$4:$J$1044,7,FALSE),"")</f>
        <v/>
      </c>
      <c r="AU247" s="339" t="str">
        <f>+IFERROR(VLOOKUP($AP247,'Calculation P'!$B$4:$J$1000,7,FALSE),"")</f>
        <v/>
      </c>
      <c r="AV247" s="62"/>
      <c r="AW247" s="348" t="str">
        <f t="shared" si="111"/>
        <v>43658G</v>
      </c>
      <c r="AX247" s="26" t="str">
        <f>+IFERROR(VLOOKUP($AW247,'Calculation COD'!$B$4:$J$1055,7,FALSE),"")</f>
        <v/>
      </c>
      <c r="AY247" s="26" t="str">
        <f>+IFERROR(VLOOKUP($AW247,'Calculation NH4'!$B$4:$J$1041,7,FALSE),"")</f>
        <v/>
      </c>
      <c r="AZ247" s="339" t="str">
        <f>+IFERROR(VLOOKUP($AW247,'Calculation NO3'!$B$4:$J$1044,7,FALSE),"")</f>
        <v/>
      </c>
      <c r="BA247" s="347" t="str">
        <f>+IFERROR(VLOOKUP($AW247,'Calculation P'!$B$4:$J$1000,7,FALSE),"")</f>
        <v/>
      </c>
      <c r="BB247" s="345" t="str">
        <f t="shared" si="112"/>
        <v>43658H</v>
      </c>
      <c r="BC247" s="339" t="str">
        <f>+IFERROR(VLOOKUP($BB247,'Calculation TSS'!$B$4:$J$1000,7,FALSE),"")</f>
        <v/>
      </c>
      <c r="BD247" s="26" t="str">
        <f>+IFERROR(VLOOKUP($BB247,'Calculation COD'!$B$4:$J$1055,7,FALSE),"")</f>
        <v/>
      </c>
      <c r="BE247" s="26" t="str">
        <f>+IFERROR(VLOOKUP($BB247,'Calculation NH4'!$B$4:$J$1041,7,FALSE),"")</f>
        <v/>
      </c>
      <c r="BF247" s="26" t="str">
        <f>+IFERROR(VLOOKUP($BB247,'Calculation NO3'!$B$4:$J$1044,7,FALSE),"")</f>
        <v/>
      </c>
      <c r="BG247" s="349" t="str">
        <f>+IFERROR(VLOOKUP($BB247,'Calculation P'!$B$4:$J$1000,7,FALSE),"")</f>
        <v/>
      </c>
      <c r="BH247" s="193" t="str">
        <f t="shared" si="113"/>
        <v>43658I</v>
      </c>
      <c r="BI247" s="343" t="str">
        <f>+IFERROR(VLOOKUP($BH247,'Calculation TSS'!$B$4:$J$1000,7,FALSE),"")</f>
        <v/>
      </c>
      <c r="BJ247" s="26" t="str">
        <f>+IFERROR(VLOOKUP($BH247,'Calculation COD'!$B$4:$J$1055,7,FALSE),"")</f>
        <v/>
      </c>
      <c r="BK247" s="26" t="str">
        <f>+IFERROR(VLOOKUP($BH247,'Calculation NH4'!$B$4:$J$1041,7,FALSE),"")</f>
        <v/>
      </c>
      <c r="BL247" s="26" t="str">
        <f>+IFERROR(VLOOKUP($BH247,'Calculation NO3'!$B$4:$J$1044,7,FALSE),"")</f>
        <v/>
      </c>
      <c r="BM247" s="339" t="str">
        <f>+IFERROR(VLOOKUP($BH247,'Calculation P'!$B$4:$J$1000,7,FALSE),"")</f>
        <v/>
      </c>
      <c r="BN247" s="62"/>
      <c r="BO247" s="345" t="str">
        <f t="shared" si="114"/>
        <v>43658N</v>
      </c>
      <c r="BP247" s="351" t="str">
        <f>IFERROR(+VLOOKUP($BO247,'Calculation Solids'!$B$4:$I$1141,7,FALSE),"")</f>
        <v/>
      </c>
      <c r="BQ247" s="352" t="str">
        <f t="shared" si="115"/>
        <v>43658O</v>
      </c>
      <c r="BR247" s="351" t="str">
        <f>IFERROR(+VLOOKUP($BQ247,'Calculation Solids'!$B$4:$I$1141,7,FALSE),"")</f>
        <v/>
      </c>
      <c r="BS247" s="353" t="str">
        <f t="shared" si="116"/>
        <v>43658P</v>
      </c>
      <c r="BT247" s="351">
        <f>IFERROR(+VLOOKUP($BS247,'Calculation Solids'!$B$4:$I$1141,7,FALSE),"")</f>
        <v>42.197278970778953</v>
      </c>
    </row>
    <row r="248" spans="1:72" x14ac:dyDescent="0.35">
      <c r="A248" s="359">
        <v>43659</v>
      </c>
      <c r="B248" s="240"/>
      <c r="C248" s="191" t="str">
        <f t="shared" si="101"/>
        <v>43659A</v>
      </c>
      <c r="D248" s="64" t="str">
        <f>IFERROR(+VLOOKUP(C248,'Calculation Solids'!$B$4:$I$1141,7,FALSE),"")</f>
        <v/>
      </c>
      <c r="E248" s="326" t="str">
        <f>+IFERROR(VLOOKUP($C248,'Calculation COD'!$B$4:$J$1055,7,FALSE),"")</f>
        <v/>
      </c>
      <c r="F248" s="183" t="str">
        <f t="shared" si="102"/>
        <v>43659B</v>
      </c>
      <c r="G248" s="178" t="str">
        <f>IFERROR(+VLOOKUP($F248,'Calculation Solids'!$B$4:$I$1141,7,FALSE),"")</f>
        <v/>
      </c>
      <c r="H248" s="3" t="str">
        <f>+IFERROR(VLOOKUP($F248,'Calculation COD'!$B$4:$J$1055,7,FALSE),"")</f>
        <v/>
      </c>
      <c r="I248" s="3" t="str">
        <f>+IFERROR(VLOOKUP($F248,'Calculation NH4'!$B$4:$J$1041,7,FALSE),"")</f>
        <v/>
      </c>
      <c r="J248" s="64" t="str">
        <f>+IFERROR(VLOOKUP($F248,'Calculation NO3'!$B$4:$J$1044,7,FALSE),"")</f>
        <v/>
      </c>
      <c r="K248" s="64" t="str">
        <f>+IFERROR(VLOOKUP($F248,'Calculation P'!$B$4:$J$1000,7,FALSE),"")</f>
        <v/>
      </c>
      <c r="L248" s="240"/>
      <c r="M248" s="117" t="str">
        <f t="shared" si="103"/>
        <v>43659J</v>
      </c>
      <c r="N248" s="66" t="str">
        <f>+IFERROR(VLOOKUP($M248,'Calculation Solids'!$B$4:$J$1141,7,FALSE),"")</f>
        <v/>
      </c>
      <c r="O248" s="64" t="str">
        <f t="shared" si="104"/>
        <v>43659K</v>
      </c>
      <c r="P248" s="64" t="str">
        <f>+IFERROR(VLOOKUP($O248,'Calculation Solids'!$B$4:$J$1141,7,FALSE),"")</f>
        <v/>
      </c>
      <c r="Q248" s="64" t="str">
        <f t="shared" si="105"/>
        <v>43659L</v>
      </c>
      <c r="R248" s="64" t="str">
        <f>+IFERROR(VLOOKUP($Q248,'Calculation Solids'!$B$4:$J$1141,7,FALSE),"")</f>
        <v/>
      </c>
      <c r="S248" s="64" t="str">
        <f t="shared" si="106"/>
        <v>43659M</v>
      </c>
      <c r="T248" s="64" t="str">
        <f>+IFERROR(VLOOKUP($S248,'Calculation Solids'!$B$4:$J$1141,7,FALSE),"")</f>
        <v/>
      </c>
      <c r="U248" s="69" t="str">
        <f t="shared" si="117"/>
        <v/>
      </c>
      <c r="V248" s="189" t="str">
        <f t="shared" si="107"/>
        <v>43659C</v>
      </c>
      <c r="W248" s="64" t="str">
        <f>+IFERROR(VLOOKUP($V248,'Calculation Solids'!$B$4:$J$1141,7,FALSE),"")</f>
        <v/>
      </c>
      <c r="X248" s="4" t="str">
        <f>+IFERROR(VLOOKUP($V248,'Calculation COD'!$B$4:$J$1055,7,FALSE),"")</f>
        <v/>
      </c>
      <c r="Y248" s="4" t="str">
        <f>+IFERROR(VLOOKUP($V248,'Calculation NH4'!$B$4:$J$1041,7,FALSE),"")</f>
        <v/>
      </c>
      <c r="Z248" s="64" t="str">
        <f>+IFERROR(VLOOKUP($V248,'Calculation NO3'!$B$4:$J$1044,7,FALSE),"")</f>
        <v/>
      </c>
      <c r="AA248" s="131" t="str">
        <f>+IFERROR(VLOOKUP($V248,'Calculation P'!$B$4:$J$1000,7,FALSE),"")</f>
        <v/>
      </c>
      <c r="AB248" s="115"/>
      <c r="AC248" s="183" t="str">
        <f t="shared" si="108"/>
        <v>43659D</v>
      </c>
      <c r="AD248" s="4" t="str">
        <f>+IFERROR(VLOOKUP($AC248,'Calculation TSS'!$B$4:$J$1000,7,FALSE),"")</f>
        <v/>
      </c>
      <c r="AE248" s="4" t="str">
        <f>+IFERROR(VLOOKUP($AC248,'Calculation COD'!$B$4:$J$1055,7,FALSE),"")</f>
        <v/>
      </c>
      <c r="AF248" s="4" t="str">
        <f>+IFERROR(VLOOKUP($AC248,'Calculation NH4'!$B$4:$J$1041,7,FALSE),"")</f>
        <v/>
      </c>
      <c r="AG248" s="64" t="str">
        <f>+IFERROR(VLOOKUP($AC248,'Calculation NO3'!$B$4:$J$1044,7,FALSE),"")</f>
        <v/>
      </c>
      <c r="AH248" s="64" t="str">
        <f>+IFERROR(VLOOKUP($AC248,'Calculation P'!$B$4:$J$1000,7,FALSE),"")</f>
        <v/>
      </c>
      <c r="AI248" s="240"/>
      <c r="AJ248" s="210" t="str">
        <f t="shared" si="109"/>
        <v>43659E</v>
      </c>
      <c r="AK248" s="211" t="str">
        <f>+IFERROR(VLOOKUP($AJ248,'Calculation TSS'!$B$4:$J$1000,7,FALSE),"")</f>
        <v/>
      </c>
      <c r="AL248" s="4" t="str">
        <f>+IFERROR(VLOOKUP($AJ248,'Calculation COD'!$B$4:$J$1055,7,FALSE),"")</f>
        <v/>
      </c>
      <c r="AM248" s="4" t="str">
        <f>+IFERROR(VLOOKUP($AJ248,'Calculation NH4'!$B$4:$J$1041,7,FALSE),"")</f>
        <v/>
      </c>
      <c r="AN248" s="64" t="str">
        <f>+IFERROR(VLOOKUP($AJ248,'Calculation NO3'!$B$4:$J$1044,7,FALSE),"")</f>
        <v/>
      </c>
      <c r="AO248" s="69" t="str">
        <f>+IFERROR(VLOOKUP($AJ248,'Calculation P'!$B$4:$J$1000,7,FALSE),"")</f>
        <v/>
      </c>
      <c r="AP248" s="178" t="str">
        <f t="shared" si="110"/>
        <v>43659F</v>
      </c>
      <c r="AQ248" s="65" t="str">
        <f>+IFERROR(VLOOKUP($AP248,'Calculation TSS'!$B$4:$J$1000,7,FALSE),"")</f>
        <v/>
      </c>
      <c r="AR248" s="65" t="str">
        <f>+IFERROR(VLOOKUP($AP248,'Calculation COD'!$B$4:$J$1055,7,FALSE),"")</f>
        <v/>
      </c>
      <c r="AS248" s="65" t="str">
        <f>+IFERROR(VLOOKUP($AP248,'Calculation NH4'!$B$4:$J$1041,7,FALSE),"")</f>
        <v/>
      </c>
      <c r="AT248" s="64" t="str">
        <f>+IFERROR(VLOOKUP($AP248,'Calculation NO3'!$B$4:$J$1044,7,FALSE),"")</f>
        <v/>
      </c>
      <c r="AU248" s="64" t="str">
        <f>+IFERROR(VLOOKUP($AP248,'Calculation P'!$B$4:$J$1000,7,FALSE),"")</f>
        <v/>
      </c>
      <c r="AV248" s="115"/>
      <c r="AW248" s="189" t="str">
        <f t="shared" si="111"/>
        <v>43659G</v>
      </c>
      <c r="AX248" s="65" t="str">
        <f>+IFERROR(VLOOKUP($AW248,'Calculation COD'!$B$4:$J$1055,7,FALSE),"")</f>
        <v/>
      </c>
      <c r="AY248" s="65" t="str">
        <f>+IFERROR(VLOOKUP($AW248,'Calculation NH4'!$B$4:$J$1041,7,FALSE),"")</f>
        <v/>
      </c>
      <c r="AZ248" s="64" t="str">
        <f>+IFERROR(VLOOKUP($AW248,'Calculation NO3'!$B$4:$J$1044,7,FALSE),"")</f>
        <v/>
      </c>
      <c r="BA248" s="69" t="str">
        <f>+IFERROR(VLOOKUP($AW248,'Calculation P'!$B$4:$J$1000,7,FALSE),"")</f>
        <v/>
      </c>
      <c r="BB248" s="183" t="str">
        <f t="shared" si="112"/>
        <v>43659H</v>
      </c>
      <c r="BC248" s="64" t="str">
        <f>+IFERROR(VLOOKUP($BB248,'Calculation TSS'!$B$4:$J$1000,7,FALSE),"")</f>
        <v/>
      </c>
      <c r="BD248" s="65" t="str">
        <f>+IFERROR(VLOOKUP($BB248,'Calculation COD'!$B$4:$J$1055,7,FALSE),"")</f>
        <v/>
      </c>
      <c r="BE248" s="65" t="str">
        <f>+IFERROR(VLOOKUP($BB248,'Calculation NH4'!$B$4:$J$1041,7,FALSE),"")</f>
        <v/>
      </c>
      <c r="BF248" s="65" t="str">
        <f>+IFERROR(VLOOKUP($BB248,'Calculation NO3'!$B$4:$J$1044,7,FALSE),"")</f>
        <v/>
      </c>
      <c r="BG248" s="131" t="str">
        <f>+IFERROR(VLOOKUP($BB248,'Calculation P'!$B$4:$J$1000,7,FALSE),"")</f>
        <v/>
      </c>
      <c r="BH248" s="210" t="str">
        <f t="shared" si="113"/>
        <v>43659I</v>
      </c>
      <c r="BI248" s="66" t="str">
        <f>+IFERROR(VLOOKUP($BH248,'Calculation TSS'!$B$4:$J$1000,7,FALSE),"")</f>
        <v/>
      </c>
      <c r="BJ248" s="65" t="str">
        <f>+IFERROR(VLOOKUP($BH248,'Calculation COD'!$B$4:$J$1055,7,FALSE),"")</f>
        <v/>
      </c>
      <c r="BK248" s="65" t="str">
        <f>+IFERROR(VLOOKUP($BH248,'Calculation NH4'!$B$4:$J$1041,7,FALSE),"")</f>
        <v/>
      </c>
      <c r="BL248" s="65" t="str">
        <f>+IFERROR(VLOOKUP($BH248,'Calculation NO3'!$B$4:$J$1044,7,FALSE),"")</f>
        <v/>
      </c>
      <c r="BM248" s="64" t="str">
        <f>+IFERROR(VLOOKUP($BH248,'Calculation P'!$B$4:$J$1000,7,FALSE),"")</f>
        <v/>
      </c>
      <c r="BN248" s="115"/>
      <c r="BO248" s="183" t="str">
        <f t="shared" si="114"/>
        <v>43659N</v>
      </c>
      <c r="BP248" s="116" t="str">
        <f>IFERROR(+VLOOKUP($BO248,'Calculation Solids'!$B$4:$I$1141,7,FALSE),"")</f>
        <v/>
      </c>
      <c r="BQ248" s="187" t="str">
        <f t="shared" si="115"/>
        <v>43659O</v>
      </c>
      <c r="BR248" s="116" t="str">
        <f>IFERROR(+VLOOKUP($BQ248,'Calculation Solids'!$B$4:$I$1141,7,FALSE),"")</f>
        <v/>
      </c>
      <c r="BS248" s="185" t="str">
        <f t="shared" si="116"/>
        <v>43659P</v>
      </c>
      <c r="BT248" s="116" t="str">
        <f>IFERROR(+VLOOKUP($BS248,'Calculation Solids'!$B$4:$I$1141,7,FALSE),"")</f>
        <v/>
      </c>
    </row>
    <row r="249" spans="1:72" x14ac:dyDescent="0.35">
      <c r="A249" s="359">
        <v>43660</v>
      </c>
      <c r="B249" s="240"/>
      <c r="C249" s="191" t="str">
        <f t="shared" si="101"/>
        <v>43660A</v>
      </c>
      <c r="D249" s="64" t="str">
        <f>IFERROR(+VLOOKUP(C249,'Calculation Solids'!$B$4:$I$1141,7,FALSE),"")</f>
        <v/>
      </c>
      <c r="E249" s="326" t="str">
        <f>+IFERROR(VLOOKUP($C249,'Calculation COD'!$B$4:$J$1055,7,FALSE),"")</f>
        <v/>
      </c>
      <c r="F249" s="183" t="str">
        <f t="shared" si="102"/>
        <v>43660B</v>
      </c>
      <c r="G249" s="178" t="str">
        <f>IFERROR(+VLOOKUP($F249,'Calculation Solids'!$B$4:$I$1141,7,FALSE),"")</f>
        <v/>
      </c>
      <c r="H249" s="3" t="str">
        <f>+IFERROR(VLOOKUP($F249,'Calculation COD'!$B$4:$J$1055,7,FALSE),"")</f>
        <v/>
      </c>
      <c r="I249" s="3" t="str">
        <f>+IFERROR(VLOOKUP($F249,'Calculation NH4'!$B$4:$J$1041,7,FALSE),"")</f>
        <v/>
      </c>
      <c r="J249" s="64" t="str">
        <f>+IFERROR(VLOOKUP($F249,'Calculation NO3'!$B$4:$J$1044,7,FALSE),"")</f>
        <v/>
      </c>
      <c r="K249" s="64" t="str">
        <f>+IFERROR(VLOOKUP($F249,'Calculation P'!$B$4:$J$1000,7,FALSE),"")</f>
        <v/>
      </c>
      <c r="L249" s="240"/>
      <c r="M249" s="117" t="str">
        <f t="shared" si="103"/>
        <v>43660J</v>
      </c>
      <c r="N249" s="66" t="str">
        <f>+IFERROR(VLOOKUP($M249,'Calculation Solids'!$B$4:$J$1141,7,FALSE),"")</f>
        <v/>
      </c>
      <c r="O249" s="64" t="str">
        <f t="shared" si="104"/>
        <v>43660K</v>
      </c>
      <c r="P249" s="64" t="str">
        <f>+IFERROR(VLOOKUP($O249,'Calculation Solids'!$B$4:$J$1141,7,FALSE),"")</f>
        <v/>
      </c>
      <c r="Q249" s="64" t="str">
        <f t="shared" si="105"/>
        <v>43660L</v>
      </c>
      <c r="R249" s="64" t="str">
        <f>+IFERROR(VLOOKUP($Q249,'Calculation Solids'!$B$4:$J$1141,7,FALSE),"")</f>
        <v/>
      </c>
      <c r="S249" s="64" t="str">
        <f t="shared" si="106"/>
        <v>43660M</v>
      </c>
      <c r="T249" s="64" t="str">
        <f>+IFERROR(VLOOKUP($S249,'Calculation Solids'!$B$4:$J$1141,7,FALSE),"")</f>
        <v/>
      </c>
      <c r="U249" s="69" t="str">
        <f t="shared" si="117"/>
        <v/>
      </c>
      <c r="V249" s="189" t="str">
        <f t="shared" si="107"/>
        <v>43660C</v>
      </c>
      <c r="W249" s="64" t="str">
        <f>+IFERROR(VLOOKUP($V249,'Calculation Solids'!$B$4:$J$1141,7,FALSE),"")</f>
        <v/>
      </c>
      <c r="X249" s="4" t="str">
        <f>+IFERROR(VLOOKUP($V249,'Calculation COD'!$B$4:$J$1055,7,FALSE),"")</f>
        <v/>
      </c>
      <c r="Y249" s="4" t="str">
        <f>+IFERROR(VLOOKUP($V249,'Calculation NH4'!$B$4:$J$1041,7,FALSE),"")</f>
        <v/>
      </c>
      <c r="Z249" s="64" t="str">
        <f>+IFERROR(VLOOKUP($V249,'Calculation NO3'!$B$4:$J$1044,7,FALSE),"")</f>
        <v/>
      </c>
      <c r="AA249" s="131" t="str">
        <f>+IFERROR(VLOOKUP($V249,'Calculation P'!$B$4:$J$1000,7,FALSE),"")</f>
        <v/>
      </c>
      <c r="AB249" s="115"/>
      <c r="AC249" s="183" t="str">
        <f t="shared" si="108"/>
        <v>43660D</v>
      </c>
      <c r="AD249" s="4" t="str">
        <f>+IFERROR(VLOOKUP($AC249,'Calculation TSS'!$B$4:$J$1000,7,FALSE),"")</f>
        <v/>
      </c>
      <c r="AE249" s="4" t="str">
        <f>+IFERROR(VLOOKUP($AC249,'Calculation COD'!$B$4:$J$1055,7,FALSE),"")</f>
        <v/>
      </c>
      <c r="AF249" s="4" t="str">
        <f>+IFERROR(VLOOKUP($AC249,'Calculation NH4'!$B$4:$J$1041,7,FALSE),"")</f>
        <v/>
      </c>
      <c r="AG249" s="64" t="str">
        <f>+IFERROR(VLOOKUP($AC249,'Calculation NO3'!$B$4:$J$1044,7,FALSE),"")</f>
        <v/>
      </c>
      <c r="AH249" s="64" t="str">
        <f>+IFERROR(VLOOKUP($AC249,'Calculation P'!$B$4:$J$1000,7,FALSE),"")</f>
        <v/>
      </c>
      <c r="AI249" s="240"/>
      <c r="AJ249" s="210" t="str">
        <f t="shared" si="109"/>
        <v>43660E</v>
      </c>
      <c r="AK249" s="211" t="str">
        <f>+IFERROR(VLOOKUP($AJ249,'Calculation TSS'!$B$4:$J$1000,7,FALSE),"")</f>
        <v/>
      </c>
      <c r="AL249" s="4" t="str">
        <f>+IFERROR(VLOOKUP($AJ249,'Calculation COD'!$B$4:$J$1055,7,FALSE),"")</f>
        <v/>
      </c>
      <c r="AM249" s="4" t="str">
        <f>+IFERROR(VLOOKUP($AJ249,'Calculation NH4'!$B$4:$J$1041,7,FALSE),"")</f>
        <v/>
      </c>
      <c r="AN249" s="64" t="str">
        <f>+IFERROR(VLOOKUP($AJ249,'Calculation NO3'!$B$4:$J$1044,7,FALSE),"")</f>
        <v/>
      </c>
      <c r="AO249" s="69" t="str">
        <f>+IFERROR(VLOOKUP($AJ249,'Calculation P'!$B$4:$J$1000,7,FALSE),"")</f>
        <v/>
      </c>
      <c r="AP249" s="178" t="str">
        <f t="shared" si="110"/>
        <v>43660F</v>
      </c>
      <c r="AQ249" s="65" t="str">
        <f>+IFERROR(VLOOKUP($AP249,'Calculation TSS'!$B$4:$J$1000,7,FALSE),"")</f>
        <v/>
      </c>
      <c r="AR249" s="65" t="str">
        <f>+IFERROR(VLOOKUP($AP249,'Calculation COD'!$B$4:$J$1055,7,FALSE),"")</f>
        <v/>
      </c>
      <c r="AS249" s="65" t="str">
        <f>+IFERROR(VLOOKUP($AP249,'Calculation NH4'!$B$4:$J$1041,7,FALSE),"")</f>
        <v/>
      </c>
      <c r="AT249" s="64" t="str">
        <f>+IFERROR(VLOOKUP($AP249,'Calculation NO3'!$B$4:$J$1044,7,FALSE),"")</f>
        <v/>
      </c>
      <c r="AU249" s="64" t="str">
        <f>+IFERROR(VLOOKUP($AP249,'Calculation P'!$B$4:$J$1000,7,FALSE),"")</f>
        <v/>
      </c>
      <c r="AV249" s="115"/>
      <c r="AW249" s="189" t="str">
        <f t="shared" si="111"/>
        <v>43660G</v>
      </c>
      <c r="AX249" s="65" t="str">
        <f>+IFERROR(VLOOKUP($AW249,'Calculation COD'!$B$4:$J$1055,7,FALSE),"")</f>
        <v/>
      </c>
      <c r="AY249" s="65" t="str">
        <f>+IFERROR(VLOOKUP($AW249,'Calculation NH4'!$B$4:$J$1041,7,FALSE),"")</f>
        <v/>
      </c>
      <c r="AZ249" s="64" t="str">
        <f>+IFERROR(VLOOKUP($AW249,'Calculation NO3'!$B$4:$J$1044,7,FALSE),"")</f>
        <v/>
      </c>
      <c r="BA249" s="69" t="str">
        <f>+IFERROR(VLOOKUP($AW249,'Calculation P'!$B$4:$J$1000,7,FALSE),"")</f>
        <v/>
      </c>
      <c r="BB249" s="183" t="str">
        <f t="shared" si="112"/>
        <v>43660H</v>
      </c>
      <c r="BC249" s="64" t="str">
        <f>+IFERROR(VLOOKUP($BB249,'Calculation TSS'!$B$4:$J$1000,7,FALSE),"")</f>
        <v/>
      </c>
      <c r="BD249" s="65" t="str">
        <f>+IFERROR(VLOOKUP($BB249,'Calculation COD'!$B$4:$J$1055,7,FALSE),"")</f>
        <v/>
      </c>
      <c r="BE249" s="65" t="str">
        <f>+IFERROR(VLOOKUP($BB249,'Calculation NH4'!$B$4:$J$1041,7,FALSE),"")</f>
        <v/>
      </c>
      <c r="BF249" s="65" t="str">
        <f>+IFERROR(VLOOKUP($BB249,'Calculation NO3'!$B$4:$J$1044,7,FALSE),"")</f>
        <v/>
      </c>
      <c r="BG249" s="131" t="str">
        <f>+IFERROR(VLOOKUP($BB249,'Calculation P'!$B$4:$J$1000,7,FALSE),"")</f>
        <v/>
      </c>
      <c r="BH249" s="210" t="str">
        <f t="shared" si="113"/>
        <v>43660I</v>
      </c>
      <c r="BI249" s="66" t="str">
        <f>+IFERROR(VLOOKUP($BH249,'Calculation TSS'!$B$4:$J$1000,7,FALSE),"")</f>
        <v/>
      </c>
      <c r="BJ249" s="65" t="str">
        <f>+IFERROR(VLOOKUP($BH249,'Calculation COD'!$B$4:$J$1055,7,FALSE),"")</f>
        <v/>
      </c>
      <c r="BK249" s="65" t="str">
        <f>+IFERROR(VLOOKUP($BH249,'Calculation NH4'!$B$4:$J$1041,7,FALSE),"")</f>
        <v/>
      </c>
      <c r="BL249" s="65" t="str">
        <f>+IFERROR(VLOOKUP($BH249,'Calculation NO3'!$B$4:$J$1044,7,FALSE),"")</f>
        <v/>
      </c>
      <c r="BM249" s="64" t="str">
        <f>+IFERROR(VLOOKUP($BH249,'Calculation P'!$B$4:$J$1000,7,FALSE),"")</f>
        <v/>
      </c>
      <c r="BN249" s="115"/>
      <c r="BO249" s="183" t="str">
        <f t="shared" si="114"/>
        <v>43660N</v>
      </c>
      <c r="BP249" s="116" t="str">
        <f>IFERROR(+VLOOKUP($BO249,'Calculation Solids'!$B$4:$I$1141,7,FALSE),"")</f>
        <v/>
      </c>
      <c r="BQ249" s="187" t="str">
        <f t="shared" si="115"/>
        <v>43660O</v>
      </c>
      <c r="BR249" s="116" t="str">
        <f>IFERROR(+VLOOKUP($BQ249,'Calculation Solids'!$B$4:$I$1141,7,FALSE),"")</f>
        <v/>
      </c>
      <c r="BS249" s="185" t="str">
        <f t="shared" si="116"/>
        <v>43660P</v>
      </c>
      <c r="BT249" s="116" t="str">
        <f>IFERROR(+VLOOKUP($BS249,'Calculation Solids'!$B$4:$I$1141,7,FALSE),"")</f>
        <v/>
      </c>
    </row>
    <row r="250" spans="1:72" x14ac:dyDescent="0.35">
      <c r="A250" s="359">
        <v>43661</v>
      </c>
      <c r="B250" s="239"/>
      <c r="C250" s="344" t="str">
        <f t="shared" si="101"/>
        <v>43661A</v>
      </c>
      <c r="D250" s="339">
        <f>IFERROR(+VLOOKUP(C250,'Calculation Solids'!$B$4:$I$1141,7,FALSE),"")</f>
        <v>9.4906147986942209</v>
      </c>
      <c r="E250" s="340" t="str">
        <f>+IFERROR(VLOOKUP($C250,'Calculation COD'!$B$4:$J$1055,7,FALSE),"")</f>
        <v/>
      </c>
      <c r="F250" s="345" t="str">
        <f t="shared" si="102"/>
        <v>43661B</v>
      </c>
      <c r="G250" s="341">
        <f>IFERROR(+VLOOKUP($F250,'Calculation Solids'!$B$4:$I$1141,7,FALSE),"")</f>
        <v>3.4456309089812125</v>
      </c>
      <c r="H250" s="342" t="str">
        <f>+IFERROR(VLOOKUP($F250,'Calculation COD'!$B$4:$J$1055,7,FALSE),"")</f>
        <v/>
      </c>
      <c r="I250" s="342" t="str">
        <f>+IFERROR(VLOOKUP($F250,'Calculation NH4'!$B$4:$J$1041,7,FALSE),"")</f>
        <v/>
      </c>
      <c r="J250" s="339" t="str">
        <f>+IFERROR(VLOOKUP($F250,'Calculation NO3'!$B$4:$J$1044,7,FALSE),"")</f>
        <v/>
      </c>
      <c r="K250" s="339" t="str">
        <f>+IFERROR(VLOOKUP($F250,'Calculation P'!$B$4:$J$1000,7,FALSE),"")</f>
        <v/>
      </c>
      <c r="L250" s="239"/>
      <c r="M250" s="346" t="str">
        <f t="shared" si="103"/>
        <v>43661J</v>
      </c>
      <c r="N250" s="343">
        <f>+IFERROR(VLOOKUP($M250,'Calculation Solids'!$B$4:$J$1141,7,FALSE),"")</f>
        <v>52.229893541227753</v>
      </c>
      <c r="O250" s="339" t="str">
        <f t="shared" si="104"/>
        <v>43661K</v>
      </c>
      <c r="P250" s="339">
        <f>+IFERROR(VLOOKUP($O250,'Calculation Solids'!$B$4:$J$1141,7,FALSE),"")</f>
        <v>55.320451015824801</v>
      </c>
      <c r="Q250" s="339" t="str">
        <f t="shared" si="105"/>
        <v>43661L</v>
      </c>
      <c r="R250" s="339">
        <f>+IFERROR(VLOOKUP($Q250,'Calculation Solids'!$B$4:$J$1141,7,FALSE),"")</f>
        <v>51.837259020034416</v>
      </c>
      <c r="S250" s="339" t="str">
        <f t="shared" si="106"/>
        <v>43661M</v>
      </c>
      <c r="T250" s="339" t="str">
        <f>+IFERROR(VLOOKUP($S250,'Calculation Solids'!$B$4:$J$1141,7,FALSE),"")</f>
        <v/>
      </c>
      <c r="U250" s="347">
        <f t="shared" si="117"/>
        <v>53.129201192362324</v>
      </c>
      <c r="V250" s="348" t="str">
        <f t="shared" si="107"/>
        <v>43661C</v>
      </c>
      <c r="W250" s="339" t="str">
        <f>+IFERROR(VLOOKUP($V250,'Calculation Solids'!$B$4:$J$1141,7,FALSE),"")</f>
        <v/>
      </c>
      <c r="X250" s="8" t="str">
        <f>+IFERROR(VLOOKUP($V250,'Calculation COD'!$B$4:$J$1055,7,FALSE),"")</f>
        <v/>
      </c>
      <c r="Y250" s="8" t="str">
        <f>+IFERROR(VLOOKUP($V250,'Calculation NH4'!$B$4:$J$1041,7,FALSE),"")</f>
        <v/>
      </c>
      <c r="Z250" s="339" t="str">
        <f>+IFERROR(VLOOKUP($V250,'Calculation NO3'!$B$4:$J$1044,7,FALSE),"")</f>
        <v/>
      </c>
      <c r="AA250" s="349" t="str">
        <f>+IFERROR(VLOOKUP($V250,'Calculation P'!$B$4:$J$1000,7,FALSE),"")</f>
        <v/>
      </c>
      <c r="AB250" s="62"/>
      <c r="AC250" s="345" t="str">
        <f t="shared" si="108"/>
        <v>43661D</v>
      </c>
      <c r="AD250" s="8" t="str">
        <f>+IFERROR(VLOOKUP($AC250,'Calculation TSS'!$B$4:$J$1000,7,FALSE),"")</f>
        <v/>
      </c>
      <c r="AE250" s="8" t="str">
        <f>+IFERROR(VLOOKUP($AC250,'Calculation COD'!$B$4:$J$1055,7,FALSE),"")</f>
        <v/>
      </c>
      <c r="AF250" s="8" t="str">
        <f>+IFERROR(VLOOKUP($AC250,'Calculation NH4'!$B$4:$J$1041,7,FALSE),"")</f>
        <v/>
      </c>
      <c r="AG250" s="339" t="str">
        <f>+IFERROR(VLOOKUP($AC250,'Calculation NO3'!$B$4:$J$1044,7,FALSE),"")</f>
        <v/>
      </c>
      <c r="AH250" s="339" t="str">
        <f>+IFERROR(VLOOKUP($AC250,'Calculation P'!$B$4:$J$1000,7,FALSE),"")</f>
        <v/>
      </c>
      <c r="AI250" s="239"/>
      <c r="AJ250" s="193" t="str">
        <f t="shared" si="109"/>
        <v>43661E</v>
      </c>
      <c r="AK250" s="350" t="str">
        <f>+IFERROR(VLOOKUP($AJ250,'Calculation TSS'!$B$4:$J$1000,7,FALSE),"")</f>
        <v/>
      </c>
      <c r="AL250" s="8" t="str">
        <f>+IFERROR(VLOOKUP($AJ250,'Calculation COD'!$B$4:$J$1055,7,FALSE),"")</f>
        <v/>
      </c>
      <c r="AM250" s="8" t="str">
        <f>+IFERROR(VLOOKUP($AJ250,'Calculation NH4'!$B$4:$J$1041,7,FALSE),"")</f>
        <v/>
      </c>
      <c r="AN250" s="339" t="str">
        <f>+IFERROR(VLOOKUP($AJ250,'Calculation NO3'!$B$4:$J$1044,7,FALSE),"")</f>
        <v/>
      </c>
      <c r="AO250" s="347" t="str">
        <f>+IFERROR(VLOOKUP($AJ250,'Calculation P'!$B$4:$J$1000,7,FALSE),"")</f>
        <v/>
      </c>
      <c r="AP250" s="341" t="str">
        <f t="shared" si="110"/>
        <v>43661F</v>
      </c>
      <c r="AQ250" s="26" t="str">
        <f>+IFERROR(VLOOKUP($AP250,'Calculation TSS'!$B$4:$J$1000,7,FALSE),"")</f>
        <v/>
      </c>
      <c r="AR250" s="26" t="str">
        <f>+IFERROR(VLOOKUP($AP250,'Calculation COD'!$B$4:$J$1055,7,FALSE),"")</f>
        <v/>
      </c>
      <c r="AS250" s="26" t="str">
        <f>+IFERROR(VLOOKUP($AP250,'Calculation NH4'!$B$4:$J$1041,7,FALSE),"")</f>
        <v/>
      </c>
      <c r="AT250" s="339" t="str">
        <f>+IFERROR(VLOOKUP($AP250,'Calculation NO3'!$B$4:$J$1044,7,FALSE),"")</f>
        <v/>
      </c>
      <c r="AU250" s="339" t="str">
        <f>+IFERROR(VLOOKUP($AP250,'Calculation P'!$B$4:$J$1000,7,FALSE),"")</f>
        <v/>
      </c>
      <c r="AV250" s="62"/>
      <c r="AW250" s="348" t="str">
        <f t="shared" si="111"/>
        <v>43661G</v>
      </c>
      <c r="AX250" s="26" t="str">
        <f>+IFERROR(VLOOKUP($AW250,'Calculation COD'!$B$4:$J$1055,7,FALSE),"")</f>
        <v/>
      </c>
      <c r="AY250" s="26" t="str">
        <f>+IFERROR(VLOOKUP($AW250,'Calculation NH4'!$B$4:$J$1041,7,FALSE),"")</f>
        <v/>
      </c>
      <c r="AZ250" s="339" t="str">
        <f>+IFERROR(VLOOKUP($AW250,'Calculation NO3'!$B$4:$J$1044,7,FALSE),"")</f>
        <v/>
      </c>
      <c r="BA250" s="347" t="str">
        <f>+IFERROR(VLOOKUP($AW250,'Calculation P'!$B$4:$J$1000,7,FALSE),"")</f>
        <v/>
      </c>
      <c r="BB250" s="345" t="str">
        <f t="shared" si="112"/>
        <v>43661H</v>
      </c>
      <c r="BC250" s="339" t="str">
        <f>+IFERROR(VLOOKUP($BB250,'Calculation TSS'!$B$4:$J$1000,7,FALSE),"")</f>
        <v/>
      </c>
      <c r="BD250" s="26" t="str">
        <f>+IFERROR(VLOOKUP($BB250,'Calculation COD'!$B$4:$J$1055,7,FALSE),"")</f>
        <v/>
      </c>
      <c r="BE250" s="26" t="str">
        <f>+IFERROR(VLOOKUP($BB250,'Calculation NH4'!$B$4:$J$1041,7,FALSE),"")</f>
        <v/>
      </c>
      <c r="BF250" s="26" t="str">
        <f>+IFERROR(VLOOKUP($BB250,'Calculation NO3'!$B$4:$J$1044,7,FALSE),"")</f>
        <v/>
      </c>
      <c r="BG250" s="349" t="str">
        <f>+IFERROR(VLOOKUP($BB250,'Calculation P'!$B$4:$J$1000,7,FALSE),"")</f>
        <v/>
      </c>
      <c r="BH250" s="193" t="str">
        <f t="shared" si="113"/>
        <v>43661I</v>
      </c>
      <c r="BI250" s="343" t="str">
        <f>+IFERROR(VLOOKUP($BH250,'Calculation TSS'!$B$4:$J$1000,7,FALSE),"")</f>
        <v/>
      </c>
      <c r="BJ250" s="26" t="str">
        <f>+IFERROR(VLOOKUP($BH250,'Calculation COD'!$B$4:$J$1055,7,FALSE),"")</f>
        <v/>
      </c>
      <c r="BK250" s="26" t="str">
        <f>+IFERROR(VLOOKUP($BH250,'Calculation NH4'!$B$4:$J$1041,7,FALSE),"")</f>
        <v/>
      </c>
      <c r="BL250" s="26" t="str">
        <f>+IFERROR(VLOOKUP($BH250,'Calculation NO3'!$B$4:$J$1044,7,FALSE),"")</f>
        <v/>
      </c>
      <c r="BM250" s="339" t="str">
        <f>+IFERROR(VLOOKUP($BH250,'Calculation P'!$B$4:$J$1000,7,FALSE),"")</f>
        <v/>
      </c>
      <c r="BN250" s="62"/>
      <c r="BO250" s="345" t="str">
        <f t="shared" si="114"/>
        <v>43661N</v>
      </c>
      <c r="BP250" s="351" t="str">
        <f>IFERROR(+VLOOKUP($BO250,'Calculation Solids'!$B$4:$I$1141,7,FALSE),"")</f>
        <v/>
      </c>
      <c r="BQ250" s="352" t="str">
        <f t="shared" si="115"/>
        <v>43661O</v>
      </c>
      <c r="BR250" s="351">
        <f>IFERROR(+VLOOKUP($BQ250,'Calculation Solids'!$B$4:$I$1141,7,FALSE),"")</f>
        <v>294.05800663635245</v>
      </c>
      <c r="BS250" s="353" t="str">
        <f t="shared" si="116"/>
        <v>43661P</v>
      </c>
      <c r="BT250" s="351" t="str">
        <f>IFERROR(+VLOOKUP($BS250,'Calculation Solids'!$B$4:$I$1141,7,FALSE),"")</f>
        <v/>
      </c>
    </row>
    <row r="251" spans="1:72" x14ac:dyDescent="0.35">
      <c r="A251" s="359">
        <v>43662</v>
      </c>
      <c r="B251" s="239"/>
      <c r="C251" s="344" t="str">
        <f t="shared" si="101"/>
        <v>43662A</v>
      </c>
      <c r="D251" s="339" t="str">
        <f>IFERROR(+VLOOKUP(C251,'Calculation Solids'!$B$4:$I$1141,7,FALSE),"")</f>
        <v/>
      </c>
      <c r="E251" s="340" t="str">
        <f>+IFERROR(VLOOKUP($C251,'Calculation COD'!$B$4:$J$1055,7,FALSE),"")</f>
        <v/>
      </c>
      <c r="F251" s="345" t="str">
        <f t="shared" si="102"/>
        <v>43662B</v>
      </c>
      <c r="G251" s="341" t="str">
        <f>IFERROR(+VLOOKUP($F251,'Calculation Solids'!$B$4:$I$1141,7,FALSE),"")</f>
        <v/>
      </c>
      <c r="H251" s="342" t="str">
        <f>+IFERROR(VLOOKUP($F251,'Calculation COD'!$B$4:$J$1055,7,FALSE),"")</f>
        <v/>
      </c>
      <c r="I251" s="342" t="str">
        <f>+IFERROR(VLOOKUP($F251,'Calculation NH4'!$B$4:$J$1041,7,FALSE),"")</f>
        <v/>
      </c>
      <c r="J251" s="339" t="str">
        <f>+IFERROR(VLOOKUP($F251,'Calculation NO3'!$B$4:$J$1044,7,FALSE),"")</f>
        <v/>
      </c>
      <c r="K251" s="339" t="str">
        <f>+IFERROR(VLOOKUP($F251,'Calculation P'!$B$4:$J$1000,7,FALSE),"")</f>
        <v/>
      </c>
      <c r="L251" s="239"/>
      <c r="M251" s="346" t="str">
        <f t="shared" si="103"/>
        <v>43662J</v>
      </c>
      <c r="N251" s="343" t="str">
        <f>+IFERROR(VLOOKUP($M251,'Calculation Solids'!$B$4:$J$1141,7,FALSE),"")</f>
        <v/>
      </c>
      <c r="O251" s="339" t="str">
        <f t="shared" si="104"/>
        <v>43662K</v>
      </c>
      <c r="P251" s="339" t="str">
        <f>+IFERROR(VLOOKUP($O251,'Calculation Solids'!$B$4:$J$1141,7,FALSE),"")</f>
        <v/>
      </c>
      <c r="Q251" s="339" t="str">
        <f t="shared" si="105"/>
        <v>43662L</v>
      </c>
      <c r="R251" s="339" t="str">
        <f>+IFERROR(VLOOKUP($Q251,'Calculation Solids'!$B$4:$J$1141,7,FALSE),"")</f>
        <v/>
      </c>
      <c r="S251" s="339" t="str">
        <f t="shared" si="106"/>
        <v>43662M</v>
      </c>
      <c r="T251" s="339" t="str">
        <f>+IFERROR(VLOOKUP($S251,'Calculation Solids'!$B$4:$J$1141,7,FALSE),"")</f>
        <v/>
      </c>
      <c r="U251" s="347" t="str">
        <f t="shared" si="117"/>
        <v/>
      </c>
      <c r="V251" s="348" t="str">
        <f t="shared" si="107"/>
        <v>43662C</v>
      </c>
      <c r="W251" s="339" t="str">
        <f>+IFERROR(VLOOKUP($V251,'Calculation Solids'!$B$4:$J$1141,7,FALSE),"")</f>
        <v/>
      </c>
      <c r="X251" s="8" t="str">
        <f>+IFERROR(VLOOKUP($V251,'Calculation COD'!$B$4:$J$1055,7,FALSE),"")</f>
        <v/>
      </c>
      <c r="Y251" s="8" t="str">
        <f>+IFERROR(VLOOKUP($V251,'Calculation NH4'!$B$4:$J$1041,7,FALSE),"")</f>
        <v/>
      </c>
      <c r="Z251" s="339" t="str">
        <f>+IFERROR(VLOOKUP($V251,'Calculation NO3'!$B$4:$J$1044,7,FALSE),"")</f>
        <v/>
      </c>
      <c r="AA251" s="349" t="str">
        <f>+IFERROR(VLOOKUP($V251,'Calculation P'!$B$4:$J$1000,7,FALSE),"")</f>
        <v/>
      </c>
      <c r="AB251" s="62"/>
      <c r="AC251" s="345" t="str">
        <f t="shared" si="108"/>
        <v>43662D</v>
      </c>
      <c r="AD251" s="8" t="str">
        <f>+IFERROR(VLOOKUP($AC251,'Calculation TSS'!$B$4:$J$1000,7,FALSE),"")</f>
        <v/>
      </c>
      <c r="AE251" s="8" t="str">
        <f>+IFERROR(VLOOKUP($AC251,'Calculation COD'!$B$4:$J$1055,7,FALSE),"")</f>
        <v/>
      </c>
      <c r="AF251" s="8" t="str">
        <f>+IFERROR(VLOOKUP($AC251,'Calculation NH4'!$B$4:$J$1041,7,FALSE),"")</f>
        <v/>
      </c>
      <c r="AG251" s="339" t="str">
        <f>+IFERROR(VLOOKUP($AC251,'Calculation NO3'!$B$4:$J$1044,7,FALSE),"")</f>
        <v/>
      </c>
      <c r="AH251" s="339" t="str">
        <f>+IFERROR(VLOOKUP($AC251,'Calculation P'!$B$4:$J$1000,7,FALSE),"")</f>
        <v/>
      </c>
      <c r="AI251" s="239"/>
      <c r="AJ251" s="193" t="str">
        <f t="shared" si="109"/>
        <v>43662E</v>
      </c>
      <c r="AK251" s="350" t="str">
        <f>+IFERROR(VLOOKUP($AJ251,'Calculation TSS'!$B$4:$J$1000,7,FALSE),"")</f>
        <v/>
      </c>
      <c r="AL251" s="8" t="str">
        <f>+IFERROR(VLOOKUP($AJ251,'Calculation COD'!$B$4:$J$1055,7,FALSE),"")</f>
        <v/>
      </c>
      <c r="AM251" s="8" t="str">
        <f>+IFERROR(VLOOKUP($AJ251,'Calculation NH4'!$B$4:$J$1041,7,FALSE),"")</f>
        <v/>
      </c>
      <c r="AN251" s="339" t="str">
        <f>+IFERROR(VLOOKUP($AJ251,'Calculation NO3'!$B$4:$J$1044,7,FALSE),"")</f>
        <v/>
      </c>
      <c r="AO251" s="347" t="str">
        <f>+IFERROR(VLOOKUP($AJ251,'Calculation P'!$B$4:$J$1000,7,FALSE),"")</f>
        <v/>
      </c>
      <c r="AP251" s="341" t="str">
        <f t="shared" si="110"/>
        <v>43662F</v>
      </c>
      <c r="AQ251" s="26" t="str">
        <f>+IFERROR(VLOOKUP($AP251,'Calculation TSS'!$B$4:$J$1000,7,FALSE),"")</f>
        <v/>
      </c>
      <c r="AR251" s="26" t="str">
        <f>+IFERROR(VLOOKUP($AP251,'Calculation COD'!$B$4:$J$1055,7,FALSE),"")</f>
        <v/>
      </c>
      <c r="AS251" s="26" t="str">
        <f>+IFERROR(VLOOKUP($AP251,'Calculation NH4'!$B$4:$J$1041,7,FALSE),"")</f>
        <v/>
      </c>
      <c r="AT251" s="339" t="str">
        <f>+IFERROR(VLOOKUP($AP251,'Calculation NO3'!$B$4:$J$1044,7,FALSE),"")</f>
        <v/>
      </c>
      <c r="AU251" s="339" t="str">
        <f>+IFERROR(VLOOKUP($AP251,'Calculation P'!$B$4:$J$1000,7,FALSE),"")</f>
        <v/>
      </c>
      <c r="AV251" s="62"/>
      <c r="AW251" s="348" t="str">
        <f t="shared" si="111"/>
        <v>43662G</v>
      </c>
      <c r="AX251" s="26" t="str">
        <f>+IFERROR(VLOOKUP($AW251,'Calculation COD'!$B$4:$J$1055,7,FALSE),"")</f>
        <v/>
      </c>
      <c r="AY251" s="26" t="str">
        <f>+IFERROR(VLOOKUP($AW251,'Calculation NH4'!$B$4:$J$1041,7,FALSE),"")</f>
        <v/>
      </c>
      <c r="AZ251" s="339" t="str">
        <f>+IFERROR(VLOOKUP($AW251,'Calculation NO3'!$B$4:$J$1044,7,FALSE),"")</f>
        <v/>
      </c>
      <c r="BA251" s="347" t="str">
        <f>+IFERROR(VLOOKUP($AW251,'Calculation P'!$B$4:$J$1000,7,FALSE),"")</f>
        <v/>
      </c>
      <c r="BB251" s="345" t="str">
        <f t="shared" si="112"/>
        <v>43662H</v>
      </c>
      <c r="BC251" s="339" t="str">
        <f>+IFERROR(VLOOKUP($BB251,'Calculation TSS'!$B$4:$J$1000,7,FALSE),"")</f>
        <v/>
      </c>
      <c r="BD251" s="26" t="str">
        <f>+IFERROR(VLOOKUP($BB251,'Calculation COD'!$B$4:$J$1055,7,FALSE),"")</f>
        <v/>
      </c>
      <c r="BE251" s="26" t="str">
        <f>+IFERROR(VLOOKUP($BB251,'Calculation NH4'!$B$4:$J$1041,7,FALSE),"")</f>
        <v/>
      </c>
      <c r="BF251" s="26" t="str">
        <f>+IFERROR(VLOOKUP($BB251,'Calculation NO3'!$B$4:$J$1044,7,FALSE),"")</f>
        <v/>
      </c>
      <c r="BG251" s="349" t="str">
        <f>+IFERROR(VLOOKUP($BB251,'Calculation P'!$B$4:$J$1000,7,FALSE),"")</f>
        <v/>
      </c>
      <c r="BH251" s="193" t="str">
        <f t="shared" si="113"/>
        <v>43662I</v>
      </c>
      <c r="BI251" s="343" t="str">
        <f>+IFERROR(VLOOKUP($BH251,'Calculation TSS'!$B$4:$J$1000,7,FALSE),"")</f>
        <v/>
      </c>
      <c r="BJ251" s="26" t="str">
        <f>+IFERROR(VLOOKUP($BH251,'Calculation COD'!$B$4:$J$1055,7,FALSE),"")</f>
        <v/>
      </c>
      <c r="BK251" s="26" t="str">
        <f>+IFERROR(VLOOKUP($BH251,'Calculation NH4'!$B$4:$J$1041,7,FALSE),"")</f>
        <v/>
      </c>
      <c r="BL251" s="26" t="str">
        <f>+IFERROR(VLOOKUP($BH251,'Calculation NO3'!$B$4:$J$1044,7,FALSE),"")</f>
        <v/>
      </c>
      <c r="BM251" s="339" t="str">
        <f>+IFERROR(VLOOKUP($BH251,'Calculation P'!$B$4:$J$1000,7,FALSE),"")</f>
        <v/>
      </c>
      <c r="BN251" s="62"/>
      <c r="BO251" s="345" t="str">
        <f t="shared" si="114"/>
        <v>43662N</v>
      </c>
      <c r="BP251" s="351" t="str">
        <f>IFERROR(+VLOOKUP($BO251,'Calculation Solids'!$B$4:$I$1141,7,FALSE),"")</f>
        <v/>
      </c>
      <c r="BQ251" s="352" t="str">
        <f t="shared" si="115"/>
        <v>43662O</v>
      </c>
      <c r="BR251" s="351" t="str">
        <f>IFERROR(+VLOOKUP($BQ251,'Calculation Solids'!$B$4:$I$1141,7,FALSE),"")</f>
        <v/>
      </c>
      <c r="BS251" s="353" t="str">
        <f t="shared" si="116"/>
        <v>43662P</v>
      </c>
      <c r="BT251" s="351" t="str">
        <f>IFERROR(+VLOOKUP($BS251,'Calculation Solids'!$B$4:$I$1141,7,FALSE),"")</f>
        <v/>
      </c>
    </row>
    <row r="252" spans="1:72" x14ac:dyDescent="0.35">
      <c r="A252" s="359">
        <v>43663</v>
      </c>
      <c r="B252" s="239"/>
      <c r="C252" s="344" t="str">
        <f t="shared" si="101"/>
        <v>43663A</v>
      </c>
      <c r="D252" s="339">
        <f>IFERROR(+VLOOKUP(C252,'Calculation Solids'!$B$4:$I$1141,7,FALSE),"")</f>
        <v>4.248555973759351</v>
      </c>
      <c r="E252" s="340">
        <f>+IFERROR(VLOOKUP($C252,'Calculation COD'!$B$4:$J$1055,7,FALSE),"")</f>
        <v>0</v>
      </c>
      <c r="F252" s="345" t="str">
        <f t="shared" si="102"/>
        <v>43663B</v>
      </c>
      <c r="G252" s="341">
        <f>IFERROR(+VLOOKUP($F252,'Calculation Solids'!$B$4:$I$1141,7,FALSE),"")</f>
        <v>2.2940722427054112</v>
      </c>
      <c r="H252" s="342">
        <f>+IFERROR(VLOOKUP($F252,'Calculation COD'!$B$4:$J$1055,7,FALSE),"")</f>
        <v>0</v>
      </c>
      <c r="I252" s="342">
        <f>+IFERROR(VLOOKUP($F252,'Calculation NH4'!$B$4:$J$1041,7,FALSE),"")</f>
        <v>540</v>
      </c>
      <c r="J252" s="339">
        <f>+IFERROR(VLOOKUP($F252,'Calculation NO3'!$B$4:$J$1044,7,FALSE),"")</f>
        <v>0</v>
      </c>
      <c r="K252" s="339" t="str">
        <f>+IFERROR(VLOOKUP($F252,'Calculation P'!$B$4:$J$1000,7,FALSE),"")</f>
        <v/>
      </c>
      <c r="L252" s="239"/>
      <c r="M252" s="346" t="str">
        <f t="shared" si="103"/>
        <v>43663J</v>
      </c>
      <c r="N252" s="343">
        <f>+IFERROR(VLOOKUP($M252,'Calculation Solids'!$B$4:$J$1141,7,FALSE),"")</f>
        <v>48.174485928998102</v>
      </c>
      <c r="O252" s="339" t="str">
        <f t="shared" si="104"/>
        <v>43663K</v>
      </c>
      <c r="P252" s="339">
        <f>+IFERROR(VLOOKUP($O252,'Calculation Solids'!$B$4:$J$1141,7,FALSE),"")</f>
        <v>45.976072008745604</v>
      </c>
      <c r="Q252" s="339" t="str">
        <f t="shared" si="105"/>
        <v>43663L</v>
      </c>
      <c r="R252" s="339">
        <f>+IFERROR(VLOOKUP($Q252,'Calculation Solids'!$B$4:$J$1141,7,FALSE),"")</f>
        <v>45.339988261810923</v>
      </c>
      <c r="S252" s="339" t="str">
        <f t="shared" si="106"/>
        <v>43663M</v>
      </c>
      <c r="T252" s="339" t="str">
        <f>+IFERROR(VLOOKUP($S252,'Calculation Solids'!$B$4:$J$1141,7,FALSE),"")</f>
        <v/>
      </c>
      <c r="U252" s="347">
        <f t="shared" si="117"/>
        <v>46.496848733184883</v>
      </c>
      <c r="V252" s="348" t="str">
        <f t="shared" si="107"/>
        <v>43663C</v>
      </c>
      <c r="W252" s="339" t="str">
        <f>+IFERROR(VLOOKUP($V252,'Calculation Solids'!$B$4:$J$1141,7,FALSE),"")</f>
        <v/>
      </c>
      <c r="X252" s="8" t="str">
        <f>+IFERROR(VLOOKUP($V252,'Calculation COD'!$B$4:$J$1055,7,FALSE),"")</f>
        <v/>
      </c>
      <c r="Y252" s="8" t="str">
        <f>+IFERROR(VLOOKUP($V252,'Calculation NH4'!$B$4:$J$1041,7,FALSE),"")</f>
        <v/>
      </c>
      <c r="Z252" s="339" t="str">
        <f>+IFERROR(VLOOKUP($V252,'Calculation NO3'!$B$4:$J$1044,7,FALSE),"")</f>
        <v/>
      </c>
      <c r="AA252" s="349" t="str">
        <f>+IFERROR(VLOOKUP($V252,'Calculation P'!$B$4:$J$1000,7,FALSE),"")</f>
        <v/>
      </c>
      <c r="AB252" s="62"/>
      <c r="AC252" s="345" t="str">
        <f t="shared" si="108"/>
        <v>43663D</v>
      </c>
      <c r="AD252" s="8" t="str">
        <f>+IFERROR(VLOOKUP($AC252,'Calculation TSS'!$B$4:$J$1000,7,FALSE),"")</f>
        <v/>
      </c>
      <c r="AE252" s="8" t="str">
        <f>+IFERROR(VLOOKUP($AC252,'Calculation COD'!$B$4:$J$1055,7,FALSE),"")</f>
        <v/>
      </c>
      <c r="AF252" s="8" t="str">
        <f>+IFERROR(VLOOKUP($AC252,'Calculation NH4'!$B$4:$J$1041,7,FALSE),"")</f>
        <v/>
      </c>
      <c r="AG252" s="339" t="str">
        <f>+IFERROR(VLOOKUP($AC252,'Calculation NO3'!$B$4:$J$1044,7,FALSE),"")</f>
        <v/>
      </c>
      <c r="AH252" s="339" t="str">
        <f>+IFERROR(VLOOKUP($AC252,'Calculation P'!$B$4:$J$1000,7,FALSE),"")</f>
        <v/>
      </c>
      <c r="AI252" s="239"/>
      <c r="AJ252" s="193" t="str">
        <f t="shared" si="109"/>
        <v>43663E</v>
      </c>
      <c r="AK252" s="350" t="str">
        <f>+IFERROR(VLOOKUP($AJ252,'Calculation TSS'!$B$4:$J$1000,7,FALSE),"")</f>
        <v/>
      </c>
      <c r="AL252" s="8" t="str">
        <f>+IFERROR(VLOOKUP($AJ252,'Calculation COD'!$B$4:$J$1055,7,FALSE),"")</f>
        <v/>
      </c>
      <c r="AM252" s="8" t="str">
        <f>+IFERROR(VLOOKUP($AJ252,'Calculation NH4'!$B$4:$J$1041,7,FALSE),"")</f>
        <v/>
      </c>
      <c r="AN252" s="339" t="str">
        <f>+IFERROR(VLOOKUP($AJ252,'Calculation NO3'!$B$4:$J$1044,7,FALSE),"")</f>
        <v/>
      </c>
      <c r="AO252" s="347" t="str">
        <f>+IFERROR(VLOOKUP($AJ252,'Calculation P'!$B$4:$J$1000,7,FALSE),"")</f>
        <v/>
      </c>
      <c r="AP252" s="341" t="str">
        <f t="shared" si="110"/>
        <v>43663F</v>
      </c>
      <c r="AQ252" s="26">
        <f>+IFERROR(VLOOKUP($AP252,'Calculation TSS'!$B$4:$J$1000,7,FALSE),"")</f>
        <v>177.77777777777916</v>
      </c>
      <c r="AR252" s="26" t="str">
        <f>+IFERROR(VLOOKUP($AP252,'Calculation COD'!$B$4:$J$1055,7,FALSE),"")</f>
        <v/>
      </c>
      <c r="AS252" s="26" t="str">
        <f>+IFERROR(VLOOKUP($AP252,'Calculation NH4'!$B$4:$J$1041,7,FALSE),"")</f>
        <v/>
      </c>
      <c r="AT252" s="339" t="str">
        <f>+IFERROR(VLOOKUP($AP252,'Calculation NO3'!$B$4:$J$1044,7,FALSE),"")</f>
        <v/>
      </c>
      <c r="AU252" s="339" t="str">
        <f>+IFERROR(VLOOKUP($AP252,'Calculation P'!$B$4:$J$1000,7,FALSE),"")</f>
        <v/>
      </c>
      <c r="AV252" s="62"/>
      <c r="AW252" s="348" t="str">
        <f t="shared" si="111"/>
        <v>43663G</v>
      </c>
      <c r="AX252" s="26">
        <f>+IFERROR(VLOOKUP($AW252,'Calculation COD'!$B$4:$J$1055,7,FALSE),"")</f>
        <v>0</v>
      </c>
      <c r="AY252" s="26">
        <f>+IFERROR(VLOOKUP($AW252,'Calculation NH4'!$B$4:$J$1041,7,FALSE),"")</f>
        <v>170</v>
      </c>
      <c r="AZ252" s="339">
        <f>+IFERROR(VLOOKUP($AW252,'Calculation NO3'!$B$4:$J$1044,7,FALSE),"")</f>
        <v>0</v>
      </c>
      <c r="BA252" s="347" t="str">
        <f>+IFERROR(VLOOKUP($AW252,'Calculation P'!$B$4:$J$1000,7,FALSE),"")</f>
        <v/>
      </c>
      <c r="BB252" s="345" t="str">
        <f t="shared" si="112"/>
        <v>43663H</v>
      </c>
      <c r="BC252" s="339" t="str">
        <f>+IFERROR(VLOOKUP($BB252,'Calculation TSS'!$B$4:$J$1000,7,FALSE),"")</f>
        <v/>
      </c>
      <c r="BD252" s="26" t="str">
        <f>+IFERROR(VLOOKUP($BB252,'Calculation COD'!$B$4:$J$1055,7,FALSE),"")</f>
        <v/>
      </c>
      <c r="BE252" s="26" t="str">
        <f>+IFERROR(VLOOKUP($BB252,'Calculation NH4'!$B$4:$J$1041,7,FALSE),"")</f>
        <v/>
      </c>
      <c r="BF252" s="26" t="str">
        <f>+IFERROR(VLOOKUP($BB252,'Calculation NO3'!$B$4:$J$1044,7,FALSE),"")</f>
        <v/>
      </c>
      <c r="BG252" s="349" t="str">
        <f>+IFERROR(VLOOKUP($BB252,'Calculation P'!$B$4:$J$1000,7,FALSE),"")</f>
        <v/>
      </c>
      <c r="BH252" s="193" t="str">
        <f t="shared" si="113"/>
        <v>43663I</v>
      </c>
      <c r="BI252" s="343">
        <f>+IFERROR(VLOOKUP($BH252,'Calculation TSS'!$B$4:$J$1000,7,FALSE),"")</f>
        <v>13.999999999999938</v>
      </c>
      <c r="BJ252" s="26">
        <f>+IFERROR(VLOOKUP($BH252,'Calculation COD'!$B$4:$J$1055,7,FALSE),"")</f>
        <v>0</v>
      </c>
      <c r="BK252" s="26">
        <f>+IFERROR(VLOOKUP($BH252,'Calculation NH4'!$B$4:$J$1041,7,FALSE),"")</f>
        <v>455</v>
      </c>
      <c r="BL252" s="26">
        <f>+IFERROR(VLOOKUP($BH252,'Calculation NO3'!$B$4:$J$1044,7,FALSE),"")</f>
        <v>39.299999999999997</v>
      </c>
      <c r="BM252" s="339" t="str">
        <f>+IFERROR(VLOOKUP($BH252,'Calculation P'!$B$4:$J$1000,7,FALSE),"")</f>
        <v/>
      </c>
      <c r="BN252" s="62"/>
      <c r="BO252" s="345" t="str">
        <f t="shared" si="114"/>
        <v>43663N</v>
      </c>
      <c r="BP252" s="351">
        <f>IFERROR(+VLOOKUP($BO252,'Calculation Solids'!$B$4:$I$1141,7,FALSE),"")</f>
        <v>246.55031839245351</v>
      </c>
      <c r="BQ252" s="352" t="str">
        <f t="shared" si="115"/>
        <v>43663O</v>
      </c>
      <c r="BR252" s="351" t="str">
        <f>IFERROR(+VLOOKUP($BQ252,'Calculation Solids'!$B$4:$I$1141,7,FALSE),"")</f>
        <v/>
      </c>
      <c r="BS252" s="353" t="str">
        <f t="shared" si="116"/>
        <v>43663P</v>
      </c>
      <c r="BT252" s="351" t="str">
        <f>IFERROR(+VLOOKUP($BS252,'Calculation Solids'!$B$4:$I$1141,7,FALSE),"")</f>
        <v/>
      </c>
    </row>
    <row r="253" spans="1:72" x14ac:dyDescent="0.35">
      <c r="A253" s="359">
        <v>43664</v>
      </c>
      <c r="B253" s="239"/>
      <c r="C253" s="344" t="str">
        <f t="shared" si="101"/>
        <v>43664A</v>
      </c>
      <c r="D253" s="339" t="str">
        <f>IFERROR(+VLOOKUP(C253,'Calculation Solids'!$B$4:$I$1141,7,FALSE),"")</f>
        <v/>
      </c>
      <c r="E253" s="340" t="str">
        <f>+IFERROR(VLOOKUP($C253,'Calculation COD'!$B$4:$J$1055,7,FALSE),"")</f>
        <v/>
      </c>
      <c r="F253" s="345" t="str">
        <f t="shared" si="102"/>
        <v>43664B</v>
      </c>
      <c r="G253" s="341" t="str">
        <f>IFERROR(+VLOOKUP($F253,'Calculation Solids'!$B$4:$I$1141,7,FALSE),"")</f>
        <v/>
      </c>
      <c r="H253" s="342" t="str">
        <f>+IFERROR(VLOOKUP($F253,'Calculation COD'!$B$4:$J$1055,7,FALSE),"")</f>
        <v/>
      </c>
      <c r="I253" s="342" t="str">
        <f>+IFERROR(VLOOKUP($F253,'Calculation NH4'!$B$4:$J$1041,7,FALSE),"")</f>
        <v/>
      </c>
      <c r="J253" s="339" t="str">
        <f>+IFERROR(VLOOKUP($F253,'Calculation NO3'!$B$4:$J$1044,7,FALSE),"")</f>
        <v/>
      </c>
      <c r="K253" s="339" t="str">
        <f>+IFERROR(VLOOKUP($F253,'Calculation P'!$B$4:$J$1000,7,FALSE),"")</f>
        <v/>
      </c>
      <c r="L253" s="239"/>
      <c r="M253" s="346" t="str">
        <f t="shared" si="103"/>
        <v>43664J</v>
      </c>
      <c r="N253" s="343" t="str">
        <f>+IFERROR(VLOOKUP($M253,'Calculation Solids'!$B$4:$J$1141,7,FALSE),"")</f>
        <v/>
      </c>
      <c r="O253" s="339" t="str">
        <f t="shared" si="104"/>
        <v>43664K</v>
      </c>
      <c r="P253" s="339" t="str">
        <f>+IFERROR(VLOOKUP($O253,'Calculation Solids'!$B$4:$J$1141,7,FALSE),"")</f>
        <v/>
      </c>
      <c r="Q253" s="339" t="str">
        <f t="shared" si="105"/>
        <v>43664L</v>
      </c>
      <c r="R253" s="339" t="str">
        <f>+IFERROR(VLOOKUP($Q253,'Calculation Solids'!$B$4:$J$1141,7,FALSE),"")</f>
        <v/>
      </c>
      <c r="S253" s="339" t="str">
        <f t="shared" si="106"/>
        <v>43664M</v>
      </c>
      <c r="T253" s="339" t="str">
        <f>+IFERROR(VLOOKUP($S253,'Calculation Solids'!$B$4:$J$1141,7,FALSE),"")</f>
        <v/>
      </c>
      <c r="U253" s="347" t="str">
        <f t="shared" si="117"/>
        <v/>
      </c>
      <c r="V253" s="348" t="str">
        <f t="shared" si="107"/>
        <v>43664C</v>
      </c>
      <c r="W253" s="339" t="str">
        <f>+IFERROR(VLOOKUP($V253,'Calculation Solids'!$B$4:$J$1141,7,FALSE),"")</f>
        <v/>
      </c>
      <c r="X253" s="8" t="str">
        <f>+IFERROR(VLOOKUP($V253,'Calculation COD'!$B$4:$J$1055,7,FALSE),"")</f>
        <v/>
      </c>
      <c r="Y253" s="8" t="str">
        <f>+IFERROR(VLOOKUP($V253,'Calculation NH4'!$B$4:$J$1041,7,FALSE),"")</f>
        <v/>
      </c>
      <c r="Z253" s="339" t="str">
        <f>+IFERROR(VLOOKUP($V253,'Calculation NO3'!$B$4:$J$1044,7,FALSE),"")</f>
        <v/>
      </c>
      <c r="AA253" s="349" t="str">
        <f>+IFERROR(VLOOKUP($V253,'Calculation P'!$B$4:$J$1000,7,FALSE),"")</f>
        <v/>
      </c>
      <c r="AB253" s="62"/>
      <c r="AC253" s="345" t="str">
        <f t="shared" si="108"/>
        <v>43664D</v>
      </c>
      <c r="AD253" s="8" t="str">
        <f>+IFERROR(VLOOKUP($AC253,'Calculation TSS'!$B$4:$J$1000,7,FALSE),"")</f>
        <v/>
      </c>
      <c r="AE253" s="8" t="str">
        <f>+IFERROR(VLOOKUP($AC253,'Calculation COD'!$B$4:$J$1055,7,FALSE),"")</f>
        <v/>
      </c>
      <c r="AF253" s="8" t="str">
        <f>+IFERROR(VLOOKUP($AC253,'Calculation NH4'!$B$4:$J$1041,7,FALSE),"")</f>
        <v/>
      </c>
      <c r="AG253" s="339" t="str">
        <f>+IFERROR(VLOOKUP($AC253,'Calculation NO3'!$B$4:$J$1044,7,FALSE),"")</f>
        <v/>
      </c>
      <c r="AH253" s="339" t="str">
        <f>+IFERROR(VLOOKUP($AC253,'Calculation P'!$B$4:$J$1000,7,FALSE),"")</f>
        <v/>
      </c>
      <c r="AI253" s="239"/>
      <c r="AJ253" s="193" t="str">
        <f t="shared" si="109"/>
        <v>43664E</v>
      </c>
      <c r="AK253" s="350" t="str">
        <f>+IFERROR(VLOOKUP($AJ253,'Calculation TSS'!$B$4:$J$1000,7,FALSE),"")</f>
        <v/>
      </c>
      <c r="AL253" s="8" t="str">
        <f>+IFERROR(VLOOKUP($AJ253,'Calculation COD'!$B$4:$J$1055,7,FALSE),"")</f>
        <v/>
      </c>
      <c r="AM253" s="8" t="str">
        <f>+IFERROR(VLOOKUP($AJ253,'Calculation NH4'!$B$4:$J$1041,7,FALSE),"")</f>
        <v/>
      </c>
      <c r="AN253" s="339" t="str">
        <f>+IFERROR(VLOOKUP($AJ253,'Calculation NO3'!$B$4:$J$1044,7,FALSE),"")</f>
        <v/>
      </c>
      <c r="AO253" s="347" t="str">
        <f>+IFERROR(VLOOKUP($AJ253,'Calculation P'!$B$4:$J$1000,7,FALSE),"")</f>
        <v/>
      </c>
      <c r="AP253" s="341" t="str">
        <f t="shared" si="110"/>
        <v>43664F</v>
      </c>
      <c r="AQ253" s="26" t="str">
        <f>+IFERROR(VLOOKUP($AP253,'Calculation TSS'!$B$4:$J$1000,7,FALSE),"")</f>
        <v/>
      </c>
      <c r="AR253" s="26" t="str">
        <f>+IFERROR(VLOOKUP($AP253,'Calculation COD'!$B$4:$J$1055,7,FALSE),"")</f>
        <v/>
      </c>
      <c r="AS253" s="26" t="str">
        <f>+IFERROR(VLOOKUP($AP253,'Calculation NH4'!$B$4:$J$1041,7,FALSE),"")</f>
        <v/>
      </c>
      <c r="AT253" s="339" t="str">
        <f>+IFERROR(VLOOKUP($AP253,'Calculation NO3'!$B$4:$J$1044,7,FALSE),"")</f>
        <v/>
      </c>
      <c r="AU253" s="339" t="str">
        <f>+IFERROR(VLOOKUP($AP253,'Calculation P'!$B$4:$J$1000,7,FALSE),"")</f>
        <v/>
      </c>
      <c r="AV253" s="62"/>
      <c r="AW253" s="348" t="str">
        <f t="shared" si="111"/>
        <v>43664G</v>
      </c>
      <c r="AX253" s="26" t="str">
        <f>+IFERROR(VLOOKUP($AW253,'Calculation COD'!$B$4:$J$1055,7,FALSE),"")</f>
        <v/>
      </c>
      <c r="AY253" s="26" t="str">
        <f>+IFERROR(VLOOKUP($AW253,'Calculation NH4'!$B$4:$J$1041,7,FALSE),"")</f>
        <v/>
      </c>
      <c r="AZ253" s="339" t="str">
        <f>+IFERROR(VLOOKUP($AW253,'Calculation NO3'!$B$4:$J$1044,7,FALSE),"")</f>
        <v/>
      </c>
      <c r="BA253" s="347" t="str">
        <f>+IFERROR(VLOOKUP($AW253,'Calculation P'!$B$4:$J$1000,7,FALSE),"")</f>
        <v/>
      </c>
      <c r="BB253" s="345" t="str">
        <f t="shared" si="112"/>
        <v>43664H</v>
      </c>
      <c r="BC253" s="339" t="str">
        <f>+IFERROR(VLOOKUP($BB253,'Calculation TSS'!$B$4:$J$1000,7,FALSE),"")</f>
        <v/>
      </c>
      <c r="BD253" s="26" t="str">
        <f>+IFERROR(VLOOKUP($BB253,'Calculation COD'!$B$4:$J$1055,7,FALSE),"")</f>
        <v/>
      </c>
      <c r="BE253" s="26" t="str">
        <f>+IFERROR(VLOOKUP($BB253,'Calculation NH4'!$B$4:$J$1041,7,FALSE),"")</f>
        <v/>
      </c>
      <c r="BF253" s="26" t="str">
        <f>+IFERROR(VLOOKUP($BB253,'Calculation NO3'!$B$4:$J$1044,7,FALSE),"")</f>
        <v/>
      </c>
      <c r="BG253" s="349" t="str">
        <f>+IFERROR(VLOOKUP($BB253,'Calculation P'!$B$4:$J$1000,7,FALSE),"")</f>
        <v/>
      </c>
      <c r="BH253" s="193" t="str">
        <f t="shared" si="113"/>
        <v>43664I</v>
      </c>
      <c r="BI253" s="343" t="str">
        <f>+IFERROR(VLOOKUP($BH253,'Calculation TSS'!$B$4:$J$1000,7,FALSE),"")</f>
        <v/>
      </c>
      <c r="BJ253" s="26" t="str">
        <f>+IFERROR(VLOOKUP($BH253,'Calculation COD'!$B$4:$J$1055,7,FALSE),"")</f>
        <v/>
      </c>
      <c r="BK253" s="26" t="str">
        <f>+IFERROR(VLOOKUP($BH253,'Calculation NH4'!$B$4:$J$1041,7,FALSE),"")</f>
        <v/>
      </c>
      <c r="BL253" s="26" t="str">
        <f>+IFERROR(VLOOKUP($BH253,'Calculation NO3'!$B$4:$J$1044,7,FALSE),"")</f>
        <v/>
      </c>
      <c r="BM253" s="339" t="str">
        <f>+IFERROR(VLOOKUP($BH253,'Calculation P'!$B$4:$J$1000,7,FALSE),"")</f>
        <v/>
      </c>
      <c r="BN253" s="62"/>
      <c r="BO253" s="345" t="str">
        <f t="shared" si="114"/>
        <v>43664N</v>
      </c>
      <c r="BP253" s="351" t="str">
        <f>IFERROR(+VLOOKUP($BO253,'Calculation Solids'!$B$4:$I$1141,7,FALSE),"")</f>
        <v/>
      </c>
      <c r="BQ253" s="352" t="str">
        <f t="shared" si="115"/>
        <v>43664O</v>
      </c>
      <c r="BR253" s="351" t="str">
        <f>IFERROR(+VLOOKUP($BQ253,'Calculation Solids'!$B$4:$I$1141,7,FALSE),"")</f>
        <v/>
      </c>
      <c r="BS253" s="353" t="str">
        <f t="shared" si="116"/>
        <v>43664P</v>
      </c>
      <c r="BT253" s="351" t="str">
        <f>IFERROR(+VLOOKUP($BS253,'Calculation Solids'!$B$4:$I$1141,7,FALSE),"")</f>
        <v/>
      </c>
    </row>
    <row r="254" spans="1:72" x14ac:dyDescent="0.35">
      <c r="A254" s="359">
        <v>43665</v>
      </c>
      <c r="B254" s="239"/>
      <c r="C254" s="344" t="str">
        <f t="shared" si="101"/>
        <v>43665A</v>
      </c>
      <c r="D254" s="339">
        <f>IFERROR(+VLOOKUP(C254,'Calculation Solids'!$B$4:$I$1141,7,FALSE),"")</f>
        <v>9.6802764548727893</v>
      </c>
      <c r="E254" s="340" t="str">
        <f>+IFERROR(VLOOKUP($C254,'Calculation COD'!$B$4:$J$1055,7,FALSE),"")</f>
        <v/>
      </c>
      <c r="F254" s="345" t="str">
        <f t="shared" si="102"/>
        <v>43665B</v>
      </c>
      <c r="G254" s="341">
        <f>IFERROR(+VLOOKUP($F254,'Calculation Solids'!$B$4:$I$1141,7,FALSE),"")</f>
        <v>7.0774810194012021</v>
      </c>
      <c r="H254" s="342" t="str">
        <f>+IFERROR(VLOOKUP($F254,'Calculation COD'!$B$4:$J$1055,7,FALSE),"")</f>
        <v/>
      </c>
      <c r="I254" s="342" t="str">
        <f>+IFERROR(VLOOKUP($F254,'Calculation NH4'!$B$4:$J$1041,7,FALSE),"")</f>
        <v/>
      </c>
      <c r="J254" s="339" t="str">
        <f>+IFERROR(VLOOKUP($F254,'Calculation NO3'!$B$4:$J$1044,7,FALSE),"")</f>
        <v/>
      </c>
      <c r="K254" s="339" t="str">
        <f>+IFERROR(VLOOKUP($F254,'Calculation P'!$B$4:$J$1000,7,FALSE),"")</f>
        <v/>
      </c>
      <c r="L254" s="239"/>
      <c r="M254" s="346" t="str">
        <f t="shared" si="103"/>
        <v>43665J</v>
      </c>
      <c r="N254" s="343">
        <f>+IFERROR(VLOOKUP($M254,'Calculation Solids'!$B$4:$J$1141,7,FALSE),"")</f>
        <v>50.52970363416923</v>
      </c>
      <c r="O254" s="339" t="str">
        <f t="shared" si="104"/>
        <v>43665K</v>
      </c>
      <c r="P254" s="339">
        <f>+IFERROR(VLOOKUP($O254,'Calculation Solids'!$B$4:$J$1141,7,FALSE),"")</f>
        <v>48.07225671397471</v>
      </c>
      <c r="Q254" s="339" t="str">
        <f t="shared" si="105"/>
        <v>43665L</v>
      </c>
      <c r="R254" s="339" t="str">
        <f>+IFERROR(VLOOKUP($Q254,'Calculation Solids'!$B$4:$J$1141,7,FALSE),"")</f>
        <v/>
      </c>
      <c r="S254" s="339" t="str">
        <f t="shared" si="106"/>
        <v>43665M</v>
      </c>
      <c r="T254" s="339" t="str">
        <f>+IFERROR(VLOOKUP($S254,'Calculation Solids'!$B$4:$J$1141,7,FALSE),"")</f>
        <v/>
      </c>
      <c r="U254" s="347">
        <f t="shared" si="117"/>
        <v>49.300980174071967</v>
      </c>
      <c r="V254" s="348" t="str">
        <f t="shared" si="107"/>
        <v>43665C</v>
      </c>
      <c r="W254" s="339" t="str">
        <f>+IFERROR(VLOOKUP($V254,'Calculation Solids'!$B$4:$J$1141,7,FALSE),"")</f>
        <v/>
      </c>
      <c r="X254" s="8" t="str">
        <f>+IFERROR(VLOOKUP($V254,'Calculation COD'!$B$4:$J$1055,7,FALSE),"")</f>
        <v/>
      </c>
      <c r="Y254" s="8" t="str">
        <f>+IFERROR(VLOOKUP($V254,'Calculation NH4'!$B$4:$J$1041,7,FALSE),"")</f>
        <v/>
      </c>
      <c r="Z254" s="339" t="str">
        <f>+IFERROR(VLOOKUP($V254,'Calculation NO3'!$B$4:$J$1044,7,FALSE),"")</f>
        <v/>
      </c>
      <c r="AA254" s="349" t="str">
        <f>+IFERROR(VLOOKUP($V254,'Calculation P'!$B$4:$J$1000,7,FALSE),"")</f>
        <v/>
      </c>
      <c r="AB254" s="62"/>
      <c r="AC254" s="345" t="str">
        <f t="shared" si="108"/>
        <v>43665D</v>
      </c>
      <c r="AD254" s="8" t="str">
        <f>+IFERROR(VLOOKUP($AC254,'Calculation TSS'!$B$4:$J$1000,7,FALSE),"")</f>
        <v/>
      </c>
      <c r="AE254" s="8" t="str">
        <f>+IFERROR(VLOOKUP($AC254,'Calculation COD'!$B$4:$J$1055,7,FALSE),"")</f>
        <v/>
      </c>
      <c r="AF254" s="8" t="str">
        <f>+IFERROR(VLOOKUP($AC254,'Calculation NH4'!$B$4:$J$1041,7,FALSE),"")</f>
        <v/>
      </c>
      <c r="AG254" s="339" t="str">
        <f>+IFERROR(VLOOKUP($AC254,'Calculation NO3'!$B$4:$J$1044,7,FALSE),"")</f>
        <v/>
      </c>
      <c r="AH254" s="339" t="str">
        <f>+IFERROR(VLOOKUP($AC254,'Calculation P'!$B$4:$J$1000,7,FALSE),"")</f>
        <v/>
      </c>
      <c r="AI254" s="239"/>
      <c r="AJ254" s="193" t="str">
        <f t="shared" si="109"/>
        <v>43665E</v>
      </c>
      <c r="AK254" s="350" t="str">
        <f>+IFERROR(VLOOKUP($AJ254,'Calculation TSS'!$B$4:$J$1000,7,FALSE),"")</f>
        <v/>
      </c>
      <c r="AL254" s="8" t="str">
        <f>+IFERROR(VLOOKUP($AJ254,'Calculation COD'!$B$4:$J$1055,7,FALSE),"")</f>
        <v/>
      </c>
      <c r="AM254" s="8" t="str">
        <f>+IFERROR(VLOOKUP($AJ254,'Calculation NH4'!$B$4:$J$1041,7,FALSE),"")</f>
        <v/>
      </c>
      <c r="AN254" s="339" t="str">
        <f>+IFERROR(VLOOKUP($AJ254,'Calculation NO3'!$B$4:$J$1044,7,FALSE),"")</f>
        <v/>
      </c>
      <c r="AO254" s="347" t="str">
        <f>+IFERROR(VLOOKUP($AJ254,'Calculation P'!$B$4:$J$1000,7,FALSE),"")</f>
        <v/>
      </c>
      <c r="AP254" s="341" t="str">
        <f t="shared" si="110"/>
        <v>43665F</v>
      </c>
      <c r="AQ254" s="26" t="str">
        <f>+IFERROR(VLOOKUP($AP254,'Calculation TSS'!$B$4:$J$1000,7,FALSE),"")</f>
        <v/>
      </c>
      <c r="AR254" s="26" t="str">
        <f>+IFERROR(VLOOKUP($AP254,'Calculation COD'!$B$4:$J$1055,7,FALSE),"")</f>
        <v/>
      </c>
      <c r="AS254" s="26" t="str">
        <f>+IFERROR(VLOOKUP($AP254,'Calculation NH4'!$B$4:$J$1041,7,FALSE),"")</f>
        <v/>
      </c>
      <c r="AT254" s="339" t="str">
        <f>+IFERROR(VLOOKUP($AP254,'Calculation NO3'!$B$4:$J$1044,7,FALSE),"")</f>
        <v/>
      </c>
      <c r="AU254" s="339" t="str">
        <f>+IFERROR(VLOOKUP($AP254,'Calculation P'!$B$4:$J$1000,7,FALSE),"")</f>
        <v/>
      </c>
      <c r="AV254" s="62"/>
      <c r="AW254" s="348" t="str">
        <f t="shared" si="111"/>
        <v>43665G</v>
      </c>
      <c r="AX254" s="26" t="str">
        <f>+IFERROR(VLOOKUP($AW254,'Calculation COD'!$B$4:$J$1055,7,FALSE),"")</f>
        <v/>
      </c>
      <c r="AY254" s="26" t="str">
        <f>+IFERROR(VLOOKUP($AW254,'Calculation NH4'!$B$4:$J$1041,7,FALSE),"")</f>
        <v/>
      </c>
      <c r="AZ254" s="339" t="str">
        <f>+IFERROR(VLOOKUP($AW254,'Calculation NO3'!$B$4:$J$1044,7,FALSE),"")</f>
        <v/>
      </c>
      <c r="BA254" s="347" t="str">
        <f>+IFERROR(VLOOKUP($AW254,'Calculation P'!$B$4:$J$1000,7,FALSE),"")</f>
        <v/>
      </c>
      <c r="BB254" s="345" t="str">
        <f t="shared" si="112"/>
        <v>43665H</v>
      </c>
      <c r="BC254" s="339" t="str">
        <f>+IFERROR(VLOOKUP($BB254,'Calculation TSS'!$B$4:$J$1000,7,FALSE),"")</f>
        <v/>
      </c>
      <c r="BD254" s="26" t="str">
        <f>+IFERROR(VLOOKUP($BB254,'Calculation COD'!$B$4:$J$1055,7,FALSE),"")</f>
        <v/>
      </c>
      <c r="BE254" s="26" t="str">
        <f>+IFERROR(VLOOKUP($BB254,'Calculation NH4'!$B$4:$J$1041,7,FALSE),"")</f>
        <v/>
      </c>
      <c r="BF254" s="26" t="str">
        <f>+IFERROR(VLOOKUP($BB254,'Calculation NO3'!$B$4:$J$1044,7,FALSE),"")</f>
        <v/>
      </c>
      <c r="BG254" s="349" t="str">
        <f>+IFERROR(VLOOKUP($BB254,'Calculation P'!$B$4:$J$1000,7,FALSE),"")</f>
        <v/>
      </c>
      <c r="BH254" s="193" t="str">
        <f t="shared" si="113"/>
        <v>43665I</v>
      </c>
      <c r="BI254" s="343" t="str">
        <f>+IFERROR(VLOOKUP($BH254,'Calculation TSS'!$B$4:$J$1000,7,FALSE),"")</f>
        <v/>
      </c>
      <c r="BJ254" s="26" t="str">
        <f>+IFERROR(VLOOKUP($BH254,'Calculation COD'!$B$4:$J$1055,7,FALSE),"")</f>
        <v/>
      </c>
      <c r="BK254" s="26" t="str">
        <f>+IFERROR(VLOOKUP($BH254,'Calculation NH4'!$B$4:$J$1041,7,FALSE),"")</f>
        <v/>
      </c>
      <c r="BL254" s="26" t="str">
        <f>+IFERROR(VLOOKUP($BH254,'Calculation NO3'!$B$4:$J$1044,7,FALSE),"")</f>
        <v/>
      </c>
      <c r="BM254" s="339" t="str">
        <f>+IFERROR(VLOOKUP($BH254,'Calculation P'!$B$4:$J$1000,7,FALSE),"")</f>
        <v/>
      </c>
      <c r="BN254" s="62"/>
      <c r="BO254" s="345" t="str">
        <f t="shared" si="114"/>
        <v>43665N</v>
      </c>
      <c r="BP254" s="351" t="str">
        <f>IFERROR(+VLOOKUP($BO254,'Calculation Solids'!$B$4:$I$1141,7,FALSE),"")</f>
        <v/>
      </c>
      <c r="BQ254" s="352" t="str">
        <f t="shared" si="115"/>
        <v>43665O</v>
      </c>
      <c r="BR254" s="351" t="str">
        <f>IFERROR(+VLOOKUP($BQ254,'Calculation Solids'!$B$4:$I$1141,7,FALSE),"")</f>
        <v/>
      </c>
      <c r="BS254" s="353" t="str">
        <f t="shared" si="116"/>
        <v>43665P</v>
      </c>
      <c r="BT254" s="351" t="str">
        <f>IFERROR(+VLOOKUP($BS254,'Calculation Solids'!$B$4:$I$1141,7,FALSE),"")</f>
        <v/>
      </c>
    </row>
    <row r="255" spans="1:72" x14ac:dyDescent="0.35">
      <c r="A255" s="359">
        <v>43666</v>
      </c>
      <c r="B255" s="240"/>
      <c r="C255" s="191" t="str">
        <f t="shared" si="101"/>
        <v>43666A</v>
      </c>
      <c r="D255" s="64" t="str">
        <f>IFERROR(+VLOOKUP(C255,'Calculation Solids'!$B$4:$I$1141,7,FALSE),"")</f>
        <v/>
      </c>
      <c r="E255" s="326" t="str">
        <f>+IFERROR(VLOOKUP($C255,'Calculation COD'!$B$4:$J$1055,7,FALSE),"")</f>
        <v/>
      </c>
      <c r="F255" s="183" t="str">
        <f t="shared" si="102"/>
        <v>43666B</v>
      </c>
      <c r="G255" s="178" t="str">
        <f>IFERROR(+VLOOKUP($F255,'Calculation Solids'!$B$4:$I$1141,7,FALSE),"")</f>
        <v/>
      </c>
      <c r="H255" s="3" t="str">
        <f>+IFERROR(VLOOKUP($F255,'Calculation COD'!$B$4:$J$1055,7,FALSE),"")</f>
        <v/>
      </c>
      <c r="I255" s="3" t="str">
        <f>+IFERROR(VLOOKUP($F255,'Calculation NH4'!$B$4:$J$1041,7,FALSE),"")</f>
        <v/>
      </c>
      <c r="J255" s="64" t="str">
        <f>+IFERROR(VLOOKUP($F255,'Calculation NO3'!$B$4:$J$1044,7,FALSE),"")</f>
        <v/>
      </c>
      <c r="K255" s="64" t="str">
        <f>+IFERROR(VLOOKUP($F255,'Calculation P'!$B$4:$J$1000,7,FALSE),"")</f>
        <v/>
      </c>
      <c r="L255" s="240"/>
      <c r="M255" s="117" t="str">
        <f t="shared" si="103"/>
        <v>43666J</v>
      </c>
      <c r="N255" s="66" t="str">
        <f>+IFERROR(VLOOKUP($M255,'Calculation Solids'!$B$4:$J$1141,7,FALSE),"")</f>
        <v/>
      </c>
      <c r="O255" s="64" t="str">
        <f t="shared" si="104"/>
        <v>43666K</v>
      </c>
      <c r="P255" s="64" t="str">
        <f>+IFERROR(VLOOKUP($O255,'Calculation Solids'!$B$4:$J$1141,7,FALSE),"")</f>
        <v/>
      </c>
      <c r="Q255" s="64" t="str">
        <f t="shared" si="105"/>
        <v>43666L</v>
      </c>
      <c r="R255" s="64" t="str">
        <f>+IFERROR(VLOOKUP($Q255,'Calculation Solids'!$B$4:$J$1141,7,FALSE),"")</f>
        <v/>
      </c>
      <c r="S255" s="64" t="str">
        <f t="shared" si="106"/>
        <v>43666M</v>
      </c>
      <c r="T255" s="64" t="str">
        <f>+IFERROR(VLOOKUP($S255,'Calculation Solids'!$B$4:$J$1141,7,FALSE),"")</f>
        <v/>
      </c>
      <c r="U255" s="69" t="str">
        <f t="shared" si="117"/>
        <v/>
      </c>
      <c r="V255" s="189" t="str">
        <f t="shared" si="107"/>
        <v>43666C</v>
      </c>
      <c r="W255" s="64" t="str">
        <f>+IFERROR(VLOOKUP($V255,'Calculation Solids'!$B$4:$J$1141,7,FALSE),"")</f>
        <v/>
      </c>
      <c r="X255" s="4" t="str">
        <f>+IFERROR(VLOOKUP($V255,'Calculation COD'!$B$4:$J$1055,7,FALSE),"")</f>
        <v/>
      </c>
      <c r="Y255" s="4" t="str">
        <f>+IFERROR(VLOOKUP($V255,'Calculation NH4'!$B$4:$J$1041,7,FALSE),"")</f>
        <v/>
      </c>
      <c r="Z255" s="64" t="str">
        <f>+IFERROR(VLOOKUP($V255,'Calculation NO3'!$B$4:$J$1044,7,FALSE),"")</f>
        <v/>
      </c>
      <c r="AA255" s="131" t="str">
        <f>+IFERROR(VLOOKUP($V255,'Calculation P'!$B$4:$J$1000,7,FALSE),"")</f>
        <v/>
      </c>
      <c r="AB255" s="115"/>
      <c r="AC255" s="183" t="str">
        <f t="shared" si="108"/>
        <v>43666D</v>
      </c>
      <c r="AD255" s="4" t="str">
        <f>+IFERROR(VLOOKUP($AC255,'Calculation TSS'!$B$4:$J$1000,7,FALSE),"")</f>
        <v/>
      </c>
      <c r="AE255" s="4" t="str">
        <f>+IFERROR(VLOOKUP($AC255,'Calculation COD'!$B$4:$J$1055,7,FALSE),"")</f>
        <v/>
      </c>
      <c r="AF255" s="4" t="str">
        <f>+IFERROR(VLOOKUP($AC255,'Calculation NH4'!$B$4:$J$1041,7,FALSE),"")</f>
        <v/>
      </c>
      <c r="AG255" s="64" t="str">
        <f>+IFERROR(VLOOKUP($AC255,'Calculation NO3'!$B$4:$J$1044,7,FALSE),"")</f>
        <v/>
      </c>
      <c r="AH255" s="64" t="str">
        <f>+IFERROR(VLOOKUP($AC255,'Calculation P'!$B$4:$J$1000,7,FALSE),"")</f>
        <v/>
      </c>
      <c r="AI255" s="240"/>
      <c r="AJ255" s="210" t="str">
        <f t="shared" si="109"/>
        <v>43666E</v>
      </c>
      <c r="AK255" s="211" t="str">
        <f>+IFERROR(VLOOKUP($AJ255,'Calculation TSS'!$B$4:$J$1000,7,FALSE),"")</f>
        <v/>
      </c>
      <c r="AL255" s="4" t="str">
        <f>+IFERROR(VLOOKUP($AJ255,'Calculation COD'!$B$4:$J$1055,7,FALSE),"")</f>
        <v/>
      </c>
      <c r="AM255" s="4" t="str">
        <f>+IFERROR(VLOOKUP($AJ255,'Calculation NH4'!$B$4:$J$1041,7,FALSE),"")</f>
        <v/>
      </c>
      <c r="AN255" s="64" t="str">
        <f>+IFERROR(VLOOKUP($AJ255,'Calculation NO3'!$B$4:$J$1044,7,FALSE),"")</f>
        <v/>
      </c>
      <c r="AO255" s="69" t="str">
        <f>+IFERROR(VLOOKUP($AJ255,'Calculation P'!$B$4:$J$1000,7,FALSE),"")</f>
        <v/>
      </c>
      <c r="AP255" s="178" t="str">
        <f t="shared" si="110"/>
        <v>43666F</v>
      </c>
      <c r="AQ255" s="65" t="str">
        <f>+IFERROR(VLOOKUP($AP255,'Calculation TSS'!$B$4:$J$1000,7,FALSE),"")</f>
        <v/>
      </c>
      <c r="AR255" s="65" t="str">
        <f>+IFERROR(VLOOKUP($AP255,'Calculation COD'!$B$4:$J$1055,7,FALSE),"")</f>
        <v/>
      </c>
      <c r="AS255" s="65" t="str">
        <f>+IFERROR(VLOOKUP($AP255,'Calculation NH4'!$B$4:$J$1041,7,FALSE),"")</f>
        <v/>
      </c>
      <c r="AT255" s="64" t="str">
        <f>+IFERROR(VLOOKUP($AP255,'Calculation NO3'!$B$4:$J$1044,7,FALSE),"")</f>
        <v/>
      </c>
      <c r="AU255" s="64" t="str">
        <f>+IFERROR(VLOOKUP($AP255,'Calculation P'!$B$4:$J$1000,7,FALSE),"")</f>
        <v/>
      </c>
      <c r="AV255" s="115"/>
      <c r="AW255" s="189" t="str">
        <f t="shared" si="111"/>
        <v>43666G</v>
      </c>
      <c r="AX255" s="65" t="str">
        <f>+IFERROR(VLOOKUP($AW255,'Calculation COD'!$B$4:$J$1055,7,FALSE),"")</f>
        <v/>
      </c>
      <c r="AY255" s="65" t="str">
        <f>+IFERROR(VLOOKUP($AW255,'Calculation NH4'!$B$4:$J$1041,7,FALSE),"")</f>
        <v/>
      </c>
      <c r="AZ255" s="64" t="str">
        <f>+IFERROR(VLOOKUP($AW255,'Calculation NO3'!$B$4:$J$1044,7,FALSE),"")</f>
        <v/>
      </c>
      <c r="BA255" s="69" t="str">
        <f>+IFERROR(VLOOKUP($AW255,'Calculation P'!$B$4:$J$1000,7,FALSE),"")</f>
        <v/>
      </c>
      <c r="BB255" s="183" t="str">
        <f t="shared" si="112"/>
        <v>43666H</v>
      </c>
      <c r="BC255" s="64" t="str">
        <f>+IFERROR(VLOOKUP($BB255,'Calculation TSS'!$B$4:$J$1000,7,FALSE),"")</f>
        <v/>
      </c>
      <c r="BD255" s="65" t="str">
        <f>+IFERROR(VLOOKUP($BB255,'Calculation COD'!$B$4:$J$1055,7,FALSE),"")</f>
        <v/>
      </c>
      <c r="BE255" s="65" t="str">
        <f>+IFERROR(VLOOKUP($BB255,'Calculation NH4'!$B$4:$J$1041,7,FALSE),"")</f>
        <v/>
      </c>
      <c r="BF255" s="65" t="str">
        <f>+IFERROR(VLOOKUP($BB255,'Calculation NO3'!$B$4:$J$1044,7,FALSE),"")</f>
        <v/>
      </c>
      <c r="BG255" s="131" t="str">
        <f>+IFERROR(VLOOKUP($BB255,'Calculation P'!$B$4:$J$1000,7,FALSE),"")</f>
        <v/>
      </c>
      <c r="BH255" s="210" t="str">
        <f t="shared" si="113"/>
        <v>43666I</v>
      </c>
      <c r="BI255" s="66" t="str">
        <f>+IFERROR(VLOOKUP($BH255,'Calculation TSS'!$B$4:$J$1000,7,FALSE),"")</f>
        <v/>
      </c>
      <c r="BJ255" s="65" t="str">
        <f>+IFERROR(VLOOKUP($BH255,'Calculation COD'!$B$4:$J$1055,7,FALSE),"")</f>
        <v/>
      </c>
      <c r="BK255" s="65" t="str">
        <f>+IFERROR(VLOOKUP($BH255,'Calculation NH4'!$B$4:$J$1041,7,FALSE),"")</f>
        <v/>
      </c>
      <c r="BL255" s="65" t="str">
        <f>+IFERROR(VLOOKUP($BH255,'Calculation NO3'!$B$4:$J$1044,7,FALSE),"")</f>
        <v/>
      </c>
      <c r="BM255" s="64" t="str">
        <f>+IFERROR(VLOOKUP($BH255,'Calculation P'!$B$4:$J$1000,7,FALSE),"")</f>
        <v/>
      </c>
      <c r="BN255" s="115"/>
      <c r="BO255" s="183" t="str">
        <f t="shared" si="114"/>
        <v>43666N</v>
      </c>
      <c r="BP255" s="116" t="str">
        <f>IFERROR(+VLOOKUP($BO255,'Calculation Solids'!$B$4:$I$1141,7,FALSE),"")</f>
        <v/>
      </c>
      <c r="BQ255" s="187" t="str">
        <f t="shared" si="115"/>
        <v>43666O</v>
      </c>
      <c r="BR255" s="116" t="str">
        <f>IFERROR(+VLOOKUP($BQ255,'Calculation Solids'!$B$4:$I$1141,7,FALSE),"")</f>
        <v/>
      </c>
      <c r="BS255" s="185" t="str">
        <f t="shared" si="116"/>
        <v>43666P</v>
      </c>
      <c r="BT255" s="116" t="str">
        <f>IFERROR(+VLOOKUP($BS255,'Calculation Solids'!$B$4:$I$1141,7,FALSE),"")</f>
        <v/>
      </c>
    </row>
    <row r="256" spans="1:72" x14ac:dyDescent="0.35">
      <c r="A256" s="359">
        <v>43667</v>
      </c>
      <c r="B256" s="240"/>
      <c r="C256" s="191" t="str">
        <f t="shared" si="101"/>
        <v>43667A</v>
      </c>
      <c r="D256" s="64" t="str">
        <f>IFERROR(+VLOOKUP(C256,'Calculation Solids'!$B$4:$I$1141,7,FALSE),"")</f>
        <v/>
      </c>
      <c r="E256" s="326" t="str">
        <f>+IFERROR(VLOOKUP($C256,'Calculation COD'!$B$4:$J$1055,7,FALSE),"")</f>
        <v/>
      </c>
      <c r="F256" s="183" t="str">
        <f t="shared" si="102"/>
        <v>43667B</v>
      </c>
      <c r="G256" s="178" t="str">
        <f>IFERROR(+VLOOKUP($F256,'Calculation Solids'!$B$4:$I$1141,7,FALSE),"")</f>
        <v/>
      </c>
      <c r="H256" s="3" t="str">
        <f>+IFERROR(VLOOKUP($F256,'Calculation COD'!$B$4:$J$1055,7,FALSE),"")</f>
        <v/>
      </c>
      <c r="I256" s="3" t="str">
        <f>+IFERROR(VLOOKUP($F256,'Calculation NH4'!$B$4:$J$1041,7,FALSE),"")</f>
        <v/>
      </c>
      <c r="J256" s="64" t="str">
        <f>+IFERROR(VLOOKUP($F256,'Calculation NO3'!$B$4:$J$1044,7,FALSE),"")</f>
        <v/>
      </c>
      <c r="K256" s="64" t="str">
        <f>+IFERROR(VLOOKUP($F256,'Calculation P'!$B$4:$J$1000,7,FALSE),"")</f>
        <v/>
      </c>
      <c r="L256" s="240"/>
      <c r="M256" s="117" t="str">
        <f t="shared" si="103"/>
        <v>43667J</v>
      </c>
      <c r="N256" s="66" t="str">
        <f>+IFERROR(VLOOKUP($M256,'Calculation Solids'!$B$4:$J$1141,7,FALSE),"")</f>
        <v/>
      </c>
      <c r="O256" s="64" t="str">
        <f t="shared" si="104"/>
        <v>43667K</v>
      </c>
      <c r="P256" s="64" t="str">
        <f>+IFERROR(VLOOKUP($O256,'Calculation Solids'!$B$4:$J$1141,7,FALSE),"")</f>
        <v/>
      </c>
      <c r="Q256" s="64" t="str">
        <f t="shared" si="105"/>
        <v>43667L</v>
      </c>
      <c r="R256" s="64" t="str">
        <f>+IFERROR(VLOOKUP($Q256,'Calculation Solids'!$B$4:$J$1141,7,FALSE),"")</f>
        <v/>
      </c>
      <c r="S256" s="64" t="str">
        <f t="shared" si="106"/>
        <v>43667M</v>
      </c>
      <c r="T256" s="64" t="str">
        <f>+IFERROR(VLOOKUP($S256,'Calculation Solids'!$B$4:$J$1141,7,FALSE),"")</f>
        <v/>
      </c>
      <c r="U256" s="69" t="str">
        <f t="shared" si="117"/>
        <v/>
      </c>
      <c r="V256" s="189" t="str">
        <f t="shared" si="107"/>
        <v>43667C</v>
      </c>
      <c r="W256" s="64" t="str">
        <f>+IFERROR(VLOOKUP($V256,'Calculation Solids'!$B$4:$J$1141,7,FALSE),"")</f>
        <v/>
      </c>
      <c r="X256" s="4" t="str">
        <f>+IFERROR(VLOOKUP($V256,'Calculation COD'!$B$4:$J$1055,7,FALSE),"")</f>
        <v/>
      </c>
      <c r="Y256" s="4" t="str">
        <f>+IFERROR(VLOOKUP($V256,'Calculation NH4'!$B$4:$J$1041,7,FALSE),"")</f>
        <v/>
      </c>
      <c r="Z256" s="64" t="str">
        <f>+IFERROR(VLOOKUP($V256,'Calculation NO3'!$B$4:$J$1044,7,FALSE),"")</f>
        <v/>
      </c>
      <c r="AA256" s="131" t="str">
        <f>+IFERROR(VLOOKUP($V256,'Calculation P'!$B$4:$J$1000,7,FALSE),"")</f>
        <v/>
      </c>
      <c r="AB256" s="115"/>
      <c r="AC256" s="183" t="str">
        <f t="shared" si="108"/>
        <v>43667D</v>
      </c>
      <c r="AD256" s="4" t="str">
        <f>+IFERROR(VLOOKUP($AC256,'Calculation TSS'!$B$4:$J$1000,7,FALSE),"")</f>
        <v/>
      </c>
      <c r="AE256" s="4" t="str">
        <f>+IFERROR(VLOOKUP($AC256,'Calculation COD'!$B$4:$J$1055,7,FALSE),"")</f>
        <v/>
      </c>
      <c r="AF256" s="4" t="str">
        <f>+IFERROR(VLOOKUP($AC256,'Calculation NH4'!$B$4:$J$1041,7,FALSE),"")</f>
        <v/>
      </c>
      <c r="AG256" s="64" t="str">
        <f>+IFERROR(VLOOKUP($AC256,'Calculation NO3'!$B$4:$J$1044,7,FALSE),"")</f>
        <v/>
      </c>
      <c r="AH256" s="64" t="str">
        <f>+IFERROR(VLOOKUP($AC256,'Calculation P'!$B$4:$J$1000,7,FALSE),"")</f>
        <v/>
      </c>
      <c r="AI256" s="240"/>
      <c r="AJ256" s="210" t="str">
        <f t="shared" si="109"/>
        <v>43667E</v>
      </c>
      <c r="AK256" s="211" t="str">
        <f>+IFERROR(VLOOKUP($AJ256,'Calculation TSS'!$B$4:$J$1000,7,FALSE),"")</f>
        <v/>
      </c>
      <c r="AL256" s="4" t="str">
        <f>+IFERROR(VLOOKUP($AJ256,'Calculation COD'!$B$4:$J$1055,7,FALSE),"")</f>
        <v/>
      </c>
      <c r="AM256" s="4" t="str">
        <f>+IFERROR(VLOOKUP($AJ256,'Calculation NH4'!$B$4:$J$1041,7,FALSE),"")</f>
        <v/>
      </c>
      <c r="AN256" s="64" t="str">
        <f>+IFERROR(VLOOKUP($AJ256,'Calculation NO3'!$B$4:$J$1044,7,FALSE),"")</f>
        <v/>
      </c>
      <c r="AO256" s="69" t="str">
        <f>+IFERROR(VLOOKUP($AJ256,'Calculation P'!$B$4:$J$1000,7,FALSE),"")</f>
        <v/>
      </c>
      <c r="AP256" s="178" t="str">
        <f t="shared" si="110"/>
        <v>43667F</v>
      </c>
      <c r="AQ256" s="65" t="str">
        <f>+IFERROR(VLOOKUP($AP256,'Calculation TSS'!$B$4:$J$1000,7,FALSE),"")</f>
        <v/>
      </c>
      <c r="AR256" s="65" t="str">
        <f>+IFERROR(VLOOKUP($AP256,'Calculation COD'!$B$4:$J$1055,7,FALSE),"")</f>
        <v/>
      </c>
      <c r="AS256" s="65" t="str">
        <f>+IFERROR(VLOOKUP($AP256,'Calculation NH4'!$B$4:$J$1041,7,FALSE),"")</f>
        <v/>
      </c>
      <c r="AT256" s="64" t="str">
        <f>+IFERROR(VLOOKUP($AP256,'Calculation NO3'!$B$4:$J$1044,7,FALSE),"")</f>
        <v/>
      </c>
      <c r="AU256" s="64" t="str">
        <f>+IFERROR(VLOOKUP($AP256,'Calculation P'!$B$4:$J$1000,7,FALSE),"")</f>
        <v/>
      </c>
      <c r="AV256" s="115"/>
      <c r="AW256" s="189" t="str">
        <f t="shared" si="111"/>
        <v>43667G</v>
      </c>
      <c r="AX256" s="65" t="str">
        <f>+IFERROR(VLOOKUP($AW256,'Calculation COD'!$B$4:$J$1055,7,FALSE),"")</f>
        <v/>
      </c>
      <c r="AY256" s="65" t="str">
        <f>+IFERROR(VLOOKUP($AW256,'Calculation NH4'!$B$4:$J$1041,7,FALSE),"")</f>
        <v/>
      </c>
      <c r="AZ256" s="64" t="str">
        <f>+IFERROR(VLOOKUP($AW256,'Calculation NO3'!$B$4:$J$1044,7,FALSE),"")</f>
        <v/>
      </c>
      <c r="BA256" s="69" t="str">
        <f>+IFERROR(VLOOKUP($AW256,'Calculation P'!$B$4:$J$1000,7,FALSE),"")</f>
        <v/>
      </c>
      <c r="BB256" s="183" t="str">
        <f t="shared" si="112"/>
        <v>43667H</v>
      </c>
      <c r="BC256" s="64" t="str">
        <f>+IFERROR(VLOOKUP($BB256,'Calculation TSS'!$B$4:$J$1000,7,FALSE),"")</f>
        <v/>
      </c>
      <c r="BD256" s="65" t="str">
        <f>+IFERROR(VLOOKUP($BB256,'Calculation COD'!$B$4:$J$1055,7,FALSE),"")</f>
        <v/>
      </c>
      <c r="BE256" s="65" t="str">
        <f>+IFERROR(VLOOKUP($BB256,'Calculation NH4'!$B$4:$J$1041,7,FALSE),"")</f>
        <v/>
      </c>
      <c r="BF256" s="65" t="str">
        <f>+IFERROR(VLOOKUP($BB256,'Calculation NO3'!$B$4:$J$1044,7,FALSE),"")</f>
        <v/>
      </c>
      <c r="BG256" s="131" t="str">
        <f>+IFERROR(VLOOKUP($BB256,'Calculation P'!$B$4:$J$1000,7,FALSE),"")</f>
        <v/>
      </c>
      <c r="BH256" s="210" t="str">
        <f t="shared" si="113"/>
        <v>43667I</v>
      </c>
      <c r="BI256" s="66" t="str">
        <f>+IFERROR(VLOOKUP($BH256,'Calculation TSS'!$B$4:$J$1000,7,FALSE),"")</f>
        <v/>
      </c>
      <c r="BJ256" s="65" t="str">
        <f>+IFERROR(VLOOKUP($BH256,'Calculation COD'!$B$4:$J$1055,7,FALSE),"")</f>
        <v/>
      </c>
      <c r="BK256" s="65" t="str">
        <f>+IFERROR(VLOOKUP($BH256,'Calculation NH4'!$B$4:$J$1041,7,FALSE),"")</f>
        <v/>
      </c>
      <c r="BL256" s="65" t="str">
        <f>+IFERROR(VLOOKUP($BH256,'Calculation NO3'!$B$4:$J$1044,7,FALSE),"")</f>
        <v/>
      </c>
      <c r="BM256" s="64" t="str">
        <f>+IFERROR(VLOOKUP($BH256,'Calculation P'!$B$4:$J$1000,7,FALSE),"")</f>
        <v/>
      </c>
      <c r="BN256" s="115"/>
      <c r="BO256" s="183" t="str">
        <f t="shared" si="114"/>
        <v>43667N</v>
      </c>
      <c r="BP256" s="116" t="str">
        <f>IFERROR(+VLOOKUP($BO256,'Calculation Solids'!$B$4:$I$1141,7,FALSE),"")</f>
        <v/>
      </c>
      <c r="BQ256" s="187" t="str">
        <f t="shared" si="115"/>
        <v>43667O</v>
      </c>
      <c r="BR256" s="116" t="str">
        <f>IFERROR(+VLOOKUP($BQ256,'Calculation Solids'!$B$4:$I$1141,7,FALSE),"")</f>
        <v/>
      </c>
      <c r="BS256" s="185" t="str">
        <f t="shared" si="116"/>
        <v>43667P</v>
      </c>
      <c r="BT256" s="116" t="str">
        <f>IFERROR(+VLOOKUP($BS256,'Calculation Solids'!$B$4:$I$1141,7,FALSE),"")</f>
        <v/>
      </c>
    </row>
    <row r="257" spans="1:72" x14ac:dyDescent="0.35">
      <c r="A257" s="359">
        <v>43668</v>
      </c>
      <c r="B257" s="239"/>
      <c r="C257" s="344" t="str">
        <f t="shared" si="101"/>
        <v>43668A</v>
      </c>
      <c r="D257" s="339">
        <f>IFERROR(+VLOOKUP(C257,'Calculation Solids'!$B$4:$I$1141,7,FALSE),"")</f>
        <v>14.9442241760472</v>
      </c>
      <c r="E257" s="340" t="str">
        <f>+IFERROR(VLOOKUP($C257,'Calculation COD'!$B$4:$J$1055,7,FALSE),"")</f>
        <v/>
      </c>
      <c r="F257" s="345" t="str">
        <f t="shared" si="102"/>
        <v>43668B</v>
      </c>
      <c r="G257" s="341">
        <f>IFERROR(+VLOOKUP($F257,'Calculation Solids'!$B$4:$I$1141,7,FALSE),"")</f>
        <v>5.5332464846425413</v>
      </c>
      <c r="H257" s="342" t="str">
        <f>+IFERROR(VLOOKUP($F257,'Calculation COD'!$B$4:$J$1055,7,FALSE),"")</f>
        <v/>
      </c>
      <c r="I257" s="342" t="str">
        <f>+IFERROR(VLOOKUP($F257,'Calculation NH4'!$B$4:$J$1041,7,FALSE),"")</f>
        <v/>
      </c>
      <c r="J257" s="339" t="str">
        <f>+IFERROR(VLOOKUP($F257,'Calculation NO3'!$B$4:$J$1044,7,FALSE),"")</f>
        <v/>
      </c>
      <c r="K257" s="339" t="str">
        <f>+IFERROR(VLOOKUP($F257,'Calculation P'!$B$4:$J$1000,7,FALSE),"")</f>
        <v/>
      </c>
      <c r="L257" s="239"/>
      <c r="M257" s="346" t="str">
        <f t="shared" si="103"/>
        <v>43668J</v>
      </c>
      <c r="N257" s="343">
        <f>+IFERROR(VLOOKUP($M257,'Calculation Solids'!$B$4:$J$1141,7,FALSE),"")</f>
        <v>53.192627125627496</v>
      </c>
      <c r="O257" s="339" t="str">
        <f t="shared" si="104"/>
        <v>43668K</v>
      </c>
      <c r="P257" s="339">
        <f>+IFERROR(VLOOKUP($O257,'Calculation Solids'!$B$4:$J$1141,7,FALSE),"")</f>
        <v>52.256547741802436</v>
      </c>
      <c r="Q257" s="339" t="str">
        <f t="shared" si="105"/>
        <v>43668L</v>
      </c>
      <c r="R257" s="339">
        <f>+IFERROR(VLOOKUP($Q257,'Calculation Solids'!$B$4:$J$1141,7,FALSE),"")</f>
        <v>53.306064523798952</v>
      </c>
      <c r="S257" s="339" t="str">
        <f t="shared" si="106"/>
        <v>43668M</v>
      </c>
      <c r="T257" s="339" t="str">
        <f>+IFERROR(VLOOKUP($S257,'Calculation Solids'!$B$4:$J$1141,7,FALSE),"")</f>
        <v/>
      </c>
      <c r="U257" s="347">
        <f t="shared" si="117"/>
        <v>52.918413130409625</v>
      </c>
      <c r="V257" s="348" t="str">
        <f t="shared" si="107"/>
        <v>43668C</v>
      </c>
      <c r="W257" s="339" t="str">
        <f>+IFERROR(VLOOKUP($V257,'Calculation Solids'!$B$4:$J$1141,7,FALSE),"")</f>
        <v/>
      </c>
      <c r="X257" s="8" t="str">
        <f>+IFERROR(VLOOKUP($V257,'Calculation COD'!$B$4:$J$1055,7,FALSE),"")</f>
        <v/>
      </c>
      <c r="Y257" s="8" t="str">
        <f>+IFERROR(VLOOKUP($V257,'Calculation NH4'!$B$4:$J$1041,7,FALSE),"")</f>
        <v/>
      </c>
      <c r="Z257" s="339" t="str">
        <f>+IFERROR(VLOOKUP($V257,'Calculation NO3'!$B$4:$J$1044,7,FALSE),"")</f>
        <v/>
      </c>
      <c r="AA257" s="349" t="str">
        <f>+IFERROR(VLOOKUP($V257,'Calculation P'!$B$4:$J$1000,7,FALSE),"")</f>
        <v/>
      </c>
      <c r="AB257" s="62"/>
      <c r="AC257" s="345" t="str">
        <f t="shared" si="108"/>
        <v>43668D</v>
      </c>
      <c r="AD257" s="8" t="str">
        <f>+IFERROR(VLOOKUP($AC257,'Calculation TSS'!$B$4:$J$1000,7,FALSE),"")</f>
        <v/>
      </c>
      <c r="AE257" s="8" t="str">
        <f>+IFERROR(VLOOKUP($AC257,'Calculation COD'!$B$4:$J$1055,7,FALSE),"")</f>
        <v/>
      </c>
      <c r="AF257" s="8" t="str">
        <f>+IFERROR(VLOOKUP($AC257,'Calculation NH4'!$B$4:$J$1041,7,FALSE),"")</f>
        <v/>
      </c>
      <c r="AG257" s="339" t="str">
        <f>+IFERROR(VLOOKUP($AC257,'Calculation NO3'!$B$4:$J$1044,7,FALSE),"")</f>
        <v/>
      </c>
      <c r="AH257" s="339" t="str">
        <f>+IFERROR(VLOOKUP($AC257,'Calculation P'!$B$4:$J$1000,7,FALSE),"")</f>
        <v/>
      </c>
      <c r="AI257" s="239"/>
      <c r="AJ257" s="193" t="str">
        <f t="shared" si="109"/>
        <v>43668E</v>
      </c>
      <c r="AK257" s="350" t="str">
        <f>+IFERROR(VLOOKUP($AJ257,'Calculation TSS'!$B$4:$J$1000,7,FALSE),"")</f>
        <v/>
      </c>
      <c r="AL257" s="8" t="str">
        <f>+IFERROR(VLOOKUP($AJ257,'Calculation COD'!$B$4:$J$1055,7,FALSE),"")</f>
        <v/>
      </c>
      <c r="AM257" s="8" t="str">
        <f>+IFERROR(VLOOKUP($AJ257,'Calculation NH4'!$B$4:$J$1041,7,FALSE),"")</f>
        <v/>
      </c>
      <c r="AN257" s="339" t="str">
        <f>+IFERROR(VLOOKUP($AJ257,'Calculation NO3'!$B$4:$J$1044,7,FALSE),"")</f>
        <v/>
      </c>
      <c r="AO257" s="347" t="str">
        <f>+IFERROR(VLOOKUP($AJ257,'Calculation P'!$B$4:$J$1000,7,FALSE),"")</f>
        <v/>
      </c>
      <c r="AP257" s="341" t="str">
        <f t="shared" si="110"/>
        <v>43668F</v>
      </c>
      <c r="AQ257" s="26" t="str">
        <f>+IFERROR(VLOOKUP($AP257,'Calculation TSS'!$B$4:$J$1000,7,FALSE),"")</f>
        <v/>
      </c>
      <c r="AR257" s="26" t="str">
        <f>+IFERROR(VLOOKUP($AP257,'Calculation COD'!$B$4:$J$1055,7,FALSE),"")</f>
        <v/>
      </c>
      <c r="AS257" s="26" t="str">
        <f>+IFERROR(VLOOKUP($AP257,'Calculation NH4'!$B$4:$J$1041,7,FALSE),"")</f>
        <v/>
      </c>
      <c r="AT257" s="339" t="str">
        <f>+IFERROR(VLOOKUP($AP257,'Calculation NO3'!$B$4:$J$1044,7,FALSE),"")</f>
        <v/>
      </c>
      <c r="AU257" s="339" t="str">
        <f>+IFERROR(VLOOKUP($AP257,'Calculation P'!$B$4:$J$1000,7,FALSE),"")</f>
        <v/>
      </c>
      <c r="AV257" s="62"/>
      <c r="AW257" s="348" t="str">
        <f t="shared" si="111"/>
        <v>43668G</v>
      </c>
      <c r="AX257" s="26" t="str">
        <f>+IFERROR(VLOOKUP($AW257,'Calculation COD'!$B$4:$J$1055,7,FALSE),"")</f>
        <v/>
      </c>
      <c r="AY257" s="26" t="str">
        <f>+IFERROR(VLOOKUP($AW257,'Calculation NH4'!$B$4:$J$1041,7,FALSE),"")</f>
        <v/>
      </c>
      <c r="AZ257" s="339" t="str">
        <f>+IFERROR(VLOOKUP($AW257,'Calculation NO3'!$B$4:$J$1044,7,FALSE),"")</f>
        <v/>
      </c>
      <c r="BA257" s="347" t="str">
        <f>+IFERROR(VLOOKUP($AW257,'Calculation P'!$B$4:$J$1000,7,FALSE),"")</f>
        <v/>
      </c>
      <c r="BB257" s="345" t="str">
        <f t="shared" si="112"/>
        <v>43668H</v>
      </c>
      <c r="BC257" s="339" t="str">
        <f>+IFERROR(VLOOKUP($BB257,'Calculation TSS'!$B$4:$J$1000,7,FALSE),"")</f>
        <v/>
      </c>
      <c r="BD257" s="26" t="str">
        <f>+IFERROR(VLOOKUP($BB257,'Calculation COD'!$B$4:$J$1055,7,FALSE),"")</f>
        <v/>
      </c>
      <c r="BE257" s="26" t="str">
        <f>+IFERROR(VLOOKUP($BB257,'Calculation NH4'!$B$4:$J$1041,7,FALSE),"")</f>
        <v/>
      </c>
      <c r="BF257" s="26" t="str">
        <f>+IFERROR(VLOOKUP($BB257,'Calculation NO3'!$B$4:$J$1044,7,FALSE),"")</f>
        <v/>
      </c>
      <c r="BG257" s="349" t="str">
        <f>+IFERROR(VLOOKUP($BB257,'Calculation P'!$B$4:$J$1000,7,FALSE),"")</f>
        <v/>
      </c>
      <c r="BH257" s="193" t="str">
        <f t="shared" si="113"/>
        <v>43668I</v>
      </c>
      <c r="BI257" s="343" t="str">
        <f>+IFERROR(VLOOKUP($BH257,'Calculation TSS'!$B$4:$J$1000,7,FALSE),"")</f>
        <v/>
      </c>
      <c r="BJ257" s="26" t="str">
        <f>+IFERROR(VLOOKUP($BH257,'Calculation COD'!$B$4:$J$1055,7,FALSE),"")</f>
        <v/>
      </c>
      <c r="BK257" s="26" t="str">
        <f>+IFERROR(VLOOKUP($BH257,'Calculation NH4'!$B$4:$J$1041,7,FALSE),"")</f>
        <v/>
      </c>
      <c r="BL257" s="26" t="str">
        <f>+IFERROR(VLOOKUP($BH257,'Calculation NO3'!$B$4:$J$1044,7,FALSE),"")</f>
        <v/>
      </c>
      <c r="BM257" s="339" t="str">
        <f>+IFERROR(VLOOKUP($BH257,'Calculation P'!$B$4:$J$1000,7,FALSE),"")</f>
        <v/>
      </c>
      <c r="BN257" s="62"/>
      <c r="BO257" s="345" t="str">
        <f t="shared" si="114"/>
        <v>43668N</v>
      </c>
      <c r="BP257" s="351" t="str">
        <f>IFERROR(+VLOOKUP($BO257,'Calculation Solids'!$B$4:$I$1141,7,FALSE),"")</f>
        <v/>
      </c>
      <c r="BQ257" s="352" t="str">
        <f t="shared" si="115"/>
        <v>43668O</v>
      </c>
      <c r="BR257" s="351">
        <f>IFERROR(+VLOOKUP($BQ257,'Calculation Solids'!$B$4:$I$1141,7,FALSE),"")</f>
        <v>358.73546173033111</v>
      </c>
      <c r="BS257" s="353" t="str">
        <f t="shared" si="116"/>
        <v>43668P</v>
      </c>
      <c r="BT257" s="351" t="str">
        <f>IFERROR(+VLOOKUP($BS257,'Calculation Solids'!$B$4:$I$1141,7,FALSE),"")</f>
        <v/>
      </c>
    </row>
    <row r="258" spans="1:72" x14ac:dyDescent="0.35">
      <c r="A258" s="359">
        <v>43669</v>
      </c>
      <c r="B258" s="239"/>
      <c r="C258" s="344" t="str">
        <f t="shared" si="101"/>
        <v>43669A</v>
      </c>
      <c r="D258" s="339" t="str">
        <f>IFERROR(+VLOOKUP(C258,'Calculation Solids'!$B$4:$I$1141,7,FALSE),"")</f>
        <v/>
      </c>
      <c r="E258" s="340" t="str">
        <f>+IFERROR(VLOOKUP($C258,'Calculation COD'!$B$4:$J$1055,7,FALSE),"")</f>
        <v/>
      </c>
      <c r="F258" s="345" t="str">
        <f t="shared" si="102"/>
        <v>43669B</v>
      </c>
      <c r="G258" s="341" t="str">
        <f>IFERROR(+VLOOKUP($F258,'Calculation Solids'!$B$4:$I$1141,7,FALSE),"")</f>
        <v/>
      </c>
      <c r="H258" s="342" t="str">
        <f>+IFERROR(VLOOKUP($F258,'Calculation COD'!$B$4:$J$1055,7,FALSE),"")</f>
        <v/>
      </c>
      <c r="I258" s="342" t="str">
        <f>+IFERROR(VLOOKUP($F258,'Calculation NH4'!$B$4:$J$1041,7,FALSE),"")</f>
        <v/>
      </c>
      <c r="J258" s="339" t="str">
        <f>+IFERROR(VLOOKUP($F258,'Calculation NO3'!$B$4:$J$1044,7,FALSE),"")</f>
        <v/>
      </c>
      <c r="K258" s="339" t="str">
        <f>+IFERROR(VLOOKUP($F258,'Calculation P'!$B$4:$J$1000,7,FALSE),"")</f>
        <v/>
      </c>
      <c r="L258" s="239"/>
      <c r="M258" s="346" t="str">
        <f t="shared" si="103"/>
        <v>43669J</v>
      </c>
      <c r="N258" s="343" t="str">
        <f>+IFERROR(VLOOKUP($M258,'Calculation Solids'!$B$4:$J$1141,7,FALSE),"")</f>
        <v/>
      </c>
      <c r="O258" s="339" t="str">
        <f t="shared" si="104"/>
        <v>43669K</v>
      </c>
      <c r="P258" s="339" t="str">
        <f>+IFERROR(VLOOKUP($O258,'Calculation Solids'!$B$4:$J$1141,7,FALSE),"")</f>
        <v/>
      </c>
      <c r="Q258" s="339" t="str">
        <f t="shared" si="105"/>
        <v>43669L</v>
      </c>
      <c r="R258" s="339" t="str">
        <f>+IFERROR(VLOOKUP($Q258,'Calculation Solids'!$B$4:$J$1141,7,FALSE),"")</f>
        <v/>
      </c>
      <c r="S258" s="339" t="str">
        <f t="shared" si="106"/>
        <v>43669M</v>
      </c>
      <c r="T258" s="339" t="str">
        <f>+IFERROR(VLOOKUP($S258,'Calculation Solids'!$B$4:$J$1141,7,FALSE),"")</f>
        <v/>
      </c>
      <c r="U258" s="347" t="str">
        <f t="shared" si="117"/>
        <v/>
      </c>
      <c r="V258" s="348" t="str">
        <f t="shared" si="107"/>
        <v>43669C</v>
      </c>
      <c r="W258" s="339" t="str">
        <f>+IFERROR(VLOOKUP($V258,'Calculation Solids'!$B$4:$J$1141,7,FALSE),"")</f>
        <v/>
      </c>
      <c r="X258" s="8" t="str">
        <f>+IFERROR(VLOOKUP($V258,'Calculation COD'!$B$4:$J$1055,7,FALSE),"")</f>
        <v/>
      </c>
      <c r="Y258" s="8" t="str">
        <f>+IFERROR(VLOOKUP($V258,'Calculation NH4'!$B$4:$J$1041,7,FALSE),"")</f>
        <v/>
      </c>
      <c r="Z258" s="339" t="str">
        <f>+IFERROR(VLOOKUP($V258,'Calculation NO3'!$B$4:$J$1044,7,FALSE),"")</f>
        <v/>
      </c>
      <c r="AA258" s="349" t="str">
        <f>+IFERROR(VLOOKUP($V258,'Calculation P'!$B$4:$J$1000,7,FALSE),"")</f>
        <v/>
      </c>
      <c r="AB258" s="62"/>
      <c r="AC258" s="345" t="str">
        <f t="shared" si="108"/>
        <v>43669D</v>
      </c>
      <c r="AD258" s="8" t="str">
        <f>+IFERROR(VLOOKUP($AC258,'Calculation TSS'!$B$4:$J$1000,7,FALSE),"")</f>
        <v/>
      </c>
      <c r="AE258" s="8" t="str">
        <f>+IFERROR(VLOOKUP($AC258,'Calculation COD'!$B$4:$J$1055,7,FALSE),"")</f>
        <v/>
      </c>
      <c r="AF258" s="8" t="str">
        <f>+IFERROR(VLOOKUP($AC258,'Calculation NH4'!$B$4:$J$1041,7,FALSE),"")</f>
        <v/>
      </c>
      <c r="AG258" s="339" t="str">
        <f>+IFERROR(VLOOKUP($AC258,'Calculation NO3'!$B$4:$J$1044,7,FALSE),"")</f>
        <v/>
      </c>
      <c r="AH258" s="339" t="str">
        <f>+IFERROR(VLOOKUP($AC258,'Calculation P'!$B$4:$J$1000,7,FALSE),"")</f>
        <v/>
      </c>
      <c r="AI258" s="239"/>
      <c r="AJ258" s="193" t="str">
        <f t="shared" si="109"/>
        <v>43669E</v>
      </c>
      <c r="AK258" s="350" t="str">
        <f>+IFERROR(VLOOKUP($AJ258,'Calculation TSS'!$B$4:$J$1000,7,FALSE),"")</f>
        <v/>
      </c>
      <c r="AL258" s="8" t="str">
        <f>+IFERROR(VLOOKUP($AJ258,'Calculation COD'!$B$4:$J$1055,7,FALSE),"")</f>
        <v/>
      </c>
      <c r="AM258" s="8" t="str">
        <f>+IFERROR(VLOOKUP($AJ258,'Calculation NH4'!$B$4:$J$1041,7,FALSE),"")</f>
        <v/>
      </c>
      <c r="AN258" s="339" t="str">
        <f>+IFERROR(VLOOKUP($AJ258,'Calculation NO3'!$B$4:$J$1044,7,FALSE),"")</f>
        <v/>
      </c>
      <c r="AO258" s="347" t="str">
        <f>+IFERROR(VLOOKUP($AJ258,'Calculation P'!$B$4:$J$1000,7,FALSE),"")</f>
        <v/>
      </c>
      <c r="AP258" s="341" t="str">
        <f t="shared" si="110"/>
        <v>43669F</v>
      </c>
      <c r="AQ258" s="26" t="str">
        <f>+IFERROR(VLOOKUP($AP258,'Calculation TSS'!$B$4:$J$1000,7,FALSE),"")</f>
        <v/>
      </c>
      <c r="AR258" s="26" t="str">
        <f>+IFERROR(VLOOKUP($AP258,'Calculation COD'!$B$4:$J$1055,7,FALSE),"")</f>
        <v/>
      </c>
      <c r="AS258" s="26" t="str">
        <f>+IFERROR(VLOOKUP($AP258,'Calculation NH4'!$B$4:$J$1041,7,FALSE),"")</f>
        <v/>
      </c>
      <c r="AT258" s="339" t="str">
        <f>+IFERROR(VLOOKUP($AP258,'Calculation NO3'!$B$4:$J$1044,7,FALSE),"")</f>
        <v/>
      </c>
      <c r="AU258" s="339" t="str">
        <f>+IFERROR(VLOOKUP($AP258,'Calculation P'!$B$4:$J$1000,7,FALSE),"")</f>
        <v/>
      </c>
      <c r="AV258" s="62"/>
      <c r="AW258" s="348" t="str">
        <f t="shared" si="111"/>
        <v>43669G</v>
      </c>
      <c r="AX258" s="26" t="str">
        <f>+IFERROR(VLOOKUP($AW258,'Calculation COD'!$B$4:$J$1055,7,FALSE),"")</f>
        <v/>
      </c>
      <c r="AY258" s="26" t="str">
        <f>+IFERROR(VLOOKUP($AW258,'Calculation NH4'!$B$4:$J$1041,7,FALSE),"")</f>
        <v/>
      </c>
      <c r="AZ258" s="339" t="str">
        <f>+IFERROR(VLOOKUP($AW258,'Calculation NO3'!$B$4:$J$1044,7,FALSE),"")</f>
        <v/>
      </c>
      <c r="BA258" s="347" t="str">
        <f>+IFERROR(VLOOKUP($AW258,'Calculation P'!$B$4:$J$1000,7,FALSE),"")</f>
        <v/>
      </c>
      <c r="BB258" s="345" t="str">
        <f t="shared" si="112"/>
        <v>43669H</v>
      </c>
      <c r="BC258" s="339" t="str">
        <f>+IFERROR(VLOOKUP($BB258,'Calculation TSS'!$B$4:$J$1000,7,FALSE),"")</f>
        <v/>
      </c>
      <c r="BD258" s="26" t="str">
        <f>+IFERROR(VLOOKUP($BB258,'Calculation COD'!$B$4:$J$1055,7,FALSE),"")</f>
        <v/>
      </c>
      <c r="BE258" s="26" t="str">
        <f>+IFERROR(VLOOKUP($BB258,'Calculation NH4'!$B$4:$J$1041,7,FALSE),"")</f>
        <v/>
      </c>
      <c r="BF258" s="26" t="str">
        <f>+IFERROR(VLOOKUP($BB258,'Calculation NO3'!$B$4:$J$1044,7,FALSE),"")</f>
        <v/>
      </c>
      <c r="BG258" s="349" t="str">
        <f>+IFERROR(VLOOKUP($BB258,'Calculation P'!$B$4:$J$1000,7,FALSE),"")</f>
        <v/>
      </c>
      <c r="BH258" s="193" t="str">
        <f t="shared" si="113"/>
        <v>43669I</v>
      </c>
      <c r="BI258" s="343" t="str">
        <f>+IFERROR(VLOOKUP($BH258,'Calculation TSS'!$B$4:$J$1000,7,FALSE),"")</f>
        <v/>
      </c>
      <c r="BJ258" s="26" t="str">
        <f>+IFERROR(VLOOKUP($BH258,'Calculation COD'!$B$4:$J$1055,7,FALSE),"")</f>
        <v/>
      </c>
      <c r="BK258" s="26" t="str">
        <f>+IFERROR(VLOOKUP($BH258,'Calculation NH4'!$B$4:$J$1041,7,FALSE),"")</f>
        <v/>
      </c>
      <c r="BL258" s="26" t="str">
        <f>+IFERROR(VLOOKUP($BH258,'Calculation NO3'!$B$4:$J$1044,7,FALSE),"")</f>
        <v/>
      </c>
      <c r="BM258" s="339" t="str">
        <f>+IFERROR(VLOOKUP($BH258,'Calculation P'!$B$4:$J$1000,7,FALSE),"")</f>
        <v/>
      </c>
      <c r="BN258" s="62"/>
      <c r="BO258" s="345" t="str">
        <f t="shared" si="114"/>
        <v>43669N</v>
      </c>
      <c r="BP258" s="351" t="str">
        <f>IFERROR(+VLOOKUP($BO258,'Calculation Solids'!$B$4:$I$1141,7,FALSE),"")</f>
        <v/>
      </c>
      <c r="BQ258" s="352" t="str">
        <f t="shared" si="115"/>
        <v>43669O</v>
      </c>
      <c r="BR258" s="351" t="str">
        <f>IFERROR(+VLOOKUP($BQ258,'Calculation Solids'!$B$4:$I$1141,7,FALSE),"")</f>
        <v/>
      </c>
      <c r="BS258" s="353" t="str">
        <f t="shared" si="116"/>
        <v>43669P</v>
      </c>
      <c r="BT258" s="351" t="str">
        <f>IFERROR(+VLOOKUP($BS258,'Calculation Solids'!$B$4:$I$1141,7,FALSE),"")</f>
        <v/>
      </c>
    </row>
    <row r="259" spans="1:72" x14ac:dyDescent="0.35">
      <c r="A259" s="359">
        <v>43670</v>
      </c>
      <c r="B259" s="239"/>
      <c r="C259" s="344" t="str">
        <f t="shared" si="101"/>
        <v>43670A</v>
      </c>
      <c r="D259" s="339">
        <f>IFERROR(+VLOOKUP(C259,'Calculation Solids'!$B$4:$I$1141,7,FALSE),"")</f>
        <v>14.576632402888043</v>
      </c>
      <c r="E259" s="340">
        <f>+IFERROR(VLOOKUP($C259,'Calculation COD'!$B$4:$J$1055,7,FALSE),"")</f>
        <v>9900</v>
      </c>
      <c r="F259" s="345" t="str">
        <f t="shared" si="102"/>
        <v>43670B</v>
      </c>
      <c r="G259" s="341">
        <f>IFERROR(+VLOOKUP($F259,'Calculation Solids'!$B$4:$I$1141,7,FALSE),"")</f>
        <v>3.9825608027635773</v>
      </c>
      <c r="H259" s="342">
        <f>+IFERROR(VLOOKUP($F259,'Calculation COD'!$B$4:$J$1055,7,FALSE),"")</f>
        <v>4600</v>
      </c>
      <c r="I259" s="342">
        <f>+IFERROR(VLOOKUP($F259,'Calculation NH4'!$B$4:$J$1041,7,FALSE),"")</f>
        <v>780</v>
      </c>
      <c r="J259" s="339">
        <f>+IFERROR(VLOOKUP($F259,'Calculation NO3'!$B$4:$J$1044,7,FALSE),"")</f>
        <v>780</v>
      </c>
      <c r="K259" s="339">
        <f>+IFERROR(VLOOKUP($F259,'Calculation P'!$B$4:$J$1000,7,FALSE),"")</f>
        <v>33.599999999999994</v>
      </c>
      <c r="L259" s="239"/>
      <c r="M259" s="346" t="str">
        <f t="shared" si="103"/>
        <v>43670J</v>
      </c>
      <c r="N259" s="343">
        <f>+IFERROR(VLOOKUP($M259,'Calculation Solids'!$B$4:$J$1141,7,FALSE),"")</f>
        <v>54.196165801883986</v>
      </c>
      <c r="O259" s="339" t="str">
        <f t="shared" si="104"/>
        <v>43670K</v>
      </c>
      <c r="P259" s="339">
        <f>+IFERROR(VLOOKUP($O259,'Calculation Solids'!$B$4:$J$1141,7,FALSE),"")</f>
        <v>48.649864649024742</v>
      </c>
      <c r="Q259" s="339" t="str">
        <f t="shared" si="105"/>
        <v>43670L</v>
      </c>
      <c r="R259" s="339">
        <f>+IFERROR(VLOOKUP($Q259,'Calculation Solids'!$B$4:$J$1141,7,FALSE),"")</f>
        <v>44.962894190284345</v>
      </c>
      <c r="S259" s="339" t="str">
        <f t="shared" si="106"/>
        <v>43670M</v>
      </c>
      <c r="T259" s="339" t="str">
        <f>+IFERROR(VLOOKUP($S259,'Calculation Solids'!$B$4:$J$1141,7,FALSE),"")</f>
        <v/>
      </c>
      <c r="U259" s="347">
        <f t="shared" si="117"/>
        <v>49.26964154706436</v>
      </c>
      <c r="V259" s="348" t="str">
        <f t="shared" si="107"/>
        <v>43670C</v>
      </c>
      <c r="W259" s="339">
        <f>+IFERROR(VLOOKUP($V259,'Calculation Solids'!$B$4:$J$1141,7,FALSE),"")</f>
        <v>2.5222522646983476</v>
      </c>
      <c r="X259" s="8">
        <f>+IFERROR(VLOOKUP($V259,'Calculation COD'!$B$4:$J$1055,7,FALSE),"")</f>
        <v>0</v>
      </c>
      <c r="Y259" s="8">
        <f>+IFERROR(VLOOKUP($V259,'Calculation NH4'!$B$4:$J$1041,7,FALSE),"")</f>
        <v>630</v>
      </c>
      <c r="Z259" s="339">
        <f>+IFERROR(VLOOKUP($V259,'Calculation NO3'!$B$4:$J$1044,7,FALSE),"")</f>
        <v>630</v>
      </c>
      <c r="AA259" s="349" t="str">
        <f>+IFERROR(VLOOKUP($V259,'Calculation P'!$B$4:$J$1000,7,FALSE),"")</f>
        <v/>
      </c>
      <c r="AB259" s="62"/>
      <c r="AC259" s="345" t="str">
        <f t="shared" si="108"/>
        <v>43670D</v>
      </c>
      <c r="AD259" s="8">
        <f>+IFERROR(VLOOKUP($AC259,'Calculation TSS'!$B$4:$J$1000,7,FALSE),"")</f>
        <v>376.66666666666663</v>
      </c>
      <c r="AE259" s="8">
        <f>+IFERROR(VLOOKUP($AC259,'Calculation COD'!$B$4:$J$1055,7,FALSE),"")</f>
        <v>0</v>
      </c>
      <c r="AF259" s="8">
        <f>+IFERROR(VLOOKUP($AC259,'Calculation NH4'!$B$4:$J$1041,7,FALSE),"")</f>
        <v>455</v>
      </c>
      <c r="AG259" s="339">
        <f>+IFERROR(VLOOKUP($AC259,'Calculation NO3'!$B$4:$J$1044,7,FALSE),"")</f>
        <v>455</v>
      </c>
      <c r="AH259" s="339" t="str">
        <f>+IFERROR(VLOOKUP($AC259,'Calculation P'!$B$4:$J$1000,7,FALSE),"")</f>
        <v/>
      </c>
      <c r="AI259" s="239"/>
      <c r="AJ259" s="193" t="str">
        <f t="shared" si="109"/>
        <v>43670E</v>
      </c>
      <c r="AK259" s="350" t="str">
        <f>+IFERROR(VLOOKUP($AJ259,'Calculation TSS'!$B$4:$J$1000,7,FALSE),"")</f>
        <v/>
      </c>
      <c r="AL259" s="8" t="str">
        <f>+IFERROR(VLOOKUP($AJ259,'Calculation COD'!$B$4:$J$1055,7,FALSE),"")</f>
        <v/>
      </c>
      <c r="AM259" s="8" t="str">
        <f>+IFERROR(VLOOKUP($AJ259,'Calculation NH4'!$B$4:$J$1041,7,FALSE),"")</f>
        <v/>
      </c>
      <c r="AN259" s="339" t="str">
        <f>+IFERROR(VLOOKUP($AJ259,'Calculation NO3'!$B$4:$J$1044,7,FALSE),"")</f>
        <v/>
      </c>
      <c r="AO259" s="347" t="str">
        <f>+IFERROR(VLOOKUP($AJ259,'Calculation P'!$B$4:$J$1000,7,FALSE),"")</f>
        <v/>
      </c>
      <c r="AP259" s="341" t="str">
        <f t="shared" si="110"/>
        <v>43670F</v>
      </c>
      <c r="AQ259" s="26">
        <f>+IFERROR(VLOOKUP($AP259,'Calculation TSS'!$B$4:$J$1000,7,FALSE),"")</f>
        <v>210.00000000000028</v>
      </c>
      <c r="AR259" s="26" t="str">
        <f>+IFERROR(VLOOKUP($AP259,'Calculation COD'!$B$4:$J$1055,7,FALSE),"")</f>
        <v/>
      </c>
      <c r="AS259" s="26" t="str">
        <f>+IFERROR(VLOOKUP($AP259,'Calculation NH4'!$B$4:$J$1041,7,FALSE),"")</f>
        <v/>
      </c>
      <c r="AT259" s="339" t="str">
        <f>+IFERROR(VLOOKUP($AP259,'Calculation NO3'!$B$4:$J$1044,7,FALSE),"")</f>
        <v/>
      </c>
      <c r="AU259" s="339" t="str">
        <f>+IFERROR(VLOOKUP($AP259,'Calculation P'!$B$4:$J$1000,7,FALSE),"")</f>
        <v/>
      </c>
      <c r="AV259" s="62"/>
      <c r="AW259" s="348" t="str">
        <f t="shared" si="111"/>
        <v>43670G</v>
      </c>
      <c r="AX259" s="26">
        <f>+IFERROR(VLOOKUP($AW259,'Calculation COD'!$B$4:$J$1055,7,FALSE),"")</f>
        <v>0</v>
      </c>
      <c r="AY259" s="26">
        <f>+IFERROR(VLOOKUP($AW259,'Calculation NH4'!$B$4:$J$1041,7,FALSE),"")</f>
        <v>210</v>
      </c>
      <c r="AZ259" s="339">
        <f>+IFERROR(VLOOKUP($AW259,'Calculation NO3'!$B$4:$J$1044,7,FALSE),"")</f>
        <v>210</v>
      </c>
      <c r="BA259" s="347">
        <f>+IFERROR(VLOOKUP($AW259,'Calculation P'!$B$4:$J$1000,7,FALSE),"")</f>
        <v>19.2</v>
      </c>
      <c r="BB259" s="345" t="str">
        <f t="shared" si="112"/>
        <v>43670H</v>
      </c>
      <c r="BC259" s="339">
        <f>+IFERROR(VLOOKUP($BB259,'Calculation TSS'!$B$4:$J$1000,7,FALSE),"")</f>
        <v>39.555555555555877</v>
      </c>
      <c r="BD259" s="26">
        <f>+IFERROR(VLOOKUP($BB259,'Calculation COD'!$B$4:$J$1055,7,FALSE),"")</f>
        <v>0</v>
      </c>
      <c r="BE259" s="26">
        <f>+IFERROR(VLOOKUP($BB259,'Calculation NH4'!$B$4:$J$1041,7,FALSE),"")</f>
        <v>430</v>
      </c>
      <c r="BF259" s="26">
        <f>+IFERROR(VLOOKUP($BB259,'Calculation NO3'!$B$4:$J$1044,7,FALSE),"")</f>
        <v>430</v>
      </c>
      <c r="BG259" s="349" t="str">
        <f>+IFERROR(VLOOKUP($BB259,'Calculation P'!$B$4:$J$1000,7,FALSE),"")</f>
        <v/>
      </c>
      <c r="BH259" s="193" t="str">
        <f t="shared" si="113"/>
        <v>43670I</v>
      </c>
      <c r="BI259" s="343">
        <f>+IFERROR(VLOOKUP($BH259,'Calculation TSS'!$B$4:$J$1000,7,FALSE),"")</f>
        <v>0</v>
      </c>
      <c r="BJ259" s="26">
        <f>+IFERROR(VLOOKUP($BH259,'Calculation COD'!$B$4:$J$1055,7,FALSE),"")</f>
        <v>0</v>
      </c>
      <c r="BK259" s="26">
        <f>+IFERROR(VLOOKUP($BH259,'Calculation NH4'!$B$4:$J$1041,7,FALSE),"")</f>
        <v>120</v>
      </c>
      <c r="BL259" s="26">
        <f>+IFERROR(VLOOKUP($BH259,'Calculation NO3'!$B$4:$J$1044,7,FALSE),"")</f>
        <v>120</v>
      </c>
      <c r="BM259" s="339">
        <f>+IFERROR(VLOOKUP($BH259,'Calculation P'!$B$4:$J$1000,7,FALSE),"")</f>
        <v>0</v>
      </c>
      <c r="BN259" s="62"/>
      <c r="BO259" s="345" t="str">
        <f t="shared" si="114"/>
        <v>43670N</v>
      </c>
      <c r="BP259" s="351">
        <f>IFERROR(+VLOOKUP($BO259,'Calculation Solids'!$B$4:$I$1141,7,FALSE),"")</f>
        <v>209.91057012639311</v>
      </c>
      <c r="BQ259" s="352" t="str">
        <f t="shared" si="115"/>
        <v>43670O</v>
      </c>
      <c r="BR259" s="351" t="str">
        <f>IFERROR(+VLOOKUP($BQ259,'Calculation Solids'!$B$4:$I$1141,7,FALSE),"")</f>
        <v/>
      </c>
      <c r="BS259" s="353" t="str">
        <f t="shared" si="116"/>
        <v>43670P</v>
      </c>
      <c r="BT259" s="351" t="str">
        <f>IFERROR(+VLOOKUP($BS259,'Calculation Solids'!$B$4:$I$1141,7,FALSE),"")</f>
        <v/>
      </c>
    </row>
    <row r="260" spans="1:72" x14ac:dyDescent="0.35">
      <c r="A260" s="359">
        <v>43671</v>
      </c>
      <c r="B260" s="239"/>
      <c r="C260" s="344" t="str">
        <f t="shared" si="101"/>
        <v>43671A</v>
      </c>
      <c r="D260" s="339" t="str">
        <f>IFERROR(+VLOOKUP(C260,'Calculation Solids'!$B$4:$I$1141,7,FALSE),"")</f>
        <v/>
      </c>
      <c r="E260" s="340" t="str">
        <f>+IFERROR(VLOOKUP($C260,'Calculation COD'!$B$4:$J$1055,7,FALSE),"")</f>
        <v/>
      </c>
      <c r="F260" s="345" t="str">
        <f t="shared" si="102"/>
        <v>43671B</v>
      </c>
      <c r="G260" s="341" t="str">
        <f>IFERROR(+VLOOKUP($F260,'Calculation Solids'!$B$4:$I$1141,7,FALSE),"")</f>
        <v/>
      </c>
      <c r="H260" s="342" t="str">
        <f>+IFERROR(VLOOKUP($F260,'Calculation COD'!$B$4:$J$1055,7,FALSE),"")</f>
        <v/>
      </c>
      <c r="I260" s="342" t="str">
        <f>+IFERROR(VLOOKUP($F260,'Calculation NH4'!$B$4:$J$1041,7,FALSE),"")</f>
        <v/>
      </c>
      <c r="J260" s="339" t="str">
        <f>+IFERROR(VLOOKUP($F260,'Calculation NO3'!$B$4:$J$1044,7,FALSE),"")</f>
        <v/>
      </c>
      <c r="K260" s="339" t="str">
        <f>+IFERROR(VLOOKUP($F260,'Calculation P'!$B$4:$J$1000,7,FALSE),"")</f>
        <v/>
      </c>
      <c r="L260" s="239"/>
      <c r="M260" s="346" t="str">
        <f t="shared" si="103"/>
        <v>43671J</v>
      </c>
      <c r="N260" s="343" t="str">
        <f>+IFERROR(VLOOKUP($M260,'Calculation Solids'!$B$4:$J$1141,7,FALSE),"")</f>
        <v/>
      </c>
      <c r="O260" s="339" t="str">
        <f t="shared" si="104"/>
        <v>43671K</v>
      </c>
      <c r="P260" s="339" t="str">
        <f>+IFERROR(VLOOKUP($O260,'Calculation Solids'!$B$4:$J$1141,7,FALSE),"")</f>
        <v/>
      </c>
      <c r="Q260" s="339" t="str">
        <f t="shared" si="105"/>
        <v>43671L</v>
      </c>
      <c r="R260" s="339" t="str">
        <f>+IFERROR(VLOOKUP($Q260,'Calculation Solids'!$B$4:$J$1141,7,FALSE),"")</f>
        <v/>
      </c>
      <c r="S260" s="339" t="str">
        <f t="shared" si="106"/>
        <v>43671M</v>
      </c>
      <c r="T260" s="339" t="str">
        <f>+IFERROR(VLOOKUP($S260,'Calculation Solids'!$B$4:$J$1141,7,FALSE),"")</f>
        <v/>
      </c>
      <c r="U260" s="347" t="str">
        <f t="shared" si="117"/>
        <v/>
      </c>
      <c r="V260" s="348" t="str">
        <f t="shared" si="107"/>
        <v>43671C</v>
      </c>
      <c r="W260" s="339" t="str">
        <f>+IFERROR(VLOOKUP($V260,'Calculation Solids'!$B$4:$J$1141,7,FALSE),"")</f>
        <v/>
      </c>
      <c r="X260" s="8" t="str">
        <f>+IFERROR(VLOOKUP($V260,'Calculation COD'!$B$4:$J$1055,7,FALSE),"")</f>
        <v/>
      </c>
      <c r="Y260" s="8" t="str">
        <f>+IFERROR(VLOOKUP($V260,'Calculation NH4'!$B$4:$J$1041,7,FALSE),"")</f>
        <v/>
      </c>
      <c r="Z260" s="339" t="str">
        <f>+IFERROR(VLOOKUP($V260,'Calculation NO3'!$B$4:$J$1044,7,FALSE),"")</f>
        <v/>
      </c>
      <c r="AA260" s="349" t="str">
        <f>+IFERROR(VLOOKUP($V260,'Calculation P'!$B$4:$J$1000,7,FALSE),"")</f>
        <v/>
      </c>
      <c r="AB260" s="62"/>
      <c r="AC260" s="345" t="str">
        <f t="shared" si="108"/>
        <v>43671D</v>
      </c>
      <c r="AD260" s="8" t="str">
        <f>+IFERROR(VLOOKUP($AC260,'Calculation TSS'!$B$4:$J$1000,7,FALSE),"")</f>
        <v/>
      </c>
      <c r="AE260" s="8" t="str">
        <f>+IFERROR(VLOOKUP($AC260,'Calculation COD'!$B$4:$J$1055,7,FALSE),"")</f>
        <v/>
      </c>
      <c r="AF260" s="8" t="str">
        <f>+IFERROR(VLOOKUP($AC260,'Calculation NH4'!$B$4:$J$1041,7,FALSE),"")</f>
        <v/>
      </c>
      <c r="AG260" s="339" t="str">
        <f>+IFERROR(VLOOKUP($AC260,'Calculation NO3'!$B$4:$J$1044,7,FALSE),"")</f>
        <v/>
      </c>
      <c r="AH260" s="339" t="str">
        <f>+IFERROR(VLOOKUP($AC260,'Calculation P'!$B$4:$J$1000,7,FALSE),"")</f>
        <v/>
      </c>
      <c r="AI260" s="239"/>
      <c r="AJ260" s="193" t="str">
        <f t="shared" si="109"/>
        <v>43671E</v>
      </c>
      <c r="AK260" s="350" t="str">
        <f>+IFERROR(VLOOKUP($AJ260,'Calculation TSS'!$B$4:$J$1000,7,FALSE),"")</f>
        <v/>
      </c>
      <c r="AL260" s="8" t="str">
        <f>+IFERROR(VLOOKUP($AJ260,'Calculation COD'!$B$4:$J$1055,7,FALSE),"")</f>
        <v/>
      </c>
      <c r="AM260" s="8" t="str">
        <f>+IFERROR(VLOOKUP($AJ260,'Calculation NH4'!$B$4:$J$1041,7,FALSE),"")</f>
        <v/>
      </c>
      <c r="AN260" s="339" t="str">
        <f>+IFERROR(VLOOKUP($AJ260,'Calculation NO3'!$B$4:$J$1044,7,FALSE),"")</f>
        <v/>
      </c>
      <c r="AO260" s="347" t="str">
        <f>+IFERROR(VLOOKUP($AJ260,'Calculation P'!$B$4:$J$1000,7,FALSE),"")</f>
        <v/>
      </c>
      <c r="AP260" s="341" t="str">
        <f t="shared" si="110"/>
        <v>43671F</v>
      </c>
      <c r="AQ260" s="26" t="str">
        <f>+IFERROR(VLOOKUP($AP260,'Calculation TSS'!$B$4:$J$1000,7,FALSE),"")</f>
        <v/>
      </c>
      <c r="AR260" s="26" t="str">
        <f>+IFERROR(VLOOKUP($AP260,'Calculation COD'!$B$4:$J$1055,7,FALSE),"")</f>
        <v/>
      </c>
      <c r="AS260" s="26" t="str">
        <f>+IFERROR(VLOOKUP($AP260,'Calculation NH4'!$B$4:$J$1041,7,FALSE),"")</f>
        <v/>
      </c>
      <c r="AT260" s="339" t="str">
        <f>+IFERROR(VLOOKUP($AP260,'Calculation NO3'!$B$4:$J$1044,7,FALSE),"")</f>
        <v/>
      </c>
      <c r="AU260" s="339" t="str">
        <f>+IFERROR(VLOOKUP($AP260,'Calculation P'!$B$4:$J$1000,7,FALSE),"")</f>
        <v/>
      </c>
      <c r="AV260" s="62"/>
      <c r="AW260" s="348" t="str">
        <f t="shared" si="111"/>
        <v>43671G</v>
      </c>
      <c r="AX260" s="26" t="str">
        <f>+IFERROR(VLOOKUP($AW260,'Calculation COD'!$B$4:$J$1055,7,FALSE),"")</f>
        <v/>
      </c>
      <c r="AY260" s="26" t="str">
        <f>+IFERROR(VLOOKUP($AW260,'Calculation NH4'!$B$4:$J$1041,7,FALSE),"")</f>
        <v/>
      </c>
      <c r="AZ260" s="339" t="str">
        <f>+IFERROR(VLOOKUP($AW260,'Calculation NO3'!$B$4:$J$1044,7,FALSE),"")</f>
        <v/>
      </c>
      <c r="BA260" s="347" t="str">
        <f>+IFERROR(VLOOKUP($AW260,'Calculation P'!$B$4:$J$1000,7,FALSE),"")</f>
        <v/>
      </c>
      <c r="BB260" s="345" t="str">
        <f t="shared" si="112"/>
        <v>43671H</v>
      </c>
      <c r="BC260" s="339" t="str">
        <f>+IFERROR(VLOOKUP($BB260,'Calculation TSS'!$B$4:$J$1000,7,FALSE),"")</f>
        <v/>
      </c>
      <c r="BD260" s="26" t="str">
        <f>+IFERROR(VLOOKUP($BB260,'Calculation COD'!$B$4:$J$1055,7,FALSE),"")</f>
        <v/>
      </c>
      <c r="BE260" s="26" t="str">
        <f>+IFERROR(VLOOKUP($BB260,'Calculation NH4'!$B$4:$J$1041,7,FALSE),"")</f>
        <v/>
      </c>
      <c r="BF260" s="26" t="str">
        <f>+IFERROR(VLOOKUP($BB260,'Calculation NO3'!$B$4:$J$1044,7,FALSE),"")</f>
        <v/>
      </c>
      <c r="BG260" s="349" t="str">
        <f>+IFERROR(VLOOKUP($BB260,'Calculation P'!$B$4:$J$1000,7,FALSE),"")</f>
        <v/>
      </c>
      <c r="BH260" s="193" t="str">
        <f t="shared" si="113"/>
        <v>43671I</v>
      </c>
      <c r="BI260" s="343" t="str">
        <f>+IFERROR(VLOOKUP($BH260,'Calculation TSS'!$B$4:$J$1000,7,FALSE),"")</f>
        <v/>
      </c>
      <c r="BJ260" s="26" t="str">
        <f>+IFERROR(VLOOKUP($BH260,'Calculation COD'!$B$4:$J$1055,7,FALSE),"")</f>
        <v/>
      </c>
      <c r="BK260" s="26" t="str">
        <f>+IFERROR(VLOOKUP($BH260,'Calculation NH4'!$B$4:$J$1041,7,FALSE),"")</f>
        <v/>
      </c>
      <c r="BL260" s="26" t="str">
        <f>+IFERROR(VLOOKUP($BH260,'Calculation NO3'!$B$4:$J$1044,7,FALSE),"")</f>
        <v/>
      </c>
      <c r="BM260" s="339" t="str">
        <f>+IFERROR(VLOOKUP($BH260,'Calculation P'!$B$4:$J$1000,7,FALSE),"")</f>
        <v/>
      </c>
      <c r="BN260" s="62"/>
      <c r="BO260" s="345" t="str">
        <f t="shared" si="114"/>
        <v>43671N</v>
      </c>
      <c r="BP260" s="351" t="str">
        <f>IFERROR(+VLOOKUP($BO260,'Calculation Solids'!$B$4:$I$1141,7,FALSE),"")</f>
        <v/>
      </c>
      <c r="BQ260" s="352" t="str">
        <f t="shared" si="115"/>
        <v>43671O</v>
      </c>
      <c r="BR260" s="351" t="str">
        <f>IFERROR(+VLOOKUP($BQ260,'Calculation Solids'!$B$4:$I$1141,7,FALSE),"")</f>
        <v/>
      </c>
      <c r="BS260" s="353" t="str">
        <f t="shared" si="116"/>
        <v>43671P</v>
      </c>
      <c r="BT260" s="351" t="str">
        <f>IFERROR(+VLOOKUP($BS260,'Calculation Solids'!$B$4:$I$1141,7,FALSE),"")</f>
        <v/>
      </c>
    </row>
    <row r="261" spans="1:72" x14ac:dyDescent="0.35">
      <c r="A261" s="359">
        <v>43672</v>
      </c>
      <c r="B261" s="239"/>
      <c r="C261" s="344" t="str">
        <f t="shared" si="101"/>
        <v>43672A</v>
      </c>
      <c r="D261" s="339">
        <f>IFERROR(+VLOOKUP(C261,'Calculation Solids'!$B$4:$I$1141,7,FALSE),"")</f>
        <v>6.309582603750453</v>
      </c>
      <c r="E261" s="340" t="str">
        <f>+IFERROR(VLOOKUP($C261,'Calculation COD'!$B$4:$J$1055,7,FALSE),"")</f>
        <v/>
      </c>
      <c r="F261" s="345" t="str">
        <f t="shared" si="102"/>
        <v>43672B</v>
      </c>
      <c r="G261" s="341">
        <f>IFERROR(+VLOOKUP($F261,'Calculation Solids'!$B$4:$I$1141,7,FALSE),"")</f>
        <v>3.0214081640640504</v>
      </c>
      <c r="H261" s="342" t="str">
        <f>+IFERROR(VLOOKUP($F261,'Calculation COD'!$B$4:$J$1055,7,FALSE),"")</f>
        <v/>
      </c>
      <c r="I261" s="342" t="str">
        <f>+IFERROR(VLOOKUP($F261,'Calculation NH4'!$B$4:$J$1041,7,FALSE),"")</f>
        <v/>
      </c>
      <c r="J261" s="339" t="str">
        <f>+IFERROR(VLOOKUP($F261,'Calculation NO3'!$B$4:$J$1044,7,FALSE),"")</f>
        <v/>
      </c>
      <c r="K261" s="339" t="str">
        <f>+IFERROR(VLOOKUP($F261,'Calculation P'!$B$4:$J$1000,7,FALSE),"")</f>
        <v/>
      </c>
      <c r="L261" s="239"/>
      <c r="M261" s="346" t="str">
        <f t="shared" si="103"/>
        <v>43672J</v>
      </c>
      <c r="N261" s="343">
        <f>+IFERROR(VLOOKUP($M261,'Calculation Solids'!$B$4:$J$1141,7,FALSE),"")</f>
        <v>69.001787210477332</v>
      </c>
      <c r="O261" s="339" t="str">
        <f t="shared" si="104"/>
        <v>43672K</v>
      </c>
      <c r="P261" s="339">
        <f>+IFERROR(VLOOKUP($O261,'Calculation Solids'!$B$4:$J$1141,7,FALSE),"")</f>
        <v>50.935271830467684</v>
      </c>
      <c r="Q261" s="339" t="str">
        <f t="shared" si="105"/>
        <v>43672L</v>
      </c>
      <c r="R261" s="339" t="str">
        <f>+IFERROR(VLOOKUP($Q261,'Calculation Solids'!$B$4:$J$1141,7,FALSE),"")</f>
        <v/>
      </c>
      <c r="S261" s="339" t="str">
        <f t="shared" si="106"/>
        <v>43672M</v>
      </c>
      <c r="T261" s="339" t="str">
        <f>+IFERROR(VLOOKUP($S261,'Calculation Solids'!$B$4:$J$1141,7,FALSE),"")</f>
        <v/>
      </c>
      <c r="U261" s="347">
        <f t="shared" si="117"/>
        <v>59.968529520472508</v>
      </c>
      <c r="V261" s="348" t="str">
        <f t="shared" si="107"/>
        <v>43672C</v>
      </c>
      <c r="W261" s="339" t="str">
        <f>+IFERROR(VLOOKUP($V261,'Calculation Solids'!$B$4:$J$1141,7,FALSE),"")</f>
        <v/>
      </c>
      <c r="X261" s="8" t="str">
        <f>+IFERROR(VLOOKUP($V261,'Calculation COD'!$B$4:$J$1055,7,FALSE),"")</f>
        <v/>
      </c>
      <c r="Y261" s="8" t="str">
        <f>+IFERROR(VLOOKUP($V261,'Calculation NH4'!$B$4:$J$1041,7,FALSE),"")</f>
        <v/>
      </c>
      <c r="Z261" s="339" t="str">
        <f>+IFERROR(VLOOKUP($V261,'Calculation NO3'!$B$4:$J$1044,7,FALSE),"")</f>
        <v/>
      </c>
      <c r="AA261" s="349" t="str">
        <f>+IFERROR(VLOOKUP($V261,'Calculation P'!$B$4:$J$1000,7,FALSE),"")</f>
        <v/>
      </c>
      <c r="AB261" s="62"/>
      <c r="AC261" s="345" t="str">
        <f t="shared" si="108"/>
        <v>43672D</v>
      </c>
      <c r="AD261" s="8" t="str">
        <f>+IFERROR(VLOOKUP($AC261,'Calculation TSS'!$B$4:$J$1000,7,FALSE),"")</f>
        <v/>
      </c>
      <c r="AE261" s="8" t="str">
        <f>+IFERROR(VLOOKUP($AC261,'Calculation COD'!$B$4:$J$1055,7,FALSE),"")</f>
        <v/>
      </c>
      <c r="AF261" s="8" t="str">
        <f>+IFERROR(VLOOKUP($AC261,'Calculation NH4'!$B$4:$J$1041,7,FALSE),"")</f>
        <v/>
      </c>
      <c r="AG261" s="339" t="str">
        <f>+IFERROR(VLOOKUP($AC261,'Calculation NO3'!$B$4:$J$1044,7,FALSE),"")</f>
        <v/>
      </c>
      <c r="AH261" s="339" t="str">
        <f>+IFERROR(VLOOKUP($AC261,'Calculation P'!$B$4:$J$1000,7,FALSE),"")</f>
        <v/>
      </c>
      <c r="AI261" s="239"/>
      <c r="AJ261" s="193" t="str">
        <f t="shared" si="109"/>
        <v>43672E</v>
      </c>
      <c r="AK261" s="350" t="str">
        <f>+IFERROR(VLOOKUP($AJ261,'Calculation TSS'!$B$4:$J$1000,7,FALSE),"")</f>
        <v/>
      </c>
      <c r="AL261" s="8" t="str">
        <f>+IFERROR(VLOOKUP($AJ261,'Calculation COD'!$B$4:$J$1055,7,FALSE),"")</f>
        <v/>
      </c>
      <c r="AM261" s="8" t="str">
        <f>+IFERROR(VLOOKUP($AJ261,'Calculation NH4'!$B$4:$J$1041,7,FALSE),"")</f>
        <v/>
      </c>
      <c r="AN261" s="339" t="str">
        <f>+IFERROR(VLOOKUP($AJ261,'Calculation NO3'!$B$4:$J$1044,7,FALSE),"")</f>
        <v/>
      </c>
      <c r="AO261" s="347" t="str">
        <f>+IFERROR(VLOOKUP($AJ261,'Calculation P'!$B$4:$J$1000,7,FALSE),"")</f>
        <v/>
      </c>
      <c r="AP261" s="341" t="str">
        <f t="shared" si="110"/>
        <v>43672F</v>
      </c>
      <c r="AQ261" s="26" t="str">
        <f>+IFERROR(VLOOKUP($AP261,'Calculation TSS'!$B$4:$J$1000,7,FALSE),"")</f>
        <v/>
      </c>
      <c r="AR261" s="26" t="str">
        <f>+IFERROR(VLOOKUP($AP261,'Calculation COD'!$B$4:$J$1055,7,FALSE),"")</f>
        <v/>
      </c>
      <c r="AS261" s="26" t="str">
        <f>+IFERROR(VLOOKUP($AP261,'Calculation NH4'!$B$4:$J$1041,7,FALSE),"")</f>
        <v/>
      </c>
      <c r="AT261" s="339" t="str">
        <f>+IFERROR(VLOOKUP($AP261,'Calculation NO3'!$B$4:$J$1044,7,FALSE),"")</f>
        <v/>
      </c>
      <c r="AU261" s="339" t="str">
        <f>+IFERROR(VLOOKUP($AP261,'Calculation P'!$B$4:$J$1000,7,FALSE),"")</f>
        <v/>
      </c>
      <c r="AV261" s="62"/>
      <c r="AW261" s="348" t="str">
        <f t="shared" si="111"/>
        <v>43672G</v>
      </c>
      <c r="AX261" s="26" t="str">
        <f>+IFERROR(VLOOKUP($AW261,'Calculation COD'!$B$4:$J$1055,7,FALSE),"")</f>
        <v/>
      </c>
      <c r="AY261" s="26" t="str">
        <f>+IFERROR(VLOOKUP($AW261,'Calculation NH4'!$B$4:$J$1041,7,FALSE),"")</f>
        <v/>
      </c>
      <c r="AZ261" s="339" t="str">
        <f>+IFERROR(VLOOKUP($AW261,'Calculation NO3'!$B$4:$J$1044,7,FALSE),"")</f>
        <v/>
      </c>
      <c r="BA261" s="347" t="str">
        <f>+IFERROR(VLOOKUP($AW261,'Calculation P'!$B$4:$J$1000,7,FALSE),"")</f>
        <v/>
      </c>
      <c r="BB261" s="345" t="str">
        <f t="shared" si="112"/>
        <v>43672H</v>
      </c>
      <c r="BC261" s="339" t="str">
        <f>+IFERROR(VLOOKUP($BB261,'Calculation TSS'!$B$4:$J$1000,7,FALSE),"")</f>
        <v/>
      </c>
      <c r="BD261" s="26" t="str">
        <f>+IFERROR(VLOOKUP($BB261,'Calculation COD'!$B$4:$J$1055,7,FALSE),"")</f>
        <v/>
      </c>
      <c r="BE261" s="26" t="str">
        <f>+IFERROR(VLOOKUP($BB261,'Calculation NH4'!$B$4:$J$1041,7,FALSE),"")</f>
        <v/>
      </c>
      <c r="BF261" s="26" t="str">
        <f>+IFERROR(VLOOKUP($BB261,'Calculation NO3'!$B$4:$J$1044,7,FALSE),"")</f>
        <v/>
      </c>
      <c r="BG261" s="349" t="str">
        <f>+IFERROR(VLOOKUP($BB261,'Calculation P'!$B$4:$J$1000,7,FALSE),"")</f>
        <v/>
      </c>
      <c r="BH261" s="193" t="str">
        <f t="shared" si="113"/>
        <v>43672I</v>
      </c>
      <c r="BI261" s="343" t="str">
        <f>+IFERROR(VLOOKUP($BH261,'Calculation TSS'!$B$4:$J$1000,7,FALSE),"")</f>
        <v/>
      </c>
      <c r="BJ261" s="26" t="str">
        <f>+IFERROR(VLOOKUP($BH261,'Calculation COD'!$B$4:$J$1055,7,FALSE),"")</f>
        <v/>
      </c>
      <c r="BK261" s="26" t="str">
        <f>+IFERROR(VLOOKUP($BH261,'Calculation NH4'!$B$4:$J$1041,7,FALSE),"")</f>
        <v/>
      </c>
      <c r="BL261" s="26" t="str">
        <f>+IFERROR(VLOOKUP($BH261,'Calculation NO3'!$B$4:$J$1044,7,FALSE),"")</f>
        <v/>
      </c>
      <c r="BM261" s="339" t="str">
        <f>+IFERROR(VLOOKUP($BH261,'Calculation P'!$B$4:$J$1000,7,FALSE),"")</f>
        <v/>
      </c>
      <c r="BN261" s="62"/>
      <c r="BO261" s="345" t="str">
        <f t="shared" si="114"/>
        <v>43672N</v>
      </c>
      <c r="BP261" s="351" t="str">
        <f>IFERROR(+VLOOKUP($BO261,'Calculation Solids'!$B$4:$I$1141,7,FALSE),"")</f>
        <v/>
      </c>
      <c r="BQ261" s="352" t="str">
        <f t="shared" si="115"/>
        <v>43672O</v>
      </c>
      <c r="BR261" s="351" t="str">
        <f>IFERROR(+VLOOKUP($BQ261,'Calculation Solids'!$B$4:$I$1141,7,FALSE),"")</f>
        <v/>
      </c>
      <c r="BS261" s="353" t="str">
        <f t="shared" si="116"/>
        <v>43672P</v>
      </c>
      <c r="BT261" s="351" t="str">
        <f>IFERROR(+VLOOKUP($BS261,'Calculation Solids'!$B$4:$I$1141,7,FALSE),"")</f>
        <v/>
      </c>
    </row>
    <row r="262" spans="1:72" x14ac:dyDescent="0.35">
      <c r="A262" s="359">
        <v>43673</v>
      </c>
      <c r="B262" s="240"/>
      <c r="C262" s="191" t="str">
        <f t="shared" si="101"/>
        <v>43673A</v>
      </c>
      <c r="D262" s="64" t="str">
        <f>IFERROR(+VLOOKUP(C262,'Calculation Solids'!$B$4:$I$1141,7,FALSE),"")</f>
        <v/>
      </c>
      <c r="E262" s="326" t="str">
        <f>+IFERROR(VLOOKUP($C262,'Calculation COD'!$B$4:$J$1055,7,FALSE),"")</f>
        <v/>
      </c>
      <c r="F262" s="183" t="str">
        <f t="shared" si="102"/>
        <v>43673B</v>
      </c>
      <c r="G262" s="178" t="str">
        <f>IFERROR(+VLOOKUP($F262,'Calculation Solids'!$B$4:$I$1141,7,FALSE),"")</f>
        <v/>
      </c>
      <c r="H262" s="3" t="str">
        <f>+IFERROR(VLOOKUP($F262,'Calculation COD'!$B$4:$J$1055,7,FALSE),"")</f>
        <v/>
      </c>
      <c r="I262" s="3" t="str">
        <f>+IFERROR(VLOOKUP($F262,'Calculation NH4'!$B$4:$J$1041,7,FALSE),"")</f>
        <v/>
      </c>
      <c r="J262" s="64" t="str">
        <f>+IFERROR(VLOOKUP($F262,'Calculation NO3'!$B$4:$J$1044,7,FALSE),"")</f>
        <v/>
      </c>
      <c r="K262" s="64" t="str">
        <f>+IFERROR(VLOOKUP($F262,'Calculation P'!$B$4:$J$1000,7,FALSE),"")</f>
        <v/>
      </c>
      <c r="L262" s="240"/>
      <c r="M262" s="117" t="str">
        <f t="shared" si="103"/>
        <v>43673J</v>
      </c>
      <c r="N262" s="66" t="str">
        <f>+IFERROR(VLOOKUP($M262,'Calculation Solids'!$B$4:$J$1141,7,FALSE),"")</f>
        <v/>
      </c>
      <c r="O262" s="64" t="str">
        <f t="shared" si="104"/>
        <v>43673K</v>
      </c>
      <c r="P262" s="64" t="str">
        <f>+IFERROR(VLOOKUP($O262,'Calculation Solids'!$B$4:$J$1141,7,FALSE),"")</f>
        <v/>
      </c>
      <c r="Q262" s="64" t="str">
        <f t="shared" si="105"/>
        <v>43673L</v>
      </c>
      <c r="R262" s="64" t="str">
        <f>+IFERROR(VLOOKUP($Q262,'Calculation Solids'!$B$4:$J$1141,7,FALSE),"")</f>
        <v/>
      </c>
      <c r="S262" s="64" t="str">
        <f t="shared" si="106"/>
        <v>43673M</v>
      </c>
      <c r="T262" s="64" t="str">
        <f>+IFERROR(VLOOKUP($S262,'Calculation Solids'!$B$4:$J$1141,7,FALSE),"")</f>
        <v/>
      </c>
      <c r="U262" s="69" t="str">
        <f t="shared" si="117"/>
        <v/>
      </c>
      <c r="V262" s="189" t="str">
        <f t="shared" si="107"/>
        <v>43673C</v>
      </c>
      <c r="W262" s="64" t="str">
        <f>+IFERROR(VLOOKUP($V262,'Calculation Solids'!$B$4:$J$1141,7,FALSE),"")</f>
        <v/>
      </c>
      <c r="X262" s="4" t="str">
        <f>+IFERROR(VLOOKUP($V262,'Calculation COD'!$B$4:$J$1055,7,FALSE),"")</f>
        <v/>
      </c>
      <c r="Y262" s="4" t="str">
        <f>+IFERROR(VLOOKUP($V262,'Calculation NH4'!$B$4:$J$1041,7,FALSE),"")</f>
        <v/>
      </c>
      <c r="Z262" s="64" t="str">
        <f>+IFERROR(VLOOKUP($V262,'Calculation NO3'!$B$4:$J$1044,7,FALSE),"")</f>
        <v/>
      </c>
      <c r="AA262" s="131" t="str">
        <f>+IFERROR(VLOOKUP($V262,'Calculation P'!$B$4:$J$1000,7,FALSE),"")</f>
        <v/>
      </c>
      <c r="AB262" s="115"/>
      <c r="AC262" s="183" t="str">
        <f t="shared" si="108"/>
        <v>43673D</v>
      </c>
      <c r="AD262" s="4" t="str">
        <f>+IFERROR(VLOOKUP($AC262,'Calculation TSS'!$B$4:$J$1000,7,FALSE),"")</f>
        <v/>
      </c>
      <c r="AE262" s="4" t="str">
        <f>+IFERROR(VLOOKUP($AC262,'Calculation COD'!$B$4:$J$1055,7,FALSE),"")</f>
        <v/>
      </c>
      <c r="AF262" s="4" t="str">
        <f>+IFERROR(VLOOKUP($AC262,'Calculation NH4'!$B$4:$J$1041,7,FALSE),"")</f>
        <v/>
      </c>
      <c r="AG262" s="64" t="str">
        <f>+IFERROR(VLOOKUP($AC262,'Calculation NO3'!$B$4:$J$1044,7,FALSE),"")</f>
        <v/>
      </c>
      <c r="AH262" s="64" t="str">
        <f>+IFERROR(VLOOKUP($AC262,'Calculation P'!$B$4:$J$1000,7,FALSE),"")</f>
        <v/>
      </c>
      <c r="AI262" s="240"/>
      <c r="AJ262" s="210" t="str">
        <f t="shared" si="109"/>
        <v>43673E</v>
      </c>
      <c r="AK262" s="211" t="str">
        <f>+IFERROR(VLOOKUP($AJ262,'Calculation TSS'!$B$4:$J$1000,7,FALSE),"")</f>
        <v/>
      </c>
      <c r="AL262" s="4" t="str">
        <f>+IFERROR(VLOOKUP($AJ262,'Calculation COD'!$B$4:$J$1055,7,FALSE),"")</f>
        <v/>
      </c>
      <c r="AM262" s="4" t="str">
        <f>+IFERROR(VLOOKUP($AJ262,'Calculation NH4'!$B$4:$J$1041,7,FALSE),"")</f>
        <v/>
      </c>
      <c r="AN262" s="64" t="str">
        <f>+IFERROR(VLOOKUP($AJ262,'Calculation NO3'!$B$4:$J$1044,7,FALSE),"")</f>
        <v/>
      </c>
      <c r="AO262" s="69" t="str">
        <f>+IFERROR(VLOOKUP($AJ262,'Calculation P'!$B$4:$J$1000,7,FALSE),"")</f>
        <v/>
      </c>
      <c r="AP262" s="178" t="str">
        <f t="shared" si="110"/>
        <v>43673F</v>
      </c>
      <c r="AQ262" s="65" t="str">
        <f>+IFERROR(VLOOKUP($AP262,'Calculation TSS'!$B$4:$J$1000,7,FALSE),"")</f>
        <v/>
      </c>
      <c r="AR262" s="65" t="str">
        <f>+IFERROR(VLOOKUP($AP262,'Calculation COD'!$B$4:$J$1055,7,FALSE),"")</f>
        <v/>
      </c>
      <c r="AS262" s="65" t="str">
        <f>+IFERROR(VLOOKUP($AP262,'Calculation NH4'!$B$4:$J$1041,7,FALSE),"")</f>
        <v/>
      </c>
      <c r="AT262" s="64" t="str">
        <f>+IFERROR(VLOOKUP($AP262,'Calculation NO3'!$B$4:$J$1044,7,FALSE),"")</f>
        <v/>
      </c>
      <c r="AU262" s="64" t="str">
        <f>+IFERROR(VLOOKUP($AP262,'Calculation P'!$B$4:$J$1000,7,FALSE),"")</f>
        <v/>
      </c>
      <c r="AV262" s="115"/>
      <c r="AW262" s="189" t="str">
        <f t="shared" si="111"/>
        <v>43673G</v>
      </c>
      <c r="AX262" s="65" t="str">
        <f>+IFERROR(VLOOKUP($AW262,'Calculation COD'!$B$4:$J$1055,7,FALSE),"")</f>
        <v/>
      </c>
      <c r="AY262" s="65" t="str">
        <f>+IFERROR(VLOOKUP($AW262,'Calculation NH4'!$B$4:$J$1041,7,FALSE),"")</f>
        <v/>
      </c>
      <c r="AZ262" s="64" t="str">
        <f>+IFERROR(VLOOKUP($AW262,'Calculation NO3'!$B$4:$J$1044,7,FALSE),"")</f>
        <v/>
      </c>
      <c r="BA262" s="69" t="str">
        <f>+IFERROR(VLOOKUP($AW262,'Calculation P'!$B$4:$J$1000,7,FALSE),"")</f>
        <v/>
      </c>
      <c r="BB262" s="183" t="str">
        <f t="shared" si="112"/>
        <v>43673H</v>
      </c>
      <c r="BC262" s="64" t="str">
        <f>+IFERROR(VLOOKUP($BB262,'Calculation TSS'!$B$4:$J$1000,7,FALSE),"")</f>
        <v/>
      </c>
      <c r="BD262" s="65" t="str">
        <f>+IFERROR(VLOOKUP($BB262,'Calculation COD'!$B$4:$J$1055,7,FALSE),"")</f>
        <v/>
      </c>
      <c r="BE262" s="65" t="str">
        <f>+IFERROR(VLOOKUP($BB262,'Calculation NH4'!$B$4:$J$1041,7,FALSE),"")</f>
        <v/>
      </c>
      <c r="BF262" s="65" t="str">
        <f>+IFERROR(VLOOKUP($BB262,'Calculation NO3'!$B$4:$J$1044,7,FALSE),"")</f>
        <v/>
      </c>
      <c r="BG262" s="131" t="str">
        <f>+IFERROR(VLOOKUP($BB262,'Calculation P'!$B$4:$J$1000,7,FALSE),"")</f>
        <v/>
      </c>
      <c r="BH262" s="210" t="str">
        <f t="shared" si="113"/>
        <v>43673I</v>
      </c>
      <c r="BI262" s="66" t="str">
        <f>+IFERROR(VLOOKUP($BH262,'Calculation TSS'!$B$4:$J$1000,7,FALSE),"")</f>
        <v/>
      </c>
      <c r="BJ262" s="65" t="str">
        <f>+IFERROR(VLOOKUP($BH262,'Calculation COD'!$B$4:$J$1055,7,FALSE),"")</f>
        <v/>
      </c>
      <c r="BK262" s="65" t="str">
        <f>+IFERROR(VLOOKUP($BH262,'Calculation NH4'!$B$4:$J$1041,7,FALSE),"")</f>
        <v/>
      </c>
      <c r="BL262" s="65" t="str">
        <f>+IFERROR(VLOOKUP($BH262,'Calculation NO3'!$B$4:$J$1044,7,FALSE),"")</f>
        <v/>
      </c>
      <c r="BM262" s="64" t="str">
        <f>+IFERROR(VLOOKUP($BH262,'Calculation P'!$B$4:$J$1000,7,FALSE),"")</f>
        <v/>
      </c>
      <c r="BN262" s="115"/>
      <c r="BO262" s="183" t="str">
        <f t="shared" si="114"/>
        <v>43673N</v>
      </c>
      <c r="BP262" s="116" t="str">
        <f>IFERROR(+VLOOKUP($BO262,'Calculation Solids'!$B$4:$I$1141,7,FALSE),"")</f>
        <v/>
      </c>
      <c r="BQ262" s="187" t="str">
        <f t="shared" si="115"/>
        <v>43673O</v>
      </c>
      <c r="BR262" s="116" t="str">
        <f>IFERROR(+VLOOKUP($BQ262,'Calculation Solids'!$B$4:$I$1141,7,FALSE),"")</f>
        <v/>
      </c>
      <c r="BS262" s="185" t="str">
        <f t="shared" si="116"/>
        <v>43673P</v>
      </c>
      <c r="BT262" s="116" t="str">
        <f>IFERROR(+VLOOKUP($BS262,'Calculation Solids'!$B$4:$I$1141,7,FALSE),"")</f>
        <v/>
      </c>
    </row>
    <row r="263" spans="1:72" x14ac:dyDescent="0.35">
      <c r="A263" s="359">
        <v>43674</v>
      </c>
      <c r="B263" s="240"/>
      <c r="C263" s="191" t="str">
        <f t="shared" si="101"/>
        <v>43674A</v>
      </c>
      <c r="D263" s="64" t="str">
        <f>IFERROR(+VLOOKUP(C263,'Calculation Solids'!$B$4:$I$1141,7,FALSE),"")</f>
        <v/>
      </c>
      <c r="E263" s="326" t="str">
        <f>+IFERROR(VLOOKUP($C263,'Calculation COD'!$B$4:$J$1055,7,FALSE),"")</f>
        <v/>
      </c>
      <c r="F263" s="183" t="str">
        <f t="shared" si="102"/>
        <v>43674B</v>
      </c>
      <c r="G263" s="178" t="str">
        <f>IFERROR(+VLOOKUP($F263,'Calculation Solids'!$B$4:$I$1141,7,FALSE),"")</f>
        <v/>
      </c>
      <c r="H263" s="3" t="str">
        <f>+IFERROR(VLOOKUP($F263,'Calculation COD'!$B$4:$J$1055,7,FALSE),"")</f>
        <v/>
      </c>
      <c r="I263" s="3" t="str">
        <f>+IFERROR(VLOOKUP($F263,'Calculation NH4'!$B$4:$J$1041,7,FALSE),"")</f>
        <v/>
      </c>
      <c r="J263" s="64" t="str">
        <f>+IFERROR(VLOOKUP($F263,'Calculation NO3'!$B$4:$J$1044,7,FALSE),"")</f>
        <v/>
      </c>
      <c r="K263" s="64" t="str">
        <f>+IFERROR(VLOOKUP($F263,'Calculation P'!$B$4:$J$1000,7,FALSE),"")</f>
        <v/>
      </c>
      <c r="L263" s="240"/>
      <c r="M263" s="117" t="str">
        <f t="shared" si="103"/>
        <v>43674J</v>
      </c>
      <c r="N263" s="66" t="str">
        <f>+IFERROR(VLOOKUP($M263,'Calculation Solids'!$B$4:$J$1141,7,FALSE),"")</f>
        <v/>
      </c>
      <c r="O263" s="64" t="str">
        <f t="shared" si="104"/>
        <v>43674K</v>
      </c>
      <c r="P263" s="64" t="str">
        <f>+IFERROR(VLOOKUP($O263,'Calculation Solids'!$B$4:$J$1141,7,FALSE),"")</f>
        <v/>
      </c>
      <c r="Q263" s="64" t="str">
        <f t="shared" si="105"/>
        <v>43674L</v>
      </c>
      <c r="R263" s="64" t="str">
        <f>+IFERROR(VLOOKUP($Q263,'Calculation Solids'!$B$4:$J$1141,7,FALSE),"")</f>
        <v/>
      </c>
      <c r="S263" s="64" t="str">
        <f t="shared" si="106"/>
        <v>43674M</v>
      </c>
      <c r="T263" s="64" t="str">
        <f>+IFERROR(VLOOKUP($S263,'Calculation Solids'!$B$4:$J$1141,7,FALSE),"")</f>
        <v/>
      </c>
      <c r="U263" s="69" t="str">
        <f t="shared" si="117"/>
        <v/>
      </c>
      <c r="V263" s="189" t="str">
        <f t="shared" si="107"/>
        <v>43674C</v>
      </c>
      <c r="W263" s="64" t="str">
        <f>+IFERROR(VLOOKUP($V263,'Calculation Solids'!$B$4:$J$1141,7,FALSE),"")</f>
        <v/>
      </c>
      <c r="X263" s="4" t="str">
        <f>+IFERROR(VLOOKUP($V263,'Calculation COD'!$B$4:$J$1055,7,FALSE),"")</f>
        <v/>
      </c>
      <c r="Y263" s="4" t="str">
        <f>+IFERROR(VLOOKUP($V263,'Calculation NH4'!$B$4:$J$1041,7,FALSE),"")</f>
        <v/>
      </c>
      <c r="Z263" s="64" t="str">
        <f>+IFERROR(VLOOKUP($V263,'Calculation NO3'!$B$4:$J$1044,7,FALSE),"")</f>
        <v/>
      </c>
      <c r="AA263" s="131" t="str">
        <f>+IFERROR(VLOOKUP($V263,'Calculation P'!$B$4:$J$1000,7,FALSE),"")</f>
        <v/>
      </c>
      <c r="AB263" s="115"/>
      <c r="AC263" s="183" t="str">
        <f t="shared" si="108"/>
        <v>43674D</v>
      </c>
      <c r="AD263" s="4" t="str">
        <f>+IFERROR(VLOOKUP($AC263,'Calculation TSS'!$B$4:$J$1000,7,FALSE),"")</f>
        <v/>
      </c>
      <c r="AE263" s="4" t="str">
        <f>+IFERROR(VLOOKUP($AC263,'Calculation COD'!$B$4:$J$1055,7,FALSE),"")</f>
        <v/>
      </c>
      <c r="AF263" s="4" t="str">
        <f>+IFERROR(VLOOKUP($AC263,'Calculation NH4'!$B$4:$J$1041,7,FALSE),"")</f>
        <v/>
      </c>
      <c r="AG263" s="64" t="str">
        <f>+IFERROR(VLOOKUP($AC263,'Calculation NO3'!$B$4:$J$1044,7,FALSE),"")</f>
        <v/>
      </c>
      <c r="AH263" s="64" t="str">
        <f>+IFERROR(VLOOKUP($AC263,'Calculation P'!$B$4:$J$1000,7,FALSE),"")</f>
        <v/>
      </c>
      <c r="AI263" s="240"/>
      <c r="AJ263" s="210" t="str">
        <f t="shared" si="109"/>
        <v>43674E</v>
      </c>
      <c r="AK263" s="211" t="str">
        <f>+IFERROR(VLOOKUP($AJ263,'Calculation TSS'!$B$4:$J$1000,7,FALSE),"")</f>
        <v/>
      </c>
      <c r="AL263" s="4" t="str">
        <f>+IFERROR(VLOOKUP($AJ263,'Calculation COD'!$B$4:$J$1055,7,FALSE),"")</f>
        <v/>
      </c>
      <c r="AM263" s="4" t="str">
        <f>+IFERROR(VLOOKUP($AJ263,'Calculation NH4'!$B$4:$J$1041,7,FALSE),"")</f>
        <v/>
      </c>
      <c r="AN263" s="64" t="str">
        <f>+IFERROR(VLOOKUP($AJ263,'Calculation NO3'!$B$4:$J$1044,7,FALSE),"")</f>
        <v/>
      </c>
      <c r="AO263" s="69" t="str">
        <f>+IFERROR(VLOOKUP($AJ263,'Calculation P'!$B$4:$J$1000,7,FALSE),"")</f>
        <v/>
      </c>
      <c r="AP263" s="178" t="str">
        <f t="shared" si="110"/>
        <v>43674F</v>
      </c>
      <c r="AQ263" s="65" t="str">
        <f>+IFERROR(VLOOKUP($AP263,'Calculation TSS'!$B$4:$J$1000,7,FALSE),"")</f>
        <v/>
      </c>
      <c r="AR263" s="65" t="str">
        <f>+IFERROR(VLOOKUP($AP263,'Calculation COD'!$B$4:$J$1055,7,FALSE),"")</f>
        <v/>
      </c>
      <c r="AS263" s="65" t="str">
        <f>+IFERROR(VLOOKUP($AP263,'Calculation NH4'!$B$4:$J$1041,7,FALSE),"")</f>
        <v/>
      </c>
      <c r="AT263" s="64" t="str">
        <f>+IFERROR(VLOOKUP($AP263,'Calculation NO3'!$B$4:$J$1044,7,FALSE),"")</f>
        <v/>
      </c>
      <c r="AU263" s="64" t="str">
        <f>+IFERROR(VLOOKUP($AP263,'Calculation P'!$B$4:$J$1000,7,FALSE),"")</f>
        <v/>
      </c>
      <c r="AV263" s="115"/>
      <c r="AW263" s="189" t="str">
        <f t="shared" si="111"/>
        <v>43674G</v>
      </c>
      <c r="AX263" s="65" t="str">
        <f>+IFERROR(VLOOKUP($AW263,'Calculation COD'!$B$4:$J$1055,7,FALSE),"")</f>
        <v/>
      </c>
      <c r="AY263" s="65" t="str">
        <f>+IFERROR(VLOOKUP($AW263,'Calculation NH4'!$B$4:$J$1041,7,FALSE),"")</f>
        <v/>
      </c>
      <c r="AZ263" s="64" t="str">
        <f>+IFERROR(VLOOKUP($AW263,'Calculation NO3'!$B$4:$J$1044,7,FALSE),"")</f>
        <v/>
      </c>
      <c r="BA263" s="69" t="str">
        <f>+IFERROR(VLOOKUP($AW263,'Calculation P'!$B$4:$J$1000,7,FALSE),"")</f>
        <v/>
      </c>
      <c r="BB263" s="183" t="str">
        <f t="shared" si="112"/>
        <v>43674H</v>
      </c>
      <c r="BC263" s="64" t="str">
        <f>+IFERROR(VLOOKUP($BB263,'Calculation TSS'!$B$4:$J$1000,7,FALSE),"")</f>
        <v/>
      </c>
      <c r="BD263" s="65" t="str">
        <f>+IFERROR(VLOOKUP($BB263,'Calculation COD'!$B$4:$J$1055,7,FALSE),"")</f>
        <v/>
      </c>
      <c r="BE263" s="65" t="str">
        <f>+IFERROR(VLOOKUP($BB263,'Calculation NH4'!$B$4:$J$1041,7,FALSE),"")</f>
        <v/>
      </c>
      <c r="BF263" s="65" t="str">
        <f>+IFERROR(VLOOKUP($BB263,'Calculation NO3'!$B$4:$J$1044,7,FALSE),"")</f>
        <v/>
      </c>
      <c r="BG263" s="131" t="str">
        <f>+IFERROR(VLOOKUP($BB263,'Calculation P'!$B$4:$J$1000,7,FALSE),"")</f>
        <v/>
      </c>
      <c r="BH263" s="210" t="str">
        <f t="shared" si="113"/>
        <v>43674I</v>
      </c>
      <c r="BI263" s="66" t="str">
        <f>+IFERROR(VLOOKUP($BH263,'Calculation TSS'!$B$4:$J$1000,7,FALSE),"")</f>
        <v/>
      </c>
      <c r="BJ263" s="65" t="str">
        <f>+IFERROR(VLOOKUP($BH263,'Calculation COD'!$B$4:$J$1055,7,FALSE),"")</f>
        <v/>
      </c>
      <c r="BK263" s="65" t="str">
        <f>+IFERROR(VLOOKUP($BH263,'Calculation NH4'!$B$4:$J$1041,7,FALSE),"")</f>
        <v/>
      </c>
      <c r="BL263" s="65" t="str">
        <f>+IFERROR(VLOOKUP($BH263,'Calculation NO3'!$B$4:$J$1044,7,FALSE),"")</f>
        <v/>
      </c>
      <c r="BM263" s="64" t="str">
        <f>+IFERROR(VLOOKUP($BH263,'Calculation P'!$B$4:$J$1000,7,FALSE),"")</f>
        <v/>
      </c>
      <c r="BN263" s="115"/>
      <c r="BO263" s="183" t="str">
        <f t="shared" si="114"/>
        <v>43674N</v>
      </c>
      <c r="BP263" s="116" t="str">
        <f>IFERROR(+VLOOKUP($BO263,'Calculation Solids'!$B$4:$I$1141,7,FALSE),"")</f>
        <v/>
      </c>
      <c r="BQ263" s="187" t="str">
        <f t="shared" si="115"/>
        <v>43674O</v>
      </c>
      <c r="BR263" s="116" t="str">
        <f>IFERROR(+VLOOKUP($BQ263,'Calculation Solids'!$B$4:$I$1141,7,FALSE),"")</f>
        <v/>
      </c>
      <c r="BS263" s="185" t="str">
        <f t="shared" si="116"/>
        <v>43674P</v>
      </c>
      <c r="BT263" s="116" t="str">
        <f>IFERROR(+VLOOKUP($BS263,'Calculation Solids'!$B$4:$I$1141,7,FALSE),"")</f>
        <v/>
      </c>
    </row>
    <row r="264" spans="1:72" x14ac:dyDescent="0.35">
      <c r="A264" s="359">
        <v>43675</v>
      </c>
      <c r="B264" s="239"/>
      <c r="C264" s="344" t="str">
        <f t="shared" si="101"/>
        <v>43675A</v>
      </c>
      <c r="D264" s="339">
        <f>IFERROR(+VLOOKUP(C264,'Calculation Solids'!$B$4:$I$1141,7,FALSE),"")</f>
        <v>18.196800566189172</v>
      </c>
      <c r="E264" s="340" t="str">
        <f>+IFERROR(VLOOKUP($C264,'Calculation COD'!$B$4:$J$1055,7,FALSE),"")</f>
        <v/>
      </c>
      <c r="F264" s="345" t="str">
        <f t="shared" si="102"/>
        <v>43675B</v>
      </c>
      <c r="G264" s="341">
        <f>IFERROR(+VLOOKUP($F264,'Calculation Solids'!$B$4:$I$1141,7,FALSE),"")</f>
        <v>4.7632113263458002</v>
      </c>
      <c r="H264" s="342" t="str">
        <f>+IFERROR(VLOOKUP($F264,'Calculation COD'!$B$4:$J$1055,7,FALSE),"")</f>
        <v/>
      </c>
      <c r="I264" s="342" t="str">
        <f>+IFERROR(VLOOKUP($F264,'Calculation NH4'!$B$4:$J$1041,7,FALSE),"")</f>
        <v/>
      </c>
      <c r="J264" s="339" t="str">
        <f>+IFERROR(VLOOKUP($F264,'Calculation NO3'!$B$4:$J$1044,7,FALSE),"")</f>
        <v/>
      </c>
      <c r="K264" s="339" t="str">
        <f>+IFERROR(VLOOKUP($F264,'Calculation P'!$B$4:$J$1000,7,FALSE),"")</f>
        <v/>
      </c>
      <c r="L264" s="239"/>
      <c r="M264" s="346" t="str">
        <f t="shared" si="103"/>
        <v>43675J</v>
      </c>
      <c r="N264" s="343">
        <f>+IFERROR(VLOOKUP($M264,'Calculation Solids'!$B$4:$J$1141,7,FALSE),"")</f>
        <v>56.939178332141481</v>
      </c>
      <c r="O264" s="339" t="str">
        <f t="shared" si="104"/>
        <v>43675K</v>
      </c>
      <c r="P264" s="339">
        <f>+IFERROR(VLOOKUP($O264,'Calculation Solids'!$B$4:$J$1141,7,FALSE),"")</f>
        <v>49.715685403209093</v>
      </c>
      <c r="Q264" s="339" t="str">
        <f t="shared" si="105"/>
        <v>43675L</v>
      </c>
      <c r="R264" s="339">
        <f>+IFERROR(VLOOKUP($Q264,'Calculation Solids'!$B$4:$J$1141,7,FALSE),"")</f>
        <v>48.798169410525901</v>
      </c>
      <c r="S264" s="339" t="str">
        <f t="shared" si="106"/>
        <v>43675M</v>
      </c>
      <c r="T264" s="339" t="str">
        <f>+IFERROR(VLOOKUP($S264,'Calculation Solids'!$B$4:$J$1141,7,FALSE),"")</f>
        <v/>
      </c>
      <c r="U264" s="347">
        <f t="shared" si="117"/>
        <v>51.817677715292156</v>
      </c>
      <c r="V264" s="348" t="str">
        <f t="shared" si="107"/>
        <v>43675C</v>
      </c>
      <c r="W264" s="339" t="str">
        <f>+IFERROR(VLOOKUP($V264,'Calculation Solids'!$B$4:$J$1141,7,FALSE),"")</f>
        <v/>
      </c>
      <c r="X264" s="8" t="str">
        <f>+IFERROR(VLOOKUP($V264,'Calculation COD'!$B$4:$J$1055,7,FALSE),"")</f>
        <v/>
      </c>
      <c r="Y264" s="8" t="str">
        <f>+IFERROR(VLOOKUP($V264,'Calculation NH4'!$B$4:$J$1041,7,FALSE),"")</f>
        <v/>
      </c>
      <c r="Z264" s="339" t="str">
        <f>+IFERROR(VLOOKUP($V264,'Calculation NO3'!$B$4:$J$1044,7,FALSE),"")</f>
        <v/>
      </c>
      <c r="AA264" s="349" t="str">
        <f>+IFERROR(VLOOKUP($V264,'Calculation P'!$B$4:$J$1000,7,FALSE),"")</f>
        <v/>
      </c>
      <c r="AB264" s="62"/>
      <c r="AC264" s="345" t="str">
        <f t="shared" si="108"/>
        <v>43675D</v>
      </c>
      <c r="AD264" s="8" t="str">
        <f>+IFERROR(VLOOKUP($AC264,'Calculation TSS'!$B$4:$J$1000,7,FALSE),"")</f>
        <v/>
      </c>
      <c r="AE264" s="8" t="str">
        <f>+IFERROR(VLOOKUP($AC264,'Calculation COD'!$B$4:$J$1055,7,FALSE),"")</f>
        <v/>
      </c>
      <c r="AF264" s="8" t="str">
        <f>+IFERROR(VLOOKUP($AC264,'Calculation NH4'!$B$4:$J$1041,7,FALSE),"")</f>
        <v/>
      </c>
      <c r="AG264" s="339" t="str">
        <f>+IFERROR(VLOOKUP($AC264,'Calculation NO3'!$B$4:$J$1044,7,FALSE),"")</f>
        <v/>
      </c>
      <c r="AH264" s="339" t="str">
        <f>+IFERROR(VLOOKUP($AC264,'Calculation P'!$B$4:$J$1000,7,FALSE),"")</f>
        <v/>
      </c>
      <c r="AI264" s="239"/>
      <c r="AJ264" s="193" t="str">
        <f t="shared" si="109"/>
        <v>43675E</v>
      </c>
      <c r="AK264" s="350" t="str">
        <f>+IFERROR(VLOOKUP($AJ264,'Calculation TSS'!$B$4:$J$1000,7,FALSE),"")</f>
        <v/>
      </c>
      <c r="AL264" s="8" t="str">
        <f>+IFERROR(VLOOKUP($AJ264,'Calculation COD'!$B$4:$J$1055,7,FALSE),"")</f>
        <v/>
      </c>
      <c r="AM264" s="8" t="str">
        <f>+IFERROR(VLOOKUP($AJ264,'Calculation NH4'!$B$4:$J$1041,7,FALSE),"")</f>
        <v/>
      </c>
      <c r="AN264" s="339" t="str">
        <f>+IFERROR(VLOOKUP($AJ264,'Calculation NO3'!$B$4:$J$1044,7,FALSE),"")</f>
        <v/>
      </c>
      <c r="AO264" s="347" t="str">
        <f>+IFERROR(VLOOKUP($AJ264,'Calculation P'!$B$4:$J$1000,7,FALSE),"")</f>
        <v/>
      </c>
      <c r="AP264" s="341" t="str">
        <f t="shared" si="110"/>
        <v>43675F</v>
      </c>
      <c r="AQ264" s="26" t="str">
        <f>+IFERROR(VLOOKUP($AP264,'Calculation TSS'!$B$4:$J$1000,7,FALSE),"")</f>
        <v/>
      </c>
      <c r="AR264" s="26" t="str">
        <f>+IFERROR(VLOOKUP($AP264,'Calculation COD'!$B$4:$J$1055,7,FALSE),"")</f>
        <v/>
      </c>
      <c r="AS264" s="26" t="str">
        <f>+IFERROR(VLOOKUP($AP264,'Calculation NH4'!$B$4:$J$1041,7,FALSE),"")</f>
        <v/>
      </c>
      <c r="AT264" s="339" t="str">
        <f>+IFERROR(VLOOKUP($AP264,'Calculation NO3'!$B$4:$J$1044,7,FALSE),"")</f>
        <v/>
      </c>
      <c r="AU264" s="339" t="str">
        <f>+IFERROR(VLOOKUP($AP264,'Calculation P'!$B$4:$J$1000,7,FALSE),"")</f>
        <v/>
      </c>
      <c r="AV264" s="62"/>
      <c r="AW264" s="348" t="str">
        <f t="shared" si="111"/>
        <v>43675G</v>
      </c>
      <c r="AX264" s="26" t="str">
        <f>+IFERROR(VLOOKUP($AW264,'Calculation COD'!$B$4:$J$1055,7,FALSE),"")</f>
        <v/>
      </c>
      <c r="AY264" s="26" t="str">
        <f>+IFERROR(VLOOKUP($AW264,'Calculation NH4'!$B$4:$J$1041,7,FALSE),"")</f>
        <v/>
      </c>
      <c r="AZ264" s="339" t="str">
        <f>+IFERROR(VLOOKUP($AW264,'Calculation NO3'!$B$4:$J$1044,7,FALSE),"")</f>
        <v/>
      </c>
      <c r="BA264" s="347" t="str">
        <f>+IFERROR(VLOOKUP($AW264,'Calculation P'!$B$4:$J$1000,7,FALSE),"")</f>
        <v/>
      </c>
      <c r="BB264" s="345" t="str">
        <f t="shared" si="112"/>
        <v>43675H</v>
      </c>
      <c r="BC264" s="339" t="str">
        <f>+IFERROR(VLOOKUP($BB264,'Calculation TSS'!$B$4:$J$1000,7,FALSE),"")</f>
        <v/>
      </c>
      <c r="BD264" s="26" t="str">
        <f>+IFERROR(VLOOKUP($BB264,'Calculation COD'!$B$4:$J$1055,7,FALSE),"")</f>
        <v/>
      </c>
      <c r="BE264" s="26" t="str">
        <f>+IFERROR(VLOOKUP($BB264,'Calculation NH4'!$B$4:$J$1041,7,FALSE),"")</f>
        <v/>
      </c>
      <c r="BF264" s="26" t="str">
        <f>+IFERROR(VLOOKUP($BB264,'Calculation NO3'!$B$4:$J$1044,7,FALSE),"")</f>
        <v/>
      </c>
      <c r="BG264" s="349" t="str">
        <f>+IFERROR(VLOOKUP($BB264,'Calculation P'!$B$4:$J$1000,7,FALSE),"")</f>
        <v/>
      </c>
      <c r="BH264" s="193" t="str">
        <f t="shared" si="113"/>
        <v>43675I</v>
      </c>
      <c r="BI264" s="343" t="str">
        <f>+IFERROR(VLOOKUP($BH264,'Calculation TSS'!$B$4:$J$1000,7,FALSE),"")</f>
        <v/>
      </c>
      <c r="BJ264" s="26" t="str">
        <f>+IFERROR(VLOOKUP($BH264,'Calculation COD'!$B$4:$J$1055,7,FALSE),"")</f>
        <v/>
      </c>
      <c r="BK264" s="26" t="str">
        <f>+IFERROR(VLOOKUP($BH264,'Calculation NH4'!$B$4:$J$1041,7,FALSE),"")</f>
        <v/>
      </c>
      <c r="BL264" s="26" t="str">
        <f>+IFERROR(VLOOKUP($BH264,'Calculation NO3'!$B$4:$J$1044,7,FALSE),"")</f>
        <v/>
      </c>
      <c r="BM264" s="339" t="str">
        <f>+IFERROR(VLOOKUP($BH264,'Calculation P'!$B$4:$J$1000,7,FALSE),"")</f>
        <v/>
      </c>
      <c r="BN264" s="62"/>
      <c r="BO264" s="345" t="str">
        <f t="shared" si="114"/>
        <v>43675N</v>
      </c>
      <c r="BP264" s="351">
        <f>IFERROR(+VLOOKUP($BO264,'Calculation Solids'!$B$4:$I$1141,7,FALSE),"")</f>
        <v>212.5446807670281</v>
      </c>
      <c r="BQ264" s="352" t="str">
        <f t="shared" si="115"/>
        <v>43675O</v>
      </c>
      <c r="BR264" s="351">
        <f>IFERROR(+VLOOKUP($BQ264,'Calculation Solids'!$B$4:$I$1141,7,FALSE),"")</f>
        <v>425.32899869960994</v>
      </c>
      <c r="BS264" s="353" t="str">
        <f t="shared" si="116"/>
        <v>43675P</v>
      </c>
      <c r="BT264" s="351" t="str">
        <f>IFERROR(+VLOOKUP($BS264,'Calculation Solids'!$B$4:$I$1141,7,FALSE),"")</f>
        <v/>
      </c>
    </row>
    <row r="265" spans="1:72" x14ac:dyDescent="0.35">
      <c r="A265" s="359">
        <v>43676</v>
      </c>
      <c r="B265" s="239"/>
      <c r="C265" s="344" t="str">
        <f t="shared" si="101"/>
        <v>43676A</v>
      </c>
      <c r="D265" s="339" t="str">
        <f>IFERROR(+VLOOKUP(C265,'Calculation Solids'!$B$4:$I$1141,7,FALSE),"")</f>
        <v/>
      </c>
      <c r="E265" s="340" t="str">
        <f>+IFERROR(VLOOKUP($C265,'Calculation COD'!$B$4:$J$1055,7,FALSE),"")</f>
        <v/>
      </c>
      <c r="F265" s="345" t="str">
        <f t="shared" si="102"/>
        <v>43676B</v>
      </c>
      <c r="G265" s="341" t="str">
        <f>IFERROR(+VLOOKUP($F265,'Calculation Solids'!$B$4:$I$1141,7,FALSE),"")</f>
        <v/>
      </c>
      <c r="H265" s="342" t="str">
        <f>+IFERROR(VLOOKUP($F265,'Calculation COD'!$B$4:$J$1055,7,FALSE),"")</f>
        <v/>
      </c>
      <c r="I265" s="342" t="str">
        <f>+IFERROR(VLOOKUP($F265,'Calculation NH4'!$B$4:$J$1041,7,FALSE),"")</f>
        <v/>
      </c>
      <c r="J265" s="339" t="str">
        <f>+IFERROR(VLOOKUP($F265,'Calculation NO3'!$B$4:$J$1044,7,FALSE),"")</f>
        <v/>
      </c>
      <c r="K265" s="339" t="str">
        <f>+IFERROR(VLOOKUP($F265,'Calculation P'!$B$4:$J$1000,7,FALSE),"")</f>
        <v/>
      </c>
      <c r="L265" s="239"/>
      <c r="M265" s="346" t="str">
        <f t="shared" si="103"/>
        <v>43676J</v>
      </c>
      <c r="N265" s="343" t="str">
        <f>+IFERROR(VLOOKUP($M265,'Calculation Solids'!$B$4:$J$1141,7,FALSE),"")</f>
        <v/>
      </c>
      <c r="O265" s="339" t="str">
        <f t="shared" si="104"/>
        <v>43676K</v>
      </c>
      <c r="P265" s="339" t="str">
        <f>+IFERROR(VLOOKUP($O265,'Calculation Solids'!$B$4:$J$1141,7,FALSE),"")</f>
        <v/>
      </c>
      <c r="Q265" s="339" t="str">
        <f t="shared" si="105"/>
        <v>43676L</v>
      </c>
      <c r="R265" s="339" t="str">
        <f>+IFERROR(VLOOKUP($Q265,'Calculation Solids'!$B$4:$J$1141,7,FALSE),"")</f>
        <v/>
      </c>
      <c r="S265" s="339" t="str">
        <f t="shared" si="106"/>
        <v>43676M</v>
      </c>
      <c r="T265" s="339" t="str">
        <f>+IFERROR(VLOOKUP($S265,'Calculation Solids'!$B$4:$J$1141,7,FALSE),"")</f>
        <v/>
      </c>
      <c r="U265" s="347" t="str">
        <f t="shared" si="117"/>
        <v/>
      </c>
      <c r="V265" s="348" t="str">
        <f t="shared" si="107"/>
        <v>43676C</v>
      </c>
      <c r="W265" s="339" t="str">
        <f>+IFERROR(VLOOKUP($V265,'Calculation Solids'!$B$4:$J$1141,7,FALSE),"")</f>
        <v/>
      </c>
      <c r="X265" s="8" t="str">
        <f>+IFERROR(VLOOKUP($V265,'Calculation COD'!$B$4:$J$1055,7,FALSE),"")</f>
        <v/>
      </c>
      <c r="Y265" s="8" t="str">
        <f>+IFERROR(VLOOKUP($V265,'Calculation NH4'!$B$4:$J$1041,7,FALSE),"")</f>
        <v/>
      </c>
      <c r="Z265" s="339" t="str">
        <f>+IFERROR(VLOOKUP($V265,'Calculation NO3'!$B$4:$J$1044,7,FALSE),"")</f>
        <v/>
      </c>
      <c r="AA265" s="349" t="str">
        <f>+IFERROR(VLOOKUP($V265,'Calculation P'!$B$4:$J$1000,7,FALSE),"")</f>
        <v/>
      </c>
      <c r="AB265" s="62"/>
      <c r="AC265" s="345" t="str">
        <f t="shared" si="108"/>
        <v>43676D</v>
      </c>
      <c r="AD265" s="8" t="str">
        <f>+IFERROR(VLOOKUP($AC265,'Calculation TSS'!$B$4:$J$1000,7,FALSE),"")</f>
        <v/>
      </c>
      <c r="AE265" s="8" t="str">
        <f>+IFERROR(VLOOKUP($AC265,'Calculation COD'!$B$4:$J$1055,7,FALSE),"")</f>
        <v/>
      </c>
      <c r="AF265" s="8" t="str">
        <f>+IFERROR(VLOOKUP($AC265,'Calculation NH4'!$B$4:$J$1041,7,FALSE),"")</f>
        <v/>
      </c>
      <c r="AG265" s="339" t="str">
        <f>+IFERROR(VLOOKUP($AC265,'Calculation NO3'!$B$4:$J$1044,7,FALSE),"")</f>
        <v/>
      </c>
      <c r="AH265" s="339" t="str">
        <f>+IFERROR(VLOOKUP($AC265,'Calculation P'!$B$4:$J$1000,7,FALSE),"")</f>
        <v/>
      </c>
      <c r="AI265" s="239"/>
      <c r="AJ265" s="193" t="str">
        <f t="shared" si="109"/>
        <v>43676E</v>
      </c>
      <c r="AK265" s="350" t="str">
        <f>+IFERROR(VLOOKUP($AJ265,'Calculation TSS'!$B$4:$J$1000,7,FALSE),"")</f>
        <v/>
      </c>
      <c r="AL265" s="8" t="str">
        <f>+IFERROR(VLOOKUP($AJ265,'Calculation COD'!$B$4:$J$1055,7,FALSE),"")</f>
        <v/>
      </c>
      <c r="AM265" s="8" t="str">
        <f>+IFERROR(VLOOKUP($AJ265,'Calculation NH4'!$B$4:$J$1041,7,FALSE),"")</f>
        <v/>
      </c>
      <c r="AN265" s="339" t="str">
        <f>+IFERROR(VLOOKUP($AJ265,'Calculation NO3'!$B$4:$J$1044,7,FALSE),"")</f>
        <v/>
      </c>
      <c r="AO265" s="347" t="str">
        <f>+IFERROR(VLOOKUP($AJ265,'Calculation P'!$B$4:$J$1000,7,FALSE),"")</f>
        <v/>
      </c>
      <c r="AP265" s="341" t="str">
        <f t="shared" si="110"/>
        <v>43676F</v>
      </c>
      <c r="AQ265" s="26" t="str">
        <f>+IFERROR(VLOOKUP($AP265,'Calculation TSS'!$B$4:$J$1000,7,FALSE),"")</f>
        <v/>
      </c>
      <c r="AR265" s="26" t="str">
        <f>+IFERROR(VLOOKUP($AP265,'Calculation COD'!$B$4:$J$1055,7,FALSE),"")</f>
        <v/>
      </c>
      <c r="AS265" s="26" t="str">
        <f>+IFERROR(VLOOKUP($AP265,'Calculation NH4'!$B$4:$J$1041,7,FALSE),"")</f>
        <v/>
      </c>
      <c r="AT265" s="339" t="str">
        <f>+IFERROR(VLOOKUP($AP265,'Calculation NO3'!$B$4:$J$1044,7,FALSE),"")</f>
        <v/>
      </c>
      <c r="AU265" s="339" t="str">
        <f>+IFERROR(VLOOKUP($AP265,'Calculation P'!$B$4:$J$1000,7,FALSE),"")</f>
        <v/>
      </c>
      <c r="AV265" s="62"/>
      <c r="AW265" s="348" t="str">
        <f t="shared" si="111"/>
        <v>43676G</v>
      </c>
      <c r="AX265" s="26" t="str">
        <f>+IFERROR(VLOOKUP($AW265,'Calculation COD'!$B$4:$J$1055,7,FALSE),"")</f>
        <v/>
      </c>
      <c r="AY265" s="26" t="str">
        <f>+IFERROR(VLOOKUP($AW265,'Calculation NH4'!$B$4:$J$1041,7,FALSE),"")</f>
        <v/>
      </c>
      <c r="AZ265" s="339" t="str">
        <f>+IFERROR(VLOOKUP($AW265,'Calculation NO3'!$B$4:$J$1044,7,FALSE),"")</f>
        <v/>
      </c>
      <c r="BA265" s="347" t="str">
        <f>+IFERROR(VLOOKUP($AW265,'Calculation P'!$B$4:$J$1000,7,FALSE),"")</f>
        <v/>
      </c>
      <c r="BB265" s="345" t="str">
        <f t="shared" si="112"/>
        <v>43676H</v>
      </c>
      <c r="BC265" s="339" t="str">
        <f>+IFERROR(VLOOKUP($BB265,'Calculation TSS'!$B$4:$J$1000,7,FALSE),"")</f>
        <v/>
      </c>
      <c r="BD265" s="26" t="str">
        <f>+IFERROR(VLOOKUP($BB265,'Calculation COD'!$B$4:$J$1055,7,FALSE),"")</f>
        <v/>
      </c>
      <c r="BE265" s="26" t="str">
        <f>+IFERROR(VLOOKUP($BB265,'Calculation NH4'!$B$4:$J$1041,7,FALSE),"")</f>
        <v/>
      </c>
      <c r="BF265" s="26" t="str">
        <f>+IFERROR(VLOOKUP($BB265,'Calculation NO3'!$B$4:$J$1044,7,FALSE),"")</f>
        <v/>
      </c>
      <c r="BG265" s="349" t="str">
        <f>+IFERROR(VLOOKUP($BB265,'Calculation P'!$B$4:$J$1000,7,FALSE),"")</f>
        <v/>
      </c>
      <c r="BH265" s="193" t="str">
        <f t="shared" si="113"/>
        <v>43676I</v>
      </c>
      <c r="BI265" s="343" t="str">
        <f>+IFERROR(VLOOKUP($BH265,'Calculation TSS'!$B$4:$J$1000,7,FALSE),"")</f>
        <v/>
      </c>
      <c r="BJ265" s="26" t="str">
        <f>+IFERROR(VLOOKUP($BH265,'Calculation COD'!$B$4:$J$1055,7,FALSE),"")</f>
        <v/>
      </c>
      <c r="BK265" s="26" t="str">
        <f>+IFERROR(VLOOKUP($BH265,'Calculation NH4'!$B$4:$J$1041,7,FALSE),"")</f>
        <v/>
      </c>
      <c r="BL265" s="26" t="str">
        <f>+IFERROR(VLOOKUP($BH265,'Calculation NO3'!$B$4:$J$1044,7,FALSE),"")</f>
        <v/>
      </c>
      <c r="BM265" s="339" t="str">
        <f>+IFERROR(VLOOKUP($BH265,'Calculation P'!$B$4:$J$1000,7,FALSE),"")</f>
        <v/>
      </c>
      <c r="BN265" s="62"/>
      <c r="BO265" s="345" t="str">
        <f t="shared" si="114"/>
        <v>43676N</v>
      </c>
      <c r="BP265" s="351" t="str">
        <f>IFERROR(+VLOOKUP($BO265,'Calculation Solids'!$B$4:$I$1141,7,FALSE),"")</f>
        <v/>
      </c>
      <c r="BQ265" s="352" t="str">
        <f t="shared" si="115"/>
        <v>43676O</v>
      </c>
      <c r="BR265" s="351" t="str">
        <f>IFERROR(+VLOOKUP($BQ265,'Calculation Solids'!$B$4:$I$1141,7,FALSE),"")</f>
        <v/>
      </c>
      <c r="BS265" s="353" t="str">
        <f t="shared" si="116"/>
        <v>43676P</v>
      </c>
      <c r="BT265" s="351" t="str">
        <f>IFERROR(+VLOOKUP($BS265,'Calculation Solids'!$B$4:$I$1141,7,FALSE),"")</f>
        <v/>
      </c>
    </row>
    <row r="266" spans="1:72" x14ac:dyDescent="0.35">
      <c r="A266" s="359">
        <v>43677</v>
      </c>
      <c r="B266" s="239"/>
      <c r="C266" s="344" t="str">
        <f t="shared" si="101"/>
        <v>43677A</v>
      </c>
      <c r="D266" s="339">
        <f>IFERROR(+VLOOKUP(C266,'Calculation Solids'!$B$4:$I$1141,7,FALSE),"")</f>
        <v>5.4433159147224126</v>
      </c>
      <c r="E266" s="340">
        <f>+IFERROR(VLOOKUP($C266,'Calculation COD'!$B$4:$J$1055,7,FALSE),"")</f>
        <v>5800</v>
      </c>
      <c r="F266" s="345" t="str">
        <f t="shared" si="102"/>
        <v>43677B</v>
      </c>
      <c r="G266" s="341">
        <f>IFERROR(+VLOOKUP($F266,'Calculation Solids'!$B$4:$I$1141,7,FALSE),"")</f>
        <v>3.0934950331534075</v>
      </c>
      <c r="H266" s="342">
        <f>+IFERROR(VLOOKUP($F266,'Calculation COD'!$B$4:$J$1055,7,FALSE),"")</f>
        <v>3300</v>
      </c>
      <c r="I266" s="342">
        <f>+IFERROR(VLOOKUP($F266,'Calculation NH4'!$B$4:$J$1041,7,FALSE),"")</f>
        <v>465</v>
      </c>
      <c r="J266" s="339">
        <f>+IFERROR(VLOOKUP($F266,'Calculation NO3'!$B$4:$J$1044,7,FALSE),"")</f>
        <v>0</v>
      </c>
      <c r="K266" s="339" t="str">
        <f>+IFERROR(VLOOKUP($F266,'Calculation P'!$B$4:$J$1000,7,FALSE),"")</f>
        <v/>
      </c>
      <c r="L266" s="239"/>
      <c r="M266" s="346" t="str">
        <f t="shared" si="103"/>
        <v>43677J</v>
      </c>
      <c r="N266" s="343">
        <f>+IFERROR(VLOOKUP($M266,'Calculation Solids'!$B$4:$J$1141,7,FALSE),"")</f>
        <v>50.507319924208389</v>
      </c>
      <c r="O266" s="339" t="str">
        <f t="shared" si="104"/>
        <v>43677K</v>
      </c>
      <c r="P266" s="339">
        <f>+IFERROR(VLOOKUP($O266,'Calculation Solids'!$B$4:$J$1141,7,FALSE),"")</f>
        <v>49.348464450916907</v>
      </c>
      <c r="Q266" s="339" t="str">
        <f t="shared" si="105"/>
        <v>43677L</v>
      </c>
      <c r="R266" s="339">
        <f>+IFERROR(VLOOKUP($Q266,'Calculation Solids'!$B$4:$J$1141,7,FALSE),"")</f>
        <v>54.071103063811996</v>
      </c>
      <c r="S266" s="339" t="str">
        <f t="shared" si="106"/>
        <v>43677M</v>
      </c>
      <c r="T266" s="339" t="str">
        <f>+IFERROR(VLOOKUP($S266,'Calculation Solids'!$B$4:$J$1141,7,FALSE),"")</f>
        <v/>
      </c>
      <c r="U266" s="347">
        <f t="shared" si="117"/>
        <v>51.308962479645764</v>
      </c>
      <c r="V266" s="348" t="str">
        <f t="shared" si="107"/>
        <v>43677C</v>
      </c>
      <c r="W266" s="339" t="str">
        <f>+IFERROR(VLOOKUP($V266,'Calculation Solids'!$B$4:$J$1141,7,FALSE),"")</f>
        <v/>
      </c>
      <c r="X266" s="8" t="str">
        <f>+IFERROR(VLOOKUP($V266,'Calculation COD'!$B$4:$J$1055,7,FALSE),"")</f>
        <v/>
      </c>
      <c r="Y266" s="8" t="str">
        <f>+IFERROR(VLOOKUP($V266,'Calculation NH4'!$B$4:$J$1041,7,FALSE),"")</f>
        <v/>
      </c>
      <c r="Z266" s="339" t="str">
        <f>+IFERROR(VLOOKUP($V266,'Calculation NO3'!$B$4:$J$1044,7,FALSE),"")</f>
        <v/>
      </c>
      <c r="AA266" s="349" t="str">
        <f>+IFERROR(VLOOKUP($V266,'Calculation P'!$B$4:$J$1000,7,FALSE),"")</f>
        <v/>
      </c>
      <c r="AB266" s="62"/>
      <c r="AC266" s="345" t="str">
        <f t="shared" si="108"/>
        <v>43677D</v>
      </c>
      <c r="AD266" s="8" t="str">
        <f>+IFERROR(VLOOKUP($AC266,'Calculation TSS'!$B$4:$J$1000,7,FALSE),"")</f>
        <v/>
      </c>
      <c r="AE266" s="8" t="str">
        <f>+IFERROR(VLOOKUP($AC266,'Calculation COD'!$B$4:$J$1055,7,FALSE),"")</f>
        <v/>
      </c>
      <c r="AF266" s="8" t="str">
        <f>+IFERROR(VLOOKUP($AC266,'Calculation NH4'!$B$4:$J$1041,7,FALSE),"")</f>
        <v/>
      </c>
      <c r="AG266" s="339" t="str">
        <f>+IFERROR(VLOOKUP($AC266,'Calculation NO3'!$B$4:$J$1044,7,FALSE),"")</f>
        <v/>
      </c>
      <c r="AH266" s="339" t="str">
        <f>+IFERROR(VLOOKUP($AC266,'Calculation P'!$B$4:$J$1000,7,FALSE),"")</f>
        <v/>
      </c>
      <c r="AI266" s="239"/>
      <c r="AJ266" s="193" t="str">
        <f t="shared" si="109"/>
        <v>43677E</v>
      </c>
      <c r="AK266" s="350" t="str">
        <f>+IFERROR(VLOOKUP($AJ266,'Calculation TSS'!$B$4:$J$1000,7,FALSE),"")</f>
        <v/>
      </c>
      <c r="AL266" s="8" t="str">
        <f>+IFERROR(VLOOKUP($AJ266,'Calculation COD'!$B$4:$J$1055,7,FALSE),"")</f>
        <v/>
      </c>
      <c r="AM266" s="8" t="str">
        <f>+IFERROR(VLOOKUP($AJ266,'Calculation NH4'!$B$4:$J$1041,7,FALSE),"")</f>
        <v/>
      </c>
      <c r="AN266" s="339" t="str">
        <f>+IFERROR(VLOOKUP($AJ266,'Calculation NO3'!$B$4:$J$1044,7,FALSE),"")</f>
        <v/>
      </c>
      <c r="AO266" s="347" t="str">
        <f>+IFERROR(VLOOKUP($AJ266,'Calculation P'!$B$4:$J$1000,7,FALSE),"")</f>
        <v/>
      </c>
      <c r="AP266" s="341" t="str">
        <f t="shared" si="110"/>
        <v>43677F</v>
      </c>
      <c r="AQ266" s="26">
        <f>+IFERROR(VLOOKUP($AP266,'Calculation TSS'!$B$4:$J$1000,7,FALSE),"")</f>
        <v>136.66666666666765</v>
      </c>
      <c r="AR266" s="26" t="str">
        <f>+IFERROR(VLOOKUP($AP266,'Calculation COD'!$B$4:$J$1055,7,FALSE),"")</f>
        <v/>
      </c>
      <c r="AS266" s="26" t="str">
        <f>+IFERROR(VLOOKUP($AP266,'Calculation NH4'!$B$4:$J$1041,7,FALSE),"")</f>
        <v/>
      </c>
      <c r="AT266" s="339" t="str">
        <f>+IFERROR(VLOOKUP($AP266,'Calculation NO3'!$B$4:$J$1044,7,FALSE),"")</f>
        <v/>
      </c>
      <c r="AU266" s="339" t="str">
        <f>+IFERROR(VLOOKUP($AP266,'Calculation P'!$B$4:$J$1000,7,FALSE),"")</f>
        <v/>
      </c>
      <c r="AV266" s="62"/>
      <c r="AW266" s="348" t="str">
        <f t="shared" si="111"/>
        <v>43677G</v>
      </c>
      <c r="AX266" s="26">
        <f>+IFERROR(VLOOKUP($AW266,'Calculation COD'!$B$4:$J$1055,7,FALSE),"")</f>
        <v>0</v>
      </c>
      <c r="AY266" s="26">
        <f>+IFERROR(VLOOKUP($AW266,'Calculation NH4'!$B$4:$J$1041,7,FALSE),"")</f>
        <v>74</v>
      </c>
      <c r="AZ266" s="339">
        <f>+IFERROR(VLOOKUP($AW266,'Calculation NO3'!$B$4:$J$1044,7,FALSE),"")</f>
        <v>0</v>
      </c>
      <c r="BA266" s="347" t="str">
        <f>+IFERROR(VLOOKUP($AW266,'Calculation P'!$B$4:$J$1000,7,FALSE),"")</f>
        <v/>
      </c>
      <c r="BB266" s="345" t="str">
        <f t="shared" si="112"/>
        <v>43677H</v>
      </c>
      <c r="BC266" s="339" t="str">
        <f>+IFERROR(VLOOKUP($BB266,'Calculation TSS'!$B$4:$J$1000,7,FALSE),"")</f>
        <v/>
      </c>
      <c r="BD266" s="26" t="str">
        <f>+IFERROR(VLOOKUP($BB266,'Calculation COD'!$B$4:$J$1055,7,FALSE),"")</f>
        <v/>
      </c>
      <c r="BE266" s="26" t="str">
        <f>+IFERROR(VLOOKUP($BB266,'Calculation NH4'!$B$4:$J$1041,7,FALSE),"")</f>
        <v/>
      </c>
      <c r="BF266" s="26" t="str">
        <f>+IFERROR(VLOOKUP($BB266,'Calculation NO3'!$B$4:$J$1044,7,FALSE),"")</f>
        <v/>
      </c>
      <c r="BG266" s="349" t="str">
        <f>+IFERROR(VLOOKUP($BB266,'Calculation P'!$B$4:$J$1000,7,FALSE),"")</f>
        <v/>
      </c>
      <c r="BH266" s="193" t="str">
        <f t="shared" si="113"/>
        <v>43677I</v>
      </c>
      <c r="BI266" s="343">
        <f>+IFERROR(VLOOKUP($BH266,'Calculation TSS'!$B$4:$J$1000,7,FALSE),"")</f>
        <v>0</v>
      </c>
      <c r="BJ266" s="26">
        <f>+IFERROR(VLOOKUP($BH266,'Calculation COD'!$B$4:$J$1055,7,FALSE),"")</f>
        <v>0</v>
      </c>
      <c r="BK266" s="26">
        <f>+IFERROR(VLOOKUP($BH266,'Calculation NH4'!$B$4:$J$1041,7,FALSE),"")</f>
        <v>12</v>
      </c>
      <c r="BL266" s="26">
        <f>+IFERROR(VLOOKUP($BH266,'Calculation NO3'!$B$4:$J$1044,7,FALSE),"")</f>
        <v>5.0999999999999996</v>
      </c>
      <c r="BM266" s="339" t="str">
        <f>+IFERROR(VLOOKUP($BH266,'Calculation P'!$B$4:$J$1000,7,FALSE),"")</f>
        <v/>
      </c>
      <c r="BN266" s="62"/>
      <c r="BO266" s="345" t="str">
        <f t="shared" si="114"/>
        <v>43677N</v>
      </c>
      <c r="BP266" s="351" t="str">
        <f>IFERROR(+VLOOKUP($BO266,'Calculation Solids'!$B$4:$I$1141,7,FALSE),"")</f>
        <v/>
      </c>
      <c r="BQ266" s="352" t="str">
        <f t="shared" si="115"/>
        <v>43677O</v>
      </c>
      <c r="BR266" s="351" t="str">
        <f>IFERROR(+VLOOKUP($BQ266,'Calculation Solids'!$B$4:$I$1141,7,FALSE),"")</f>
        <v/>
      </c>
      <c r="BS266" s="353" t="str">
        <f t="shared" si="116"/>
        <v>43677P</v>
      </c>
      <c r="BT266" s="351" t="str">
        <f>IFERROR(+VLOOKUP($BS266,'Calculation Solids'!$B$4:$I$1141,7,FALSE),"")</f>
        <v/>
      </c>
    </row>
    <row r="267" spans="1:72" x14ac:dyDescent="0.35">
      <c r="A267" s="359">
        <v>43678</v>
      </c>
      <c r="B267" s="239"/>
      <c r="C267" s="344" t="str">
        <f t="shared" si="101"/>
        <v>43678A</v>
      </c>
      <c r="D267" s="339" t="str">
        <f>IFERROR(+VLOOKUP(C267,'Calculation Solids'!$B$4:$I$1141,7,FALSE),"")</f>
        <v/>
      </c>
      <c r="E267" s="340" t="str">
        <f>+IFERROR(VLOOKUP($C267,'Calculation COD'!$B$4:$J$1055,7,FALSE),"")</f>
        <v/>
      </c>
      <c r="F267" s="345" t="str">
        <f t="shared" si="102"/>
        <v>43678B</v>
      </c>
      <c r="G267" s="341" t="str">
        <f>IFERROR(+VLOOKUP($F267,'Calculation Solids'!$B$4:$I$1141,7,FALSE),"")</f>
        <v/>
      </c>
      <c r="H267" s="342" t="str">
        <f>+IFERROR(VLOOKUP($F267,'Calculation COD'!$B$4:$J$1055,7,FALSE),"")</f>
        <v/>
      </c>
      <c r="I267" s="342" t="str">
        <f>+IFERROR(VLOOKUP($F267,'Calculation NH4'!$B$4:$J$1041,7,FALSE),"")</f>
        <v/>
      </c>
      <c r="J267" s="339" t="str">
        <f>+IFERROR(VLOOKUP($F267,'Calculation NO3'!$B$4:$J$1044,7,FALSE),"")</f>
        <v/>
      </c>
      <c r="K267" s="339" t="str">
        <f>+IFERROR(VLOOKUP($F267,'Calculation P'!$B$4:$J$1000,7,FALSE),"")</f>
        <v/>
      </c>
      <c r="L267" s="239"/>
      <c r="M267" s="346" t="str">
        <f t="shared" si="103"/>
        <v>43678J</v>
      </c>
      <c r="N267" s="343" t="str">
        <f>+IFERROR(VLOOKUP($M267,'Calculation Solids'!$B$4:$J$1141,7,FALSE),"")</f>
        <v/>
      </c>
      <c r="O267" s="339" t="str">
        <f t="shared" si="104"/>
        <v>43678K</v>
      </c>
      <c r="P267" s="339" t="str">
        <f>+IFERROR(VLOOKUP($O267,'Calculation Solids'!$B$4:$J$1141,7,FALSE),"")</f>
        <v/>
      </c>
      <c r="Q267" s="339" t="str">
        <f t="shared" si="105"/>
        <v>43678L</v>
      </c>
      <c r="R267" s="339" t="str">
        <f>+IFERROR(VLOOKUP($Q267,'Calculation Solids'!$B$4:$J$1141,7,FALSE),"")</f>
        <v/>
      </c>
      <c r="S267" s="339" t="str">
        <f t="shared" si="106"/>
        <v>43678M</v>
      </c>
      <c r="T267" s="339" t="str">
        <f>+IFERROR(VLOOKUP($S267,'Calculation Solids'!$B$4:$J$1141,7,FALSE),"")</f>
        <v/>
      </c>
      <c r="U267" s="347" t="str">
        <f t="shared" si="117"/>
        <v/>
      </c>
      <c r="V267" s="348" t="str">
        <f t="shared" si="107"/>
        <v>43678C</v>
      </c>
      <c r="W267" s="339" t="str">
        <f>+IFERROR(VLOOKUP($V267,'Calculation Solids'!$B$4:$J$1141,7,FALSE),"")</f>
        <v/>
      </c>
      <c r="X267" s="8" t="str">
        <f>+IFERROR(VLOOKUP($V267,'Calculation COD'!$B$4:$J$1055,7,FALSE),"")</f>
        <v/>
      </c>
      <c r="Y267" s="8" t="str">
        <f>+IFERROR(VLOOKUP($V267,'Calculation NH4'!$B$4:$J$1041,7,FALSE),"")</f>
        <v/>
      </c>
      <c r="Z267" s="339" t="str">
        <f>+IFERROR(VLOOKUP($V267,'Calculation NO3'!$B$4:$J$1044,7,FALSE),"")</f>
        <v/>
      </c>
      <c r="AA267" s="349" t="str">
        <f>+IFERROR(VLOOKUP($V267,'Calculation P'!$B$4:$J$1000,7,FALSE),"")</f>
        <v/>
      </c>
      <c r="AB267" s="62"/>
      <c r="AC267" s="345" t="str">
        <f t="shared" si="108"/>
        <v>43678D</v>
      </c>
      <c r="AD267" s="8" t="str">
        <f>+IFERROR(VLOOKUP($AC267,'Calculation TSS'!$B$4:$J$1000,7,FALSE),"")</f>
        <v/>
      </c>
      <c r="AE267" s="8" t="str">
        <f>+IFERROR(VLOOKUP($AC267,'Calculation COD'!$B$4:$J$1055,7,FALSE),"")</f>
        <v/>
      </c>
      <c r="AF267" s="8" t="str">
        <f>+IFERROR(VLOOKUP($AC267,'Calculation NH4'!$B$4:$J$1041,7,FALSE),"")</f>
        <v/>
      </c>
      <c r="AG267" s="339" t="str">
        <f>+IFERROR(VLOOKUP($AC267,'Calculation NO3'!$B$4:$J$1044,7,FALSE),"")</f>
        <v/>
      </c>
      <c r="AH267" s="339" t="str">
        <f>+IFERROR(VLOOKUP($AC267,'Calculation P'!$B$4:$J$1000,7,FALSE),"")</f>
        <v/>
      </c>
      <c r="AI267" s="239"/>
      <c r="AJ267" s="193" t="str">
        <f t="shared" si="109"/>
        <v>43678E</v>
      </c>
      <c r="AK267" s="350" t="str">
        <f>+IFERROR(VLOOKUP($AJ267,'Calculation TSS'!$B$4:$J$1000,7,FALSE),"")</f>
        <v/>
      </c>
      <c r="AL267" s="8" t="str">
        <f>+IFERROR(VLOOKUP($AJ267,'Calculation COD'!$B$4:$J$1055,7,FALSE),"")</f>
        <v/>
      </c>
      <c r="AM267" s="8" t="str">
        <f>+IFERROR(VLOOKUP($AJ267,'Calculation NH4'!$B$4:$J$1041,7,FALSE),"")</f>
        <v/>
      </c>
      <c r="AN267" s="339" t="str">
        <f>+IFERROR(VLOOKUP($AJ267,'Calculation NO3'!$B$4:$J$1044,7,FALSE),"")</f>
        <v/>
      </c>
      <c r="AO267" s="347" t="str">
        <f>+IFERROR(VLOOKUP($AJ267,'Calculation P'!$B$4:$J$1000,7,FALSE),"")</f>
        <v/>
      </c>
      <c r="AP267" s="341" t="str">
        <f t="shared" si="110"/>
        <v>43678F</v>
      </c>
      <c r="AQ267" s="26" t="str">
        <f>+IFERROR(VLOOKUP($AP267,'Calculation TSS'!$B$4:$J$1000,7,FALSE),"")</f>
        <v/>
      </c>
      <c r="AR267" s="26" t="str">
        <f>+IFERROR(VLOOKUP($AP267,'Calculation COD'!$B$4:$J$1055,7,FALSE),"")</f>
        <v/>
      </c>
      <c r="AS267" s="26" t="str">
        <f>+IFERROR(VLOOKUP($AP267,'Calculation NH4'!$B$4:$J$1041,7,FALSE),"")</f>
        <v/>
      </c>
      <c r="AT267" s="339" t="str">
        <f>+IFERROR(VLOOKUP($AP267,'Calculation NO3'!$B$4:$J$1044,7,FALSE),"")</f>
        <v/>
      </c>
      <c r="AU267" s="339" t="str">
        <f>+IFERROR(VLOOKUP($AP267,'Calculation P'!$B$4:$J$1000,7,FALSE),"")</f>
        <v/>
      </c>
      <c r="AV267" s="62"/>
      <c r="AW267" s="348" t="str">
        <f t="shared" si="111"/>
        <v>43678G</v>
      </c>
      <c r="AX267" s="26" t="str">
        <f>+IFERROR(VLOOKUP($AW267,'Calculation COD'!$B$4:$J$1055,7,FALSE),"")</f>
        <v/>
      </c>
      <c r="AY267" s="26" t="str">
        <f>+IFERROR(VLOOKUP($AW267,'Calculation NH4'!$B$4:$J$1041,7,FALSE),"")</f>
        <v/>
      </c>
      <c r="AZ267" s="339" t="str">
        <f>+IFERROR(VLOOKUP($AW267,'Calculation NO3'!$B$4:$J$1044,7,FALSE),"")</f>
        <v/>
      </c>
      <c r="BA267" s="347" t="str">
        <f>+IFERROR(VLOOKUP($AW267,'Calculation P'!$B$4:$J$1000,7,FALSE),"")</f>
        <v/>
      </c>
      <c r="BB267" s="345" t="str">
        <f t="shared" si="112"/>
        <v>43678H</v>
      </c>
      <c r="BC267" s="339" t="str">
        <f>+IFERROR(VLOOKUP($BB267,'Calculation TSS'!$B$4:$J$1000,7,FALSE),"")</f>
        <v/>
      </c>
      <c r="BD267" s="26" t="str">
        <f>+IFERROR(VLOOKUP($BB267,'Calculation COD'!$B$4:$J$1055,7,FALSE),"")</f>
        <v/>
      </c>
      <c r="BE267" s="26" t="str">
        <f>+IFERROR(VLOOKUP($BB267,'Calculation NH4'!$B$4:$J$1041,7,FALSE),"")</f>
        <v/>
      </c>
      <c r="BF267" s="26" t="str">
        <f>+IFERROR(VLOOKUP($BB267,'Calculation NO3'!$B$4:$J$1044,7,FALSE),"")</f>
        <v/>
      </c>
      <c r="BG267" s="349" t="str">
        <f>+IFERROR(VLOOKUP($BB267,'Calculation P'!$B$4:$J$1000,7,FALSE),"")</f>
        <v/>
      </c>
      <c r="BH267" s="193" t="str">
        <f t="shared" si="113"/>
        <v>43678I</v>
      </c>
      <c r="BI267" s="343" t="str">
        <f>+IFERROR(VLOOKUP($BH267,'Calculation TSS'!$B$4:$J$1000,7,FALSE),"")</f>
        <v/>
      </c>
      <c r="BJ267" s="26" t="str">
        <f>+IFERROR(VLOOKUP($BH267,'Calculation COD'!$B$4:$J$1055,7,FALSE),"")</f>
        <v/>
      </c>
      <c r="BK267" s="26" t="str">
        <f>+IFERROR(VLOOKUP($BH267,'Calculation NH4'!$B$4:$J$1041,7,FALSE),"")</f>
        <v/>
      </c>
      <c r="BL267" s="26" t="str">
        <f>+IFERROR(VLOOKUP($BH267,'Calculation NO3'!$B$4:$J$1044,7,FALSE),"")</f>
        <v/>
      </c>
      <c r="BM267" s="339" t="str">
        <f>+IFERROR(VLOOKUP($BH267,'Calculation P'!$B$4:$J$1000,7,FALSE),"")</f>
        <v/>
      </c>
      <c r="BN267" s="62"/>
      <c r="BO267" s="345" t="str">
        <f t="shared" si="114"/>
        <v>43678N</v>
      </c>
      <c r="BP267" s="351" t="str">
        <f>IFERROR(+VLOOKUP($BO267,'Calculation Solids'!$B$4:$I$1141,7,FALSE),"")</f>
        <v/>
      </c>
      <c r="BQ267" s="352" t="str">
        <f t="shared" si="115"/>
        <v>43678O</v>
      </c>
      <c r="BR267" s="351" t="str">
        <f>IFERROR(+VLOOKUP($BQ267,'Calculation Solids'!$B$4:$I$1141,7,FALSE),"")</f>
        <v/>
      </c>
      <c r="BS267" s="353" t="str">
        <f t="shared" si="116"/>
        <v>43678P</v>
      </c>
      <c r="BT267" s="351" t="str">
        <f>IFERROR(+VLOOKUP($BS267,'Calculation Solids'!$B$4:$I$1141,7,FALSE),"")</f>
        <v/>
      </c>
    </row>
    <row r="268" spans="1:72" x14ac:dyDescent="0.35">
      <c r="A268" s="359">
        <v>43679</v>
      </c>
      <c r="B268" s="239"/>
      <c r="C268" s="344" t="str">
        <f t="shared" si="101"/>
        <v>43679A</v>
      </c>
      <c r="D268" s="339">
        <f>IFERROR(+VLOOKUP(C268,'Calculation Solids'!$B$4:$I$1141,7,FALSE),"")</f>
        <v>7.1394225265037994</v>
      </c>
      <c r="E268" s="340" t="str">
        <f>+IFERROR(VLOOKUP($C268,'Calculation COD'!$B$4:$J$1055,7,FALSE),"")</f>
        <v/>
      </c>
      <c r="F268" s="345" t="str">
        <f t="shared" si="102"/>
        <v>43679B</v>
      </c>
      <c r="G268" s="341">
        <f>IFERROR(+VLOOKUP($F268,'Calculation Solids'!$B$4:$I$1141,7,FALSE),"")</f>
        <v>2.4902799909601145</v>
      </c>
      <c r="H268" s="342" t="str">
        <f>+IFERROR(VLOOKUP($F268,'Calculation COD'!$B$4:$J$1055,7,FALSE),"")</f>
        <v/>
      </c>
      <c r="I268" s="342" t="str">
        <f>+IFERROR(VLOOKUP($F268,'Calculation NH4'!$B$4:$J$1041,7,FALSE),"")</f>
        <v/>
      </c>
      <c r="J268" s="339" t="str">
        <f>+IFERROR(VLOOKUP($F268,'Calculation NO3'!$B$4:$J$1044,7,FALSE),"")</f>
        <v/>
      </c>
      <c r="K268" s="339" t="str">
        <f>+IFERROR(VLOOKUP($F268,'Calculation P'!$B$4:$J$1000,7,FALSE),"")</f>
        <v/>
      </c>
      <c r="L268" s="239"/>
      <c r="M268" s="346" t="str">
        <f t="shared" si="103"/>
        <v>43679J</v>
      </c>
      <c r="N268" s="343">
        <f>+IFERROR(VLOOKUP($M268,'Calculation Solids'!$B$4:$J$1141,7,FALSE),"")</f>
        <v>48.759896264140835</v>
      </c>
      <c r="O268" s="339" t="str">
        <f t="shared" si="104"/>
        <v>43679K</v>
      </c>
      <c r="P268" s="339">
        <f>+IFERROR(VLOOKUP($O268,'Calculation Solids'!$B$4:$J$1141,7,FALSE),"")</f>
        <v>47.148758480437593</v>
      </c>
      <c r="Q268" s="339" t="str">
        <f t="shared" si="105"/>
        <v>43679L</v>
      </c>
      <c r="R268" s="339">
        <f>+IFERROR(VLOOKUP($Q268,'Calculation Solids'!$B$4:$J$1141,7,FALSE),"")</f>
        <v>40.289631238578117</v>
      </c>
      <c r="S268" s="339" t="str">
        <f t="shared" si="106"/>
        <v>43679M</v>
      </c>
      <c r="T268" s="339" t="str">
        <f>+IFERROR(VLOOKUP($S268,'Calculation Solids'!$B$4:$J$1141,7,FALSE),"")</f>
        <v/>
      </c>
      <c r="U268" s="347">
        <f t="shared" si="117"/>
        <v>45.399428661052184</v>
      </c>
      <c r="V268" s="348" t="str">
        <f t="shared" si="107"/>
        <v>43679C</v>
      </c>
      <c r="W268" s="339" t="str">
        <f>+IFERROR(VLOOKUP($V268,'Calculation Solids'!$B$4:$J$1141,7,FALSE),"")</f>
        <v/>
      </c>
      <c r="X268" s="8" t="str">
        <f>+IFERROR(VLOOKUP($V268,'Calculation COD'!$B$4:$J$1055,7,FALSE),"")</f>
        <v/>
      </c>
      <c r="Y268" s="8" t="str">
        <f>+IFERROR(VLOOKUP($V268,'Calculation NH4'!$B$4:$J$1041,7,FALSE),"")</f>
        <v/>
      </c>
      <c r="Z268" s="339" t="str">
        <f>+IFERROR(VLOOKUP($V268,'Calculation NO3'!$B$4:$J$1044,7,FALSE),"")</f>
        <v/>
      </c>
      <c r="AA268" s="349" t="str">
        <f>+IFERROR(VLOOKUP($V268,'Calculation P'!$B$4:$J$1000,7,FALSE),"")</f>
        <v/>
      </c>
      <c r="AB268" s="62"/>
      <c r="AC268" s="345" t="str">
        <f t="shared" si="108"/>
        <v>43679D</v>
      </c>
      <c r="AD268" s="8" t="str">
        <f>+IFERROR(VLOOKUP($AC268,'Calculation TSS'!$B$4:$J$1000,7,FALSE),"")</f>
        <v/>
      </c>
      <c r="AE268" s="8" t="str">
        <f>+IFERROR(VLOOKUP($AC268,'Calculation COD'!$B$4:$J$1055,7,FALSE),"")</f>
        <v/>
      </c>
      <c r="AF268" s="8" t="str">
        <f>+IFERROR(VLOOKUP($AC268,'Calculation NH4'!$B$4:$J$1041,7,FALSE),"")</f>
        <v/>
      </c>
      <c r="AG268" s="339" t="str">
        <f>+IFERROR(VLOOKUP($AC268,'Calculation NO3'!$B$4:$J$1044,7,FALSE),"")</f>
        <v/>
      </c>
      <c r="AH268" s="339" t="str">
        <f>+IFERROR(VLOOKUP($AC268,'Calculation P'!$B$4:$J$1000,7,FALSE),"")</f>
        <v/>
      </c>
      <c r="AI268" s="239"/>
      <c r="AJ268" s="193" t="str">
        <f t="shared" si="109"/>
        <v>43679E</v>
      </c>
      <c r="AK268" s="350" t="str">
        <f>+IFERROR(VLOOKUP($AJ268,'Calculation TSS'!$B$4:$J$1000,7,FALSE),"")</f>
        <v/>
      </c>
      <c r="AL268" s="8" t="str">
        <f>+IFERROR(VLOOKUP($AJ268,'Calculation COD'!$B$4:$J$1055,7,FALSE),"")</f>
        <v/>
      </c>
      <c r="AM268" s="8" t="str">
        <f>+IFERROR(VLOOKUP($AJ268,'Calculation NH4'!$B$4:$J$1041,7,FALSE),"")</f>
        <v/>
      </c>
      <c r="AN268" s="339" t="str">
        <f>+IFERROR(VLOOKUP($AJ268,'Calculation NO3'!$B$4:$J$1044,7,FALSE),"")</f>
        <v/>
      </c>
      <c r="AO268" s="347" t="str">
        <f>+IFERROR(VLOOKUP($AJ268,'Calculation P'!$B$4:$J$1000,7,FALSE),"")</f>
        <v/>
      </c>
      <c r="AP268" s="341" t="str">
        <f t="shared" si="110"/>
        <v>43679F</v>
      </c>
      <c r="AQ268" s="26" t="str">
        <f>+IFERROR(VLOOKUP($AP268,'Calculation TSS'!$B$4:$J$1000,7,FALSE),"")</f>
        <v/>
      </c>
      <c r="AR268" s="26" t="str">
        <f>+IFERROR(VLOOKUP($AP268,'Calculation COD'!$B$4:$J$1055,7,FALSE),"")</f>
        <v/>
      </c>
      <c r="AS268" s="26" t="str">
        <f>+IFERROR(VLOOKUP($AP268,'Calculation NH4'!$B$4:$J$1041,7,FALSE),"")</f>
        <v/>
      </c>
      <c r="AT268" s="339" t="str">
        <f>+IFERROR(VLOOKUP($AP268,'Calculation NO3'!$B$4:$J$1044,7,FALSE),"")</f>
        <v/>
      </c>
      <c r="AU268" s="339" t="str">
        <f>+IFERROR(VLOOKUP($AP268,'Calculation P'!$B$4:$J$1000,7,FALSE),"")</f>
        <v/>
      </c>
      <c r="AV268" s="62"/>
      <c r="AW268" s="348" t="str">
        <f t="shared" si="111"/>
        <v>43679G</v>
      </c>
      <c r="AX268" s="26" t="str">
        <f>+IFERROR(VLOOKUP($AW268,'Calculation COD'!$B$4:$J$1055,7,FALSE),"")</f>
        <v/>
      </c>
      <c r="AY268" s="26" t="str">
        <f>+IFERROR(VLOOKUP($AW268,'Calculation NH4'!$B$4:$J$1041,7,FALSE),"")</f>
        <v/>
      </c>
      <c r="AZ268" s="339" t="str">
        <f>+IFERROR(VLOOKUP($AW268,'Calculation NO3'!$B$4:$J$1044,7,FALSE),"")</f>
        <v/>
      </c>
      <c r="BA268" s="347" t="str">
        <f>+IFERROR(VLOOKUP($AW268,'Calculation P'!$B$4:$J$1000,7,FALSE),"")</f>
        <v/>
      </c>
      <c r="BB268" s="345" t="str">
        <f t="shared" si="112"/>
        <v>43679H</v>
      </c>
      <c r="BC268" s="339" t="str">
        <f>+IFERROR(VLOOKUP($BB268,'Calculation TSS'!$B$4:$J$1000,7,FALSE),"")</f>
        <v/>
      </c>
      <c r="BD268" s="26" t="str">
        <f>+IFERROR(VLOOKUP($BB268,'Calculation COD'!$B$4:$J$1055,7,FALSE),"")</f>
        <v/>
      </c>
      <c r="BE268" s="26" t="str">
        <f>+IFERROR(VLOOKUP($BB268,'Calculation NH4'!$B$4:$J$1041,7,FALSE),"")</f>
        <v/>
      </c>
      <c r="BF268" s="26" t="str">
        <f>+IFERROR(VLOOKUP($BB268,'Calculation NO3'!$B$4:$J$1044,7,FALSE),"")</f>
        <v/>
      </c>
      <c r="BG268" s="349" t="str">
        <f>+IFERROR(VLOOKUP($BB268,'Calculation P'!$B$4:$J$1000,7,FALSE),"")</f>
        <v/>
      </c>
      <c r="BH268" s="193" t="str">
        <f t="shared" si="113"/>
        <v>43679I</v>
      </c>
      <c r="BI268" s="343" t="str">
        <f>+IFERROR(VLOOKUP($BH268,'Calculation TSS'!$B$4:$J$1000,7,FALSE),"")</f>
        <v/>
      </c>
      <c r="BJ268" s="26" t="str">
        <f>+IFERROR(VLOOKUP($BH268,'Calculation COD'!$B$4:$J$1055,7,FALSE),"")</f>
        <v/>
      </c>
      <c r="BK268" s="26" t="str">
        <f>+IFERROR(VLOOKUP($BH268,'Calculation NH4'!$B$4:$J$1041,7,FALSE),"")</f>
        <v/>
      </c>
      <c r="BL268" s="26" t="str">
        <f>+IFERROR(VLOOKUP($BH268,'Calculation NO3'!$B$4:$J$1044,7,FALSE),"")</f>
        <v/>
      </c>
      <c r="BM268" s="339" t="str">
        <f>+IFERROR(VLOOKUP($BH268,'Calculation P'!$B$4:$J$1000,7,FALSE),"")</f>
        <v/>
      </c>
      <c r="BN268" s="62"/>
      <c r="BO268" s="345" t="str">
        <f t="shared" si="114"/>
        <v>43679N</v>
      </c>
      <c r="BP268" s="351" t="str">
        <f>IFERROR(+VLOOKUP($BO268,'Calculation Solids'!$B$4:$I$1141,7,FALSE),"")</f>
        <v/>
      </c>
      <c r="BQ268" s="352" t="str">
        <f t="shared" si="115"/>
        <v>43679O</v>
      </c>
      <c r="BR268" s="351" t="str">
        <f>IFERROR(+VLOOKUP($BQ268,'Calculation Solids'!$B$4:$I$1141,7,FALSE),"")</f>
        <v/>
      </c>
      <c r="BS268" s="353" t="str">
        <f t="shared" si="116"/>
        <v>43679P</v>
      </c>
      <c r="BT268" s="351" t="str">
        <f>IFERROR(+VLOOKUP($BS268,'Calculation Solids'!$B$4:$I$1141,7,FALSE),"")</f>
        <v/>
      </c>
    </row>
    <row r="269" spans="1:72" x14ac:dyDescent="0.35">
      <c r="A269" s="359">
        <v>43680</v>
      </c>
      <c r="B269" s="240"/>
      <c r="C269" s="191" t="str">
        <f t="shared" si="101"/>
        <v>43680A</v>
      </c>
      <c r="D269" s="64" t="str">
        <f>IFERROR(+VLOOKUP(C269,'Calculation Solids'!$B$4:$I$1141,7,FALSE),"")</f>
        <v/>
      </c>
      <c r="E269" s="326" t="str">
        <f>+IFERROR(VLOOKUP($C269,'Calculation COD'!$B$4:$J$1055,7,FALSE),"")</f>
        <v/>
      </c>
      <c r="F269" s="183" t="str">
        <f t="shared" si="102"/>
        <v>43680B</v>
      </c>
      <c r="G269" s="178" t="str">
        <f>IFERROR(+VLOOKUP($F269,'Calculation Solids'!$B$4:$I$1141,7,FALSE),"")</f>
        <v/>
      </c>
      <c r="H269" s="3" t="str">
        <f>+IFERROR(VLOOKUP($F269,'Calculation COD'!$B$4:$J$1055,7,FALSE),"")</f>
        <v/>
      </c>
      <c r="I269" s="3" t="str">
        <f>+IFERROR(VLOOKUP($F269,'Calculation NH4'!$B$4:$J$1041,7,FALSE),"")</f>
        <v/>
      </c>
      <c r="J269" s="64" t="str">
        <f>+IFERROR(VLOOKUP($F269,'Calculation NO3'!$B$4:$J$1044,7,FALSE),"")</f>
        <v/>
      </c>
      <c r="K269" s="64" t="str">
        <f>+IFERROR(VLOOKUP($F269,'Calculation P'!$B$4:$J$1000,7,FALSE),"")</f>
        <v/>
      </c>
      <c r="L269" s="240"/>
      <c r="M269" s="117" t="str">
        <f t="shared" si="103"/>
        <v>43680J</v>
      </c>
      <c r="N269" s="66" t="str">
        <f>+IFERROR(VLOOKUP($M269,'Calculation Solids'!$B$4:$J$1141,7,FALSE),"")</f>
        <v/>
      </c>
      <c r="O269" s="64" t="str">
        <f t="shared" si="104"/>
        <v>43680K</v>
      </c>
      <c r="P269" s="64" t="str">
        <f>+IFERROR(VLOOKUP($O269,'Calculation Solids'!$B$4:$J$1141,7,FALSE),"")</f>
        <v/>
      </c>
      <c r="Q269" s="64" t="str">
        <f t="shared" si="105"/>
        <v>43680L</v>
      </c>
      <c r="R269" s="64" t="str">
        <f>+IFERROR(VLOOKUP($Q269,'Calculation Solids'!$B$4:$J$1141,7,FALSE),"")</f>
        <v/>
      </c>
      <c r="S269" s="64" t="str">
        <f t="shared" si="106"/>
        <v>43680M</v>
      </c>
      <c r="T269" s="64" t="str">
        <f>+IFERROR(VLOOKUP($S269,'Calculation Solids'!$B$4:$J$1141,7,FALSE),"")</f>
        <v/>
      </c>
      <c r="U269" s="69" t="str">
        <f t="shared" si="117"/>
        <v/>
      </c>
      <c r="V269" s="189" t="str">
        <f t="shared" si="107"/>
        <v>43680C</v>
      </c>
      <c r="W269" s="64" t="str">
        <f>+IFERROR(VLOOKUP($V269,'Calculation Solids'!$B$4:$J$1141,7,FALSE),"")</f>
        <v/>
      </c>
      <c r="X269" s="4" t="str">
        <f>+IFERROR(VLOOKUP($V269,'Calculation COD'!$B$4:$J$1055,7,FALSE),"")</f>
        <v/>
      </c>
      <c r="Y269" s="4" t="str">
        <f>+IFERROR(VLOOKUP($V269,'Calculation NH4'!$B$4:$J$1041,7,FALSE),"")</f>
        <v/>
      </c>
      <c r="Z269" s="64" t="str">
        <f>+IFERROR(VLOOKUP($V269,'Calculation NO3'!$B$4:$J$1044,7,FALSE),"")</f>
        <v/>
      </c>
      <c r="AA269" s="131" t="str">
        <f>+IFERROR(VLOOKUP($V269,'Calculation P'!$B$4:$J$1000,7,FALSE),"")</f>
        <v/>
      </c>
      <c r="AB269" s="115"/>
      <c r="AC269" s="183" t="str">
        <f t="shared" si="108"/>
        <v>43680D</v>
      </c>
      <c r="AD269" s="4" t="str">
        <f>+IFERROR(VLOOKUP($AC269,'Calculation TSS'!$B$4:$J$1000,7,FALSE),"")</f>
        <v/>
      </c>
      <c r="AE269" s="4" t="str">
        <f>+IFERROR(VLOOKUP($AC269,'Calculation COD'!$B$4:$J$1055,7,FALSE),"")</f>
        <v/>
      </c>
      <c r="AF269" s="4" t="str">
        <f>+IFERROR(VLOOKUP($AC269,'Calculation NH4'!$B$4:$J$1041,7,FALSE),"")</f>
        <v/>
      </c>
      <c r="AG269" s="64" t="str">
        <f>+IFERROR(VLOOKUP($AC269,'Calculation NO3'!$B$4:$J$1044,7,FALSE),"")</f>
        <v/>
      </c>
      <c r="AH269" s="64" t="str">
        <f>+IFERROR(VLOOKUP($AC269,'Calculation P'!$B$4:$J$1000,7,FALSE),"")</f>
        <v/>
      </c>
      <c r="AI269" s="240"/>
      <c r="AJ269" s="210" t="str">
        <f t="shared" si="109"/>
        <v>43680E</v>
      </c>
      <c r="AK269" s="211" t="str">
        <f>+IFERROR(VLOOKUP($AJ269,'Calculation TSS'!$B$4:$J$1000,7,FALSE),"")</f>
        <v/>
      </c>
      <c r="AL269" s="4" t="str">
        <f>+IFERROR(VLOOKUP($AJ269,'Calculation COD'!$B$4:$J$1055,7,FALSE),"")</f>
        <v/>
      </c>
      <c r="AM269" s="4" t="str">
        <f>+IFERROR(VLOOKUP($AJ269,'Calculation NH4'!$B$4:$J$1041,7,FALSE),"")</f>
        <v/>
      </c>
      <c r="AN269" s="64" t="str">
        <f>+IFERROR(VLOOKUP($AJ269,'Calculation NO3'!$B$4:$J$1044,7,FALSE),"")</f>
        <v/>
      </c>
      <c r="AO269" s="69" t="str">
        <f>+IFERROR(VLOOKUP($AJ269,'Calculation P'!$B$4:$J$1000,7,FALSE),"")</f>
        <v/>
      </c>
      <c r="AP269" s="178" t="str">
        <f t="shared" si="110"/>
        <v>43680F</v>
      </c>
      <c r="AQ269" s="65" t="str">
        <f>+IFERROR(VLOOKUP($AP269,'Calculation TSS'!$B$4:$J$1000,7,FALSE),"")</f>
        <v/>
      </c>
      <c r="AR269" s="65" t="str">
        <f>+IFERROR(VLOOKUP($AP269,'Calculation COD'!$B$4:$J$1055,7,FALSE),"")</f>
        <v/>
      </c>
      <c r="AS269" s="65" t="str">
        <f>+IFERROR(VLOOKUP($AP269,'Calculation NH4'!$B$4:$J$1041,7,FALSE),"")</f>
        <v/>
      </c>
      <c r="AT269" s="64" t="str">
        <f>+IFERROR(VLOOKUP($AP269,'Calculation NO3'!$B$4:$J$1044,7,FALSE),"")</f>
        <v/>
      </c>
      <c r="AU269" s="64" t="str">
        <f>+IFERROR(VLOOKUP($AP269,'Calculation P'!$B$4:$J$1000,7,FALSE),"")</f>
        <v/>
      </c>
      <c r="AV269" s="115"/>
      <c r="AW269" s="189" t="str">
        <f t="shared" si="111"/>
        <v>43680G</v>
      </c>
      <c r="AX269" s="65" t="str">
        <f>+IFERROR(VLOOKUP($AW269,'Calculation COD'!$B$4:$J$1055,7,FALSE),"")</f>
        <v/>
      </c>
      <c r="AY269" s="65" t="str">
        <f>+IFERROR(VLOOKUP($AW269,'Calculation NH4'!$B$4:$J$1041,7,FALSE),"")</f>
        <v/>
      </c>
      <c r="AZ269" s="64" t="str">
        <f>+IFERROR(VLOOKUP($AW269,'Calculation NO3'!$B$4:$J$1044,7,FALSE),"")</f>
        <v/>
      </c>
      <c r="BA269" s="69" t="str">
        <f>+IFERROR(VLOOKUP($AW269,'Calculation P'!$B$4:$J$1000,7,FALSE),"")</f>
        <v/>
      </c>
      <c r="BB269" s="183" t="str">
        <f t="shared" si="112"/>
        <v>43680H</v>
      </c>
      <c r="BC269" s="64" t="str">
        <f>+IFERROR(VLOOKUP($BB269,'Calculation TSS'!$B$4:$J$1000,7,FALSE),"")</f>
        <v/>
      </c>
      <c r="BD269" s="65" t="str">
        <f>+IFERROR(VLOOKUP($BB269,'Calculation COD'!$B$4:$J$1055,7,FALSE),"")</f>
        <v/>
      </c>
      <c r="BE269" s="65" t="str">
        <f>+IFERROR(VLOOKUP($BB269,'Calculation NH4'!$B$4:$J$1041,7,FALSE),"")</f>
        <v/>
      </c>
      <c r="BF269" s="65" t="str">
        <f>+IFERROR(VLOOKUP($BB269,'Calculation NO3'!$B$4:$J$1044,7,FALSE),"")</f>
        <v/>
      </c>
      <c r="BG269" s="131" t="str">
        <f>+IFERROR(VLOOKUP($BB269,'Calculation P'!$B$4:$J$1000,7,FALSE),"")</f>
        <v/>
      </c>
      <c r="BH269" s="210" t="str">
        <f t="shared" si="113"/>
        <v>43680I</v>
      </c>
      <c r="BI269" s="66" t="str">
        <f>+IFERROR(VLOOKUP($BH269,'Calculation TSS'!$B$4:$J$1000,7,FALSE),"")</f>
        <v/>
      </c>
      <c r="BJ269" s="65" t="str">
        <f>+IFERROR(VLOOKUP($BH269,'Calculation COD'!$B$4:$J$1055,7,FALSE),"")</f>
        <v/>
      </c>
      <c r="BK269" s="65" t="str">
        <f>+IFERROR(VLOOKUP($BH269,'Calculation NH4'!$B$4:$J$1041,7,FALSE),"")</f>
        <v/>
      </c>
      <c r="BL269" s="65" t="str">
        <f>+IFERROR(VLOOKUP($BH269,'Calculation NO3'!$B$4:$J$1044,7,FALSE),"")</f>
        <v/>
      </c>
      <c r="BM269" s="64" t="str">
        <f>+IFERROR(VLOOKUP($BH269,'Calculation P'!$B$4:$J$1000,7,FALSE),"")</f>
        <v/>
      </c>
      <c r="BN269" s="115"/>
      <c r="BO269" s="183" t="str">
        <f t="shared" si="114"/>
        <v>43680N</v>
      </c>
      <c r="BP269" s="116" t="str">
        <f>IFERROR(+VLOOKUP($BO269,'Calculation Solids'!$B$4:$I$1141,7,FALSE),"")</f>
        <v/>
      </c>
      <c r="BQ269" s="187" t="str">
        <f t="shared" si="115"/>
        <v>43680O</v>
      </c>
      <c r="BR269" s="116" t="str">
        <f>IFERROR(+VLOOKUP($BQ269,'Calculation Solids'!$B$4:$I$1141,7,FALSE),"")</f>
        <v/>
      </c>
      <c r="BS269" s="185" t="str">
        <f t="shared" si="116"/>
        <v>43680P</v>
      </c>
      <c r="BT269" s="116" t="str">
        <f>IFERROR(+VLOOKUP($BS269,'Calculation Solids'!$B$4:$I$1141,7,FALSE),"")</f>
        <v/>
      </c>
    </row>
    <row r="270" spans="1:72" x14ac:dyDescent="0.35">
      <c r="A270" s="359">
        <v>43681</v>
      </c>
      <c r="B270" s="240"/>
      <c r="C270" s="191" t="str">
        <f t="shared" si="101"/>
        <v>43681A</v>
      </c>
      <c r="D270" s="64" t="str">
        <f>IFERROR(+VLOOKUP(C270,'Calculation Solids'!$B$4:$I$1141,7,FALSE),"")</f>
        <v/>
      </c>
      <c r="E270" s="326" t="str">
        <f>+IFERROR(VLOOKUP($C270,'Calculation COD'!$B$4:$J$1055,7,FALSE),"")</f>
        <v/>
      </c>
      <c r="F270" s="183" t="str">
        <f t="shared" si="102"/>
        <v>43681B</v>
      </c>
      <c r="G270" s="178" t="str">
        <f>IFERROR(+VLOOKUP($F270,'Calculation Solids'!$B$4:$I$1141,7,FALSE),"")</f>
        <v/>
      </c>
      <c r="H270" s="3" t="str">
        <f>+IFERROR(VLOOKUP($F270,'Calculation COD'!$B$4:$J$1055,7,FALSE),"")</f>
        <v/>
      </c>
      <c r="I270" s="3" t="str">
        <f>+IFERROR(VLOOKUP($F270,'Calculation NH4'!$B$4:$J$1041,7,FALSE),"")</f>
        <v/>
      </c>
      <c r="J270" s="64" t="str">
        <f>+IFERROR(VLOOKUP($F270,'Calculation NO3'!$B$4:$J$1044,7,FALSE),"")</f>
        <v/>
      </c>
      <c r="K270" s="64" t="str">
        <f>+IFERROR(VLOOKUP($F270,'Calculation P'!$B$4:$J$1000,7,FALSE),"")</f>
        <v/>
      </c>
      <c r="L270" s="240"/>
      <c r="M270" s="117" t="str">
        <f t="shared" si="103"/>
        <v>43681J</v>
      </c>
      <c r="N270" s="66" t="str">
        <f>+IFERROR(VLOOKUP($M270,'Calculation Solids'!$B$4:$J$1141,7,FALSE),"")</f>
        <v/>
      </c>
      <c r="O270" s="64" t="str">
        <f t="shared" si="104"/>
        <v>43681K</v>
      </c>
      <c r="P270" s="64" t="str">
        <f>+IFERROR(VLOOKUP($O270,'Calculation Solids'!$B$4:$J$1141,7,FALSE),"")</f>
        <v/>
      </c>
      <c r="Q270" s="64" t="str">
        <f t="shared" si="105"/>
        <v>43681L</v>
      </c>
      <c r="R270" s="64" t="str">
        <f>+IFERROR(VLOOKUP($Q270,'Calculation Solids'!$B$4:$J$1141,7,FALSE),"")</f>
        <v/>
      </c>
      <c r="S270" s="64" t="str">
        <f t="shared" si="106"/>
        <v>43681M</v>
      </c>
      <c r="T270" s="64" t="str">
        <f>+IFERROR(VLOOKUP($S270,'Calculation Solids'!$B$4:$J$1141,7,FALSE),"")</f>
        <v/>
      </c>
      <c r="U270" s="69" t="str">
        <f t="shared" si="117"/>
        <v/>
      </c>
      <c r="V270" s="189" t="str">
        <f t="shared" si="107"/>
        <v>43681C</v>
      </c>
      <c r="W270" s="64" t="str">
        <f>+IFERROR(VLOOKUP($V270,'Calculation Solids'!$B$4:$J$1141,7,FALSE),"")</f>
        <v/>
      </c>
      <c r="X270" s="4" t="str">
        <f>+IFERROR(VLOOKUP($V270,'Calculation COD'!$B$4:$J$1055,7,FALSE),"")</f>
        <v/>
      </c>
      <c r="Y270" s="4" t="str">
        <f>+IFERROR(VLOOKUP($V270,'Calculation NH4'!$B$4:$J$1041,7,FALSE),"")</f>
        <v/>
      </c>
      <c r="Z270" s="64" t="str">
        <f>+IFERROR(VLOOKUP($V270,'Calculation NO3'!$B$4:$J$1044,7,FALSE),"")</f>
        <v/>
      </c>
      <c r="AA270" s="131" t="str">
        <f>+IFERROR(VLOOKUP($V270,'Calculation P'!$B$4:$J$1000,7,FALSE),"")</f>
        <v/>
      </c>
      <c r="AB270" s="115"/>
      <c r="AC270" s="183" t="str">
        <f t="shared" si="108"/>
        <v>43681D</v>
      </c>
      <c r="AD270" s="4" t="str">
        <f>+IFERROR(VLOOKUP($AC270,'Calculation TSS'!$B$4:$J$1000,7,FALSE),"")</f>
        <v/>
      </c>
      <c r="AE270" s="4" t="str">
        <f>+IFERROR(VLOOKUP($AC270,'Calculation COD'!$B$4:$J$1055,7,FALSE),"")</f>
        <v/>
      </c>
      <c r="AF270" s="4" t="str">
        <f>+IFERROR(VLOOKUP($AC270,'Calculation NH4'!$B$4:$J$1041,7,FALSE),"")</f>
        <v/>
      </c>
      <c r="AG270" s="64" t="str">
        <f>+IFERROR(VLOOKUP($AC270,'Calculation NO3'!$B$4:$J$1044,7,FALSE),"")</f>
        <v/>
      </c>
      <c r="AH270" s="64" t="str">
        <f>+IFERROR(VLOOKUP($AC270,'Calculation P'!$B$4:$J$1000,7,FALSE),"")</f>
        <v/>
      </c>
      <c r="AI270" s="240"/>
      <c r="AJ270" s="210" t="str">
        <f t="shared" si="109"/>
        <v>43681E</v>
      </c>
      <c r="AK270" s="211" t="str">
        <f>+IFERROR(VLOOKUP($AJ270,'Calculation TSS'!$B$4:$J$1000,7,FALSE),"")</f>
        <v/>
      </c>
      <c r="AL270" s="4" t="str">
        <f>+IFERROR(VLOOKUP($AJ270,'Calculation COD'!$B$4:$J$1055,7,FALSE),"")</f>
        <v/>
      </c>
      <c r="AM270" s="4" t="str">
        <f>+IFERROR(VLOOKUP($AJ270,'Calculation NH4'!$B$4:$J$1041,7,FALSE),"")</f>
        <v/>
      </c>
      <c r="AN270" s="64" t="str">
        <f>+IFERROR(VLOOKUP($AJ270,'Calculation NO3'!$B$4:$J$1044,7,FALSE),"")</f>
        <v/>
      </c>
      <c r="AO270" s="69" t="str">
        <f>+IFERROR(VLOOKUP($AJ270,'Calculation P'!$B$4:$J$1000,7,FALSE),"")</f>
        <v/>
      </c>
      <c r="AP270" s="178" t="str">
        <f t="shared" si="110"/>
        <v>43681F</v>
      </c>
      <c r="AQ270" s="65" t="str">
        <f>+IFERROR(VLOOKUP($AP270,'Calculation TSS'!$B$4:$J$1000,7,FALSE),"")</f>
        <v/>
      </c>
      <c r="AR270" s="65" t="str">
        <f>+IFERROR(VLOOKUP($AP270,'Calculation COD'!$B$4:$J$1055,7,FALSE),"")</f>
        <v/>
      </c>
      <c r="AS270" s="65" t="str">
        <f>+IFERROR(VLOOKUP($AP270,'Calculation NH4'!$B$4:$J$1041,7,FALSE),"")</f>
        <v/>
      </c>
      <c r="AT270" s="64" t="str">
        <f>+IFERROR(VLOOKUP($AP270,'Calculation NO3'!$B$4:$J$1044,7,FALSE),"")</f>
        <v/>
      </c>
      <c r="AU270" s="64" t="str">
        <f>+IFERROR(VLOOKUP($AP270,'Calculation P'!$B$4:$J$1000,7,FALSE),"")</f>
        <v/>
      </c>
      <c r="AV270" s="115"/>
      <c r="AW270" s="189" t="str">
        <f t="shared" si="111"/>
        <v>43681G</v>
      </c>
      <c r="AX270" s="65" t="str">
        <f>+IFERROR(VLOOKUP($AW270,'Calculation COD'!$B$4:$J$1055,7,FALSE),"")</f>
        <v/>
      </c>
      <c r="AY270" s="65" t="str">
        <f>+IFERROR(VLOOKUP($AW270,'Calculation NH4'!$B$4:$J$1041,7,FALSE),"")</f>
        <v/>
      </c>
      <c r="AZ270" s="64" t="str">
        <f>+IFERROR(VLOOKUP($AW270,'Calculation NO3'!$B$4:$J$1044,7,FALSE),"")</f>
        <v/>
      </c>
      <c r="BA270" s="69" t="str">
        <f>+IFERROR(VLOOKUP($AW270,'Calculation P'!$B$4:$J$1000,7,FALSE),"")</f>
        <v/>
      </c>
      <c r="BB270" s="183" t="str">
        <f t="shared" si="112"/>
        <v>43681H</v>
      </c>
      <c r="BC270" s="64" t="str">
        <f>+IFERROR(VLOOKUP($BB270,'Calculation TSS'!$B$4:$J$1000,7,FALSE),"")</f>
        <v/>
      </c>
      <c r="BD270" s="65" t="str">
        <f>+IFERROR(VLOOKUP($BB270,'Calculation COD'!$B$4:$J$1055,7,FALSE),"")</f>
        <v/>
      </c>
      <c r="BE270" s="65" t="str">
        <f>+IFERROR(VLOOKUP($BB270,'Calculation NH4'!$B$4:$J$1041,7,FALSE),"")</f>
        <v/>
      </c>
      <c r="BF270" s="65" t="str">
        <f>+IFERROR(VLOOKUP($BB270,'Calculation NO3'!$B$4:$J$1044,7,FALSE),"")</f>
        <v/>
      </c>
      <c r="BG270" s="131" t="str">
        <f>+IFERROR(VLOOKUP($BB270,'Calculation P'!$B$4:$J$1000,7,FALSE),"")</f>
        <v/>
      </c>
      <c r="BH270" s="210" t="str">
        <f t="shared" si="113"/>
        <v>43681I</v>
      </c>
      <c r="BI270" s="66" t="str">
        <f>+IFERROR(VLOOKUP($BH270,'Calculation TSS'!$B$4:$J$1000,7,FALSE),"")</f>
        <v/>
      </c>
      <c r="BJ270" s="65" t="str">
        <f>+IFERROR(VLOOKUP($BH270,'Calculation COD'!$B$4:$J$1055,7,FALSE),"")</f>
        <v/>
      </c>
      <c r="BK270" s="65" t="str">
        <f>+IFERROR(VLOOKUP($BH270,'Calculation NH4'!$B$4:$J$1041,7,FALSE),"")</f>
        <v/>
      </c>
      <c r="BL270" s="65" t="str">
        <f>+IFERROR(VLOOKUP($BH270,'Calculation NO3'!$B$4:$J$1044,7,FALSE),"")</f>
        <v/>
      </c>
      <c r="BM270" s="64" t="str">
        <f>+IFERROR(VLOOKUP($BH270,'Calculation P'!$B$4:$J$1000,7,FALSE),"")</f>
        <v/>
      </c>
      <c r="BN270" s="115"/>
      <c r="BO270" s="183" t="str">
        <f t="shared" si="114"/>
        <v>43681N</v>
      </c>
      <c r="BP270" s="116" t="str">
        <f>IFERROR(+VLOOKUP($BO270,'Calculation Solids'!$B$4:$I$1141,7,FALSE),"")</f>
        <v/>
      </c>
      <c r="BQ270" s="187" t="str">
        <f t="shared" si="115"/>
        <v>43681O</v>
      </c>
      <c r="BR270" s="116" t="str">
        <f>IFERROR(+VLOOKUP($BQ270,'Calculation Solids'!$B$4:$I$1141,7,FALSE),"")</f>
        <v/>
      </c>
      <c r="BS270" s="185" t="str">
        <f t="shared" si="116"/>
        <v>43681P</v>
      </c>
      <c r="BT270" s="116" t="str">
        <f>IFERROR(+VLOOKUP($BS270,'Calculation Solids'!$B$4:$I$1141,7,FALSE),"")</f>
        <v/>
      </c>
    </row>
    <row r="271" spans="1:72" x14ac:dyDescent="0.35">
      <c r="A271" s="359">
        <v>43682</v>
      </c>
      <c r="B271" s="239"/>
      <c r="C271" s="344" t="str">
        <f t="shared" si="101"/>
        <v>43682A</v>
      </c>
      <c r="D271" s="339">
        <f>IFERROR(+VLOOKUP(C271,'Calculation Solids'!$B$4:$I$1141,7,FALSE),"")</f>
        <v>10.767239796762112</v>
      </c>
      <c r="E271" s="340" t="str">
        <f>+IFERROR(VLOOKUP($C271,'Calculation COD'!$B$4:$J$1055,7,FALSE),"")</f>
        <v/>
      </c>
      <c r="F271" s="345" t="str">
        <f t="shared" si="102"/>
        <v>43682B</v>
      </c>
      <c r="G271" s="341">
        <f>IFERROR(+VLOOKUP($F271,'Calculation Solids'!$B$4:$I$1141,7,FALSE),"")</f>
        <v>3.5176039694116277</v>
      </c>
      <c r="H271" s="342" t="str">
        <f>+IFERROR(VLOOKUP($F271,'Calculation COD'!$B$4:$J$1055,7,FALSE),"")</f>
        <v/>
      </c>
      <c r="I271" s="342" t="str">
        <f>+IFERROR(VLOOKUP($F271,'Calculation NH4'!$B$4:$J$1041,7,FALSE),"")</f>
        <v/>
      </c>
      <c r="J271" s="339" t="str">
        <f>+IFERROR(VLOOKUP($F271,'Calculation NO3'!$B$4:$J$1044,7,FALSE),"")</f>
        <v/>
      </c>
      <c r="K271" s="339" t="str">
        <f>+IFERROR(VLOOKUP($F271,'Calculation P'!$B$4:$J$1000,7,FALSE),"")</f>
        <v/>
      </c>
      <c r="L271" s="239"/>
      <c r="M271" s="346" t="str">
        <f t="shared" si="103"/>
        <v>43682J</v>
      </c>
      <c r="N271" s="343">
        <f>+IFERROR(VLOOKUP($M271,'Calculation Solids'!$B$4:$J$1141,7,FALSE),"")</f>
        <v>50.323688383134893</v>
      </c>
      <c r="O271" s="339" t="str">
        <f t="shared" si="104"/>
        <v>43682K</v>
      </c>
      <c r="P271" s="339">
        <f>+IFERROR(VLOOKUP($O271,'Calculation Solids'!$B$4:$J$1141,7,FALSE),"")</f>
        <v>43.770884606180232</v>
      </c>
      <c r="Q271" s="339" t="str">
        <f t="shared" si="105"/>
        <v>43682L</v>
      </c>
      <c r="R271" s="339" t="str">
        <f>+IFERROR(VLOOKUP($Q271,'Calculation Solids'!$B$4:$J$1141,7,FALSE),"")</f>
        <v/>
      </c>
      <c r="S271" s="339" t="str">
        <f t="shared" si="106"/>
        <v>43682M</v>
      </c>
      <c r="T271" s="339" t="str">
        <f>+IFERROR(VLOOKUP($S271,'Calculation Solids'!$B$4:$J$1141,7,FALSE),"")</f>
        <v/>
      </c>
      <c r="U271" s="347">
        <f t="shared" si="117"/>
        <v>47.047286494657563</v>
      </c>
      <c r="V271" s="348" t="str">
        <f t="shared" si="107"/>
        <v>43682C</v>
      </c>
      <c r="W271" s="339" t="str">
        <f>+IFERROR(VLOOKUP($V271,'Calculation Solids'!$B$4:$J$1141,7,FALSE),"")</f>
        <v/>
      </c>
      <c r="X271" s="8" t="str">
        <f>+IFERROR(VLOOKUP($V271,'Calculation COD'!$B$4:$J$1055,7,FALSE),"")</f>
        <v/>
      </c>
      <c r="Y271" s="8" t="str">
        <f>+IFERROR(VLOOKUP($V271,'Calculation NH4'!$B$4:$J$1041,7,FALSE),"")</f>
        <v/>
      </c>
      <c r="Z271" s="339" t="str">
        <f>+IFERROR(VLOOKUP($V271,'Calculation NO3'!$B$4:$J$1044,7,FALSE),"")</f>
        <v/>
      </c>
      <c r="AA271" s="349" t="str">
        <f>+IFERROR(VLOOKUP($V271,'Calculation P'!$B$4:$J$1000,7,FALSE),"")</f>
        <v/>
      </c>
      <c r="AB271" s="62"/>
      <c r="AC271" s="345" t="str">
        <f t="shared" si="108"/>
        <v>43682D</v>
      </c>
      <c r="AD271" s="8" t="str">
        <f>+IFERROR(VLOOKUP($AC271,'Calculation TSS'!$B$4:$J$1000,7,FALSE),"")</f>
        <v/>
      </c>
      <c r="AE271" s="8" t="str">
        <f>+IFERROR(VLOOKUP($AC271,'Calculation COD'!$B$4:$J$1055,7,FALSE),"")</f>
        <v/>
      </c>
      <c r="AF271" s="8" t="str">
        <f>+IFERROR(VLOOKUP($AC271,'Calculation NH4'!$B$4:$J$1041,7,FALSE),"")</f>
        <v/>
      </c>
      <c r="AG271" s="339" t="str">
        <f>+IFERROR(VLOOKUP($AC271,'Calculation NO3'!$B$4:$J$1044,7,FALSE),"")</f>
        <v/>
      </c>
      <c r="AH271" s="339" t="str">
        <f>+IFERROR(VLOOKUP($AC271,'Calculation P'!$B$4:$J$1000,7,FALSE),"")</f>
        <v/>
      </c>
      <c r="AI271" s="239"/>
      <c r="AJ271" s="193" t="str">
        <f t="shared" si="109"/>
        <v>43682E</v>
      </c>
      <c r="AK271" s="350" t="str">
        <f>+IFERROR(VLOOKUP($AJ271,'Calculation TSS'!$B$4:$J$1000,7,FALSE),"")</f>
        <v/>
      </c>
      <c r="AL271" s="8" t="str">
        <f>+IFERROR(VLOOKUP($AJ271,'Calculation COD'!$B$4:$J$1055,7,FALSE),"")</f>
        <v/>
      </c>
      <c r="AM271" s="8" t="str">
        <f>+IFERROR(VLOOKUP($AJ271,'Calculation NH4'!$B$4:$J$1041,7,FALSE),"")</f>
        <v/>
      </c>
      <c r="AN271" s="339" t="str">
        <f>+IFERROR(VLOOKUP($AJ271,'Calculation NO3'!$B$4:$J$1044,7,FALSE),"")</f>
        <v/>
      </c>
      <c r="AO271" s="347" t="str">
        <f>+IFERROR(VLOOKUP($AJ271,'Calculation P'!$B$4:$J$1000,7,FALSE),"")</f>
        <v/>
      </c>
      <c r="AP271" s="341" t="str">
        <f t="shared" si="110"/>
        <v>43682F</v>
      </c>
      <c r="AQ271" s="26" t="str">
        <f>+IFERROR(VLOOKUP($AP271,'Calculation TSS'!$B$4:$J$1000,7,FALSE),"")</f>
        <v/>
      </c>
      <c r="AR271" s="26" t="str">
        <f>+IFERROR(VLOOKUP($AP271,'Calculation COD'!$B$4:$J$1055,7,FALSE),"")</f>
        <v/>
      </c>
      <c r="AS271" s="26" t="str">
        <f>+IFERROR(VLOOKUP($AP271,'Calculation NH4'!$B$4:$J$1041,7,FALSE),"")</f>
        <v/>
      </c>
      <c r="AT271" s="339" t="str">
        <f>+IFERROR(VLOOKUP($AP271,'Calculation NO3'!$B$4:$J$1044,7,FALSE),"")</f>
        <v/>
      </c>
      <c r="AU271" s="339" t="str">
        <f>+IFERROR(VLOOKUP($AP271,'Calculation P'!$B$4:$J$1000,7,FALSE),"")</f>
        <v/>
      </c>
      <c r="AV271" s="62"/>
      <c r="AW271" s="348" t="str">
        <f t="shared" si="111"/>
        <v>43682G</v>
      </c>
      <c r="AX271" s="26" t="str">
        <f>+IFERROR(VLOOKUP($AW271,'Calculation COD'!$B$4:$J$1055,7,FALSE),"")</f>
        <v/>
      </c>
      <c r="AY271" s="26" t="str">
        <f>+IFERROR(VLOOKUP($AW271,'Calculation NH4'!$B$4:$J$1041,7,FALSE),"")</f>
        <v/>
      </c>
      <c r="AZ271" s="339" t="str">
        <f>+IFERROR(VLOOKUP($AW271,'Calculation NO3'!$B$4:$J$1044,7,FALSE),"")</f>
        <v/>
      </c>
      <c r="BA271" s="347" t="str">
        <f>+IFERROR(VLOOKUP($AW271,'Calculation P'!$B$4:$J$1000,7,FALSE),"")</f>
        <v/>
      </c>
      <c r="BB271" s="345" t="str">
        <f t="shared" si="112"/>
        <v>43682H</v>
      </c>
      <c r="BC271" s="339" t="str">
        <f>+IFERROR(VLOOKUP($BB271,'Calculation TSS'!$B$4:$J$1000,7,FALSE),"")</f>
        <v/>
      </c>
      <c r="BD271" s="26" t="str">
        <f>+IFERROR(VLOOKUP($BB271,'Calculation COD'!$B$4:$J$1055,7,FALSE),"")</f>
        <v/>
      </c>
      <c r="BE271" s="26" t="str">
        <f>+IFERROR(VLOOKUP($BB271,'Calculation NH4'!$B$4:$J$1041,7,FALSE),"")</f>
        <v/>
      </c>
      <c r="BF271" s="26" t="str">
        <f>+IFERROR(VLOOKUP($BB271,'Calculation NO3'!$B$4:$J$1044,7,FALSE),"")</f>
        <v/>
      </c>
      <c r="BG271" s="349" t="str">
        <f>+IFERROR(VLOOKUP($BB271,'Calculation P'!$B$4:$J$1000,7,FALSE),"")</f>
        <v/>
      </c>
      <c r="BH271" s="193" t="str">
        <f t="shared" si="113"/>
        <v>43682I</v>
      </c>
      <c r="BI271" s="343" t="str">
        <f>+IFERROR(VLOOKUP($BH271,'Calculation TSS'!$B$4:$J$1000,7,FALSE),"")</f>
        <v/>
      </c>
      <c r="BJ271" s="26" t="str">
        <f>+IFERROR(VLOOKUP($BH271,'Calculation COD'!$B$4:$J$1055,7,FALSE),"")</f>
        <v/>
      </c>
      <c r="BK271" s="26" t="str">
        <f>+IFERROR(VLOOKUP($BH271,'Calculation NH4'!$B$4:$J$1041,7,FALSE),"")</f>
        <v/>
      </c>
      <c r="BL271" s="26" t="str">
        <f>+IFERROR(VLOOKUP($BH271,'Calculation NO3'!$B$4:$J$1044,7,FALSE),"")</f>
        <v/>
      </c>
      <c r="BM271" s="339" t="str">
        <f>+IFERROR(VLOOKUP($BH271,'Calculation P'!$B$4:$J$1000,7,FALSE),"")</f>
        <v/>
      </c>
      <c r="BN271" s="62"/>
      <c r="BO271" s="345" t="str">
        <f t="shared" si="114"/>
        <v>43682N</v>
      </c>
      <c r="BP271" s="351" t="str">
        <f>IFERROR(+VLOOKUP($BO271,'Calculation Solids'!$B$4:$I$1141,7,FALSE),"")</f>
        <v/>
      </c>
      <c r="BQ271" s="352" t="str">
        <f t="shared" si="115"/>
        <v>43682O</v>
      </c>
      <c r="BR271" s="351">
        <f>IFERROR(+VLOOKUP($BQ271,'Calculation Solids'!$B$4:$I$1141,7,FALSE),"")</f>
        <v>503.62943600047316</v>
      </c>
      <c r="BS271" s="353" t="str">
        <f t="shared" si="116"/>
        <v>43682P</v>
      </c>
      <c r="BT271" s="351" t="str">
        <f>IFERROR(+VLOOKUP($BS271,'Calculation Solids'!$B$4:$I$1141,7,FALSE),"")</f>
        <v/>
      </c>
    </row>
    <row r="272" spans="1:72" x14ac:dyDescent="0.35">
      <c r="A272" s="359">
        <v>43683</v>
      </c>
      <c r="B272" s="239"/>
      <c r="C272" s="344" t="str">
        <f t="shared" si="101"/>
        <v>43683A</v>
      </c>
      <c r="D272" s="339" t="str">
        <f>IFERROR(+VLOOKUP(C272,'Calculation Solids'!$B$4:$I$1141,7,FALSE),"")</f>
        <v/>
      </c>
      <c r="E272" s="340" t="str">
        <f>+IFERROR(VLOOKUP($C272,'Calculation COD'!$B$4:$J$1055,7,FALSE),"")</f>
        <v/>
      </c>
      <c r="F272" s="345" t="str">
        <f t="shared" si="102"/>
        <v>43683B</v>
      </c>
      <c r="G272" s="341" t="str">
        <f>IFERROR(+VLOOKUP($F272,'Calculation Solids'!$B$4:$I$1141,7,FALSE),"")</f>
        <v/>
      </c>
      <c r="H272" s="342" t="str">
        <f>+IFERROR(VLOOKUP($F272,'Calculation COD'!$B$4:$J$1055,7,FALSE),"")</f>
        <v/>
      </c>
      <c r="I272" s="342" t="str">
        <f>+IFERROR(VLOOKUP($F272,'Calculation NH4'!$B$4:$J$1041,7,FALSE),"")</f>
        <v/>
      </c>
      <c r="J272" s="339" t="str">
        <f>+IFERROR(VLOOKUP($F272,'Calculation NO3'!$B$4:$J$1044,7,FALSE),"")</f>
        <v/>
      </c>
      <c r="K272" s="339" t="str">
        <f>+IFERROR(VLOOKUP($F272,'Calculation P'!$B$4:$J$1000,7,FALSE),"")</f>
        <v/>
      </c>
      <c r="L272" s="239"/>
      <c r="M272" s="346" t="str">
        <f t="shared" si="103"/>
        <v>43683J</v>
      </c>
      <c r="N272" s="343" t="str">
        <f>+IFERROR(VLOOKUP($M272,'Calculation Solids'!$B$4:$J$1141,7,FALSE),"")</f>
        <v/>
      </c>
      <c r="O272" s="339" t="str">
        <f t="shared" si="104"/>
        <v>43683K</v>
      </c>
      <c r="P272" s="339" t="str">
        <f>+IFERROR(VLOOKUP($O272,'Calculation Solids'!$B$4:$J$1141,7,FALSE),"")</f>
        <v/>
      </c>
      <c r="Q272" s="339" t="str">
        <f t="shared" si="105"/>
        <v>43683L</v>
      </c>
      <c r="R272" s="339" t="str">
        <f>+IFERROR(VLOOKUP($Q272,'Calculation Solids'!$B$4:$J$1141,7,FALSE),"")</f>
        <v/>
      </c>
      <c r="S272" s="339" t="str">
        <f t="shared" si="106"/>
        <v>43683M</v>
      </c>
      <c r="T272" s="339" t="str">
        <f>+IFERROR(VLOOKUP($S272,'Calculation Solids'!$B$4:$J$1141,7,FALSE),"")</f>
        <v/>
      </c>
      <c r="U272" s="347" t="str">
        <f t="shared" si="117"/>
        <v/>
      </c>
      <c r="V272" s="348" t="str">
        <f t="shared" si="107"/>
        <v>43683C</v>
      </c>
      <c r="W272" s="339" t="str">
        <f>+IFERROR(VLOOKUP($V272,'Calculation Solids'!$B$4:$J$1141,7,FALSE),"")</f>
        <v/>
      </c>
      <c r="X272" s="8" t="str">
        <f>+IFERROR(VLOOKUP($V272,'Calculation COD'!$B$4:$J$1055,7,FALSE),"")</f>
        <v/>
      </c>
      <c r="Y272" s="8" t="str">
        <f>+IFERROR(VLOOKUP($V272,'Calculation NH4'!$B$4:$J$1041,7,FALSE),"")</f>
        <v/>
      </c>
      <c r="Z272" s="339" t="str">
        <f>+IFERROR(VLOOKUP($V272,'Calculation NO3'!$B$4:$J$1044,7,FALSE),"")</f>
        <v/>
      </c>
      <c r="AA272" s="349" t="str">
        <f>+IFERROR(VLOOKUP($V272,'Calculation P'!$B$4:$J$1000,7,FALSE),"")</f>
        <v/>
      </c>
      <c r="AB272" s="62"/>
      <c r="AC272" s="345" t="str">
        <f t="shared" si="108"/>
        <v>43683D</v>
      </c>
      <c r="AD272" s="8" t="str">
        <f>+IFERROR(VLOOKUP($AC272,'Calculation TSS'!$B$4:$J$1000,7,FALSE),"")</f>
        <v/>
      </c>
      <c r="AE272" s="8" t="str">
        <f>+IFERROR(VLOOKUP($AC272,'Calculation COD'!$B$4:$J$1055,7,FALSE),"")</f>
        <v/>
      </c>
      <c r="AF272" s="8" t="str">
        <f>+IFERROR(VLOOKUP($AC272,'Calculation NH4'!$B$4:$J$1041,7,FALSE),"")</f>
        <v/>
      </c>
      <c r="AG272" s="339" t="str">
        <f>+IFERROR(VLOOKUP($AC272,'Calculation NO3'!$B$4:$J$1044,7,FALSE),"")</f>
        <v/>
      </c>
      <c r="AH272" s="339" t="str">
        <f>+IFERROR(VLOOKUP($AC272,'Calculation P'!$B$4:$J$1000,7,FALSE),"")</f>
        <v/>
      </c>
      <c r="AI272" s="239"/>
      <c r="AJ272" s="193" t="str">
        <f t="shared" si="109"/>
        <v>43683E</v>
      </c>
      <c r="AK272" s="350" t="str">
        <f>+IFERROR(VLOOKUP($AJ272,'Calculation TSS'!$B$4:$J$1000,7,FALSE),"")</f>
        <v/>
      </c>
      <c r="AL272" s="8" t="str">
        <f>+IFERROR(VLOOKUP($AJ272,'Calculation COD'!$B$4:$J$1055,7,FALSE),"")</f>
        <v/>
      </c>
      <c r="AM272" s="8" t="str">
        <f>+IFERROR(VLOOKUP($AJ272,'Calculation NH4'!$B$4:$J$1041,7,FALSE),"")</f>
        <v/>
      </c>
      <c r="AN272" s="339" t="str">
        <f>+IFERROR(VLOOKUP($AJ272,'Calculation NO3'!$B$4:$J$1044,7,FALSE),"")</f>
        <v/>
      </c>
      <c r="AO272" s="347" t="str">
        <f>+IFERROR(VLOOKUP($AJ272,'Calculation P'!$B$4:$J$1000,7,FALSE),"")</f>
        <v/>
      </c>
      <c r="AP272" s="341" t="str">
        <f t="shared" si="110"/>
        <v>43683F</v>
      </c>
      <c r="AQ272" s="26" t="str">
        <f>+IFERROR(VLOOKUP($AP272,'Calculation TSS'!$B$4:$J$1000,7,FALSE),"")</f>
        <v/>
      </c>
      <c r="AR272" s="26" t="str">
        <f>+IFERROR(VLOOKUP($AP272,'Calculation COD'!$B$4:$J$1055,7,FALSE),"")</f>
        <v/>
      </c>
      <c r="AS272" s="26" t="str">
        <f>+IFERROR(VLOOKUP($AP272,'Calculation NH4'!$B$4:$J$1041,7,FALSE),"")</f>
        <v/>
      </c>
      <c r="AT272" s="339" t="str">
        <f>+IFERROR(VLOOKUP($AP272,'Calculation NO3'!$B$4:$J$1044,7,FALSE),"")</f>
        <v/>
      </c>
      <c r="AU272" s="339" t="str">
        <f>+IFERROR(VLOOKUP($AP272,'Calculation P'!$B$4:$J$1000,7,FALSE),"")</f>
        <v/>
      </c>
      <c r="AV272" s="62"/>
      <c r="AW272" s="348" t="str">
        <f t="shared" si="111"/>
        <v>43683G</v>
      </c>
      <c r="AX272" s="26" t="str">
        <f>+IFERROR(VLOOKUP($AW272,'Calculation COD'!$B$4:$J$1055,7,FALSE),"")</f>
        <v/>
      </c>
      <c r="AY272" s="26" t="str">
        <f>+IFERROR(VLOOKUP($AW272,'Calculation NH4'!$B$4:$J$1041,7,FALSE),"")</f>
        <v/>
      </c>
      <c r="AZ272" s="339" t="str">
        <f>+IFERROR(VLOOKUP($AW272,'Calculation NO3'!$B$4:$J$1044,7,FALSE),"")</f>
        <v/>
      </c>
      <c r="BA272" s="347" t="str">
        <f>+IFERROR(VLOOKUP($AW272,'Calculation P'!$B$4:$J$1000,7,FALSE),"")</f>
        <v/>
      </c>
      <c r="BB272" s="345" t="str">
        <f t="shared" si="112"/>
        <v>43683H</v>
      </c>
      <c r="BC272" s="339" t="str">
        <f>+IFERROR(VLOOKUP($BB272,'Calculation TSS'!$B$4:$J$1000,7,FALSE),"")</f>
        <v/>
      </c>
      <c r="BD272" s="26" t="str">
        <f>+IFERROR(VLOOKUP($BB272,'Calculation COD'!$B$4:$J$1055,7,FALSE),"")</f>
        <v/>
      </c>
      <c r="BE272" s="26" t="str">
        <f>+IFERROR(VLOOKUP($BB272,'Calculation NH4'!$B$4:$J$1041,7,FALSE),"")</f>
        <v/>
      </c>
      <c r="BF272" s="26" t="str">
        <f>+IFERROR(VLOOKUP($BB272,'Calculation NO3'!$B$4:$J$1044,7,FALSE),"")</f>
        <v/>
      </c>
      <c r="BG272" s="349" t="str">
        <f>+IFERROR(VLOOKUP($BB272,'Calculation P'!$B$4:$J$1000,7,FALSE),"")</f>
        <v/>
      </c>
      <c r="BH272" s="193" t="str">
        <f t="shared" si="113"/>
        <v>43683I</v>
      </c>
      <c r="BI272" s="343" t="str">
        <f>+IFERROR(VLOOKUP($BH272,'Calculation TSS'!$B$4:$J$1000,7,FALSE),"")</f>
        <v/>
      </c>
      <c r="BJ272" s="26" t="str">
        <f>+IFERROR(VLOOKUP($BH272,'Calculation COD'!$B$4:$J$1055,7,FALSE),"")</f>
        <v/>
      </c>
      <c r="BK272" s="26" t="str">
        <f>+IFERROR(VLOOKUP($BH272,'Calculation NH4'!$B$4:$J$1041,7,FALSE),"")</f>
        <v/>
      </c>
      <c r="BL272" s="26" t="str">
        <f>+IFERROR(VLOOKUP($BH272,'Calculation NO3'!$B$4:$J$1044,7,FALSE),"")</f>
        <v/>
      </c>
      <c r="BM272" s="339" t="str">
        <f>+IFERROR(VLOOKUP($BH272,'Calculation P'!$B$4:$J$1000,7,FALSE),"")</f>
        <v/>
      </c>
      <c r="BN272" s="62"/>
      <c r="BO272" s="345" t="str">
        <f t="shared" si="114"/>
        <v>43683N</v>
      </c>
      <c r="BP272" s="351" t="str">
        <f>IFERROR(+VLOOKUP($BO272,'Calculation Solids'!$B$4:$I$1141,7,FALSE),"")</f>
        <v/>
      </c>
      <c r="BQ272" s="352" t="str">
        <f t="shared" si="115"/>
        <v>43683O</v>
      </c>
      <c r="BR272" s="351" t="str">
        <f>IFERROR(+VLOOKUP($BQ272,'Calculation Solids'!$B$4:$I$1141,7,FALSE),"")</f>
        <v/>
      </c>
      <c r="BS272" s="353" t="str">
        <f t="shared" si="116"/>
        <v>43683P</v>
      </c>
      <c r="BT272" s="351" t="str">
        <f>IFERROR(+VLOOKUP($BS272,'Calculation Solids'!$B$4:$I$1141,7,FALSE),"")</f>
        <v/>
      </c>
    </row>
    <row r="273" spans="1:72" x14ac:dyDescent="0.35">
      <c r="A273" s="359">
        <v>43684</v>
      </c>
      <c r="B273" s="239"/>
      <c r="C273" s="344" t="str">
        <f t="shared" si="101"/>
        <v>43684A</v>
      </c>
      <c r="D273" s="339">
        <f>IFERROR(+VLOOKUP(C273,'Calculation Solids'!$B$4:$I$1141,7,FALSE),"")</f>
        <v>9.3994024378630385</v>
      </c>
      <c r="E273" s="340">
        <f>+IFERROR(VLOOKUP($C273,'Calculation COD'!$B$4:$J$1055,7,FALSE),"")</f>
        <v>9700</v>
      </c>
      <c r="F273" s="345" t="str">
        <f t="shared" si="102"/>
        <v>43684B</v>
      </c>
      <c r="G273" s="341">
        <f>IFERROR(+VLOOKUP($F273,'Calculation Solids'!$B$4:$I$1141,7,FALSE),"")</f>
        <v>3.3494832876921858</v>
      </c>
      <c r="H273" s="342">
        <f>+IFERROR(VLOOKUP($F273,'Calculation COD'!$B$4:$J$1055,7,FALSE),"")</f>
        <v>4200</v>
      </c>
      <c r="I273" s="342">
        <f>+IFERROR(VLOOKUP($F273,'Calculation NH4'!$B$4:$J$1041,7,FALSE),"")</f>
        <v>547.5</v>
      </c>
      <c r="J273" s="339">
        <f>+IFERROR(VLOOKUP($F273,'Calculation NO3'!$B$4:$J$1044,7,FALSE),"")</f>
        <v>0</v>
      </c>
      <c r="K273" s="339">
        <f>+IFERROR(VLOOKUP($F273,'Calculation P'!$B$4:$J$1000,7,FALSE),"")</f>
        <v>40</v>
      </c>
      <c r="L273" s="239"/>
      <c r="M273" s="346" t="str">
        <f t="shared" si="103"/>
        <v>43684J</v>
      </c>
      <c r="N273" s="343">
        <f>+IFERROR(VLOOKUP($M273,'Calculation Solids'!$B$4:$J$1141,7,FALSE),"")</f>
        <v>41.30665968471304</v>
      </c>
      <c r="O273" s="339" t="str">
        <f t="shared" si="104"/>
        <v>43684K</v>
      </c>
      <c r="P273" s="339">
        <f>+IFERROR(VLOOKUP($O273,'Calculation Solids'!$B$4:$J$1141,7,FALSE),"")</f>
        <v>47.563823953530793</v>
      </c>
      <c r="Q273" s="339" t="str">
        <f t="shared" si="105"/>
        <v>43684L</v>
      </c>
      <c r="R273" s="339">
        <f>+IFERROR(VLOOKUP($Q273,'Calculation Solids'!$B$4:$J$1141,7,FALSE),"")</f>
        <v>46.654375060649322</v>
      </c>
      <c r="S273" s="339" t="str">
        <f t="shared" si="106"/>
        <v>43684M</v>
      </c>
      <c r="T273" s="339" t="str">
        <f>+IFERROR(VLOOKUP($S273,'Calculation Solids'!$B$4:$J$1141,7,FALSE),"")</f>
        <v/>
      </c>
      <c r="U273" s="347">
        <f t="shared" si="117"/>
        <v>45.174952899631052</v>
      </c>
      <c r="V273" s="348" t="str">
        <f t="shared" si="107"/>
        <v>43684C</v>
      </c>
      <c r="W273" s="339">
        <f>+IFERROR(VLOOKUP($V273,'Calculation Solids'!$B$4:$J$1141,7,FALSE),"")</f>
        <v>3.2475565521437506</v>
      </c>
      <c r="X273" s="8">
        <f>+IFERROR(VLOOKUP($V273,'Calculation COD'!$B$4:$J$1055,7,FALSE),"")</f>
        <v>0</v>
      </c>
      <c r="Y273" s="8">
        <f>+IFERROR(VLOOKUP($V273,'Calculation NH4'!$B$4:$J$1041,7,FALSE),"")</f>
        <v>592.5</v>
      </c>
      <c r="Z273" s="339">
        <f>+IFERROR(VLOOKUP($V273,'Calculation NO3'!$B$4:$J$1044,7,FALSE),"")</f>
        <v>0</v>
      </c>
      <c r="AA273" s="349" t="str">
        <f>+IFERROR(VLOOKUP($V273,'Calculation P'!$B$4:$J$1000,7,FALSE),"")</f>
        <v/>
      </c>
      <c r="AB273" s="62"/>
      <c r="AC273" s="345" t="str">
        <f t="shared" si="108"/>
        <v>43684D</v>
      </c>
      <c r="AD273" s="8" t="str">
        <f>+IFERROR(VLOOKUP($AC273,'Calculation TSS'!$B$4:$J$1000,7,FALSE),"")</f>
        <v/>
      </c>
      <c r="AE273" s="8">
        <f>+IFERROR(VLOOKUP($AC273,'Calculation COD'!$B$4:$J$1055,7,FALSE),"")</f>
        <v>0</v>
      </c>
      <c r="AF273" s="8">
        <f>+IFERROR(VLOOKUP($AC273,'Calculation NH4'!$B$4:$J$1041,7,FALSE),"")</f>
        <v>480</v>
      </c>
      <c r="AG273" s="339">
        <f>+IFERROR(VLOOKUP($AC273,'Calculation NO3'!$B$4:$J$1044,7,FALSE),"")</f>
        <v>0</v>
      </c>
      <c r="AH273" s="339" t="str">
        <f>+IFERROR(VLOOKUP($AC273,'Calculation P'!$B$4:$J$1000,7,FALSE),"")</f>
        <v/>
      </c>
      <c r="AI273" s="239"/>
      <c r="AJ273" s="193" t="str">
        <f t="shared" si="109"/>
        <v>43684E</v>
      </c>
      <c r="AK273" s="350" t="str">
        <f>+IFERROR(VLOOKUP($AJ273,'Calculation TSS'!$B$4:$J$1000,7,FALSE),"")</f>
        <v/>
      </c>
      <c r="AL273" s="8" t="str">
        <f>+IFERROR(VLOOKUP($AJ273,'Calculation COD'!$B$4:$J$1055,7,FALSE),"")</f>
        <v/>
      </c>
      <c r="AM273" s="8" t="str">
        <f>+IFERROR(VLOOKUP($AJ273,'Calculation NH4'!$B$4:$J$1041,7,FALSE),"")</f>
        <v/>
      </c>
      <c r="AN273" s="339" t="str">
        <f>+IFERROR(VLOOKUP($AJ273,'Calculation NO3'!$B$4:$J$1044,7,FALSE),"")</f>
        <v/>
      </c>
      <c r="AO273" s="347" t="str">
        <f>+IFERROR(VLOOKUP($AJ273,'Calculation P'!$B$4:$J$1000,7,FALSE),"")</f>
        <v/>
      </c>
      <c r="AP273" s="341" t="str">
        <f t="shared" si="110"/>
        <v>43684F</v>
      </c>
      <c r="AQ273" s="26">
        <f>+IFERROR(VLOOKUP($AP273,'Calculation TSS'!$B$4:$J$1000,7,FALSE),"")</f>
        <v>145.55555555555557</v>
      </c>
      <c r="AR273" s="26" t="str">
        <f>+IFERROR(VLOOKUP($AP273,'Calculation COD'!$B$4:$J$1055,7,FALSE),"")</f>
        <v/>
      </c>
      <c r="AS273" s="26" t="str">
        <f>+IFERROR(VLOOKUP($AP273,'Calculation NH4'!$B$4:$J$1041,7,FALSE),"")</f>
        <v/>
      </c>
      <c r="AT273" s="339" t="str">
        <f>+IFERROR(VLOOKUP($AP273,'Calculation NO3'!$B$4:$J$1044,7,FALSE),"")</f>
        <v/>
      </c>
      <c r="AU273" s="339">
        <f>+IFERROR(VLOOKUP($AP273,'Calculation P'!$B$4:$J$1000,7,FALSE),"")</f>
        <v>20.85</v>
      </c>
      <c r="AV273" s="62"/>
      <c r="AW273" s="348" t="str">
        <f t="shared" si="111"/>
        <v>43684G</v>
      </c>
      <c r="AX273" s="26">
        <f>+IFERROR(VLOOKUP($AW273,'Calculation COD'!$B$4:$J$1055,7,FALSE),"")</f>
        <v>0</v>
      </c>
      <c r="AY273" s="26">
        <f>+IFERROR(VLOOKUP($AW273,'Calculation NH4'!$B$4:$J$1041,7,FALSE),"")</f>
        <v>132.5</v>
      </c>
      <c r="AZ273" s="339">
        <f>+IFERROR(VLOOKUP($AW273,'Calculation NO3'!$B$4:$J$1044,7,FALSE),"")</f>
        <v>0</v>
      </c>
      <c r="BA273" s="347" t="str">
        <f>+IFERROR(VLOOKUP($AW273,'Calculation P'!$B$4:$J$1000,7,FALSE),"")</f>
        <v/>
      </c>
      <c r="BB273" s="345" t="str">
        <f t="shared" si="112"/>
        <v>43684H</v>
      </c>
      <c r="BC273" s="339">
        <f>+IFERROR(VLOOKUP($BB273,'Calculation TSS'!$B$4:$J$1000,7,FALSE),"")</f>
        <v>0</v>
      </c>
      <c r="BD273" s="26">
        <f>+IFERROR(VLOOKUP($BB273,'Calculation COD'!$B$4:$J$1055,7,FALSE),"")</f>
        <v>0</v>
      </c>
      <c r="BE273" s="26">
        <f>+IFERROR(VLOOKUP($BB273,'Calculation NH4'!$B$4:$J$1041,7,FALSE),"")</f>
        <v>567</v>
      </c>
      <c r="BF273" s="26">
        <f>+IFERROR(VLOOKUP($BB273,'Calculation NO3'!$B$4:$J$1044,7,FALSE),"")</f>
        <v>3.3000000000000003</v>
      </c>
      <c r="BG273" s="349" t="str">
        <f>+IFERROR(VLOOKUP($BB273,'Calculation P'!$B$4:$J$1000,7,FALSE),"")</f>
        <v/>
      </c>
      <c r="BH273" s="193" t="str">
        <f t="shared" si="113"/>
        <v>43684I</v>
      </c>
      <c r="BI273" s="343">
        <f>+IFERROR(VLOOKUP($BH273,'Calculation TSS'!$B$4:$J$1000,7,FALSE),"")</f>
        <v>0</v>
      </c>
      <c r="BJ273" s="26" t="str">
        <f>+IFERROR(VLOOKUP($BH273,'Calculation COD'!$B$4:$J$1055,7,FALSE),"")</f>
        <v/>
      </c>
      <c r="BK273" s="26">
        <f>+IFERROR(VLOOKUP($BH273,'Calculation NH4'!$B$4:$J$1041,7,FALSE),"")</f>
        <v>237.5</v>
      </c>
      <c r="BL273" s="26">
        <f>+IFERROR(VLOOKUP($BH273,'Calculation NO3'!$B$4:$J$1044,7,FALSE),"")</f>
        <v>5.0999999999999996</v>
      </c>
      <c r="BM273" s="339">
        <f>+IFERROR(VLOOKUP($BH273,'Calculation P'!$B$4:$J$1000,7,FALSE),"")</f>
        <v>0</v>
      </c>
      <c r="BN273" s="62"/>
      <c r="BO273" s="345" t="str">
        <f t="shared" si="114"/>
        <v>43684N</v>
      </c>
      <c r="BP273" s="351">
        <f>IFERROR(+VLOOKUP($BO273,'Calculation Solids'!$B$4:$I$1141,7,FALSE),"")</f>
        <v>189.95836646063623</v>
      </c>
      <c r="BQ273" s="352" t="str">
        <f t="shared" si="115"/>
        <v>43684O</v>
      </c>
      <c r="BR273" s="351" t="str">
        <f>IFERROR(+VLOOKUP($BQ273,'Calculation Solids'!$B$4:$I$1141,7,FALSE),"")</f>
        <v/>
      </c>
      <c r="BS273" s="353" t="str">
        <f t="shared" si="116"/>
        <v>43684P</v>
      </c>
      <c r="BT273" s="351" t="str">
        <f>IFERROR(+VLOOKUP($BS273,'Calculation Solids'!$B$4:$I$1141,7,FALSE),"")</f>
        <v/>
      </c>
    </row>
    <row r="274" spans="1:72" x14ac:dyDescent="0.35">
      <c r="A274" s="359">
        <v>43685</v>
      </c>
      <c r="B274" s="239"/>
      <c r="C274" s="344" t="str">
        <f t="shared" si="101"/>
        <v>43685A</v>
      </c>
      <c r="D274" s="339" t="str">
        <f>IFERROR(+VLOOKUP(C274,'Calculation Solids'!$B$4:$I$1141,7,FALSE),"")</f>
        <v/>
      </c>
      <c r="E274" s="340" t="str">
        <f>+IFERROR(VLOOKUP($C274,'Calculation COD'!$B$4:$J$1055,7,FALSE),"")</f>
        <v/>
      </c>
      <c r="F274" s="345" t="str">
        <f t="shared" si="102"/>
        <v>43685B</v>
      </c>
      <c r="G274" s="341" t="str">
        <f>IFERROR(+VLOOKUP($F274,'Calculation Solids'!$B$4:$I$1141,7,FALSE),"")</f>
        <v/>
      </c>
      <c r="H274" s="342" t="str">
        <f>+IFERROR(VLOOKUP($F274,'Calculation COD'!$B$4:$J$1055,7,FALSE),"")</f>
        <v/>
      </c>
      <c r="I274" s="342" t="str">
        <f>+IFERROR(VLOOKUP($F274,'Calculation NH4'!$B$4:$J$1041,7,FALSE),"")</f>
        <v/>
      </c>
      <c r="J274" s="339" t="str">
        <f>+IFERROR(VLOOKUP($F274,'Calculation NO3'!$B$4:$J$1044,7,FALSE),"")</f>
        <v/>
      </c>
      <c r="K274" s="339" t="str">
        <f>+IFERROR(VLOOKUP($F274,'Calculation P'!$B$4:$J$1000,7,FALSE),"")</f>
        <v/>
      </c>
      <c r="L274" s="239"/>
      <c r="M274" s="346" t="str">
        <f t="shared" si="103"/>
        <v>43685J</v>
      </c>
      <c r="N274" s="343" t="str">
        <f>+IFERROR(VLOOKUP($M274,'Calculation Solids'!$B$4:$J$1141,7,FALSE),"")</f>
        <v/>
      </c>
      <c r="O274" s="339" t="str">
        <f t="shared" si="104"/>
        <v>43685K</v>
      </c>
      <c r="P274" s="339" t="str">
        <f>+IFERROR(VLOOKUP($O274,'Calculation Solids'!$B$4:$J$1141,7,FALSE),"")</f>
        <v/>
      </c>
      <c r="Q274" s="339" t="str">
        <f t="shared" si="105"/>
        <v>43685L</v>
      </c>
      <c r="R274" s="339" t="str">
        <f>+IFERROR(VLOOKUP($Q274,'Calculation Solids'!$B$4:$J$1141,7,FALSE),"")</f>
        <v/>
      </c>
      <c r="S274" s="339" t="str">
        <f t="shared" si="106"/>
        <v>43685M</v>
      </c>
      <c r="T274" s="339" t="str">
        <f>+IFERROR(VLOOKUP($S274,'Calculation Solids'!$B$4:$J$1141,7,FALSE),"")</f>
        <v/>
      </c>
      <c r="U274" s="347" t="str">
        <f t="shared" si="117"/>
        <v/>
      </c>
      <c r="V274" s="348" t="str">
        <f t="shared" si="107"/>
        <v>43685C</v>
      </c>
      <c r="W274" s="339" t="str">
        <f>+IFERROR(VLOOKUP($V274,'Calculation Solids'!$B$4:$J$1141,7,FALSE),"")</f>
        <v/>
      </c>
      <c r="X274" s="8" t="str">
        <f>+IFERROR(VLOOKUP($V274,'Calculation COD'!$B$4:$J$1055,7,FALSE),"")</f>
        <v/>
      </c>
      <c r="Y274" s="8" t="str">
        <f>+IFERROR(VLOOKUP($V274,'Calculation NH4'!$B$4:$J$1041,7,FALSE),"")</f>
        <v/>
      </c>
      <c r="Z274" s="339" t="str">
        <f>+IFERROR(VLOOKUP($V274,'Calculation NO3'!$B$4:$J$1044,7,FALSE),"")</f>
        <v/>
      </c>
      <c r="AA274" s="349" t="str">
        <f>+IFERROR(VLOOKUP($V274,'Calculation P'!$B$4:$J$1000,7,FALSE),"")</f>
        <v/>
      </c>
      <c r="AB274" s="62"/>
      <c r="AC274" s="345" t="str">
        <f t="shared" si="108"/>
        <v>43685D</v>
      </c>
      <c r="AD274" s="8" t="str">
        <f>+IFERROR(VLOOKUP($AC274,'Calculation TSS'!$B$4:$J$1000,7,FALSE),"")</f>
        <v/>
      </c>
      <c r="AE274" s="8" t="str">
        <f>+IFERROR(VLOOKUP($AC274,'Calculation COD'!$B$4:$J$1055,7,FALSE),"")</f>
        <v/>
      </c>
      <c r="AF274" s="8" t="str">
        <f>+IFERROR(VLOOKUP($AC274,'Calculation NH4'!$B$4:$J$1041,7,FALSE),"")</f>
        <v/>
      </c>
      <c r="AG274" s="339" t="str">
        <f>+IFERROR(VLOOKUP($AC274,'Calculation NO3'!$B$4:$J$1044,7,FALSE),"")</f>
        <v/>
      </c>
      <c r="AH274" s="339" t="str">
        <f>+IFERROR(VLOOKUP($AC274,'Calculation P'!$B$4:$J$1000,7,FALSE),"")</f>
        <v/>
      </c>
      <c r="AI274" s="239"/>
      <c r="AJ274" s="193" t="str">
        <f t="shared" si="109"/>
        <v>43685E</v>
      </c>
      <c r="AK274" s="350" t="str">
        <f>+IFERROR(VLOOKUP($AJ274,'Calculation TSS'!$B$4:$J$1000,7,FALSE),"")</f>
        <v/>
      </c>
      <c r="AL274" s="8" t="str">
        <f>+IFERROR(VLOOKUP($AJ274,'Calculation COD'!$B$4:$J$1055,7,FALSE),"")</f>
        <v/>
      </c>
      <c r="AM274" s="8" t="str">
        <f>+IFERROR(VLOOKUP($AJ274,'Calculation NH4'!$B$4:$J$1041,7,FALSE),"")</f>
        <v/>
      </c>
      <c r="AN274" s="339" t="str">
        <f>+IFERROR(VLOOKUP($AJ274,'Calculation NO3'!$B$4:$J$1044,7,FALSE),"")</f>
        <v/>
      </c>
      <c r="AO274" s="347" t="str">
        <f>+IFERROR(VLOOKUP($AJ274,'Calculation P'!$B$4:$J$1000,7,FALSE),"")</f>
        <v/>
      </c>
      <c r="AP274" s="341" t="str">
        <f t="shared" si="110"/>
        <v>43685F</v>
      </c>
      <c r="AQ274" s="26" t="str">
        <f>+IFERROR(VLOOKUP($AP274,'Calculation TSS'!$B$4:$J$1000,7,FALSE),"")</f>
        <v/>
      </c>
      <c r="AR274" s="26" t="str">
        <f>+IFERROR(VLOOKUP($AP274,'Calculation COD'!$B$4:$J$1055,7,FALSE),"")</f>
        <v/>
      </c>
      <c r="AS274" s="26" t="str">
        <f>+IFERROR(VLOOKUP($AP274,'Calculation NH4'!$B$4:$J$1041,7,FALSE),"")</f>
        <v/>
      </c>
      <c r="AT274" s="339" t="str">
        <f>+IFERROR(VLOOKUP($AP274,'Calculation NO3'!$B$4:$J$1044,7,FALSE),"")</f>
        <v/>
      </c>
      <c r="AU274" s="339" t="str">
        <f>+IFERROR(VLOOKUP($AP274,'Calculation P'!$B$4:$J$1000,7,FALSE),"")</f>
        <v/>
      </c>
      <c r="AV274" s="62"/>
      <c r="AW274" s="348" t="str">
        <f t="shared" si="111"/>
        <v>43685G</v>
      </c>
      <c r="AX274" s="26" t="str">
        <f>+IFERROR(VLOOKUP($AW274,'Calculation COD'!$B$4:$J$1055,7,FALSE),"")</f>
        <v/>
      </c>
      <c r="AY274" s="26" t="str">
        <f>+IFERROR(VLOOKUP($AW274,'Calculation NH4'!$B$4:$J$1041,7,FALSE),"")</f>
        <v/>
      </c>
      <c r="AZ274" s="339" t="str">
        <f>+IFERROR(VLOOKUP($AW274,'Calculation NO3'!$B$4:$J$1044,7,FALSE),"")</f>
        <v/>
      </c>
      <c r="BA274" s="347" t="str">
        <f>+IFERROR(VLOOKUP($AW274,'Calculation P'!$B$4:$J$1000,7,FALSE),"")</f>
        <v/>
      </c>
      <c r="BB274" s="345" t="str">
        <f t="shared" si="112"/>
        <v>43685H</v>
      </c>
      <c r="BC274" s="339" t="str">
        <f>+IFERROR(VLOOKUP($BB274,'Calculation TSS'!$B$4:$J$1000,7,FALSE),"")</f>
        <v/>
      </c>
      <c r="BD274" s="26" t="str">
        <f>+IFERROR(VLOOKUP($BB274,'Calculation COD'!$B$4:$J$1055,7,FALSE),"")</f>
        <v/>
      </c>
      <c r="BE274" s="26" t="str">
        <f>+IFERROR(VLOOKUP($BB274,'Calculation NH4'!$B$4:$J$1041,7,FALSE),"")</f>
        <v/>
      </c>
      <c r="BF274" s="26" t="str">
        <f>+IFERROR(VLOOKUP($BB274,'Calculation NO3'!$B$4:$J$1044,7,FALSE),"")</f>
        <v/>
      </c>
      <c r="BG274" s="349" t="str">
        <f>+IFERROR(VLOOKUP($BB274,'Calculation P'!$B$4:$J$1000,7,FALSE),"")</f>
        <v/>
      </c>
      <c r="BH274" s="193" t="str">
        <f t="shared" si="113"/>
        <v>43685I</v>
      </c>
      <c r="BI274" s="343" t="str">
        <f>+IFERROR(VLOOKUP($BH274,'Calculation TSS'!$B$4:$J$1000,7,FALSE),"")</f>
        <v/>
      </c>
      <c r="BJ274" s="26" t="str">
        <f>+IFERROR(VLOOKUP($BH274,'Calculation COD'!$B$4:$J$1055,7,FALSE),"")</f>
        <v/>
      </c>
      <c r="BK274" s="26" t="str">
        <f>+IFERROR(VLOOKUP($BH274,'Calculation NH4'!$B$4:$J$1041,7,FALSE),"")</f>
        <v/>
      </c>
      <c r="BL274" s="26" t="str">
        <f>+IFERROR(VLOOKUP($BH274,'Calculation NO3'!$B$4:$J$1044,7,FALSE),"")</f>
        <v/>
      </c>
      <c r="BM274" s="339" t="str">
        <f>+IFERROR(VLOOKUP($BH274,'Calculation P'!$B$4:$J$1000,7,FALSE),"")</f>
        <v/>
      </c>
      <c r="BN274" s="62"/>
      <c r="BO274" s="345" t="str">
        <f t="shared" si="114"/>
        <v>43685N</v>
      </c>
      <c r="BP274" s="351" t="str">
        <f>IFERROR(+VLOOKUP($BO274,'Calculation Solids'!$B$4:$I$1141,7,FALSE),"")</f>
        <v/>
      </c>
      <c r="BQ274" s="352" t="str">
        <f t="shared" si="115"/>
        <v>43685O</v>
      </c>
      <c r="BR274" s="351" t="str">
        <f>IFERROR(+VLOOKUP($BQ274,'Calculation Solids'!$B$4:$I$1141,7,FALSE),"")</f>
        <v/>
      </c>
      <c r="BS274" s="353" t="str">
        <f t="shared" si="116"/>
        <v>43685P</v>
      </c>
      <c r="BT274" s="351" t="str">
        <f>IFERROR(+VLOOKUP($BS274,'Calculation Solids'!$B$4:$I$1141,7,FALSE),"")</f>
        <v/>
      </c>
    </row>
    <row r="275" spans="1:72" x14ac:dyDescent="0.35">
      <c r="A275" s="359">
        <v>43686</v>
      </c>
      <c r="B275" s="239"/>
      <c r="C275" s="344" t="str">
        <f t="shared" si="101"/>
        <v>43686A</v>
      </c>
      <c r="D275" s="339">
        <f>IFERROR(+VLOOKUP(C275,'Calculation Solids'!$B$4:$I$1141,7,FALSE),"")</f>
        <v>12.385311187177811</v>
      </c>
      <c r="E275" s="340" t="str">
        <f>+IFERROR(VLOOKUP($C275,'Calculation COD'!$B$4:$J$1055,7,FALSE),"")</f>
        <v/>
      </c>
      <c r="F275" s="345" t="str">
        <f t="shared" si="102"/>
        <v>43686B</v>
      </c>
      <c r="G275" s="341">
        <f>IFERROR(+VLOOKUP($F275,'Calculation Solids'!$B$4:$I$1141,7,FALSE),"")</f>
        <v>2.7937300928055868</v>
      </c>
      <c r="H275" s="342" t="str">
        <f>+IFERROR(VLOOKUP($F275,'Calculation COD'!$B$4:$J$1055,7,FALSE),"")</f>
        <v/>
      </c>
      <c r="I275" s="342" t="str">
        <f>+IFERROR(VLOOKUP($F275,'Calculation NH4'!$B$4:$J$1041,7,FALSE),"")</f>
        <v/>
      </c>
      <c r="J275" s="339" t="str">
        <f>+IFERROR(VLOOKUP($F275,'Calculation NO3'!$B$4:$J$1044,7,FALSE),"")</f>
        <v/>
      </c>
      <c r="K275" s="339" t="str">
        <f>+IFERROR(VLOOKUP($F275,'Calculation P'!$B$4:$J$1000,7,FALSE),"")</f>
        <v/>
      </c>
      <c r="L275" s="239"/>
      <c r="M275" s="346" t="str">
        <f t="shared" si="103"/>
        <v>43686J</v>
      </c>
      <c r="N275" s="343">
        <f>+IFERROR(VLOOKUP($M275,'Calculation Solids'!$B$4:$J$1141,7,FALSE),"")</f>
        <v>52.186008225507472</v>
      </c>
      <c r="O275" s="339" t="str">
        <f t="shared" si="104"/>
        <v>43686K</v>
      </c>
      <c r="P275" s="339">
        <f>+IFERROR(VLOOKUP($O275,'Calculation Solids'!$B$4:$J$1141,7,FALSE),"")</f>
        <v>41.207236100402319</v>
      </c>
      <c r="Q275" s="339" t="str">
        <f t="shared" si="105"/>
        <v>43686L</v>
      </c>
      <c r="R275" s="339">
        <f>+IFERROR(VLOOKUP($Q275,'Calculation Solids'!$B$4:$J$1141,7,FALSE),"")</f>
        <v>41.450455258776536</v>
      </c>
      <c r="S275" s="339" t="str">
        <f t="shared" si="106"/>
        <v>43686M</v>
      </c>
      <c r="T275" s="339" t="str">
        <f>+IFERROR(VLOOKUP($S275,'Calculation Solids'!$B$4:$J$1141,7,FALSE),"")</f>
        <v/>
      </c>
      <c r="U275" s="347">
        <f t="shared" si="117"/>
        <v>44.947899861562114</v>
      </c>
      <c r="V275" s="348" t="str">
        <f t="shared" si="107"/>
        <v>43686C</v>
      </c>
      <c r="W275" s="339" t="str">
        <f>+IFERROR(VLOOKUP($V275,'Calculation Solids'!$B$4:$J$1141,7,FALSE),"")</f>
        <v/>
      </c>
      <c r="X275" s="8" t="str">
        <f>+IFERROR(VLOOKUP($V275,'Calculation COD'!$B$4:$J$1055,7,FALSE),"")</f>
        <v/>
      </c>
      <c r="Y275" s="8" t="str">
        <f>+IFERROR(VLOOKUP($V275,'Calculation NH4'!$B$4:$J$1041,7,FALSE),"")</f>
        <v/>
      </c>
      <c r="Z275" s="339" t="str">
        <f>+IFERROR(VLOOKUP($V275,'Calculation NO3'!$B$4:$J$1044,7,FALSE),"")</f>
        <v/>
      </c>
      <c r="AA275" s="349" t="str">
        <f>+IFERROR(VLOOKUP($V275,'Calculation P'!$B$4:$J$1000,7,FALSE),"")</f>
        <v/>
      </c>
      <c r="AB275" s="62"/>
      <c r="AC275" s="345" t="str">
        <f t="shared" si="108"/>
        <v>43686D</v>
      </c>
      <c r="AD275" s="8" t="str">
        <f>+IFERROR(VLOOKUP($AC275,'Calculation TSS'!$B$4:$J$1000,7,FALSE),"")</f>
        <v/>
      </c>
      <c r="AE275" s="8" t="str">
        <f>+IFERROR(VLOOKUP($AC275,'Calculation COD'!$B$4:$J$1055,7,FALSE),"")</f>
        <v/>
      </c>
      <c r="AF275" s="8" t="str">
        <f>+IFERROR(VLOOKUP($AC275,'Calculation NH4'!$B$4:$J$1041,7,FALSE),"")</f>
        <v/>
      </c>
      <c r="AG275" s="339" t="str">
        <f>+IFERROR(VLOOKUP($AC275,'Calculation NO3'!$B$4:$J$1044,7,FALSE),"")</f>
        <v/>
      </c>
      <c r="AH275" s="339" t="str">
        <f>+IFERROR(VLOOKUP($AC275,'Calculation P'!$B$4:$J$1000,7,FALSE),"")</f>
        <v/>
      </c>
      <c r="AI275" s="239"/>
      <c r="AJ275" s="193" t="str">
        <f t="shared" si="109"/>
        <v>43686E</v>
      </c>
      <c r="AK275" s="350" t="str">
        <f>+IFERROR(VLOOKUP($AJ275,'Calculation TSS'!$B$4:$J$1000,7,FALSE),"")</f>
        <v/>
      </c>
      <c r="AL275" s="8" t="str">
        <f>+IFERROR(VLOOKUP($AJ275,'Calculation COD'!$B$4:$J$1055,7,FALSE),"")</f>
        <v/>
      </c>
      <c r="AM275" s="8" t="str">
        <f>+IFERROR(VLOOKUP($AJ275,'Calculation NH4'!$B$4:$J$1041,7,FALSE),"")</f>
        <v/>
      </c>
      <c r="AN275" s="339" t="str">
        <f>+IFERROR(VLOOKUP($AJ275,'Calculation NO3'!$B$4:$J$1044,7,FALSE),"")</f>
        <v/>
      </c>
      <c r="AO275" s="347" t="str">
        <f>+IFERROR(VLOOKUP($AJ275,'Calculation P'!$B$4:$J$1000,7,FALSE),"")</f>
        <v/>
      </c>
      <c r="AP275" s="341" t="str">
        <f t="shared" si="110"/>
        <v>43686F</v>
      </c>
      <c r="AQ275" s="26" t="str">
        <f>+IFERROR(VLOOKUP($AP275,'Calculation TSS'!$B$4:$J$1000,7,FALSE),"")</f>
        <v/>
      </c>
      <c r="AR275" s="26" t="str">
        <f>+IFERROR(VLOOKUP($AP275,'Calculation COD'!$B$4:$J$1055,7,FALSE),"")</f>
        <v/>
      </c>
      <c r="AS275" s="26" t="str">
        <f>+IFERROR(VLOOKUP($AP275,'Calculation NH4'!$B$4:$J$1041,7,FALSE),"")</f>
        <v/>
      </c>
      <c r="AT275" s="339" t="str">
        <f>+IFERROR(VLOOKUP($AP275,'Calculation NO3'!$B$4:$J$1044,7,FALSE),"")</f>
        <v/>
      </c>
      <c r="AU275" s="339" t="str">
        <f>+IFERROR(VLOOKUP($AP275,'Calculation P'!$B$4:$J$1000,7,FALSE),"")</f>
        <v/>
      </c>
      <c r="AV275" s="62"/>
      <c r="AW275" s="348" t="str">
        <f t="shared" si="111"/>
        <v>43686G</v>
      </c>
      <c r="AX275" s="26" t="str">
        <f>+IFERROR(VLOOKUP($AW275,'Calculation COD'!$B$4:$J$1055,7,FALSE),"")</f>
        <v/>
      </c>
      <c r="AY275" s="26" t="str">
        <f>+IFERROR(VLOOKUP($AW275,'Calculation NH4'!$B$4:$J$1041,7,FALSE),"")</f>
        <v/>
      </c>
      <c r="AZ275" s="339" t="str">
        <f>+IFERROR(VLOOKUP($AW275,'Calculation NO3'!$B$4:$J$1044,7,FALSE),"")</f>
        <v/>
      </c>
      <c r="BA275" s="347" t="str">
        <f>+IFERROR(VLOOKUP($AW275,'Calculation P'!$B$4:$J$1000,7,FALSE),"")</f>
        <v/>
      </c>
      <c r="BB275" s="345" t="str">
        <f t="shared" si="112"/>
        <v>43686H</v>
      </c>
      <c r="BC275" s="339" t="str">
        <f>+IFERROR(VLOOKUP($BB275,'Calculation TSS'!$B$4:$J$1000,7,FALSE),"")</f>
        <v/>
      </c>
      <c r="BD275" s="26" t="str">
        <f>+IFERROR(VLOOKUP($BB275,'Calculation COD'!$B$4:$J$1055,7,FALSE),"")</f>
        <v/>
      </c>
      <c r="BE275" s="26" t="str">
        <f>+IFERROR(VLOOKUP($BB275,'Calculation NH4'!$B$4:$J$1041,7,FALSE),"")</f>
        <v/>
      </c>
      <c r="BF275" s="26" t="str">
        <f>+IFERROR(VLOOKUP($BB275,'Calculation NO3'!$B$4:$J$1044,7,FALSE),"")</f>
        <v/>
      </c>
      <c r="BG275" s="349" t="str">
        <f>+IFERROR(VLOOKUP($BB275,'Calculation P'!$B$4:$J$1000,7,FALSE),"")</f>
        <v/>
      </c>
      <c r="BH275" s="193" t="str">
        <f t="shared" si="113"/>
        <v>43686I</v>
      </c>
      <c r="BI275" s="343" t="str">
        <f>+IFERROR(VLOOKUP($BH275,'Calculation TSS'!$B$4:$J$1000,7,FALSE),"")</f>
        <v/>
      </c>
      <c r="BJ275" s="26" t="str">
        <f>+IFERROR(VLOOKUP($BH275,'Calculation COD'!$B$4:$J$1055,7,FALSE),"")</f>
        <v/>
      </c>
      <c r="BK275" s="26" t="str">
        <f>+IFERROR(VLOOKUP($BH275,'Calculation NH4'!$B$4:$J$1041,7,FALSE),"")</f>
        <v/>
      </c>
      <c r="BL275" s="26" t="str">
        <f>+IFERROR(VLOOKUP($BH275,'Calculation NO3'!$B$4:$J$1044,7,FALSE),"")</f>
        <v/>
      </c>
      <c r="BM275" s="339" t="str">
        <f>+IFERROR(VLOOKUP($BH275,'Calculation P'!$B$4:$J$1000,7,FALSE),"")</f>
        <v/>
      </c>
      <c r="BN275" s="62"/>
      <c r="BO275" s="345" t="str">
        <f t="shared" si="114"/>
        <v>43686N</v>
      </c>
      <c r="BP275" s="351" t="str">
        <f>IFERROR(+VLOOKUP($BO275,'Calculation Solids'!$B$4:$I$1141,7,FALSE),"")</f>
        <v/>
      </c>
      <c r="BQ275" s="352" t="str">
        <f t="shared" si="115"/>
        <v>43686O</v>
      </c>
      <c r="BR275" s="351" t="str">
        <f>IFERROR(+VLOOKUP($BQ275,'Calculation Solids'!$B$4:$I$1141,7,FALSE),"")</f>
        <v/>
      </c>
      <c r="BS275" s="353" t="str">
        <f t="shared" si="116"/>
        <v>43686P</v>
      </c>
      <c r="BT275" s="351" t="str">
        <f>IFERROR(+VLOOKUP($BS275,'Calculation Solids'!$B$4:$I$1141,7,FALSE),"")</f>
        <v/>
      </c>
    </row>
    <row r="276" spans="1:72" x14ac:dyDescent="0.35">
      <c r="A276" s="359">
        <v>43687</v>
      </c>
      <c r="B276" s="240"/>
      <c r="C276" s="191" t="str">
        <f t="shared" ref="C276:C339" si="118">+CONCATENATE($A276,$D$5)</f>
        <v>43687A</v>
      </c>
      <c r="D276" s="64" t="str">
        <f>IFERROR(+VLOOKUP(C276,'Calculation Solids'!$B$4:$I$1141,7,FALSE),"")</f>
        <v/>
      </c>
      <c r="E276" s="326" t="str">
        <f>+IFERROR(VLOOKUP($C276,'Calculation COD'!$B$4:$J$1055,7,FALSE),"")</f>
        <v/>
      </c>
      <c r="F276" s="183" t="str">
        <f t="shared" si="102"/>
        <v>43687B</v>
      </c>
      <c r="G276" s="178" t="str">
        <f>IFERROR(+VLOOKUP($F276,'Calculation Solids'!$B$4:$I$1141,7,FALSE),"")</f>
        <v/>
      </c>
      <c r="H276" s="3" t="str">
        <f>+IFERROR(VLOOKUP($F276,'Calculation COD'!$B$4:$J$1055,7,FALSE),"")</f>
        <v/>
      </c>
      <c r="I276" s="3" t="str">
        <f>+IFERROR(VLOOKUP($F276,'Calculation NH4'!$B$4:$J$1041,7,FALSE),"")</f>
        <v/>
      </c>
      <c r="J276" s="64" t="str">
        <f>+IFERROR(VLOOKUP($F276,'Calculation NO3'!$B$4:$J$1044,7,FALSE),"")</f>
        <v/>
      </c>
      <c r="K276" s="64" t="str">
        <f>+IFERROR(VLOOKUP($F276,'Calculation P'!$B$4:$J$1000,7,FALSE),"")</f>
        <v/>
      </c>
      <c r="L276" s="240"/>
      <c r="M276" s="117" t="str">
        <f t="shared" si="103"/>
        <v>43687J</v>
      </c>
      <c r="N276" s="66" t="str">
        <f>+IFERROR(VLOOKUP($M276,'Calculation Solids'!$B$4:$J$1141,7,FALSE),"")</f>
        <v/>
      </c>
      <c r="O276" s="64" t="str">
        <f t="shared" si="104"/>
        <v>43687K</v>
      </c>
      <c r="P276" s="64" t="str">
        <f>+IFERROR(VLOOKUP($O276,'Calculation Solids'!$B$4:$J$1141,7,FALSE),"")</f>
        <v/>
      </c>
      <c r="Q276" s="64" t="str">
        <f t="shared" si="105"/>
        <v>43687L</v>
      </c>
      <c r="R276" s="64" t="str">
        <f>+IFERROR(VLOOKUP($Q276,'Calculation Solids'!$B$4:$J$1141,7,FALSE),"")</f>
        <v/>
      </c>
      <c r="S276" s="64" t="str">
        <f t="shared" si="106"/>
        <v>43687M</v>
      </c>
      <c r="T276" s="64" t="str">
        <f>+IFERROR(VLOOKUP($S276,'Calculation Solids'!$B$4:$J$1141,7,FALSE),"")</f>
        <v/>
      </c>
      <c r="U276" s="69" t="str">
        <f t="shared" si="117"/>
        <v/>
      </c>
      <c r="V276" s="189" t="str">
        <f t="shared" si="107"/>
        <v>43687C</v>
      </c>
      <c r="W276" s="64" t="str">
        <f>+IFERROR(VLOOKUP($V276,'Calculation Solids'!$B$4:$J$1141,7,FALSE),"")</f>
        <v/>
      </c>
      <c r="X276" s="4" t="str">
        <f>+IFERROR(VLOOKUP($V276,'Calculation COD'!$B$4:$J$1055,7,FALSE),"")</f>
        <v/>
      </c>
      <c r="Y276" s="4" t="str">
        <f>+IFERROR(VLOOKUP($V276,'Calculation NH4'!$B$4:$J$1041,7,FALSE),"")</f>
        <v/>
      </c>
      <c r="Z276" s="64" t="str">
        <f>+IFERROR(VLOOKUP($V276,'Calculation NO3'!$B$4:$J$1044,7,FALSE),"")</f>
        <v/>
      </c>
      <c r="AA276" s="131" t="str">
        <f>+IFERROR(VLOOKUP($V276,'Calculation P'!$B$4:$J$1000,7,FALSE),"")</f>
        <v/>
      </c>
      <c r="AB276" s="115"/>
      <c r="AC276" s="183" t="str">
        <f t="shared" si="108"/>
        <v>43687D</v>
      </c>
      <c r="AD276" s="4" t="str">
        <f>+IFERROR(VLOOKUP($AC276,'Calculation TSS'!$B$4:$J$1000,7,FALSE),"")</f>
        <v/>
      </c>
      <c r="AE276" s="4" t="str">
        <f>+IFERROR(VLOOKUP($AC276,'Calculation COD'!$B$4:$J$1055,7,FALSE),"")</f>
        <v/>
      </c>
      <c r="AF276" s="4" t="str">
        <f>+IFERROR(VLOOKUP($AC276,'Calculation NH4'!$B$4:$J$1041,7,FALSE),"")</f>
        <v/>
      </c>
      <c r="AG276" s="64" t="str">
        <f>+IFERROR(VLOOKUP($AC276,'Calculation NO3'!$B$4:$J$1044,7,FALSE),"")</f>
        <v/>
      </c>
      <c r="AH276" s="64" t="str">
        <f>+IFERROR(VLOOKUP($AC276,'Calculation P'!$B$4:$J$1000,7,FALSE),"")</f>
        <v/>
      </c>
      <c r="AI276" s="240"/>
      <c r="AJ276" s="210" t="str">
        <f t="shared" si="109"/>
        <v>43687E</v>
      </c>
      <c r="AK276" s="211" t="str">
        <f>+IFERROR(VLOOKUP($AJ276,'Calculation TSS'!$B$4:$J$1000,7,FALSE),"")</f>
        <v/>
      </c>
      <c r="AL276" s="4" t="str">
        <f>+IFERROR(VLOOKUP($AJ276,'Calculation COD'!$B$4:$J$1055,7,FALSE),"")</f>
        <v/>
      </c>
      <c r="AM276" s="4" t="str">
        <f>+IFERROR(VLOOKUP($AJ276,'Calculation NH4'!$B$4:$J$1041,7,FALSE),"")</f>
        <v/>
      </c>
      <c r="AN276" s="64" t="str">
        <f>+IFERROR(VLOOKUP($AJ276,'Calculation NO3'!$B$4:$J$1044,7,FALSE),"")</f>
        <v/>
      </c>
      <c r="AO276" s="69" t="str">
        <f>+IFERROR(VLOOKUP($AJ276,'Calculation P'!$B$4:$J$1000,7,FALSE),"")</f>
        <v/>
      </c>
      <c r="AP276" s="178" t="str">
        <f t="shared" si="110"/>
        <v>43687F</v>
      </c>
      <c r="AQ276" s="65" t="str">
        <f>+IFERROR(VLOOKUP($AP276,'Calculation TSS'!$B$4:$J$1000,7,FALSE),"")</f>
        <v/>
      </c>
      <c r="AR276" s="65" t="str">
        <f>+IFERROR(VLOOKUP($AP276,'Calculation COD'!$B$4:$J$1055,7,FALSE),"")</f>
        <v/>
      </c>
      <c r="AS276" s="65" t="str">
        <f>+IFERROR(VLOOKUP($AP276,'Calculation NH4'!$B$4:$J$1041,7,FALSE),"")</f>
        <v/>
      </c>
      <c r="AT276" s="64" t="str">
        <f>+IFERROR(VLOOKUP($AP276,'Calculation NO3'!$B$4:$J$1044,7,FALSE),"")</f>
        <v/>
      </c>
      <c r="AU276" s="64" t="str">
        <f>+IFERROR(VLOOKUP($AP276,'Calculation P'!$B$4:$J$1000,7,FALSE),"")</f>
        <v/>
      </c>
      <c r="AV276" s="115"/>
      <c r="AW276" s="189" t="str">
        <f t="shared" si="111"/>
        <v>43687G</v>
      </c>
      <c r="AX276" s="65" t="str">
        <f>+IFERROR(VLOOKUP($AW276,'Calculation COD'!$B$4:$J$1055,7,FALSE),"")</f>
        <v/>
      </c>
      <c r="AY276" s="65" t="str">
        <f>+IFERROR(VLOOKUP($AW276,'Calculation NH4'!$B$4:$J$1041,7,FALSE),"")</f>
        <v/>
      </c>
      <c r="AZ276" s="64" t="str">
        <f>+IFERROR(VLOOKUP($AW276,'Calculation NO3'!$B$4:$J$1044,7,FALSE),"")</f>
        <v/>
      </c>
      <c r="BA276" s="69" t="str">
        <f>+IFERROR(VLOOKUP($AW276,'Calculation P'!$B$4:$J$1000,7,FALSE),"")</f>
        <v/>
      </c>
      <c r="BB276" s="183" t="str">
        <f t="shared" si="112"/>
        <v>43687H</v>
      </c>
      <c r="BC276" s="64" t="str">
        <f>+IFERROR(VLOOKUP($BB276,'Calculation TSS'!$B$4:$J$1000,7,FALSE),"")</f>
        <v/>
      </c>
      <c r="BD276" s="65" t="str">
        <f>+IFERROR(VLOOKUP($BB276,'Calculation COD'!$B$4:$J$1055,7,FALSE),"")</f>
        <v/>
      </c>
      <c r="BE276" s="65" t="str">
        <f>+IFERROR(VLOOKUP($BB276,'Calculation NH4'!$B$4:$J$1041,7,FALSE),"")</f>
        <v/>
      </c>
      <c r="BF276" s="65" t="str">
        <f>+IFERROR(VLOOKUP($BB276,'Calculation NO3'!$B$4:$J$1044,7,FALSE),"")</f>
        <v/>
      </c>
      <c r="BG276" s="131" t="str">
        <f>+IFERROR(VLOOKUP($BB276,'Calculation P'!$B$4:$J$1000,7,FALSE),"")</f>
        <v/>
      </c>
      <c r="BH276" s="210" t="str">
        <f t="shared" si="113"/>
        <v>43687I</v>
      </c>
      <c r="BI276" s="66" t="str">
        <f>+IFERROR(VLOOKUP($BH276,'Calculation TSS'!$B$4:$J$1000,7,FALSE),"")</f>
        <v/>
      </c>
      <c r="BJ276" s="65" t="str">
        <f>+IFERROR(VLOOKUP($BH276,'Calculation COD'!$B$4:$J$1055,7,FALSE),"")</f>
        <v/>
      </c>
      <c r="BK276" s="65" t="str">
        <f>+IFERROR(VLOOKUP($BH276,'Calculation NH4'!$B$4:$J$1041,7,FALSE),"")</f>
        <v/>
      </c>
      <c r="BL276" s="65" t="str">
        <f>+IFERROR(VLOOKUP($BH276,'Calculation NO3'!$B$4:$J$1044,7,FALSE),"")</f>
        <v/>
      </c>
      <c r="BM276" s="64" t="str">
        <f>+IFERROR(VLOOKUP($BH276,'Calculation P'!$B$4:$J$1000,7,FALSE),"")</f>
        <v/>
      </c>
      <c r="BN276" s="115"/>
      <c r="BO276" s="183" t="str">
        <f t="shared" si="114"/>
        <v>43687N</v>
      </c>
      <c r="BP276" s="116" t="str">
        <f>IFERROR(+VLOOKUP($BO276,'Calculation Solids'!$B$4:$I$1141,7,FALSE),"")</f>
        <v/>
      </c>
      <c r="BQ276" s="187" t="str">
        <f t="shared" si="115"/>
        <v>43687O</v>
      </c>
      <c r="BR276" s="116" t="str">
        <f>IFERROR(+VLOOKUP($BQ276,'Calculation Solids'!$B$4:$I$1141,7,FALSE),"")</f>
        <v/>
      </c>
      <c r="BS276" s="185" t="str">
        <f t="shared" si="116"/>
        <v>43687P</v>
      </c>
      <c r="BT276" s="116" t="str">
        <f>IFERROR(+VLOOKUP($BS276,'Calculation Solids'!$B$4:$I$1141,7,FALSE),"")</f>
        <v/>
      </c>
    </row>
    <row r="277" spans="1:72" x14ac:dyDescent="0.35">
      <c r="A277" s="359">
        <v>43688</v>
      </c>
      <c r="B277" s="240"/>
      <c r="C277" s="191" t="str">
        <f t="shared" si="118"/>
        <v>43688A</v>
      </c>
      <c r="D277" s="64" t="str">
        <f>IFERROR(+VLOOKUP(C277,'Calculation Solids'!$B$4:$I$1141,7,FALSE),"")</f>
        <v/>
      </c>
      <c r="E277" s="326" t="str">
        <f>+IFERROR(VLOOKUP($C277,'Calculation COD'!$B$4:$J$1055,7,FALSE),"")</f>
        <v/>
      </c>
      <c r="F277" s="183" t="str">
        <f t="shared" si="102"/>
        <v>43688B</v>
      </c>
      <c r="G277" s="178" t="str">
        <f>IFERROR(+VLOOKUP($F277,'Calculation Solids'!$B$4:$I$1141,7,FALSE),"")</f>
        <v/>
      </c>
      <c r="H277" s="3" t="str">
        <f>+IFERROR(VLOOKUP($F277,'Calculation COD'!$B$4:$J$1055,7,FALSE),"")</f>
        <v/>
      </c>
      <c r="I277" s="3" t="str">
        <f>+IFERROR(VLOOKUP($F277,'Calculation NH4'!$B$4:$J$1041,7,FALSE),"")</f>
        <v/>
      </c>
      <c r="J277" s="64" t="str">
        <f>+IFERROR(VLOOKUP($F277,'Calculation NO3'!$B$4:$J$1044,7,FALSE),"")</f>
        <v/>
      </c>
      <c r="K277" s="64" t="str">
        <f>+IFERROR(VLOOKUP($F277,'Calculation P'!$B$4:$J$1000,7,FALSE),"")</f>
        <v/>
      </c>
      <c r="L277" s="240"/>
      <c r="M277" s="117" t="str">
        <f t="shared" si="103"/>
        <v>43688J</v>
      </c>
      <c r="N277" s="66" t="str">
        <f>+IFERROR(VLOOKUP($M277,'Calculation Solids'!$B$4:$J$1141,7,FALSE),"")</f>
        <v/>
      </c>
      <c r="O277" s="64" t="str">
        <f t="shared" si="104"/>
        <v>43688K</v>
      </c>
      <c r="P277" s="64" t="str">
        <f>+IFERROR(VLOOKUP($O277,'Calculation Solids'!$B$4:$J$1141,7,FALSE),"")</f>
        <v/>
      </c>
      <c r="Q277" s="64" t="str">
        <f t="shared" si="105"/>
        <v>43688L</v>
      </c>
      <c r="R277" s="64" t="str">
        <f>+IFERROR(VLOOKUP($Q277,'Calculation Solids'!$B$4:$J$1141,7,FALSE),"")</f>
        <v/>
      </c>
      <c r="S277" s="64" t="str">
        <f t="shared" si="106"/>
        <v>43688M</v>
      </c>
      <c r="T277" s="64" t="str">
        <f>+IFERROR(VLOOKUP($S277,'Calculation Solids'!$B$4:$J$1141,7,FALSE),"")</f>
        <v/>
      </c>
      <c r="U277" s="69" t="str">
        <f t="shared" si="117"/>
        <v/>
      </c>
      <c r="V277" s="189" t="str">
        <f t="shared" si="107"/>
        <v>43688C</v>
      </c>
      <c r="W277" s="64" t="str">
        <f>+IFERROR(VLOOKUP($V277,'Calculation Solids'!$B$4:$J$1141,7,FALSE),"")</f>
        <v/>
      </c>
      <c r="X277" s="4" t="str">
        <f>+IFERROR(VLOOKUP($V277,'Calculation COD'!$B$4:$J$1055,7,FALSE),"")</f>
        <v/>
      </c>
      <c r="Y277" s="4" t="str">
        <f>+IFERROR(VLOOKUP($V277,'Calculation NH4'!$B$4:$J$1041,7,FALSE),"")</f>
        <v/>
      </c>
      <c r="Z277" s="64" t="str">
        <f>+IFERROR(VLOOKUP($V277,'Calculation NO3'!$B$4:$J$1044,7,FALSE),"")</f>
        <v/>
      </c>
      <c r="AA277" s="131" t="str">
        <f>+IFERROR(VLOOKUP($V277,'Calculation P'!$B$4:$J$1000,7,FALSE),"")</f>
        <v/>
      </c>
      <c r="AB277" s="115"/>
      <c r="AC277" s="183" t="str">
        <f t="shared" si="108"/>
        <v>43688D</v>
      </c>
      <c r="AD277" s="4" t="str">
        <f>+IFERROR(VLOOKUP($AC277,'Calculation TSS'!$B$4:$J$1000,7,FALSE),"")</f>
        <v/>
      </c>
      <c r="AE277" s="4" t="str">
        <f>+IFERROR(VLOOKUP($AC277,'Calculation COD'!$B$4:$J$1055,7,FALSE),"")</f>
        <v/>
      </c>
      <c r="AF277" s="4" t="str">
        <f>+IFERROR(VLOOKUP($AC277,'Calculation NH4'!$B$4:$J$1041,7,FALSE),"")</f>
        <v/>
      </c>
      <c r="AG277" s="64" t="str">
        <f>+IFERROR(VLOOKUP($AC277,'Calculation NO3'!$B$4:$J$1044,7,FALSE),"")</f>
        <v/>
      </c>
      <c r="AH277" s="64" t="str">
        <f>+IFERROR(VLOOKUP($AC277,'Calculation P'!$B$4:$J$1000,7,FALSE),"")</f>
        <v/>
      </c>
      <c r="AI277" s="240"/>
      <c r="AJ277" s="210" t="str">
        <f t="shared" si="109"/>
        <v>43688E</v>
      </c>
      <c r="AK277" s="211" t="str">
        <f>+IFERROR(VLOOKUP($AJ277,'Calculation TSS'!$B$4:$J$1000,7,FALSE),"")</f>
        <v/>
      </c>
      <c r="AL277" s="4" t="str">
        <f>+IFERROR(VLOOKUP($AJ277,'Calculation COD'!$B$4:$J$1055,7,FALSE),"")</f>
        <v/>
      </c>
      <c r="AM277" s="4" t="str">
        <f>+IFERROR(VLOOKUP($AJ277,'Calculation NH4'!$B$4:$J$1041,7,FALSE),"")</f>
        <v/>
      </c>
      <c r="AN277" s="64" t="str">
        <f>+IFERROR(VLOOKUP($AJ277,'Calculation NO3'!$B$4:$J$1044,7,FALSE),"")</f>
        <v/>
      </c>
      <c r="AO277" s="69" t="str">
        <f>+IFERROR(VLOOKUP($AJ277,'Calculation P'!$B$4:$J$1000,7,FALSE),"")</f>
        <v/>
      </c>
      <c r="AP277" s="178" t="str">
        <f t="shared" si="110"/>
        <v>43688F</v>
      </c>
      <c r="AQ277" s="65" t="str">
        <f>+IFERROR(VLOOKUP($AP277,'Calculation TSS'!$B$4:$J$1000,7,FALSE),"")</f>
        <v/>
      </c>
      <c r="AR277" s="65" t="str">
        <f>+IFERROR(VLOOKUP($AP277,'Calculation COD'!$B$4:$J$1055,7,FALSE),"")</f>
        <v/>
      </c>
      <c r="AS277" s="65" t="str">
        <f>+IFERROR(VLOOKUP($AP277,'Calculation NH4'!$B$4:$J$1041,7,FALSE),"")</f>
        <v/>
      </c>
      <c r="AT277" s="64" t="str">
        <f>+IFERROR(VLOOKUP($AP277,'Calculation NO3'!$B$4:$J$1044,7,FALSE),"")</f>
        <v/>
      </c>
      <c r="AU277" s="64" t="str">
        <f>+IFERROR(VLOOKUP($AP277,'Calculation P'!$B$4:$J$1000,7,FALSE),"")</f>
        <v/>
      </c>
      <c r="AV277" s="115"/>
      <c r="AW277" s="189" t="str">
        <f t="shared" si="111"/>
        <v>43688G</v>
      </c>
      <c r="AX277" s="65" t="str">
        <f>+IFERROR(VLOOKUP($AW277,'Calculation COD'!$B$4:$J$1055,7,FALSE),"")</f>
        <v/>
      </c>
      <c r="AY277" s="65" t="str">
        <f>+IFERROR(VLOOKUP($AW277,'Calculation NH4'!$B$4:$J$1041,7,FALSE),"")</f>
        <v/>
      </c>
      <c r="AZ277" s="64" t="str">
        <f>+IFERROR(VLOOKUP($AW277,'Calculation NO3'!$B$4:$J$1044,7,FALSE),"")</f>
        <v/>
      </c>
      <c r="BA277" s="69" t="str">
        <f>+IFERROR(VLOOKUP($AW277,'Calculation P'!$B$4:$J$1000,7,FALSE),"")</f>
        <v/>
      </c>
      <c r="BB277" s="183" t="str">
        <f t="shared" si="112"/>
        <v>43688H</v>
      </c>
      <c r="BC277" s="64" t="str">
        <f>+IFERROR(VLOOKUP($BB277,'Calculation TSS'!$B$4:$J$1000,7,FALSE),"")</f>
        <v/>
      </c>
      <c r="BD277" s="65" t="str">
        <f>+IFERROR(VLOOKUP($BB277,'Calculation COD'!$B$4:$J$1055,7,FALSE),"")</f>
        <v/>
      </c>
      <c r="BE277" s="65" t="str">
        <f>+IFERROR(VLOOKUP($BB277,'Calculation NH4'!$B$4:$J$1041,7,FALSE),"")</f>
        <v/>
      </c>
      <c r="BF277" s="65" t="str">
        <f>+IFERROR(VLOOKUP($BB277,'Calculation NO3'!$B$4:$J$1044,7,FALSE),"")</f>
        <v/>
      </c>
      <c r="BG277" s="131" t="str">
        <f>+IFERROR(VLOOKUP($BB277,'Calculation P'!$B$4:$J$1000,7,FALSE),"")</f>
        <v/>
      </c>
      <c r="BH277" s="210" t="str">
        <f t="shared" si="113"/>
        <v>43688I</v>
      </c>
      <c r="BI277" s="66" t="str">
        <f>+IFERROR(VLOOKUP($BH277,'Calculation TSS'!$B$4:$J$1000,7,FALSE),"")</f>
        <v/>
      </c>
      <c r="BJ277" s="65" t="str">
        <f>+IFERROR(VLOOKUP($BH277,'Calculation COD'!$B$4:$J$1055,7,FALSE),"")</f>
        <v/>
      </c>
      <c r="BK277" s="65" t="str">
        <f>+IFERROR(VLOOKUP($BH277,'Calculation NH4'!$B$4:$J$1041,7,FALSE),"")</f>
        <v/>
      </c>
      <c r="BL277" s="65" t="str">
        <f>+IFERROR(VLOOKUP($BH277,'Calculation NO3'!$B$4:$J$1044,7,FALSE),"")</f>
        <v/>
      </c>
      <c r="BM277" s="64" t="str">
        <f>+IFERROR(VLOOKUP($BH277,'Calculation P'!$B$4:$J$1000,7,FALSE),"")</f>
        <v/>
      </c>
      <c r="BN277" s="115"/>
      <c r="BO277" s="183" t="str">
        <f t="shared" si="114"/>
        <v>43688N</v>
      </c>
      <c r="BP277" s="116" t="str">
        <f>IFERROR(+VLOOKUP($BO277,'Calculation Solids'!$B$4:$I$1141,7,FALSE),"")</f>
        <v/>
      </c>
      <c r="BQ277" s="187" t="str">
        <f t="shared" si="115"/>
        <v>43688O</v>
      </c>
      <c r="BR277" s="116" t="str">
        <f>IFERROR(+VLOOKUP($BQ277,'Calculation Solids'!$B$4:$I$1141,7,FALSE),"")</f>
        <v/>
      </c>
      <c r="BS277" s="185" t="str">
        <f t="shared" si="116"/>
        <v>43688P</v>
      </c>
      <c r="BT277" s="116" t="str">
        <f>IFERROR(+VLOOKUP($BS277,'Calculation Solids'!$B$4:$I$1141,7,FALSE),"")</f>
        <v/>
      </c>
    </row>
    <row r="278" spans="1:72" x14ac:dyDescent="0.35">
      <c r="A278" s="359">
        <v>43689</v>
      </c>
      <c r="B278" s="239"/>
      <c r="C278" s="344" t="str">
        <f t="shared" si="118"/>
        <v>43689A</v>
      </c>
      <c r="D278" s="339" t="str">
        <f>IFERROR(+VLOOKUP(C278,'Calculation Solids'!$B$4:$I$1141,7,FALSE),"")</f>
        <v/>
      </c>
      <c r="E278" s="340" t="str">
        <f>+IFERROR(VLOOKUP($C278,'Calculation COD'!$B$4:$J$1055,7,FALSE),"")</f>
        <v/>
      </c>
      <c r="F278" s="345" t="str">
        <f t="shared" si="102"/>
        <v>43689B</v>
      </c>
      <c r="G278" s="341" t="str">
        <f>IFERROR(+VLOOKUP($F278,'Calculation Solids'!$B$4:$I$1141,7,FALSE),"")</f>
        <v/>
      </c>
      <c r="H278" s="342" t="str">
        <f>+IFERROR(VLOOKUP($F278,'Calculation COD'!$B$4:$J$1055,7,FALSE),"")</f>
        <v/>
      </c>
      <c r="I278" s="342" t="str">
        <f>+IFERROR(VLOOKUP($F278,'Calculation NH4'!$B$4:$J$1041,7,FALSE),"")</f>
        <v/>
      </c>
      <c r="J278" s="339" t="str">
        <f>+IFERROR(VLOOKUP($F278,'Calculation NO3'!$B$4:$J$1044,7,FALSE),"")</f>
        <v/>
      </c>
      <c r="K278" s="339" t="str">
        <f>+IFERROR(VLOOKUP($F278,'Calculation P'!$B$4:$J$1000,7,FALSE),"")</f>
        <v/>
      </c>
      <c r="L278" s="239"/>
      <c r="M278" s="346" t="str">
        <f t="shared" si="103"/>
        <v>43689J</v>
      </c>
      <c r="N278" s="343" t="str">
        <f>+IFERROR(VLOOKUP($M278,'Calculation Solids'!$B$4:$J$1141,7,FALSE),"")</f>
        <v/>
      </c>
      <c r="O278" s="339" t="str">
        <f t="shared" si="104"/>
        <v>43689K</v>
      </c>
      <c r="P278" s="339" t="str">
        <f>+IFERROR(VLOOKUP($O278,'Calculation Solids'!$B$4:$J$1141,7,FALSE),"")</f>
        <v/>
      </c>
      <c r="Q278" s="339" t="str">
        <f t="shared" si="105"/>
        <v>43689L</v>
      </c>
      <c r="R278" s="339" t="str">
        <f>+IFERROR(VLOOKUP($Q278,'Calculation Solids'!$B$4:$J$1141,7,FALSE),"")</f>
        <v/>
      </c>
      <c r="S278" s="339" t="str">
        <f t="shared" si="106"/>
        <v>43689M</v>
      </c>
      <c r="T278" s="339" t="str">
        <f>+IFERROR(VLOOKUP($S278,'Calculation Solids'!$B$4:$J$1141,7,FALSE),"")</f>
        <v/>
      </c>
      <c r="U278" s="347" t="str">
        <f t="shared" si="117"/>
        <v/>
      </c>
      <c r="V278" s="348" t="str">
        <f t="shared" si="107"/>
        <v>43689C</v>
      </c>
      <c r="W278" s="339" t="str">
        <f>+IFERROR(VLOOKUP($V278,'Calculation Solids'!$B$4:$J$1141,7,FALSE),"")</f>
        <v/>
      </c>
      <c r="X278" s="8" t="str">
        <f>+IFERROR(VLOOKUP($V278,'Calculation COD'!$B$4:$J$1055,7,FALSE),"")</f>
        <v/>
      </c>
      <c r="Y278" s="8" t="str">
        <f>+IFERROR(VLOOKUP($V278,'Calculation NH4'!$B$4:$J$1041,7,FALSE),"")</f>
        <v/>
      </c>
      <c r="Z278" s="339" t="str">
        <f>+IFERROR(VLOOKUP($V278,'Calculation NO3'!$B$4:$J$1044,7,FALSE),"")</f>
        <v/>
      </c>
      <c r="AA278" s="349" t="str">
        <f>+IFERROR(VLOOKUP($V278,'Calculation P'!$B$4:$J$1000,7,FALSE),"")</f>
        <v/>
      </c>
      <c r="AB278" s="62"/>
      <c r="AC278" s="345" t="str">
        <f t="shared" si="108"/>
        <v>43689D</v>
      </c>
      <c r="AD278" s="8" t="str">
        <f>+IFERROR(VLOOKUP($AC278,'Calculation TSS'!$B$4:$J$1000,7,FALSE),"")</f>
        <v/>
      </c>
      <c r="AE278" s="8" t="str">
        <f>+IFERROR(VLOOKUP($AC278,'Calculation COD'!$B$4:$J$1055,7,FALSE),"")</f>
        <v/>
      </c>
      <c r="AF278" s="8" t="str">
        <f>+IFERROR(VLOOKUP($AC278,'Calculation NH4'!$B$4:$J$1041,7,FALSE),"")</f>
        <v/>
      </c>
      <c r="AG278" s="339" t="str">
        <f>+IFERROR(VLOOKUP($AC278,'Calculation NO3'!$B$4:$J$1044,7,FALSE),"")</f>
        <v/>
      </c>
      <c r="AH278" s="339" t="str">
        <f>+IFERROR(VLOOKUP($AC278,'Calculation P'!$B$4:$J$1000,7,FALSE),"")</f>
        <v/>
      </c>
      <c r="AI278" s="239"/>
      <c r="AJ278" s="193" t="str">
        <f t="shared" si="109"/>
        <v>43689E</v>
      </c>
      <c r="AK278" s="350" t="str">
        <f>+IFERROR(VLOOKUP($AJ278,'Calculation TSS'!$B$4:$J$1000,7,FALSE),"")</f>
        <v/>
      </c>
      <c r="AL278" s="8" t="str">
        <f>+IFERROR(VLOOKUP($AJ278,'Calculation COD'!$B$4:$J$1055,7,FALSE),"")</f>
        <v/>
      </c>
      <c r="AM278" s="8" t="str">
        <f>+IFERROR(VLOOKUP($AJ278,'Calculation NH4'!$B$4:$J$1041,7,FALSE),"")</f>
        <v/>
      </c>
      <c r="AN278" s="339" t="str">
        <f>+IFERROR(VLOOKUP($AJ278,'Calculation NO3'!$B$4:$J$1044,7,FALSE),"")</f>
        <v/>
      </c>
      <c r="AO278" s="347" t="str">
        <f>+IFERROR(VLOOKUP($AJ278,'Calculation P'!$B$4:$J$1000,7,FALSE),"")</f>
        <v/>
      </c>
      <c r="AP278" s="341" t="str">
        <f t="shared" si="110"/>
        <v>43689F</v>
      </c>
      <c r="AQ278" s="26" t="str">
        <f>+IFERROR(VLOOKUP($AP278,'Calculation TSS'!$B$4:$J$1000,7,FALSE),"")</f>
        <v/>
      </c>
      <c r="AR278" s="26" t="str">
        <f>+IFERROR(VLOOKUP($AP278,'Calculation COD'!$B$4:$J$1055,7,FALSE),"")</f>
        <v/>
      </c>
      <c r="AS278" s="26" t="str">
        <f>+IFERROR(VLOOKUP($AP278,'Calculation NH4'!$B$4:$J$1041,7,FALSE),"")</f>
        <v/>
      </c>
      <c r="AT278" s="339" t="str">
        <f>+IFERROR(VLOOKUP($AP278,'Calculation NO3'!$B$4:$J$1044,7,FALSE),"")</f>
        <v/>
      </c>
      <c r="AU278" s="339" t="str">
        <f>+IFERROR(VLOOKUP($AP278,'Calculation P'!$B$4:$J$1000,7,FALSE),"")</f>
        <v/>
      </c>
      <c r="AV278" s="62"/>
      <c r="AW278" s="348" t="str">
        <f t="shared" si="111"/>
        <v>43689G</v>
      </c>
      <c r="AX278" s="26" t="str">
        <f>+IFERROR(VLOOKUP($AW278,'Calculation COD'!$B$4:$J$1055,7,FALSE),"")</f>
        <v/>
      </c>
      <c r="AY278" s="26" t="str">
        <f>+IFERROR(VLOOKUP($AW278,'Calculation NH4'!$B$4:$J$1041,7,FALSE),"")</f>
        <v/>
      </c>
      <c r="AZ278" s="339" t="str">
        <f>+IFERROR(VLOOKUP($AW278,'Calculation NO3'!$B$4:$J$1044,7,FALSE),"")</f>
        <v/>
      </c>
      <c r="BA278" s="347" t="str">
        <f>+IFERROR(VLOOKUP($AW278,'Calculation P'!$B$4:$J$1000,7,FALSE),"")</f>
        <v/>
      </c>
      <c r="BB278" s="345" t="str">
        <f t="shared" si="112"/>
        <v>43689H</v>
      </c>
      <c r="BC278" s="339" t="str">
        <f>+IFERROR(VLOOKUP($BB278,'Calculation TSS'!$B$4:$J$1000,7,FALSE),"")</f>
        <v/>
      </c>
      <c r="BD278" s="26" t="str">
        <f>+IFERROR(VLOOKUP($BB278,'Calculation COD'!$B$4:$J$1055,7,FALSE),"")</f>
        <v/>
      </c>
      <c r="BE278" s="26" t="str">
        <f>+IFERROR(VLOOKUP($BB278,'Calculation NH4'!$B$4:$J$1041,7,FALSE),"")</f>
        <v/>
      </c>
      <c r="BF278" s="26" t="str">
        <f>+IFERROR(VLOOKUP($BB278,'Calculation NO3'!$B$4:$J$1044,7,FALSE),"")</f>
        <v/>
      </c>
      <c r="BG278" s="349" t="str">
        <f>+IFERROR(VLOOKUP($BB278,'Calculation P'!$B$4:$J$1000,7,FALSE),"")</f>
        <v/>
      </c>
      <c r="BH278" s="193" t="str">
        <f t="shared" si="113"/>
        <v>43689I</v>
      </c>
      <c r="BI278" s="343" t="str">
        <f>+IFERROR(VLOOKUP($BH278,'Calculation TSS'!$B$4:$J$1000,7,FALSE),"")</f>
        <v/>
      </c>
      <c r="BJ278" s="26" t="str">
        <f>+IFERROR(VLOOKUP($BH278,'Calculation COD'!$B$4:$J$1055,7,FALSE),"")</f>
        <v/>
      </c>
      <c r="BK278" s="26" t="str">
        <f>+IFERROR(VLOOKUP($BH278,'Calculation NH4'!$B$4:$J$1041,7,FALSE),"")</f>
        <v/>
      </c>
      <c r="BL278" s="26" t="str">
        <f>+IFERROR(VLOOKUP($BH278,'Calculation NO3'!$B$4:$J$1044,7,FALSE),"")</f>
        <v/>
      </c>
      <c r="BM278" s="339" t="str">
        <f>+IFERROR(VLOOKUP($BH278,'Calculation P'!$B$4:$J$1000,7,FALSE),"")</f>
        <v/>
      </c>
      <c r="BN278" s="62"/>
      <c r="BO278" s="345" t="str">
        <f t="shared" si="114"/>
        <v>43689N</v>
      </c>
      <c r="BP278" s="351" t="str">
        <f>IFERROR(+VLOOKUP($BO278,'Calculation Solids'!$B$4:$I$1141,7,FALSE),"")</f>
        <v/>
      </c>
      <c r="BQ278" s="352" t="str">
        <f t="shared" si="115"/>
        <v>43689O</v>
      </c>
      <c r="BR278" s="351" t="str">
        <f>IFERROR(+VLOOKUP($BQ278,'Calculation Solids'!$B$4:$I$1141,7,FALSE),"")</f>
        <v/>
      </c>
      <c r="BS278" s="353" t="str">
        <f t="shared" si="116"/>
        <v>43689P</v>
      </c>
      <c r="BT278" s="351" t="str">
        <f>IFERROR(+VLOOKUP($BS278,'Calculation Solids'!$B$4:$I$1141,7,FALSE),"")</f>
        <v/>
      </c>
    </row>
    <row r="279" spans="1:72" x14ac:dyDescent="0.35">
      <c r="A279" s="359">
        <v>43690</v>
      </c>
      <c r="B279" s="239"/>
      <c r="C279" s="344" t="str">
        <f t="shared" si="118"/>
        <v>43690A</v>
      </c>
      <c r="D279" s="339" t="str">
        <f>IFERROR(+VLOOKUP(C279,'Calculation Solids'!$B$4:$I$1141,7,FALSE),"")</f>
        <v/>
      </c>
      <c r="E279" s="340" t="str">
        <f>+IFERROR(VLOOKUP($C279,'Calculation COD'!$B$4:$J$1055,7,FALSE),"")</f>
        <v/>
      </c>
      <c r="F279" s="345" t="str">
        <f t="shared" si="102"/>
        <v>43690B</v>
      </c>
      <c r="G279" s="341" t="str">
        <f>IFERROR(+VLOOKUP($F279,'Calculation Solids'!$B$4:$I$1141,7,FALSE),"")</f>
        <v/>
      </c>
      <c r="H279" s="342" t="str">
        <f>+IFERROR(VLOOKUP($F279,'Calculation COD'!$B$4:$J$1055,7,FALSE),"")</f>
        <v/>
      </c>
      <c r="I279" s="342" t="str">
        <f>+IFERROR(VLOOKUP($F279,'Calculation NH4'!$B$4:$J$1041,7,FALSE),"")</f>
        <v/>
      </c>
      <c r="J279" s="339" t="str">
        <f>+IFERROR(VLOOKUP($F279,'Calculation NO3'!$B$4:$J$1044,7,FALSE),"")</f>
        <v/>
      </c>
      <c r="K279" s="339" t="str">
        <f>+IFERROR(VLOOKUP($F279,'Calculation P'!$B$4:$J$1000,7,FALSE),"")</f>
        <v/>
      </c>
      <c r="L279" s="239"/>
      <c r="M279" s="346" t="str">
        <f t="shared" si="103"/>
        <v>43690J</v>
      </c>
      <c r="N279" s="343" t="str">
        <f>+IFERROR(VLOOKUP($M279,'Calculation Solids'!$B$4:$J$1141,7,FALSE),"")</f>
        <v/>
      </c>
      <c r="O279" s="339" t="str">
        <f t="shared" si="104"/>
        <v>43690K</v>
      </c>
      <c r="P279" s="339" t="str">
        <f>+IFERROR(VLOOKUP($O279,'Calculation Solids'!$B$4:$J$1141,7,FALSE),"")</f>
        <v/>
      </c>
      <c r="Q279" s="339" t="str">
        <f t="shared" si="105"/>
        <v>43690L</v>
      </c>
      <c r="R279" s="339" t="str">
        <f>+IFERROR(VLOOKUP($Q279,'Calculation Solids'!$B$4:$J$1141,7,FALSE),"")</f>
        <v/>
      </c>
      <c r="S279" s="339" t="str">
        <f t="shared" si="106"/>
        <v>43690M</v>
      </c>
      <c r="T279" s="339" t="str">
        <f>+IFERROR(VLOOKUP($S279,'Calculation Solids'!$B$4:$J$1141,7,FALSE),"")</f>
        <v/>
      </c>
      <c r="U279" s="347" t="str">
        <f t="shared" si="117"/>
        <v/>
      </c>
      <c r="V279" s="348" t="str">
        <f t="shared" si="107"/>
        <v>43690C</v>
      </c>
      <c r="W279" s="339" t="str">
        <f>+IFERROR(VLOOKUP($V279,'Calculation Solids'!$B$4:$J$1141,7,FALSE),"")</f>
        <v/>
      </c>
      <c r="X279" s="8" t="str">
        <f>+IFERROR(VLOOKUP($V279,'Calculation COD'!$B$4:$J$1055,7,FALSE),"")</f>
        <v/>
      </c>
      <c r="Y279" s="8" t="str">
        <f>+IFERROR(VLOOKUP($V279,'Calculation NH4'!$B$4:$J$1041,7,FALSE),"")</f>
        <v/>
      </c>
      <c r="Z279" s="339" t="str">
        <f>+IFERROR(VLOOKUP($V279,'Calculation NO3'!$B$4:$J$1044,7,FALSE),"")</f>
        <v/>
      </c>
      <c r="AA279" s="349" t="str">
        <f>+IFERROR(VLOOKUP($V279,'Calculation P'!$B$4:$J$1000,7,FALSE),"")</f>
        <v/>
      </c>
      <c r="AB279" s="62"/>
      <c r="AC279" s="345" t="str">
        <f t="shared" si="108"/>
        <v>43690D</v>
      </c>
      <c r="AD279" s="8" t="str">
        <f>+IFERROR(VLOOKUP($AC279,'Calculation TSS'!$B$4:$J$1000,7,FALSE),"")</f>
        <v/>
      </c>
      <c r="AE279" s="8" t="str">
        <f>+IFERROR(VLOOKUP($AC279,'Calculation COD'!$B$4:$J$1055,7,FALSE),"")</f>
        <v/>
      </c>
      <c r="AF279" s="8" t="str">
        <f>+IFERROR(VLOOKUP($AC279,'Calculation NH4'!$B$4:$J$1041,7,FALSE),"")</f>
        <v/>
      </c>
      <c r="AG279" s="339" t="str">
        <f>+IFERROR(VLOOKUP($AC279,'Calculation NO3'!$B$4:$J$1044,7,FALSE),"")</f>
        <v/>
      </c>
      <c r="AH279" s="339" t="str">
        <f>+IFERROR(VLOOKUP($AC279,'Calculation P'!$B$4:$J$1000,7,FALSE),"")</f>
        <v/>
      </c>
      <c r="AI279" s="239"/>
      <c r="AJ279" s="193" t="str">
        <f t="shared" si="109"/>
        <v>43690E</v>
      </c>
      <c r="AK279" s="350" t="str">
        <f>+IFERROR(VLOOKUP($AJ279,'Calculation TSS'!$B$4:$J$1000,7,FALSE),"")</f>
        <v/>
      </c>
      <c r="AL279" s="8" t="str">
        <f>+IFERROR(VLOOKUP($AJ279,'Calculation COD'!$B$4:$J$1055,7,FALSE),"")</f>
        <v/>
      </c>
      <c r="AM279" s="8" t="str">
        <f>+IFERROR(VLOOKUP($AJ279,'Calculation NH4'!$B$4:$J$1041,7,FALSE),"")</f>
        <v/>
      </c>
      <c r="AN279" s="339" t="str">
        <f>+IFERROR(VLOOKUP($AJ279,'Calculation NO3'!$B$4:$J$1044,7,FALSE),"")</f>
        <v/>
      </c>
      <c r="AO279" s="347" t="str">
        <f>+IFERROR(VLOOKUP($AJ279,'Calculation P'!$B$4:$J$1000,7,FALSE),"")</f>
        <v/>
      </c>
      <c r="AP279" s="341" t="str">
        <f t="shared" si="110"/>
        <v>43690F</v>
      </c>
      <c r="AQ279" s="26" t="str">
        <f>+IFERROR(VLOOKUP($AP279,'Calculation TSS'!$B$4:$J$1000,7,FALSE),"")</f>
        <v/>
      </c>
      <c r="AR279" s="26" t="str">
        <f>+IFERROR(VLOOKUP($AP279,'Calculation COD'!$B$4:$J$1055,7,FALSE),"")</f>
        <v/>
      </c>
      <c r="AS279" s="26" t="str">
        <f>+IFERROR(VLOOKUP($AP279,'Calculation NH4'!$B$4:$J$1041,7,FALSE),"")</f>
        <v/>
      </c>
      <c r="AT279" s="339" t="str">
        <f>+IFERROR(VLOOKUP($AP279,'Calculation NO3'!$B$4:$J$1044,7,FALSE),"")</f>
        <v/>
      </c>
      <c r="AU279" s="339" t="str">
        <f>+IFERROR(VLOOKUP($AP279,'Calculation P'!$B$4:$J$1000,7,FALSE),"")</f>
        <v/>
      </c>
      <c r="AV279" s="62"/>
      <c r="AW279" s="348" t="str">
        <f t="shared" si="111"/>
        <v>43690G</v>
      </c>
      <c r="AX279" s="26" t="str">
        <f>+IFERROR(VLOOKUP($AW279,'Calculation COD'!$B$4:$J$1055,7,FALSE),"")</f>
        <v/>
      </c>
      <c r="AY279" s="26" t="str">
        <f>+IFERROR(VLOOKUP($AW279,'Calculation NH4'!$B$4:$J$1041,7,FALSE),"")</f>
        <v/>
      </c>
      <c r="AZ279" s="339" t="str">
        <f>+IFERROR(VLOOKUP($AW279,'Calculation NO3'!$B$4:$J$1044,7,FALSE),"")</f>
        <v/>
      </c>
      <c r="BA279" s="347" t="str">
        <f>+IFERROR(VLOOKUP($AW279,'Calculation P'!$B$4:$J$1000,7,FALSE),"")</f>
        <v/>
      </c>
      <c r="BB279" s="345" t="str">
        <f t="shared" si="112"/>
        <v>43690H</v>
      </c>
      <c r="BC279" s="339" t="str">
        <f>+IFERROR(VLOOKUP($BB279,'Calculation TSS'!$B$4:$J$1000,7,FALSE),"")</f>
        <v/>
      </c>
      <c r="BD279" s="26" t="str">
        <f>+IFERROR(VLOOKUP($BB279,'Calculation COD'!$B$4:$J$1055,7,FALSE),"")</f>
        <v/>
      </c>
      <c r="BE279" s="26" t="str">
        <f>+IFERROR(VLOOKUP($BB279,'Calculation NH4'!$B$4:$J$1041,7,FALSE),"")</f>
        <v/>
      </c>
      <c r="BF279" s="26" t="str">
        <f>+IFERROR(VLOOKUP($BB279,'Calculation NO3'!$B$4:$J$1044,7,FALSE),"")</f>
        <v/>
      </c>
      <c r="BG279" s="349" t="str">
        <f>+IFERROR(VLOOKUP($BB279,'Calculation P'!$B$4:$J$1000,7,FALSE),"")</f>
        <v/>
      </c>
      <c r="BH279" s="193" t="str">
        <f t="shared" si="113"/>
        <v>43690I</v>
      </c>
      <c r="BI279" s="343" t="str">
        <f>+IFERROR(VLOOKUP($BH279,'Calculation TSS'!$B$4:$J$1000,7,FALSE),"")</f>
        <v/>
      </c>
      <c r="BJ279" s="26" t="str">
        <f>+IFERROR(VLOOKUP($BH279,'Calculation COD'!$B$4:$J$1055,7,FALSE),"")</f>
        <v/>
      </c>
      <c r="BK279" s="26" t="str">
        <f>+IFERROR(VLOOKUP($BH279,'Calculation NH4'!$B$4:$J$1041,7,FALSE),"")</f>
        <v/>
      </c>
      <c r="BL279" s="26" t="str">
        <f>+IFERROR(VLOOKUP($BH279,'Calculation NO3'!$B$4:$J$1044,7,FALSE),"")</f>
        <v/>
      </c>
      <c r="BM279" s="339" t="str">
        <f>+IFERROR(VLOOKUP($BH279,'Calculation P'!$B$4:$J$1000,7,FALSE),"")</f>
        <v/>
      </c>
      <c r="BN279" s="62"/>
      <c r="BO279" s="345" t="str">
        <f t="shared" si="114"/>
        <v>43690N</v>
      </c>
      <c r="BP279" s="351" t="str">
        <f>IFERROR(+VLOOKUP($BO279,'Calculation Solids'!$B$4:$I$1141,7,FALSE),"")</f>
        <v/>
      </c>
      <c r="BQ279" s="352" t="str">
        <f t="shared" si="115"/>
        <v>43690O</v>
      </c>
      <c r="BR279" s="351" t="str">
        <f>IFERROR(+VLOOKUP($BQ279,'Calculation Solids'!$B$4:$I$1141,7,FALSE),"")</f>
        <v/>
      </c>
      <c r="BS279" s="353" t="str">
        <f t="shared" si="116"/>
        <v>43690P</v>
      </c>
      <c r="BT279" s="351" t="str">
        <f>IFERROR(+VLOOKUP($BS279,'Calculation Solids'!$B$4:$I$1141,7,FALSE),"")</f>
        <v/>
      </c>
    </row>
    <row r="280" spans="1:72" x14ac:dyDescent="0.35">
      <c r="A280" s="359">
        <v>43691</v>
      </c>
      <c r="B280" s="239"/>
      <c r="C280" s="344" t="str">
        <f t="shared" si="118"/>
        <v>43691A</v>
      </c>
      <c r="D280" s="339" t="str">
        <f>IFERROR(+VLOOKUP(C280,'Calculation Solids'!$B$4:$I$1141,7,FALSE),"")</f>
        <v/>
      </c>
      <c r="E280" s="340" t="str">
        <f>+IFERROR(VLOOKUP($C280,'Calculation COD'!$B$4:$J$1055,7,FALSE),"")</f>
        <v/>
      </c>
      <c r="F280" s="345" t="str">
        <f t="shared" si="102"/>
        <v>43691B</v>
      </c>
      <c r="G280" s="341" t="str">
        <f>IFERROR(+VLOOKUP($F280,'Calculation Solids'!$B$4:$I$1141,7,FALSE),"")</f>
        <v/>
      </c>
      <c r="H280" s="342" t="str">
        <f>+IFERROR(VLOOKUP($F280,'Calculation COD'!$B$4:$J$1055,7,FALSE),"")</f>
        <v/>
      </c>
      <c r="I280" s="342" t="str">
        <f>+IFERROR(VLOOKUP($F280,'Calculation NH4'!$B$4:$J$1041,7,FALSE),"")</f>
        <v/>
      </c>
      <c r="J280" s="339" t="str">
        <f>+IFERROR(VLOOKUP($F280,'Calculation NO3'!$B$4:$J$1044,7,FALSE),"")</f>
        <v/>
      </c>
      <c r="K280" s="339" t="str">
        <f>+IFERROR(VLOOKUP($F280,'Calculation P'!$B$4:$J$1000,7,FALSE),"")</f>
        <v/>
      </c>
      <c r="L280" s="239"/>
      <c r="M280" s="346" t="str">
        <f t="shared" si="103"/>
        <v>43691J</v>
      </c>
      <c r="N280" s="343" t="str">
        <f>+IFERROR(VLOOKUP($M280,'Calculation Solids'!$B$4:$J$1141,7,FALSE),"")</f>
        <v/>
      </c>
      <c r="O280" s="339" t="str">
        <f t="shared" si="104"/>
        <v>43691K</v>
      </c>
      <c r="P280" s="339" t="str">
        <f>+IFERROR(VLOOKUP($O280,'Calculation Solids'!$B$4:$J$1141,7,FALSE),"")</f>
        <v/>
      </c>
      <c r="Q280" s="339" t="str">
        <f t="shared" si="105"/>
        <v>43691L</v>
      </c>
      <c r="R280" s="339" t="str">
        <f>+IFERROR(VLOOKUP($Q280,'Calculation Solids'!$B$4:$J$1141,7,FALSE),"")</f>
        <v/>
      </c>
      <c r="S280" s="339" t="str">
        <f t="shared" si="106"/>
        <v>43691M</v>
      </c>
      <c r="T280" s="339" t="str">
        <f>+IFERROR(VLOOKUP($S280,'Calculation Solids'!$B$4:$J$1141,7,FALSE),"")</f>
        <v/>
      </c>
      <c r="U280" s="347" t="str">
        <f t="shared" si="117"/>
        <v/>
      </c>
      <c r="V280" s="348" t="str">
        <f t="shared" si="107"/>
        <v>43691C</v>
      </c>
      <c r="W280" s="339" t="str">
        <f>+IFERROR(VLOOKUP($V280,'Calculation Solids'!$B$4:$J$1141,7,FALSE),"")</f>
        <v/>
      </c>
      <c r="X280" s="8" t="str">
        <f>+IFERROR(VLOOKUP($V280,'Calculation COD'!$B$4:$J$1055,7,FALSE),"")</f>
        <v/>
      </c>
      <c r="Y280" s="8" t="str">
        <f>+IFERROR(VLOOKUP($V280,'Calculation NH4'!$B$4:$J$1041,7,FALSE),"")</f>
        <v/>
      </c>
      <c r="Z280" s="339" t="str">
        <f>+IFERROR(VLOOKUP($V280,'Calculation NO3'!$B$4:$J$1044,7,FALSE),"")</f>
        <v/>
      </c>
      <c r="AA280" s="349" t="str">
        <f>+IFERROR(VLOOKUP($V280,'Calculation P'!$B$4:$J$1000,7,FALSE),"")</f>
        <v/>
      </c>
      <c r="AB280" s="62"/>
      <c r="AC280" s="345" t="str">
        <f t="shared" si="108"/>
        <v>43691D</v>
      </c>
      <c r="AD280" s="8" t="str">
        <f>+IFERROR(VLOOKUP($AC280,'Calculation TSS'!$B$4:$J$1000,7,FALSE),"")</f>
        <v/>
      </c>
      <c r="AE280" s="8" t="str">
        <f>+IFERROR(VLOOKUP($AC280,'Calculation COD'!$B$4:$J$1055,7,FALSE),"")</f>
        <v/>
      </c>
      <c r="AF280" s="8" t="str">
        <f>+IFERROR(VLOOKUP($AC280,'Calculation NH4'!$B$4:$J$1041,7,FALSE),"")</f>
        <v/>
      </c>
      <c r="AG280" s="339" t="str">
        <f>+IFERROR(VLOOKUP($AC280,'Calculation NO3'!$B$4:$J$1044,7,FALSE),"")</f>
        <v/>
      </c>
      <c r="AH280" s="339" t="str">
        <f>+IFERROR(VLOOKUP($AC280,'Calculation P'!$B$4:$J$1000,7,FALSE),"")</f>
        <v/>
      </c>
      <c r="AI280" s="239"/>
      <c r="AJ280" s="193" t="str">
        <f t="shared" si="109"/>
        <v>43691E</v>
      </c>
      <c r="AK280" s="350" t="str">
        <f>+IFERROR(VLOOKUP($AJ280,'Calculation TSS'!$B$4:$J$1000,7,FALSE),"")</f>
        <v/>
      </c>
      <c r="AL280" s="8" t="str">
        <f>+IFERROR(VLOOKUP($AJ280,'Calculation COD'!$B$4:$J$1055,7,FALSE),"")</f>
        <v/>
      </c>
      <c r="AM280" s="8" t="str">
        <f>+IFERROR(VLOOKUP($AJ280,'Calculation NH4'!$B$4:$J$1041,7,FALSE),"")</f>
        <v/>
      </c>
      <c r="AN280" s="339" t="str">
        <f>+IFERROR(VLOOKUP($AJ280,'Calculation NO3'!$B$4:$J$1044,7,FALSE),"")</f>
        <v/>
      </c>
      <c r="AO280" s="347" t="str">
        <f>+IFERROR(VLOOKUP($AJ280,'Calculation P'!$B$4:$J$1000,7,FALSE),"")</f>
        <v/>
      </c>
      <c r="AP280" s="341" t="str">
        <f t="shared" si="110"/>
        <v>43691F</v>
      </c>
      <c r="AQ280" s="26" t="str">
        <f>+IFERROR(VLOOKUP($AP280,'Calculation TSS'!$B$4:$J$1000,7,FALSE),"")</f>
        <v/>
      </c>
      <c r="AR280" s="26" t="str">
        <f>+IFERROR(VLOOKUP($AP280,'Calculation COD'!$B$4:$J$1055,7,FALSE),"")</f>
        <v/>
      </c>
      <c r="AS280" s="26" t="str">
        <f>+IFERROR(VLOOKUP($AP280,'Calculation NH4'!$B$4:$J$1041,7,FALSE),"")</f>
        <v/>
      </c>
      <c r="AT280" s="339" t="str">
        <f>+IFERROR(VLOOKUP($AP280,'Calculation NO3'!$B$4:$J$1044,7,FALSE),"")</f>
        <v/>
      </c>
      <c r="AU280" s="339" t="str">
        <f>+IFERROR(VLOOKUP($AP280,'Calculation P'!$B$4:$J$1000,7,FALSE),"")</f>
        <v/>
      </c>
      <c r="AV280" s="62"/>
      <c r="AW280" s="348" t="str">
        <f t="shared" si="111"/>
        <v>43691G</v>
      </c>
      <c r="AX280" s="26" t="str">
        <f>+IFERROR(VLOOKUP($AW280,'Calculation COD'!$B$4:$J$1055,7,FALSE),"")</f>
        <v/>
      </c>
      <c r="AY280" s="26" t="str">
        <f>+IFERROR(VLOOKUP($AW280,'Calculation NH4'!$B$4:$J$1041,7,FALSE),"")</f>
        <v/>
      </c>
      <c r="AZ280" s="339" t="str">
        <f>+IFERROR(VLOOKUP($AW280,'Calculation NO3'!$B$4:$J$1044,7,FALSE),"")</f>
        <v/>
      </c>
      <c r="BA280" s="347" t="str">
        <f>+IFERROR(VLOOKUP($AW280,'Calculation P'!$B$4:$J$1000,7,FALSE),"")</f>
        <v/>
      </c>
      <c r="BB280" s="345" t="str">
        <f t="shared" si="112"/>
        <v>43691H</v>
      </c>
      <c r="BC280" s="339" t="str">
        <f>+IFERROR(VLOOKUP($BB280,'Calculation TSS'!$B$4:$J$1000,7,FALSE),"")</f>
        <v/>
      </c>
      <c r="BD280" s="26" t="str">
        <f>+IFERROR(VLOOKUP($BB280,'Calculation COD'!$B$4:$J$1055,7,FALSE),"")</f>
        <v/>
      </c>
      <c r="BE280" s="26" t="str">
        <f>+IFERROR(VLOOKUP($BB280,'Calculation NH4'!$B$4:$J$1041,7,FALSE),"")</f>
        <v/>
      </c>
      <c r="BF280" s="26" t="str">
        <f>+IFERROR(VLOOKUP($BB280,'Calculation NO3'!$B$4:$J$1044,7,FALSE),"")</f>
        <v/>
      </c>
      <c r="BG280" s="349" t="str">
        <f>+IFERROR(VLOOKUP($BB280,'Calculation P'!$B$4:$J$1000,7,FALSE),"")</f>
        <v/>
      </c>
      <c r="BH280" s="193" t="str">
        <f t="shared" si="113"/>
        <v>43691I</v>
      </c>
      <c r="BI280" s="343" t="str">
        <f>+IFERROR(VLOOKUP($BH280,'Calculation TSS'!$B$4:$J$1000,7,FALSE),"")</f>
        <v/>
      </c>
      <c r="BJ280" s="26" t="str">
        <f>+IFERROR(VLOOKUP($BH280,'Calculation COD'!$B$4:$J$1055,7,FALSE),"")</f>
        <v/>
      </c>
      <c r="BK280" s="26" t="str">
        <f>+IFERROR(VLOOKUP($BH280,'Calculation NH4'!$B$4:$J$1041,7,FALSE),"")</f>
        <v/>
      </c>
      <c r="BL280" s="26" t="str">
        <f>+IFERROR(VLOOKUP($BH280,'Calculation NO3'!$B$4:$J$1044,7,FALSE),"")</f>
        <v/>
      </c>
      <c r="BM280" s="339" t="str">
        <f>+IFERROR(VLOOKUP($BH280,'Calculation P'!$B$4:$J$1000,7,FALSE),"")</f>
        <v/>
      </c>
      <c r="BN280" s="62"/>
      <c r="BO280" s="345" t="str">
        <f t="shared" si="114"/>
        <v>43691N</v>
      </c>
      <c r="BP280" s="351" t="str">
        <f>IFERROR(+VLOOKUP($BO280,'Calculation Solids'!$B$4:$I$1141,7,FALSE),"")</f>
        <v/>
      </c>
      <c r="BQ280" s="352" t="str">
        <f t="shared" si="115"/>
        <v>43691O</v>
      </c>
      <c r="BR280" s="351" t="str">
        <f>IFERROR(+VLOOKUP($BQ280,'Calculation Solids'!$B$4:$I$1141,7,FALSE),"")</f>
        <v/>
      </c>
      <c r="BS280" s="353" t="str">
        <f t="shared" si="116"/>
        <v>43691P</v>
      </c>
      <c r="BT280" s="351" t="str">
        <f>IFERROR(+VLOOKUP($BS280,'Calculation Solids'!$B$4:$I$1141,7,FALSE),"")</f>
        <v/>
      </c>
    </row>
    <row r="281" spans="1:72" x14ac:dyDescent="0.35">
      <c r="A281" s="359">
        <v>43692</v>
      </c>
      <c r="B281" s="239"/>
      <c r="C281" s="344" t="str">
        <f t="shared" si="118"/>
        <v>43692A</v>
      </c>
      <c r="D281" s="339" t="str">
        <f>IFERROR(+VLOOKUP(C281,'Calculation Solids'!$B$4:$I$1141,7,FALSE),"")</f>
        <v/>
      </c>
      <c r="E281" s="340">
        <f>+IFERROR(VLOOKUP($C281,'Calculation COD'!$B$4:$J$1055,7,FALSE),"")</f>
        <v>4200</v>
      </c>
      <c r="F281" s="345" t="str">
        <f t="shared" si="102"/>
        <v>43692B</v>
      </c>
      <c r="G281" s="341" t="str">
        <f>IFERROR(+VLOOKUP($F281,'Calculation Solids'!$B$4:$I$1141,7,FALSE),"")</f>
        <v/>
      </c>
      <c r="H281" s="342">
        <f>+IFERROR(VLOOKUP($F281,'Calculation COD'!$B$4:$J$1055,7,FALSE),"")</f>
        <v>1830</v>
      </c>
      <c r="I281" s="342">
        <f>+IFERROR(VLOOKUP($F281,'Calculation NH4'!$B$4:$J$1041,7,FALSE),"")</f>
        <v>592.5</v>
      </c>
      <c r="J281" s="339">
        <f>+IFERROR(VLOOKUP($F281,'Calculation NO3'!$B$4:$J$1044,7,FALSE),"")</f>
        <v>0</v>
      </c>
      <c r="K281" s="339" t="str">
        <f>+IFERROR(VLOOKUP($F281,'Calculation P'!$B$4:$J$1000,7,FALSE),"")</f>
        <v/>
      </c>
      <c r="L281" s="239"/>
      <c r="M281" s="346" t="str">
        <f t="shared" si="103"/>
        <v>43692J</v>
      </c>
      <c r="N281" s="343" t="str">
        <f>+IFERROR(VLOOKUP($M281,'Calculation Solids'!$B$4:$J$1141,7,FALSE),"")</f>
        <v/>
      </c>
      <c r="O281" s="339" t="str">
        <f t="shared" si="104"/>
        <v>43692K</v>
      </c>
      <c r="P281" s="339" t="str">
        <f>+IFERROR(VLOOKUP($O281,'Calculation Solids'!$B$4:$J$1141,7,FALSE),"")</f>
        <v/>
      </c>
      <c r="Q281" s="339" t="str">
        <f t="shared" si="105"/>
        <v>43692L</v>
      </c>
      <c r="R281" s="339" t="str">
        <f>+IFERROR(VLOOKUP($Q281,'Calculation Solids'!$B$4:$J$1141,7,FALSE),"")</f>
        <v/>
      </c>
      <c r="S281" s="339" t="str">
        <f t="shared" si="106"/>
        <v>43692M</v>
      </c>
      <c r="T281" s="339" t="str">
        <f>+IFERROR(VLOOKUP($S281,'Calculation Solids'!$B$4:$J$1141,7,FALSE),"")</f>
        <v/>
      </c>
      <c r="U281" s="347" t="str">
        <f t="shared" si="117"/>
        <v/>
      </c>
      <c r="V281" s="348" t="str">
        <f t="shared" si="107"/>
        <v>43692C</v>
      </c>
      <c r="W281" s="339" t="str">
        <f>+IFERROR(VLOOKUP($V281,'Calculation Solids'!$B$4:$J$1141,7,FALSE),"")</f>
        <v/>
      </c>
      <c r="X281" s="8" t="str">
        <f>+IFERROR(VLOOKUP($V281,'Calculation COD'!$B$4:$J$1055,7,FALSE),"")</f>
        <v/>
      </c>
      <c r="Y281" s="8" t="str">
        <f>+IFERROR(VLOOKUP($V281,'Calculation NH4'!$B$4:$J$1041,7,FALSE),"")</f>
        <v/>
      </c>
      <c r="Z281" s="339" t="str">
        <f>+IFERROR(VLOOKUP($V281,'Calculation NO3'!$B$4:$J$1044,7,FALSE),"")</f>
        <v/>
      </c>
      <c r="AA281" s="349" t="str">
        <f>+IFERROR(VLOOKUP($V281,'Calculation P'!$B$4:$J$1000,7,FALSE),"")</f>
        <v/>
      </c>
      <c r="AB281" s="62"/>
      <c r="AC281" s="345" t="str">
        <f t="shared" si="108"/>
        <v>43692D</v>
      </c>
      <c r="AD281" s="8" t="str">
        <f>+IFERROR(VLOOKUP($AC281,'Calculation TSS'!$B$4:$J$1000,7,FALSE),"")</f>
        <v/>
      </c>
      <c r="AE281" s="8" t="str">
        <f>+IFERROR(VLOOKUP($AC281,'Calculation COD'!$B$4:$J$1055,7,FALSE),"")</f>
        <v/>
      </c>
      <c r="AF281" s="8" t="str">
        <f>+IFERROR(VLOOKUP($AC281,'Calculation NH4'!$B$4:$J$1041,7,FALSE),"")</f>
        <v/>
      </c>
      <c r="AG281" s="339" t="str">
        <f>+IFERROR(VLOOKUP($AC281,'Calculation NO3'!$B$4:$J$1044,7,FALSE),"")</f>
        <v/>
      </c>
      <c r="AH281" s="339" t="str">
        <f>+IFERROR(VLOOKUP($AC281,'Calculation P'!$B$4:$J$1000,7,FALSE),"")</f>
        <v/>
      </c>
      <c r="AI281" s="239"/>
      <c r="AJ281" s="193" t="str">
        <f t="shared" si="109"/>
        <v>43692E</v>
      </c>
      <c r="AK281" s="350" t="str">
        <f>+IFERROR(VLOOKUP($AJ281,'Calculation TSS'!$B$4:$J$1000,7,FALSE),"")</f>
        <v/>
      </c>
      <c r="AL281" s="8" t="str">
        <f>+IFERROR(VLOOKUP($AJ281,'Calculation COD'!$B$4:$J$1055,7,FALSE),"")</f>
        <v/>
      </c>
      <c r="AM281" s="8" t="str">
        <f>+IFERROR(VLOOKUP($AJ281,'Calculation NH4'!$B$4:$J$1041,7,FALSE),"")</f>
        <v/>
      </c>
      <c r="AN281" s="339" t="str">
        <f>+IFERROR(VLOOKUP($AJ281,'Calculation NO3'!$B$4:$J$1044,7,FALSE),"")</f>
        <v/>
      </c>
      <c r="AO281" s="347" t="str">
        <f>+IFERROR(VLOOKUP($AJ281,'Calculation P'!$B$4:$J$1000,7,FALSE),"")</f>
        <v/>
      </c>
      <c r="AP281" s="341" t="str">
        <f t="shared" si="110"/>
        <v>43692F</v>
      </c>
      <c r="AQ281" s="26" t="str">
        <f>+IFERROR(VLOOKUP($AP281,'Calculation TSS'!$B$4:$J$1000,7,FALSE),"")</f>
        <v/>
      </c>
      <c r="AR281" s="26" t="str">
        <f>+IFERROR(VLOOKUP($AP281,'Calculation COD'!$B$4:$J$1055,7,FALSE),"")</f>
        <v/>
      </c>
      <c r="AS281" s="26">
        <f>+IFERROR(VLOOKUP($AP281,'Calculation NH4'!$B$4:$J$1041,7,FALSE),"")</f>
        <v>107.5</v>
      </c>
      <c r="AT281" s="339" t="str">
        <f>+IFERROR(VLOOKUP($AP281,'Calculation NO3'!$B$4:$J$1044,7,FALSE),"")</f>
        <v/>
      </c>
      <c r="AU281" s="339" t="str">
        <f>+IFERROR(VLOOKUP($AP281,'Calculation P'!$B$4:$J$1000,7,FALSE),"")</f>
        <v/>
      </c>
      <c r="AV281" s="62"/>
      <c r="AW281" s="348" t="str">
        <f t="shared" si="111"/>
        <v>43692G</v>
      </c>
      <c r="AX281" s="26">
        <f>+IFERROR(VLOOKUP($AW281,'Calculation COD'!$B$4:$J$1055,7,FALSE),"")</f>
        <v>0</v>
      </c>
      <c r="AY281" s="26" t="str">
        <f>+IFERROR(VLOOKUP($AW281,'Calculation NH4'!$B$4:$J$1041,7,FALSE),"")</f>
        <v/>
      </c>
      <c r="AZ281" s="339">
        <f>+IFERROR(VLOOKUP($AW281,'Calculation NO3'!$B$4:$J$1044,7,FALSE),"")</f>
        <v>0</v>
      </c>
      <c r="BA281" s="347" t="str">
        <f>+IFERROR(VLOOKUP($AW281,'Calculation P'!$B$4:$J$1000,7,FALSE),"")</f>
        <v/>
      </c>
      <c r="BB281" s="345" t="str">
        <f t="shared" si="112"/>
        <v>43692H</v>
      </c>
      <c r="BC281" s="339" t="str">
        <f>+IFERROR(VLOOKUP($BB281,'Calculation TSS'!$B$4:$J$1000,7,FALSE),"")</f>
        <v/>
      </c>
      <c r="BD281" s="26" t="str">
        <f>+IFERROR(VLOOKUP($BB281,'Calculation COD'!$B$4:$J$1055,7,FALSE),"")</f>
        <v/>
      </c>
      <c r="BE281" s="26" t="str">
        <f>+IFERROR(VLOOKUP($BB281,'Calculation NH4'!$B$4:$J$1041,7,FALSE),"")</f>
        <v/>
      </c>
      <c r="BF281" s="26" t="str">
        <f>+IFERROR(VLOOKUP($BB281,'Calculation NO3'!$B$4:$J$1044,7,FALSE),"")</f>
        <v/>
      </c>
      <c r="BG281" s="349" t="str">
        <f>+IFERROR(VLOOKUP($BB281,'Calculation P'!$B$4:$J$1000,7,FALSE),"")</f>
        <v/>
      </c>
      <c r="BH281" s="193" t="str">
        <f t="shared" si="113"/>
        <v>43692I</v>
      </c>
      <c r="BI281" s="343" t="str">
        <f>+IFERROR(VLOOKUP($BH281,'Calculation TSS'!$B$4:$J$1000,7,FALSE),"")</f>
        <v/>
      </c>
      <c r="BJ281" s="26">
        <f>+IFERROR(VLOOKUP($BH281,'Calculation COD'!$B$4:$J$1055,7,FALSE),"")</f>
        <v>0</v>
      </c>
      <c r="BK281" s="26">
        <f>+IFERROR(VLOOKUP($BH281,'Calculation NH4'!$B$4:$J$1041,7,FALSE),"")</f>
        <v>96</v>
      </c>
      <c r="BL281" s="26">
        <f>+IFERROR(VLOOKUP($BH281,'Calculation NO3'!$B$4:$J$1044,7,FALSE),"")</f>
        <v>13.799999999999999</v>
      </c>
      <c r="BM281" s="339" t="str">
        <f>+IFERROR(VLOOKUP($BH281,'Calculation P'!$B$4:$J$1000,7,FALSE),"")</f>
        <v/>
      </c>
      <c r="BN281" s="62"/>
      <c r="BO281" s="345" t="str">
        <f t="shared" si="114"/>
        <v>43692N</v>
      </c>
      <c r="BP281" s="351" t="str">
        <f>IFERROR(+VLOOKUP($BO281,'Calculation Solids'!$B$4:$I$1141,7,FALSE),"")</f>
        <v/>
      </c>
      <c r="BQ281" s="352" t="str">
        <f t="shared" si="115"/>
        <v>43692O</v>
      </c>
      <c r="BR281" s="351" t="str">
        <f>IFERROR(+VLOOKUP($BQ281,'Calculation Solids'!$B$4:$I$1141,7,FALSE),"")</f>
        <v/>
      </c>
      <c r="BS281" s="353" t="str">
        <f t="shared" si="116"/>
        <v>43692P</v>
      </c>
      <c r="BT281" s="351" t="str">
        <f>IFERROR(+VLOOKUP($BS281,'Calculation Solids'!$B$4:$I$1141,7,FALSE),"")</f>
        <v/>
      </c>
    </row>
    <row r="282" spans="1:72" x14ac:dyDescent="0.35">
      <c r="A282" s="359">
        <v>43693</v>
      </c>
      <c r="B282" s="239"/>
      <c r="C282" s="344" t="str">
        <f t="shared" si="118"/>
        <v>43693A</v>
      </c>
      <c r="D282" s="339">
        <f>IFERROR(+VLOOKUP(C282,'Calculation Solids'!$B$4:$I$1141,7,FALSE),"")</f>
        <v>5.3716398084676573</v>
      </c>
      <c r="E282" s="340" t="str">
        <f>+IFERROR(VLOOKUP($C282,'Calculation COD'!$B$4:$J$1055,7,FALSE),"")</f>
        <v/>
      </c>
      <c r="F282" s="345" t="str">
        <f t="shared" si="102"/>
        <v>43693B</v>
      </c>
      <c r="G282" s="341">
        <f>IFERROR(+VLOOKUP($F282,'Calculation Solids'!$B$4:$I$1141,7,FALSE),"")</f>
        <v>2.3426824821870817</v>
      </c>
      <c r="H282" s="342" t="str">
        <f>+IFERROR(VLOOKUP($F282,'Calculation COD'!$B$4:$J$1055,7,FALSE),"")</f>
        <v/>
      </c>
      <c r="I282" s="342" t="str">
        <f>+IFERROR(VLOOKUP($F282,'Calculation NH4'!$B$4:$J$1041,7,FALSE),"")</f>
        <v/>
      </c>
      <c r="J282" s="339" t="str">
        <f>+IFERROR(VLOOKUP($F282,'Calculation NO3'!$B$4:$J$1044,7,FALSE),"")</f>
        <v/>
      </c>
      <c r="K282" s="339" t="str">
        <f>+IFERROR(VLOOKUP($F282,'Calculation P'!$B$4:$J$1000,7,FALSE),"")</f>
        <v/>
      </c>
      <c r="L282" s="239"/>
      <c r="M282" s="346" t="str">
        <f t="shared" si="103"/>
        <v>43693J</v>
      </c>
      <c r="N282" s="343">
        <f>+IFERROR(VLOOKUP($M282,'Calculation Solids'!$B$4:$J$1141,7,FALSE),"")</f>
        <v>41.287410430974091</v>
      </c>
      <c r="O282" s="339" t="str">
        <f t="shared" si="104"/>
        <v>43693K</v>
      </c>
      <c r="P282" s="339">
        <f>+IFERROR(VLOOKUP($O282,'Calculation Solids'!$B$4:$J$1141,7,FALSE),"")</f>
        <v>44.783995268560538</v>
      </c>
      <c r="Q282" s="339" t="str">
        <f t="shared" si="105"/>
        <v>43693L</v>
      </c>
      <c r="R282" s="339">
        <f>+IFERROR(VLOOKUP($Q282,'Calculation Solids'!$B$4:$J$1141,7,FALSE),"")</f>
        <v>43.875924470680893</v>
      </c>
      <c r="S282" s="339" t="str">
        <f t="shared" si="106"/>
        <v>43693M</v>
      </c>
      <c r="T282" s="339" t="str">
        <f>+IFERROR(VLOOKUP($S282,'Calculation Solids'!$B$4:$J$1141,7,FALSE),"")</f>
        <v/>
      </c>
      <c r="U282" s="347">
        <f t="shared" si="117"/>
        <v>43.315776723405179</v>
      </c>
      <c r="V282" s="348" t="str">
        <f t="shared" si="107"/>
        <v>43693C</v>
      </c>
      <c r="W282" s="339" t="str">
        <f>+IFERROR(VLOOKUP($V282,'Calculation Solids'!$B$4:$J$1141,7,FALSE),"")</f>
        <v/>
      </c>
      <c r="X282" s="8" t="str">
        <f>+IFERROR(VLOOKUP($V282,'Calculation COD'!$B$4:$J$1055,7,FALSE),"")</f>
        <v/>
      </c>
      <c r="Y282" s="8" t="str">
        <f>+IFERROR(VLOOKUP($V282,'Calculation NH4'!$B$4:$J$1041,7,FALSE),"")</f>
        <v/>
      </c>
      <c r="Z282" s="339" t="str">
        <f>+IFERROR(VLOOKUP($V282,'Calculation NO3'!$B$4:$J$1044,7,FALSE),"")</f>
        <v/>
      </c>
      <c r="AA282" s="349" t="str">
        <f>+IFERROR(VLOOKUP($V282,'Calculation P'!$B$4:$J$1000,7,FALSE),"")</f>
        <v/>
      </c>
      <c r="AB282" s="62"/>
      <c r="AC282" s="345" t="str">
        <f t="shared" si="108"/>
        <v>43693D</v>
      </c>
      <c r="AD282" s="8" t="str">
        <f>+IFERROR(VLOOKUP($AC282,'Calculation TSS'!$B$4:$J$1000,7,FALSE),"")</f>
        <v/>
      </c>
      <c r="AE282" s="8" t="str">
        <f>+IFERROR(VLOOKUP($AC282,'Calculation COD'!$B$4:$J$1055,7,FALSE),"")</f>
        <v/>
      </c>
      <c r="AF282" s="8" t="str">
        <f>+IFERROR(VLOOKUP($AC282,'Calculation NH4'!$B$4:$J$1041,7,FALSE),"")</f>
        <v/>
      </c>
      <c r="AG282" s="339" t="str">
        <f>+IFERROR(VLOOKUP($AC282,'Calculation NO3'!$B$4:$J$1044,7,FALSE),"")</f>
        <v/>
      </c>
      <c r="AH282" s="339" t="str">
        <f>+IFERROR(VLOOKUP($AC282,'Calculation P'!$B$4:$J$1000,7,FALSE),"")</f>
        <v/>
      </c>
      <c r="AI282" s="371"/>
      <c r="AJ282" s="193" t="str">
        <f t="shared" si="109"/>
        <v>43693E</v>
      </c>
      <c r="AK282" s="350" t="str">
        <f>+IFERROR(VLOOKUP($AJ282,'Calculation TSS'!$B$4:$J$1000,7,FALSE),"")</f>
        <v/>
      </c>
      <c r="AL282" s="8" t="str">
        <f>+IFERROR(VLOOKUP($AJ282,'Calculation COD'!$B$4:$J$1055,7,FALSE),"")</f>
        <v/>
      </c>
      <c r="AM282" s="8" t="str">
        <f>+IFERROR(VLOOKUP($AJ282,'Calculation NH4'!$B$4:$J$1041,7,FALSE),"")</f>
        <v/>
      </c>
      <c r="AN282" s="339" t="str">
        <f>+IFERROR(VLOOKUP($AJ282,'Calculation NO3'!$B$4:$J$1044,7,FALSE),"")</f>
        <v/>
      </c>
      <c r="AO282" s="347" t="str">
        <f>+IFERROR(VLOOKUP($AJ282,'Calculation P'!$B$4:$J$1000,7,FALSE),"")</f>
        <v/>
      </c>
      <c r="AP282" s="341" t="str">
        <f t="shared" si="110"/>
        <v>43693F</v>
      </c>
      <c r="AQ282" s="26" t="str">
        <f>+IFERROR(VLOOKUP($AP282,'Calculation TSS'!$B$4:$J$1000,7,FALSE),"")</f>
        <v/>
      </c>
      <c r="AR282" s="26" t="str">
        <f>+IFERROR(VLOOKUP($AP282,'Calculation COD'!$B$4:$J$1055,7,FALSE),"")</f>
        <v/>
      </c>
      <c r="AS282" s="26" t="str">
        <f>+IFERROR(VLOOKUP($AP282,'Calculation NH4'!$B$4:$J$1041,7,FALSE),"")</f>
        <v/>
      </c>
      <c r="AT282" s="339" t="str">
        <f>+IFERROR(VLOOKUP($AP282,'Calculation NO3'!$B$4:$J$1044,7,FALSE),"")</f>
        <v/>
      </c>
      <c r="AU282" s="339" t="str">
        <f>+IFERROR(VLOOKUP($AP282,'Calculation P'!$B$4:$J$1000,7,FALSE),"")</f>
        <v/>
      </c>
      <c r="AV282" s="62"/>
      <c r="AW282" s="348" t="str">
        <f t="shared" si="111"/>
        <v>43693G</v>
      </c>
      <c r="AX282" s="26" t="str">
        <f>+IFERROR(VLOOKUP($AW282,'Calculation COD'!$B$4:$J$1055,7,FALSE),"")</f>
        <v/>
      </c>
      <c r="AY282" s="26" t="str">
        <f>+IFERROR(VLOOKUP($AW282,'Calculation NH4'!$B$4:$J$1041,7,FALSE),"")</f>
        <v/>
      </c>
      <c r="AZ282" s="339" t="str">
        <f>+IFERROR(VLOOKUP($AW282,'Calculation NO3'!$B$4:$J$1044,7,FALSE),"")</f>
        <v/>
      </c>
      <c r="BA282" s="347" t="str">
        <f>+IFERROR(VLOOKUP($AW282,'Calculation P'!$B$4:$J$1000,7,FALSE),"")</f>
        <v/>
      </c>
      <c r="BB282" s="345" t="str">
        <f t="shared" si="112"/>
        <v>43693H</v>
      </c>
      <c r="BC282" s="339" t="str">
        <f>+IFERROR(VLOOKUP($BB282,'Calculation TSS'!$B$4:$J$1000,7,FALSE),"")</f>
        <v/>
      </c>
      <c r="BD282" s="26" t="str">
        <f>+IFERROR(VLOOKUP($BB282,'Calculation COD'!$B$4:$J$1055,7,FALSE),"")</f>
        <v/>
      </c>
      <c r="BE282" s="26" t="str">
        <f>+IFERROR(VLOOKUP($BB282,'Calculation NH4'!$B$4:$J$1041,7,FALSE),"")</f>
        <v/>
      </c>
      <c r="BF282" s="26" t="str">
        <f>+IFERROR(VLOOKUP($BB282,'Calculation NO3'!$B$4:$J$1044,7,FALSE),"")</f>
        <v/>
      </c>
      <c r="BG282" s="349" t="str">
        <f>+IFERROR(VLOOKUP($BB282,'Calculation P'!$B$4:$J$1000,7,FALSE),"")</f>
        <v/>
      </c>
      <c r="BH282" s="193" t="str">
        <f t="shared" si="113"/>
        <v>43693I</v>
      </c>
      <c r="BI282" s="343" t="str">
        <f>+IFERROR(VLOOKUP($BH282,'Calculation TSS'!$B$4:$J$1000,7,FALSE),"")</f>
        <v/>
      </c>
      <c r="BJ282" s="26" t="str">
        <f>+IFERROR(VLOOKUP($BH282,'Calculation COD'!$B$4:$J$1055,7,FALSE),"")</f>
        <v/>
      </c>
      <c r="BK282" s="26" t="str">
        <f>+IFERROR(VLOOKUP($BH282,'Calculation NH4'!$B$4:$J$1041,7,FALSE),"")</f>
        <v/>
      </c>
      <c r="BL282" s="26" t="str">
        <f>+IFERROR(VLOOKUP($BH282,'Calculation NO3'!$B$4:$J$1044,7,FALSE),"")</f>
        <v/>
      </c>
      <c r="BM282" s="339" t="str">
        <f>+IFERROR(VLOOKUP($BH282,'Calculation P'!$B$4:$J$1000,7,FALSE),"")</f>
        <v/>
      </c>
      <c r="BN282" s="62"/>
      <c r="BO282" s="345" t="str">
        <f t="shared" si="114"/>
        <v>43693N</v>
      </c>
      <c r="BP282" s="351" t="str">
        <f>IFERROR(+VLOOKUP($BO282,'Calculation Solids'!$B$4:$I$1141,7,FALSE),"")</f>
        <v/>
      </c>
      <c r="BQ282" s="352" t="str">
        <f t="shared" si="115"/>
        <v>43693O</v>
      </c>
      <c r="BR282" s="351" t="str">
        <f>IFERROR(+VLOOKUP($BQ282,'Calculation Solids'!$B$4:$I$1141,7,FALSE),"")</f>
        <v/>
      </c>
      <c r="BS282" s="353" t="str">
        <f t="shared" si="116"/>
        <v>43693P</v>
      </c>
      <c r="BT282" s="351" t="str">
        <f>IFERROR(+VLOOKUP($BS282,'Calculation Solids'!$B$4:$I$1141,7,FALSE),"")</f>
        <v/>
      </c>
    </row>
    <row r="283" spans="1:72" x14ac:dyDescent="0.35">
      <c r="A283" s="359">
        <v>43694</v>
      </c>
      <c r="B283" s="240"/>
      <c r="C283" s="191" t="str">
        <f t="shared" si="118"/>
        <v>43694A</v>
      </c>
      <c r="D283" s="64" t="str">
        <f>IFERROR(+VLOOKUP(C283,'Calculation Solids'!$B$4:$I$1141,7,FALSE),"")</f>
        <v/>
      </c>
      <c r="E283" s="326" t="str">
        <f>+IFERROR(VLOOKUP($C283,'Calculation COD'!$B$4:$J$1055,7,FALSE),"")</f>
        <v/>
      </c>
      <c r="F283" s="183" t="str">
        <f t="shared" si="102"/>
        <v>43694B</v>
      </c>
      <c r="G283" s="178" t="str">
        <f>IFERROR(+VLOOKUP($F283,'Calculation Solids'!$B$4:$I$1141,7,FALSE),"")</f>
        <v/>
      </c>
      <c r="H283" s="3" t="str">
        <f>+IFERROR(VLOOKUP($F283,'Calculation COD'!$B$4:$J$1055,7,FALSE),"")</f>
        <v/>
      </c>
      <c r="I283" s="3" t="str">
        <f>+IFERROR(VLOOKUP($F283,'Calculation NH4'!$B$4:$J$1041,7,FALSE),"")</f>
        <v/>
      </c>
      <c r="J283" s="64" t="str">
        <f>+IFERROR(VLOOKUP($F283,'Calculation NO3'!$B$4:$J$1044,7,FALSE),"")</f>
        <v/>
      </c>
      <c r="K283" s="64" t="str">
        <f>+IFERROR(VLOOKUP($F283,'Calculation P'!$B$4:$J$1000,7,FALSE),"")</f>
        <v/>
      </c>
      <c r="L283" s="240"/>
      <c r="M283" s="117" t="str">
        <f t="shared" si="103"/>
        <v>43694J</v>
      </c>
      <c r="N283" s="66" t="str">
        <f>+IFERROR(VLOOKUP($M283,'Calculation Solids'!$B$4:$J$1141,7,FALSE),"")</f>
        <v/>
      </c>
      <c r="O283" s="64" t="str">
        <f t="shared" si="104"/>
        <v>43694K</v>
      </c>
      <c r="P283" s="64" t="str">
        <f>+IFERROR(VLOOKUP($O283,'Calculation Solids'!$B$4:$J$1141,7,FALSE),"")</f>
        <v/>
      </c>
      <c r="Q283" s="64" t="str">
        <f t="shared" si="105"/>
        <v>43694L</v>
      </c>
      <c r="R283" s="64" t="str">
        <f>+IFERROR(VLOOKUP($Q283,'Calculation Solids'!$B$4:$J$1141,7,FALSE),"")</f>
        <v/>
      </c>
      <c r="S283" s="64" t="str">
        <f t="shared" si="106"/>
        <v>43694M</v>
      </c>
      <c r="T283" s="64" t="str">
        <f>+IFERROR(VLOOKUP($S283,'Calculation Solids'!$B$4:$J$1141,7,FALSE),"")</f>
        <v/>
      </c>
      <c r="U283" s="69" t="str">
        <f t="shared" si="117"/>
        <v/>
      </c>
      <c r="V283" s="189" t="str">
        <f t="shared" si="107"/>
        <v>43694C</v>
      </c>
      <c r="W283" s="64" t="str">
        <f>+IFERROR(VLOOKUP($V283,'Calculation Solids'!$B$4:$J$1141,7,FALSE),"")</f>
        <v/>
      </c>
      <c r="X283" s="4" t="str">
        <f>+IFERROR(VLOOKUP($V283,'Calculation COD'!$B$4:$J$1055,7,FALSE),"")</f>
        <v/>
      </c>
      <c r="Y283" s="4" t="str">
        <f>+IFERROR(VLOOKUP($V283,'Calculation NH4'!$B$4:$J$1041,7,FALSE),"")</f>
        <v/>
      </c>
      <c r="Z283" s="64" t="str">
        <f>+IFERROR(VLOOKUP($V283,'Calculation NO3'!$B$4:$J$1044,7,FALSE),"")</f>
        <v/>
      </c>
      <c r="AA283" s="131" t="str">
        <f>+IFERROR(VLOOKUP($V283,'Calculation P'!$B$4:$J$1000,7,FALSE),"")</f>
        <v/>
      </c>
      <c r="AB283" s="115"/>
      <c r="AC283" s="183" t="str">
        <f t="shared" si="108"/>
        <v>43694D</v>
      </c>
      <c r="AD283" s="4" t="str">
        <f>+IFERROR(VLOOKUP($AC283,'Calculation TSS'!$B$4:$J$1000,7,FALSE),"")</f>
        <v/>
      </c>
      <c r="AE283" s="4" t="str">
        <f>+IFERROR(VLOOKUP($AC283,'Calculation COD'!$B$4:$J$1055,7,FALSE),"")</f>
        <v/>
      </c>
      <c r="AF283" s="4" t="str">
        <f>+IFERROR(VLOOKUP($AC283,'Calculation NH4'!$B$4:$J$1041,7,FALSE),"")</f>
        <v/>
      </c>
      <c r="AG283" s="64" t="str">
        <f>+IFERROR(VLOOKUP($AC283,'Calculation NO3'!$B$4:$J$1044,7,FALSE),"")</f>
        <v/>
      </c>
      <c r="AH283" s="64" t="str">
        <f>+IFERROR(VLOOKUP($AC283,'Calculation P'!$B$4:$J$1000,7,FALSE),"")</f>
        <v/>
      </c>
      <c r="AI283" s="240"/>
      <c r="AJ283" s="210" t="str">
        <f t="shared" si="109"/>
        <v>43694E</v>
      </c>
      <c r="AK283" s="211" t="str">
        <f>+IFERROR(VLOOKUP($AJ283,'Calculation TSS'!$B$4:$J$1000,7,FALSE),"")</f>
        <v/>
      </c>
      <c r="AL283" s="4" t="str">
        <f>+IFERROR(VLOOKUP($AJ283,'Calculation COD'!$B$4:$J$1055,7,FALSE),"")</f>
        <v/>
      </c>
      <c r="AM283" s="4" t="str">
        <f>+IFERROR(VLOOKUP($AJ283,'Calculation NH4'!$B$4:$J$1041,7,FALSE),"")</f>
        <v/>
      </c>
      <c r="AN283" s="64" t="str">
        <f>+IFERROR(VLOOKUP($AJ283,'Calculation NO3'!$B$4:$J$1044,7,FALSE),"")</f>
        <v/>
      </c>
      <c r="AO283" s="69" t="str">
        <f>+IFERROR(VLOOKUP($AJ283,'Calculation P'!$B$4:$J$1000,7,FALSE),"")</f>
        <v/>
      </c>
      <c r="AP283" s="178" t="str">
        <f t="shared" si="110"/>
        <v>43694F</v>
      </c>
      <c r="AQ283" s="65" t="str">
        <f>+IFERROR(VLOOKUP($AP283,'Calculation TSS'!$B$4:$J$1000,7,FALSE),"")</f>
        <v/>
      </c>
      <c r="AR283" s="65" t="str">
        <f>+IFERROR(VLOOKUP($AP283,'Calculation COD'!$B$4:$J$1055,7,FALSE),"")</f>
        <v/>
      </c>
      <c r="AS283" s="65" t="str">
        <f>+IFERROR(VLOOKUP($AP283,'Calculation NH4'!$B$4:$J$1041,7,FALSE),"")</f>
        <v/>
      </c>
      <c r="AT283" s="64" t="str">
        <f>+IFERROR(VLOOKUP($AP283,'Calculation NO3'!$B$4:$J$1044,7,FALSE),"")</f>
        <v/>
      </c>
      <c r="AU283" s="64" t="str">
        <f>+IFERROR(VLOOKUP($AP283,'Calculation P'!$B$4:$J$1000,7,FALSE),"")</f>
        <v/>
      </c>
      <c r="AV283" s="115"/>
      <c r="AW283" s="189" t="str">
        <f t="shared" si="111"/>
        <v>43694G</v>
      </c>
      <c r="AX283" s="65" t="str">
        <f>+IFERROR(VLOOKUP($AW283,'Calculation COD'!$B$4:$J$1055,7,FALSE),"")</f>
        <v/>
      </c>
      <c r="AY283" s="65" t="str">
        <f>+IFERROR(VLOOKUP($AW283,'Calculation NH4'!$B$4:$J$1041,7,FALSE),"")</f>
        <v/>
      </c>
      <c r="AZ283" s="64" t="str">
        <f>+IFERROR(VLOOKUP($AW283,'Calculation NO3'!$B$4:$J$1044,7,FALSE),"")</f>
        <v/>
      </c>
      <c r="BA283" s="69" t="str">
        <f>+IFERROR(VLOOKUP($AW283,'Calculation P'!$B$4:$J$1000,7,FALSE),"")</f>
        <v/>
      </c>
      <c r="BB283" s="183" t="str">
        <f t="shared" si="112"/>
        <v>43694H</v>
      </c>
      <c r="BC283" s="64" t="str">
        <f>+IFERROR(VLOOKUP($BB283,'Calculation TSS'!$B$4:$J$1000,7,FALSE),"")</f>
        <v/>
      </c>
      <c r="BD283" s="65" t="str">
        <f>+IFERROR(VLOOKUP($BB283,'Calculation COD'!$B$4:$J$1055,7,FALSE),"")</f>
        <v/>
      </c>
      <c r="BE283" s="65" t="str">
        <f>+IFERROR(VLOOKUP($BB283,'Calculation NH4'!$B$4:$J$1041,7,FALSE),"")</f>
        <v/>
      </c>
      <c r="BF283" s="65" t="str">
        <f>+IFERROR(VLOOKUP($BB283,'Calculation NO3'!$B$4:$J$1044,7,FALSE),"")</f>
        <v/>
      </c>
      <c r="BG283" s="131" t="str">
        <f>+IFERROR(VLOOKUP($BB283,'Calculation P'!$B$4:$J$1000,7,FALSE),"")</f>
        <v/>
      </c>
      <c r="BH283" s="210" t="str">
        <f t="shared" si="113"/>
        <v>43694I</v>
      </c>
      <c r="BI283" s="66" t="str">
        <f>+IFERROR(VLOOKUP($BH283,'Calculation TSS'!$B$4:$J$1000,7,FALSE),"")</f>
        <v/>
      </c>
      <c r="BJ283" s="65" t="str">
        <f>+IFERROR(VLOOKUP($BH283,'Calculation COD'!$B$4:$J$1055,7,FALSE),"")</f>
        <v/>
      </c>
      <c r="BK283" s="65" t="str">
        <f>+IFERROR(VLOOKUP($BH283,'Calculation NH4'!$B$4:$J$1041,7,FALSE),"")</f>
        <v/>
      </c>
      <c r="BL283" s="65" t="str">
        <f>+IFERROR(VLOOKUP($BH283,'Calculation NO3'!$B$4:$J$1044,7,FALSE),"")</f>
        <v/>
      </c>
      <c r="BM283" s="64" t="str">
        <f>+IFERROR(VLOOKUP($BH283,'Calculation P'!$B$4:$J$1000,7,FALSE),"")</f>
        <v/>
      </c>
      <c r="BN283" s="115"/>
      <c r="BO283" s="183" t="str">
        <f t="shared" si="114"/>
        <v>43694N</v>
      </c>
      <c r="BP283" s="116" t="str">
        <f>IFERROR(+VLOOKUP($BO283,'Calculation Solids'!$B$4:$I$1141,7,FALSE),"")</f>
        <v/>
      </c>
      <c r="BQ283" s="187" t="str">
        <f t="shared" si="115"/>
        <v>43694O</v>
      </c>
      <c r="BR283" s="116" t="str">
        <f>IFERROR(+VLOOKUP($BQ283,'Calculation Solids'!$B$4:$I$1141,7,FALSE),"")</f>
        <v/>
      </c>
      <c r="BS283" s="185" t="str">
        <f t="shared" si="116"/>
        <v>43694P</v>
      </c>
      <c r="BT283" s="116" t="str">
        <f>IFERROR(+VLOOKUP($BS283,'Calculation Solids'!$B$4:$I$1141,7,FALSE),"")</f>
        <v/>
      </c>
    </row>
    <row r="284" spans="1:72" x14ac:dyDescent="0.35">
      <c r="A284" s="359">
        <v>43695</v>
      </c>
      <c r="B284" s="240"/>
      <c r="C284" s="191" t="str">
        <f t="shared" si="118"/>
        <v>43695A</v>
      </c>
      <c r="D284" s="64" t="str">
        <f>IFERROR(+VLOOKUP(C284,'Calculation Solids'!$B$4:$I$1141,7,FALSE),"")</f>
        <v/>
      </c>
      <c r="E284" s="326" t="str">
        <f>+IFERROR(VLOOKUP($C284,'Calculation COD'!$B$4:$J$1055,7,FALSE),"")</f>
        <v/>
      </c>
      <c r="F284" s="183" t="str">
        <f t="shared" si="102"/>
        <v>43695B</v>
      </c>
      <c r="G284" s="178" t="str">
        <f>IFERROR(+VLOOKUP($F284,'Calculation Solids'!$B$4:$I$1141,7,FALSE),"")</f>
        <v/>
      </c>
      <c r="H284" s="3" t="str">
        <f>+IFERROR(VLOOKUP($F284,'Calculation COD'!$B$4:$J$1055,7,FALSE),"")</f>
        <v/>
      </c>
      <c r="I284" s="3" t="str">
        <f>+IFERROR(VLOOKUP($F284,'Calculation NH4'!$B$4:$J$1041,7,FALSE),"")</f>
        <v/>
      </c>
      <c r="J284" s="64" t="str">
        <f>+IFERROR(VLOOKUP($F284,'Calculation NO3'!$B$4:$J$1044,7,FALSE),"")</f>
        <v/>
      </c>
      <c r="K284" s="64" t="str">
        <f>+IFERROR(VLOOKUP($F284,'Calculation P'!$B$4:$J$1000,7,FALSE),"")</f>
        <v/>
      </c>
      <c r="L284" s="240"/>
      <c r="M284" s="117" t="str">
        <f t="shared" si="103"/>
        <v>43695J</v>
      </c>
      <c r="N284" s="66" t="str">
        <f>+IFERROR(VLOOKUP($M284,'Calculation Solids'!$B$4:$J$1141,7,FALSE),"")</f>
        <v/>
      </c>
      <c r="O284" s="64" t="str">
        <f t="shared" si="104"/>
        <v>43695K</v>
      </c>
      <c r="P284" s="64" t="str">
        <f>+IFERROR(VLOOKUP($O284,'Calculation Solids'!$B$4:$J$1141,7,FALSE),"")</f>
        <v/>
      </c>
      <c r="Q284" s="64" t="str">
        <f t="shared" si="105"/>
        <v>43695L</v>
      </c>
      <c r="R284" s="64" t="str">
        <f>+IFERROR(VLOOKUP($Q284,'Calculation Solids'!$B$4:$J$1141,7,FALSE),"")</f>
        <v/>
      </c>
      <c r="S284" s="64" t="str">
        <f t="shared" si="106"/>
        <v>43695M</v>
      </c>
      <c r="T284" s="64" t="str">
        <f>+IFERROR(VLOOKUP($S284,'Calculation Solids'!$B$4:$J$1141,7,FALSE),"")</f>
        <v/>
      </c>
      <c r="U284" s="69" t="str">
        <f t="shared" si="117"/>
        <v/>
      </c>
      <c r="V284" s="189" t="str">
        <f t="shared" si="107"/>
        <v>43695C</v>
      </c>
      <c r="W284" s="64" t="str">
        <f>+IFERROR(VLOOKUP($V284,'Calculation Solids'!$B$4:$J$1141,7,FALSE),"")</f>
        <v/>
      </c>
      <c r="X284" s="4" t="str">
        <f>+IFERROR(VLOOKUP($V284,'Calculation COD'!$B$4:$J$1055,7,FALSE),"")</f>
        <v/>
      </c>
      <c r="Y284" s="4" t="str">
        <f>+IFERROR(VLOOKUP($V284,'Calculation NH4'!$B$4:$J$1041,7,FALSE),"")</f>
        <v/>
      </c>
      <c r="Z284" s="64" t="str">
        <f>+IFERROR(VLOOKUP($V284,'Calculation NO3'!$B$4:$J$1044,7,FALSE),"")</f>
        <v/>
      </c>
      <c r="AA284" s="131" t="str">
        <f>+IFERROR(VLOOKUP($V284,'Calculation P'!$B$4:$J$1000,7,FALSE),"")</f>
        <v/>
      </c>
      <c r="AB284" s="115"/>
      <c r="AC284" s="183" t="str">
        <f t="shared" si="108"/>
        <v>43695D</v>
      </c>
      <c r="AD284" s="4" t="str">
        <f>+IFERROR(VLOOKUP($AC284,'Calculation TSS'!$B$4:$J$1000,7,FALSE),"")</f>
        <v/>
      </c>
      <c r="AE284" s="4" t="str">
        <f>+IFERROR(VLOOKUP($AC284,'Calculation COD'!$B$4:$J$1055,7,FALSE),"")</f>
        <v/>
      </c>
      <c r="AF284" s="4" t="str">
        <f>+IFERROR(VLOOKUP($AC284,'Calculation NH4'!$B$4:$J$1041,7,FALSE),"")</f>
        <v/>
      </c>
      <c r="AG284" s="64" t="str">
        <f>+IFERROR(VLOOKUP($AC284,'Calculation NO3'!$B$4:$J$1044,7,FALSE),"")</f>
        <v/>
      </c>
      <c r="AH284" s="64" t="str">
        <f>+IFERROR(VLOOKUP($AC284,'Calculation P'!$B$4:$J$1000,7,FALSE),"")</f>
        <v/>
      </c>
      <c r="AI284" s="240"/>
      <c r="AJ284" s="210" t="str">
        <f t="shared" si="109"/>
        <v>43695E</v>
      </c>
      <c r="AK284" s="211" t="str">
        <f>+IFERROR(VLOOKUP($AJ284,'Calculation TSS'!$B$4:$J$1000,7,FALSE),"")</f>
        <v/>
      </c>
      <c r="AL284" s="4" t="str">
        <f>+IFERROR(VLOOKUP($AJ284,'Calculation COD'!$B$4:$J$1055,7,FALSE),"")</f>
        <v/>
      </c>
      <c r="AM284" s="4" t="str">
        <f>+IFERROR(VLOOKUP($AJ284,'Calculation NH4'!$B$4:$J$1041,7,FALSE),"")</f>
        <v/>
      </c>
      <c r="AN284" s="64" t="str">
        <f>+IFERROR(VLOOKUP($AJ284,'Calculation NO3'!$B$4:$J$1044,7,FALSE),"")</f>
        <v/>
      </c>
      <c r="AO284" s="69" t="str">
        <f>+IFERROR(VLOOKUP($AJ284,'Calculation P'!$B$4:$J$1000,7,FALSE),"")</f>
        <v/>
      </c>
      <c r="AP284" s="178" t="str">
        <f t="shared" si="110"/>
        <v>43695F</v>
      </c>
      <c r="AQ284" s="65" t="str">
        <f>+IFERROR(VLOOKUP($AP284,'Calculation TSS'!$B$4:$J$1000,7,FALSE),"")</f>
        <v/>
      </c>
      <c r="AR284" s="65" t="str">
        <f>+IFERROR(VLOOKUP($AP284,'Calculation COD'!$B$4:$J$1055,7,FALSE),"")</f>
        <v/>
      </c>
      <c r="AS284" s="65" t="str">
        <f>+IFERROR(VLOOKUP($AP284,'Calculation NH4'!$B$4:$J$1041,7,FALSE),"")</f>
        <v/>
      </c>
      <c r="AT284" s="64" t="str">
        <f>+IFERROR(VLOOKUP($AP284,'Calculation NO3'!$B$4:$J$1044,7,FALSE),"")</f>
        <v/>
      </c>
      <c r="AU284" s="64" t="str">
        <f>+IFERROR(VLOOKUP($AP284,'Calculation P'!$B$4:$J$1000,7,FALSE),"")</f>
        <v/>
      </c>
      <c r="AV284" s="115"/>
      <c r="AW284" s="189" t="str">
        <f t="shared" si="111"/>
        <v>43695G</v>
      </c>
      <c r="AX284" s="65" t="str">
        <f>+IFERROR(VLOOKUP($AW284,'Calculation COD'!$B$4:$J$1055,7,FALSE),"")</f>
        <v/>
      </c>
      <c r="AY284" s="65" t="str">
        <f>+IFERROR(VLOOKUP($AW284,'Calculation NH4'!$B$4:$J$1041,7,FALSE),"")</f>
        <v/>
      </c>
      <c r="AZ284" s="64" t="str">
        <f>+IFERROR(VLOOKUP($AW284,'Calculation NO3'!$B$4:$J$1044,7,FALSE),"")</f>
        <v/>
      </c>
      <c r="BA284" s="69" t="str">
        <f>+IFERROR(VLOOKUP($AW284,'Calculation P'!$B$4:$J$1000,7,FALSE),"")</f>
        <v/>
      </c>
      <c r="BB284" s="183" t="str">
        <f t="shared" si="112"/>
        <v>43695H</v>
      </c>
      <c r="BC284" s="64" t="str">
        <f>+IFERROR(VLOOKUP($BB284,'Calculation TSS'!$B$4:$J$1000,7,FALSE),"")</f>
        <v/>
      </c>
      <c r="BD284" s="65" t="str">
        <f>+IFERROR(VLOOKUP($BB284,'Calculation COD'!$B$4:$J$1055,7,FALSE),"")</f>
        <v/>
      </c>
      <c r="BE284" s="65" t="str">
        <f>+IFERROR(VLOOKUP($BB284,'Calculation NH4'!$B$4:$J$1041,7,FALSE),"")</f>
        <v/>
      </c>
      <c r="BF284" s="65" t="str">
        <f>+IFERROR(VLOOKUP($BB284,'Calculation NO3'!$B$4:$J$1044,7,FALSE),"")</f>
        <v/>
      </c>
      <c r="BG284" s="131" t="str">
        <f>+IFERROR(VLOOKUP($BB284,'Calculation P'!$B$4:$J$1000,7,FALSE),"")</f>
        <v/>
      </c>
      <c r="BH284" s="210" t="str">
        <f t="shared" si="113"/>
        <v>43695I</v>
      </c>
      <c r="BI284" s="66" t="str">
        <f>+IFERROR(VLOOKUP($BH284,'Calculation TSS'!$B$4:$J$1000,7,FALSE),"")</f>
        <v/>
      </c>
      <c r="BJ284" s="65" t="str">
        <f>+IFERROR(VLOOKUP($BH284,'Calculation COD'!$B$4:$J$1055,7,FALSE),"")</f>
        <v/>
      </c>
      <c r="BK284" s="65" t="str">
        <f>+IFERROR(VLOOKUP($BH284,'Calculation NH4'!$B$4:$J$1041,7,FALSE),"")</f>
        <v/>
      </c>
      <c r="BL284" s="65" t="str">
        <f>+IFERROR(VLOOKUP($BH284,'Calculation NO3'!$B$4:$J$1044,7,FALSE),"")</f>
        <v/>
      </c>
      <c r="BM284" s="64" t="str">
        <f>+IFERROR(VLOOKUP($BH284,'Calculation P'!$B$4:$J$1000,7,FALSE),"")</f>
        <v/>
      </c>
      <c r="BN284" s="115"/>
      <c r="BO284" s="183" t="str">
        <f t="shared" si="114"/>
        <v>43695N</v>
      </c>
      <c r="BP284" s="116" t="str">
        <f>IFERROR(+VLOOKUP($BO284,'Calculation Solids'!$B$4:$I$1141,7,FALSE),"")</f>
        <v/>
      </c>
      <c r="BQ284" s="187" t="str">
        <f t="shared" si="115"/>
        <v>43695O</v>
      </c>
      <c r="BR284" s="116" t="str">
        <f>IFERROR(+VLOOKUP($BQ284,'Calculation Solids'!$B$4:$I$1141,7,FALSE),"")</f>
        <v/>
      </c>
      <c r="BS284" s="185" t="str">
        <f t="shared" si="116"/>
        <v>43695P</v>
      </c>
      <c r="BT284" s="116" t="str">
        <f>IFERROR(+VLOOKUP($BS284,'Calculation Solids'!$B$4:$I$1141,7,FALSE),"")</f>
        <v/>
      </c>
    </row>
    <row r="285" spans="1:72" x14ac:dyDescent="0.35">
      <c r="A285" s="359">
        <v>43696</v>
      </c>
      <c r="B285" s="239"/>
      <c r="C285" s="344" t="str">
        <f t="shared" si="118"/>
        <v>43696A</v>
      </c>
      <c r="D285" s="339">
        <f>IFERROR(+VLOOKUP(C285,'Calculation Solids'!$B$4:$I$1141,7,FALSE),"")</f>
        <v>9.354418141713321</v>
      </c>
      <c r="E285" s="340" t="str">
        <f>+IFERROR(VLOOKUP($C285,'Calculation COD'!$B$4:$J$1055,7,FALSE),"")</f>
        <v/>
      </c>
      <c r="F285" s="345" t="str">
        <f t="shared" si="102"/>
        <v>43696B</v>
      </c>
      <c r="G285" s="341">
        <f>IFERROR(+VLOOKUP($F285,'Calculation Solids'!$B$4:$I$1141,7,FALSE),"")</f>
        <v>2.76416917614275</v>
      </c>
      <c r="H285" s="342" t="str">
        <f>+IFERROR(VLOOKUP($F285,'Calculation COD'!$B$4:$J$1055,7,FALSE),"")</f>
        <v/>
      </c>
      <c r="I285" s="342" t="str">
        <f>+IFERROR(VLOOKUP($F285,'Calculation NH4'!$B$4:$J$1041,7,FALSE),"")</f>
        <v/>
      </c>
      <c r="J285" s="339" t="str">
        <f>+IFERROR(VLOOKUP($F285,'Calculation NO3'!$B$4:$J$1044,7,FALSE),"")</f>
        <v/>
      </c>
      <c r="K285" s="339" t="str">
        <f>+IFERROR(VLOOKUP($F285,'Calculation P'!$B$4:$J$1000,7,FALSE),"")</f>
        <v/>
      </c>
      <c r="L285" s="239"/>
      <c r="M285" s="346" t="str">
        <f t="shared" si="103"/>
        <v>43696J</v>
      </c>
      <c r="N285" s="343">
        <f>+IFERROR(VLOOKUP($M285,'Calculation Solids'!$B$4:$J$1141,7,FALSE),"")</f>
        <v>52.39171486773823</v>
      </c>
      <c r="O285" s="339" t="str">
        <f t="shared" si="104"/>
        <v>43696K</v>
      </c>
      <c r="P285" s="339">
        <f>+IFERROR(VLOOKUP($O285,'Calculation Solids'!$B$4:$J$1141,7,FALSE),"")</f>
        <v>50.977026177469419</v>
      </c>
      <c r="Q285" s="339" t="str">
        <f t="shared" si="105"/>
        <v>43696L</v>
      </c>
      <c r="R285" s="339">
        <f>+IFERROR(VLOOKUP($Q285,'Calculation Solids'!$B$4:$J$1141,7,FALSE),"")</f>
        <v>47.986378272227725</v>
      </c>
      <c r="S285" s="339" t="str">
        <f t="shared" si="106"/>
        <v>43696M</v>
      </c>
      <c r="T285" s="339" t="str">
        <f>+IFERROR(VLOOKUP($S285,'Calculation Solids'!$B$4:$J$1141,7,FALSE),"")</f>
        <v/>
      </c>
      <c r="U285" s="347">
        <f t="shared" si="117"/>
        <v>50.45170643914512</v>
      </c>
      <c r="V285" s="348" t="str">
        <f t="shared" si="107"/>
        <v>43696C</v>
      </c>
      <c r="W285" s="339" t="str">
        <f>+IFERROR(VLOOKUP($V285,'Calculation Solids'!$B$4:$J$1141,7,FALSE),"")</f>
        <v/>
      </c>
      <c r="X285" s="8" t="str">
        <f>+IFERROR(VLOOKUP($V285,'Calculation COD'!$B$4:$J$1055,7,FALSE),"")</f>
        <v/>
      </c>
      <c r="Y285" s="8" t="str">
        <f>+IFERROR(VLOOKUP($V285,'Calculation NH4'!$B$4:$J$1041,7,FALSE),"")</f>
        <v/>
      </c>
      <c r="Z285" s="339" t="str">
        <f>+IFERROR(VLOOKUP($V285,'Calculation NO3'!$B$4:$J$1044,7,FALSE),"")</f>
        <v/>
      </c>
      <c r="AA285" s="349" t="str">
        <f>+IFERROR(VLOOKUP($V285,'Calculation P'!$B$4:$J$1000,7,FALSE),"")</f>
        <v/>
      </c>
      <c r="AB285" s="62"/>
      <c r="AC285" s="345" t="str">
        <f t="shared" si="108"/>
        <v>43696D</v>
      </c>
      <c r="AD285" s="8" t="str">
        <f>+IFERROR(VLOOKUP($AC285,'Calculation TSS'!$B$4:$J$1000,7,FALSE),"")</f>
        <v/>
      </c>
      <c r="AE285" s="8" t="str">
        <f>+IFERROR(VLOOKUP($AC285,'Calculation COD'!$B$4:$J$1055,7,FALSE),"")</f>
        <v/>
      </c>
      <c r="AF285" s="8" t="str">
        <f>+IFERROR(VLOOKUP($AC285,'Calculation NH4'!$B$4:$J$1041,7,FALSE),"")</f>
        <v/>
      </c>
      <c r="AG285" s="339" t="str">
        <f>+IFERROR(VLOOKUP($AC285,'Calculation NO3'!$B$4:$J$1044,7,FALSE),"")</f>
        <v/>
      </c>
      <c r="AH285" s="339" t="str">
        <f>+IFERROR(VLOOKUP($AC285,'Calculation P'!$B$4:$J$1000,7,FALSE),"")</f>
        <v/>
      </c>
      <c r="AI285" s="239"/>
      <c r="AJ285" s="193" t="str">
        <f t="shared" si="109"/>
        <v>43696E</v>
      </c>
      <c r="AK285" s="350" t="str">
        <f>+IFERROR(VLOOKUP($AJ285,'Calculation TSS'!$B$4:$J$1000,7,FALSE),"")</f>
        <v/>
      </c>
      <c r="AL285" s="8" t="str">
        <f>+IFERROR(VLOOKUP($AJ285,'Calculation COD'!$B$4:$J$1055,7,FALSE),"")</f>
        <v/>
      </c>
      <c r="AM285" s="8" t="str">
        <f>+IFERROR(VLOOKUP($AJ285,'Calculation NH4'!$B$4:$J$1041,7,FALSE),"")</f>
        <v/>
      </c>
      <c r="AN285" s="339" t="str">
        <f>+IFERROR(VLOOKUP($AJ285,'Calculation NO3'!$B$4:$J$1044,7,FALSE),"")</f>
        <v/>
      </c>
      <c r="AO285" s="347" t="str">
        <f>+IFERROR(VLOOKUP($AJ285,'Calculation P'!$B$4:$J$1000,7,FALSE),"")</f>
        <v/>
      </c>
      <c r="AP285" s="341" t="str">
        <f t="shared" si="110"/>
        <v>43696F</v>
      </c>
      <c r="AQ285" s="26" t="str">
        <f>+IFERROR(VLOOKUP($AP285,'Calculation TSS'!$B$4:$J$1000,7,FALSE),"")</f>
        <v/>
      </c>
      <c r="AR285" s="26" t="str">
        <f>+IFERROR(VLOOKUP($AP285,'Calculation COD'!$B$4:$J$1055,7,FALSE),"")</f>
        <v/>
      </c>
      <c r="AS285" s="26" t="str">
        <f>+IFERROR(VLOOKUP($AP285,'Calculation NH4'!$B$4:$J$1041,7,FALSE),"")</f>
        <v/>
      </c>
      <c r="AT285" s="339" t="str">
        <f>+IFERROR(VLOOKUP($AP285,'Calculation NO3'!$B$4:$J$1044,7,FALSE),"")</f>
        <v/>
      </c>
      <c r="AU285" s="339" t="str">
        <f>+IFERROR(VLOOKUP($AP285,'Calculation P'!$B$4:$J$1000,7,FALSE),"")</f>
        <v/>
      </c>
      <c r="AV285" s="62"/>
      <c r="AW285" s="348" t="str">
        <f t="shared" si="111"/>
        <v>43696G</v>
      </c>
      <c r="AX285" s="26" t="str">
        <f>+IFERROR(VLOOKUP($AW285,'Calculation COD'!$B$4:$J$1055,7,FALSE),"")</f>
        <v/>
      </c>
      <c r="AY285" s="26" t="str">
        <f>+IFERROR(VLOOKUP($AW285,'Calculation NH4'!$B$4:$J$1041,7,FALSE),"")</f>
        <v/>
      </c>
      <c r="AZ285" s="339" t="str">
        <f>+IFERROR(VLOOKUP($AW285,'Calculation NO3'!$B$4:$J$1044,7,FALSE),"")</f>
        <v/>
      </c>
      <c r="BA285" s="347" t="str">
        <f>+IFERROR(VLOOKUP($AW285,'Calculation P'!$B$4:$J$1000,7,FALSE),"")</f>
        <v/>
      </c>
      <c r="BB285" s="345" t="str">
        <f t="shared" si="112"/>
        <v>43696H</v>
      </c>
      <c r="BC285" s="339" t="str">
        <f>+IFERROR(VLOOKUP($BB285,'Calculation TSS'!$B$4:$J$1000,7,FALSE),"")</f>
        <v/>
      </c>
      <c r="BD285" s="26" t="str">
        <f>+IFERROR(VLOOKUP($BB285,'Calculation COD'!$B$4:$J$1055,7,FALSE),"")</f>
        <v/>
      </c>
      <c r="BE285" s="26" t="str">
        <f>+IFERROR(VLOOKUP($BB285,'Calculation NH4'!$B$4:$J$1041,7,FALSE),"")</f>
        <v/>
      </c>
      <c r="BF285" s="26" t="str">
        <f>+IFERROR(VLOOKUP($BB285,'Calculation NO3'!$B$4:$J$1044,7,FALSE),"")</f>
        <v/>
      </c>
      <c r="BG285" s="349" t="str">
        <f>+IFERROR(VLOOKUP($BB285,'Calculation P'!$B$4:$J$1000,7,FALSE),"")</f>
        <v/>
      </c>
      <c r="BH285" s="193" t="str">
        <f t="shared" si="113"/>
        <v>43696I</v>
      </c>
      <c r="BI285" s="343" t="str">
        <f>+IFERROR(VLOOKUP($BH285,'Calculation TSS'!$B$4:$J$1000,7,FALSE),"")</f>
        <v/>
      </c>
      <c r="BJ285" s="26" t="str">
        <f>+IFERROR(VLOOKUP($BH285,'Calculation COD'!$B$4:$J$1055,7,FALSE),"")</f>
        <v/>
      </c>
      <c r="BK285" s="26" t="str">
        <f>+IFERROR(VLOOKUP($BH285,'Calculation NH4'!$B$4:$J$1041,7,FALSE),"")</f>
        <v/>
      </c>
      <c r="BL285" s="26" t="str">
        <f>+IFERROR(VLOOKUP($BH285,'Calculation NO3'!$B$4:$J$1044,7,FALSE),"")</f>
        <v/>
      </c>
      <c r="BM285" s="339" t="str">
        <f>+IFERROR(VLOOKUP($BH285,'Calculation P'!$B$4:$J$1000,7,FALSE),"")</f>
        <v/>
      </c>
      <c r="BN285" s="62"/>
      <c r="BO285" s="345" t="str">
        <f t="shared" si="114"/>
        <v>43696N</v>
      </c>
      <c r="BP285" s="351">
        <f>IFERROR(+VLOOKUP($BO285,'Calculation Solids'!$B$4:$I$1141,7,FALSE),"")</f>
        <v>262.87503008859983</v>
      </c>
      <c r="BQ285" s="352" t="str">
        <f t="shared" si="115"/>
        <v>43696O</v>
      </c>
      <c r="BR285" s="351">
        <f>IFERROR(+VLOOKUP($BQ285,'Calculation Solids'!$B$4:$I$1141,7,FALSE),"")</f>
        <v>369.46542601715009</v>
      </c>
      <c r="BS285" s="353" t="str">
        <f t="shared" si="116"/>
        <v>43696P</v>
      </c>
      <c r="BT285" s="351" t="str">
        <f>IFERROR(+VLOOKUP($BS285,'Calculation Solids'!$B$4:$I$1141,7,FALSE),"")</f>
        <v/>
      </c>
    </row>
    <row r="286" spans="1:72" x14ac:dyDescent="0.35">
      <c r="A286" s="359">
        <v>43697</v>
      </c>
      <c r="B286" s="239"/>
      <c r="C286" s="344" t="str">
        <f t="shared" si="118"/>
        <v>43697A</v>
      </c>
      <c r="D286" s="339" t="str">
        <f>IFERROR(+VLOOKUP(C286,'Calculation Solids'!$B$4:$I$1141,7,FALSE),"")</f>
        <v/>
      </c>
      <c r="E286" s="340" t="str">
        <f>+IFERROR(VLOOKUP($C286,'Calculation COD'!$B$4:$J$1055,7,FALSE),"")</f>
        <v/>
      </c>
      <c r="F286" s="345" t="str">
        <f t="shared" si="102"/>
        <v>43697B</v>
      </c>
      <c r="G286" s="341" t="str">
        <f>IFERROR(+VLOOKUP($F286,'Calculation Solids'!$B$4:$I$1141,7,FALSE),"")</f>
        <v/>
      </c>
      <c r="H286" s="342" t="str">
        <f>+IFERROR(VLOOKUP($F286,'Calculation COD'!$B$4:$J$1055,7,FALSE),"")</f>
        <v/>
      </c>
      <c r="I286" s="342" t="str">
        <f>+IFERROR(VLOOKUP($F286,'Calculation NH4'!$B$4:$J$1041,7,FALSE),"")</f>
        <v/>
      </c>
      <c r="J286" s="339" t="str">
        <f>+IFERROR(VLOOKUP($F286,'Calculation NO3'!$B$4:$J$1044,7,FALSE),"")</f>
        <v/>
      </c>
      <c r="K286" s="339" t="str">
        <f>+IFERROR(VLOOKUP($F286,'Calculation P'!$B$4:$J$1000,7,FALSE),"")</f>
        <v/>
      </c>
      <c r="L286" s="239"/>
      <c r="M286" s="346" t="str">
        <f t="shared" si="103"/>
        <v>43697J</v>
      </c>
      <c r="N286" s="343" t="str">
        <f>+IFERROR(VLOOKUP($M286,'Calculation Solids'!$B$4:$J$1141,7,FALSE),"")</f>
        <v/>
      </c>
      <c r="O286" s="339" t="str">
        <f t="shared" si="104"/>
        <v>43697K</v>
      </c>
      <c r="P286" s="339" t="str">
        <f>+IFERROR(VLOOKUP($O286,'Calculation Solids'!$B$4:$J$1141,7,FALSE),"")</f>
        <v/>
      </c>
      <c r="Q286" s="339" t="str">
        <f t="shared" si="105"/>
        <v>43697L</v>
      </c>
      <c r="R286" s="339" t="str">
        <f>+IFERROR(VLOOKUP($Q286,'Calculation Solids'!$B$4:$J$1141,7,FALSE),"")</f>
        <v/>
      </c>
      <c r="S286" s="339" t="str">
        <f t="shared" si="106"/>
        <v>43697M</v>
      </c>
      <c r="T286" s="339" t="str">
        <f>+IFERROR(VLOOKUP($S286,'Calculation Solids'!$B$4:$J$1141,7,FALSE),"")</f>
        <v/>
      </c>
      <c r="U286" s="347" t="str">
        <f t="shared" si="117"/>
        <v/>
      </c>
      <c r="V286" s="348" t="str">
        <f t="shared" si="107"/>
        <v>43697C</v>
      </c>
      <c r="W286" s="339" t="str">
        <f>+IFERROR(VLOOKUP($V286,'Calculation Solids'!$B$4:$J$1141,7,FALSE),"")</f>
        <v/>
      </c>
      <c r="X286" s="8" t="str">
        <f>+IFERROR(VLOOKUP($V286,'Calculation COD'!$B$4:$J$1055,7,FALSE),"")</f>
        <v/>
      </c>
      <c r="Y286" s="8" t="str">
        <f>+IFERROR(VLOOKUP($V286,'Calculation NH4'!$B$4:$J$1041,7,FALSE),"")</f>
        <v/>
      </c>
      <c r="Z286" s="339" t="str">
        <f>+IFERROR(VLOOKUP($V286,'Calculation NO3'!$B$4:$J$1044,7,FALSE),"")</f>
        <v/>
      </c>
      <c r="AA286" s="349" t="str">
        <f>+IFERROR(VLOOKUP($V286,'Calculation P'!$B$4:$J$1000,7,FALSE),"")</f>
        <v/>
      </c>
      <c r="AB286" s="62"/>
      <c r="AC286" s="345" t="str">
        <f t="shared" si="108"/>
        <v>43697D</v>
      </c>
      <c r="AD286" s="8" t="str">
        <f>+IFERROR(VLOOKUP($AC286,'Calculation TSS'!$B$4:$J$1000,7,FALSE),"")</f>
        <v/>
      </c>
      <c r="AE286" s="8" t="str">
        <f>+IFERROR(VLOOKUP($AC286,'Calculation COD'!$B$4:$J$1055,7,FALSE),"")</f>
        <v/>
      </c>
      <c r="AF286" s="8" t="str">
        <f>+IFERROR(VLOOKUP($AC286,'Calculation NH4'!$B$4:$J$1041,7,FALSE),"")</f>
        <v/>
      </c>
      <c r="AG286" s="339" t="str">
        <f>+IFERROR(VLOOKUP($AC286,'Calculation NO3'!$B$4:$J$1044,7,FALSE),"")</f>
        <v/>
      </c>
      <c r="AH286" s="339" t="str">
        <f>+IFERROR(VLOOKUP($AC286,'Calculation P'!$B$4:$J$1000,7,FALSE),"")</f>
        <v/>
      </c>
      <c r="AI286" s="239"/>
      <c r="AJ286" s="193" t="str">
        <f t="shared" si="109"/>
        <v>43697E</v>
      </c>
      <c r="AK286" s="350" t="str">
        <f>+IFERROR(VLOOKUP($AJ286,'Calculation TSS'!$B$4:$J$1000,7,FALSE),"")</f>
        <v/>
      </c>
      <c r="AL286" s="8" t="str">
        <f>+IFERROR(VLOOKUP($AJ286,'Calculation COD'!$B$4:$J$1055,7,FALSE),"")</f>
        <v/>
      </c>
      <c r="AM286" s="8" t="str">
        <f>+IFERROR(VLOOKUP($AJ286,'Calculation NH4'!$B$4:$J$1041,7,FALSE),"")</f>
        <v/>
      </c>
      <c r="AN286" s="339" t="str">
        <f>+IFERROR(VLOOKUP($AJ286,'Calculation NO3'!$B$4:$J$1044,7,FALSE),"")</f>
        <v/>
      </c>
      <c r="AO286" s="347" t="str">
        <f>+IFERROR(VLOOKUP($AJ286,'Calculation P'!$B$4:$J$1000,7,FALSE),"")</f>
        <v/>
      </c>
      <c r="AP286" s="341" t="str">
        <f t="shared" si="110"/>
        <v>43697F</v>
      </c>
      <c r="AQ286" s="26" t="str">
        <f>+IFERROR(VLOOKUP($AP286,'Calculation TSS'!$B$4:$J$1000,7,FALSE),"")</f>
        <v/>
      </c>
      <c r="AR286" s="26" t="str">
        <f>+IFERROR(VLOOKUP($AP286,'Calculation COD'!$B$4:$J$1055,7,FALSE),"")</f>
        <v/>
      </c>
      <c r="AS286" s="26" t="str">
        <f>+IFERROR(VLOOKUP($AP286,'Calculation NH4'!$B$4:$J$1041,7,FALSE),"")</f>
        <v/>
      </c>
      <c r="AT286" s="339" t="str">
        <f>+IFERROR(VLOOKUP($AP286,'Calculation NO3'!$B$4:$J$1044,7,FALSE),"")</f>
        <v/>
      </c>
      <c r="AU286" s="339" t="str">
        <f>+IFERROR(VLOOKUP($AP286,'Calculation P'!$B$4:$J$1000,7,FALSE),"")</f>
        <v/>
      </c>
      <c r="AV286" s="62"/>
      <c r="AW286" s="348" t="str">
        <f t="shared" si="111"/>
        <v>43697G</v>
      </c>
      <c r="AX286" s="26" t="str">
        <f>+IFERROR(VLOOKUP($AW286,'Calculation COD'!$B$4:$J$1055,7,FALSE),"")</f>
        <v/>
      </c>
      <c r="AY286" s="26" t="str">
        <f>+IFERROR(VLOOKUP($AW286,'Calculation NH4'!$B$4:$J$1041,7,FALSE),"")</f>
        <v/>
      </c>
      <c r="AZ286" s="339" t="str">
        <f>+IFERROR(VLOOKUP($AW286,'Calculation NO3'!$B$4:$J$1044,7,FALSE),"")</f>
        <v/>
      </c>
      <c r="BA286" s="347" t="str">
        <f>+IFERROR(VLOOKUP($AW286,'Calculation P'!$B$4:$J$1000,7,FALSE),"")</f>
        <v/>
      </c>
      <c r="BB286" s="345" t="str">
        <f t="shared" si="112"/>
        <v>43697H</v>
      </c>
      <c r="BC286" s="339" t="str">
        <f>+IFERROR(VLOOKUP($BB286,'Calculation TSS'!$B$4:$J$1000,7,FALSE),"")</f>
        <v/>
      </c>
      <c r="BD286" s="26" t="str">
        <f>+IFERROR(VLOOKUP($BB286,'Calculation COD'!$B$4:$J$1055,7,FALSE),"")</f>
        <v/>
      </c>
      <c r="BE286" s="26" t="str">
        <f>+IFERROR(VLOOKUP($BB286,'Calculation NH4'!$B$4:$J$1041,7,FALSE),"")</f>
        <v/>
      </c>
      <c r="BF286" s="26" t="str">
        <f>+IFERROR(VLOOKUP($BB286,'Calculation NO3'!$B$4:$J$1044,7,FALSE),"")</f>
        <v/>
      </c>
      <c r="BG286" s="349" t="str">
        <f>+IFERROR(VLOOKUP($BB286,'Calculation P'!$B$4:$J$1000,7,FALSE),"")</f>
        <v/>
      </c>
      <c r="BH286" s="193" t="str">
        <f t="shared" si="113"/>
        <v>43697I</v>
      </c>
      <c r="BI286" s="343" t="str">
        <f>+IFERROR(VLOOKUP($BH286,'Calculation TSS'!$B$4:$J$1000,7,FALSE),"")</f>
        <v/>
      </c>
      <c r="BJ286" s="26" t="str">
        <f>+IFERROR(VLOOKUP($BH286,'Calculation COD'!$B$4:$J$1055,7,FALSE),"")</f>
        <v/>
      </c>
      <c r="BK286" s="26" t="str">
        <f>+IFERROR(VLOOKUP($BH286,'Calculation NH4'!$B$4:$J$1041,7,FALSE),"")</f>
        <v/>
      </c>
      <c r="BL286" s="26" t="str">
        <f>+IFERROR(VLOOKUP($BH286,'Calculation NO3'!$B$4:$J$1044,7,FALSE),"")</f>
        <v/>
      </c>
      <c r="BM286" s="339" t="str">
        <f>+IFERROR(VLOOKUP($BH286,'Calculation P'!$B$4:$J$1000,7,FALSE),"")</f>
        <v/>
      </c>
      <c r="BN286" s="62"/>
      <c r="BO286" s="345" t="str">
        <f t="shared" si="114"/>
        <v>43697N</v>
      </c>
      <c r="BP286" s="351" t="str">
        <f>IFERROR(+VLOOKUP($BO286,'Calculation Solids'!$B$4:$I$1141,7,FALSE),"")</f>
        <v/>
      </c>
      <c r="BQ286" s="352" t="str">
        <f t="shared" si="115"/>
        <v>43697O</v>
      </c>
      <c r="BR286" s="351" t="str">
        <f>IFERROR(+VLOOKUP($BQ286,'Calculation Solids'!$B$4:$I$1141,7,FALSE),"")</f>
        <v/>
      </c>
      <c r="BS286" s="353" t="str">
        <f t="shared" si="116"/>
        <v>43697P</v>
      </c>
      <c r="BT286" s="351" t="str">
        <f>IFERROR(+VLOOKUP($BS286,'Calculation Solids'!$B$4:$I$1141,7,FALSE),"")</f>
        <v/>
      </c>
    </row>
    <row r="287" spans="1:72" x14ac:dyDescent="0.35">
      <c r="A287" s="359">
        <v>43698</v>
      </c>
      <c r="B287" s="239"/>
      <c r="C287" s="344" t="str">
        <f t="shared" si="118"/>
        <v>43698A</v>
      </c>
      <c r="D287" s="339">
        <f>IFERROR(+VLOOKUP(C287,'Calculation Solids'!$B$4:$I$1141,7,FALSE),"")</f>
        <v>5.0525866712944154</v>
      </c>
      <c r="E287" s="340">
        <f>+IFERROR(VLOOKUP($C287,'Calculation COD'!$B$4:$J$1055,7,FALSE),"")</f>
        <v>6400</v>
      </c>
      <c r="F287" s="345" t="str">
        <f t="shared" si="102"/>
        <v>43698B</v>
      </c>
      <c r="G287" s="341">
        <f>IFERROR(+VLOOKUP($F287,'Calculation Solids'!$B$4:$I$1141,7,FALSE),"")</f>
        <v>3.0036894306562463</v>
      </c>
      <c r="H287" s="342">
        <f>+IFERROR(VLOOKUP($F287,'Calculation COD'!$B$4:$J$1055,7,FALSE),"")</f>
        <v>3000</v>
      </c>
      <c r="I287" s="342">
        <f>+IFERROR(VLOOKUP($F287,'Calculation NH4'!$B$4:$J$1041,7,FALSE),"")</f>
        <v>660</v>
      </c>
      <c r="J287" s="339">
        <f>+IFERROR(VLOOKUP($F287,'Calculation NO3'!$B$4:$J$1044,7,FALSE),"")</f>
        <v>0</v>
      </c>
      <c r="K287" s="339">
        <f>+IFERROR(VLOOKUP($F287,'Calculation P'!$B$4:$J$1000,7,FALSE),"")</f>
        <v>44</v>
      </c>
      <c r="L287" s="239"/>
      <c r="M287" s="346" t="str">
        <f t="shared" si="103"/>
        <v>43698J</v>
      </c>
      <c r="N287" s="343">
        <f>+IFERROR(VLOOKUP($M287,'Calculation Solids'!$B$4:$J$1141,7,FALSE),"")</f>
        <v>45.535826643818453</v>
      </c>
      <c r="O287" s="339" t="str">
        <f t="shared" si="104"/>
        <v>43698K</v>
      </c>
      <c r="P287" s="339">
        <f>+IFERROR(VLOOKUP($O287,'Calculation Solids'!$B$4:$J$1141,7,FALSE),"")</f>
        <v>49.621549520838236</v>
      </c>
      <c r="Q287" s="339" t="str">
        <f t="shared" si="105"/>
        <v>43698L</v>
      </c>
      <c r="R287" s="339">
        <f>+IFERROR(VLOOKUP($Q287,'Calculation Solids'!$B$4:$J$1141,7,FALSE),"")</f>
        <v>50.576717759039582</v>
      </c>
      <c r="S287" s="339" t="str">
        <f t="shared" si="106"/>
        <v>43698M</v>
      </c>
      <c r="T287" s="339" t="str">
        <f>+IFERROR(VLOOKUP($S287,'Calculation Solids'!$B$4:$J$1141,7,FALSE),"")</f>
        <v/>
      </c>
      <c r="U287" s="347">
        <f t="shared" si="117"/>
        <v>48.578031307898755</v>
      </c>
      <c r="V287" s="348" t="str">
        <f t="shared" si="107"/>
        <v>43698C</v>
      </c>
      <c r="W287" s="339">
        <f>+IFERROR(VLOOKUP($V287,'Calculation Solids'!$B$4:$J$1141,7,FALSE),"")</f>
        <v>2.419094642515589</v>
      </c>
      <c r="X287" s="8">
        <f>+IFERROR(VLOOKUP($V287,'Calculation COD'!$B$4:$J$1055,7,FALSE),"")</f>
        <v>0</v>
      </c>
      <c r="Y287" s="8">
        <f>+IFERROR(VLOOKUP($V287,'Calculation NH4'!$B$4:$J$1041,7,FALSE),"")</f>
        <v>682.5</v>
      </c>
      <c r="Z287" s="339">
        <f>+IFERROR(VLOOKUP($V287,'Calculation NO3'!$B$4:$J$1044,7,FALSE),"")</f>
        <v>0</v>
      </c>
      <c r="AA287" s="349" t="str">
        <f>+IFERROR(VLOOKUP($V287,'Calculation P'!$B$4:$J$1000,7,FALSE),"")</f>
        <v/>
      </c>
      <c r="AB287" s="62"/>
      <c r="AC287" s="345" t="str">
        <f t="shared" si="108"/>
        <v>43698D</v>
      </c>
      <c r="AD287" s="8">
        <f>+IFERROR(VLOOKUP($AC287,'Calculation TSS'!$B$4:$J$1000,7,FALSE),"")</f>
        <v>263.33333333333394</v>
      </c>
      <c r="AE287" s="8">
        <f>+IFERROR(VLOOKUP($AC287,'Calculation COD'!$B$4:$J$1055,7,FALSE),"")</f>
        <v>0</v>
      </c>
      <c r="AF287" s="8">
        <f>+IFERROR(VLOOKUP($AC287,'Calculation NH4'!$B$4:$J$1041,7,FALSE),"")</f>
        <v>630</v>
      </c>
      <c r="AG287" s="339" t="str">
        <f>+IFERROR(VLOOKUP($AC287,'Calculation NO3'!$B$4:$J$1044,7,FALSE),"")</f>
        <v/>
      </c>
      <c r="AH287" s="339" t="str">
        <f>+IFERROR(VLOOKUP($AC287,'Calculation P'!$B$4:$J$1000,7,FALSE),"")</f>
        <v/>
      </c>
      <c r="AI287" s="239"/>
      <c r="AJ287" s="193" t="str">
        <f t="shared" si="109"/>
        <v>43698E</v>
      </c>
      <c r="AK287" s="350" t="str">
        <f>+IFERROR(VLOOKUP($AJ287,'Calculation TSS'!$B$4:$J$1000,7,FALSE),"")</f>
        <v/>
      </c>
      <c r="AL287" s="8" t="str">
        <f>+IFERROR(VLOOKUP($AJ287,'Calculation COD'!$B$4:$J$1055,7,FALSE),"")</f>
        <v/>
      </c>
      <c r="AM287" s="8" t="str">
        <f>+IFERROR(VLOOKUP($AJ287,'Calculation NH4'!$B$4:$J$1041,7,FALSE),"")</f>
        <v/>
      </c>
      <c r="AN287" s="339">
        <f>+IFERROR(VLOOKUP($AJ287,'Calculation NO3'!$B$4:$J$1044,7,FALSE),"")</f>
        <v>0</v>
      </c>
      <c r="AO287" s="347" t="str">
        <f>+IFERROR(VLOOKUP($AJ287,'Calculation P'!$B$4:$J$1000,7,FALSE),"")</f>
        <v/>
      </c>
      <c r="AP287" s="341" t="str">
        <f t="shared" si="110"/>
        <v>43698F</v>
      </c>
      <c r="AQ287" s="26">
        <f>+IFERROR(VLOOKUP($AP287,'Calculation TSS'!$B$4:$J$1000,7,FALSE),"")</f>
        <v>286.66666666666595</v>
      </c>
      <c r="AR287" s="26" t="str">
        <f>+IFERROR(VLOOKUP($AP287,'Calculation COD'!$B$4:$J$1055,7,FALSE),"")</f>
        <v/>
      </c>
      <c r="AS287" s="26" t="str">
        <f>+IFERROR(VLOOKUP($AP287,'Calculation NH4'!$B$4:$J$1041,7,FALSE),"")</f>
        <v/>
      </c>
      <c r="AT287" s="339" t="str">
        <f>+IFERROR(VLOOKUP($AP287,'Calculation NO3'!$B$4:$J$1044,7,FALSE),"")</f>
        <v/>
      </c>
      <c r="AU287" s="339" t="str">
        <f>+IFERROR(VLOOKUP($AP287,'Calculation P'!$B$4:$J$1000,7,FALSE),"")</f>
        <v/>
      </c>
      <c r="AV287" s="62"/>
      <c r="AW287" s="348" t="str">
        <f t="shared" si="111"/>
        <v>43698G</v>
      </c>
      <c r="AX287" s="26">
        <f>+IFERROR(VLOOKUP($AW287,'Calculation COD'!$B$4:$J$1055,7,FALSE),"")</f>
        <v>0</v>
      </c>
      <c r="AY287" s="26">
        <f>+IFERROR(VLOOKUP($AW287,'Calculation NH4'!$B$4:$J$1041,7,FALSE),"")</f>
        <v>160</v>
      </c>
      <c r="AZ287" s="339">
        <f>+IFERROR(VLOOKUP($AW287,'Calculation NO3'!$B$4:$J$1044,7,FALSE),"")</f>
        <v>0</v>
      </c>
      <c r="BA287" s="347">
        <f>+IFERROR(VLOOKUP($AW287,'Calculation P'!$B$4:$J$1000,7,FALSE),"")</f>
        <v>22.8</v>
      </c>
      <c r="BB287" s="345" t="str">
        <f t="shared" si="112"/>
        <v>43698H</v>
      </c>
      <c r="BC287" s="339">
        <f>+IFERROR(VLOOKUP($BB287,'Calculation TSS'!$B$4:$J$1000,7,FALSE),"")</f>
        <v>0</v>
      </c>
      <c r="BD287" s="26">
        <f>+IFERROR(VLOOKUP($BB287,'Calculation COD'!$B$4:$J$1055,7,FALSE),"")</f>
        <v>0</v>
      </c>
      <c r="BE287" s="26">
        <f>+IFERROR(VLOOKUP($BB287,'Calculation NH4'!$B$4:$J$1041,7,FALSE),"")</f>
        <v>325</v>
      </c>
      <c r="BF287" s="26">
        <f>+IFERROR(VLOOKUP($BB287,'Calculation NO3'!$B$4:$J$1044,7,FALSE),"")</f>
        <v>14.100000000000001</v>
      </c>
      <c r="BG287" s="349" t="str">
        <f>+IFERROR(VLOOKUP($BB287,'Calculation P'!$B$4:$J$1000,7,FALSE),"")</f>
        <v/>
      </c>
      <c r="BH287" s="193" t="str">
        <f t="shared" si="113"/>
        <v>43698I</v>
      </c>
      <c r="BI287" s="343">
        <f>+IFERROR(VLOOKUP($BH287,'Calculation TSS'!$B$4:$J$1000,7,FALSE),"")</f>
        <v>28.333333333333172</v>
      </c>
      <c r="BJ287" s="26">
        <f>+IFERROR(VLOOKUP($BH287,'Calculation COD'!$B$4:$J$1055,7,FALSE),"")</f>
        <v>0</v>
      </c>
      <c r="BK287" s="26">
        <f>+IFERROR(VLOOKUP($BH287,'Calculation NH4'!$B$4:$J$1041,7,FALSE),"")</f>
        <v>162.5</v>
      </c>
      <c r="BL287" s="26">
        <f>+IFERROR(VLOOKUP($BH287,'Calculation NO3'!$B$4:$J$1044,7,FALSE),"")</f>
        <v>24.299999999999997</v>
      </c>
      <c r="BM287" s="339">
        <f>+IFERROR(VLOOKUP($BH287,'Calculation P'!$B$4:$J$1000,7,FALSE),"")</f>
        <v>0</v>
      </c>
      <c r="BN287" s="62"/>
      <c r="BO287" s="345" t="str">
        <f t="shared" si="114"/>
        <v>43698N</v>
      </c>
      <c r="BP287" s="351" t="str">
        <f>IFERROR(+VLOOKUP($BO287,'Calculation Solids'!$B$4:$I$1141,7,FALSE),"")</f>
        <v/>
      </c>
      <c r="BQ287" s="352" t="str">
        <f t="shared" si="115"/>
        <v>43698O</v>
      </c>
      <c r="BR287" s="351" t="str">
        <f>IFERROR(+VLOOKUP($BQ287,'Calculation Solids'!$B$4:$I$1141,7,FALSE),"")</f>
        <v/>
      </c>
      <c r="BS287" s="353" t="str">
        <f t="shared" si="116"/>
        <v>43698P</v>
      </c>
      <c r="BT287" s="351" t="str">
        <f>IFERROR(+VLOOKUP($BS287,'Calculation Solids'!$B$4:$I$1141,7,FALSE),"")</f>
        <v/>
      </c>
    </row>
    <row r="288" spans="1:72" x14ac:dyDescent="0.35">
      <c r="A288" s="359">
        <v>43699</v>
      </c>
      <c r="B288" s="239"/>
      <c r="C288" s="344" t="str">
        <f t="shared" si="118"/>
        <v>43699A</v>
      </c>
      <c r="D288" s="339" t="str">
        <f>IFERROR(+VLOOKUP(C288,'Calculation Solids'!$B$4:$I$1141,7,FALSE),"")</f>
        <v/>
      </c>
      <c r="E288" s="340" t="str">
        <f>+IFERROR(VLOOKUP($C288,'Calculation COD'!$B$4:$J$1055,7,FALSE),"")</f>
        <v/>
      </c>
      <c r="F288" s="345" t="str">
        <f t="shared" si="102"/>
        <v>43699B</v>
      </c>
      <c r="G288" s="341" t="str">
        <f>IFERROR(+VLOOKUP($F288,'Calculation Solids'!$B$4:$I$1141,7,FALSE),"")</f>
        <v/>
      </c>
      <c r="H288" s="342" t="str">
        <f>+IFERROR(VLOOKUP($F288,'Calculation COD'!$B$4:$J$1055,7,FALSE),"")</f>
        <v/>
      </c>
      <c r="I288" s="342" t="str">
        <f>+IFERROR(VLOOKUP($F288,'Calculation NH4'!$B$4:$J$1041,7,FALSE),"")</f>
        <v/>
      </c>
      <c r="J288" s="339" t="str">
        <f>+IFERROR(VLOOKUP($F288,'Calculation NO3'!$B$4:$J$1044,7,FALSE),"")</f>
        <v/>
      </c>
      <c r="K288" s="339" t="str">
        <f>+IFERROR(VLOOKUP($F288,'Calculation P'!$B$4:$J$1000,7,FALSE),"")</f>
        <v/>
      </c>
      <c r="L288" s="239"/>
      <c r="M288" s="346" t="str">
        <f t="shared" si="103"/>
        <v>43699J</v>
      </c>
      <c r="N288" s="343" t="str">
        <f>+IFERROR(VLOOKUP($M288,'Calculation Solids'!$B$4:$J$1141,7,FALSE),"")</f>
        <v/>
      </c>
      <c r="O288" s="339" t="str">
        <f t="shared" si="104"/>
        <v>43699K</v>
      </c>
      <c r="P288" s="339" t="str">
        <f>+IFERROR(VLOOKUP($O288,'Calculation Solids'!$B$4:$J$1141,7,FALSE),"")</f>
        <v/>
      </c>
      <c r="Q288" s="339" t="str">
        <f t="shared" si="105"/>
        <v>43699L</v>
      </c>
      <c r="R288" s="339" t="str">
        <f>+IFERROR(VLOOKUP($Q288,'Calculation Solids'!$B$4:$J$1141,7,FALSE),"")</f>
        <v/>
      </c>
      <c r="S288" s="339" t="str">
        <f t="shared" si="106"/>
        <v>43699M</v>
      </c>
      <c r="T288" s="339" t="str">
        <f>+IFERROR(VLOOKUP($S288,'Calculation Solids'!$B$4:$J$1141,7,FALSE),"")</f>
        <v/>
      </c>
      <c r="U288" s="347" t="str">
        <f t="shared" si="117"/>
        <v/>
      </c>
      <c r="V288" s="348" t="str">
        <f t="shared" si="107"/>
        <v>43699C</v>
      </c>
      <c r="W288" s="339" t="str">
        <f>+IFERROR(VLOOKUP($V288,'Calculation Solids'!$B$4:$J$1141,7,FALSE),"")</f>
        <v/>
      </c>
      <c r="X288" s="8" t="str">
        <f>+IFERROR(VLOOKUP($V288,'Calculation COD'!$B$4:$J$1055,7,FALSE),"")</f>
        <v/>
      </c>
      <c r="Y288" s="8" t="str">
        <f>+IFERROR(VLOOKUP($V288,'Calculation NH4'!$B$4:$J$1041,7,FALSE),"")</f>
        <v/>
      </c>
      <c r="Z288" s="339" t="str">
        <f>+IFERROR(VLOOKUP($V288,'Calculation NO3'!$B$4:$J$1044,7,FALSE),"")</f>
        <v/>
      </c>
      <c r="AA288" s="349" t="str">
        <f>+IFERROR(VLOOKUP($V288,'Calculation P'!$B$4:$J$1000,7,FALSE),"")</f>
        <v/>
      </c>
      <c r="AB288" s="62"/>
      <c r="AC288" s="345" t="str">
        <f t="shared" si="108"/>
        <v>43699D</v>
      </c>
      <c r="AD288" s="8" t="str">
        <f>+IFERROR(VLOOKUP($AC288,'Calculation TSS'!$B$4:$J$1000,7,FALSE),"")</f>
        <v/>
      </c>
      <c r="AE288" s="8" t="str">
        <f>+IFERROR(VLOOKUP($AC288,'Calculation COD'!$B$4:$J$1055,7,FALSE),"")</f>
        <v/>
      </c>
      <c r="AF288" s="8" t="str">
        <f>+IFERROR(VLOOKUP($AC288,'Calculation NH4'!$B$4:$J$1041,7,FALSE),"")</f>
        <v/>
      </c>
      <c r="AG288" s="339" t="str">
        <f>+IFERROR(VLOOKUP($AC288,'Calculation NO3'!$B$4:$J$1044,7,FALSE),"")</f>
        <v/>
      </c>
      <c r="AH288" s="339" t="str">
        <f>+IFERROR(VLOOKUP($AC288,'Calculation P'!$B$4:$J$1000,7,FALSE),"")</f>
        <v/>
      </c>
      <c r="AI288" s="239"/>
      <c r="AJ288" s="193" t="str">
        <f t="shared" si="109"/>
        <v>43699E</v>
      </c>
      <c r="AK288" s="350" t="str">
        <f>+IFERROR(VLOOKUP($AJ288,'Calculation TSS'!$B$4:$J$1000,7,FALSE),"")</f>
        <v/>
      </c>
      <c r="AL288" s="8" t="str">
        <f>+IFERROR(VLOOKUP($AJ288,'Calculation COD'!$B$4:$J$1055,7,FALSE),"")</f>
        <v/>
      </c>
      <c r="AM288" s="8" t="str">
        <f>+IFERROR(VLOOKUP($AJ288,'Calculation NH4'!$B$4:$J$1041,7,FALSE),"")</f>
        <v/>
      </c>
      <c r="AN288" s="339" t="str">
        <f>+IFERROR(VLOOKUP($AJ288,'Calculation NO3'!$B$4:$J$1044,7,FALSE),"")</f>
        <v/>
      </c>
      <c r="AO288" s="347" t="str">
        <f>+IFERROR(VLOOKUP($AJ288,'Calculation P'!$B$4:$J$1000,7,FALSE),"")</f>
        <v/>
      </c>
      <c r="AP288" s="341" t="str">
        <f t="shared" si="110"/>
        <v>43699F</v>
      </c>
      <c r="AQ288" s="26" t="str">
        <f>+IFERROR(VLOOKUP($AP288,'Calculation TSS'!$B$4:$J$1000,7,FALSE),"")</f>
        <v/>
      </c>
      <c r="AR288" s="26" t="str">
        <f>+IFERROR(VLOOKUP($AP288,'Calculation COD'!$B$4:$J$1055,7,FALSE),"")</f>
        <v/>
      </c>
      <c r="AS288" s="26" t="str">
        <f>+IFERROR(VLOOKUP($AP288,'Calculation NH4'!$B$4:$J$1041,7,FALSE),"")</f>
        <v/>
      </c>
      <c r="AT288" s="339" t="str">
        <f>+IFERROR(VLOOKUP($AP288,'Calculation NO3'!$B$4:$J$1044,7,FALSE),"")</f>
        <v/>
      </c>
      <c r="AU288" s="339" t="str">
        <f>+IFERROR(VLOOKUP($AP288,'Calculation P'!$B$4:$J$1000,7,FALSE),"")</f>
        <v/>
      </c>
      <c r="AV288" s="62"/>
      <c r="AW288" s="348" t="str">
        <f t="shared" si="111"/>
        <v>43699G</v>
      </c>
      <c r="AX288" s="26" t="str">
        <f>+IFERROR(VLOOKUP($AW288,'Calculation COD'!$B$4:$J$1055,7,FALSE),"")</f>
        <v/>
      </c>
      <c r="AY288" s="26" t="str">
        <f>+IFERROR(VLOOKUP($AW288,'Calculation NH4'!$B$4:$J$1041,7,FALSE),"")</f>
        <v/>
      </c>
      <c r="AZ288" s="339" t="str">
        <f>+IFERROR(VLOOKUP($AW288,'Calculation NO3'!$B$4:$J$1044,7,FALSE),"")</f>
        <v/>
      </c>
      <c r="BA288" s="347" t="str">
        <f>+IFERROR(VLOOKUP($AW288,'Calculation P'!$B$4:$J$1000,7,FALSE),"")</f>
        <v/>
      </c>
      <c r="BB288" s="345" t="str">
        <f t="shared" si="112"/>
        <v>43699H</v>
      </c>
      <c r="BC288" s="339" t="str">
        <f>+IFERROR(VLOOKUP($BB288,'Calculation TSS'!$B$4:$J$1000,7,FALSE),"")</f>
        <v/>
      </c>
      <c r="BD288" s="26" t="str">
        <f>+IFERROR(VLOOKUP($BB288,'Calculation COD'!$B$4:$J$1055,7,FALSE),"")</f>
        <v/>
      </c>
      <c r="BE288" s="26" t="str">
        <f>+IFERROR(VLOOKUP($BB288,'Calculation NH4'!$B$4:$J$1041,7,FALSE),"")</f>
        <v/>
      </c>
      <c r="BF288" s="26" t="str">
        <f>+IFERROR(VLOOKUP($BB288,'Calculation NO3'!$B$4:$J$1044,7,FALSE),"")</f>
        <v/>
      </c>
      <c r="BG288" s="349" t="str">
        <f>+IFERROR(VLOOKUP($BB288,'Calculation P'!$B$4:$J$1000,7,FALSE),"")</f>
        <v/>
      </c>
      <c r="BH288" s="193" t="str">
        <f t="shared" si="113"/>
        <v>43699I</v>
      </c>
      <c r="BI288" s="343" t="str">
        <f>+IFERROR(VLOOKUP($BH288,'Calculation TSS'!$B$4:$J$1000,7,FALSE),"")</f>
        <v/>
      </c>
      <c r="BJ288" s="26" t="str">
        <f>+IFERROR(VLOOKUP($BH288,'Calculation COD'!$B$4:$J$1055,7,FALSE),"")</f>
        <v/>
      </c>
      <c r="BK288" s="26" t="str">
        <f>+IFERROR(VLOOKUP($BH288,'Calculation NH4'!$B$4:$J$1041,7,FALSE),"")</f>
        <v/>
      </c>
      <c r="BL288" s="26" t="str">
        <f>+IFERROR(VLOOKUP($BH288,'Calculation NO3'!$B$4:$J$1044,7,FALSE),"")</f>
        <v/>
      </c>
      <c r="BM288" s="339" t="str">
        <f>+IFERROR(VLOOKUP($BH288,'Calculation P'!$B$4:$J$1000,7,FALSE),"")</f>
        <v/>
      </c>
      <c r="BN288" s="62"/>
      <c r="BO288" s="345" t="str">
        <f t="shared" si="114"/>
        <v>43699N</v>
      </c>
      <c r="BP288" s="351" t="str">
        <f>IFERROR(+VLOOKUP($BO288,'Calculation Solids'!$B$4:$I$1141,7,FALSE),"")</f>
        <v/>
      </c>
      <c r="BQ288" s="352" t="str">
        <f t="shared" si="115"/>
        <v>43699O</v>
      </c>
      <c r="BR288" s="351" t="str">
        <f>IFERROR(+VLOOKUP($BQ288,'Calculation Solids'!$B$4:$I$1141,7,FALSE),"")</f>
        <v/>
      </c>
      <c r="BS288" s="353" t="str">
        <f t="shared" si="116"/>
        <v>43699P</v>
      </c>
      <c r="BT288" s="351" t="str">
        <f>IFERROR(+VLOOKUP($BS288,'Calculation Solids'!$B$4:$I$1141,7,FALSE),"")</f>
        <v/>
      </c>
    </row>
    <row r="289" spans="1:72" x14ac:dyDescent="0.35">
      <c r="A289" s="359">
        <v>43700</v>
      </c>
      <c r="B289" s="239"/>
      <c r="C289" s="344" t="str">
        <f t="shared" si="118"/>
        <v>43700A</v>
      </c>
      <c r="D289" s="339">
        <f>IFERROR(+VLOOKUP(C289,'Calculation Solids'!$B$4:$I$1141,7,FALSE),"")</f>
        <v>8.9375490438866318</v>
      </c>
      <c r="E289" s="340" t="str">
        <f>+IFERROR(VLOOKUP($C289,'Calculation COD'!$B$4:$J$1055,7,FALSE),"")</f>
        <v/>
      </c>
      <c r="F289" s="345" t="str">
        <f t="shared" si="102"/>
        <v>43700B</v>
      </c>
      <c r="G289" s="341">
        <f>IFERROR(+VLOOKUP($F289,'Calculation Solids'!$B$4:$I$1141,7,FALSE),"")</f>
        <v>4.1018664829093749</v>
      </c>
      <c r="H289" s="342" t="str">
        <f>+IFERROR(VLOOKUP($F289,'Calculation COD'!$B$4:$J$1055,7,FALSE),"")</f>
        <v/>
      </c>
      <c r="I289" s="342" t="str">
        <f>+IFERROR(VLOOKUP($F289,'Calculation NH4'!$B$4:$J$1041,7,FALSE),"")</f>
        <v/>
      </c>
      <c r="J289" s="339" t="str">
        <f>+IFERROR(VLOOKUP($F289,'Calculation NO3'!$B$4:$J$1044,7,FALSE),"")</f>
        <v/>
      </c>
      <c r="K289" s="339" t="str">
        <f>+IFERROR(VLOOKUP($F289,'Calculation P'!$B$4:$J$1000,7,FALSE),"")</f>
        <v/>
      </c>
      <c r="L289" s="239"/>
      <c r="M289" s="346" t="str">
        <f t="shared" si="103"/>
        <v>43700J</v>
      </c>
      <c r="N289" s="343">
        <f>+IFERROR(VLOOKUP($M289,'Calculation Solids'!$B$4:$J$1141,7,FALSE),"")</f>
        <v>51.429999396806544</v>
      </c>
      <c r="O289" s="339" t="str">
        <f t="shared" si="104"/>
        <v>43700K</v>
      </c>
      <c r="P289" s="339">
        <f>+IFERROR(VLOOKUP($O289,'Calculation Solids'!$B$4:$J$1141,7,FALSE),"")</f>
        <v>50.426955919686208</v>
      </c>
      <c r="Q289" s="339" t="str">
        <f t="shared" si="105"/>
        <v>43700L</v>
      </c>
      <c r="R289" s="339" t="str">
        <f>+IFERROR(VLOOKUP($Q289,'Calculation Solids'!$B$4:$J$1141,7,FALSE),"")</f>
        <v/>
      </c>
      <c r="S289" s="339" t="str">
        <f t="shared" si="106"/>
        <v>43700M</v>
      </c>
      <c r="T289" s="339" t="str">
        <f>+IFERROR(VLOOKUP($S289,'Calculation Solids'!$B$4:$J$1141,7,FALSE),"")</f>
        <v/>
      </c>
      <c r="U289" s="347">
        <f t="shared" si="117"/>
        <v>50.928477658246379</v>
      </c>
      <c r="V289" s="348" t="str">
        <f t="shared" si="107"/>
        <v>43700C</v>
      </c>
      <c r="W289" s="339" t="str">
        <f>+IFERROR(VLOOKUP($V289,'Calculation Solids'!$B$4:$J$1141,7,FALSE),"")</f>
        <v/>
      </c>
      <c r="X289" s="8" t="str">
        <f>+IFERROR(VLOOKUP($V289,'Calculation COD'!$B$4:$J$1055,7,FALSE),"")</f>
        <v/>
      </c>
      <c r="Y289" s="8" t="str">
        <f>+IFERROR(VLOOKUP($V289,'Calculation NH4'!$B$4:$J$1041,7,FALSE),"")</f>
        <v/>
      </c>
      <c r="Z289" s="339" t="str">
        <f>+IFERROR(VLOOKUP($V289,'Calculation NO3'!$B$4:$J$1044,7,FALSE),"")</f>
        <v/>
      </c>
      <c r="AA289" s="349" t="str">
        <f>+IFERROR(VLOOKUP($V289,'Calculation P'!$B$4:$J$1000,7,FALSE),"")</f>
        <v/>
      </c>
      <c r="AB289" s="62"/>
      <c r="AC289" s="345" t="str">
        <f t="shared" si="108"/>
        <v>43700D</v>
      </c>
      <c r="AD289" s="8" t="str">
        <f>+IFERROR(VLOOKUP($AC289,'Calculation TSS'!$B$4:$J$1000,7,FALSE),"")</f>
        <v/>
      </c>
      <c r="AE289" s="8" t="str">
        <f>+IFERROR(VLOOKUP($AC289,'Calculation COD'!$B$4:$J$1055,7,FALSE),"")</f>
        <v/>
      </c>
      <c r="AF289" s="8" t="str">
        <f>+IFERROR(VLOOKUP($AC289,'Calculation NH4'!$B$4:$J$1041,7,FALSE),"")</f>
        <v/>
      </c>
      <c r="AG289" s="339" t="str">
        <f>+IFERROR(VLOOKUP($AC289,'Calculation NO3'!$B$4:$J$1044,7,FALSE),"")</f>
        <v/>
      </c>
      <c r="AH289" s="339" t="str">
        <f>+IFERROR(VLOOKUP($AC289,'Calculation P'!$B$4:$J$1000,7,FALSE),"")</f>
        <v/>
      </c>
      <c r="AI289" s="239"/>
      <c r="AJ289" s="193" t="str">
        <f t="shared" si="109"/>
        <v>43700E</v>
      </c>
      <c r="AK289" s="350" t="str">
        <f>+IFERROR(VLOOKUP($AJ289,'Calculation TSS'!$B$4:$J$1000,7,FALSE),"")</f>
        <v/>
      </c>
      <c r="AL289" s="8" t="str">
        <f>+IFERROR(VLOOKUP($AJ289,'Calculation COD'!$B$4:$J$1055,7,FALSE),"")</f>
        <v/>
      </c>
      <c r="AM289" s="8" t="str">
        <f>+IFERROR(VLOOKUP($AJ289,'Calculation NH4'!$B$4:$J$1041,7,FALSE),"")</f>
        <v/>
      </c>
      <c r="AN289" s="339" t="str">
        <f>+IFERROR(VLOOKUP($AJ289,'Calculation NO3'!$B$4:$J$1044,7,FALSE),"")</f>
        <v/>
      </c>
      <c r="AO289" s="347" t="str">
        <f>+IFERROR(VLOOKUP($AJ289,'Calculation P'!$B$4:$J$1000,7,FALSE),"")</f>
        <v/>
      </c>
      <c r="AP289" s="341" t="str">
        <f t="shared" si="110"/>
        <v>43700F</v>
      </c>
      <c r="AQ289" s="26" t="str">
        <f>+IFERROR(VLOOKUP($AP289,'Calculation TSS'!$B$4:$J$1000,7,FALSE),"")</f>
        <v/>
      </c>
      <c r="AR289" s="26" t="str">
        <f>+IFERROR(VLOOKUP($AP289,'Calculation COD'!$B$4:$J$1055,7,FALSE),"")</f>
        <v/>
      </c>
      <c r="AS289" s="26" t="str">
        <f>+IFERROR(VLOOKUP($AP289,'Calculation NH4'!$B$4:$J$1041,7,FALSE),"")</f>
        <v/>
      </c>
      <c r="AT289" s="339" t="str">
        <f>+IFERROR(VLOOKUP($AP289,'Calculation NO3'!$B$4:$J$1044,7,FALSE),"")</f>
        <v/>
      </c>
      <c r="AU289" s="339" t="str">
        <f>+IFERROR(VLOOKUP($AP289,'Calculation P'!$B$4:$J$1000,7,FALSE),"")</f>
        <v/>
      </c>
      <c r="AV289" s="62"/>
      <c r="AW289" s="348" t="str">
        <f t="shared" si="111"/>
        <v>43700G</v>
      </c>
      <c r="AX289" s="26" t="str">
        <f>+IFERROR(VLOOKUP($AW289,'Calculation COD'!$B$4:$J$1055,7,FALSE),"")</f>
        <v/>
      </c>
      <c r="AY289" s="26" t="str">
        <f>+IFERROR(VLOOKUP($AW289,'Calculation NH4'!$B$4:$J$1041,7,FALSE),"")</f>
        <v/>
      </c>
      <c r="AZ289" s="339" t="str">
        <f>+IFERROR(VLOOKUP($AW289,'Calculation NO3'!$B$4:$J$1044,7,FALSE),"")</f>
        <v/>
      </c>
      <c r="BA289" s="347" t="str">
        <f>+IFERROR(VLOOKUP($AW289,'Calculation P'!$B$4:$J$1000,7,FALSE),"")</f>
        <v/>
      </c>
      <c r="BB289" s="345" t="str">
        <f t="shared" si="112"/>
        <v>43700H</v>
      </c>
      <c r="BC289" s="339" t="str">
        <f>+IFERROR(VLOOKUP($BB289,'Calculation TSS'!$B$4:$J$1000,7,FALSE),"")</f>
        <v/>
      </c>
      <c r="BD289" s="26" t="str">
        <f>+IFERROR(VLOOKUP($BB289,'Calculation COD'!$B$4:$J$1055,7,FALSE),"")</f>
        <v/>
      </c>
      <c r="BE289" s="26" t="str">
        <f>+IFERROR(VLOOKUP($BB289,'Calculation NH4'!$B$4:$J$1041,7,FALSE),"")</f>
        <v/>
      </c>
      <c r="BF289" s="26" t="str">
        <f>+IFERROR(VLOOKUP($BB289,'Calculation NO3'!$B$4:$J$1044,7,FALSE),"")</f>
        <v/>
      </c>
      <c r="BG289" s="349" t="str">
        <f>+IFERROR(VLOOKUP($BB289,'Calculation P'!$B$4:$J$1000,7,FALSE),"")</f>
        <v/>
      </c>
      <c r="BH289" s="193" t="str">
        <f t="shared" si="113"/>
        <v>43700I</v>
      </c>
      <c r="BI289" s="343" t="str">
        <f>+IFERROR(VLOOKUP($BH289,'Calculation TSS'!$B$4:$J$1000,7,FALSE),"")</f>
        <v/>
      </c>
      <c r="BJ289" s="26" t="str">
        <f>+IFERROR(VLOOKUP($BH289,'Calculation COD'!$B$4:$J$1055,7,FALSE),"")</f>
        <v/>
      </c>
      <c r="BK289" s="26" t="str">
        <f>+IFERROR(VLOOKUP($BH289,'Calculation NH4'!$B$4:$J$1041,7,FALSE),"")</f>
        <v/>
      </c>
      <c r="BL289" s="26" t="str">
        <f>+IFERROR(VLOOKUP($BH289,'Calculation NO3'!$B$4:$J$1044,7,FALSE),"")</f>
        <v/>
      </c>
      <c r="BM289" s="339" t="str">
        <f>+IFERROR(VLOOKUP($BH289,'Calculation P'!$B$4:$J$1000,7,FALSE),"")</f>
        <v/>
      </c>
      <c r="BN289" s="62"/>
      <c r="BO289" s="345" t="str">
        <f t="shared" si="114"/>
        <v>43700N</v>
      </c>
      <c r="BP289" s="351" t="str">
        <f>IFERROR(+VLOOKUP($BO289,'Calculation Solids'!$B$4:$I$1141,7,FALSE),"")</f>
        <v/>
      </c>
      <c r="BQ289" s="352" t="str">
        <f t="shared" si="115"/>
        <v>43700O</v>
      </c>
      <c r="BR289" s="351" t="str">
        <f>IFERROR(+VLOOKUP($BQ289,'Calculation Solids'!$B$4:$I$1141,7,FALSE),"")</f>
        <v/>
      </c>
      <c r="BS289" s="353" t="str">
        <f t="shared" si="116"/>
        <v>43700P</v>
      </c>
      <c r="BT289" s="351" t="str">
        <f>IFERROR(+VLOOKUP($BS289,'Calculation Solids'!$B$4:$I$1141,7,FALSE),"")</f>
        <v/>
      </c>
    </row>
    <row r="290" spans="1:72" x14ac:dyDescent="0.35">
      <c r="A290" s="359">
        <v>43701</v>
      </c>
      <c r="B290" s="240"/>
      <c r="C290" s="191" t="str">
        <f t="shared" si="118"/>
        <v>43701A</v>
      </c>
      <c r="D290" s="64" t="str">
        <f>IFERROR(+VLOOKUP(C290,'Calculation Solids'!$B$4:$I$1141,7,FALSE),"")</f>
        <v/>
      </c>
      <c r="E290" s="326" t="str">
        <f>+IFERROR(VLOOKUP($C290,'Calculation COD'!$B$4:$J$1055,7,FALSE),"")</f>
        <v/>
      </c>
      <c r="F290" s="183" t="str">
        <f t="shared" si="102"/>
        <v>43701B</v>
      </c>
      <c r="G290" s="178" t="str">
        <f>IFERROR(+VLOOKUP($F290,'Calculation Solids'!$B$4:$I$1141,7,FALSE),"")</f>
        <v/>
      </c>
      <c r="H290" s="3" t="str">
        <f>+IFERROR(VLOOKUP($F290,'Calculation COD'!$B$4:$J$1055,7,FALSE),"")</f>
        <v/>
      </c>
      <c r="I290" s="3" t="str">
        <f>+IFERROR(VLOOKUP($F290,'Calculation NH4'!$B$4:$J$1041,7,FALSE),"")</f>
        <v/>
      </c>
      <c r="J290" s="64" t="str">
        <f>+IFERROR(VLOOKUP($F290,'Calculation NO3'!$B$4:$J$1044,7,FALSE),"")</f>
        <v/>
      </c>
      <c r="K290" s="64" t="str">
        <f>+IFERROR(VLOOKUP($F290,'Calculation P'!$B$4:$J$1000,7,FALSE),"")</f>
        <v/>
      </c>
      <c r="L290" s="240"/>
      <c r="M290" s="117" t="str">
        <f t="shared" si="103"/>
        <v>43701J</v>
      </c>
      <c r="N290" s="66" t="str">
        <f>+IFERROR(VLOOKUP($M290,'Calculation Solids'!$B$4:$J$1141,7,FALSE),"")</f>
        <v/>
      </c>
      <c r="O290" s="64" t="str">
        <f t="shared" si="104"/>
        <v>43701K</v>
      </c>
      <c r="P290" s="64" t="str">
        <f>+IFERROR(VLOOKUP($O290,'Calculation Solids'!$B$4:$J$1141,7,FALSE),"")</f>
        <v/>
      </c>
      <c r="Q290" s="64" t="str">
        <f t="shared" si="105"/>
        <v>43701L</v>
      </c>
      <c r="R290" s="64" t="str">
        <f>+IFERROR(VLOOKUP($Q290,'Calculation Solids'!$B$4:$J$1141,7,FALSE),"")</f>
        <v/>
      </c>
      <c r="S290" s="64" t="str">
        <f t="shared" si="106"/>
        <v>43701M</v>
      </c>
      <c r="T290" s="64" t="str">
        <f>+IFERROR(VLOOKUP($S290,'Calculation Solids'!$B$4:$J$1141,7,FALSE),"")</f>
        <v/>
      </c>
      <c r="U290" s="69" t="str">
        <f t="shared" si="117"/>
        <v/>
      </c>
      <c r="V290" s="189" t="str">
        <f t="shared" si="107"/>
        <v>43701C</v>
      </c>
      <c r="W290" s="64" t="str">
        <f>+IFERROR(VLOOKUP($V290,'Calculation Solids'!$B$4:$J$1141,7,FALSE),"")</f>
        <v/>
      </c>
      <c r="X290" s="4" t="str">
        <f>+IFERROR(VLOOKUP($V290,'Calculation COD'!$B$4:$J$1055,7,FALSE),"")</f>
        <v/>
      </c>
      <c r="Y290" s="4" t="str">
        <f>+IFERROR(VLOOKUP($V290,'Calculation NH4'!$B$4:$J$1041,7,FALSE),"")</f>
        <v/>
      </c>
      <c r="Z290" s="64" t="str">
        <f>+IFERROR(VLOOKUP($V290,'Calculation NO3'!$B$4:$J$1044,7,FALSE),"")</f>
        <v/>
      </c>
      <c r="AA290" s="131" t="str">
        <f>+IFERROR(VLOOKUP($V290,'Calculation P'!$B$4:$J$1000,7,FALSE),"")</f>
        <v/>
      </c>
      <c r="AB290" s="115"/>
      <c r="AC290" s="183" t="str">
        <f t="shared" si="108"/>
        <v>43701D</v>
      </c>
      <c r="AD290" s="4" t="str">
        <f>+IFERROR(VLOOKUP($AC290,'Calculation TSS'!$B$4:$J$1000,7,FALSE),"")</f>
        <v/>
      </c>
      <c r="AE290" s="4" t="str">
        <f>+IFERROR(VLOOKUP($AC290,'Calculation COD'!$B$4:$J$1055,7,FALSE),"")</f>
        <v/>
      </c>
      <c r="AF290" s="4" t="str">
        <f>+IFERROR(VLOOKUP($AC290,'Calculation NH4'!$B$4:$J$1041,7,FALSE),"")</f>
        <v/>
      </c>
      <c r="AG290" s="64" t="str">
        <f>+IFERROR(VLOOKUP($AC290,'Calculation NO3'!$B$4:$J$1044,7,FALSE),"")</f>
        <v/>
      </c>
      <c r="AH290" s="64" t="str">
        <f>+IFERROR(VLOOKUP($AC290,'Calculation P'!$B$4:$J$1000,7,FALSE),"")</f>
        <v/>
      </c>
      <c r="AI290" s="240"/>
      <c r="AJ290" s="210" t="str">
        <f t="shared" si="109"/>
        <v>43701E</v>
      </c>
      <c r="AK290" s="211" t="str">
        <f>+IFERROR(VLOOKUP($AJ290,'Calculation TSS'!$B$4:$J$1000,7,FALSE),"")</f>
        <v/>
      </c>
      <c r="AL290" s="4" t="str">
        <f>+IFERROR(VLOOKUP($AJ290,'Calculation COD'!$B$4:$J$1055,7,FALSE),"")</f>
        <v/>
      </c>
      <c r="AM290" s="4" t="str">
        <f>+IFERROR(VLOOKUP($AJ290,'Calculation NH4'!$B$4:$J$1041,7,FALSE),"")</f>
        <v/>
      </c>
      <c r="AN290" s="64" t="str">
        <f>+IFERROR(VLOOKUP($AJ290,'Calculation NO3'!$B$4:$J$1044,7,FALSE),"")</f>
        <v/>
      </c>
      <c r="AO290" s="69" t="str">
        <f>+IFERROR(VLOOKUP($AJ290,'Calculation P'!$B$4:$J$1000,7,FALSE),"")</f>
        <v/>
      </c>
      <c r="AP290" s="178" t="str">
        <f t="shared" si="110"/>
        <v>43701F</v>
      </c>
      <c r="AQ290" s="65" t="str">
        <f>+IFERROR(VLOOKUP($AP290,'Calculation TSS'!$B$4:$J$1000,7,FALSE),"")</f>
        <v/>
      </c>
      <c r="AR290" s="65" t="str">
        <f>+IFERROR(VLOOKUP($AP290,'Calculation COD'!$B$4:$J$1055,7,FALSE),"")</f>
        <v/>
      </c>
      <c r="AS290" s="65" t="str">
        <f>+IFERROR(VLOOKUP($AP290,'Calculation NH4'!$B$4:$J$1041,7,FALSE),"")</f>
        <v/>
      </c>
      <c r="AT290" s="64" t="str">
        <f>+IFERROR(VLOOKUP($AP290,'Calculation NO3'!$B$4:$J$1044,7,FALSE),"")</f>
        <v/>
      </c>
      <c r="AU290" s="64" t="str">
        <f>+IFERROR(VLOOKUP($AP290,'Calculation P'!$B$4:$J$1000,7,FALSE),"")</f>
        <v/>
      </c>
      <c r="AV290" s="115"/>
      <c r="AW290" s="189" t="str">
        <f t="shared" si="111"/>
        <v>43701G</v>
      </c>
      <c r="AX290" s="65" t="str">
        <f>+IFERROR(VLOOKUP($AW290,'Calculation COD'!$B$4:$J$1055,7,FALSE),"")</f>
        <v/>
      </c>
      <c r="AY290" s="65" t="str">
        <f>+IFERROR(VLOOKUP($AW290,'Calculation NH4'!$B$4:$J$1041,7,FALSE),"")</f>
        <v/>
      </c>
      <c r="AZ290" s="64" t="str">
        <f>+IFERROR(VLOOKUP($AW290,'Calculation NO3'!$B$4:$J$1044,7,FALSE),"")</f>
        <v/>
      </c>
      <c r="BA290" s="69" t="str">
        <f>+IFERROR(VLOOKUP($AW290,'Calculation P'!$B$4:$J$1000,7,FALSE),"")</f>
        <v/>
      </c>
      <c r="BB290" s="183" t="str">
        <f t="shared" si="112"/>
        <v>43701H</v>
      </c>
      <c r="BC290" s="64" t="str">
        <f>+IFERROR(VLOOKUP($BB290,'Calculation TSS'!$B$4:$J$1000,7,FALSE),"")</f>
        <v/>
      </c>
      <c r="BD290" s="65" t="str">
        <f>+IFERROR(VLOOKUP($BB290,'Calculation COD'!$B$4:$J$1055,7,FALSE),"")</f>
        <v/>
      </c>
      <c r="BE290" s="65" t="str">
        <f>+IFERROR(VLOOKUP($BB290,'Calculation NH4'!$B$4:$J$1041,7,FALSE),"")</f>
        <v/>
      </c>
      <c r="BF290" s="65" t="str">
        <f>+IFERROR(VLOOKUP($BB290,'Calculation NO3'!$B$4:$J$1044,7,FALSE),"")</f>
        <v/>
      </c>
      <c r="BG290" s="131" t="str">
        <f>+IFERROR(VLOOKUP($BB290,'Calculation P'!$B$4:$J$1000,7,FALSE),"")</f>
        <v/>
      </c>
      <c r="BH290" s="210" t="str">
        <f t="shared" si="113"/>
        <v>43701I</v>
      </c>
      <c r="BI290" s="66" t="str">
        <f>+IFERROR(VLOOKUP($BH290,'Calculation TSS'!$B$4:$J$1000,7,FALSE),"")</f>
        <v/>
      </c>
      <c r="BJ290" s="65" t="str">
        <f>+IFERROR(VLOOKUP($BH290,'Calculation COD'!$B$4:$J$1055,7,FALSE),"")</f>
        <v/>
      </c>
      <c r="BK290" s="65" t="str">
        <f>+IFERROR(VLOOKUP($BH290,'Calculation NH4'!$B$4:$J$1041,7,FALSE),"")</f>
        <v/>
      </c>
      <c r="BL290" s="65" t="str">
        <f>+IFERROR(VLOOKUP($BH290,'Calculation NO3'!$B$4:$J$1044,7,FALSE),"")</f>
        <v/>
      </c>
      <c r="BM290" s="64" t="str">
        <f>+IFERROR(VLOOKUP($BH290,'Calculation P'!$B$4:$J$1000,7,FALSE),"")</f>
        <v/>
      </c>
      <c r="BN290" s="115"/>
      <c r="BO290" s="183" t="str">
        <f t="shared" si="114"/>
        <v>43701N</v>
      </c>
      <c r="BP290" s="116" t="str">
        <f>IFERROR(+VLOOKUP($BO290,'Calculation Solids'!$B$4:$I$1141,7,FALSE),"")</f>
        <v/>
      </c>
      <c r="BQ290" s="187" t="str">
        <f t="shared" si="115"/>
        <v>43701O</v>
      </c>
      <c r="BR290" s="116" t="str">
        <f>IFERROR(+VLOOKUP($BQ290,'Calculation Solids'!$B$4:$I$1141,7,FALSE),"")</f>
        <v/>
      </c>
      <c r="BS290" s="185" t="str">
        <f t="shared" si="116"/>
        <v>43701P</v>
      </c>
      <c r="BT290" s="116" t="str">
        <f>IFERROR(+VLOOKUP($BS290,'Calculation Solids'!$B$4:$I$1141,7,FALSE),"")</f>
        <v/>
      </c>
    </row>
    <row r="291" spans="1:72" x14ac:dyDescent="0.35">
      <c r="A291" s="359">
        <v>43702</v>
      </c>
      <c r="B291" s="240"/>
      <c r="C291" s="191" t="str">
        <f t="shared" si="118"/>
        <v>43702A</v>
      </c>
      <c r="D291" s="64" t="str">
        <f>IFERROR(+VLOOKUP(C291,'Calculation Solids'!$B$4:$I$1141,7,FALSE),"")</f>
        <v/>
      </c>
      <c r="E291" s="326" t="str">
        <f>+IFERROR(VLOOKUP($C291,'Calculation COD'!$B$4:$J$1055,7,FALSE),"")</f>
        <v/>
      </c>
      <c r="F291" s="183" t="str">
        <f t="shared" si="102"/>
        <v>43702B</v>
      </c>
      <c r="G291" s="178" t="str">
        <f>IFERROR(+VLOOKUP($F291,'Calculation Solids'!$B$4:$I$1141,7,FALSE),"")</f>
        <v/>
      </c>
      <c r="H291" s="3" t="str">
        <f>+IFERROR(VLOOKUP($F291,'Calculation COD'!$B$4:$J$1055,7,FALSE),"")</f>
        <v/>
      </c>
      <c r="I291" s="3" t="str">
        <f>+IFERROR(VLOOKUP($F291,'Calculation NH4'!$B$4:$J$1041,7,FALSE),"")</f>
        <v/>
      </c>
      <c r="J291" s="64" t="str">
        <f>+IFERROR(VLOOKUP($F291,'Calculation NO3'!$B$4:$J$1044,7,FALSE),"")</f>
        <v/>
      </c>
      <c r="K291" s="64" t="str">
        <f>+IFERROR(VLOOKUP($F291,'Calculation P'!$B$4:$J$1000,7,FALSE),"")</f>
        <v/>
      </c>
      <c r="L291" s="240"/>
      <c r="M291" s="117" t="str">
        <f t="shared" si="103"/>
        <v>43702J</v>
      </c>
      <c r="N291" s="66" t="str">
        <f>+IFERROR(VLOOKUP($M291,'Calculation Solids'!$B$4:$J$1141,7,FALSE),"")</f>
        <v/>
      </c>
      <c r="O291" s="64" t="str">
        <f t="shared" si="104"/>
        <v>43702K</v>
      </c>
      <c r="P291" s="64" t="str">
        <f>+IFERROR(VLOOKUP($O291,'Calculation Solids'!$B$4:$J$1141,7,FALSE),"")</f>
        <v/>
      </c>
      <c r="Q291" s="64" t="str">
        <f t="shared" si="105"/>
        <v>43702L</v>
      </c>
      <c r="R291" s="64" t="str">
        <f>+IFERROR(VLOOKUP($Q291,'Calculation Solids'!$B$4:$J$1141,7,FALSE),"")</f>
        <v/>
      </c>
      <c r="S291" s="64" t="str">
        <f t="shared" si="106"/>
        <v>43702M</v>
      </c>
      <c r="T291" s="64" t="str">
        <f>+IFERROR(VLOOKUP($S291,'Calculation Solids'!$B$4:$J$1141,7,FALSE),"")</f>
        <v/>
      </c>
      <c r="U291" s="69" t="str">
        <f t="shared" si="117"/>
        <v/>
      </c>
      <c r="V291" s="189" t="str">
        <f t="shared" si="107"/>
        <v>43702C</v>
      </c>
      <c r="W291" s="64" t="str">
        <f>+IFERROR(VLOOKUP($V291,'Calculation Solids'!$B$4:$J$1141,7,FALSE),"")</f>
        <v/>
      </c>
      <c r="X291" s="4" t="str">
        <f>+IFERROR(VLOOKUP($V291,'Calculation COD'!$B$4:$J$1055,7,FALSE),"")</f>
        <v/>
      </c>
      <c r="Y291" s="4" t="str">
        <f>+IFERROR(VLOOKUP($V291,'Calculation NH4'!$B$4:$J$1041,7,FALSE),"")</f>
        <v/>
      </c>
      <c r="Z291" s="64" t="str">
        <f>+IFERROR(VLOOKUP($V291,'Calculation NO3'!$B$4:$J$1044,7,FALSE),"")</f>
        <v/>
      </c>
      <c r="AA291" s="131" t="str">
        <f>+IFERROR(VLOOKUP($V291,'Calculation P'!$B$4:$J$1000,7,FALSE),"")</f>
        <v/>
      </c>
      <c r="AB291" s="115"/>
      <c r="AC291" s="183" t="str">
        <f t="shared" si="108"/>
        <v>43702D</v>
      </c>
      <c r="AD291" s="4" t="str">
        <f>+IFERROR(VLOOKUP($AC291,'Calculation TSS'!$B$4:$J$1000,7,FALSE),"")</f>
        <v/>
      </c>
      <c r="AE291" s="4" t="str">
        <f>+IFERROR(VLOOKUP($AC291,'Calculation COD'!$B$4:$J$1055,7,FALSE),"")</f>
        <v/>
      </c>
      <c r="AF291" s="4" t="str">
        <f>+IFERROR(VLOOKUP($AC291,'Calculation NH4'!$B$4:$J$1041,7,FALSE),"")</f>
        <v/>
      </c>
      <c r="AG291" s="64" t="str">
        <f>+IFERROR(VLOOKUP($AC291,'Calculation NO3'!$B$4:$J$1044,7,FALSE),"")</f>
        <v/>
      </c>
      <c r="AH291" s="64" t="str">
        <f>+IFERROR(VLOOKUP($AC291,'Calculation P'!$B$4:$J$1000,7,FALSE),"")</f>
        <v/>
      </c>
      <c r="AI291" s="240"/>
      <c r="AJ291" s="210" t="str">
        <f t="shared" si="109"/>
        <v>43702E</v>
      </c>
      <c r="AK291" s="211" t="str">
        <f>+IFERROR(VLOOKUP($AJ291,'Calculation TSS'!$B$4:$J$1000,7,FALSE),"")</f>
        <v/>
      </c>
      <c r="AL291" s="4" t="str">
        <f>+IFERROR(VLOOKUP($AJ291,'Calculation COD'!$B$4:$J$1055,7,FALSE),"")</f>
        <v/>
      </c>
      <c r="AM291" s="4" t="str">
        <f>+IFERROR(VLOOKUP($AJ291,'Calculation NH4'!$B$4:$J$1041,7,FALSE),"")</f>
        <v/>
      </c>
      <c r="AN291" s="64" t="str">
        <f>+IFERROR(VLOOKUP($AJ291,'Calculation NO3'!$B$4:$J$1044,7,FALSE),"")</f>
        <v/>
      </c>
      <c r="AO291" s="69" t="str">
        <f>+IFERROR(VLOOKUP($AJ291,'Calculation P'!$B$4:$J$1000,7,FALSE),"")</f>
        <v/>
      </c>
      <c r="AP291" s="178" t="str">
        <f t="shared" si="110"/>
        <v>43702F</v>
      </c>
      <c r="AQ291" s="65" t="str">
        <f>+IFERROR(VLOOKUP($AP291,'Calculation TSS'!$B$4:$J$1000,7,FALSE),"")</f>
        <v/>
      </c>
      <c r="AR291" s="65" t="str">
        <f>+IFERROR(VLOOKUP($AP291,'Calculation COD'!$B$4:$J$1055,7,FALSE),"")</f>
        <v/>
      </c>
      <c r="AS291" s="65" t="str">
        <f>+IFERROR(VLOOKUP($AP291,'Calculation NH4'!$B$4:$J$1041,7,FALSE),"")</f>
        <v/>
      </c>
      <c r="AT291" s="64" t="str">
        <f>+IFERROR(VLOOKUP($AP291,'Calculation NO3'!$B$4:$J$1044,7,FALSE),"")</f>
        <v/>
      </c>
      <c r="AU291" s="64" t="str">
        <f>+IFERROR(VLOOKUP($AP291,'Calculation P'!$B$4:$J$1000,7,FALSE),"")</f>
        <v/>
      </c>
      <c r="AV291" s="115"/>
      <c r="AW291" s="189" t="str">
        <f t="shared" si="111"/>
        <v>43702G</v>
      </c>
      <c r="AX291" s="65" t="str">
        <f>+IFERROR(VLOOKUP($AW291,'Calculation COD'!$B$4:$J$1055,7,FALSE),"")</f>
        <v/>
      </c>
      <c r="AY291" s="65" t="str">
        <f>+IFERROR(VLOOKUP($AW291,'Calculation NH4'!$B$4:$J$1041,7,FALSE),"")</f>
        <v/>
      </c>
      <c r="AZ291" s="64" t="str">
        <f>+IFERROR(VLOOKUP($AW291,'Calculation NO3'!$B$4:$J$1044,7,FALSE),"")</f>
        <v/>
      </c>
      <c r="BA291" s="69" t="str">
        <f>+IFERROR(VLOOKUP($AW291,'Calculation P'!$B$4:$J$1000,7,FALSE),"")</f>
        <v/>
      </c>
      <c r="BB291" s="183" t="str">
        <f t="shared" si="112"/>
        <v>43702H</v>
      </c>
      <c r="BC291" s="64" t="str">
        <f>+IFERROR(VLOOKUP($BB291,'Calculation TSS'!$B$4:$J$1000,7,FALSE),"")</f>
        <v/>
      </c>
      <c r="BD291" s="65" t="str">
        <f>+IFERROR(VLOOKUP($BB291,'Calculation COD'!$B$4:$J$1055,7,FALSE),"")</f>
        <v/>
      </c>
      <c r="BE291" s="65" t="str">
        <f>+IFERROR(VLOOKUP($BB291,'Calculation NH4'!$B$4:$J$1041,7,FALSE),"")</f>
        <v/>
      </c>
      <c r="BF291" s="65" t="str">
        <f>+IFERROR(VLOOKUP($BB291,'Calculation NO3'!$B$4:$J$1044,7,FALSE),"")</f>
        <v/>
      </c>
      <c r="BG291" s="131" t="str">
        <f>+IFERROR(VLOOKUP($BB291,'Calculation P'!$B$4:$J$1000,7,FALSE),"")</f>
        <v/>
      </c>
      <c r="BH291" s="210" t="str">
        <f t="shared" si="113"/>
        <v>43702I</v>
      </c>
      <c r="BI291" s="66" t="str">
        <f>+IFERROR(VLOOKUP($BH291,'Calculation TSS'!$B$4:$J$1000,7,FALSE),"")</f>
        <v/>
      </c>
      <c r="BJ291" s="65" t="str">
        <f>+IFERROR(VLOOKUP($BH291,'Calculation COD'!$B$4:$J$1055,7,FALSE),"")</f>
        <v/>
      </c>
      <c r="BK291" s="65" t="str">
        <f>+IFERROR(VLOOKUP($BH291,'Calculation NH4'!$B$4:$J$1041,7,FALSE),"")</f>
        <v/>
      </c>
      <c r="BL291" s="65" t="str">
        <f>+IFERROR(VLOOKUP($BH291,'Calculation NO3'!$B$4:$J$1044,7,FALSE),"")</f>
        <v/>
      </c>
      <c r="BM291" s="64" t="str">
        <f>+IFERROR(VLOOKUP($BH291,'Calculation P'!$B$4:$J$1000,7,FALSE),"")</f>
        <v/>
      </c>
      <c r="BN291" s="115"/>
      <c r="BO291" s="183" t="str">
        <f t="shared" si="114"/>
        <v>43702N</v>
      </c>
      <c r="BP291" s="116" t="str">
        <f>IFERROR(+VLOOKUP($BO291,'Calculation Solids'!$B$4:$I$1141,7,FALSE),"")</f>
        <v/>
      </c>
      <c r="BQ291" s="187" t="str">
        <f t="shared" si="115"/>
        <v>43702O</v>
      </c>
      <c r="BR291" s="116" t="str">
        <f>IFERROR(+VLOOKUP($BQ291,'Calculation Solids'!$B$4:$I$1141,7,FALSE),"")</f>
        <v/>
      </c>
      <c r="BS291" s="185" t="str">
        <f t="shared" si="116"/>
        <v>43702P</v>
      </c>
      <c r="BT291" s="116" t="str">
        <f>IFERROR(+VLOOKUP($BS291,'Calculation Solids'!$B$4:$I$1141,7,FALSE),"")</f>
        <v/>
      </c>
    </row>
    <row r="292" spans="1:72" x14ac:dyDescent="0.35">
      <c r="A292" s="359">
        <v>43703</v>
      </c>
      <c r="B292" s="239"/>
      <c r="C292" s="344" t="str">
        <f t="shared" si="118"/>
        <v>43703A</v>
      </c>
      <c r="D292" s="339">
        <f>IFERROR(+VLOOKUP(C292,'Calculation Solids'!$B$4:$I$1141,7,FALSE),"")</f>
        <v>9.4720643976155703</v>
      </c>
      <c r="E292" s="340" t="str">
        <f>+IFERROR(VLOOKUP($C292,'Calculation COD'!$B$4:$J$1055,7,FALSE),"")</f>
        <v/>
      </c>
      <c r="F292" s="345" t="str">
        <f t="shared" si="102"/>
        <v>43703B</v>
      </c>
      <c r="G292" s="341">
        <f>IFERROR(+VLOOKUP($F292,'Calculation Solids'!$B$4:$I$1141,7,FALSE),"")</f>
        <v>3.359734801750299</v>
      </c>
      <c r="H292" s="342" t="str">
        <f>+IFERROR(VLOOKUP($F292,'Calculation COD'!$B$4:$J$1055,7,FALSE),"")</f>
        <v/>
      </c>
      <c r="I292" s="342" t="str">
        <f>+IFERROR(VLOOKUP($F292,'Calculation NH4'!$B$4:$J$1041,7,FALSE),"")</f>
        <v/>
      </c>
      <c r="J292" s="339" t="str">
        <f>+IFERROR(VLOOKUP($F292,'Calculation NO3'!$B$4:$J$1044,7,FALSE),"")</f>
        <v/>
      </c>
      <c r="K292" s="339" t="str">
        <f>+IFERROR(VLOOKUP($F292,'Calculation P'!$B$4:$J$1000,7,FALSE),"")</f>
        <v/>
      </c>
      <c r="L292" s="239"/>
      <c r="M292" s="346" t="str">
        <f t="shared" si="103"/>
        <v>43703J</v>
      </c>
      <c r="N292" s="343">
        <f>+IFERROR(VLOOKUP($M292,'Calculation Solids'!$B$4:$J$1141,7,FALSE),"")</f>
        <v>52.145605969360012</v>
      </c>
      <c r="O292" s="339" t="str">
        <f t="shared" si="104"/>
        <v>43703K</v>
      </c>
      <c r="P292" s="339">
        <f>+IFERROR(VLOOKUP($O292,'Calculation Solids'!$B$4:$J$1141,7,FALSE),"")</f>
        <v>51.694526054871559</v>
      </c>
      <c r="Q292" s="339" t="str">
        <f t="shared" si="105"/>
        <v>43703L</v>
      </c>
      <c r="R292" s="339">
        <f>+IFERROR(VLOOKUP($Q292,'Calculation Solids'!$B$4:$J$1141,7,FALSE),"")</f>
        <v>52.710099160874037</v>
      </c>
      <c r="S292" s="339" t="str">
        <f t="shared" si="106"/>
        <v>43703M</v>
      </c>
      <c r="T292" s="339" t="str">
        <f>+IFERROR(VLOOKUP($S292,'Calculation Solids'!$B$4:$J$1141,7,FALSE),"")</f>
        <v/>
      </c>
      <c r="U292" s="347">
        <f t="shared" si="117"/>
        <v>52.183410395035196</v>
      </c>
      <c r="V292" s="348" t="str">
        <f t="shared" si="107"/>
        <v>43703C</v>
      </c>
      <c r="W292" s="339" t="str">
        <f>+IFERROR(VLOOKUP($V292,'Calculation Solids'!$B$4:$J$1141,7,FALSE),"")</f>
        <v/>
      </c>
      <c r="X292" s="8" t="str">
        <f>+IFERROR(VLOOKUP($V292,'Calculation COD'!$B$4:$J$1055,7,FALSE),"")</f>
        <v/>
      </c>
      <c r="Y292" s="8" t="str">
        <f>+IFERROR(VLOOKUP($V292,'Calculation NH4'!$B$4:$J$1041,7,FALSE),"")</f>
        <v/>
      </c>
      <c r="Z292" s="339" t="str">
        <f>+IFERROR(VLOOKUP($V292,'Calculation NO3'!$B$4:$J$1044,7,FALSE),"")</f>
        <v/>
      </c>
      <c r="AA292" s="349" t="str">
        <f>+IFERROR(VLOOKUP($V292,'Calculation P'!$B$4:$J$1000,7,FALSE),"")</f>
        <v/>
      </c>
      <c r="AB292" s="62"/>
      <c r="AC292" s="345" t="str">
        <f t="shared" si="108"/>
        <v>43703D</v>
      </c>
      <c r="AD292" s="8" t="str">
        <f>+IFERROR(VLOOKUP($AC292,'Calculation TSS'!$B$4:$J$1000,7,FALSE),"")</f>
        <v/>
      </c>
      <c r="AE292" s="8" t="str">
        <f>+IFERROR(VLOOKUP($AC292,'Calculation COD'!$B$4:$J$1055,7,FALSE),"")</f>
        <v/>
      </c>
      <c r="AF292" s="8" t="str">
        <f>+IFERROR(VLOOKUP($AC292,'Calculation NH4'!$B$4:$J$1041,7,FALSE),"")</f>
        <v/>
      </c>
      <c r="AG292" s="339" t="str">
        <f>+IFERROR(VLOOKUP($AC292,'Calculation NO3'!$B$4:$J$1044,7,FALSE),"")</f>
        <v/>
      </c>
      <c r="AH292" s="339" t="str">
        <f>+IFERROR(VLOOKUP($AC292,'Calculation P'!$B$4:$J$1000,7,FALSE),"")</f>
        <v/>
      </c>
      <c r="AI292" s="239"/>
      <c r="AJ292" s="193" t="str">
        <f t="shared" si="109"/>
        <v>43703E</v>
      </c>
      <c r="AK292" s="350" t="str">
        <f>+IFERROR(VLOOKUP($AJ292,'Calculation TSS'!$B$4:$J$1000,7,FALSE),"")</f>
        <v/>
      </c>
      <c r="AL292" s="8" t="str">
        <f>+IFERROR(VLOOKUP($AJ292,'Calculation COD'!$B$4:$J$1055,7,FALSE),"")</f>
        <v/>
      </c>
      <c r="AM292" s="8" t="str">
        <f>+IFERROR(VLOOKUP($AJ292,'Calculation NH4'!$B$4:$J$1041,7,FALSE),"")</f>
        <v/>
      </c>
      <c r="AN292" s="339" t="str">
        <f>+IFERROR(VLOOKUP($AJ292,'Calculation NO3'!$B$4:$J$1044,7,FALSE),"")</f>
        <v/>
      </c>
      <c r="AO292" s="347" t="str">
        <f>+IFERROR(VLOOKUP($AJ292,'Calculation P'!$B$4:$J$1000,7,FALSE),"")</f>
        <v/>
      </c>
      <c r="AP292" s="341" t="str">
        <f t="shared" si="110"/>
        <v>43703F</v>
      </c>
      <c r="AQ292" s="26" t="str">
        <f>+IFERROR(VLOOKUP($AP292,'Calculation TSS'!$B$4:$J$1000,7,FALSE),"")</f>
        <v/>
      </c>
      <c r="AR292" s="26" t="str">
        <f>+IFERROR(VLOOKUP($AP292,'Calculation COD'!$B$4:$J$1055,7,FALSE),"")</f>
        <v/>
      </c>
      <c r="AS292" s="26" t="str">
        <f>+IFERROR(VLOOKUP($AP292,'Calculation NH4'!$B$4:$J$1041,7,FALSE),"")</f>
        <v/>
      </c>
      <c r="AT292" s="339" t="str">
        <f>+IFERROR(VLOOKUP($AP292,'Calculation NO3'!$B$4:$J$1044,7,FALSE),"")</f>
        <v/>
      </c>
      <c r="AU292" s="339" t="str">
        <f>+IFERROR(VLOOKUP($AP292,'Calculation P'!$B$4:$J$1000,7,FALSE),"")</f>
        <v/>
      </c>
      <c r="AV292" s="62"/>
      <c r="AW292" s="348" t="str">
        <f t="shared" si="111"/>
        <v>43703G</v>
      </c>
      <c r="AX292" s="26" t="str">
        <f>+IFERROR(VLOOKUP($AW292,'Calculation COD'!$B$4:$J$1055,7,FALSE),"")</f>
        <v/>
      </c>
      <c r="AY292" s="26" t="str">
        <f>+IFERROR(VLOOKUP($AW292,'Calculation NH4'!$B$4:$J$1041,7,FALSE),"")</f>
        <v/>
      </c>
      <c r="AZ292" s="339" t="str">
        <f>+IFERROR(VLOOKUP($AW292,'Calculation NO3'!$B$4:$J$1044,7,FALSE),"")</f>
        <v/>
      </c>
      <c r="BA292" s="347" t="str">
        <f>+IFERROR(VLOOKUP($AW292,'Calculation P'!$B$4:$J$1000,7,FALSE),"")</f>
        <v/>
      </c>
      <c r="BB292" s="345" t="str">
        <f t="shared" si="112"/>
        <v>43703H</v>
      </c>
      <c r="BC292" s="339" t="str">
        <f>+IFERROR(VLOOKUP($BB292,'Calculation TSS'!$B$4:$J$1000,7,FALSE),"")</f>
        <v/>
      </c>
      <c r="BD292" s="26" t="str">
        <f>+IFERROR(VLOOKUP($BB292,'Calculation COD'!$B$4:$J$1055,7,FALSE),"")</f>
        <v/>
      </c>
      <c r="BE292" s="26" t="str">
        <f>+IFERROR(VLOOKUP($BB292,'Calculation NH4'!$B$4:$J$1041,7,FALSE),"")</f>
        <v/>
      </c>
      <c r="BF292" s="26" t="str">
        <f>+IFERROR(VLOOKUP($BB292,'Calculation NO3'!$B$4:$J$1044,7,FALSE),"")</f>
        <v/>
      </c>
      <c r="BG292" s="349" t="str">
        <f>+IFERROR(VLOOKUP($BB292,'Calculation P'!$B$4:$J$1000,7,FALSE),"")</f>
        <v/>
      </c>
      <c r="BH292" s="193" t="str">
        <f t="shared" si="113"/>
        <v>43703I</v>
      </c>
      <c r="BI292" s="343" t="str">
        <f>+IFERROR(VLOOKUP($BH292,'Calculation TSS'!$B$4:$J$1000,7,FALSE),"")</f>
        <v/>
      </c>
      <c r="BJ292" s="26" t="str">
        <f>+IFERROR(VLOOKUP($BH292,'Calculation COD'!$B$4:$J$1055,7,FALSE),"")</f>
        <v/>
      </c>
      <c r="BK292" s="26" t="str">
        <f>+IFERROR(VLOOKUP($BH292,'Calculation NH4'!$B$4:$J$1041,7,FALSE),"")</f>
        <v/>
      </c>
      <c r="BL292" s="26" t="str">
        <f>+IFERROR(VLOOKUP($BH292,'Calculation NO3'!$B$4:$J$1044,7,FALSE),"")</f>
        <v/>
      </c>
      <c r="BM292" s="339" t="str">
        <f>+IFERROR(VLOOKUP($BH292,'Calculation P'!$B$4:$J$1000,7,FALSE),"")</f>
        <v/>
      </c>
      <c r="BN292" s="62"/>
      <c r="BO292" s="345" t="str">
        <f t="shared" si="114"/>
        <v>43703N</v>
      </c>
      <c r="BP292" s="351">
        <f>IFERROR(+VLOOKUP($BO292,'Calculation Solids'!$B$4:$I$1141,7,FALSE),"")</f>
        <v>297.80998812299595</v>
      </c>
      <c r="BQ292" s="352" t="str">
        <f t="shared" si="115"/>
        <v>43703O</v>
      </c>
      <c r="BR292" s="351">
        <f>IFERROR(+VLOOKUP($BQ292,'Calculation Solids'!$B$4:$I$1141,7,FALSE),"")</f>
        <v>347.73946737098623</v>
      </c>
      <c r="BS292" s="353" t="str">
        <f t="shared" si="116"/>
        <v>43703P</v>
      </c>
      <c r="BT292" s="351" t="str">
        <f>IFERROR(+VLOOKUP($BS292,'Calculation Solids'!$B$4:$I$1141,7,FALSE),"")</f>
        <v/>
      </c>
    </row>
    <row r="293" spans="1:72" x14ac:dyDescent="0.35">
      <c r="A293" s="359">
        <v>43704</v>
      </c>
      <c r="B293" s="239"/>
      <c r="C293" s="344" t="str">
        <f t="shared" si="118"/>
        <v>43704A</v>
      </c>
      <c r="D293" s="339" t="str">
        <f>IFERROR(+VLOOKUP(C293,'Calculation Solids'!$B$4:$I$1141,7,FALSE),"")</f>
        <v/>
      </c>
      <c r="E293" s="340" t="str">
        <f>+IFERROR(VLOOKUP($C293,'Calculation COD'!$B$4:$J$1055,7,FALSE),"")</f>
        <v/>
      </c>
      <c r="F293" s="345" t="str">
        <f t="shared" si="102"/>
        <v>43704B</v>
      </c>
      <c r="G293" s="341" t="str">
        <f>IFERROR(+VLOOKUP($F293,'Calculation Solids'!$B$4:$I$1141,7,FALSE),"")</f>
        <v/>
      </c>
      <c r="H293" s="342" t="str">
        <f>+IFERROR(VLOOKUP($F293,'Calculation COD'!$B$4:$J$1055,7,FALSE),"")</f>
        <v/>
      </c>
      <c r="I293" s="342" t="str">
        <f>+IFERROR(VLOOKUP($F293,'Calculation NH4'!$B$4:$J$1041,7,FALSE),"")</f>
        <v/>
      </c>
      <c r="J293" s="339" t="str">
        <f>+IFERROR(VLOOKUP($F293,'Calculation NO3'!$B$4:$J$1044,7,FALSE),"")</f>
        <v/>
      </c>
      <c r="K293" s="339" t="str">
        <f>+IFERROR(VLOOKUP($F293,'Calculation P'!$B$4:$J$1000,7,FALSE),"")</f>
        <v/>
      </c>
      <c r="L293" s="239"/>
      <c r="M293" s="346" t="str">
        <f t="shared" si="103"/>
        <v>43704J</v>
      </c>
      <c r="N293" s="343" t="str">
        <f>+IFERROR(VLOOKUP($M293,'Calculation Solids'!$B$4:$J$1141,7,FALSE),"")</f>
        <v/>
      </c>
      <c r="O293" s="339" t="str">
        <f t="shared" si="104"/>
        <v>43704K</v>
      </c>
      <c r="P293" s="339" t="str">
        <f>+IFERROR(VLOOKUP($O293,'Calculation Solids'!$B$4:$J$1141,7,FALSE),"")</f>
        <v/>
      </c>
      <c r="Q293" s="339" t="str">
        <f t="shared" si="105"/>
        <v>43704L</v>
      </c>
      <c r="R293" s="339" t="str">
        <f>+IFERROR(VLOOKUP($Q293,'Calculation Solids'!$B$4:$J$1141,7,FALSE),"")</f>
        <v/>
      </c>
      <c r="S293" s="339" t="str">
        <f t="shared" si="106"/>
        <v>43704M</v>
      </c>
      <c r="T293" s="339" t="str">
        <f>+IFERROR(VLOOKUP($S293,'Calculation Solids'!$B$4:$J$1141,7,FALSE),"")</f>
        <v/>
      </c>
      <c r="U293" s="347" t="str">
        <f t="shared" si="117"/>
        <v/>
      </c>
      <c r="V293" s="348" t="str">
        <f t="shared" si="107"/>
        <v>43704C</v>
      </c>
      <c r="W293" s="339" t="str">
        <f>+IFERROR(VLOOKUP($V293,'Calculation Solids'!$B$4:$J$1141,7,FALSE),"")</f>
        <v/>
      </c>
      <c r="X293" s="8" t="str">
        <f>+IFERROR(VLOOKUP($V293,'Calculation COD'!$B$4:$J$1055,7,FALSE),"")</f>
        <v/>
      </c>
      <c r="Y293" s="8" t="str">
        <f>+IFERROR(VLOOKUP($V293,'Calculation NH4'!$B$4:$J$1041,7,FALSE),"")</f>
        <v/>
      </c>
      <c r="Z293" s="339" t="str">
        <f>+IFERROR(VLOOKUP($V293,'Calculation NO3'!$B$4:$J$1044,7,FALSE),"")</f>
        <v/>
      </c>
      <c r="AA293" s="349" t="str">
        <f>+IFERROR(VLOOKUP($V293,'Calculation P'!$B$4:$J$1000,7,FALSE),"")</f>
        <v/>
      </c>
      <c r="AB293" s="62"/>
      <c r="AC293" s="345" t="str">
        <f t="shared" si="108"/>
        <v>43704D</v>
      </c>
      <c r="AD293" s="8" t="str">
        <f>+IFERROR(VLOOKUP($AC293,'Calculation TSS'!$B$4:$J$1000,7,FALSE),"")</f>
        <v/>
      </c>
      <c r="AE293" s="8" t="str">
        <f>+IFERROR(VLOOKUP($AC293,'Calculation COD'!$B$4:$J$1055,7,FALSE),"")</f>
        <v/>
      </c>
      <c r="AF293" s="8" t="str">
        <f>+IFERROR(VLOOKUP($AC293,'Calculation NH4'!$B$4:$J$1041,7,FALSE),"")</f>
        <v/>
      </c>
      <c r="AG293" s="339" t="str">
        <f>+IFERROR(VLOOKUP($AC293,'Calculation NO3'!$B$4:$J$1044,7,FALSE),"")</f>
        <v/>
      </c>
      <c r="AH293" s="339" t="str">
        <f>+IFERROR(VLOOKUP($AC293,'Calculation P'!$B$4:$J$1000,7,FALSE),"")</f>
        <v/>
      </c>
      <c r="AI293" s="239"/>
      <c r="AJ293" s="193" t="str">
        <f t="shared" si="109"/>
        <v>43704E</v>
      </c>
      <c r="AK293" s="350" t="str">
        <f>+IFERROR(VLOOKUP($AJ293,'Calculation TSS'!$B$4:$J$1000,7,FALSE),"")</f>
        <v/>
      </c>
      <c r="AL293" s="8" t="str">
        <f>+IFERROR(VLOOKUP($AJ293,'Calculation COD'!$B$4:$J$1055,7,FALSE),"")</f>
        <v/>
      </c>
      <c r="AM293" s="8" t="str">
        <f>+IFERROR(VLOOKUP($AJ293,'Calculation NH4'!$B$4:$J$1041,7,FALSE),"")</f>
        <v/>
      </c>
      <c r="AN293" s="339" t="str">
        <f>+IFERROR(VLOOKUP($AJ293,'Calculation NO3'!$B$4:$J$1044,7,FALSE),"")</f>
        <v/>
      </c>
      <c r="AO293" s="347" t="str">
        <f>+IFERROR(VLOOKUP($AJ293,'Calculation P'!$B$4:$J$1000,7,FALSE),"")</f>
        <v/>
      </c>
      <c r="AP293" s="341" t="str">
        <f t="shared" si="110"/>
        <v>43704F</v>
      </c>
      <c r="AQ293" s="26" t="str">
        <f>+IFERROR(VLOOKUP($AP293,'Calculation TSS'!$B$4:$J$1000,7,FALSE),"")</f>
        <v/>
      </c>
      <c r="AR293" s="26" t="str">
        <f>+IFERROR(VLOOKUP($AP293,'Calculation COD'!$B$4:$J$1055,7,FALSE),"")</f>
        <v/>
      </c>
      <c r="AS293" s="26" t="str">
        <f>+IFERROR(VLOOKUP($AP293,'Calculation NH4'!$B$4:$J$1041,7,FALSE),"")</f>
        <v/>
      </c>
      <c r="AT293" s="339" t="str">
        <f>+IFERROR(VLOOKUP($AP293,'Calculation NO3'!$B$4:$J$1044,7,FALSE),"")</f>
        <v/>
      </c>
      <c r="AU293" s="339" t="str">
        <f>+IFERROR(VLOOKUP($AP293,'Calculation P'!$B$4:$J$1000,7,FALSE),"")</f>
        <v/>
      </c>
      <c r="AV293" s="62"/>
      <c r="AW293" s="348" t="str">
        <f t="shared" si="111"/>
        <v>43704G</v>
      </c>
      <c r="AX293" s="26" t="str">
        <f>+IFERROR(VLOOKUP($AW293,'Calculation COD'!$B$4:$J$1055,7,FALSE),"")</f>
        <v/>
      </c>
      <c r="AY293" s="26" t="str">
        <f>+IFERROR(VLOOKUP($AW293,'Calculation NH4'!$B$4:$J$1041,7,FALSE),"")</f>
        <v/>
      </c>
      <c r="AZ293" s="339" t="str">
        <f>+IFERROR(VLOOKUP($AW293,'Calculation NO3'!$B$4:$J$1044,7,FALSE),"")</f>
        <v/>
      </c>
      <c r="BA293" s="347" t="str">
        <f>+IFERROR(VLOOKUP($AW293,'Calculation P'!$B$4:$J$1000,7,FALSE),"")</f>
        <v/>
      </c>
      <c r="BB293" s="345" t="str">
        <f t="shared" si="112"/>
        <v>43704H</v>
      </c>
      <c r="BC293" s="339" t="str">
        <f>+IFERROR(VLOOKUP($BB293,'Calculation TSS'!$B$4:$J$1000,7,FALSE),"")</f>
        <v/>
      </c>
      <c r="BD293" s="26" t="str">
        <f>+IFERROR(VLOOKUP($BB293,'Calculation COD'!$B$4:$J$1055,7,FALSE),"")</f>
        <v/>
      </c>
      <c r="BE293" s="26" t="str">
        <f>+IFERROR(VLOOKUP($BB293,'Calculation NH4'!$B$4:$J$1041,7,FALSE),"")</f>
        <v/>
      </c>
      <c r="BF293" s="26" t="str">
        <f>+IFERROR(VLOOKUP($BB293,'Calculation NO3'!$B$4:$J$1044,7,FALSE),"")</f>
        <v/>
      </c>
      <c r="BG293" s="349" t="str">
        <f>+IFERROR(VLOOKUP($BB293,'Calculation P'!$B$4:$J$1000,7,FALSE),"")</f>
        <v/>
      </c>
      <c r="BH293" s="193" t="str">
        <f t="shared" si="113"/>
        <v>43704I</v>
      </c>
      <c r="BI293" s="343" t="str">
        <f>+IFERROR(VLOOKUP($BH293,'Calculation TSS'!$B$4:$J$1000,7,FALSE),"")</f>
        <v/>
      </c>
      <c r="BJ293" s="26" t="str">
        <f>+IFERROR(VLOOKUP($BH293,'Calculation COD'!$B$4:$J$1055,7,FALSE),"")</f>
        <v/>
      </c>
      <c r="BK293" s="26" t="str">
        <f>+IFERROR(VLOOKUP($BH293,'Calculation NH4'!$B$4:$J$1041,7,FALSE),"")</f>
        <v/>
      </c>
      <c r="BL293" s="26" t="str">
        <f>+IFERROR(VLOOKUP($BH293,'Calculation NO3'!$B$4:$J$1044,7,FALSE),"")</f>
        <v/>
      </c>
      <c r="BM293" s="339" t="str">
        <f>+IFERROR(VLOOKUP($BH293,'Calculation P'!$B$4:$J$1000,7,FALSE),"")</f>
        <v/>
      </c>
      <c r="BN293" s="62"/>
      <c r="BO293" s="345" t="str">
        <f t="shared" si="114"/>
        <v>43704N</v>
      </c>
      <c r="BP293" s="351">
        <f>IFERROR(+VLOOKUP($BO293,'Calculation Solids'!$B$4:$I$1141,7,FALSE),"")</f>
        <v>227.54674195521983</v>
      </c>
      <c r="BQ293" s="352" t="str">
        <f t="shared" si="115"/>
        <v>43704O</v>
      </c>
      <c r="BR293" s="351" t="str">
        <f>IFERROR(+VLOOKUP($BQ293,'Calculation Solids'!$B$4:$I$1141,7,FALSE),"")</f>
        <v/>
      </c>
      <c r="BS293" s="353" t="str">
        <f t="shared" si="116"/>
        <v>43704P</v>
      </c>
      <c r="BT293" s="351" t="str">
        <f>IFERROR(+VLOOKUP($BS293,'Calculation Solids'!$B$4:$I$1141,7,FALSE),"")</f>
        <v/>
      </c>
    </row>
    <row r="294" spans="1:72" x14ac:dyDescent="0.35">
      <c r="A294" s="359">
        <v>43705</v>
      </c>
      <c r="B294" s="239"/>
      <c r="C294" s="344" t="str">
        <f t="shared" si="118"/>
        <v>43705A</v>
      </c>
      <c r="D294" s="339">
        <f>IFERROR(+VLOOKUP(C294,'Calculation Solids'!$B$4:$I$1141,7,FALSE),"")</f>
        <v>10.248144671354398</v>
      </c>
      <c r="E294" s="340">
        <f>+IFERROR(VLOOKUP($C294,'Calculation COD'!$B$4:$J$1055,7,FALSE),"")</f>
        <v>13160</v>
      </c>
      <c r="F294" s="345" t="str">
        <f t="shared" si="102"/>
        <v>43705B</v>
      </c>
      <c r="G294" s="341">
        <f>IFERROR(+VLOOKUP($F294,'Calculation Solids'!$B$4:$I$1141,7,FALSE),"")</f>
        <v>2.6527966868575028</v>
      </c>
      <c r="H294" s="342">
        <f>+IFERROR(VLOOKUP($F294,'Calculation COD'!$B$4:$J$1055,7,FALSE),"")</f>
        <v>2100</v>
      </c>
      <c r="I294" s="342">
        <f>+IFERROR(VLOOKUP($F294,'Calculation NH4'!$B$4:$J$1041,7,FALSE),"")</f>
        <v>585</v>
      </c>
      <c r="J294" s="339">
        <f>+IFERROR(VLOOKUP($F294,'Calculation NO3'!$B$4:$J$1044,7,FALSE),"")</f>
        <v>0</v>
      </c>
      <c r="K294" s="339" t="str">
        <f>+IFERROR(VLOOKUP($F294,'Calculation P'!$B$4:$J$1000,7,FALSE),"")</f>
        <v/>
      </c>
      <c r="L294" s="239"/>
      <c r="M294" s="346" t="str">
        <f t="shared" si="103"/>
        <v>43705J</v>
      </c>
      <c r="N294" s="343">
        <f>+IFERROR(VLOOKUP($M294,'Calculation Solids'!$B$4:$J$1141,7,FALSE),"")</f>
        <v>50.422710584347236</v>
      </c>
      <c r="O294" s="339" t="str">
        <f t="shared" si="104"/>
        <v>43705K</v>
      </c>
      <c r="P294" s="339">
        <f>+IFERROR(VLOOKUP($O294,'Calculation Solids'!$B$4:$J$1141,7,FALSE),"")</f>
        <v>50.423090297901851</v>
      </c>
      <c r="Q294" s="339" t="str">
        <f t="shared" si="105"/>
        <v>43705L</v>
      </c>
      <c r="R294" s="339" t="str">
        <f>+IFERROR(VLOOKUP($Q294,'Calculation Solids'!$B$4:$J$1141,7,FALSE),"")</f>
        <v/>
      </c>
      <c r="S294" s="339" t="str">
        <f t="shared" si="106"/>
        <v>43705M</v>
      </c>
      <c r="T294" s="339" t="str">
        <f>+IFERROR(VLOOKUP($S294,'Calculation Solids'!$B$4:$J$1141,7,FALSE),"")</f>
        <v/>
      </c>
      <c r="U294" s="347">
        <f t="shared" si="117"/>
        <v>50.42290044112454</v>
      </c>
      <c r="V294" s="348" t="str">
        <f t="shared" si="107"/>
        <v>43705C</v>
      </c>
      <c r="W294" s="339" t="str">
        <f>+IFERROR(VLOOKUP($V294,'Calculation Solids'!$B$4:$J$1141,7,FALSE),"")</f>
        <v/>
      </c>
      <c r="X294" s="8" t="str">
        <f>+IFERROR(VLOOKUP($V294,'Calculation COD'!$B$4:$J$1055,7,FALSE),"")</f>
        <v/>
      </c>
      <c r="Y294" s="8" t="str">
        <f>+IFERROR(VLOOKUP($V294,'Calculation NH4'!$B$4:$J$1041,7,FALSE),"")</f>
        <v/>
      </c>
      <c r="Z294" s="339" t="str">
        <f>+IFERROR(VLOOKUP($V294,'Calculation NO3'!$B$4:$J$1044,7,FALSE),"")</f>
        <v/>
      </c>
      <c r="AA294" s="349" t="str">
        <f>+IFERROR(VLOOKUP($V294,'Calculation P'!$B$4:$J$1000,7,FALSE),"")</f>
        <v/>
      </c>
      <c r="AB294" s="62"/>
      <c r="AC294" s="345" t="str">
        <f t="shared" si="108"/>
        <v>43705D</v>
      </c>
      <c r="AD294" s="8" t="str">
        <f>+IFERROR(VLOOKUP($AC294,'Calculation TSS'!$B$4:$J$1000,7,FALSE),"")</f>
        <v/>
      </c>
      <c r="AE294" s="8" t="str">
        <f>+IFERROR(VLOOKUP($AC294,'Calculation COD'!$B$4:$J$1055,7,FALSE),"")</f>
        <v/>
      </c>
      <c r="AF294" s="8" t="str">
        <f>+IFERROR(VLOOKUP($AC294,'Calculation NH4'!$B$4:$J$1041,7,FALSE),"")</f>
        <v/>
      </c>
      <c r="AG294" s="339" t="str">
        <f>+IFERROR(VLOOKUP($AC294,'Calculation NO3'!$B$4:$J$1044,7,FALSE),"")</f>
        <v/>
      </c>
      <c r="AH294" s="339" t="str">
        <f>+IFERROR(VLOOKUP($AC294,'Calculation P'!$B$4:$J$1000,7,FALSE),"")</f>
        <v/>
      </c>
      <c r="AI294" s="239"/>
      <c r="AJ294" s="193" t="str">
        <f t="shared" si="109"/>
        <v>43705E</v>
      </c>
      <c r="AK294" s="350" t="str">
        <f>+IFERROR(VLOOKUP($AJ294,'Calculation TSS'!$B$4:$J$1000,7,FALSE),"")</f>
        <v/>
      </c>
      <c r="AL294" s="8" t="str">
        <f>+IFERROR(VLOOKUP($AJ294,'Calculation COD'!$B$4:$J$1055,7,FALSE),"")</f>
        <v/>
      </c>
      <c r="AM294" s="8" t="str">
        <f>+IFERROR(VLOOKUP($AJ294,'Calculation NH4'!$B$4:$J$1041,7,FALSE),"")</f>
        <v/>
      </c>
      <c r="AN294" s="339" t="str">
        <f>+IFERROR(VLOOKUP($AJ294,'Calculation NO3'!$B$4:$J$1044,7,FALSE),"")</f>
        <v/>
      </c>
      <c r="AO294" s="347" t="str">
        <f>+IFERROR(VLOOKUP($AJ294,'Calculation P'!$B$4:$J$1000,7,FALSE),"")</f>
        <v/>
      </c>
      <c r="AP294" s="341" t="str">
        <f t="shared" si="110"/>
        <v>43705F</v>
      </c>
      <c r="AQ294" s="26">
        <f>+IFERROR(VLOOKUP($AP294,'Calculation TSS'!$B$4:$J$1000,7,FALSE),"")</f>
        <v>238.88888888888971</v>
      </c>
      <c r="AR294" s="26" t="str">
        <f>+IFERROR(VLOOKUP($AP294,'Calculation COD'!$B$4:$J$1055,7,FALSE),"")</f>
        <v/>
      </c>
      <c r="AS294" s="26" t="str">
        <f>+IFERROR(VLOOKUP($AP294,'Calculation NH4'!$B$4:$J$1041,7,FALSE),"")</f>
        <v/>
      </c>
      <c r="AT294" s="339" t="str">
        <f>+IFERROR(VLOOKUP($AP294,'Calculation NO3'!$B$4:$J$1044,7,FALSE),"")</f>
        <v/>
      </c>
      <c r="AU294" s="339" t="str">
        <f>+IFERROR(VLOOKUP($AP294,'Calculation P'!$B$4:$J$1000,7,FALSE),"")</f>
        <v/>
      </c>
      <c r="AV294" s="62"/>
      <c r="AW294" s="348" t="str">
        <f t="shared" si="111"/>
        <v>43705G</v>
      </c>
      <c r="AX294" s="26">
        <f>+IFERROR(VLOOKUP($AW294,'Calculation COD'!$B$4:$J$1055,7,FALSE),"")</f>
        <v>0</v>
      </c>
      <c r="AY294" s="26">
        <f>+IFERROR(VLOOKUP($AW294,'Calculation NH4'!$B$4:$J$1041,7,FALSE),"")</f>
        <v>242.5</v>
      </c>
      <c r="AZ294" s="339">
        <f>+IFERROR(VLOOKUP($AW294,'Calculation NO3'!$B$4:$J$1044,7,FALSE),"")</f>
        <v>0</v>
      </c>
      <c r="BA294" s="347" t="str">
        <f>+IFERROR(VLOOKUP($AW294,'Calculation P'!$B$4:$J$1000,7,FALSE),"")</f>
        <v/>
      </c>
      <c r="BB294" s="345" t="str">
        <f t="shared" si="112"/>
        <v>43705H</v>
      </c>
      <c r="BC294" s="339" t="str">
        <f>+IFERROR(VLOOKUP($BB294,'Calculation TSS'!$B$4:$J$1000,7,FALSE),"")</f>
        <v/>
      </c>
      <c r="BD294" s="26" t="str">
        <f>+IFERROR(VLOOKUP($BB294,'Calculation COD'!$B$4:$J$1055,7,FALSE),"")</f>
        <v/>
      </c>
      <c r="BE294" s="26" t="str">
        <f>+IFERROR(VLOOKUP($BB294,'Calculation NH4'!$B$4:$J$1041,7,FALSE),"")</f>
        <v/>
      </c>
      <c r="BF294" s="26" t="str">
        <f>+IFERROR(VLOOKUP($BB294,'Calculation NO3'!$B$4:$J$1044,7,FALSE),"")</f>
        <v/>
      </c>
      <c r="BG294" s="349" t="str">
        <f>+IFERROR(VLOOKUP($BB294,'Calculation P'!$B$4:$J$1000,7,FALSE),"")</f>
        <v/>
      </c>
      <c r="BH294" s="193" t="str">
        <f t="shared" si="113"/>
        <v>43705I</v>
      </c>
      <c r="BI294" s="343">
        <f>+IFERROR(VLOOKUP($BH294,'Calculation TSS'!$B$4:$J$1000,7,FALSE),"")</f>
        <v>63.999999999999986</v>
      </c>
      <c r="BJ294" s="26">
        <f>+IFERROR(VLOOKUP($BH294,'Calculation COD'!$B$4:$J$1055,7,FALSE),"")</f>
        <v>0</v>
      </c>
      <c r="BK294" s="26">
        <f>+IFERROR(VLOOKUP($BH294,'Calculation NH4'!$B$4:$J$1041,7,FALSE),"")</f>
        <v>410</v>
      </c>
      <c r="BL294" s="26">
        <f>+IFERROR(VLOOKUP($BH294,'Calculation NO3'!$B$4:$J$1044,7,FALSE),"")</f>
        <v>46.2</v>
      </c>
      <c r="BM294" s="339" t="str">
        <f>+IFERROR(VLOOKUP($BH294,'Calculation P'!$B$4:$J$1000,7,FALSE),"")</f>
        <v/>
      </c>
      <c r="BN294" s="62"/>
      <c r="BO294" s="345" t="str">
        <f t="shared" si="114"/>
        <v>43705N</v>
      </c>
      <c r="BP294" s="351">
        <f>IFERROR(+VLOOKUP($BO294,'Calculation Solids'!$B$4:$I$1141,7,FALSE),"")</f>
        <v>231.25203531775531</v>
      </c>
      <c r="BQ294" s="352" t="str">
        <f t="shared" si="115"/>
        <v>43705O</v>
      </c>
      <c r="BR294" s="351" t="str">
        <f>IFERROR(+VLOOKUP($BQ294,'Calculation Solids'!$B$4:$I$1141,7,FALSE),"")</f>
        <v/>
      </c>
      <c r="BS294" s="353" t="str">
        <f t="shared" si="116"/>
        <v>43705P</v>
      </c>
      <c r="BT294" s="351" t="str">
        <f>IFERROR(+VLOOKUP($BS294,'Calculation Solids'!$B$4:$I$1141,7,FALSE),"")</f>
        <v/>
      </c>
    </row>
    <row r="295" spans="1:72" x14ac:dyDescent="0.35">
      <c r="A295" s="359">
        <v>43706</v>
      </c>
      <c r="B295" s="239"/>
      <c r="C295" s="344" t="str">
        <f t="shared" si="118"/>
        <v>43706A</v>
      </c>
      <c r="D295" s="339" t="str">
        <f>IFERROR(+VLOOKUP(C295,'Calculation Solids'!$B$4:$I$1141,7,FALSE),"")</f>
        <v/>
      </c>
      <c r="E295" s="340" t="str">
        <f>+IFERROR(VLOOKUP($C295,'Calculation COD'!$B$4:$J$1055,7,FALSE),"")</f>
        <v/>
      </c>
      <c r="F295" s="345" t="str">
        <f t="shared" si="102"/>
        <v>43706B</v>
      </c>
      <c r="G295" s="341" t="str">
        <f>IFERROR(+VLOOKUP($F295,'Calculation Solids'!$B$4:$I$1141,7,FALSE),"")</f>
        <v/>
      </c>
      <c r="H295" s="342" t="str">
        <f>+IFERROR(VLOOKUP($F295,'Calculation COD'!$B$4:$J$1055,7,FALSE),"")</f>
        <v/>
      </c>
      <c r="I295" s="342" t="str">
        <f>+IFERROR(VLOOKUP($F295,'Calculation NH4'!$B$4:$J$1041,7,FALSE),"")</f>
        <v/>
      </c>
      <c r="J295" s="339" t="str">
        <f>+IFERROR(VLOOKUP($F295,'Calculation NO3'!$B$4:$J$1044,7,FALSE),"")</f>
        <v/>
      </c>
      <c r="K295" s="339" t="str">
        <f>+IFERROR(VLOOKUP($F295,'Calculation P'!$B$4:$J$1000,7,FALSE),"")</f>
        <v/>
      </c>
      <c r="L295" s="239"/>
      <c r="M295" s="346" t="str">
        <f t="shared" si="103"/>
        <v>43706J</v>
      </c>
      <c r="N295" s="343" t="str">
        <f>+IFERROR(VLOOKUP($M295,'Calculation Solids'!$B$4:$J$1141,7,FALSE),"")</f>
        <v/>
      </c>
      <c r="O295" s="339" t="str">
        <f t="shared" si="104"/>
        <v>43706K</v>
      </c>
      <c r="P295" s="339" t="str">
        <f>+IFERROR(VLOOKUP($O295,'Calculation Solids'!$B$4:$J$1141,7,FALSE),"")</f>
        <v/>
      </c>
      <c r="Q295" s="339" t="str">
        <f t="shared" si="105"/>
        <v>43706L</v>
      </c>
      <c r="R295" s="339" t="str">
        <f>+IFERROR(VLOOKUP($Q295,'Calculation Solids'!$B$4:$J$1141,7,FALSE),"")</f>
        <v/>
      </c>
      <c r="S295" s="339" t="str">
        <f t="shared" si="106"/>
        <v>43706M</v>
      </c>
      <c r="T295" s="339" t="str">
        <f>+IFERROR(VLOOKUP($S295,'Calculation Solids'!$B$4:$J$1141,7,FALSE),"")</f>
        <v/>
      </c>
      <c r="U295" s="347" t="str">
        <f t="shared" si="117"/>
        <v/>
      </c>
      <c r="V295" s="348" t="str">
        <f t="shared" si="107"/>
        <v>43706C</v>
      </c>
      <c r="W295" s="339" t="str">
        <f>+IFERROR(VLOOKUP($V295,'Calculation Solids'!$B$4:$J$1141,7,FALSE),"")</f>
        <v/>
      </c>
      <c r="X295" s="8" t="str">
        <f>+IFERROR(VLOOKUP($V295,'Calculation COD'!$B$4:$J$1055,7,FALSE),"")</f>
        <v/>
      </c>
      <c r="Y295" s="8" t="str">
        <f>+IFERROR(VLOOKUP($V295,'Calculation NH4'!$B$4:$J$1041,7,FALSE),"")</f>
        <v/>
      </c>
      <c r="Z295" s="339" t="str">
        <f>+IFERROR(VLOOKUP($V295,'Calculation NO3'!$B$4:$J$1044,7,FALSE),"")</f>
        <v/>
      </c>
      <c r="AA295" s="349" t="str">
        <f>+IFERROR(VLOOKUP($V295,'Calculation P'!$B$4:$J$1000,7,FALSE),"")</f>
        <v/>
      </c>
      <c r="AB295" s="62"/>
      <c r="AC295" s="345" t="str">
        <f t="shared" si="108"/>
        <v>43706D</v>
      </c>
      <c r="AD295" s="8" t="str">
        <f>+IFERROR(VLOOKUP($AC295,'Calculation TSS'!$B$4:$J$1000,7,FALSE),"")</f>
        <v/>
      </c>
      <c r="AE295" s="8" t="str">
        <f>+IFERROR(VLOOKUP($AC295,'Calculation COD'!$B$4:$J$1055,7,FALSE),"")</f>
        <v/>
      </c>
      <c r="AF295" s="8" t="str">
        <f>+IFERROR(VLOOKUP($AC295,'Calculation NH4'!$B$4:$J$1041,7,FALSE),"")</f>
        <v/>
      </c>
      <c r="AG295" s="339" t="str">
        <f>+IFERROR(VLOOKUP($AC295,'Calculation NO3'!$B$4:$J$1044,7,FALSE),"")</f>
        <v/>
      </c>
      <c r="AH295" s="339" t="str">
        <f>+IFERROR(VLOOKUP($AC295,'Calculation P'!$B$4:$J$1000,7,FALSE),"")</f>
        <v/>
      </c>
      <c r="AI295" s="239"/>
      <c r="AJ295" s="193" t="str">
        <f t="shared" si="109"/>
        <v>43706E</v>
      </c>
      <c r="AK295" s="350" t="str">
        <f>+IFERROR(VLOOKUP($AJ295,'Calculation TSS'!$B$4:$J$1000,7,FALSE),"")</f>
        <v/>
      </c>
      <c r="AL295" s="8" t="str">
        <f>+IFERROR(VLOOKUP($AJ295,'Calculation COD'!$B$4:$J$1055,7,FALSE),"")</f>
        <v/>
      </c>
      <c r="AM295" s="8" t="str">
        <f>+IFERROR(VLOOKUP($AJ295,'Calculation NH4'!$B$4:$J$1041,7,FALSE),"")</f>
        <v/>
      </c>
      <c r="AN295" s="339" t="str">
        <f>+IFERROR(VLOOKUP($AJ295,'Calculation NO3'!$B$4:$J$1044,7,FALSE),"")</f>
        <v/>
      </c>
      <c r="AO295" s="347" t="str">
        <f>+IFERROR(VLOOKUP($AJ295,'Calculation P'!$B$4:$J$1000,7,FALSE),"")</f>
        <v/>
      </c>
      <c r="AP295" s="341" t="str">
        <f t="shared" si="110"/>
        <v>43706F</v>
      </c>
      <c r="AQ295" s="26" t="str">
        <f>+IFERROR(VLOOKUP($AP295,'Calculation TSS'!$B$4:$J$1000,7,FALSE),"")</f>
        <v/>
      </c>
      <c r="AR295" s="26" t="str">
        <f>+IFERROR(VLOOKUP($AP295,'Calculation COD'!$B$4:$J$1055,7,FALSE),"")</f>
        <v/>
      </c>
      <c r="AS295" s="26" t="str">
        <f>+IFERROR(VLOOKUP($AP295,'Calculation NH4'!$B$4:$J$1041,7,FALSE),"")</f>
        <v/>
      </c>
      <c r="AT295" s="339" t="str">
        <f>+IFERROR(VLOOKUP($AP295,'Calculation NO3'!$B$4:$J$1044,7,FALSE),"")</f>
        <v/>
      </c>
      <c r="AU295" s="339" t="str">
        <f>+IFERROR(VLOOKUP($AP295,'Calculation P'!$B$4:$J$1000,7,FALSE),"")</f>
        <v/>
      </c>
      <c r="AV295" s="62"/>
      <c r="AW295" s="348" t="str">
        <f t="shared" si="111"/>
        <v>43706G</v>
      </c>
      <c r="AX295" s="26" t="str">
        <f>+IFERROR(VLOOKUP($AW295,'Calculation COD'!$B$4:$J$1055,7,FALSE),"")</f>
        <v/>
      </c>
      <c r="AY295" s="26" t="str">
        <f>+IFERROR(VLOOKUP($AW295,'Calculation NH4'!$B$4:$J$1041,7,FALSE),"")</f>
        <v/>
      </c>
      <c r="AZ295" s="339" t="str">
        <f>+IFERROR(VLOOKUP($AW295,'Calculation NO3'!$B$4:$J$1044,7,FALSE),"")</f>
        <v/>
      </c>
      <c r="BA295" s="347" t="str">
        <f>+IFERROR(VLOOKUP($AW295,'Calculation P'!$B$4:$J$1000,7,FALSE),"")</f>
        <v/>
      </c>
      <c r="BB295" s="345" t="str">
        <f t="shared" si="112"/>
        <v>43706H</v>
      </c>
      <c r="BC295" s="339" t="str">
        <f>+IFERROR(VLOOKUP($BB295,'Calculation TSS'!$B$4:$J$1000,7,FALSE),"")</f>
        <v/>
      </c>
      <c r="BD295" s="26" t="str">
        <f>+IFERROR(VLOOKUP($BB295,'Calculation COD'!$B$4:$J$1055,7,FALSE),"")</f>
        <v/>
      </c>
      <c r="BE295" s="26" t="str">
        <f>+IFERROR(VLOOKUP($BB295,'Calculation NH4'!$B$4:$J$1041,7,FALSE),"")</f>
        <v/>
      </c>
      <c r="BF295" s="26" t="str">
        <f>+IFERROR(VLOOKUP($BB295,'Calculation NO3'!$B$4:$J$1044,7,FALSE),"")</f>
        <v/>
      </c>
      <c r="BG295" s="349" t="str">
        <f>+IFERROR(VLOOKUP($BB295,'Calculation P'!$B$4:$J$1000,7,FALSE),"")</f>
        <v/>
      </c>
      <c r="BH295" s="193" t="str">
        <f t="shared" si="113"/>
        <v>43706I</v>
      </c>
      <c r="BI295" s="343" t="str">
        <f>+IFERROR(VLOOKUP($BH295,'Calculation TSS'!$B$4:$J$1000,7,FALSE),"")</f>
        <v/>
      </c>
      <c r="BJ295" s="26" t="str">
        <f>+IFERROR(VLOOKUP($BH295,'Calculation COD'!$B$4:$J$1055,7,FALSE),"")</f>
        <v/>
      </c>
      <c r="BK295" s="26" t="str">
        <f>+IFERROR(VLOOKUP($BH295,'Calculation NH4'!$B$4:$J$1041,7,FALSE),"")</f>
        <v/>
      </c>
      <c r="BL295" s="26" t="str">
        <f>+IFERROR(VLOOKUP($BH295,'Calculation NO3'!$B$4:$J$1044,7,FALSE),"")</f>
        <v/>
      </c>
      <c r="BM295" s="339" t="str">
        <f>+IFERROR(VLOOKUP($BH295,'Calculation P'!$B$4:$J$1000,7,FALSE),"")</f>
        <v/>
      </c>
      <c r="BN295" s="62"/>
      <c r="BO295" s="345" t="str">
        <f t="shared" si="114"/>
        <v>43706N</v>
      </c>
      <c r="BP295" s="351" t="str">
        <f>IFERROR(+VLOOKUP($BO295,'Calculation Solids'!$B$4:$I$1141,7,FALSE),"")</f>
        <v/>
      </c>
      <c r="BQ295" s="352" t="str">
        <f t="shared" si="115"/>
        <v>43706O</v>
      </c>
      <c r="BR295" s="351" t="str">
        <f>IFERROR(+VLOOKUP($BQ295,'Calculation Solids'!$B$4:$I$1141,7,FALSE),"")</f>
        <v/>
      </c>
      <c r="BS295" s="353" t="str">
        <f t="shared" si="116"/>
        <v>43706P</v>
      </c>
      <c r="BT295" s="351" t="str">
        <f>IFERROR(+VLOOKUP($BS295,'Calculation Solids'!$B$4:$I$1141,7,FALSE),"")</f>
        <v/>
      </c>
    </row>
    <row r="296" spans="1:72" x14ac:dyDescent="0.35">
      <c r="A296" s="359">
        <v>43707</v>
      </c>
      <c r="B296" s="239"/>
      <c r="C296" s="344" t="str">
        <f t="shared" si="118"/>
        <v>43707A</v>
      </c>
      <c r="D296" s="339">
        <f>IFERROR(+VLOOKUP(C296,'Calculation Solids'!$B$4:$I$1141,7,FALSE),"")</f>
        <v>8.6232014150290706</v>
      </c>
      <c r="E296" s="340" t="str">
        <f>+IFERROR(VLOOKUP($C296,'Calculation COD'!$B$4:$J$1055,7,FALSE),"")</f>
        <v/>
      </c>
      <c r="F296" s="345" t="str">
        <f t="shared" si="102"/>
        <v>43707B</v>
      </c>
      <c r="G296" s="341">
        <f>IFERROR(+VLOOKUP($F296,'Calculation Solids'!$B$4:$I$1141,7,FALSE),"")</f>
        <v>1.7776330675928169</v>
      </c>
      <c r="H296" s="342" t="str">
        <f>+IFERROR(VLOOKUP($F296,'Calculation COD'!$B$4:$J$1055,7,FALSE),"")</f>
        <v/>
      </c>
      <c r="I296" s="342" t="str">
        <f>+IFERROR(VLOOKUP($F296,'Calculation NH4'!$B$4:$J$1041,7,FALSE),"")</f>
        <v/>
      </c>
      <c r="J296" s="339" t="str">
        <f>+IFERROR(VLOOKUP($F296,'Calculation NO3'!$B$4:$J$1044,7,FALSE),"")</f>
        <v/>
      </c>
      <c r="K296" s="339" t="str">
        <f>+IFERROR(VLOOKUP($F296,'Calculation P'!$B$4:$J$1000,7,FALSE),"")</f>
        <v/>
      </c>
      <c r="L296" s="239"/>
      <c r="M296" s="346" t="str">
        <f t="shared" si="103"/>
        <v>43707J</v>
      </c>
      <c r="N296" s="343">
        <f>+IFERROR(VLOOKUP($M296,'Calculation Solids'!$B$4:$J$1141,7,FALSE),"")</f>
        <v>50.538828356537245</v>
      </c>
      <c r="O296" s="339" t="str">
        <f t="shared" si="104"/>
        <v>43707K</v>
      </c>
      <c r="P296" s="339">
        <f>+IFERROR(VLOOKUP($O296,'Calculation Solids'!$B$4:$J$1141,7,FALSE),"")</f>
        <v>46.414135282136726</v>
      </c>
      <c r="Q296" s="339" t="str">
        <f t="shared" si="105"/>
        <v>43707L</v>
      </c>
      <c r="R296" s="339">
        <f>+IFERROR(VLOOKUP($Q296,'Calculation Solids'!$B$4:$J$1141,7,FALSE),"")</f>
        <v>49.846818491880192</v>
      </c>
      <c r="S296" s="339" t="str">
        <f t="shared" si="106"/>
        <v>43707M</v>
      </c>
      <c r="T296" s="339" t="str">
        <f>+IFERROR(VLOOKUP($S296,'Calculation Solids'!$B$4:$J$1141,7,FALSE),"")</f>
        <v/>
      </c>
      <c r="U296" s="347">
        <f t="shared" si="117"/>
        <v>48.933260710184719</v>
      </c>
      <c r="V296" s="348" t="str">
        <f t="shared" si="107"/>
        <v>43707C</v>
      </c>
      <c r="W296" s="339" t="str">
        <f>+IFERROR(VLOOKUP($V296,'Calculation Solids'!$B$4:$J$1141,7,FALSE),"")</f>
        <v/>
      </c>
      <c r="X296" s="8" t="str">
        <f>+IFERROR(VLOOKUP($V296,'Calculation COD'!$B$4:$J$1055,7,FALSE),"")</f>
        <v/>
      </c>
      <c r="Y296" s="8" t="str">
        <f>+IFERROR(VLOOKUP($V296,'Calculation NH4'!$B$4:$J$1041,7,FALSE),"")</f>
        <v/>
      </c>
      <c r="Z296" s="339" t="str">
        <f>+IFERROR(VLOOKUP($V296,'Calculation NO3'!$B$4:$J$1044,7,FALSE),"")</f>
        <v/>
      </c>
      <c r="AA296" s="349" t="str">
        <f>+IFERROR(VLOOKUP($V296,'Calculation P'!$B$4:$J$1000,7,FALSE),"")</f>
        <v/>
      </c>
      <c r="AB296" s="62"/>
      <c r="AC296" s="345" t="str">
        <f t="shared" si="108"/>
        <v>43707D</v>
      </c>
      <c r="AD296" s="8" t="str">
        <f>+IFERROR(VLOOKUP($AC296,'Calculation TSS'!$B$4:$J$1000,7,FALSE),"")</f>
        <v/>
      </c>
      <c r="AE296" s="8" t="str">
        <f>+IFERROR(VLOOKUP($AC296,'Calculation COD'!$B$4:$J$1055,7,FALSE),"")</f>
        <v/>
      </c>
      <c r="AF296" s="8" t="str">
        <f>+IFERROR(VLOOKUP($AC296,'Calculation NH4'!$B$4:$J$1041,7,FALSE),"")</f>
        <v/>
      </c>
      <c r="AG296" s="339" t="str">
        <f>+IFERROR(VLOOKUP($AC296,'Calculation NO3'!$B$4:$J$1044,7,FALSE),"")</f>
        <v/>
      </c>
      <c r="AH296" s="339" t="str">
        <f>+IFERROR(VLOOKUP($AC296,'Calculation P'!$B$4:$J$1000,7,FALSE),"")</f>
        <v/>
      </c>
      <c r="AI296" s="239"/>
      <c r="AJ296" s="193" t="str">
        <f t="shared" si="109"/>
        <v>43707E</v>
      </c>
      <c r="AK296" s="350" t="str">
        <f>+IFERROR(VLOOKUP($AJ296,'Calculation TSS'!$B$4:$J$1000,7,FALSE),"")</f>
        <v/>
      </c>
      <c r="AL296" s="8" t="str">
        <f>+IFERROR(VLOOKUP($AJ296,'Calculation COD'!$B$4:$J$1055,7,FALSE),"")</f>
        <v/>
      </c>
      <c r="AM296" s="8" t="str">
        <f>+IFERROR(VLOOKUP($AJ296,'Calculation NH4'!$B$4:$J$1041,7,FALSE),"")</f>
        <v/>
      </c>
      <c r="AN296" s="339" t="str">
        <f>+IFERROR(VLOOKUP($AJ296,'Calculation NO3'!$B$4:$J$1044,7,FALSE),"")</f>
        <v/>
      </c>
      <c r="AO296" s="347" t="str">
        <f>+IFERROR(VLOOKUP($AJ296,'Calculation P'!$B$4:$J$1000,7,FALSE),"")</f>
        <v/>
      </c>
      <c r="AP296" s="341" t="str">
        <f t="shared" si="110"/>
        <v>43707F</v>
      </c>
      <c r="AQ296" s="26" t="str">
        <f>+IFERROR(VLOOKUP($AP296,'Calculation TSS'!$B$4:$J$1000,7,FALSE),"")</f>
        <v/>
      </c>
      <c r="AR296" s="26" t="str">
        <f>+IFERROR(VLOOKUP($AP296,'Calculation COD'!$B$4:$J$1055,7,FALSE),"")</f>
        <v/>
      </c>
      <c r="AS296" s="26" t="str">
        <f>+IFERROR(VLOOKUP($AP296,'Calculation NH4'!$B$4:$J$1041,7,FALSE),"")</f>
        <v/>
      </c>
      <c r="AT296" s="339" t="str">
        <f>+IFERROR(VLOOKUP($AP296,'Calculation NO3'!$B$4:$J$1044,7,FALSE),"")</f>
        <v/>
      </c>
      <c r="AU296" s="339" t="str">
        <f>+IFERROR(VLOOKUP($AP296,'Calculation P'!$B$4:$J$1000,7,FALSE),"")</f>
        <v/>
      </c>
      <c r="AV296" s="62"/>
      <c r="AW296" s="348" t="str">
        <f t="shared" si="111"/>
        <v>43707G</v>
      </c>
      <c r="AX296" s="26" t="str">
        <f>+IFERROR(VLOOKUP($AW296,'Calculation COD'!$B$4:$J$1055,7,FALSE),"")</f>
        <v/>
      </c>
      <c r="AY296" s="26" t="str">
        <f>+IFERROR(VLOOKUP($AW296,'Calculation NH4'!$B$4:$J$1041,7,FALSE),"")</f>
        <v/>
      </c>
      <c r="AZ296" s="339" t="str">
        <f>+IFERROR(VLOOKUP($AW296,'Calculation NO3'!$B$4:$J$1044,7,FALSE),"")</f>
        <v/>
      </c>
      <c r="BA296" s="347" t="str">
        <f>+IFERROR(VLOOKUP($AW296,'Calculation P'!$B$4:$J$1000,7,FALSE),"")</f>
        <v/>
      </c>
      <c r="BB296" s="345" t="str">
        <f t="shared" si="112"/>
        <v>43707H</v>
      </c>
      <c r="BC296" s="339" t="str">
        <f>+IFERROR(VLOOKUP($BB296,'Calculation TSS'!$B$4:$J$1000,7,FALSE),"")</f>
        <v/>
      </c>
      <c r="BD296" s="26" t="str">
        <f>+IFERROR(VLOOKUP($BB296,'Calculation COD'!$B$4:$J$1055,7,FALSE),"")</f>
        <v/>
      </c>
      <c r="BE296" s="26" t="str">
        <f>+IFERROR(VLOOKUP($BB296,'Calculation NH4'!$B$4:$J$1041,7,FALSE),"")</f>
        <v/>
      </c>
      <c r="BF296" s="26" t="str">
        <f>+IFERROR(VLOOKUP($BB296,'Calculation NO3'!$B$4:$J$1044,7,FALSE),"")</f>
        <v/>
      </c>
      <c r="BG296" s="349" t="str">
        <f>+IFERROR(VLOOKUP($BB296,'Calculation P'!$B$4:$J$1000,7,FALSE),"")</f>
        <v/>
      </c>
      <c r="BH296" s="193" t="str">
        <f t="shared" si="113"/>
        <v>43707I</v>
      </c>
      <c r="BI296" s="343" t="str">
        <f>+IFERROR(VLOOKUP($BH296,'Calculation TSS'!$B$4:$J$1000,7,FALSE),"")</f>
        <v/>
      </c>
      <c r="BJ296" s="26" t="str">
        <f>+IFERROR(VLOOKUP($BH296,'Calculation COD'!$B$4:$J$1055,7,FALSE),"")</f>
        <v/>
      </c>
      <c r="BK296" s="26" t="str">
        <f>+IFERROR(VLOOKUP($BH296,'Calculation NH4'!$B$4:$J$1041,7,FALSE),"")</f>
        <v/>
      </c>
      <c r="BL296" s="26" t="str">
        <f>+IFERROR(VLOOKUP($BH296,'Calculation NO3'!$B$4:$J$1044,7,FALSE),"")</f>
        <v/>
      </c>
      <c r="BM296" s="339" t="str">
        <f>+IFERROR(VLOOKUP($BH296,'Calculation P'!$B$4:$J$1000,7,FALSE),"")</f>
        <v/>
      </c>
      <c r="BN296" s="62"/>
      <c r="BO296" s="345" t="str">
        <f t="shared" si="114"/>
        <v>43707N</v>
      </c>
      <c r="BP296" s="351" t="str">
        <f>IFERROR(+VLOOKUP($BO296,'Calculation Solids'!$B$4:$I$1141,7,FALSE),"")</f>
        <v/>
      </c>
      <c r="BQ296" s="352" t="str">
        <f t="shared" si="115"/>
        <v>43707O</v>
      </c>
      <c r="BR296" s="351" t="str">
        <f>IFERROR(+VLOOKUP($BQ296,'Calculation Solids'!$B$4:$I$1141,7,FALSE),"")</f>
        <v/>
      </c>
      <c r="BS296" s="353" t="str">
        <f t="shared" si="116"/>
        <v>43707P</v>
      </c>
      <c r="BT296" s="351">
        <f>IFERROR(+VLOOKUP($BS296,'Calculation Solids'!$B$4:$I$1141,7,FALSE),"")</f>
        <v>51.90454644895685</v>
      </c>
    </row>
    <row r="297" spans="1:72" x14ac:dyDescent="0.35">
      <c r="A297" s="359">
        <v>43708</v>
      </c>
      <c r="B297" s="240"/>
      <c r="C297" s="191"/>
      <c r="D297" s="64"/>
      <c r="E297" s="326"/>
      <c r="F297" s="183"/>
      <c r="G297" s="178"/>
      <c r="H297" s="3"/>
      <c r="I297" s="3"/>
      <c r="J297" s="64"/>
      <c r="K297" s="64"/>
      <c r="L297" s="240"/>
      <c r="M297" s="117"/>
      <c r="N297" s="66"/>
      <c r="O297" s="64"/>
      <c r="P297" s="64"/>
      <c r="Q297" s="64"/>
      <c r="R297" s="64"/>
      <c r="S297" s="64"/>
      <c r="T297" s="64"/>
      <c r="U297" s="69"/>
      <c r="V297" s="189"/>
      <c r="W297" s="64"/>
      <c r="X297" s="4"/>
      <c r="Y297" s="4"/>
      <c r="Z297" s="64"/>
      <c r="AA297" s="131"/>
      <c r="AB297" s="115"/>
      <c r="AC297" s="183"/>
      <c r="AD297" s="4"/>
      <c r="AE297" s="4"/>
      <c r="AF297" s="4"/>
      <c r="AG297" s="64"/>
      <c r="AH297" s="64"/>
      <c r="AI297" s="240"/>
      <c r="AJ297" s="210"/>
      <c r="AK297" s="211"/>
      <c r="AL297" s="4"/>
      <c r="AM297" s="4"/>
      <c r="AN297" s="64"/>
      <c r="AO297" s="69"/>
      <c r="AP297" s="178"/>
      <c r="AQ297" s="65"/>
      <c r="AR297" s="65"/>
      <c r="AS297" s="65"/>
      <c r="AT297" s="64"/>
      <c r="AU297" s="64"/>
      <c r="AV297" s="115"/>
      <c r="AW297" s="189"/>
      <c r="AX297" s="65"/>
      <c r="AY297" s="65"/>
      <c r="AZ297" s="64"/>
      <c r="BA297" s="69"/>
      <c r="BB297" s="183"/>
      <c r="BC297" s="64"/>
      <c r="BD297" s="65"/>
      <c r="BE297" s="65"/>
      <c r="BF297" s="65"/>
      <c r="BG297" s="131"/>
      <c r="BH297" s="210"/>
      <c r="BI297" s="66"/>
      <c r="BJ297" s="65"/>
      <c r="BK297" s="65"/>
      <c r="BL297" s="65"/>
      <c r="BM297" s="64"/>
      <c r="BN297" s="115"/>
      <c r="BO297" s="183"/>
      <c r="BP297" s="116"/>
      <c r="BQ297" s="187"/>
      <c r="BR297" s="116"/>
      <c r="BS297" s="185"/>
      <c r="BT297" s="116"/>
    </row>
    <row r="298" spans="1:72" x14ac:dyDescent="0.35">
      <c r="A298" s="359">
        <v>43709</v>
      </c>
      <c r="B298" s="240"/>
      <c r="C298" s="191" t="str">
        <f t="shared" si="118"/>
        <v>43709A</v>
      </c>
      <c r="D298" s="64" t="str">
        <f>IFERROR(+VLOOKUP(C298,'Calculation Solids'!$B$4:$I$1141,7,FALSE),"")</f>
        <v/>
      </c>
      <c r="E298" s="326" t="str">
        <f>+IFERROR(VLOOKUP($C298,'Calculation COD'!$B$4:$J$1055,7,FALSE),"")</f>
        <v/>
      </c>
      <c r="F298" s="183" t="str">
        <f t="shared" si="102"/>
        <v>43709B</v>
      </c>
      <c r="G298" s="178" t="str">
        <f>IFERROR(+VLOOKUP($F298,'Calculation Solids'!$B$4:$I$1141,7,FALSE),"")</f>
        <v/>
      </c>
      <c r="H298" s="3" t="str">
        <f>+IFERROR(VLOOKUP($F298,'Calculation COD'!$B$4:$J$1055,7,FALSE),"")</f>
        <v/>
      </c>
      <c r="I298" s="3" t="str">
        <f>+IFERROR(VLOOKUP($F298,'Calculation NH4'!$B$4:$J$1041,7,FALSE),"")</f>
        <v/>
      </c>
      <c r="J298" s="64" t="str">
        <f>+IFERROR(VLOOKUP($F298,'Calculation NO3'!$B$4:$J$1044,7,FALSE),"")</f>
        <v/>
      </c>
      <c r="K298" s="64" t="str">
        <f>+IFERROR(VLOOKUP($F298,'Calculation P'!$B$4:$J$1000,7,FALSE),"")</f>
        <v/>
      </c>
      <c r="L298" s="240"/>
      <c r="M298" s="117" t="str">
        <f t="shared" si="103"/>
        <v>43709J</v>
      </c>
      <c r="N298" s="66" t="str">
        <f>+IFERROR(VLOOKUP($M298,'Calculation Solids'!$B$4:$J$1141,7,FALSE),"")</f>
        <v/>
      </c>
      <c r="O298" s="64" t="str">
        <f t="shared" si="104"/>
        <v>43709K</v>
      </c>
      <c r="P298" s="64" t="str">
        <f>+IFERROR(VLOOKUP($O298,'Calculation Solids'!$B$4:$J$1141,7,FALSE),"")</f>
        <v/>
      </c>
      <c r="Q298" s="64" t="str">
        <f t="shared" si="105"/>
        <v>43709L</v>
      </c>
      <c r="R298" s="64" t="str">
        <f>+IFERROR(VLOOKUP($Q298,'Calculation Solids'!$B$4:$J$1141,7,FALSE),"")</f>
        <v/>
      </c>
      <c r="S298" s="64" t="str">
        <f t="shared" si="106"/>
        <v>43709M</v>
      </c>
      <c r="T298" s="64" t="str">
        <f>+IFERROR(VLOOKUP($S298,'Calculation Solids'!$B$4:$J$1141,7,FALSE),"")</f>
        <v/>
      </c>
      <c r="U298" s="69" t="str">
        <f t="shared" si="117"/>
        <v/>
      </c>
      <c r="V298" s="189" t="str">
        <f t="shared" si="107"/>
        <v>43709C</v>
      </c>
      <c r="W298" s="64" t="str">
        <f>+IFERROR(VLOOKUP($V298,'Calculation Solids'!$B$4:$J$1141,7,FALSE),"")</f>
        <v/>
      </c>
      <c r="X298" s="4" t="str">
        <f>+IFERROR(VLOOKUP($V298,'Calculation COD'!$B$4:$J$1055,7,FALSE),"")</f>
        <v/>
      </c>
      <c r="Y298" s="4" t="str">
        <f>+IFERROR(VLOOKUP($V298,'Calculation NH4'!$B$4:$J$1041,7,FALSE),"")</f>
        <v/>
      </c>
      <c r="Z298" s="64" t="str">
        <f>+IFERROR(VLOOKUP($V298,'Calculation NO3'!$B$4:$J$1044,7,FALSE),"")</f>
        <v/>
      </c>
      <c r="AA298" s="131" t="str">
        <f>+IFERROR(VLOOKUP($V298,'Calculation P'!$B$4:$J$1000,7,FALSE),"")</f>
        <v/>
      </c>
      <c r="AB298" s="115"/>
      <c r="AC298" s="183" t="str">
        <f t="shared" si="108"/>
        <v>43709D</v>
      </c>
      <c r="AD298" s="4" t="str">
        <f>+IFERROR(VLOOKUP($AC298,'Calculation TSS'!$B$4:$J$1000,7,FALSE),"")</f>
        <v/>
      </c>
      <c r="AE298" s="4" t="str">
        <f>+IFERROR(VLOOKUP($AC298,'Calculation COD'!$B$4:$J$1055,7,FALSE),"")</f>
        <v/>
      </c>
      <c r="AF298" s="4" t="str">
        <f>+IFERROR(VLOOKUP($AC298,'Calculation NH4'!$B$4:$J$1041,7,FALSE),"")</f>
        <v/>
      </c>
      <c r="AG298" s="64" t="str">
        <f>+IFERROR(VLOOKUP($AC298,'Calculation NO3'!$B$4:$J$1044,7,FALSE),"")</f>
        <v/>
      </c>
      <c r="AH298" s="64" t="str">
        <f>+IFERROR(VLOOKUP($AC298,'Calculation P'!$B$4:$J$1000,7,FALSE),"")</f>
        <v/>
      </c>
      <c r="AI298" s="240"/>
      <c r="AJ298" s="210" t="str">
        <f t="shared" si="109"/>
        <v>43709E</v>
      </c>
      <c r="AK298" s="211" t="str">
        <f>+IFERROR(VLOOKUP($AJ298,'Calculation TSS'!$B$4:$J$1000,7,FALSE),"")</f>
        <v/>
      </c>
      <c r="AL298" s="4" t="str">
        <f>+IFERROR(VLOOKUP($AJ298,'Calculation COD'!$B$4:$J$1055,7,FALSE),"")</f>
        <v/>
      </c>
      <c r="AM298" s="4" t="str">
        <f>+IFERROR(VLOOKUP($AJ298,'Calculation NH4'!$B$4:$J$1041,7,FALSE),"")</f>
        <v/>
      </c>
      <c r="AN298" s="64" t="str">
        <f>+IFERROR(VLOOKUP($AJ298,'Calculation NO3'!$B$4:$J$1044,7,FALSE),"")</f>
        <v/>
      </c>
      <c r="AO298" s="69" t="str">
        <f>+IFERROR(VLOOKUP($AJ298,'Calculation P'!$B$4:$J$1000,7,FALSE),"")</f>
        <v/>
      </c>
      <c r="AP298" s="178" t="str">
        <f t="shared" si="110"/>
        <v>43709F</v>
      </c>
      <c r="AQ298" s="65" t="str">
        <f>+IFERROR(VLOOKUP($AP298,'Calculation TSS'!$B$4:$J$1000,7,FALSE),"")</f>
        <v/>
      </c>
      <c r="AR298" s="65" t="str">
        <f>+IFERROR(VLOOKUP($AP298,'Calculation COD'!$B$4:$J$1055,7,FALSE),"")</f>
        <v/>
      </c>
      <c r="AS298" s="65" t="str">
        <f>+IFERROR(VLOOKUP($AP298,'Calculation NH4'!$B$4:$J$1041,7,FALSE),"")</f>
        <v/>
      </c>
      <c r="AT298" s="64" t="str">
        <f>+IFERROR(VLOOKUP($AP298,'Calculation NO3'!$B$4:$J$1044,7,FALSE),"")</f>
        <v/>
      </c>
      <c r="AU298" s="64" t="str">
        <f>+IFERROR(VLOOKUP($AP298,'Calculation P'!$B$4:$J$1000,7,FALSE),"")</f>
        <v/>
      </c>
      <c r="AV298" s="115"/>
      <c r="AW298" s="189" t="str">
        <f t="shared" si="111"/>
        <v>43709G</v>
      </c>
      <c r="AX298" s="65" t="str">
        <f>+IFERROR(VLOOKUP($AW298,'Calculation COD'!$B$4:$J$1055,7,FALSE),"")</f>
        <v/>
      </c>
      <c r="AY298" s="65" t="str">
        <f>+IFERROR(VLOOKUP($AW298,'Calculation NH4'!$B$4:$J$1041,7,FALSE),"")</f>
        <v/>
      </c>
      <c r="AZ298" s="64" t="str">
        <f>+IFERROR(VLOOKUP($AW298,'Calculation NO3'!$B$4:$J$1044,7,FALSE),"")</f>
        <v/>
      </c>
      <c r="BA298" s="69" t="str">
        <f>+IFERROR(VLOOKUP($AW298,'Calculation P'!$B$4:$J$1000,7,FALSE),"")</f>
        <v/>
      </c>
      <c r="BB298" s="183" t="str">
        <f t="shared" si="112"/>
        <v>43709H</v>
      </c>
      <c r="BC298" s="64" t="str">
        <f>+IFERROR(VLOOKUP($BB298,'Calculation TSS'!$B$4:$J$1000,7,FALSE),"")</f>
        <v/>
      </c>
      <c r="BD298" s="65" t="str">
        <f>+IFERROR(VLOOKUP($BB298,'Calculation COD'!$B$4:$J$1055,7,FALSE),"")</f>
        <v/>
      </c>
      <c r="BE298" s="65" t="str">
        <f>+IFERROR(VLOOKUP($BB298,'Calculation NH4'!$B$4:$J$1041,7,FALSE),"")</f>
        <v/>
      </c>
      <c r="BF298" s="65" t="str">
        <f>+IFERROR(VLOOKUP($BB298,'Calculation NO3'!$B$4:$J$1044,7,FALSE),"")</f>
        <v/>
      </c>
      <c r="BG298" s="131" t="str">
        <f>+IFERROR(VLOOKUP($BB298,'Calculation P'!$B$4:$J$1000,7,FALSE),"")</f>
        <v/>
      </c>
      <c r="BH298" s="210" t="str">
        <f t="shared" si="113"/>
        <v>43709I</v>
      </c>
      <c r="BI298" s="66" t="str">
        <f>+IFERROR(VLOOKUP($BH298,'Calculation TSS'!$B$4:$J$1000,7,FALSE),"")</f>
        <v/>
      </c>
      <c r="BJ298" s="65" t="str">
        <f>+IFERROR(VLOOKUP($BH298,'Calculation COD'!$B$4:$J$1055,7,FALSE),"")</f>
        <v/>
      </c>
      <c r="BK298" s="65" t="str">
        <f>+IFERROR(VLOOKUP($BH298,'Calculation NH4'!$B$4:$J$1041,7,FALSE),"")</f>
        <v/>
      </c>
      <c r="BL298" s="65" t="str">
        <f>+IFERROR(VLOOKUP($BH298,'Calculation NO3'!$B$4:$J$1044,7,FALSE),"")</f>
        <v/>
      </c>
      <c r="BM298" s="64" t="str">
        <f>+IFERROR(VLOOKUP($BH298,'Calculation P'!$B$4:$J$1000,7,FALSE),"")</f>
        <v/>
      </c>
      <c r="BN298" s="115"/>
      <c r="BO298" s="183" t="str">
        <f t="shared" si="114"/>
        <v>43709N</v>
      </c>
      <c r="BP298" s="116" t="str">
        <f>IFERROR(+VLOOKUP($BO298,'Calculation Solids'!$B$4:$I$1141,7,FALSE),"")</f>
        <v/>
      </c>
      <c r="BQ298" s="187" t="str">
        <f t="shared" si="115"/>
        <v>43709O</v>
      </c>
      <c r="BR298" s="116" t="str">
        <f>IFERROR(+VLOOKUP($BQ298,'Calculation Solids'!$B$4:$I$1141,7,FALSE),"")</f>
        <v/>
      </c>
      <c r="BS298" s="185" t="str">
        <f t="shared" si="116"/>
        <v>43709P</v>
      </c>
      <c r="BT298" s="116" t="str">
        <f>IFERROR(+VLOOKUP($BS298,'Calculation Solids'!$B$4:$I$1141,7,FALSE),"")</f>
        <v/>
      </c>
    </row>
    <row r="299" spans="1:72" x14ac:dyDescent="0.35">
      <c r="A299" s="359">
        <v>43710</v>
      </c>
      <c r="B299" s="239"/>
      <c r="C299" s="173" t="str">
        <f t="shared" si="118"/>
        <v>43710A</v>
      </c>
      <c r="D299" s="42">
        <f>IFERROR(+VLOOKUP(C299,'Calculation Solids'!$B$4:$I$1141,7,FALSE),"")</f>
        <v>7.7701739378386314</v>
      </c>
      <c r="E299" s="372" t="str">
        <f>+IFERROR(VLOOKUP($C299,'Calculation COD'!$B$4:$J$1055,7,FALSE),"")</f>
        <v/>
      </c>
      <c r="F299" s="373" t="str">
        <f t="shared" si="102"/>
        <v>43710B</v>
      </c>
      <c r="G299" s="323">
        <f>IFERROR(+VLOOKUP($F299,'Calculation Solids'!$B$4:$I$1141,7,FALSE),"")</f>
        <v>2.505604440852192</v>
      </c>
      <c r="H299" s="374" t="str">
        <f>+IFERROR(VLOOKUP($F299,'Calculation COD'!$B$4:$J$1055,7,FALSE),"")</f>
        <v/>
      </c>
      <c r="I299" s="374" t="str">
        <f>+IFERROR(VLOOKUP($F299,'Calculation NH4'!$B$4:$J$1041,7,FALSE),"")</f>
        <v/>
      </c>
      <c r="J299" s="42" t="str">
        <f>+IFERROR(VLOOKUP($F299,'Calculation NO3'!$B$4:$J$1044,7,FALSE),"")</f>
        <v/>
      </c>
      <c r="K299" s="42" t="str">
        <f>+IFERROR(VLOOKUP($F299,'Calculation P'!$B$4:$J$1000,7,FALSE),"")</f>
        <v/>
      </c>
      <c r="L299" s="239"/>
      <c r="M299" s="375" t="str">
        <f t="shared" si="103"/>
        <v>43710J</v>
      </c>
      <c r="N299" s="67">
        <f>+IFERROR(VLOOKUP($M299,'Calculation Solids'!$B$4:$J$1141,7,FALSE),"")</f>
        <v>55.428893145621267</v>
      </c>
      <c r="O299" s="42" t="str">
        <f t="shared" si="104"/>
        <v>43710K</v>
      </c>
      <c r="P299" s="42">
        <f>+IFERROR(VLOOKUP($O299,'Calculation Solids'!$B$4:$J$1141,7,FALSE),"")</f>
        <v>61.527267305809893</v>
      </c>
      <c r="Q299" s="42" t="str">
        <f t="shared" si="105"/>
        <v>43710L</v>
      </c>
      <c r="R299" s="42">
        <f>+IFERROR(VLOOKUP($Q299,'Calculation Solids'!$B$4:$J$1141,7,FALSE),"")</f>
        <v>54.978398108815583</v>
      </c>
      <c r="S299" s="42" t="str">
        <f t="shared" si="106"/>
        <v>43710M</v>
      </c>
      <c r="T299" s="42" t="str">
        <f>+IFERROR(VLOOKUP($S299,'Calculation Solids'!$B$4:$J$1141,7,FALSE),"")</f>
        <v/>
      </c>
      <c r="U299" s="70">
        <f t="shared" ref="U299:U311" si="119">IFERROR(AVERAGE(N299,P299,R299,T299),"")</f>
        <v>57.311519520082243</v>
      </c>
      <c r="V299" s="376" t="str">
        <f t="shared" si="107"/>
        <v>43710C</v>
      </c>
      <c r="W299" s="42" t="str">
        <f>+IFERROR(VLOOKUP($V299,'Calculation Solids'!$B$4:$J$1141,7,FALSE),"")</f>
        <v/>
      </c>
      <c r="X299" s="24" t="str">
        <f>+IFERROR(VLOOKUP($V299,'Calculation COD'!$B$4:$J$1055,7,FALSE),"")</f>
        <v/>
      </c>
      <c r="Y299" s="24" t="str">
        <f>+IFERROR(VLOOKUP($V299,'Calculation NH4'!$B$4:$J$1041,7,FALSE),"")</f>
        <v/>
      </c>
      <c r="Z299" s="42" t="str">
        <f>+IFERROR(VLOOKUP($V299,'Calculation NO3'!$B$4:$J$1044,7,FALSE),"")</f>
        <v/>
      </c>
      <c r="AA299" s="132" t="str">
        <f>+IFERROR(VLOOKUP($V299,'Calculation P'!$B$4:$J$1000,7,FALSE),"")</f>
        <v/>
      </c>
      <c r="AB299" s="62"/>
      <c r="AC299" s="373" t="str">
        <f t="shared" si="108"/>
        <v>43710D</v>
      </c>
      <c r="AD299" s="24" t="str">
        <f>+IFERROR(VLOOKUP($AC299,'Calculation TSS'!$B$4:$J$1000,7,FALSE),"")</f>
        <v/>
      </c>
      <c r="AE299" s="24" t="str">
        <f>+IFERROR(VLOOKUP($AC299,'Calculation COD'!$B$4:$J$1055,7,FALSE),"")</f>
        <v/>
      </c>
      <c r="AF299" s="24" t="str">
        <f>+IFERROR(VLOOKUP($AC299,'Calculation NH4'!$B$4:$J$1041,7,FALSE),"")</f>
        <v/>
      </c>
      <c r="AG299" s="42" t="str">
        <f>+IFERROR(VLOOKUP($AC299,'Calculation NO3'!$B$4:$J$1044,7,FALSE),"")</f>
        <v/>
      </c>
      <c r="AH299" s="42" t="str">
        <f>+IFERROR(VLOOKUP($AC299,'Calculation P'!$B$4:$J$1000,7,FALSE),"")</f>
        <v/>
      </c>
      <c r="AI299" s="239"/>
      <c r="AJ299" s="377" t="str">
        <f t="shared" si="109"/>
        <v>43710E</v>
      </c>
      <c r="AK299" s="378" t="str">
        <f>+IFERROR(VLOOKUP($AJ299,'Calculation TSS'!$B$4:$J$1000,7,FALSE),"")</f>
        <v/>
      </c>
      <c r="AL299" s="24" t="str">
        <f>+IFERROR(VLOOKUP($AJ299,'Calculation COD'!$B$4:$J$1055,7,FALSE),"")</f>
        <v/>
      </c>
      <c r="AM299" s="24" t="str">
        <f>+IFERROR(VLOOKUP($AJ299,'Calculation NH4'!$B$4:$J$1041,7,FALSE),"")</f>
        <v/>
      </c>
      <c r="AN299" s="42" t="str">
        <f>+IFERROR(VLOOKUP($AJ299,'Calculation NO3'!$B$4:$J$1044,7,FALSE),"")</f>
        <v/>
      </c>
      <c r="AO299" s="70" t="str">
        <f>+IFERROR(VLOOKUP($AJ299,'Calculation P'!$B$4:$J$1000,7,FALSE),"")</f>
        <v/>
      </c>
      <c r="AP299" s="323" t="str">
        <f t="shared" si="110"/>
        <v>43710F</v>
      </c>
      <c r="AQ299" s="25" t="str">
        <f>+IFERROR(VLOOKUP($AP299,'Calculation TSS'!$B$4:$J$1000,7,FALSE),"")</f>
        <v/>
      </c>
      <c r="AR299" s="25" t="str">
        <f>+IFERROR(VLOOKUP($AP299,'Calculation COD'!$B$4:$J$1055,7,FALSE),"")</f>
        <v/>
      </c>
      <c r="AS299" s="25" t="str">
        <f>+IFERROR(VLOOKUP($AP299,'Calculation NH4'!$B$4:$J$1041,7,FALSE),"")</f>
        <v/>
      </c>
      <c r="AT299" s="42" t="str">
        <f>+IFERROR(VLOOKUP($AP299,'Calculation NO3'!$B$4:$J$1044,7,FALSE),"")</f>
        <v/>
      </c>
      <c r="AU299" s="42" t="str">
        <f>+IFERROR(VLOOKUP($AP299,'Calculation P'!$B$4:$J$1000,7,FALSE),"")</f>
        <v/>
      </c>
      <c r="AV299" s="62"/>
      <c r="AW299" s="376" t="str">
        <f t="shared" si="111"/>
        <v>43710G</v>
      </c>
      <c r="AX299" s="25" t="str">
        <f>+IFERROR(VLOOKUP($AW299,'Calculation COD'!$B$4:$J$1055,7,FALSE),"")</f>
        <v/>
      </c>
      <c r="AY299" s="25" t="str">
        <f>+IFERROR(VLOOKUP($AW299,'Calculation NH4'!$B$4:$J$1041,7,FALSE),"")</f>
        <v/>
      </c>
      <c r="AZ299" s="42" t="str">
        <f>+IFERROR(VLOOKUP($AW299,'Calculation NO3'!$B$4:$J$1044,7,FALSE),"")</f>
        <v/>
      </c>
      <c r="BA299" s="70" t="str">
        <f>+IFERROR(VLOOKUP($AW299,'Calculation P'!$B$4:$J$1000,7,FALSE),"")</f>
        <v/>
      </c>
      <c r="BB299" s="373" t="str">
        <f t="shared" si="112"/>
        <v>43710H</v>
      </c>
      <c r="BC299" s="42" t="str">
        <f>+IFERROR(VLOOKUP($BB299,'Calculation TSS'!$B$4:$J$1000,7,FALSE),"")</f>
        <v/>
      </c>
      <c r="BD299" s="25" t="str">
        <f>+IFERROR(VLOOKUP($BB299,'Calculation COD'!$B$4:$J$1055,7,FALSE),"")</f>
        <v/>
      </c>
      <c r="BE299" s="25" t="str">
        <f>+IFERROR(VLOOKUP($BB299,'Calculation NH4'!$B$4:$J$1041,7,FALSE),"")</f>
        <v/>
      </c>
      <c r="BF299" s="25" t="str">
        <f>+IFERROR(VLOOKUP($BB299,'Calculation NO3'!$B$4:$J$1044,7,FALSE),"")</f>
        <v/>
      </c>
      <c r="BG299" s="132" t="str">
        <f>+IFERROR(VLOOKUP($BB299,'Calculation P'!$B$4:$J$1000,7,FALSE),"")</f>
        <v/>
      </c>
      <c r="BH299" s="377" t="str">
        <f t="shared" si="113"/>
        <v>43710I</v>
      </c>
      <c r="BI299" s="67" t="str">
        <f>+IFERROR(VLOOKUP($BH299,'Calculation TSS'!$B$4:$J$1000,7,FALSE),"")</f>
        <v/>
      </c>
      <c r="BJ299" s="25" t="str">
        <f>+IFERROR(VLOOKUP($BH299,'Calculation COD'!$B$4:$J$1055,7,FALSE),"")</f>
        <v/>
      </c>
      <c r="BK299" s="25" t="str">
        <f>+IFERROR(VLOOKUP($BH299,'Calculation NH4'!$B$4:$J$1041,7,FALSE),"")</f>
        <v/>
      </c>
      <c r="BL299" s="25" t="str">
        <f>+IFERROR(VLOOKUP($BH299,'Calculation NO3'!$B$4:$J$1044,7,FALSE),"")</f>
        <v/>
      </c>
      <c r="BM299" s="42" t="str">
        <f>+IFERROR(VLOOKUP($BH299,'Calculation P'!$B$4:$J$1000,7,FALSE),"")</f>
        <v/>
      </c>
      <c r="BN299" s="62"/>
      <c r="BO299" s="373" t="str">
        <f t="shared" si="114"/>
        <v>43710N</v>
      </c>
      <c r="BP299" s="190">
        <f>IFERROR(+VLOOKUP($BO299,'Calculation Solids'!$B$4:$I$1141,7,FALSE),"")</f>
        <v>433.57196028913518</v>
      </c>
      <c r="BQ299" s="379" t="str">
        <f t="shared" si="115"/>
        <v>43710O</v>
      </c>
      <c r="BR299" s="190" t="str">
        <f>IFERROR(+VLOOKUP($BQ299,'Calculation Solids'!$B$4:$I$1141,7,FALSE),"")</f>
        <v/>
      </c>
      <c r="BS299" s="380" t="str">
        <f t="shared" si="116"/>
        <v>43710P</v>
      </c>
      <c r="BT299" s="190">
        <f>IFERROR(+VLOOKUP($BS299,'Calculation Solids'!$B$4:$I$1141,7,FALSE),"")</f>
        <v>30.972169059134799</v>
      </c>
    </row>
    <row r="300" spans="1:72" x14ac:dyDescent="0.35">
      <c r="A300" s="359">
        <v>43711</v>
      </c>
      <c r="B300" s="239"/>
      <c r="C300" s="173" t="str">
        <f t="shared" si="118"/>
        <v>43711A</v>
      </c>
      <c r="D300" s="42" t="str">
        <f>IFERROR(+VLOOKUP(C300,'Calculation Solids'!$B$4:$I$1141,7,FALSE),"")</f>
        <v/>
      </c>
      <c r="E300" s="372" t="str">
        <f>+IFERROR(VLOOKUP($C300,'Calculation COD'!$B$4:$J$1055,7,FALSE),"")</f>
        <v/>
      </c>
      <c r="F300" s="373" t="str">
        <f t="shared" ref="F300:F364" si="120">+CONCATENATE($A300,$G$5)</f>
        <v>43711B</v>
      </c>
      <c r="G300" s="323" t="str">
        <f>IFERROR(+VLOOKUP($F300,'Calculation Solids'!$B$4:$I$1141,7,FALSE),"")</f>
        <v/>
      </c>
      <c r="H300" s="374" t="str">
        <f>+IFERROR(VLOOKUP($F300,'Calculation COD'!$B$4:$J$1055,7,FALSE),"")</f>
        <v/>
      </c>
      <c r="I300" s="374" t="str">
        <f>+IFERROR(VLOOKUP($F300,'Calculation NH4'!$B$4:$J$1041,7,FALSE),"")</f>
        <v/>
      </c>
      <c r="J300" s="42" t="str">
        <f>+IFERROR(VLOOKUP($F300,'Calculation NO3'!$B$4:$J$1044,7,FALSE),"")</f>
        <v/>
      </c>
      <c r="K300" s="42" t="str">
        <f>+IFERROR(VLOOKUP($F300,'Calculation P'!$B$4:$J$1000,7,FALSE),"")</f>
        <v/>
      </c>
      <c r="L300" s="239"/>
      <c r="M300" s="375" t="str">
        <f t="shared" ref="M300:M364" si="121">+CONCATENATE($A300,$N$5)</f>
        <v>43711J</v>
      </c>
      <c r="N300" s="67" t="str">
        <f>+IFERROR(VLOOKUP($M300,'Calculation Solids'!$B$4:$J$1141,7,FALSE),"")</f>
        <v/>
      </c>
      <c r="O300" s="42" t="str">
        <f t="shared" ref="O300:O364" si="122">+CONCATENATE($A300,$P$5)</f>
        <v>43711K</v>
      </c>
      <c r="P300" s="42" t="str">
        <f>+IFERROR(VLOOKUP($O300,'Calculation Solids'!$B$4:$J$1141,7,FALSE),"")</f>
        <v/>
      </c>
      <c r="Q300" s="42" t="str">
        <f t="shared" ref="Q300:Q364" si="123">+CONCATENATE($A300,$R$5)</f>
        <v>43711L</v>
      </c>
      <c r="R300" s="42" t="str">
        <f>+IFERROR(VLOOKUP($Q300,'Calculation Solids'!$B$4:$J$1141,7,FALSE),"")</f>
        <v/>
      </c>
      <c r="S300" s="42" t="str">
        <f t="shared" ref="S300:S364" si="124">+CONCATENATE($A300,$T$5)</f>
        <v>43711M</v>
      </c>
      <c r="T300" s="42" t="str">
        <f>+IFERROR(VLOOKUP($S300,'Calculation Solids'!$B$4:$J$1141,7,FALSE),"")</f>
        <v/>
      </c>
      <c r="U300" s="70" t="str">
        <f t="shared" si="119"/>
        <v/>
      </c>
      <c r="V300" s="376" t="str">
        <f t="shared" ref="V300:V364" si="125">+CONCATENATE($A300,$W$5)</f>
        <v>43711C</v>
      </c>
      <c r="W300" s="42" t="str">
        <f>+IFERROR(VLOOKUP($V300,'Calculation Solids'!$B$4:$J$1141,7,FALSE),"")</f>
        <v/>
      </c>
      <c r="X300" s="24" t="str">
        <f>+IFERROR(VLOOKUP($V300,'Calculation COD'!$B$4:$J$1055,7,FALSE),"")</f>
        <v/>
      </c>
      <c r="Y300" s="24" t="str">
        <f>+IFERROR(VLOOKUP($V300,'Calculation NH4'!$B$4:$J$1041,7,FALSE),"")</f>
        <v/>
      </c>
      <c r="Z300" s="42" t="str">
        <f>+IFERROR(VLOOKUP($V300,'Calculation NO3'!$B$4:$J$1044,7,FALSE),"")</f>
        <v/>
      </c>
      <c r="AA300" s="132" t="str">
        <f>+IFERROR(VLOOKUP($V300,'Calculation P'!$B$4:$J$1000,7,FALSE),"")</f>
        <v/>
      </c>
      <c r="AB300" s="62"/>
      <c r="AC300" s="373" t="str">
        <f t="shared" ref="AC300:AC364" si="126">+CONCATENATE($A300,$AD$5)</f>
        <v>43711D</v>
      </c>
      <c r="AD300" s="24" t="str">
        <f>+IFERROR(VLOOKUP($AC300,'Calculation TSS'!$B$4:$J$1000,7,FALSE),"")</f>
        <v/>
      </c>
      <c r="AE300" s="24" t="str">
        <f>+IFERROR(VLOOKUP($AC300,'Calculation COD'!$B$4:$J$1055,7,FALSE),"")</f>
        <v/>
      </c>
      <c r="AF300" s="24" t="str">
        <f>+IFERROR(VLOOKUP($AC300,'Calculation NH4'!$B$4:$J$1041,7,FALSE),"")</f>
        <v/>
      </c>
      <c r="AG300" s="42" t="str">
        <f>+IFERROR(VLOOKUP($AC300,'Calculation NO3'!$B$4:$J$1044,7,FALSE),"")</f>
        <v/>
      </c>
      <c r="AH300" s="42" t="str">
        <f>+IFERROR(VLOOKUP($AC300,'Calculation P'!$B$4:$J$1000,7,FALSE),"")</f>
        <v/>
      </c>
      <c r="AI300" s="239"/>
      <c r="AJ300" s="377" t="str">
        <f t="shared" ref="AJ300:AJ364" si="127">+CONCATENATE($A300,$AK$5)</f>
        <v>43711E</v>
      </c>
      <c r="AK300" s="378" t="str">
        <f>+IFERROR(VLOOKUP($AJ300,'Calculation TSS'!$B$4:$J$1000,7,FALSE),"")</f>
        <v/>
      </c>
      <c r="AL300" s="24" t="str">
        <f>+IFERROR(VLOOKUP($AJ300,'Calculation COD'!$B$4:$J$1055,7,FALSE),"")</f>
        <v/>
      </c>
      <c r="AM300" s="24" t="str">
        <f>+IFERROR(VLOOKUP($AJ300,'Calculation NH4'!$B$4:$J$1041,7,FALSE),"")</f>
        <v/>
      </c>
      <c r="AN300" s="42" t="str">
        <f>+IFERROR(VLOOKUP($AJ300,'Calculation NO3'!$B$4:$J$1044,7,FALSE),"")</f>
        <v/>
      </c>
      <c r="AO300" s="70" t="str">
        <f>+IFERROR(VLOOKUP($AJ300,'Calculation P'!$B$4:$J$1000,7,FALSE),"")</f>
        <v/>
      </c>
      <c r="AP300" s="323" t="str">
        <f t="shared" ref="AP300:AP364" si="128">+CONCATENATE($A300,$AQ$5)</f>
        <v>43711F</v>
      </c>
      <c r="AQ300" s="25" t="str">
        <f>+IFERROR(VLOOKUP($AP300,'Calculation TSS'!$B$4:$J$1000,7,FALSE),"")</f>
        <v/>
      </c>
      <c r="AR300" s="25" t="str">
        <f>+IFERROR(VLOOKUP($AP300,'Calculation COD'!$B$4:$J$1055,7,FALSE),"")</f>
        <v/>
      </c>
      <c r="AS300" s="25" t="str">
        <f>+IFERROR(VLOOKUP($AP300,'Calculation NH4'!$B$4:$J$1041,7,FALSE),"")</f>
        <v/>
      </c>
      <c r="AT300" s="42" t="str">
        <f>+IFERROR(VLOOKUP($AP300,'Calculation NO3'!$B$4:$J$1044,7,FALSE),"")</f>
        <v/>
      </c>
      <c r="AU300" s="42" t="str">
        <f>+IFERROR(VLOOKUP($AP300,'Calculation P'!$B$4:$J$1000,7,FALSE),"")</f>
        <v/>
      </c>
      <c r="AV300" s="62"/>
      <c r="AW300" s="376" t="str">
        <f t="shared" ref="AW300:AW364" si="129">+CONCATENATE($A300,$AX$5)</f>
        <v>43711G</v>
      </c>
      <c r="AX300" s="25" t="str">
        <f>+IFERROR(VLOOKUP($AW300,'Calculation COD'!$B$4:$J$1055,7,FALSE),"")</f>
        <v/>
      </c>
      <c r="AY300" s="25" t="str">
        <f>+IFERROR(VLOOKUP($AW300,'Calculation NH4'!$B$4:$J$1041,7,FALSE),"")</f>
        <v/>
      </c>
      <c r="AZ300" s="42" t="str">
        <f>+IFERROR(VLOOKUP($AW300,'Calculation NO3'!$B$4:$J$1044,7,FALSE),"")</f>
        <v/>
      </c>
      <c r="BA300" s="70" t="str">
        <f>+IFERROR(VLOOKUP($AW300,'Calculation P'!$B$4:$J$1000,7,FALSE),"")</f>
        <v/>
      </c>
      <c r="BB300" s="373" t="str">
        <f t="shared" ref="BB300:BB364" si="130">+CONCATENATE($A300,$BC$5)</f>
        <v>43711H</v>
      </c>
      <c r="BC300" s="42" t="str">
        <f>+IFERROR(VLOOKUP($BB300,'Calculation TSS'!$B$4:$J$1000,7,FALSE),"")</f>
        <v/>
      </c>
      <c r="BD300" s="25" t="str">
        <f>+IFERROR(VLOOKUP($BB300,'Calculation COD'!$B$4:$J$1055,7,FALSE),"")</f>
        <v/>
      </c>
      <c r="BE300" s="25" t="str">
        <f>+IFERROR(VLOOKUP($BB300,'Calculation NH4'!$B$4:$J$1041,7,FALSE),"")</f>
        <v/>
      </c>
      <c r="BF300" s="25" t="str">
        <f>+IFERROR(VLOOKUP($BB300,'Calculation NO3'!$B$4:$J$1044,7,FALSE),"")</f>
        <v/>
      </c>
      <c r="BG300" s="132" t="str">
        <f>+IFERROR(VLOOKUP($BB300,'Calculation P'!$B$4:$J$1000,7,FALSE),"")</f>
        <v/>
      </c>
      <c r="BH300" s="377" t="str">
        <f t="shared" ref="BH300:BH364" si="131">+CONCATENATE($A300,$BI$5)</f>
        <v>43711I</v>
      </c>
      <c r="BI300" s="67" t="str">
        <f>+IFERROR(VLOOKUP($BH300,'Calculation TSS'!$B$4:$J$1000,7,FALSE),"")</f>
        <v/>
      </c>
      <c r="BJ300" s="25" t="str">
        <f>+IFERROR(VLOOKUP($BH300,'Calculation COD'!$B$4:$J$1055,7,FALSE),"")</f>
        <v/>
      </c>
      <c r="BK300" s="25" t="str">
        <f>+IFERROR(VLOOKUP($BH300,'Calculation NH4'!$B$4:$J$1041,7,FALSE),"")</f>
        <v/>
      </c>
      <c r="BL300" s="25" t="str">
        <f>+IFERROR(VLOOKUP($BH300,'Calculation NO3'!$B$4:$J$1044,7,FALSE),"")</f>
        <v/>
      </c>
      <c r="BM300" s="42" t="str">
        <f>+IFERROR(VLOOKUP($BH300,'Calculation P'!$B$4:$J$1000,7,FALSE),"")</f>
        <v/>
      </c>
      <c r="BN300" s="62"/>
      <c r="BO300" s="373" t="str">
        <f t="shared" ref="BO300:BO364" si="132">+CONCATENATE($A300,$BP$5)</f>
        <v>43711N</v>
      </c>
      <c r="BP300" s="190" t="str">
        <f>IFERROR(+VLOOKUP($BO300,'Calculation Solids'!$B$4:$I$1141,7,FALSE),"")</f>
        <v/>
      </c>
      <c r="BQ300" s="379" t="str">
        <f t="shared" ref="BQ300:BQ364" si="133">+CONCATENATE($A300,$BR$5)</f>
        <v>43711O</v>
      </c>
      <c r="BR300" s="190" t="str">
        <f>IFERROR(+VLOOKUP($BQ300,'Calculation Solids'!$B$4:$I$1141,7,FALSE),"")</f>
        <v/>
      </c>
      <c r="BS300" s="380" t="str">
        <f t="shared" ref="BS300:BS364" si="134">+CONCATENATE($A300,$BT$5)</f>
        <v>43711P</v>
      </c>
      <c r="BT300" s="190" t="str">
        <f>IFERROR(+VLOOKUP($BS300,'Calculation Solids'!$B$4:$I$1141,7,FALSE),"")</f>
        <v/>
      </c>
    </row>
    <row r="301" spans="1:72" x14ac:dyDescent="0.35">
      <c r="A301" s="359">
        <v>43712</v>
      </c>
      <c r="B301" s="239"/>
      <c r="C301" s="173" t="str">
        <f t="shared" si="118"/>
        <v>43712A</v>
      </c>
      <c r="D301" s="42">
        <f>IFERROR(+VLOOKUP(C301,'Calculation Solids'!$B$4:$I$1141,7,FALSE),"")</f>
        <v>12.875390774192633</v>
      </c>
      <c r="E301" s="372">
        <f>+IFERROR(VLOOKUP($C301,'Calculation COD'!$B$4:$J$1055,7,FALSE),"")</f>
        <v>18200</v>
      </c>
      <c r="F301" s="373" t="str">
        <f t="shared" si="120"/>
        <v>43712B</v>
      </c>
      <c r="G301" s="323">
        <f>IFERROR(+VLOOKUP($F301,'Calculation Solids'!$B$4:$I$1141,7,FALSE),"")</f>
        <v>3.6269414673382698</v>
      </c>
      <c r="H301" s="374">
        <f>+IFERROR(VLOOKUP($F301,'Calculation COD'!$B$4:$J$1055,7,FALSE),"")</f>
        <v>2760</v>
      </c>
      <c r="I301" s="374">
        <f>+IFERROR(VLOOKUP($F301,'Calculation NH4'!$B$4:$J$1041,7,FALSE),"")</f>
        <v>780</v>
      </c>
      <c r="J301" s="42">
        <f>+IFERROR(VLOOKUP($F301,'Calculation NO3'!$B$4:$J$1044,7,FALSE),"")</f>
        <v>0</v>
      </c>
      <c r="K301" s="42" t="str">
        <f>+IFERROR(VLOOKUP($F301,'Calculation P'!$B$4:$J$1000,7,FALSE),"")</f>
        <v/>
      </c>
      <c r="L301" s="239"/>
      <c r="M301" s="375" t="str">
        <f t="shared" si="121"/>
        <v>43712J</v>
      </c>
      <c r="N301" s="67">
        <f>+IFERROR(VLOOKUP($M301,'Calculation Solids'!$B$4:$J$1141,7,FALSE),"")</f>
        <v>49.607435216847193</v>
      </c>
      <c r="O301" s="42" t="str">
        <f t="shared" si="122"/>
        <v>43712K</v>
      </c>
      <c r="P301" s="42">
        <f>+IFERROR(VLOOKUP($O301,'Calculation Solids'!$B$4:$J$1141,7,FALSE),"")</f>
        <v>50.854470058017505</v>
      </c>
      <c r="Q301" s="42" t="str">
        <f t="shared" si="123"/>
        <v>43712L</v>
      </c>
      <c r="R301" s="42">
        <f>+IFERROR(VLOOKUP($Q301,'Calculation Solids'!$B$4:$J$1141,7,FALSE),"")</f>
        <v>56.835629575113764</v>
      </c>
      <c r="S301" s="42" t="str">
        <f t="shared" si="124"/>
        <v>43712M</v>
      </c>
      <c r="T301" s="42" t="str">
        <f>+IFERROR(VLOOKUP($S301,'Calculation Solids'!$B$4:$J$1141,7,FALSE),"")</f>
        <v/>
      </c>
      <c r="U301" s="70">
        <f t="shared" si="119"/>
        <v>52.43251161665949</v>
      </c>
      <c r="V301" s="376" t="str">
        <f t="shared" si="125"/>
        <v>43712C</v>
      </c>
      <c r="W301" s="42" t="str">
        <f>+IFERROR(VLOOKUP($V301,'Calculation Solids'!$B$4:$J$1141,7,FALSE),"")</f>
        <v/>
      </c>
      <c r="X301" s="24" t="str">
        <f>+IFERROR(VLOOKUP($V301,'Calculation COD'!$B$4:$J$1055,7,FALSE),"")</f>
        <v/>
      </c>
      <c r="Y301" s="24" t="str">
        <f>+IFERROR(VLOOKUP($V301,'Calculation NH4'!$B$4:$J$1041,7,FALSE),"")</f>
        <v/>
      </c>
      <c r="Z301" s="42" t="str">
        <f>+IFERROR(VLOOKUP($V301,'Calculation NO3'!$B$4:$J$1044,7,FALSE),"")</f>
        <v/>
      </c>
      <c r="AA301" s="132" t="str">
        <f>+IFERROR(VLOOKUP($V301,'Calculation P'!$B$4:$J$1000,7,FALSE),"")</f>
        <v/>
      </c>
      <c r="AB301" s="62"/>
      <c r="AC301" s="373" t="str">
        <f t="shared" si="126"/>
        <v>43712D</v>
      </c>
      <c r="AD301" s="24" t="str">
        <f>+IFERROR(VLOOKUP($AC301,'Calculation TSS'!$B$4:$J$1000,7,FALSE),"")</f>
        <v/>
      </c>
      <c r="AE301" s="24" t="str">
        <f>+IFERROR(VLOOKUP($AC301,'Calculation COD'!$B$4:$J$1055,7,FALSE),"")</f>
        <v/>
      </c>
      <c r="AF301" s="24" t="str">
        <f>+IFERROR(VLOOKUP($AC301,'Calculation NH4'!$B$4:$J$1041,7,FALSE),"")</f>
        <v/>
      </c>
      <c r="AG301" s="42" t="str">
        <f>+IFERROR(VLOOKUP($AC301,'Calculation NO3'!$B$4:$J$1044,7,FALSE),"")</f>
        <v/>
      </c>
      <c r="AH301" s="42" t="str">
        <f>+IFERROR(VLOOKUP($AC301,'Calculation P'!$B$4:$J$1000,7,FALSE),"")</f>
        <v/>
      </c>
      <c r="AI301" s="239"/>
      <c r="AJ301" s="377" t="str">
        <f t="shared" si="127"/>
        <v>43712E</v>
      </c>
      <c r="AK301" s="378" t="str">
        <f>+IFERROR(VLOOKUP($AJ301,'Calculation TSS'!$B$4:$J$1000,7,FALSE),"")</f>
        <v/>
      </c>
      <c r="AL301" s="24" t="str">
        <f>+IFERROR(VLOOKUP($AJ301,'Calculation COD'!$B$4:$J$1055,7,FALSE),"")</f>
        <v/>
      </c>
      <c r="AM301" s="24" t="str">
        <f>+IFERROR(VLOOKUP($AJ301,'Calculation NH4'!$B$4:$J$1041,7,FALSE),"")</f>
        <v/>
      </c>
      <c r="AN301" s="42" t="str">
        <f>+IFERROR(VLOOKUP($AJ301,'Calculation NO3'!$B$4:$J$1044,7,FALSE),"")</f>
        <v/>
      </c>
      <c r="AO301" s="70" t="str">
        <f>+IFERROR(VLOOKUP($AJ301,'Calculation P'!$B$4:$J$1000,7,FALSE),"")</f>
        <v/>
      </c>
      <c r="AP301" s="323" t="str">
        <f t="shared" si="128"/>
        <v>43712F</v>
      </c>
      <c r="AQ301" s="25">
        <f>+IFERROR(VLOOKUP($AP301,'Calculation TSS'!$B$4:$J$1000,7,FALSE),"")</f>
        <v>233.33333333333354</v>
      </c>
      <c r="AR301" s="25" t="str">
        <f>+IFERROR(VLOOKUP($AP301,'Calculation COD'!$B$4:$J$1055,7,FALSE),"")</f>
        <v/>
      </c>
      <c r="AS301" s="25" t="str">
        <f>+IFERROR(VLOOKUP($AP301,'Calculation NH4'!$B$4:$J$1041,7,FALSE),"")</f>
        <v/>
      </c>
      <c r="AT301" s="42" t="str">
        <f>+IFERROR(VLOOKUP($AP301,'Calculation NO3'!$B$4:$J$1044,7,FALSE),"")</f>
        <v/>
      </c>
      <c r="AU301" s="42" t="str">
        <f>+IFERROR(VLOOKUP($AP301,'Calculation P'!$B$4:$J$1000,7,FALSE),"")</f>
        <v/>
      </c>
      <c r="AV301" s="62"/>
      <c r="AW301" s="376" t="str">
        <f t="shared" si="129"/>
        <v>43712G</v>
      </c>
      <c r="AX301" s="25">
        <f>+IFERROR(VLOOKUP($AW301,'Calculation COD'!$B$4:$J$1055,7,FALSE),"")</f>
        <v>0</v>
      </c>
      <c r="AY301" s="25">
        <f>+IFERROR(VLOOKUP($AW301,'Calculation NH4'!$B$4:$J$1041,7,FALSE),"")</f>
        <v>187.5</v>
      </c>
      <c r="AZ301" s="42">
        <f>+IFERROR(VLOOKUP($AW301,'Calculation NO3'!$B$4:$J$1044,7,FALSE),"")</f>
        <v>0</v>
      </c>
      <c r="BA301" s="70" t="str">
        <f>+IFERROR(VLOOKUP($AW301,'Calculation P'!$B$4:$J$1000,7,FALSE),"")</f>
        <v/>
      </c>
      <c r="BB301" s="373" t="str">
        <f t="shared" si="130"/>
        <v>43712H</v>
      </c>
      <c r="BC301" s="42" t="str">
        <f>+IFERROR(VLOOKUP($BB301,'Calculation TSS'!$B$4:$J$1000,7,FALSE),"")</f>
        <v/>
      </c>
      <c r="BD301" s="25" t="str">
        <f>+IFERROR(VLOOKUP($BB301,'Calculation COD'!$B$4:$J$1055,7,FALSE),"")</f>
        <v/>
      </c>
      <c r="BE301" s="25" t="str">
        <f>+IFERROR(VLOOKUP($BB301,'Calculation NH4'!$B$4:$J$1041,7,FALSE),"")</f>
        <v/>
      </c>
      <c r="BF301" s="25" t="str">
        <f>+IFERROR(VLOOKUP($BB301,'Calculation NO3'!$B$4:$J$1044,7,FALSE),"")</f>
        <v/>
      </c>
      <c r="BG301" s="132" t="str">
        <f>+IFERROR(VLOOKUP($BB301,'Calculation P'!$B$4:$J$1000,7,FALSE),"")</f>
        <v/>
      </c>
      <c r="BH301" s="377" t="str">
        <f t="shared" si="131"/>
        <v>43712I</v>
      </c>
      <c r="BI301" s="67">
        <f>+IFERROR(VLOOKUP($BH301,'Calculation TSS'!$B$4:$J$1000,7,FALSE),"")</f>
        <v>39.333333333333442</v>
      </c>
      <c r="BJ301" s="25">
        <f>+IFERROR(VLOOKUP($BH301,'Calculation COD'!$B$4:$J$1055,7,FALSE),"")</f>
        <v>0</v>
      </c>
      <c r="BK301" s="25">
        <f>+IFERROR(VLOOKUP($BH301,'Calculation NH4'!$B$4:$J$1041,7,FALSE),"")</f>
        <v>262.5</v>
      </c>
      <c r="BL301" s="25">
        <f>+IFERROR(VLOOKUP($BH301,'Calculation NO3'!$B$4:$J$1044,7,FALSE),"")</f>
        <v>66</v>
      </c>
      <c r="BM301" s="42" t="str">
        <f>+IFERROR(VLOOKUP($BH301,'Calculation P'!$B$4:$J$1000,7,FALSE),"")</f>
        <v/>
      </c>
      <c r="BN301" s="62"/>
      <c r="BO301" s="373" t="str">
        <f t="shared" si="132"/>
        <v>43712N</v>
      </c>
      <c r="BP301" s="190" t="str">
        <f>IFERROR(+VLOOKUP($BO301,'Calculation Solids'!$B$4:$I$1141,7,FALSE),"")</f>
        <v/>
      </c>
      <c r="BQ301" s="379" t="str">
        <f t="shared" si="133"/>
        <v>43712O</v>
      </c>
      <c r="BR301" s="190" t="str">
        <f>IFERROR(+VLOOKUP($BQ301,'Calculation Solids'!$B$4:$I$1141,7,FALSE),"")</f>
        <v/>
      </c>
      <c r="BS301" s="380" t="str">
        <f t="shared" si="134"/>
        <v>43712P</v>
      </c>
      <c r="BT301" s="190" t="str">
        <f>IFERROR(+VLOOKUP($BS301,'Calculation Solids'!$B$4:$I$1141,7,FALSE),"")</f>
        <v/>
      </c>
    </row>
    <row r="302" spans="1:72" x14ac:dyDescent="0.35">
      <c r="A302" s="359">
        <v>43713</v>
      </c>
      <c r="B302" s="239"/>
      <c r="C302" s="173" t="str">
        <f t="shared" si="118"/>
        <v>43713A</v>
      </c>
      <c r="D302" s="42" t="str">
        <f>IFERROR(+VLOOKUP(C302,'Calculation Solids'!$B$4:$I$1141,7,FALSE),"")</f>
        <v/>
      </c>
      <c r="E302" s="372" t="str">
        <f>+IFERROR(VLOOKUP($C302,'Calculation COD'!$B$4:$J$1055,7,FALSE),"")</f>
        <v/>
      </c>
      <c r="F302" s="373" t="str">
        <f t="shared" si="120"/>
        <v>43713B</v>
      </c>
      <c r="G302" s="323" t="str">
        <f>IFERROR(+VLOOKUP($F302,'Calculation Solids'!$B$4:$I$1141,7,FALSE),"")</f>
        <v/>
      </c>
      <c r="H302" s="374" t="str">
        <f>+IFERROR(VLOOKUP($F302,'Calculation COD'!$B$4:$J$1055,7,FALSE),"")</f>
        <v/>
      </c>
      <c r="I302" s="374" t="str">
        <f>+IFERROR(VLOOKUP($F302,'Calculation NH4'!$B$4:$J$1041,7,FALSE),"")</f>
        <v/>
      </c>
      <c r="J302" s="42" t="str">
        <f>+IFERROR(VLOOKUP($F302,'Calculation NO3'!$B$4:$J$1044,7,FALSE),"")</f>
        <v/>
      </c>
      <c r="K302" s="42" t="str">
        <f>+IFERROR(VLOOKUP($F302,'Calculation P'!$B$4:$J$1000,7,FALSE),"")</f>
        <v/>
      </c>
      <c r="L302" s="239"/>
      <c r="M302" s="375" t="str">
        <f t="shared" si="121"/>
        <v>43713J</v>
      </c>
      <c r="N302" s="67" t="str">
        <f>+IFERROR(VLOOKUP($M302,'Calculation Solids'!$B$4:$J$1141,7,FALSE),"")</f>
        <v/>
      </c>
      <c r="O302" s="42" t="str">
        <f t="shared" si="122"/>
        <v>43713K</v>
      </c>
      <c r="P302" s="42" t="str">
        <f>+IFERROR(VLOOKUP($O302,'Calculation Solids'!$B$4:$J$1141,7,FALSE),"")</f>
        <v/>
      </c>
      <c r="Q302" s="42" t="str">
        <f t="shared" si="123"/>
        <v>43713L</v>
      </c>
      <c r="R302" s="42" t="str">
        <f>+IFERROR(VLOOKUP($Q302,'Calculation Solids'!$B$4:$J$1141,7,FALSE),"")</f>
        <v/>
      </c>
      <c r="S302" s="42" t="str">
        <f t="shared" si="124"/>
        <v>43713M</v>
      </c>
      <c r="T302" s="42" t="str">
        <f>+IFERROR(VLOOKUP($S302,'Calculation Solids'!$B$4:$J$1141,7,FALSE),"")</f>
        <v/>
      </c>
      <c r="U302" s="70" t="str">
        <f t="shared" si="119"/>
        <v/>
      </c>
      <c r="V302" s="376" t="str">
        <f t="shared" si="125"/>
        <v>43713C</v>
      </c>
      <c r="W302" s="42" t="str">
        <f>+IFERROR(VLOOKUP($V302,'Calculation Solids'!$B$4:$J$1141,7,FALSE),"")</f>
        <v/>
      </c>
      <c r="X302" s="24" t="str">
        <f>+IFERROR(VLOOKUP($V302,'Calculation COD'!$B$4:$J$1055,7,FALSE),"")</f>
        <v/>
      </c>
      <c r="Y302" s="24" t="str">
        <f>+IFERROR(VLOOKUP($V302,'Calculation NH4'!$B$4:$J$1041,7,FALSE),"")</f>
        <v/>
      </c>
      <c r="Z302" s="42" t="str">
        <f>+IFERROR(VLOOKUP($V302,'Calculation NO3'!$B$4:$J$1044,7,FALSE),"")</f>
        <v/>
      </c>
      <c r="AA302" s="132" t="str">
        <f>+IFERROR(VLOOKUP($V302,'Calculation P'!$B$4:$J$1000,7,FALSE),"")</f>
        <v/>
      </c>
      <c r="AB302" s="62"/>
      <c r="AC302" s="373" t="str">
        <f t="shared" si="126"/>
        <v>43713D</v>
      </c>
      <c r="AD302" s="24" t="str">
        <f>+IFERROR(VLOOKUP($AC302,'Calculation TSS'!$B$4:$J$1000,7,FALSE),"")</f>
        <v/>
      </c>
      <c r="AE302" s="24" t="str">
        <f>+IFERROR(VLOOKUP($AC302,'Calculation COD'!$B$4:$J$1055,7,FALSE),"")</f>
        <v/>
      </c>
      <c r="AF302" s="24" t="str">
        <f>+IFERROR(VLOOKUP($AC302,'Calculation NH4'!$B$4:$J$1041,7,FALSE),"")</f>
        <v/>
      </c>
      <c r="AG302" s="42" t="str">
        <f>+IFERROR(VLOOKUP($AC302,'Calculation NO3'!$B$4:$J$1044,7,FALSE),"")</f>
        <v/>
      </c>
      <c r="AH302" s="42" t="str">
        <f>+IFERROR(VLOOKUP($AC302,'Calculation P'!$B$4:$J$1000,7,FALSE),"")</f>
        <v/>
      </c>
      <c r="AI302" s="239"/>
      <c r="AJ302" s="377" t="str">
        <f t="shared" si="127"/>
        <v>43713E</v>
      </c>
      <c r="AK302" s="378" t="str">
        <f>+IFERROR(VLOOKUP($AJ302,'Calculation TSS'!$B$4:$J$1000,7,FALSE),"")</f>
        <v/>
      </c>
      <c r="AL302" s="24" t="str">
        <f>+IFERROR(VLOOKUP($AJ302,'Calculation COD'!$B$4:$J$1055,7,FALSE),"")</f>
        <v/>
      </c>
      <c r="AM302" s="24" t="str">
        <f>+IFERROR(VLOOKUP($AJ302,'Calculation NH4'!$B$4:$J$1041,7,FALSE),"")</f>
        <v/>
      </c>
      <c r="AN302" s="42" t="str">
        <f>+IFERROR(VLOOKUP($AJ302,'Calculation NO3'!$B$4:$J$1044,7,FALSE),"")</f>
        <v/>
      </c>
      <c r="AO302" s="70" t="str">
        <f>+IFERROR(VLOOKUP($AJ302,'Calculation P'!$B$4:$J$1000,7,FALSE),"")</f>
        <v/>
      </c>
      <c r="AP302" s="323" t="str">
        <f t="shared" si="128"/>
        <v>43713F</v>
      </c>
      <c r="AQ302" s="25" t="str">
        <f>+IFERROR(VLOOKUP($AP302,'Calculation TSS'!$B$4:$J$1000,7,FALSE),"")</f>
        <v/>
      </c>
      <c r="AR302" s="25" t="str">
        <f>+IFERROR(VLOOKUP($AP302,'Calculation COD'!$B$4:$J$1055,7,FALSE),"")</f>
        <v/>
      </c>
      <c r="AS302" s="25" t="str">
        <f>+IFERROR(VLOOKUP($AP302,'Calculation NH4'!$B$4:$J$1041,7,FALSE),"")</f>
        <v/>
      </c>
      <c r="AT302" s="42" t="str">
        <f>+IFERROR(VLOOKUP($AP302,'Calculation NO3'!$B$4:$J$1044,7,FALSE),"")</f>
        <v/>
      </c>
      <c r="AU302" s="42" t="str">
        <f>+IFERROR(VLOOKUP($AP302,'Calculation P'!$B$4:$J$1000,7,FALSE),"")</f>
        <v/>
      </c>
      <c r="AV302" s="62"/>
      <c r="AW302" s="376" t="str">
        <f t="shared" si="129"/>
        <v>43713G</v>
      </c>
      <c r="AX302" s="25" t="str">
        <f>+IFERROR(VLOOKUP($AW302,'Calculation COD'!$B$4:$J$1055,7,FALSE),"")</f>
        <v/>
      </c>
      <c r="AY302" s="25" t="str">
        <f>+IFERROR(VLOOKUP($AW302,'Calculation NH4'!$B$4:$J$1041,7,FALSE),"")</f>
        <v/>
      </c>
      <c r="AZ302" s="42" t="str">
        <f>+IFERROR(VLOOKUP($AW302,'Calculation NO3'!$B$4:$J$1044,7,FALSE),"")</f>
        <v/>
      </c>
      <c r="BA302" s="70" t="str">
        <f>+IFERROR(VLOOKUP($AW302,'Calculation P'!$B$4:$J$1000,7,FALSE),"")</f>
        <v/>
      </c>
      <c r="BB302" s="373" t="str">
        <f t="shared" si="130"/>
        <v>43713H</v>
      </c>
      <c r="BC302" s="42" t="str">
        <f>+IFERROR(VLOOKUP($BB302,'Calculation TSS'!$B$4:$J$1000,7,FALSE),"")</f>
        <v/>
      </c>
      <c r="BD302" s="25" t="str">
        <f>+IFERROR(VLOOKUP($BB302,'Calculation COD'!$B$4:$J$1055,7,FALSE),"")</f>
        <v/>
      </c>
      <c r="BE302" s="25" t="str">
        <f>+IFERROR(VLOOKUP($BB302,'Calculation NH4'!$B$4:$J$1041,7,FALSE),"")</f>
        <v/>
      </c>
      <c r="BF302" s="25" t="str">
        <f>+IFERROR(VLOOKUP($BB302,'Calculation NO3'!$B$4:$J$1044,7,FALSE),"")</f>
        <v/>
      </c>
      <c r="BG302" s="132" t="str">
        <f>+IFERROR(VLOOKUP($BB302,'Calculation P'!$B$4:$J$1000,7,FALSE),"")</f>
        <v/>
      </c>
      <c r="BH302" s="377" t="str">
        <f t="shared" si="131"/>
        <v>43713I</v>
      </c>
      <c r="BI302" s="67" t="str">
        <f>+IFERROR(VLOOKUP($BH302,'Calculation TSS'!$B$4:$J$1000,7,FALSE),"")</f>
        <v/>
      </c>
      <c r="BJ302" s="25" t="str">
        <f>+IFERROR(VLOOKUP($BH302,'Calculation COD'!$B$4:$J$1055,7,FALSE),"")</f>
        <v/>
      </c>
      <c r="BK302" s="25" t="str">
        <f>+IFERROR(VLOOKUP($BH302,'Calculation NH4'!$B$4:$J$1041,7,FALSE),"")</f>
        <v/>
      </c>
      <c r="BL302" s="25" t="str">
        <f>+IFERROR(VLOOKUP($BH302,'Calculation NO3'!$B$4:$J$1044,7,FALSE),"")</f>
        <v/>
      </c>
      <c r="BM302" s="42" t="str">
        <f>+IFERROR(VLOOKUP($BH302,'Calculation P'!$B$4:$J$1000,7,FALSE),"")</f>
        <v/>
      </c>
      <c r="BN302" s="62"/>
      <c r="BO302" s="373" t="str">
        <f t="shared" si="132"/>
        <v>43713N</v>
      </c>
      <c r="BP302" s="190" t="str">
        <f>IFERROR(+VLOOKUP($BO302,'Calculation Solids'!$B$4:$I$1141,7,FALSE),"")</f>
        <v/>
      </c>
      <c r="BQ302" s="379" t="str">
        <f t="shared" si="133"/>
        <v>43713O</v>
      </c>
      <c r="BR302" s="190" t="str">
        <f>IFERROR(+VLOOKUP($BQ302,'Calculation Solids'!$B$4:$I$1141,7,FALSE),"")</f>
        <v/>
      </c>
      <c r="BS302" s="380" t="str">
        <f t="shared" si="134"/>
        <v>43713P</v>
      </c>
      <c r="BT302" s="190" t="str">
        <f>IFERROR(+VLOOKUP($BS302,'Calculation Solids'!$B$4:$I$1141,7,FALSE),"")</f>
        <v/>
      </c>
    </row>
    <row r="303" spans="1:72" x14ac:dyDescent="0.35">
      <c r="A303" s="359">
        <v>43714</v>
      </c>
      <c r="B303" s="239"/>
      <c r="C303" s="173" t="str">
        <f t="shared" si="118"/>
        <v>43714A</v>
      </c>
      <c r="D303" s="42">
        <f>IFERROR(+VLOOKUP(C303,'Calculation Solids'!$B$4:$I$1141,7,FALSE),"")</f>
        <v>12.473821789443095</v>
      </c>
      <c r="E303" s="372" t="str">
        <f>+IFERROR(VLOOKUP($C303,'Calculation COD'!$B$4:$J$1055,7,FALSE),"")</f>
        <v/>
      </c>
      <c r="F303" s="373" t="str">
        <f t="shared" si="120"/>
        <v>43714B</v>
      </c>
      <c r="G303" s="323">
        <f>IFERROR(+VLOOKUP($F303,'Calculation Solids'!$B$4:$I$1141,7,FALSE),"")</f>
        <v>3.814771078166304</v>
      </c>
      <c r="H303" s="374" t="str">
        <f>+IFERROR(VLOOKUP($F303,'Calculation COD'!$B$4:$J$1055,7,FALSE),"")</f>
        <v/>
      </c>
      <c r="I303" s="374" t="str">
        <f>+IFERROR(VLOOKUP($F303,'Calculation NH4'!$B$4:$J$1041,7,FALSE),"")</f>
        <v/>
      </c>
      <c r="J303" s="42" t="str">
        <f>+IFERROR(VLOOKUP($F303,'Calculation NO3'!$B$4:$J$1044,7,FALSE),"")</f>
        <v/>
      </c>
      <c r="K303" s="42" t="str">
        <f>+IFERROR(VLOOKUP($F303,'Calculation P'!$B$4:$J$1000,7,FALSE),"")</f>
        <v/>
      </c>
      <c r="L303" s="239"/>
      <c r="M303" s="375" t="str">
        <f t="shared" si="121"/>
        <v>43714J</v>
      </c>
      <c r="N303" s="67">
        <f>+IFERROR(VLOOKUP($M303,'Calculation Solids'!$B$4:$J$1141,7,FALSE),"")</f>
        <v>53.132707197472307</v>
      </c>
      <c r="O303" s="42" t="str">
        <f t="shared" si="122"/>
        <v>43714K</v>
      </c>
      <c r="P303" s="42" t="str">
        <f>+IFERROR(VLOOKUP($O303,'Calculation Solids'!$B$4:$J$1141,7,FALSE),"")</f>
        <v/>
      </c>
      <c r="Q303" s="42" t="str">
        <f t="shared" si="123"/>
        <v>43714L</v>
      </c>
      <c r="R303" s="42" t="str">
        <f>+IFERROR(VLOOKUP($Q303,'Calculation Solids'!$B$4:$J$1141,7,FALSE),"")</f>
        <v/>
      </c>
      <c r="S303" s="42" t="str">
        <f t="shared" si="124"/>
        <v>43714M</v>
      </c>
      <c r="T303" s="42" t="str">
        <f>+IFERROR(VLOOKUP($S303,'Calculation Solids'!$B$4:$J$1141,7,FALSE),"")</f>
        <v/>
      </c>
      <c r="U303" s="70">
        <f t="shared" si="119"/>
        <v>53.132707197472307</v>
      </c>
      <c r="V303" s="376" t="str">
        <f t="shared" si="125"/>
        <v>43714C</v>
      </c>
      <c r="W303" s="42" t="str">
        <f>+IFERROR(VLOOKUP($V303,'Calculation Solids'!$B$4:$J$1141,7,FALSE),"")</f>
        <v/>
      </c>
      <c r="X303" s="24" t="str">
        <f>+IFERROR(VLOOKUP($V303,'Calculation COD'!$B$4:$J$1055,7,FALSE),"")</f>
        <v/>
      </c>
      <c r="Y303" s="24" t="str">
        <f>+IFERROR(VLOOKUP($V303,'Calculation NH4'!$B$4:$J$1041,7,FALSE),"")</f>
        <v/>
      </c>
      <c r="Z303" s="42" t="str">
        <f>+IFERROR(VLOOKUP($V303,'Calculation NO3'!$B$4:$J$1044,7,FALSE),"")</f>
        <v/>
      </c>
      <c r="AA303" s="132" t="str">
        <f>+IFERROR(VLOOKUP($V303,'Calculation P'!$B$4:$J$1000,7,FALSE),"")</f>
        <v/>
      </c>
      <c r="AB303" s="62"/>
      <c r="AC303" s="373" t="str">
        <f t="shared" si="126"/>
        <v>43714D</v>
      </c>
      <c r="AD303" s="24" t="str">
        <f>+IFERROR(VLOOKUP($AC303,'Calculation TSS'!$B$4:$J$1000,7,FALSE),"")</f>
        <v/>
      </c>
      <c r="AE303" s="24" t="str">
        <f>+IFERROR(VLOOKUP($AC303,'Calculation COD'!$B$4:$J$1055,7,FALSE),"")</f>
        <v/>
      </c>
      <c r="AF303" s="24" t="str">
        <f>+IFERROR(VLOOKUP($AC303,'Calculation NH4'!$B$4:$J$1041,7,FALSE),"")</f>
        <v/>
      </c>
      <c r="AG303" s="42" t="str">
        <f>+IFERROR(VLOOKUP($AC303,'Calculation NO3'!$B$4:$J$1044,7,FALSE),"")</f>
        <v/>
      </c>
      <c r="AH303" s="42" t="str">
        <f>+IFERROR(VLOOKUP($AC303,'Calculation P'!$B$4:$J$1000,7,FALSE),"")</f>
        <v/>
      </c>
      <c r="AI303" s="239"/>
      <c r="AJ303" s="377" t="str">
        <f t="shared" si="127"/>
        <v>43714E</v>
      </c>
      <c r="AK303" s="378" t="str">
        <f>+IFERROR(VLOOKUP($AJ303,'Calculation TSS'!$B$4:$J$1000,7,FALSE),"")</f>
        <v/>
      </c>
      <c r="AL303" s="24" t="str">
        <f>+IFERROR(VLOOKUP($AJ303,'Calculation COD'!$B$4:$J$1055,7,FALSE),"")</f>
        <v/>
      </c>
      <c r="AM303" s="24" t="str">
        <f>+IFERROR(VLOOKUP($AJ303,'Calculation NH4'!$B$4:$J$1041,7,FALSE),"")</f>
        <v/>
      </c>
      <c r="AN303" s="42" t="str">
        <f>+IFERROR(VLOOKUP($AJ303,'Calculation NO3'!$B$4:$J$1044,7,FALSE),"")</f>
        <v/>
      </c>
      <c r="AO303" s="70" t="str">
        <f>+IFERROR(VLOOKUP($AJ303,'Calculation P'!$B$4:$J$1000,7,FALSE),"")</f>
        <v/>
      </c>
      <c r="AP303" s="323" t="str">
        <f t="shared" si="128"/>
        <v>43714F</v>
      </c>
      <c r="AQ303" s="25" t="str">
        <f>+IFERROR(VLOOKUP($AP303,'Calculation TSS'!$B$4:$J$1000,7,FALSE),"")</f>
        <v/>
      </c>
      <c r="AR303" s="25" t="str">
        <f>+IFERROR(VLOOKUP($AP303,'Calculation COD'!$B$4:$J$1055,7,FALSE),"")</f>
        <v/>
      </c>
      <c r="AS303" s="25" t="str">
        <f>+IFERROR(VLOOKUP($AP303,'Calculation NH4'!$B$4:$J$1041,7,FALSE),"")</f>
        <v/>
      </c>
      <c r="AT303" s="42" t="str">
        <f>+IFERROR(VLOOKUP($AP303,'Calculation NO3'!$B$4:$J$1044,7,FALSE),"")</f>
        <v/>
      </c>
      <c r="AU303" s="42" t="str">
        <f>+IFERROR(VLOOKUP($AP303,'Calculation P'!$B$4:$J$1000,7,FALSE),"")</f>
        <v/>
      </c>
      <c r="AV303" s="62"/>
      <c r="AW303" s="376" t="str">
        <f t="shared" si="129"/>
        <v>43714G</v>
      </c>
      <c r="AX303" s="25" t="str">
        <f>+IFERROR(VLOOKUP($AW303,'Calculation COD'!$B$4:$J$1055,7,FALSE),"")</f>
        <v/>
      </c>
      <c r="AY303" s="25" t="str">
        <f>+IFERROR(VLOOKUP($AW303,'Calculation NH4'!$B$4:$J$1041,7,FALSE),"")</f>
        <v/>
      </c>
      <c r="AZ303" s="42" t="str">
        <f>+IFERROR(VLOOKUP($AW303,'Calculation NO3'!$B$4:$J$1044,7,FALSE),"")</f>
        <v/>
      </c>
      <c r="BA303" s="70" t="str">
        <f>+IFERROR(VLOOKUP($AW303,'Calculation P'!$B$4:$J$1000,7,FALSE),"")</f>
        <v/>
      </c>
      <c r="BB303" s="373" t="str">
        <f t="shared" si="130"/>
        <v>43714H</v>
      </c>
      <c r="BC303" s="42" t="str">
        <f>+IFERROR(VLOOKUP($BB303,'Calculation TSS'!$B$4:$J$1000,7,FALSE),"")</f>
        <v/>
      </c>
      <c r="BD303" s="25" t="str">
        <f>+IFERROR(VLOOKUP($BB303,'Calculation COD'!$B$4:$J$1055,7,FALSE),"")</f>
        <v/>
      </c>
      <c r="BE303" s="25" t="str">
        <f>+IFERROR(VLOOKUP($BB303,'Calculation NH4'!$B$4:$J$1041,7,FALSE),"")</f>
        <v/>
      </c>
      <c r="BF303" s="25" t="str">
        <f>+IFERROR(VLOOKUP($BB303,'Calculation NO3'!$B$4:$J$1044,7,FALSE),"")</f>
        <v/>
      </c>
      <c r="BG303" s="132" t="str">
        <f>+IFERROR(VLOOKUP($BB303,'Calculation P'!$B$4:$J$1000,7,FALSE),"")</f>
        <v/>
      </c>
      <c r="BH303" s="377" t="str">
        <f t="shared" si="131"/>
        <v>43714I</v>
      </c>
      <c r="BI303" s="67" t="str">
        <f>+IFERROR(VLOOKUP($BH303,'Calculation TSS'!$B$4:$J$1000,7,FALSE),"")</f>
        <v/>
      </c>
      <c r="BJ303" s="25" t="str">
        <f>+IFERROR(VLOOKUP($BH303,'Calculation COD'!$B$4:$J$1055,7,FALSE),"")</f>
        <v/>
      </c>
      <c r="BK303" s="25" t="str">
        <f>+IFERROR(VLOOKUP($BH303,'Calculation NH4'!$B$4:$J$1041,7,FALSE),"")</f>
        <v/>
      </c>
      <c r="BL303" s="25" t="str">
        <f>+IFERROR(VLOOKUP($BH303,'Calculation NO3'!$B$4:$J$1044,7,FALSE),"")</f>
        <v/>
      </c>
      <c r="BM303" s="42" t="str">
        <f>+IFERROR(VLOOKUP($BH303,'Calculation P'!$B$4:$J$1000,7,FALSE),"")</f>
        <v/>
      </c>
      <c r="BN303" s="62"/>
      <c r="BO303" s="373" t="str">
        <f t="shared" si="132"/>
        <v>43714N</v>
      </c>
      <c r="BP303" s="190" t="str">
        <f>IFERROR(+VLOOKUP($BO303,'Calculation Solids'!$B$4:$I$1141,7,FALSE),"")</f>
        <v/>
      </c>
      <c r="BQ303" s="379" t="str">
        <f t="shared" si="133"/>
        <v>43714O</v>
      </c>
      <c r="BR303" s="190" t="str">
        <f>IFERROR(+VLOOKUP($BQ303,'Calculation Solids'!$B$4:$I$1141,7,FALSE),"")</f>
        <v/>
      </c>
      <c r="BS303" s="380" t="str">
        <f t="shared" si="134"/>
        <v>43714P</v>
      </c>
      <c r="BT303" s="190" t="str">
        <f>IFERROR(+VLOOKUP($BS303,'Calculation Solids'!$B$4:$I$1141,7,FALSE),"")</f>
        <v/>
      </c>
    </row>
    <row r="304" spans="1:72" x14ac:dyDescent="0.35">
      <c r="A304" s="359">
        <v>43715</v>
      </c>
      <c r="B304" s="240"/>
      <c r="C304" s="191" t="str">
        <f t="shared" si="118"/>
        <v>43715A</v>
      </c>
      <c r="D304" s="64" t="str">
        <f>IFERROR(+VLOOKUP(C304,'Calculation Solids'!$B$4:$I$1141,7,FALSE),"")</f>
        <v/>
      </c>
      <c r="E304" s="326" t="str">
        <f>+IFERROR(VLOOKUP($C304,'Calculation COD'!$B$4:$J$1055,7,FALSE),"")</f>
        <v/>
      </c>
      <c r="F304" s="183" t="str">
        <f t="shared" si="120"/>
        <v>43715B</v>
      </c>
      <c r="G304" s="178" t="str">
        <f>IFERROR(+VLOOKUP($F304,'Calculation Solids'!$B$4:$I$1141,7,FALSE),"")</f>
        <v/>
      </c>
      <c r="H304" s="3" t="str">
        <f>+IFERROR(VLOOKUP($F304,'Calculation COD'!$B$4:$J$1055,7,FALSE),"")</f>
        <v/>
      </c>
      <c r="I304" s="3" t="str">
        <f>+IFERROR(VLOOKUP($F304,'Calculation NH4'!$B$4:$J$1041,7,FALSE),"")</f>
        <v/>
      </c>
      <c r="J304" s="64" t="str">
        <f>+IFERROR(VLOOKUP($F304,'Calculation NO3'!$B$4:$J$1044,7,FALSE),"")</f>
        <v/>
      </c>
      <c r="K304" s="64" t="str">
        <f>+IFERROR(VLOOKUP($F304,'Calculation P'!$B$4:$J$1000,7,FALSE),"")</f>
        <v/>
      </c>
      <c r="L304" s="240"/>
      <c r="M304" s="117" t="str">
        <f t="shared" si="121"/>
        <v>43715J</v>
      </c>
      <c r="N304" s="66" t="str">
        <f>+IFERROR(VLOOKUP($M304,'Calculation Solids'!$B$4:$J$1141,7,FALSE),"")</f>
        <v/>
      </c>
      <c r="O304" s="64" t="str">
        <f t="shared" si="122"/>
        <v>43715K</v>
      </c>
      <c r="P304" s="64" t="str">
        <f>+IFERROR(VLOOKUP($O304,'Calculation Solids'!$B$4:$J$1141,7,FALSE),"")</f>
        <v/>
      </c>
      <c r="Q304" s="64" t="str">
        <f t="shared" si="123"/>
        <v>43715L</v>
      </c>
      <c r="R304" s="64" t="str">
        <f>+IFERROR(VLOOKUP($Q304,'Calculation Solids'!$B$4:$J$1141,7,FALSE),"")</f>
        <v/>
      </c>
      <c r="S304" s="64" t="str">
        <f t="shared" si="124"/>
        <v>43715M</v>
      </c>
      <c r="T304" s="64" t="str">
        <f>+IFERROR(VLOOKUP($S304,'Calculation Solids'!$B$4:$J$1141,7,FALSE),"")</f>
        <v/>
      </c>
      <c r="U304" s="69" t="str">
        <f t="shared" si="119"/>
        <v/>
      </c>
      <c r="V304" s="189" t="str">
        <f t="shared" si="125"/>
        <v>43715C</v>
      </c>
      <c r="W304" s="64" t="str">
        <f>+IFERROR(VLOOKUP($V304,'Calculation Solids'!$B$4:$J$1141,7,FALSE),"")</f>
        <v/>
      </c>
      <c r="X304" s="4" t="str">
        <f>+IFERROR(VLOOKUP($V304,'Calculation COD'!$B$4:$J$1055,7,FALSE),"")</f>
        <v/>
      </c>
      <c r="Y304" s="4" t="str">
        <f>+IFERROR(VLOOKUP($V304,'Calculation NH4'!$B$4:$J$1041,7,FALSE),"")</f>
        <v/>
      </c>
      <c r="Z304" s="64" t="str">
        <f>+IFERROR(VLOOKUP($V304,'Calculation NO3'!$B$4:$J$1044,7,FALSE),"")</f>
        <v/>
      </c>
      <c r="AA304" s="131" t="str">
        <f>+IFERROR(VLOOKUP($V304,'Calculation P'!$B$4:$J$1000,7,FALSE),"")</f>
        <v/>
      </c>
      <c r="AB304" s="115"/>
      <c r="AC304" s="183" t="str">
        <f t="shared" si="126"/>
        <v>43715D</v>
      </c>
      <c r="AD304" s="4" t="str">
        <f>+IFERROR(VLOOKUP($AC304,'Calculation TSS'!$B$4:$J$1000,7,FALSE),"")</f>
        <v/>
      </c>
      <c r="AE304" s="4" t="str">
        <f>+IFERROR(VLOOKUP($AC304,'Calculation COD'!$B$4:$J$1055,7,FALSE),"")</f>
        <v/>
      </c>
      <c r="AF304" s="4" t="str">
        <f>+IFERROR(VLOOKUP($AC304,'Calculation NH4'!$B$4:$J$1041,7,FALSE),"")</f>
        <v/>
      </c>
      <c r="AG304" s="64" t="str">
        <f>+IFERROR(VLOOKUP($AC304,'Calculation NO3'!$B$4:$J$1044,7,FALSE),"")</f>
        <v/>
      </c>
      <c r="AH304" s="64" t="str">
        <f>+IFERROR(VLOOKUP($AC304,'Calculation P'!$B$4:$J$1000,7,FALSE),"")</f>
        <v/>
      </c>
      <c r="AI304" s="240"/>
      <c r="AJ304" s="210" t="str">
        <f t="shared" si="127"/>
        <v>43715E</v>
      </c>
      <c r="AK304" s="211" t="str">
        <f>+IFERROR(VLOOKUP($AJ304,'Calculation TSS'!$B$4:$J$1000,7,FALSE),"")</f>
        <v/>
      </c>
      <c r="AL304" s="4" t="str">
        <f>+IFERROR(VLOOKUP($AJ304,'Calculation COD'!$B$4:$J$1055,7,FALSE),"")</f>
        <v/>
      </c>
      <c r="AM304" s="4" t="str">
        <f>+IFERROR(VLOOKUP($AJ304,'Calculation NH4'!$B$4:$J$1041,7,FALSE),"")</f>
        <v/>
      </c>
      <c r="AN304" s="64" t="str">
        <f>+IFERROR(VLOOKUP($AJ304,'Calculation NO3'!$B$4:$J$1044,7,FALSE),"")</f>
        <v/>
      </c>
      <c r="AO304" s="69" t="str">
        <f>+IFERROR(VLOOKUP($AJ304,'Calculation P'!$B$4:$J$1000,7,FALSE),"")</f>
        <v/>
      </c>
      <c r="AP304" s="178" t="str">
        <f t="shared" si="128"/>
        <v>43715F</v>
      </c>
      <c r="AQ304" s="65" t="str">
        <f>+IFERROR(VLOOKUP($AP304,'Calculation TSS'!$B$4:$J$1000,7,FALSE),"")</f>
        <v/>
      </c>
      <c r="AR304" s="65" t="str">
        <f>+IFERROR(VLOOKUP($AP304,'Calculation COD'!$B$4:$J$1055,7,FALSE),"")</f>
        <v/>
      </c>
      <c r="AS304" s="65" t="str">
        <f>+IFERROR(VLOOKUP($AP304,'Calculation NH4'!$B$4:$J$1041,7,FALSE),"")</f>
        <v/>
      </c>
      <c r="AT304" s="64" t="str">
        <f>+IFERROR(VLOOKUP($AP304,'Calculation NO3'!$B$4:$J$1044,7,FALSE),"")</f>
        <v/>
      </c>
      <c r="AU304" s="64" t="str">
        <f>+IFERROR(VLOOKUP($AP304,'Calculation P'!$B$4:$J$1000,7,FALSE),"")</f>
        <v/>
      </c>
      <c r="AV304" s="115"/>
      <c r="AW304" s="189" t="str">
        <f t="shared" si="129"/>
        <v>43715G</v>
      </c>
      <c r="AX304" s="65" t="str">
        <f>+IFERROR(VLOOKUP($AW304,'Calculation COD'!$B$4:$J$1055,7,FALSE),"")</f>
        <v/>
      </c>
      <c r="AY304" s="65" t="str">
        <f>+IFERROR(VLOOKUP($AW304,'Calculation NH4'!$B$4:$J$1041,7,FALSE),"")</f>
        <v/>
      </c>
      <c r="AZ304" s="64" t="str">
        <f>+IFERROR(VLOOKUP($AW304,'Calculation NO3'!$B$4:$J$1044,7,FALSE),"")</f>
        <v/>
      </c>
      <c r="BA304" s="69" t="str">
        <f>+IFERROR(VLOOKUP($AW304,'Calculation P'!$B$4:$J$1000,7,FALSE),"")</f>
        <v/>
      </c>
      <c r="BB304" s="183" t="str">
        <f t="shared" si="130"/>
        <v>43715H</v>
      </c>
      <c r="BC304" s="64" t="str">
        <f>+IFERROR(VLOOKUP($BB304,'Calculation TSS'!$B$4:$J$1000,7,FALSE),"")</f>
        <v/>
      </c>
      <c r="BD304" s="65" t="str">
        <f>+IFERROR(VLOOKUP($BB304,'Calculation COD'!$B$4:$J$1055,7,FALSE),"")</f>
        <v/>
      </c>
      <c r="BE304" s="65" t="str">
        <f>+IFERROR(VLOOKUP($BB304,'Calculation NH4'!$B$4:$J$1041,7,FALSE),"")</f>
        <v/>
      </c>
      <c r="BF304" s="65" t="str">
        <f>+IFERROR(VLOOKUP($BB304,'Calculation NO3'!$B$4:$J$1044,7,FALSE),"")</f>
        <v/>
      </c>
      <c r="BG304" s="131" t="str">
        <f>+IFERROR(VLOOKUP($BB304,'Calculation P'!$B$4:$J$1000,7,FALSE),"")</f>
        <v/>
      </c>
      <c r="BH304" s="210" t="str">
        <f t="shared" si="131"/>
        <v>43715I</v>
      </c>
      <c r="BI304" s="66" t="str">
        <f>+IFERROR(VLOOKUP($BH304,'Calculation TSS'!$B$4:$J$1000,7,FALSE),"")</f>
        <v/>
      </c>
      <c r="BJ304" s="65" t="str">
        <f>+IFERROR(VLOOKUP($BH304,'Calculation COD'!$B$4:$J$1055,7,FALSE),"")</f>
        <v/>
      </c>
      <c r="BK304" s="65" t="str">
        <f>+IFERROR(VLOOKUP($BH304,'Calculation NH4'!$B$4:$J$1041,7,FALSE),"")</f>
        <v/>
      </c>
      <c r="BL304" s="65" t="str">
        <f>+IFERROR(VLOOKUP($BH304,'Calculation NO3'!$B$4:$J$1044,7,FALSE),"")</f>
        <v/>
      </c>
      <c r="BM304" s="64" t="str">
        <f>+IFERROR(VLOOKUP($BH304,'Calculation P'!$B$4:$J$1000,7,FALSE),"")</f>
        <v/>
      </c>
      <c r="BN304" s="115"/>
      <c r="BO304" s="183" t="str">
        <f t="shared" si="132"/>
        <v>43715N</v>
      </c>
      <c r="BP304" s="116" t="str">
        <f>IFERROR(+VLOOKUP($BO304,'Calculation Solids'!$B$4:$I$1141,7,FALSE),"")</f>
        <v/>
      </c>
      <c r="BQ304" s="187" t="str">
        <f t="shared" si="133"/>
        <v>43715O</v>
      </c>
      <c r="BR304" s="116" t="str">
        <f>IFERROR(+VLOOKUP($BQ304,'Calculation Solids'!$B$4:$I$1141,7,FALSE),"")</f>
        <v/>
      </c>
      <c r="BS304" s="185" t="str">
        <f t="shared" si="134"/>
        <v>43715P</v>
      </c>
      <c r="BT304" s="116" t="str">
        <f>IFERROR(+VLOOKUP($BS304,'Calculation Solids'!$B$4:$I$1141,7,FALSE),"")</f>
        <v/>
      </c>
    </row>
    <row r="305" spans="1:72" x14ac:dyDescent="0.35">
      <c r="A305" s="359">
        <v>43716</v>
      </c>
      <c r="B305" s="240"/>
      <c r="C305" s="191" t="str">
        <f t="shared" si="118"/>
        <v>43716A</v>
      </c>
      <c r="D305" s="64" t="str">
        <f>IFERROR(+VLOOKUP(C305,'Calculation Solids'!$B$4:$I$1141,7,FALSE),"")</f>
        <v/>
      </c>
      <c r="E305" s="326" t="str">
        <f>+IFERROR(VLOOKUP($C305,'Calculation COD'!$B$4:$J$1055,7,FALSE),"")</f>
        <v/>
      </c>
      <c r="F305" s="183" t="str">
        <f t="shared" si="120"/>
        <v>43716B</v>
      </c>
      <c r="G305" s="178" t="str">
        <f>IFERROR(+VLOOKUP($F305,'Calculation Solids'!$B$4:$I$1141,7,FALSE),"")</f>
        <v/>
      </c>
      <c r="H305" s="3" t="str">
        <f>+IFERROR(VLOOKUP($F305,'Calculation COD'!$B$4:$J$1055,7,FALSE),"")</f>
        <v/>
      </c>
      <c r="I305" s="3" t="str">
        <f>+IFERROR(VLOOKUP($F305,'Calculation NH4'!$B$4:$J$1041,7,FALSE),"")</f>
        <v/>
      </c>
      <c r="J305" s="64" t="str">
        <f>+IFERROR(VLOOKUP($F305,'Calculation NO3'!$B$4:$J$1044,7,FALSE),"")</f>
        <v/>
      </c>
      <c r="K305" s="64" t="str">
        <f>+IFERROR(VLOOKUP($F305,'Calculation P'!$B$4:$J$1000,7,FALSE),"")</f>
        <v/>
      </c>
      <c r="L305" s="240"/>
      <c r="M305" s="117" t="str">
        <f t="shared" si="121"/>
        <v>43716J</v>
      </c>
      <c r="N305" s="66" t="str">
        <f>+IFERROR(VLOOKUP($M305,'Calculation Solids'!$B$4:$J$1141,7,FALSE),"")</f>
        <v/>
      </c>
      <c r="O305" s="64" t="str">
        <f t="shared" si="122"/>
        <v>43716K</v>
      </c>
      <c r="P305" s="64" t="str">
        <f>+IFERROR(VLOOKUP($O305,'Calculation Solids'!$B$4:$J$1141,7,FALSE),"")</f>
        <v/>
      </c>
      <c r="Q305" s="64" t="str">
        <f t="shared" si="123"/>
        <v>43716L</v>
      </c>
      <c r="R305" s="64" t="str">
        <f>+IFERROR(VLOOKUP($Q305,'Calculation Solids'!$B$4:$J$1141,7,FALSE),"")</f>
        <v/>
      </c>
      <c r="S305" s="64" t="str">
        <f t="shared" si="124"/>
        <v>43716M</v>
      </c>
      <c r="T305" s="64" t="str">
        <f>+IFERROR(VLOOKUP($S305,'Calculation Solids'!$B$4:$J$1141,7,FALSE),"")</f>
        <v/>
      </c>
      <c r="U305" s="69" t="str">
        <f t="shared" si="119"/>
        <v/>
      </c>
      <c r="V305" s="189" t="str">
        <f t="shared" si="125"/>
        <v>43716C</v>
      </c>
      <c r="W305" s="64" t="str">
        <f>+IFERROR(VLOOKUP($V305,'Calculation Solids'!$B$4:$J$1141,7,FALSE),"")</f>
        <v/>
      </c>
      <c r="X305" s="4" t="str">
        <f>+IFERROR(VLOOKUP($V305,'Calculation COD'!$B$4:$J$1055,7,FALSE),"")</f>
        <v/>
      </c>
      <c r="Y305" s="4" t="str">
        <f>+IFERROR(VLOOKUP($V305,'Calculation NH4'!$B$4:$J$1041,7,FALSE),"")</f>
        <v/>
      </c>
      <c r="Z305" s="64" t="str">
        <f>+IFERROR(VLOOKUP($V305,'Calculation NO3'!$B$4:$J$1044,7,FALSE),"")</f>
        <v/>
      </c>
      <c r="AA305" s="131" t="str">
        <f>+IFERROR(VLOOKUP($V305,'Calculation P'!$B$4:$J$1000,7,FALSE),"")</f>
        <v/>
      </c>
      <c r="AB305" s="115"/>
      <c r="AC305" s="183" t="str">
        <f t="shared" si="126"/>
        <v>43716D</v>
      </c>
      <c r="AD305" s="4" t="str">
        <f>+IFERROR(VLOOKUP($AC305,'Calculation TSS'!$B$4:$J$1000,7,FALSE),"")</f>
        <v/>
      </c>
      <c r="AE305" s="4" t="str">
        <f>+IFERROR(VLOOKUP($AC305,'Calculation COD'!$B$4:$J$1055,7,FALSE),"")</f>
        <v/>
      </c>
      <c r="AF305" s="4" t="str">
        <f>+IFERROR(VLOOKUP($AC305,'Calculation NH4'!$B$4:$J$1041,7,FALSE),"")</f>
        <v/>
      </c>
      <c r="AG305" s="64" t="str">
        <f>+IFERROR(VLOOKUP($AC305,'Calculation NO3'!$B$4:$J$1044,7,FALSE),"")</f>
        <v/>
      </c>
      <c r="AH305" s="64" t="str">
        <f>+IFERROR(VLOOKUP($AC305,'Calculation P'!$B$4:$J$1000,7,FALSE),"")</f>
        <v/>
      </c>
      <c r="AI305" s="240"/>
      <c r="AJ305" s="210" t="str">
        <f t="shared" si="127"/>
        <v>43716E</v>
      </c>
      <c r="AK305" s="211" t="str">
        <f>+IFERROR(VLOOKUP($AJ305,'Calculation TSS'!$B$4:$J$1000,7,FALSE),"")</f>
        <v/>
      </c>
      <c r="AL305" s="4" t="str">
        <f>+IFERROR(VLOOKUP($AJ305,'Calculation COD'!$B$4:$J$1055,7,FALSE),"")</f>
        <v/>
      </c>
      <c r="AM305" s="4" t="str">
        <f>+IFERROR(VLOOKUP($AJ305,'Calculation NH4'!$B$4:$J$1041,7,FALSE),"")</f>
        <v/>
      </c>
      <c r="AN305" s="64" t="str">
        <f>+IFERROR(VLOOKUP($AJ305,'Calculation NO3'!$B$4:$J$1044,7,FALSE),"")</f>
        <v/>
      </c>
      <c r="AO305" s="69" t="str">
        <f>+IFERROR(VLOOKUP($AJ305,'Calculation P'!$B$4:$J$1000,7,FALSE),"")</f>
        <v/>
      </c>
      <c r="AP305" s="178" t="str">
        <f t="shared" si="128"/>
        <v>43716F</v>
      </c>
      <c r="AQ305" s="65" t="str">
        <f>+IFERROR(VLOOKUP($AP305,'Calculation TSS'!$B$4:$J$1000,7,FALSE),"")</f>
        <v/>
      </c>
      <c r="AR305" s="65" t="str">
        <f>+IFERROR(VLOOKUP($AP305,'Calculation COD'!$B$4:$J$1055,7,FALSE),"")</f>
        <v/>
      </c>
      <c r="AS305" s="65" t="str">
        <f>+IFERROR(VLOOKUP($AP305,'Calculation NH4'!$B$4:$J$1041,7,FALSE),"")</f>
        <v/>
      </c>
      <c r="AT305" s="64" t="str">
        <f>+IFERROR(VLOOKUP($AP305,'Calculation NO3'!$B$4:$J$1044,7,FALSE),"")</f>
        <v/>
      </c>
      <c r="AU305" s="64" t="str">
        <f>+IFERROR(VLOOKUP($AP305,'Calculation P'!$B$4:$J$1000,7,FALSE),"")</f>
        <v/>
      </c>
      <c r="AV305" s="115"/>
      <c r="AW305" s="189" t="str">
        <f t="shared" si="129"/>
        <v>43716G</v>
      </c>
      <c r="AX305" s="65" t="str">
        <f>+IFERROR(VLOOKUP($AW305,'Calculation COD'!$B$4:$J$1055,7,FALSE),"")</f>
        <v/>
      </c>
      <c r="AY305" s="65" t="str">
        <f>+IFERROR(VLOOKUP($AW305,'Calculation NH4'!$B$4:$J$1041,7,FALSE),"")</f>
        <v/>
      </c>
      <c r="AZ305" s="64" t="str">
        <f>+IFERROR(VLOOKUP($AW305,'Calculation NO3'!$B$4:$J$1044,7,FALSE),"")</f>
        <v/>
      </c>
      <c r="BA305" s="69" t="str">
        <f>+IFERROR(VLOOKUP($AW305,'Calculation P'!$B$4:$J$1000,7,FALSE),"")</f>
        <v/>
      </c>
      <c r="BB305" s="183" t="str">
        <f t="shared" si="130"/>
        <v>43716H</v>
      </c>
      <c r="BC305" s="64" t="str">
        <f>+IFERROR(VLOOKUP($BB305,'Calculation TSS'!$B$4:$J$1000,7,FALSE),"")</f>
        <v/>
      </c>
      <c r="BD305" s="65" t="str">
        <f>+IFERROR(VLOOKUP($BB305,'Calculation COD'!$B$4:$J$1055,7,FALSE),"")</f>
        <v/>
      </c>
      <c r="BE305" s="65" t="str">
        <f>+IFERROR(VLOOKUP($BB305,'Calculation NH4'!$B$4:$J$1041,7,FALSE),"")</f>
        <v/>
      </c>
      <c r="BF305" s="65" t="str">
        <f>+IFERROR(VLOOKUP($BB305,'Calculation NO3'!$B$4:$J$1044,7,FALSE),"")</f>
        <v/>
      </c>
      <c r="BG305" s="131" t="str">
        <f>+IFERROR(VLOOKUP($BB305,'Calculation P'!$B$4:$J$1000,7,FALSE),"")</f>
        <v/>
      </c>
      <c r="BH305" s="210" t="str">
        <f t="shared" si="131"/>
        <v>43716I</v>
      </c>
      <c r="BI305" s="66" t="str">
        <f>+IFERROR(VLOOKUP($BH305,'Calculation TSS'!$B$4:$J$1000,7,FALSE),"")</f>
        <v/>
      </c>
      <c r="BJ305" s="65" t="str">
        <f>+IFERROR(VLOOKUP($BH305,'Calculation COD'!$B$4:$J$1055,7,FALSE),"")</f>
        <v/>
      </c>
      <c r="BK305" s="65" t="str">
        <f>+IFERROR(VLOOKUP($BH305,'Calculation NH4'!$B$4:$J$1041,7,FALSE),"")</f>
        <v/>
      </c>
      <c r="BL305" s="65" t="str">
        <f>+IFERROR(VLOOKUP($BH305,'Calculation NO3'!$B$4:$J$1044,7,FALSE),"")</f>
        <v/>
      </c>
      <c r="BM305" s="64" t="str">
        <f>+IFERROR(VLOOKUP($BH305,'Calculation P'!$B$4:$J$1000,7,FALSE),"")</f>
        <v/>
      </c>
      <c r="BN305" s="115"/>
      <c r="BO305" s="183" t="str">
        <f t="shared" si="132"/>
        <v>43716N</v>
      </c>
      <c r="BP305" s="116" t="str">
        <f>IFERROR(+VLOOKUP($BO305,'Calculation Solids'!$B$4:$I$1141,7,FALSE),"")</f>
        <v/>
      </c>
      <c r="BQ305" s="187" t="str">
        <f t="shared" si="133"/>
        <v>43716O</v>
      </c>
      <c r="BR305" s="116" t="str">
        <f>IFERROR(+VLOOKUP($BQ305,'Calculation Solids'!$B$4:$I$1141,7,FALSE),"")</f>
        <v/>
      </c>
      <c r="BS305" s="185" t="str">
        <f t="shared" si="134"/>
        <v>43716P</v>
      </c>
      <c r="BT305" s="116" t="str">
        <f>IFERROR(+VLOOKUP($BS305,'Calculation Solids'!$B$4:$I$1141,7,FALSE),"")</f>
        <v/>
      </c>
    </row>
    <row r="306" spans="1:72" x14ac:dyDescent="0.35">
      <c r="A306" s="359">
        <v>43717</v>
      </c>
      <c r="B306" s="239"/>
      <c r="C306" s="173" t="str">
        <f t="shared" si="118"/>
        <v>43717A</v>
      </c>
      <c r="D306" s="42">
        <f>IFERROR(+VLOOKUP(C306,'Calculation Solids'!$B$4:$I$1141,7,FALSE),"")</f>
        <v>3.4266340723461077</v>
      </c>
      <c r="E306" s="372" t="str">
        <f>+IFERROR(VLOOKUP($C306,'Calculation COD'!$B$4:$J$1055,7,FALSE),"")</f>
        <v/>
      </c>
      <c r="F306" s="373" t="str">
        <f t="shared" si="120"/>
        <v>43717B</v>
      </c>
      <c r="G306" s="323">
        <f>IFERROR(+VLOOKUP($F306,'Calculation Solids'!$B$4:$I$1141,7,FALSE),"")</f>
        <v>1.900688999762429</v>
      </c>
      <c r="H306" s="374" t="str">
        <f>+IFERROR(VLOOKUP($F306,'Calculation COD'!$B$4:$J$1055,7,FALSE),"")</f>
        <v/>
      </c>
      <c r="I306" s="374" t="str">
        <f>+IFERROR(VLOOKUP($F306,'Calculation NH4'!$B$4:$J$1041,7,FALSE),"")</f>
        <v/>
      </c>
      <c r="J306" s="42" t="str">
        <f>+IFERROR(VLOOKUP($F306,'Calculation NO3'!$B$4:$J$1044,7,FALSE),"")</f>
        <v/>
      </c>
      <c r="K306" s="42" t="str">
        <f>+IFERROR(VLOOKUP($F306,'Calculation P'!$B$4:$J$1000,7,FALSE),"")</f>
        <v/>
      </c>
      <c r="L306" s="239"/>
      <c r="M306" s="375" t="str">
        <f t="shared" si="121"/>
        <v>43717J</v>
      </c>
      <c r="N306" s="67">
        <f>+IFERROR(VLOOKUP($M306,'Calculation Solids'!$B$4:$J$1141,7,FALSE),"")</f>
        <v>51.980291767233467</v>
      </c>
      <c r="O306" s="42" t="str">
        <f t="shared" si="122"/>
        <v>43717K</v>
      </c>
      <c r="P306" s="42">
        <f>+IFERROR(VLOOKUP($O306,'Calculation Solids'!$B$4:$J$1141,7,FALSE),"")</f>
        <v>53.499446582758644</v>
      </c>
      <c r="Q306" s="42" t="str">
        <f t="shared" si="123"/>
        <v>43717L</v>
      </c>
      <c r="R306" s="42">
        <f>+IFERROR(VLOOKUP($Q306,'Calculation Solids'!$B$4:$J$1141,7,FALSE),"")</f>
        <v>54.095708493458467</v>
      </c>
      <c r="S306" s="42" t="str">
        <f t="shared" si="124"/>
        <v>43717M</v>
      </c>
      <c r="T306" s="42" t="str">
        <f>+IFERROR(VLOOKUP($S306,'Calculation Solids'!$B$4:$J$1141,7,FALSE),"")</f>
        <v/>
      </c>
      <c r="U306" s="70">
        <f t="shared" si="119"/>
        <v>53.191815614483524</v>
      </c>
      <c r="V306" s="376" t="str">
        <f t="shared" si="125"/>
        <v>43717C</v>
      </c>
      <c r="W306" s="42" t="str">
        <f>+IFERROR(VLOOKUP($V306,'Calculation Solids'!$B$4:$J$1141,7,FALSE),"")</f>
        <v/>
      </c>
      <c r="X306" s="24" t="str">
        <f>+IFERROR(VLOOKUP($V306,'Calculation COD'!$B$4:$J$1055,7,FALSE),"")</f>
        <v/>
      </c>
      <c r="Y306" s="24" t="str">
        <f>+IFERROR(VLOOKUP($V306,'Calculation NH4'!$B$4:$J$1041,7,FALSE),"")</f>
        <v/>
      </c>
      <c r="Z306" s="42" t="str">
        <f>+IFERROR(VLOOKUP($V306,'Calculation NO3'!$B$4:$J$1044,7,FALSE),"")</f>
        <v/>
      </c>
      <c r="AA306" s="132" t="str">
        <f>+IFERROR(VLOOKUP($V306,'Calculation P'!$B$4:$J$1000,7,FALSE),"")</f>
        <v/>
      </c>
      <c r="AB306" s="62"/>
      <c r="AC306" s="373" t="str">
        <f t="shared" si="126"/>
        <v>43717D</v>
      </c>
      <c r="AD306" s="24" t="str">
        <f>+IFERROR(VLOOKUP($AC306,'Calculation TSS'!$B$4:$J$1000,7,FALSE),"")</f>
        <v/>
      </c>
      <c r="AE306" s="24" t="str">
        <f>+IFERROR(VLOOKUP($AC306,'Calculation COD'!$B$4:$J$1055,7,FALSE),"")</f>
        <v/>
      </c>
      <c r="AF306" s="24" t="str">
        <f>+IFERROR(VLOOKUP($AC306,'Calculation NH4'!$B$4:$J$1041,7,FALSE),"")</f>
        <v/>
      </c>
      <c r="AG306" s="42" t="str">
        <f>+IFERROR(VLOOKUP($AC306,'Calculation NO3'!$B$4:$J$1044,7,FALSE),"")</f>
        <v/>
      </c>
      <c r="AH306" s="42" t="str">
        <f>+IFERROR(VLOOKUP($AC306,'Calculation P'!$B$4:$J$1000,7,FALSE),"")</f>
        <v/>
      </c>
      <c r="AI306" s="239"/>
      <c r="AJ306" s="377" t="str">
        <f t="shared" si="127"/>
        <v>43717E</v>
      </c>
      <c r="AK306" s="378" t="str">
        <f>+IFERROR(VLOOKUP($AJ306,'Calculation TSS'!$B$4:$J$1000,7,FALSE),"")</f>
        <v/>
      </c>
      <c r="AL306" s="24" t="str">
        <f>+IFERROR(VLOOKUP($AJ306,'Calculation COD'!$B$4:$J$1055,7,FALSE),"")</f>
        <v/>
      </c>
      <c r="AM306" s="24" t="str">
        <f>+IFERROR(VLOOKUP($AJ306,'Calculation NH4'!$B$4:$J$1041,7,FALSE),"")</f>
        <v/>
      </c>
      <c r="AN306" s="42" t="str">
        <f>+IFERROR(VLOOKUP($AJ306,'Calculation NO3'!$B$4:$J$1044,7,FALSE),"")</f>
        <v/>
      </c>
      <c r="AO306" s="70" t="str">
        <f>+IFERROR(VLOOKUP($AJ306,'Calculation P'!$B$4:$J$1000,7,FALSE),"")</f>
        <v/>
      </c>
      <c r="AP306" s="323" t="str">
        <f t="shared" si="128"/>
        <v>43717F</v>
      </c>
      <c r="AQ306" s="25" t="str">
        <f>+IFERROR(VLOOKUP($AP306,'Calculation TSS'!$B$4:$J$1000,7,FALSE),"")</f>
        <v/>
      </c>
      <c r="AR306" s="25" t="str">
        <f>+IFERROR(VLOOKUP($AP306,'Calculation COD'!$B$4:$J$1055,7,FALSE),"")</f>
        <v/>
      </c>
      <c r="AS306" s="25" t="str">
        <f>+IFERROR(VLOOKUP($AP306,'Calculation NH4'!$B$4:$J$1041,7,FALSE),"")</f>
        <v/>
      </c>
      <c r="AT306" s="42" t="str">
        <f>+IFERROR(VLOOKUP($AP306,'Calculation NO3'!$B$4:$J$1044,7,FALSE),"")</f>
        <v/>
      </c>
      <c r="AU306" s="42" t="str">
        <f>+IFERROR(VLOOKUP($AP306,'Calculation P'!$B$4:$J$1000,7,FALSE),"")</f>
        <v/>
      </c>
      <c r="AV306" s="62"/>
      <c r="AW306" s="376" t="str">
        <f t="shared" si="129"/>
        <v>43717G</v>
      </c>
      <c r="AX306" s="25" t="str">
        <f>+IFERROR(VLOOKUP($AW306,'Calculation COD'!$B$4:$J$1055,7,FALSE),"")</f>
        <v/>
      </c>
      <c r="AY306" s="25" t="str">
        <f>+IFERROR(VLOOKUP($AW306,'Calculation NH4'!$B$4:$J$1041,7,FALSE),"")</f>
        <v/>
      </c>
      <c r="AZ306" s="42" t="str">
        <f>+IFERROR(VLOOKUP($AW306,'Calculation NO3'!$B$4:$J$1044,7,FALSE),"")</f>
        <v/>
      </c>
      <c r="BA306" s="70" t="str">
        <f>+IFERROR(VLOOKUP($AW306,'Calculation P'!$B$4:$J$1000,7,FALSE),"")</f>
        <v/>
      </c>
      <c r="BB306" s="373" t="str">
        <f t="shared" si="130"/>
        <v>43717H</v>
      </c>
      <c r="BC306" s="42" t="str">
        <f>+IFERROR(VLOOKUP($BB306,'Calculation TSS'!$B$4:$J$1000,7,FALSE),"")</f>
        <v/>
      </c>
      <c r="BD306" s="25" t="str">
        <f>+IFERROR(VLOOKUP($BB306,'Calculation COD'!$B$4:$J$1055,7,FALSE),"")</f>
        <v/>
      </c>
      <c r="BE306" s="25" t="str">
        <f>+IFERROR(VLOOKUP($BB306,'Calculation NH4'!$B$4:$J$1041,7,FALSE),"")</f>
        <v/>
      </c>
      <c r="BF306" s="25" t="str">
        <f>+IFERROR(VLOOKUP($BB306,'Calculation NO3'!$B$4:$J$1044,7,FALSE),"")</f>
        <v/>
      </c>
      <c r="BG306" s="132" t="str">
        <f>+IFERROR(VLOOKUP($BB306,'Calculation P'!$B$4:$J$1000,7,FALSE),"")</f>
        <v/>
      </c>
      <c r="BH306" s="377" t="str">
        <f t="shared" si="131"/>
        <v>43717I</v>
      </c>
      <c r="BI306" s="67" t="str">
        <f>+IFERROR(VLOOKUP($BH306,'Calculation TSS'!$B$4:$J$1000,7,FALSE),"")</f>
        <v/>
      </c>
      <c r="BJ306" s="25" t="str">
        <f>+IFERROR(VLOOKUP($BH306,'Calculation COD'!$B$4:$J$1055,7,FALSE),"")</f>
        <v/>
      </c>
      <c r="BK306" s="25" t="str">
        <f>+IFERROR(VLOOKUP($BH306,'Calculation NH4'!$B$4:$J$1041,7,FALSE),"")</f>
        <v/>
      </c>
      <c r="BL306" s="25" t="str">
        <f>+IFERROR(VLOOKUP($BH306,'Calculation NO3'!$B$4:$J$1044,7,FALSE),"")</f>
        <v/>
      </c>
      <c r="BM306" s="42" t="str">
        <f>+IFERROR(VLOOKUP($BH306,'Calculation P'!$B$4:$J$1000,7,FALSE),"")</f>
        <v/>
      </c>
      <c r="BN306" s="62"/>
      <c r="BO306" s="373" t="str">
        <f t="shared" si="132"/>
        <v>43717N</v>
      </c>
      <c r="BP306" s="190">
        <f>IFERROR(+VLOOKUP($BO306,'Calculation Solids'!$B$4:$I$1141,7,FALSE),"")</f>
        <v>172.20432260458418</v>
      </c>
      <c r="BQ306" s="379" t="str">
        <f t="shared" si="133"/>
        <v>43717O</v>
      </c>
      <c r="BR306" s="190">
        <f>IFERROR(+VLOOKUP($BQ306,'Calculation Solids'!$B$4:$I$1141,7,FALSE),"")</f>
        <v>547.4193124860019</v>
      </c>
      <c r="BS306" s="380" t="str">
        <f t="shared" si="134"/>
        <v>43717P</v>
      </c>
      <c r="BT306" s="190" t="str">
        <f>IFERROR(+VLOOKUP($BS306,'Calculation Solids'!$B$4:$I$1141,7,FALSE),"")</f>
        <v/>
      </c>
    </row>
    <row r="307" spans="1:72" x14ac:dyDescent="0.35">
      <c r="A307" s="359">
        <v>43718</v>
      </c>
      <c r="B307" s="239"/>
      <c r="C307" s="173" t="str">
        <f t="shared" si="118"/>
        <v>43718A</v>
      </c>
      <c r="D307" s="42" t="str">
        <f>IFERROR(+VLOOKUP(C307,'Calculation Solids'!$B$4:$I$1141,7,FALSE),"")</f>
        <v/>
      </c>
      <c r="E307" s="372" t="str">
        <f>+IFERROR(VLOOKUP($C307,'Calculation COD'!$B$4:$J$1055,7,FALSE),"")</f>
        <v/>
      </c>
      <c r="F307" s="373" t="str">
        <f t="shared" si="120"/>
        <v>43718B</v>
      </c>
      <c r="G307" s="323" t="str">
        <f>IFERROR(+VLOOKUP($F307,'Calculation Solids'!$B$4:$I$1141,7,FALSE),"")</f>
        <v/>
      </c>
      <c r="H307" s="374" t="str">
        <f>+IFERROR(VLOOKUP($F307,'Calculation COD'!$B$4:$J$1055,7,FALSE),"")</f>
        <v/>
      </c>
      <c r="I307" s="374" t="str">
        <f>+IFERROR(VLOOKUP($F307,'Calculation NH4'!$B$4:$J$1041,7,FALSE),"")</f>
        <v/>
      </c>
      <c r="J307" s="42" t="str">
        <f>+IFERROR(VLOOKUP($F307,'Calculation NO3'!$B$4:$J$1044,7,FALSE),"")</f>
        <v/>
      </c>
      <c r="K307" s="42" t="str">
        <f>+IFERROR(VLOOKUP($F307,'Calculation P'!$B$4:$J$1000,7,FALSE),"")</f>
        <v/>
      </c>
      <c r="L307" s="239"/>
      <c r="M307" s="375" t="str">
        <f t="shared" si="121"/>
        <v>43718J</v>
      </c>
      <c r="N307" s="67" t="str">
        <f>+IFERROR(VLOOKUP($M307,'Calculation Solids'!$B$4:$J$1141,7,FALSE),"")</f>
        <v/>
      </c>
      <c r="O307" s="42" t="str">
        <f t="shared" si="122"/>
        <v>43718K</v>
      </c>
      <c r="P307" s="42" t="str">
        <f>+IFERROR(VLOOKUP($O307,'Calculation Solids'!$B$4:$J$1141,7,FALSE),"")</f>
        <v/>
      </c>
      <c r="Q307" s="42" t="str">
        <f t="shared" si="123"/>
        <v>43718L</v>
      </c>
      <c r="R307" s="42" t="str">
        <f>+IFERROR(VLOOKUP($Q307,'Calculation Solids'!$B$4:$J$1141,7,FALSE),"")</f>
        <v/>
      </c>
      <c r="S307" s="42" t="str">
        <f t="shared" si="124"/>
        <v>43718M</v>
      </c>
      <c r="T307" s="42" t="str">
        <f>+IFERROR(VLOOKUP($S307,'Calculation Solids'!$B$4:$J$1141,7,FALSE),"")</f>
        <v/>
      </c>
      <c r="U307" s="70" t="str">
        <f t="shared" si="119"/>
        <v/>
      </c>
      <c r="V307" s="376" t="str">
        <f t="shared" si="125"/>
        <v>43718C</v>
      </c>
      <c r="W307" s="42" t="str">
        <f>+IFERROR(VLOOKUP($V307,'Calculation Solids'!$B$4:$J$1141,7,FALSE),"")</f>
        <v/>
      </c>
      <c r="X307" s="24" t="str">
        <f>+IFERROR(VLOOKUP($V307,'Calculation COD'!$B$4:$J$1055,7,FALSE),"")</f>
        <v/>
      </c>
      <c r="Y307" s="24" t="str">
        <f>+IFERROR(VLOOKUP($V307,'Calculation NH4'!$B$4:$J$1041,7,FALSE),"")</f>
        <v/>
      </c>
      <c r="Z307" s="42" t="str">
        <f>+IFERROR(VLOOKUP($V307,'Calculation NO3'!$B$4:$J$1044,7,FALSE),"")</f>
        <v/>
      </c>
      <c r="AA307" s="132" t="str">
        <f>+IFERROR(VLOOKUP($V307,'Calculation P'!$B$4:$J$1000,7,FALSE),"")</f>
        <v/>
      </c>
      <c r="AB307" s="62"/>
      <c r="AC307" s="373" t="str">
        <f t="shared" si="126"/>
        <v>43718D</v>
      </c>
      <c r="AD307" s="24" t="str">
        <f>+IFERROR(VLOOKUP($AC307,'Calculation TSS'!$B$4:$J$1000,7,FALSE),"")</f>
        <v/>
      </c>
      <c r="AE307" s="24" t="str">
        <f>+IFERROR(VLOOKUP($AC307,'Calculation COD'!$B$4:$J$1055,7,FALSE),"")</f>
        <v/>
      </c>
      <c r="AF307" s="24" t="str">
        <f>+IFERROR(VLOOKUP($AC307,'Calculation NH4'!$B$4:$J$1041,7,FALSE),"")</f>
        <v/>
      </c>
      <c r="AG307" s="42" t="str">
        <f>+IFERROR(VLOOKUP($AC307,'Calculation NO3'!$B$4:$J$1044,7,FALSE),"")</f>
        <v/>
      </c>
      <c r="AH307" s="42" t="str">
        <f>+IFERROR(VLOOKUP($AC307,'Calculation P'!$B$4:$J$1000,7,FALSE),"")</f>
        <v/>
      </c>
      <c r="AI307" s="239"/>
      <c r="AJ307" s="377" t="str">
        <f t="shared" si="127"/>
        <v>43718E</v>
      </c>
      <c r="AK307" s="378" t="str">
        <f>+IFERROR(VLOOKUP($AJ307,'Calculation TSS'!$B$4:$J$1000,7,FALSE),"")</f>
        <v/>
      </c>
      <c r="AL307" s="24" t="str">
        <f>+IFERROR(VLOOKUP($AJ307,'Calculation COD'!$B$4:$J$1055,7,FALSE),"")</f>
        <v/>
      </c>
      <c r="AM307" s="24" t="str">
        <f>+IFERROR(VLOOKUP($AJ307,'Calculation NH4'!$B$4:$J$1041,7,FALSE),"")</f>
        <v/>
      </c>
      <c r="AN307" s="42" t="str">
        <f>+IFERROR(VLOOKUP($AJ307,'Calculation NO3'!$B$4:$J$1044,7,FALSE),"")</f>
        <v/>
      </c>
      <c r="AO307" s="70" t="str">
        <f>+IFERROR(VLOOKUP($AJ307,'Calculation P'!$B$4:$J$1000,7,FALSE),"")</f>
        <v/>
      </c>
      <c r="AP307" s="323" t="str">
        <f t="shared" si="128"/>
        <v>43718F</v>
      </c>
      <c r="AQ307" s="25" t="str">
        <f>+IFERROR(VLOOKUP($AP307,'Calculation TSS'!$B$4:$J$1000,7,FALSE),"")</f>
        <v/>
      </c>
      <c r="AR307" s="25" t="str">
        <f>+IFERROR(VLOOKUP($AP307,'Calculation COD'!$B$4:$J$1055,7,FALSE),"")</f>
        <v/>
      </c>
      <c r="AS307" s="25" t="str">
        <f>+IFERROR(VLOOKUP($AP307,'Calculation NH4'!$B$4:$J$1041,7,FALSE),"")</f>
        <v/>
      </c>
      <c r="AT307" s="42" t="str">
        <f>+IFERROR(VLOOKUP($AP307,'Calculation NO3'!$B$4:$J$1044,7,FALSE),"")</f>
        <v/>
      </c>
      <c r="AU307" s="42" t="str">
        <f>+IFERROR(VLOOKUP($AP307,'Calculation P'!$B$4:$J$1000,7,FALSE),"")</f>
        <v/>
      </c>
      <c r="AV307" s="62"/>
      <c r="AW307" s="376" t="str">
        <f t="shared" si="129"/>
        <v>43718G</v>
      </c>
      <c r="AX307" s="25" t="str">
        <f>+IFERROR(VLOOKUP($AW307,'Calculation COD'!$B$4:$J$1055,7,FALSE),"")</f>
        <v/>
      </c>
      <c r="AY307" s="25" t="str">
        <f>+IFERROR(VLOOKUP($AW307,'Calculation NH4'!$B$4:$J$1041,7,FALSE),"")</f>
        <v/>
      </c>
      <c r="AZ307" s="42" t="str">
        <f>+IFERROR(VLOOKUP($AW307,'Calculation NO3'!$B$4:$J$1044,7,FALSE),"")</f>
        <v/>
      </c>
      <c r="BA307" s="70" t="str">
        <f>+IFERROR(VLOOKUP($AW307,'Calculation P'!$B$4:$J$1000,7,FALSE),"")</f>
        <v/>
      </c>
      <c r="BB307" s="373" t="str">
        <f t="shared" si="130"/>
        <v>43718H</v>
      </c>
      <c r="BC307" s="42" t="str">
        <f>+IFERROR(VLOOKUP($BB307,'Calculation TSS'!$B$4:$J$1000,7,FALSE),"")</f>
        <v/>
      </c>
      <c r="BD307" s="25" t="str">
        <f>+IFERROR(VLOOKUP($BB307,'Calculation COD'!$B$4:$J$1055,7,FALSE),"")</f>
        <v/>
      </c>
      <c r="BE307" s="25" t="str">
        <f>+IFERROR(VLOOKUP($BB307,'Calculation NH4'!$B$4:$J$1041,7,FALSE),"")</f>
        <v/>
      </c>
      <c r="BF307" s="25" t="str">
        <f>+IFERROR(VLOOKUP($BB307,'Calculation NO3'!$B$4:$J$1044,7,FALSE),"")</f>
        <v/>
      </c>
      <c r="BG307" s="132" t="str">
        <f>+IFERROR(VLOOKUP($BB307,'Calculation P'!$B$4:$J$1000,7,FALSE),"")</f>
        <v/>
      </c>
      <c r="BH307" s="377" t="str">
        <f t="shared" si="131"/>
        <v>43718I</v>
      </c>
      <c r="BI307" s="67" t="str">
        <f>+IFERROR(VLOOKUP($BH307,'Calculation TSS'!$B$4:$J$1000,7,FALSE),"")</f>
        <v/>
      </c>
      <c r="BJ307" s="25" t="str">
        <f>+IFERROR(VLOOKUP($BH307,'Calculation COD'!$B$4:$J$1055,7,FALSE),"")</f>
        <v/>
      </c>
      <c r="BK307" s="25" t="str">
        <f>+IFERROR(VLOOKUP($BH307,'Calculation NH4'!$B$4:$J$1041,7,FALSE),"")</f>
        <v/>
      </c>
      <c r="BL307" s="25" t="str">
        <f>+IFERROR(VLOOKUP($BH307,'Calculation NO3'!$B$4:$J$1044,7,FALSE),"")</f>
        <v/>
      </c>
      <c r="BM307" s="42" t="str">
        <f>+IFERROR(VLOOKUP($BH307,'Calculation P'!$B$4:$J$1000,7,FALSE),"")</f>
        <v/>
      </c>
      <c r="BN307" s="62"/>
      <c r="BO307" s="373" t="str">
        <f t="shared" si="132"/>
        <v>43718N</v>
      </c>
      <c r="BP307" s="190" t="str">
        <f>IFERROR(+VLOOKUP($BO307,'Calculation Solids'!$B$4:$I$1141,7,FALSE),"")</f>
        <v/>
      </c>
      <c r="BQ307" s="379" t="str">
        <f t="shared" si="133"/>
        <v>43718O</v>
      </c>
      <c r="BR307" s="190" t="str">
        <f>IFERROR(+VLOOKUP($BQ307,'Calculation Solids'!$B$4:$I$1141,7,FALSE),"")</f>
        <v/>
      </c>
      <c r="BS307" s="380" t="str">
        <f t="shared" si="134"/>
        <v>43718P</v>
      </c>
      <c r="BT307" s="190" t="str">
        <f>IFERROR(+VLOOKUP($BS307,'Calculation Solids'!$B$4:$I$1141,7,FALSE),"")</f>
        <v/>
      </c>
    </row>
    <row r="308" spans="1:72" x14ac:dyDescent="0.35">
      <c r="A308" s="359">
        <v>43719</v>
      </c>
      <c r="B308" s="239"/>
      <c r="C308" s="173" t="str">
        <f t="shared" si="118"/>
        <v>43719A</v>
      </c>
      <c r="D308" s="42">
        <f>IFERROR(+VLOOKUP(C308,'Calculation Solids'!$B$4:$I$1141,7,FALSE),"")</f>
        <v>3.4248201121713659</v>
      </c>
      <c r="E308" s="372">
        <f>+IFERROR(VLOOKUP($C308,'Calculation COD'!$B$4:$J$1055,7,FALSE),"")</f>
        <v>3200</v>
      </c>
      <c r="F308" s="373" t="str">
        <f t="shared" si="120"/>
        <v>43719B</v>
      </c>
      <c r="G308" s="323">
        <f>IFERROR(+VLOOKUP($F308,'Calculation Solids'!$B$4:$I$1141,7,FALSE),"")</f>
        <v>1.2287899199761818</v>
      </c>
      <c r="H308" s="374">
        <f>+IFERROR(VLOOKUP($F308,'Calculation COD'!$B$4:$J$1055,7,FALSE),"")</f>
        <v>2220</v>
      </c>
      <c r="I308" s="374">
        <f>+IFERROR(VLOOKUP($F308,'Calculation NH4'!$B$4:$J$1041,7,FALSE),"")</f>
        <v>375</v>
      </c>
      <c r="J308" s="42">
        <f>+IFERROR(VLOOKUP($F308,'Calculation NO3'!$B$4:$J$1044,7,FALSE),"")</f>
        <v>0</v>
      </c>
      <c r="K308" s="42">
        <f>+IFERROR(VLOOKUP($F308,'Calculation P'!$B$4:$J$1000,7,FALSE),"")</f>
        <v>24</v>
      </c>
      <c r="L308" s="239"/>
      <c r="M308" s="375" t="str">
        <f t="shared" si="121"/>
        <v>43719J</v>
      </c>
      <c r="N308" s="67">
        <f>+IFERROR(VLOOKUP($M308,'Calculation Solids'!$B$4:$J$1141,7,FALSE),"")</f>
        <v>44.091150153662078</v>
      </c>
      <c r="O308" s="42" t="str">
        <f t="shared" si="122"/>
        <v>43719K</v>
      </c>
      <c r="P308" s="42">
        <f>+IFERROR(VLOOKUP($O308,'Calculation Solids'!$B$4:$J$1141,7,FALSE),"")</f>
        <v>46.724991294831632</v>
      </c>
      <c r="Q308" s="42" t="str">
        <f t="shared" si="123"/>
        <v>43719L</v>
      </c>
      <c r="R308" s="42">
        <f>+IFERROR(VLOOKUP($Q308,'Calculation Solids'!$B$4:$J$1141,7,FALSE),"")</f>
        <v>46.990382881759693</v>
      </c>
      <c r="S308" s="42" t="str">
        <f t="shared" si="124"/>
        <v>43719M</v>
      </c>
      <c r="T308" s="42" t="str">
        <f>+IFERROR(VLOOKUP($S308,'Calculation Solids'!$B$4:$J$1141,7,FALSE),"")</f>
        <v/>
      </c>
      <c r="U308" s="70">
        <f t="shared" si="119"/>
        <v>45.93550811008447</v>
      </c>
      <c r="V308" s="376" t="str">
        <f t="shared" si="125"/>
        <v>43719C</v>
      </c>
      <c r="W308" s="42">
        <f>+IFERROR(VLOOKUP($V308,'Calculation Solids'!$B$4:$J$1141,7,FALSE),"")</f>
        <v>2.1195271540492646</v>
      </c>
      <c r="X308" s="24">
        <f>+IFERROR(VLOOKUP($V308,'Calculation COD'!$B$4:$J$1055,7,FALSE),"")</f>
        <v>0</v>
      </c>
      <c r="Y308" s="24">
        <f>+IFERROR(VLOOKUP($V308,'Calculation NH4'!$B$4:$J$1041,7,FALSE),"")</f>
        <v>450</v>
      </c>
      <c r="Z308" s="42">
        <f>+IFERROR(VLOOKUP($V308,'Calculation NO3'!$B$4:$J$1044,7,FALSE),"")</f>
        <v>0</v>
      </c>
      <c r="AA308" s="132" t="str">
        <f>+IFERROR(VLOOKUP($V308,'Calculation P'!$B$4:$J$1000,7,FALSE),"")</f>
        <v/>
      </c>
      <c r="AB308" s="62"/>
      <c r="AC308" s="373" t="str">
        <f t="shared" si="126"/>
        <v>43719D</v>
      </c>
      <c r="AD308" s="24">
        <f>+IFERROR(VLOOKUP($AC308,'Calculation TSS'!$B$4:$J$1000,7,FALSE),"")</f>
        <v>322.22222222222132</v>
      </c>
      <c r="AE308" s="24">
        <f>+IFERROR(VLOOKUP($AC308,'Calculation COD'!$B$4:$J$1055,7,FALSE),"")</f>
        <v>0</v>
      </c>
      <c r="AF308" s="24">
        <f>+IFERROR(VLOOKUP($AC308,'Calculation NH4'!$B$4:$J$1041,7,FALSE),"")</f>
        <v>405</v>
      </c>
      <c r="AG308" s="42">
        <f>+IFERROR(VLOOKUP($AC308,'Calculation NO3'!$B$4:$J$1044,7,FALSE),"")</f>
        <v>0</v>
      </c>
      <c r="AH308" s="42" t="str">
        <f>+IFERROR(VLOOKUP($AC308,'Calculation P'!$B$4:$J$1000,7,FALSE),"")</f>
        <v/>
      </c>
      <c r="AI308" s="239"/>
      <c r="AJ308" s="377" t="str">
        <f t="shared" si="127"/>
        <v>43719E</v>
      </c>
      <c r="AK308" s="378" t="str">
        <f>+IFERROR(VLOOKUP($AJ308,'Calculation TSS'!$B$4:$J$1000,7,FALSE),"")</f>
        <v/>
      </c>
      <c r="AL308" s="24" t="str">
        <f>+IFERROR(VLOOKUP($AJ308,'Calculation COD'!$B$4:$J$1055,7,FALSE),"")</f>
        <v/>
      </c>
      <c r="AM308" s="24" t="str">
        <f>+IFERROR(VLOOKUP($AJ308,'Calculation NH4'!$B$4:$J$1041,7,FALSE),"")</f>
        <v/>
      </c>
      <c r="AN308" s="42" t="str">
        <f>+IFERROR(VLOOKUP($AJ308,'Calculation NO3'!$B$4:$J$1044,7,FALSE),"")</f>
        <v/>
      </c>
      <c r="AO308" s="70" t="str">
        <f>+IFERROR(VLOOKUP($AJ308,'Calculation P'!$B$4:$J$1000,7,FALSE),"")</f>
        <v/>
      </c>
      <c r="AP308" s="323" t="str">
        <f t="shared" si="128"/>
        <v>43719F</v>
      </c>
      <c r="AQ308" s="25">
        <f>+IFERROR(VLOOKUP($AP308,'Calculation TSS'!$B$4:$J$1000,7,FALSE),"")</f>
        <v>77.777777777777843</v>
      </c>
      <c r="AR308" s="25" t="str">
        <f>+IFERROR(VLOOKUP($AP308,'Calculation COD'!$B$4:$J$1055,7,FALSE),"")</f>
        <v/>
      </c>
      <c r="AS308" s="25" t="str">
        <f>+IFERROR(VLOOKUP($AP308,'Calculation NH4'!$B$4:$J$1041,7,FALSE),"")</f>
        <v/>
      </c>
      <c r="AT308" s="42" t="str">
        <f>+IFERROR(VLOOKUP($AP308,'Calculation NO3'!$B$4:$J$1044,7,FALSE),"")</f>
        <v/>
      </c>
      <c r="AU308" s="42" t="str">
        <f>+IFERROR(VLOOKUP($AP308,'Calculation P'!$B$4:$J$1000,7,FALSE),"")</f>
        <v/>
      </c>
      <c r="AV308" s="62"/>
      <c r="AW308" s="376" t="str">
        <f t="shared" si="129"/>
        <v>43719G</v>
      </c>
      <c r="AX308" s="25">
        <f>+IFERROR(VLOOKUP($AW308,'Calculation COD'!$B$4:$J$1055,7,FALSE),"")</f>
        <v>0</v>
      </c>
      <c r="AY308" s="25">
        <f>+IFERROR(VLOOKUP($AW308,'Calculation NH4'!$B$4:$J$1041,7,FALSE),"")</f>
        <v>145</v>
      </c>
      <c r="AZ308" s="42">
        <f>+IFERROR(VLOOKUP($AW308,'Calculation NO3'!$B$4:$J$1044,7,FALSE),"")</f>
        <v>0</v>
      </c>
      <c r="BA308" s="70">
        <f>+IFERROR(VLOOKUP($AW308,'Calculation P'!$B$4:$J$1000,7,FALSE),"")</f>
        <v>14.7</v>
      </c>
      <c r="BB308" s="373" t="str">
        <f t="shared" si="130"/>
        <v>43719H</v>
      </c>
      <c r="BC308" s="42">
        <f>+IFERROR(VLOOKUP($BB308,'Calculation TSS'!$B$4:$J$1000,7,FALSE),"")</f>
        <v>57.777777777777573</v>
      </c>
      <c r="BD308" s="25">
        <f>+IFERROR(VLOOKUP($BB308,'Calculation COD'!$B$4:$J$1055,7,FALSE),"")</f>
        <v>0</v>
      </c>
      <c r="BE308" s="25">
        <f>+IFERROR(VLOOKUP($BB308,'Calculation NH4'!$B$4:$J$1041,7,FALSE),"")</f>
        <v>518</v>
      </c>
      <c r="BF308" s="25" t="str">
        <f>+IFERROR(VLOOKUP($BB308,'Calculation NO3'!$B$4:$J$1044,7,FALSE),"")</f>
        <v/>
      </c>
      <c r="BG308" s="132" t="str">
        <f>+IFERROR(VLOOKUP($BB308,'Calculation P'!$B$4:$J$1000,7,FALSE),"")</f>
        <v/>
      </c>
      <c r="BH308" s="377" t="str">
        <f t="shared" si="131"/>
        <v>43719I</v>
      </c>
      <c r="BI308" s="67">
        <f>+IFERROR(VLOOKUP($BH308,'Calculation TSS'!$B$4:$J$1000,7,FALSE),"")</f>
        <v>13.666666666667382</v>
      </c>
      <c r="BJ308" s="25">
        <f>+IFERROR(VLOOKUP($BH308,'Calculation COD'!$B$4:$J$1055,7,FALSE),"")</f>
        <v>0</v>
      </c>
      <c r="BK308" s="25">
        <f>+IFERROR(VLOOKUP($BH308,'Calculation NH4'!$B$4:$J$1041,7,FALSE),"")</f>
        <v>140</v>
      </c>
      <c r="BL308" s="25">
        <f>+IFERROR(VLOOKUP($BH308,'Calculation NO3'!$B$4:$J$1044,7,FALSE),"")</f>
        <v>5.4</v>
      </c>
      <c r="BM308" s="42">
        <f>+IFERROR(VLOOKUP($BH308,'Calculation P'!$B$4:$J$1000,7,FALSE),"")</f>
        <v>0</v>
      </c>
      <c r="BN308" s="62"/>
      <c r="BO308" s="373" t="str">
        <f t="shared" si="132"/>
        <v>43719N</v>
      </c>
      <c r="BP308" s="190">
        <f>IFERROR(+VLOOKUP($BO308,'Calculation Solids'!$B$4:$I$1141,7,FALSE),"")</f>
        <v>185.08568325835051</v>
      </c>
      <c r="BQ308" s="379" t="str">
        <f t="shared" si="133"/>
        <v>43719O</v>
      </c>
      <c r="BR308" s="190" t="str">
        <f>IFERROR(+VLOOKUP($BQ308,'Calculation Solids'!$B$4:$I$1141,7,FALSE),"")</f>
        <v/>
      </c>
      <c r="BS308" s="380" t="str">
        <f t="shared" si="134"/>
        <v>43719P</v>
      </c>
      <c r="BT308" s="190" t="str">
        <f>IFERROR(+VLOOKUP($BS308,'Calculation Solids'!$B$4:$I$1141,7,FALSE),"")</f>
        <v/>
      </c>
    </row>
    <row r="309" spans="1:72" x14ac:dyDescent="0.35">
      <c r="A309" s="359">
        <v>43720</v>
      </c>
      <c r="B309" s="239"/>
      <c r="C309" s="173" t="str">
        <f t="shared" si="118"/>
        <v>43720A</v>
      </c>
      <c r="D309" s="42" t="str">
        <f>IFERROR(+VLOOKUP(C309,'Calculation Solids'!$B$4:$I$1141,7,FALSE),"")</f>
        <v/>
      </c>
      <c r="E309" s="372" t="str">
        <f>+IFERROR(VLOOKUP($C309,'Calculation COD'!$B$4:$J$1055,7,FALSE),"")</f>
        <v/>
      </c>
      <c r="F309" s="373" t="str">
        <f t="shared" si="120"/>
        <v>43720B</v>
      </c>
      <c r="G309" s="323" t="str">
        <f>IFERROR(+VLOOKUP($F309,'Calculation Solids'!$B$4:$I$1141,7,FALSE),"")</f>
        <v/>
      </c>
      <c r="H309" s="374" t="str">
        <f>+IFERROR(VLOOKUP($F309,'Calculation COD'!$B$4:$J$1055,7,FALSE),"")</f>
        <v/>
      </c>
      <c r="I309" s="374" t="str">
        <f>+IFERROR(VLOOKUP($F309,'Calculation NH4'!$B$4:$J$1041,7,FALSE),"")</f>
        <v/>
      </c>
      <c r="J309" s="42" t="str">
        <f>+IFERROR(VLOOKUP($F309,'Calculation NO3'!$B$4:$J$1044,7,FALSE),"")</f>
        <v/>
      </c>
      <c r="K309" s="42" t="str">
        <f>+IFERROR(VLOOKUP($F309,'Calculation P'!$B$4:$J$1000,7,FALSE),"")</f>
        <v/>
      </c>
      <c r="L309" s="239"/>
      <c r="M309" s="375" t="str">
        <f t="shared" si="121"/>
        <v>43720J</v>
      </c>
      <c r="N309" s="67" t="str">
        <f>+IFERROR(VLOOKUP($M309,'Calculation Solids'!$B$4:$J$1141,7,FALSE),"")</f>
        <v/>
      </c>
      <c r="O309" s="42" t="str">
        <f t="shared" si="122"/>
        <v>43720K</v>
      </c>
      <c r="P309" s="42" t="str">
        <f>+IFERROR(VLOOKUP($O309,'Calculation Solids'!$B$4:$J$1141,7,FALSE),"")</f>
        <v/>
      </c>
      <c r="Q309" s="42" t="str">
        <f t="shared" si="123"/>
        <v>43720L</v>
      </c>
      <c r="R309" s="42" t="str">
        <f>+IFERROR(VLOOKUP($Q309,'Calculation Solids'!$B$4:$J$1141,7,FALSE),"")</f>
        <v/>
      </c>
      <c r="S309" s="42" t="str">
        <f t="shared" si="124"/>
        <v>43720M</v>
      </c>
      <c r="T309" s="42" t="str">
        <f>+IFERROR(VLOOKUP($S309,'Calculation Solids'!$B$4:$J$1141,7,FALSE),"")</f>
        <v/>
      </c>
      <c r="U309" s="70" t="str">
        <f t="shared" si="119"/>
        <v/>
      </c>
      <c r="V309" s="376" t="str">
        <f t="shared" si="125"/>
        <v>43720C</v>
      </c>
      <c r="W309" s="42" t="str">
        <f>+IFERROR(VLOOKUP($V309,'Calculation Solids'!$B$4:$J$1141,7,FALSE),"")</f>
        <v/>
      </c>
      <c r="X309" s="24" t="str">
        <f>+IFERROR(VLOOKUP($V309,'Calculation COD'!$B$4:$J$1055,7,FALSE),"")</f>
        <v/>
      </c>
      <c r="Y309" s="24" t="str">
        <f>+IFERROR(VLOOKUP($V309,'Calculation NH4'!$B$4:$J$1041,7,FALSE),"")</f>
        <v/>
      </c>
      <c r="Z309" s="42" t="str">
        <f>+IFERROR(VLOOKUP($V309,'Calculation NO3'!$B$4:$J$1044,7,FALSE),"")</f>
        <v/>
      </c>
      <c r="AA309" s="132" t="str">
        <f>+IFERROR(VLOOKUP($V309,'Calculation P'!$B$4:$J$1000,7,FALSE),"")</f>
        <v/>
      </c>
      <c r="AB309" s="62"/>
      <c r="AC309" s="373" t="str">
        <f t="shared" si="126"/>
        <v>43720D</v>
      </c>
      <c r="AD309" s="24" t="str">
        <f>+IFERROR(VLOOKUP($AC309,'Calculation TSS'!$B$4:$J$1000,7,FALSE),"")</f>
        <v/>
      </c>
      <c r="AE309" s="24" t="str">
        <f>+IFERROR(VLOOKUP($AC309,'Calculation COD'!$B$4:$J$1055,7,FALSE),"")</f>
        <v/>
      </c>
      <c r="AF309" s="24" t="str">
        <f>+IFERROR(VLOOKUP($AC309,'Calculation NH4'!$B$4:$J$1041,7,FALSE),"")</f>
        <v/>
      </c>
      <c r="AG309" s="42" t="str">
        <f>+IFERROR(VLOOKUP($AC309,'Calculation NO3'!$B$4:$J$1044,7,FALSE),"")</f>
        <v/>
      </c>
      <c r="AH309" s="42" t="str">
        <f>+IFERROR(VLOOKUP($AC309,'Calculation P'!$B$4:$J$1000,7,FALSE),"")</f>
        <v/>
      </c>
      <c r="AI309" s="239"/>
      <c r="AJ309" s="377" t="str">
        <f t="shared" si="127"/>
        <v>43720E</v>
      </c>
      <c r="AK309" s="378" t="str">
        <f>+IFERROR(VLOOKUP($AJ309,'Calculation TSS'!$B$4:$J$1000,7,FALSE),"")</f>
        <v/>
      </c>
      <c r="AL309" s="24" t="str">
        <f>+IFERROR(VLOOKUP($AJ309,'Calculation COD'!$B$4:$J$1055,7,FALSE),"")</f>
        <v/>
      </c>
      <c r="AM309" s="24" t="str">
        <f>+IFERROR(VLOOKUP($AJ309,'Calculation NH4'!$B$4:$J$1041,7,FALSE),"")</f>
        <v/>
      </c>
      <c r="AN309" s="42" t="str">
        <f>+IFERROR(VLOOKUP($AJ309,'Calculation NO3'!$B$4:$J$1044,7,FALSE),"")</f>
        <v/>
      </c>
      <c r="AO309" s="70" t="str">
        <f>+IFERROR(VLOOKUP($AJ309,'Calculation P'!$B$4:$J$1000,7,FALSE),"")</f>
        <v/>
      </c>
      <c r="AP309" s="323" t="str">
        <f t="shared" si="128"/>
        <v>43720F</v>
      </c>
      <c r="AQ309" s="25" t="str">
        <f>+IFERROR(VLOOKUP($AP309,'Calculation TSS'!$B$4:$J$1000,7,FALSE),"")</f>
        <v/>
      </c>
      <c r="AR309" s="25" t="str">
        <f>+IFERROR(VLOOKUP($AP309,'Calculation COD'!$B$4:$J$1055,7,FALSE),"")</f>
        <v/>
      </c>
      <c r="AS309" s="25" t="str">
        <f>+IFERROR(VLOOKUP($AP309,'Calculation NH4'!$B$4:$J$1041,7,FALSE),"")</f>
        <v/>
      </c>
      <c r="AT309" s="42" t="str">
        <f>+IFERROR(VLOOKUP($AP309,'Calculation NO3'!$B$4:$J$1044,7,FALSE),"")</f>
        <v/>
      </c>
      <c r="AU309" s="42" t="str">
        <f>+IFERROR(VLOOKUP($AP309,'Calculation P'!$B$4:$J$1000,7,FALSE),"")</f>
        <v/>
      </c>
      <c r="AV309" s="62"/>
      <c r="AW309" s="376" t="str">
        <f t="shared" si="129"/>
        <v>43720G</v>
      </c>
      <c r="AX309" s="25" t="str">
        <f>+IFERROR(VLOOKUP($AW309,'Calculation COD'!$B$4:$J$1055,7,FALSE),"")</f>
        <v/>
      </c>
      <c r="AY309" s="25" t="str">
        <f>+IFERROR(VLOOKUP($AW309,'Calculation NH4'!$B$4:$J$1041,7,FALSE),"")</f>
        <v/>
      </c>
      <c r="AZ309" s="42" t="str">
        <f>+IFERROR(VLOOKUP($AW309,'Calculation NO3'!$B$4:$J$1044,7,FALSE),"")</f>
        <v/>
      </c>
      <c r="BA309" s="70" t="str">
        <f>+IFERROR(VLOOKUP($AW309,'Calculation P'!$B$4:$J$1000,7,FALSE),"")</f>
        <v/>
      </c>
      <c r="BB309" s="373" t="str">
        <f t="shared" si="130"/>
        <v>43720H</v>
      </c>
      <c r="BC309" s="42" t="str">
        <f>+IFERROR(VLOOKUP($BB309,'Calculation TSS'!$B$4:$J$1000,7,FALSE),"")</f>
        <v/>
      </c>
      <c r="BD309" s="25" t="str">
        <f>+IFERROR(VLOOKUP($BB309,'Calculation COD'!$B$4:$J$1055,7,FALSE),"")</f>
        <v/>
      </c>
      <c r="BE309" s="25" t="str">
        <f>+IFERROR(VLOOKUP($BB309,'Calculation NH4'!$B$4:$J$1041,7,FALSE),"")</f>
        <v/>
      </c>
      <c r="BF309" s="25" t="str">
        <f>+IFERROR(VLOOKUP($BB309,'Calculation NO3'!$B$4:$J$1044,7,FALSE),"")</f>
        <v/>
      </c>
      <c r="BG309" s="132" t="str">
        <f>+IFERROR(VLOOKUP($BB309,'Calculation P'!$B$4:$J$1000,7,FALSE),"")</f>
        <v/>
      </c>
      <c r="BH309" s="377" t="str">
        <f t="shared" si="131"/>
        <v>43720I</v>
      </c>
      <c r="BI309" s="67" t="str">
        <f>+IFERROR(VLOOKUP($BH309,'Calculation TSS'!$B$4:$J$1000,7,FALSE),"")</f>
        <v/>
      </c>
      <c r="BJ309" s="25" t="str">
        <f>+IFERROR(VLOOKUP($BH309,'Calculation COD'!$B$4:$J$1055,7,FALSE),"")</f>
        <v/>
      </c>
      <c r="BK309" s="25" t="str">
        <f>+IFERROR(VLOOKUP($BH309,'Calculation NH4'!$B$4:$J$1041,7,FALSE),"")</f>
        <v/>
      </c>
      <c r="BL309" s="25" t="str">
        <f>+IFERROR(VLOOKUP($BH309,'Calculation NO3'!$B$4:$J$1044,7,FALSE),"")</f>
        <v/>
      </c>
      <c r="BM309" s="42" t="str">
        <f>+IFERROR(VLOOKUP($BH309,'Calculation P'!$B$4:$J$1000,7,FALSE),"")</f>
        <v/>
      </c>
      <c r="BN309" s="62"/>
      <c r="BO309" s="373" t="str">
        <f t="shared" si="132"/>
        <v>43720N</v>
      </c>
      <c r="BP309" s="190" t="str">
        <f>IFERROR(+VLOOKUP($BO309,'Calculation Solids'!$B$4:$I$1141,7,FALSE),"")</f>
        <v/>
      </c>
      <c r="BQ309" s="379" t="str">
        <f t="shared" si="133"/>
        <v>43720O</v>
      </c>
      <c r="BR309" s="190" t="str">
        <f>IFERROR(+VLOOKUP($BQ309,'Calculation Solids'!$B$4:$I$1141,7,FALSE),"")</f>
        <v/>
      </c>
      <c r="BS309" s="380" t="str">
        <f t="shared" si="134"/>
        <v>43720P</v>
      </c>
      <c r="BT309" s="190" t="str">
        <f>IFERROR(+VLOOKUP($BS309,'Calculation Solids'!$B$4:$I$1141,7,FALSE),"")</f>
        <v/>
      </c>
    </row>
    <row r="310" spans="1:72" x14ac:dyDescent="0.35">
      <c r="A310" s="359">
        <v>43721</v>
      </c>
      <c r="B310" s="239"/>
      <c r="C310" s="173" t="str">
        <f t="shared" si="118"/>
        <v>43721A</v>
      </c>
      <c r="D310" s="42">
        <f>IFERROR(+VLOOKUP(C310,'Calculation Solids'!$B$4:$I$1141,7,FALSE),"")</f>
        <v>3.9450340119881928</v>
      </c>
      <c r="E310" s="372" t="str">
        <f>+IFERROR(VLOOKUP($C310,'Calculation COD'!$B$4:$J$1055,7,FALSE),"")</f>
        <v/>
      </c>
      <c r="F310" s="373" t="str">
        <f t="shared" si="120"/>
        <v>43721B</v>
      </c>
      <c r="G310" s="323">
        <f>IFERROR(+VLOOKUP($F310,'Calculation Solids'!$B$4:$I$1141,7,FALSE),"")</f>
        <v>5.0065772681758283</v>
      </c>
      <c r="H310" s="374" t="str">
        <f>+IFERROR(VLOOKUP($F310,'Calculation COD'!$B$4:$J$1055,7,FALSE),"")</f>
        <v/>
      </c>
      <c r="I310" s="374" t="str">
        <f>+IFERROR(VLOOKUP($F310,'Calculation NH4'!$B$4:$J$1041,7,FALSE),"")</f>
        <v/>
      </c>
      <c r="J310" s="42" t="str">
        <f>+IFERROR(VLOOKUP($F310,'Calculation NO3'!$B$4:$J$1044,7,FALSE),"")</f>
        <v/>
      </c>
      <c r="K310" s="42" t="str">
        <f>+IFERROR(VLOOKUP($F310,'Calculation P'!$B$4:$J$1000,7,FALSE),"")</f>
        <v/>
      </c>
      <c r="L310" s="239"/>
      <c r="M310" s="375" t="str">
        <f t="shared" si="121"/>
        <v>43721J</v>
      </c>
      <c r="N310" s="67">
        <f>+IFERROR(VLOOKUP($M310,'Calculation Solids'!$B$4:$J$1141,7,FALSE),"")</f>
        <v>37.999178540540356</v>
      </c>
      <c r="O310" s="42" t="str">
        <f t="shared" si="122"/>
        <v>43721K</v>
      </c>
      <c r="P310" s="42">
        <f>+IFERROR(VLOOKUP($O310,'Calculation Solids'!$B$4:$J$1141,7,FALSE),"")</f>
        <v>39.582899058355068</v>
      </c>
      <c r="Q310" s="42" t="str">
        <f t="shared" si="123"/>
        <v>43721L</v>
      </c>
      <c r="R310" s="42" t="str">
        <f>+IFERROR(VLOOKUP($Q310,'Calculation Solids'!$B$4:$J$1141,7,FALSE),"")</f>
        <v/>
      </c>
      <c r="S310" s="42" t="str">
        <f t="shared" si="124"/>
        <v>43721M</v>
      </c>
      <c r="T310" s="42" t="str">
        <f>+IFERROR(VLOOKUP($S310,'Calculation Solids'!$B$4:$J$1141,7,FALSE),"")</f>
        <v/>
      </c>
      <c r="U310" s="70">
        <f t="shared" si="119"/>
        <v>38.791038799447712</v>
      </c>
      <c r="V310" s="376" t="str">
        <f t="shared" si="125"/>
        <v>43721C</v>
      </c>
      <c r="W310" s="42" t="str">
        <f>+IFERROR(VLOOKUP($V310,'Calculation Solids'!$B$4:$J$1141,7,FALSE),"")</f>
        <v/>
      </c>
      <c r="X310" s="24" t="str">
        <f>+IFERROR(VLOOKUP($V310,'Calculation COD'!$B$4:$J$1055,7,FALSE),"")</f>
        <v/>
      </c>
      <c r="Y310" s="24" t="str">
        <f>+IFERROR(VLOOKUP($V310,'Calculation NH4'!$B$4:$J$1041,7,FALSE),"")</f>
        <v/>
      </c>
      <c r="Z310" s="42" t="str">
        <f>+IFERROR(VLOOKUP($V310,'Calculation NO3'!$B$4:$J$1044,7,FALSE),"")</f>
        <v/>
      </c>
      <c r="AA310" s="132" t="str">
        <f>+IFERROR(VLOOKUP($V310,'Calculation P'!$B$4:$J$1000,7,FALSE),"")</f>
        <v/>
      </c>
      <c r="AB310" s="62"/>
      <c r="AC310" s="373" t="str">
        <f t="shared" si="126"/>
        <v>43721D</v>
      </c>
      <c r="AD310" s="24" t="str">
        <f>+IFERROR(VLOOKUP($AC310,'Calculation TSS'!$B$4:$J$1000,7,FALSE),"")</f>
        <v/>
      </c>
      <c r="AE310" s="24" t="str">
        <f>+IFERROR(VLOOKUP($AC310,'Calculation COD'!$B$4:$J$1055,7,FALSE),"")</f>
        <v/>
      </c>
      <c r="AF310" s="24" t="str">
        <f>+IFERROR(VLOOKUP($AC310,'Calculation NH4'!$B$4:$J$1041,7,FALSE),"")</f>
        <v/>
      </c>
      <c r="AG310" s="42" t="str">
        <f>+IFERROR(VLOOKUP($AC310,'Calculation NO3'!$B$4:$J$1044,7,FALSE),"")</f>
        <v/>
      </c>
      <c r="AH310" s="42" t="str">
        <f>+IFERROR(VLOOKUP($AC310,'Calculation P'!$B$4:$J$1000,7,FALSE),"")</f>
        <v/>
      </c>
      <c r="AI310" s="239"/>
      <c r="AJ310" s="377" t="str">
        <f t="shared" si="127"/>
        <v>43721E</v>
      </c>
      <c r="AK310" s="378" t="str">
        <f>+IFERROR(VLOOKUP($AJ310,'Calculation TSS'!$B$4:$J$1000,7,FALSE),"")</f>
        <v/>
      </c>
      <c r="AL310" s="24" t="str">
        <f>+IFERROR(VLOOKUP($AJ310,'Calculation COD'!$B$4:$J$1055,7,FALSE),"")</f>
        <v/>
      </c>
      <c r="AM310" s="24" t="str">
        <f>+IFERROR(VLOOKUP($AJ310,'Calculation NH4'!$B$4:$J$1041,7,FALSE),"")</f>
        <v/>
      </c>
      <c r="AN310" s="42" t="str">
        <f>+IFERROR(VLOOKUP($AJ310,'Calculation NO3'!$B$4:$J$1044,7,FALSE),"")</f>
        <v/>
      </c>
      <c r="AO310" s="70" t="str">
        <f>+IFERROR(VLOOKUP($AJ310,'Calculation P'!$B$4:$J$1000,7,FALSE),"")</f>
        <v/>
      </c>
      <c r="AP310" s="323" t="str">
        <f t="shared" si="128"/>
        <v>43721F</v>
      </c>
      <c r="AQ310" s="25" t="str">
        <f>+IFERROR(VLOOKUP($AP310,'Calculation TSS'!$B$4:$J$1000,7,FALSE),"")</f>
        <v/>
      </c>
      <c r="AR310" s="25" t="str">
        <f>+IFERROR(VLOOKUP($AP310,'Calculation COD'!$B$4:$J$1055,7,FALSE),"")</f>
        <v/>
      </c>
      <c r="AS310" s="25" t="str">
        <f>+IFERROR(VLOOKUP($AP310,'Calculation NH4'!$B$4:$J$1041,7,FALSE),"")</f>
        <v/>
      </c>
      <c r="AT310" s="42" t="str">
        <f>+IFERROR(VLOOKUP($AP310,'Calculation NO3'!$B$4:$J$1044,7,FALSE),"")</f>
        <v/>
      </c>
      <c r="AU310" s="42" t="str">
        <f>+IFERROR(VLOOKUP($AP310,'Calculation P'!$B$4:$J$1000,7,FALSE),"")</f>
        <v/>
      </c>
      <c r="AV310" s="62"/>
      <c r="AW310" s="376" t="str">
        <f t="shared" si="129"/>
        <v>43721G</v>
      </c>
      <c r="AX310" s="25" t="str">
        <f>+IFERROR(VLOOKUP($AW310,'Calculation COD'!$B$4:$J$1055,7,FALSE),"")</f>
        <v/>
      </c>
      <c r="AY310" s="25" t="str">
        <f>+IFERROR(VLOOKUP($AW310,'Calculation NH4'!$B$4:$J$1041,7,FALSE),"")</f>
        <v/>
      </c>
      <c r="AZ310" s="42" t="str">
        <f>+IFERROR(VLOOKUP($AW310,'Calculation NO3'!$B$4:$J$1044,7,FALSE),"")</f>
        <v/>
      </c>
      <c r="BA310" s="70" t="str">
        <f>+IFERROR(VLOOKUP($AW310,'Calculation P'!$B$4:$J$1000,7,FALSE),"")</f>
        <v/>
      </c>
      <c r="BB310" s="373" t="str">
        <f t="shared" si="130"/>
        <v>43721H</v>
      </c>
      <c r="BC310" s="42" t="str">
        <f>+IFERROR(VLOOKUP($BB310,'Calculation TSS'!$B$4:$J$1000,7,FALSE),"")</f>
        <v/>
      </c>
      <c r="BD310" s="25" t="str">
        <f>+IFERROR(VLOOKUP($BB310,'Calculation COD'!$B$4:$J$1055,7,FALSE),"")</f>
        <v/>
      </c>
      <c r="BE310" s="25" t="str">
        <f>+IFERROR(VLOOKUP($BB310,'Calculation NH4'!$B$4:$J$1041,7,FALSE),"")</f>
        <v/>
      </c>
      <c r="BF310" s="25" t="str">
        <f>+IFERROR(VLOOKUP($BB310,'Calculation NO3'!$B$4:$J$1044,7,FALSE),"")</f>
        <v/>
      </c>
      <c r="BG310" s="132" t="str">
        <f>+IFERROR(VLOOKUP($BB310,'Calculation P'!$B$4:$J$1000,7,FALSE),"")</f>
        <v/>
      </c>
      <c r="BH310" s="377" t="str">
        <f t="shared" si="131"/>
        <v>43721I</v>
      </c>
      <c r="BI310" s="67" t="str">
        <f>+IFERROR(VLOOKUP($BH310,'Calculation TSS'!$B$4:$J$1000,7,FALSE),"")</f>
        <v/>
      </c>
      <c r="BJ310" s="25" t="str">
        <f>+IFERROR(VLOOKUP($BH310,'Calculation COD'!$B$4:$J$1055,7,FALSE),"")</f>
        <v/>
      </c>
      <c r="BK310" s="25" t="str">
        <f>+IFERROR(VLOOKUP($BH310,'Calculation NH4'!$B$4:$J$1041,7,FALSE),"")</f>
        <v/>
      </c>
      <c r="BL310" s="25" t="str">
        <f>+IFERROR(VLOOKUP($BH310,'Calculation NO3'!$B$4:$J$1044,7,FALSE),"")</f>
        <v/>
      </c>
      <c r="BM310" s="42" t="str">
        <f>+IFERROR(VLOOKUP($BH310,'Calculation P'!$B$4:$J$1000,7,FALSE),"")</f>
        <v/>
      </c>
      <c r="BN310" s="62"/>
      <c r="BO310" s="373" t="str">
        <f t="shared" si="132"/>
        <v>43721N</v>
      </c>
      <c r="BP310" s="190" t="str">
        <f>IFERROR(+VLOOKUP($BO310,'Calculation Solids'!$B$4:$I$1141,7,FALSE),"")</f>
        <v/>
      </c>
      <c r="BQ310" s="379" t="str">
        <f t="shared" si="133"/>
        <v>43721O</v>
      </c>
      <c r="BR310" s="190" t="str">
        <f>IFERROR(+VLOOKUP($BQ310,'Calculation Solids'!$B$4:$I$1141,7,FALSE),"")</f>
        <v/>
      </c>
      <c r="BS310" s="380" t="str">
        <f t="shared" si="134"/>
        <v>43721P</v>
      </c>
      <c r="BT310" s="190" t="str">
        <f>IFERROR(+VLOOKUP($BS310,'Calculation Solids'!$B$4:$I$1141,7,FALSE),"")</f>
        <v/>
      </c>
    </row>
    <row r="311" spans="1:72" x14ac:dyDescent="0.35">
      <c r="A311" s="359">
        <v>43722</v>
      </c>
      <c r="B311" s="240"/>
      <c r="C311" s="191" t="str">
        <f t="shared" si="118"/>
        <v>43722A</v>
      </c>
      <c r="D311" s="64" t="str">
        <f>IFERROR(+VLOOKUP(C311,'Calculation Solids'!$B$4:$I$1141,7,FALSE),"")</f>
        <v/>
      </c>
      <c r="E311" s="326" t="str">
        <f>+IFERROR(VLOOKUP($C311,'Calculation COD'!$B$4:$J$1055,7,FALSE),"")</f>
        <v/>
      </c>
      <c r="F311" s="183" t="str">
        <f t="shared" si="120"/>
        <v>43722B</v>
      </c>
      <c r="G311" s="178" t="str">
        <f>IFERROR(+VLOOKUP($F311,'Calculation Solids'!$B$4:$I$1141,7,FALSE),"")</f>
        <v/>
      </c>
      <c r="H311" s="3" t="str">
        <f>+IFERROR(VLOOKUP($F311,'Calculation COD'!$B$4:$J$1055,7,FALSE),"")</f>
        <v/>
      </c>
      <c r="I311" s="3" t="str">
        <f>+IFERROR(VLOOKUP($F311,'Calculation NH4'!$B$4:$J$1041,7,FALSE),"")</f>
        <v/>
      </c>
      <c r="J311" s="64" t="str">
        <f>+IFERROR(VLOOKUP($F311,'Calculation NO3'!$B$4:$J$1044,7,FALSE),"")</f>
        <v/>
      </c>
      <c r="K311" s="64" t="str">
        <f>+IFERROR(VLOOKUP($F311,'Calculation P'!$B$4:$J$1000,7,FALSE),"")</f>
        <v/>
      </c>
      <c r="L311" s="240"/>
      <c r="M311" s="117" t="str">
        <f t="shared" si="121"/>
        <v>43722J</v>
      </c>
      <c r="N311" s="66" t="str">
        <f>+IFERROR(VLOOKUP($M311,'Calculation Solids'!$B$4:$J$1141,7,FALSE),"")</f>
        <v/>
      </c>
      <c r="O311" s="64" t="str">
        <f t="shared" si="122"/>
        <v>43722K</v>
      </c>
      <c r="P311" s="64" t="str">
        <f>+IFERROR(VLOOKUP($O311,'Calculation Solids'!$B$4:$J$1141,7,FALSE),"")</f>
        <v/>
      </c>
      <c r="Q311" s="64" t="str">
        <f t="shared" si="123"/>
        <v>43722L</v>
      </c>
      <c r="R311" s="64" t="str">
        <f>+IFERROR(VLOOKUP($Q311,'Calculation Solids'!$B$4:$J$1141,7,FALSE),"")</f>
        <v/>
      </c>
      <c r="S311" s="64" t="str">
        <f t="shared" si="124"/>
        <v>43722M</v>
      </c>
      <c r="T311" s="64" t="str">
        <f>+IFERROR(VLOOKUP($S311,'Calculation Solids'!$B$4:$J$1141,7,FALSE),"")</f>
        <v/>
      </c>
      <c r="U311" s="69" t="str">
        <f t="shared" si="119"/>
        <v/>
      </c>
      <c r="V311" s="189" t="str">
        <f t="shared" si="125"/>
        <v>43722C</v>
      </c>
      <c r="W311" s="64" t="str">
        <f>+IFERROR(VLOOKUP($V311,'Calculation Solids'!$B$4:$J$1141,7,FALSE),"")</f>
        <v/>
      </c>
      <c r="X311" s="4" t="str">
        <f>+IFERROR(VLOOKUP($V311,'Calculation COD'!$B$4:$J$1055,7,FALSE),"")</f>
        <v/>
      </c>
      <c r="Y311" s="4" t="str">
        <f>+IFERROR(VLOOKUP($V311,'Calculation NH4'!$B$4:$J$1041,7,FALSE),"")</f>
        <v/>
      </c>
      <c r="Z311" s="64" t="str">
        <f>+IFERROR(VLOOKUP($V311,'Calculation NO3'!$B$4:$J$1044,7,FALSE),"")</f>
        <v/>
      </c>
      <c r="AA311" s="131" t="str">
        <f>+IFERROR(VLOOKUP($V311,'Calculation P'!$B$4:$J$1000,7,FALSE),"")</f>
        <v/>
      </c>
      <c r="AB311" s="115"/>
      <c r="AC311" s="183" t="str">
        <f t="shared" si="126"/>
        <v>43722D</v>
      </c>
      <c r="AD311" s="4" t="str">
        <f>+IFERROR(VLOOKUP($AC311,'Calculation TSS'!$B$4:$J$1000,7,FALSE),"")</f>
        <v/>
      </c>
      <c r="AE311" s="4" t="str">
        <f>+IFERROR(VLOOKUP($AC311,'Calculation COD'!$B$4:$J$1055,7,FALSE),"")</f>
        <v/>
      </c>
      <c r="AF311" s="4" t="str">
        <f>+IFERROR(VLOOKUP($AC311,'Calculation NH4'!$B$4:$J$1041,7,FALSE),"")</f>
        <v/>
      </c>
      <c r="AG311" s="64" t="str">
        <f>+IFERROR(VLOOKUP($AC311,'Calculation NO3'!$B$4:$J$1044,7,FALSE),"")</f>
        <v/>
      </c>
      <c r="AH311" s="64" t="str">
        <f>+IFERROR(VLOOKUP($AC311,'Calculation P'!$B$4:$J$1000,7,FALSE),"")</f>
        <v/>
      </c>
      <c r="AI311" s="240"/>
      <c r="AJ311" s="210" t="str">
        <f t="shared" si="127"/>
        <v>43722E</v>
      </c>
      <c r="AK311" s="211" t="str">
        <f>+IFERROR(VLOOKUP($AJ311,'Calculation TSS'!$B$4:$J$1000,7,FALSE),"")</f>
        <v/>
      </c>
      <c r="AL311" s="4" t="str">
        <f>+IFERROR(VLOOKUP($AJ311,'Calculation COD'!$B$4:$J$1055,7,FALSE),"")</f>
        <v/>
      </c>
      <c r="AM311" s="4" t="str">
        <f>+IFERROR(VLOOKUP($AJ311,'Calculation NH4'!$B$4:$J$1041,7,FALSE),"")</f>
        <v/>
      </c>
      <c r="AN311" s="64" t="str">
        <f>+IFERROR(VLOOKUP($AJ311,'Calculation NO3'!$B$4:$J$1044,7,FALSE),"")</f>
        <v/>
      </c>
      <c r="AO311" s="69" t="str">
        <f>+IFERROR(VLOOKUP($AJ311,'Calculation P'!$B$4:$J$1000,7,FALSE),"")</f>
        <v/>
      </c>
      <c r="AP311" s="178" t="str">
        <f t="shared" si="128"/>
        <v>43722F</v>
      </c>
      <c r="AQ311" s="65" t="str">
        <f>+IFERROR(VLOOKUP($AP311,'Calculation TSS'!$B$4:$J$1000,7,FALSE),"")</f>
        <v/>
      </c>
      <c r="AR311" s="65" t="str">
        <f>+IFERROR(VLOOKUP($AP311,'Calculation COD'!$B$4:$J$1055,7,FALSE),"")</f>
        <v/>
      </c>
      <c r="AS311" s="65" t="str">
        <f>+IFERROR(VLOOKUP($AP311,'Calculation NH4'!$B$4:$J$1041,7,FALSE),"")</f>
        <v/>
      </c>
      <c r="AT311" s="64" t="str">
        <f>+IFERROR(VLOOKUP($AP311,'Calculation NO3'!$B$4:$J$1044,7,FALSE),"")</f>
        <v/>
      </c>
      <c r="AU311" s="64" t="str">
        <f>+IFERROR(VLOOKUP($AP311,'Calculation P'!$B$4:$J$1000,7,FALSE),"")</f>
        <v/>
      </c>
      <c r="AV311" s="115"/>
      <c r="AW311" s="189" t="str">
        <f t="shared" si="129"/>
        <v>43722G</v>
      </c>
      <c r="AX311" s="65" t="str">
        <f>+IFERROR(VLOOKUP($AW311,'Calculation COD'!$B$4:$J$1055,7,FALSE),"")</f>
        <v/>
      </c>
      <c r="AY311" s="65" t="str">
        <f>+IFERROR(VLOOKUP($AW311,'Calculation NH4'!$B$4:$J$1041,7,FALSE),"")</f>
        <v/>
      </c>
      <c r="AZ311" s="64" t="str">
        <f>+IFERROR(VLOOKUP($AW311,'Calculation NO3'!$B$4:$J$1044,7,FALSE),"")</f>
        <v/>
      </c>
      <c r="BA311" s="69" t="str">
        <f>+IFERROR(VLOOKUP($AW311,'Calculation P'!$B$4:$J$1000,7,FALSE),"")</f>
        <v/>
      </c>
      <c r="BB311" s="183" t="str">
        <f t="shared" si="130"/>
        <v>43722H</v>
      </c>
      <c r="BC311" s="64" t="str">
        <f>+IFERROR(VLOOKUP($BB311,'Calculation TSS'!$B$4:$J$1000,7,FALSE),"")</f>
        <v/>
      </c>
      <c r="BD311" s="65" t="str">
        <f>+IFERROR(VLOOKUP($BB311,'Calculation COD'!$B$4:$J$1055,7,FALSE),"")</f>
        <v/>
      </c>
      <c r="BE311" s="65" t="str">
        <f>+IFERROR(VLOOKUP($BB311,'Calculation NH4'!$B$4:$J$1041,7,FALSE),"")</f>
        <v/>
      </c>
      <c r="BF311" s="65" t="str">
        <f>+IFERROR(VLOOKUP($BB311,'Calculation NO3'!$B$4:$J$1044,7,FALSE),"")</f>
        <v/>
      </c>
      <c r="BG311" s="131" t="str">
        <f>+IFERROR(VLOOKUP($BB311,'Calculation P'!$B$4:$J$1000,7,FALSE),"")</f>
        <v/>
      </c>
      <c r="BH311" s="210" t="str">
        <f t="shared" si="131"/>
        <v>43722I</v>
      </c>
      <c r="BI311" s="66" t="str">
        <f>+IFERROR(VLOOKUP($BH311,'Calculation TSS'!$B$4:$J$1000,7,FALSE),"")</f>
        <v/>
      </c>
      <c r="BJ311" s="65" t="str">
        <f>+IFERROR(VLOOKUP($BH311,'Calculation COD'!$B$4:$J$1055,7,FALSE),"")</f>
        <v/>
      </c>
      <c r="BK311" s="65" t="str">
        <f>+IFERROR(VLOOKUP($BH311,'Calculation NH4'!$B$4:$J$1041,7,FALSE),"")</f>
        <v/>
      </c>
      <c r="BL311" s="65" t="str">
        <f>+IFERROR(VLOOKUP($BH311,'Calculation NO3'!$B$4:$J$1044,7,FALSE),"")</f>
        <v/>
      </c>
      <c r="BM311" s="64" t="str">
        <f>+IFERROR(VLOOKUP($BH311,'Calculation P'!$B$4:$J$1000,7,FALSE),"")</f>
        <v/>
      </c>
      <c r="BN311" s="115"/>
      <c r="BO311" s="183" t="str">
        <f t="shared" si="132"/>
        <v>43722N</v>
      </c>
      <c r="BP311" s="116" t="str">
        <f>IFERROR(+VLOOKUP($BO311,'Calculation Solids'!$B$4:$I$1141,7,FALSE),"")</f>
        <v/>
      </c>
      <c r="BQ311" s="187" t="str">
        <f t="shared" si="133"/>
        <v>43722O</v>
      </c>
      <c r="BR311" s="116" t="str">
        <f>IFERROR(+VLOOKUP($BQ311,'Calculation Solids'!$B$4:$I$1141,7,FALSE),"")</f>
        <v/>
      </c>
      <c r="BS311" s="185" t="str">
        <f t="shared" si="134"/>
        <v>43722P</v>
      </c>
      <c r="BT311" s="116" t="str">
        <f>IFERROR(+VLOOKUP($BS311,'Calculation Solids'!$B$4:$I$1141,7,FALSE),"")</f>
        <v/>
      </c>
    </row>
    <row r="312" spans="1:72" x14ac:dyDescent="0.35">
      <c r="A312" s="359">
        <v>43723</v>
      </c>
      <c r="B312" s="240"/>
      <c r="C312" s="191" t="str">
        <f t="shared" si="118"/>
        <v>43723A</v>
      </c>
      <c r="D312" s="64" t="str">
        <f>IFERROR(+VLOOKUP(C312,'Calculation Solids'!$B$4:$I$1141,7,FALSE),"")</f>
        <v/>
      </c>
      <c r="E312" s="326" t="str">
        <f>+IFERROR(VLOOKUP($C312,'Calculation COD'!$B$4:$J$1055,7,FALSE),"")</f>
        <v/>
      </c>
      <c r="F312" s="183" t="str">
        <f t="shared" si="120"/>
        <v>43723B</v>
      </c>
      <c r="G312" s="178" t="str">
        <f>IFERROR(+VLOOKUP($F312,'Calculation Solids'!$B$4:$I$1141,7,FALSE),"")</f>
        <v/>
      </c>
      <c r="H312" s="3" t="str">
        <f>+IFERROR(VLOOKUP($F312,'Calculation COD'!$B$4:$J$1055,7,FALSE),"")</f>
        <v/>
      </c>
      <c r="I312" s="3" t="str">
        <f>+IFERROR(VLOOKUP($F312,'Calculation NH4'!$B$4:$J$1041,7,FALSE),"")</f>
        <v/>
      </c>
      <c r="J312" s="64" t="str">
        <f>+IFERROR(VLOOKUP($F312,'Calculation NO3'!$B$4:$J$1044,7,FALSE),"")</f>
        <v/>
      </c>
      <c r="K312" s="64" t="str">
        <f>+IFERROR(VLOOKUP($F312,'Calculation P'!$B$4:$J$1000,7,FALSE),"")</f>
        <v/>
      </c>
      <c r="L312" s="240"/>
      <c r="M312" s="117" t="str">
        <f t="shared" si="121"/>
        <v>43723J</v>
      </c>
      <c r="N312" s="66" t="str">
        <f>+IFERROR(VLOOKUP($M312,'Calculation Solids'!$B$4:$J$1141,7,FALSE),"")</f>
        <v/>
      </c>
      <c r="O312" s="64" t="str">
        <f t="shared" si="122"/>
        <v>43723K</v>
      </c>
      <c r="P312" s="64" t="str">
        <f>+IFERROR(VLOOKUP($O312,'Calculation Solids'!$B$4:$J$1141,7,FALSE),"")</f>
        <v/>
      </c>
      <c r="Q312" s="64" t="str">
        <f t="shared" si="123"/>
        <v>43723L</v>
      </c>
      <c r="R312" s="64" t="str">
        <f>+IFERROR(VLOOKUP($Q312,'Calculation Solids'!$B$4:$J$1141,7,FALSE),"")</f>
        <v/>
      </c>
      <c r="S312" s="64" t="str">
        <f t="shared" si="124"/>
        <v>43723M</v>
      </c>
      <c r="T312" s="64" t="str">
        <f>+IFERROR(VLOOKUP($S312,'Calculation Solids'!$B$4:$J$1141,7,FALSE),"")</f>
        <v/>
      </c>
      <c r="U312" s="69" t="str">
        <f t="shared" ref="U312:U334" si="135">IFERROR(AVERAGE(N312,P312,R312,T312),"")</f>
        <v/>
      </c>
      <c r="V312" s="189" t="str">
        <f t="shared" si="125"/>
        <v>43723C</v>
      </c>
      <c r="W312" s="64" t="str">
        <f>+IFERROR(VLOOKUP($V312,'Calculation Solids'!$B$4:$J$1141,7,FALSE),"")</f>
        <v/>
      </c>
      <c r="X312" s="4" t="str">
        <f>+IFERROR(VLOOKUP($V312,'Calculation COD'!$B$4:$J$1055,7,FALSE),"")</f>
        <v/>
      </c>
      <c r="Y312" s="4" t="str">
        <f>+IFERROR(VLOOKUP($V312,'Calculation NH4'!$B$4:$J$1041,7,FALSE),"")</f>
        <v/>
      </c>
      <c r="Z312" s="64" t="str">
        <f>+IFERROR(VLOOKUP($V312,'Calculation NO3'!$B$4:$J$1044,7,FALSE),"")</f>
        <v/>
      </c>
      <c r="AA312" s="131" t="str">
        <f>+IFERROR(VLOOKUP($V312,'Calculation P'!$B$4:$J$1000,7,FALSE),"")</f>
        <v/>
      </c>
      <c r="AB312" s="115"/>
      <c r="AC312" s="183" t="str">
        <f t="shared" si="126"/>
        <v>43723D</v>
      </c>
      <c r="AD312" s="4" t="str">
        <f>+IFERROR(VLOOKUP($AC312,'Calculation TSS'!$B$4:$J$1000,7,FALSE),"")</f>
        <v/>
      </c>
      <c r="AE312" s="4" t="str">
        <f>+IFERROR(VLOOKUP($AC312,'Calculation COD'!$B$4:$J$1055,7,FALSE),"")</f>
        <v/>
      </c>
      <c r="AF312" s="4" t="str">
        <f>+IFERROR(VLOOKUP($AC312,'Calculation NH4'!$B$4:$J$1041,7,FALSE),"")</f>
        <v/>
      </c>
      <c r="AG312" s="64" t="str">
        <f>+IFERROR(VLOOKUP($AC312,'Calculation NO3'!$B$4:$J$1044,7,FALSE),"")</f>
        <v/>
      </c>
      <c r="AH312" s="64" t="str">
        <f>+IFERROR(VLOOKUP($AC312,'Calculation P'!$B$4:$J$1000,7,FALSE),"")</f>
        <v/>
      </c>
      <c r="AI312" s="240"/>
      <c r="AJ312" s="210" t="str">
        <f t="shared" si="127"/>
        <v>43723E</v>
      </c>
      <c r="AK312" s="211" t="str">
        <f>+IFERROR(VLOOKUP($AJ312,'Calculation TSS'!$B$4:$J$1000,7,FALSE),"")</f>
        <v/>
      </c>
      <c r="AL312" s="4" t="str">
        <f>+IFERROR(VLOOKUP($AJ312,'Calculation COD'!$B$4:$J$1055,7,FALSE),"")</f>
        <v/>
      </c>
      <c r="AM312" s="4" t="str">
        <f>+IFERROR(VLOOKUP($AJ312,'Calculation NH4'!$B$4:$J$1041,7,FALSE),"")</f>
        <v/>
      </c>
      <c r="AN312" s="64" t="str">
        <f>+IFERROR(VLOOKUP($AJ312,'Calculation NO3'!$B$4:$J$1044,7,FALSE),"")</f>
        <v/>
      </c>
      <c r="AO312" s="69" t="str">
        <f>+IFERROR(VLOOKUP($AJ312,'Calculation P'!$B$4:$J$1000,7,FALSE),"")</f>
        <v/>
      </c>
      <c r="AP312" s="178" t="str">
        <f t="shared" si="128"/>
        <v>43723F</v>
      </c>
      <c r="AQ312" s="65" t="str">
        <f>+IFERROR(VLOOKUP($AP312,'Calculation TSS'!$B$4:$J$1000,7,FALSE),"")</f>
        <v/>
      </c>
      <c r="AR312" s="65" t="str">
        <f>+IFERROR(VLOOKUP($AP312,'Calculation COD'!$B$4:$J$1055,7,FALSE),"")</f>
        <v/>
      </c>
      <c r="AS312" s="65" t="str">
        <f>+IFERROR(VLOOKUP($AP312,'Calculation NH4'!$B$4:$J$1041,7,FALSE),"")</f>
        <v/>
      </c>
      <c r="AT312" s="64" t="str">
        <f>+IFERROR(VLOOKUP($AP312,'Calculation NO3'!$B$4:$J$1044,7,FALSE),"")</f>
        <v/>
      </c>
      <c r="AU312" s="64" t="str">
        <f>+IFERROR(VLOOKUP($AP312,'Calculation P'!$B$4:$J$1000,7,FALSE),"")</f>
        <v/>
      </c>
      <c r="AV312" s="115"/>
      <c r="AW312" s="189" t="str">
        <f t="shared" si="129"/>
        <v>43723G</v>
      </c>
      <c r="AX312" s="65" t="str">
        <f>+IFERROR(VLOOKUP($AW312,'Calculation COD'!$B$4:$J$1055,7,FALSE),"")</f>
        <v/>
      </c>
      <c r="AY312" s="65" t="str">
        <f>+IFERROR(VLOOKUP($AW312,'Calculation NH4'!$B$4:$J$1041,7,FALSE),"")</f>
        <v/>
      </c>
      <c r="AZ312" s="64" t="str">
        <f>+IFERROR(VLOOKUP($AW312,'Calculation NO3'!$B$4:$J$1044,7,FALSE),"")</f>
        <v/>
      </c>
      <c r="BA312" s="69" t="str">
        <f>+IFERROR(VLOOKUP($AW312,'Calculation P'!$B$4:$J$1000,7,FALSE),"")</f>
        <v/>
      </c>
      <c r="BB312" s="183" t="str">
        <f t="shared" si="130"/>
        <v>43723H</v>
      </c>
      <c r="BC312" s="64" t="str">
        <f>+IFERROR(VLOOKUP($BB312,'Calculation TSS'!$B$4:$J$1000,7,FALSE),"")</f>
        <v/>
      </c>
      <c r="BD312" s="65" t="str">
        <f>+IFERROR(VLOOKUP($BB312,'Calculation COD'!$B$4:$J$1055,7,FALSE),"")</f>
        <v/>
      </c>
      <c r="BE312" s="65" t="str">
        <f>+IFERROR(VLOOKUP($BB312,'Calculation NH4'!$B$4:$J$1041,7,FALSE),"")</f>
        <v/>
      </c>
      <c r="BF312" s="65" t="str">
        <f>+IFERROR(VLOOKUP($BB312,'Calculation NO3'!$B$4:$J$1044,7,FALSE),"")</f>
        <v/>
      </c>
      <c r="BG312" s="131" t="str">
        <f>+IFERROR(VLOOKUP($BB312,'Calculation P'!$B$4:$J$1000,7,FALSE),"")</f>
        <v/>
      </c>
      <c r="BH312" s="210" t="str">
        <f t="shared" si="131"/>
        <v>43723I</v>
      </c>
      <c r="BI312" s="66" t="str">
        <f>+IFERROR(VLOOKUP($BH312,'Calculation TSS'!$B$4:$J$1000,7,FALSE),"")</f>
        <v/>
      </c>
      <c r="BJ312" s="65" t="str">
        <f>+IFERROR(VLOOKUP($BH312,'Calculation COD'!$B$4:$J$1055,7,FALSE),"")</f>
        <v/>
      </c>
      <c r="BK312" s="65" t="str">
        <f>+IFERROR(VLOOKUP($BH312,'Calculation NH4'!$B$4:$J$1041,7,FALSE),"")</f>
        <v/>
      </c>
      <c r="BL312" s="65" t="str">
        <f>+IFERROR(VLOOKUP($BH312,'Calculation NO3'!$B$4:$J$1044,7,FALSE),"")</f>
        <v/>
      </c>
      <c r="BM312" s="64" t="str">
        <f>+IFERROR(VLOOKUP($BH312,'Calculation P'!$B$4:$J$1000,7,FALSE),"")</f>
        <v/>
      </c>
      <c r="BN312" s="115"/>
      <c r="BO312" s="183" t="str">
        <f t="shared" si="132"/>
        <v>43723N</v>
      </c>
      <c r="BP312" s="116" t="str">
        <f>IFERROR(+VLOOKUP($BO312,'Calculation Solids'!$B$4:$I$1141,7,FALSE),"")</f>
        <v/>
      </c>
      <c r="BQ312" s="187" t="str">
        <f t="shared" si="133"/>
        <v>43723O</v>
      </c>
      <c r="BR312" s="116" t="str">
        <f>IFERROR(+VLOOKUP($BQ312,'Calculation Solids'!$B$4:$I$1141,7,FALSE),"")</f>
        <v/>
      </c>
      <c r="BS312" s="185" t="str">
        <f t="shared" si="134"/>
        <v>43723P</v>
      </c>
      <c r="BT312" s="116" t="str">
        <f>IFERROR(+VLOOKUP($BS312,'Calculation Solids'!$B$4:$I$1141,7,FALSE),"")</f>
        <v/>
      </c>
    </row>
    <row r="313" spans="1:72" x14ac:dyDescent="0.35">
      <c r="A313" s="359">
        <v>43724</v>
      </c>
      <c r="B313" s="239"/>
      <c r="C313" s="173" t="str">
        <f t="shared" si="118"/>
        <v>43724A</v>
      </c>
      <c r="D313" s="42">
        <f>IFERROR(+VLOOKUP(C313,'Calculation Solids'!$B$4:$I$1141,7,FALSE),"")</f>
        <v>4.7138696669487317</v>
      </c>
      <c r="E313" s="372" t="str">
        <f>+IFERROR(VLOOKUP($C313,'Calculation COD'!$B$4:$J$1055,7,FALSE),"")</f>
        <v/>
      </c>
      <c r="F313" s="373" t="str">
        <f t="shared" si="120"/>
        <v>43724B</v>
      </c>
      <c r="G313" s="323">
        <f>IFERROR(+VLOOKUP($F313,'Calculation Solids'!$B$4:$I$1141,7,FALSE),"")</f>
        <v>0.98678375022175668</v>
      </c>
      <c r="H313" s="374" t="str">
        <f>+IFERROR(VLOOKUP($F313,'Calculation COD'!$B$4:$J$1055,7,FALSE),"")</f>
        <v/>
      </c>
      <c r="I313" s="374" t="str">
        <f>+IFERROR(VLOOKUP($F313,'Calculation NH4'!$B$4:$J$1041,7,FALSE),"")</f>
        <v/>
      </c>
      <c r="J313" s="42" t="str">
        <f>+IFERROR(VLOOKUP($F313,'Calculation NO3'!$B$4:$J$1044,7,FALSE),"")</f>
        <v/>
      </c>
      <c r="K313" s="42" t="str">
        <f>+IFERROR(VLOOKUP($F313,'Calculation P'!$B$4:$J$1000,7,FALSE),"")</f>
        <v/>
      </c>
      <c r="L313" s="239"/>
      <c r="M313" s="375" t="str">
        <f t="shared" si="121"/>
        <v>43724J</v>
      </c>
      <c r="N313" s="67">
        <f>+IFERROR(VLOOKUP($M313,'Calculation Solids'!$B$4:$J$1141,7,FALSE),"")</f>
        <v>206.73217625087423</v>
      </c>
      <c r="O313" s="42" t="str">
        <f t="shared" si="122"/>
        <v>43724K</v>
      </c>
      <c r="P313" s="42">
        <f>+IFERROR(VLOOKUP($O313,'Calculation Solids'!$B$4:$J$1141,7,FALSE),"")</f>
        <v>38.940142945962641</v>
      </c>
      <c r="Q313" s="42" t="str">
        <f t="shared" si="123"/>
        <v>43724L</v>
      </c>
      <c r="R313" s="42" t="str">
        <f>+IFERROR(VLOOKUP($Q313,'Calculation Solids'!$B$4:$J$1141,7,FALSE),"")</f>
        <v/>
      </c>
      <c r="S313" s="42" t="str">
        <f t="shared" si="124"/>
        <v>43724M</v>
      </c>
      <c r="T313" s="42" t="str">
        <f>+IFERROR(VLOOKUP($S313,'Calculation Solids'!$B$4:$J$1141,7,FALSE),"")</f>
        <v/>
      </c>
      <c r="U313" s="70">
        <f t="shared" si="135"/>
        <v>122.83615959841843</v>
      </c>
      <c r="V313" s="376" t="str">
        <f t="shared" si="125"/>
        <v>43724C</v>
      </c>
      <c r="W313" s="42" t="str">
        <f>+IFERROR(VLOOKUP($V313,'Calculation Solids'!$B$4:$J$1141,7,FALSE),"")</f>
        <v/>
      </c>
      <c r="X313" s="24" t="str">
        <f>+IFERROR(VLOOKUP($V313,'Calculation COD'!$B$4:$J$1055,7,FALSE),"")</f>
        <v/>
      </c>
      <c r="Y313" s="24" t="str">
        <f>+IFERROR(VLOOKUP($V313,'Calculation NH4'!$B$4:$J$1041,7,FALSE),"")</f>
        <v/>
      </c>
      <c r="Z313" s="42" t="str">
        <f>+IFERROR(VLOOKUP($V313,'Calculation NO3'!$B$4:$J$1044,7,FALSE),"")</f>
        <v/>
      </c>
      <c r="AA313" s="132" t="str">
        <f>+IFERROR(VLOOKUP($V313,'Calculation P'!$B$4:$J$1000,7,FALSE),"")</f>
        <v/>
      </c>
      <c r="AB313" s="62"/>
      <c r="AC313" s="373" t="str">
        <f t="shared" si="126"/>
        <v>43724D</v>
      </c>
      <c r="AD313" s="24" t="str">
        <f>+IFERROR(VLOOKUP($AC313,'Calculation TSS'!$B$4:$J$1000,7,FALSE),"")</f>
        <v/>
      </c>
      <c r="AE313" s="24" t="str">
        <f>+IFERROR(VLOOKUP($AC313,'Calculation COD'!$B$4:$J$1055,7,FALSE),"")</f>
        <v/>
      </c>
      <c r="AF313" s="24" t="str">
        <f>+IFERROR(VLOOKUP($AC313,'Calculation NH4'!$B$4:$J$1041,7,FALSE),"")</f>
        <v/>
      </c>
      <c r="AG313" s="42" t="str">
        <f>+IFERROR(VLOOKUP($AC313,'Calculation NO3'!$B$4:$J$1044,7,FALSE),"")</f>
        <v/>
      </c>
      <c r="AH313" s="42" t="str">
        <f>+IFERROR(VLOOKUP($AC313,'Calculation P'!$B$4:$J$1000,7,FALSE),"")</f>
        <v/>
      </c>
      <c r="AI313" s="239"/>
      <c r="AJ313" s="377" t="str">
        <f t="shared" si="127"/>
        <v>43724E</v>
      </c>
      <c r="AK313" s="378" t="str">
        <f>+IFERROR(VLOOKUP($AJ313,'Calculation TSS'!$B$4:$J$1000,7,FALSE),"")</f>
        <v/>
      </c>
      <c r="AL313" s="24" t="str">
        <f>+IFERROR(VLOOKUP($AJ313,'Calculation COD'!$B$4:$J$1055,7,FALSE),"")</f>
        <v/>
      </c>
      <c r="AM313" s="24" t="str">
        <f>+IFERROR(VLOOKUP($AJ313,'Calculation NH4'!$B$4:$J$1041,7,FALSE),"")</f>
        <v/>
      </c>
      <c r="AN313" s="42" t="str">
        <f>+IFERROR(VLOOKUP($AJ313,'Calculation NO3'!$B$4:$J$1044,7,FALSE),"")</f>
        <v/>
      </c>
      <c r="AO313" s="70" t="str">
        <f>+IFERROR(VLOOKUP($AJ313,'Calculation P'!$B$4:$J$1000,7,FALSE),"")</f>
        <v/>
      </c>
      <c r="AP313" s="323" t="str">
        <f t="shared" si="128"/>
        <v>43724F</v>
      </c>
      <c r="AQ313" s="25" t="str">
        <f>+IFERROR(VLOOKUP($AP313,'Calculation TSS'!$B$4:$J$1000,7,FALSE),"")</f>
        <v/>
      </c>
      <c r="AR313" s="25" t="str">
        <f>+IFERROR(VLOOKUP($AP313,'Calculation COD'!$B$4:$J$1055,7,FALSE),"")</f>
        <v/>
      </c>
      <c r="AS313" s="25" t="str">
        <f>+IFERROR(VLOOKUP($AP313,'Calculation NH4'!$B$4:$J$1041,7,FALSE),"")</f>
        <v/>
      </c>
      <c r="AT313" s="42" t="str">
        <f>+IFERROR(VLOOKUP($AP313,'Calculation NO3'!$B$4:$J$1044,7,FALSE),"")</f>
        <v/>
      </c>
      <c r="AU313" s="42" t="str">
        <f>+IFERROR(VLOOKUP($AP313,'Calculation P'!$B$4:$J$1000,7,FALSE),"")</f>
        <v/>
      </c>
      <c r="AV313" s="62"/>
      <c r="AW313" s="376" t="str">
        <f t="shared" si="129"/>
        <v>43724G</v>
      </c>
      <c r="AX313" s="25" t="str">
        <f>+IFERROR(VLOOKUP($AW313,'Calculation COD'!$B$4:$J$1055,7,FALSE),"")</f>
        <v/>
      </c>
      <c r="AY313" s="25" t="str">
        <f>+IFERROR(VLOOKUP($AW313,'Calculation NH4'!$B$4:$J$1041,7,FALSE),"")</f>
        <v/>
      </c>
      <c r="AZ313" s="42" t="str">
        <f>+IFERROR(VLOOKUP($AW313,'Calculation NO3'!$B$4:$J$1044,7,FALSE),"")</f>
        <v/>
      </c>
      <c r="BA313" s="70" t="str">
        <f>+IFERROR(VLOOKUP($AW313,'Calculation P'!$B$4:$J$1000,7,FALSE),"")</f>
        <v/>
      </c>
      <c r="BB313" s="373" t="str">
        <f t="shared" si="130"/>
        <v>43724H</v>
      </c>
      <c r="BC313" s="42" t="str">
        <f>+IFERROR(VLOOKUP($BB313,'Calculation TSS'!$B$4:$J$1000,7,FALSE),"")</f>
        <v/>
      </c>
      <c r="BD313" s="25" t="str">
        <f>+IFERROR(VLOOKUP($BB313,'Calculation COD'!$B$4:$J$1055,7,FALSE),"")</f>
        <v/>
      </c>
      <c r="BE313" s="25" t="str">
        <f>+IFERROR(VLOOKUP($BB313,'Calculation NH4'!$B$4:$J$1041,7,FALSE),"")</f>
        <v/>
      </c>
      <c r="BF313" s="25" t="str">
        <f>+IFERROR(VLOOKUP($BB313,'Calculation NO3'!$B$4:$J$1044,7,FALSE),"")</f>
        <v/>
      </c>
      <c r="BG313" s="132" t="str">
        <f>+IFERROR(VLOOKUP($BB313,'Calculation P'!$B$4:$J$1000,7,FALSE),"")</f>
        <v/>
      </c>
      <c r="BH313" s="377" t="str">
        <f t="shared" si="131"/>
        <v>43724I</v>
      </c>
      <c r="BI313" s="67" t="str">
        <f>+IFERROR(VLOOKUP($BH313,'Calculation TSS'!$B$4:$J$1000,7,FALSE),"")</f>
        <v/>
      </c>
      <c r="BJ313" s="25" t="str">
        <f>+IFERROR(VLOOKUP($BH313,'Calculation COD'!$B$4:$J$1055,7,FALSE),"")</f>
        <v/>
      </c>
      <c r="BK313" s="25" t="str">
        <f>+IFERROR(VLOOKUP($BH313,'Calculation NH4'!$B$4:$J$1041,7,FALSE),"")</f>
        <v/>
      </c>
      <c r="BL313" s="25" t="str">
        <f>+IFERROR(VLOOKUP($BH313,'Calculation NO3'!$B$4:$J$1044,7,FALSE),"")</f>
        <v/>
      </c>
      <c r="BM313" s="42" t="str">
        <f>+IFERROR(VLOOKUP($BH313,'Calculation P'!$B$4:$J$1000,7,FALSE),"")</f>
        <v/>
      </c>
      <c r="BN313" s="62"/>
      <c r="BO313" s="373" t="str">
        <f t="shared" si="132"/>
        <v>43724N</v>
      </c>
      <c r="BP313" s="190" t="str">
        <f>IFERROR(+VLOOKUP($BO313,'Calculation Solids'!$B$4:$I$1141,7,FALSE),"")</f>
        <v/>
      </c>
      <c r="BQ313" s="379" t="str">
        <f t="shared" si="133"/>
        <v>43724O</v>
      </c>
      <c r="BR313" s="190">
        <f>IFERROR(+VLOOKUP($BQ313,'Calculation Solids'!$B$4:$I$1141,7,FALSE),"")</f>
        <v>489.86138723385972</v>
      </c>
      <c r="BS313" s="380" t="str">
        <f t="shared" si="134"/>
        <v>43724P</v>
      </c>
      <c r="BT313" s="190" t="str">
        <f>IFERROR(+VLOOKUP($BS313,'Calculation Solids'!$B$4:$I$1141,7,FALSE),"")</f>
        <v/>
      </c>
    </row>
    <row r="314" spans="1:72" x14ac:dyDescent="0.35">
      <c r="A314" s="359">
        <v>43725</v>
      </c>
      <c r="B314" s="239"/>
      <c r="C314" s="173" t="str">
        <f t="shared" si="118"/>
        <v>43725A</v>
      </c>
      <c r="D314" s="42" t="str">
        <f>IFERROR(+VLOOKUP(C314,'Calculation Solids'!$B$4:$I$1141,7,FALSE),"")</f>
        <v/>
      </c>
      <c r="E314" s="372" t="str">
        <f>+IFERROR(VLOOKUP($C314,'Calculation COD'!$B$4:$J$1055,7,FALSE),"")</f>
        <v/>
      </c>
      <c r="F314" s="373" t="str">
        <f t="shared" si="120"/>
        <v>43725B</v>
      </c>
      <c r="G314" s="323" t="str">
        <f>IFERROR(+VLOOKUP($F314,'Calculation Solids'!$B$4:$I$1141,7,FALSE),"")</f>
        <v/>
      </c>
      <c r="H314" s="374" t="str">
        <f>+IFERROR(VLOOKUP($F314,'Calculation COD'!$B$4:$J$1055,7,FALSE),"")</f>
        <v/>
      </c>
      <c r="I314" s="374" t="str">
        <f>+IFERROR(VLOOKUP($F314,'Calculation NH4'!$B$4:$J$1041,7,FALSE),"")</f>
        <v/>
      </c>
      <c r="J314" s="42" t="str">
        <f>+IFERROR(VLOOKUP($F314,'Calculation NO3'!$B$4:$J$1044,7,FALSE),"")</f>
        <v/>
      </c>
      <c r="K314" s="42" t="str">
        <f>+IFERROR(VLOOKUP($F314,'Calculation P'!$B$4:$J$1000,7,FALSE),"")</f>
        <v/>
      </c>
      <c r="L314" s="239"/>
      <c r="M314" s="375" t="str">
        <f t="shared" si="121"/>
        <v>43725J</v>
      </c>
      <c r="N314" s="67" t="str">
        <f>+IFERROR(VLOOKUP($M314,'Calculation Solids'!$B$4:$J$1141,7,FALSE),"")</f>
        <v/>
      </c>
      <c r="O314" s="42" t="str">
        <f t="shared" si="122"/>
        <v>43725K</v>
      </c>
      <c r="P314" s="42" t="str">
        <f>+IFERROR(VLOOKUP($O314,'Calculation Solids'!$B$4:$J$1141,7,FALSE),"")</f>
        <v/>
      </c>
      <c r="Q314" s="42" t="str">
        <f t="shared" si="123"/>
        <v>43725L</v>
      </c>
      <c r="R314" s="42" t="str">
        <f>+IFERROR(VLOOKUP($Q314,'Calculation Solids'!$B$4:$J$1141,7,FALSE),"")</f>
        <v/>
      </c>
      <c r="S314" s="42" t="str">
        <f t="shared" si="124"/>
        <v>43725M</v>
      </c>
      <c r="T314" s="42" t="str">
        <f>+IFERROR(VLOOKUP($S314,'Calculation Solids'!$B$4:$J$1141,7,FALSE),"")</f>
        <v/>
      </c>
      <c r="U314" s="70" t="str">
        <f t="shared" si="135"/>
        <v/>
      </c>
      <c r="V314" s="376" t="str">
        <f t="shared" si="125"/>
        <v>43725C</v>
      </c>
      <c r="W314" s="42" t="str">
        <f>+IFERROR(VLOOKUP($V314,'Calculation Solids'!$B$4:$J$1141,7,FALSE),"")</f>
        <v/>
      </c>
      <c r="X314" s="24" t="str">
        <f>+IFERROR(VLOOKUP($V314,'Calculation COD'!$B$4:$J$1055,7,FALSE),"")</f>
        <v/>
      </c>
      <c r="Y314" s="24" t="str">
        <f>+IFERROR(VLOOKUP($V314,'Calculation NH4'!$B$4:$J$1041,7,FALSE),"")</f>
        <v/>
      </c>
      <c r="Z314" s="42" t="str">
        <f>+IFERROR(VLOOKUP($V314,'Calculation NO3'!$B$4:$J$1044,7,FALSE),"")</f>
        <v/>
      </c>
      <c r="AA314" s="132" t="str">
        <f>+IFERROR(VLOOKUP($V314,'Calculation P'!$B$4:$J$1000,7,FALSE),"")</f>
        <v/>
      </c>
      <c r="AB314" s="62"/>
      <c r="AC314" s="373" t="str">
        <f t="shared" si="126"/>
        <v>43725D</v>
      </c>
      <c r="AD314" s="24" t="str">
        <f>+IFERROR(VLOOKUP($AC314,'Calculation TSS'!$B$4:$J$1000,7,FALSE),"")</f>
        <v/>
      </c>
      <c r="AE314" s="24" t="str">
        <f>+IFERROR(VLOOKUP($AC314,'Calculation COD'!$B$4:$J$1055,7,FALSE),"")</f>
        <v/>
      </c>
      <c r="AF314" s="24" t="str">
        <f>+IFERROR(VLOOKUP($AC314,'Calculation NH4'!$B$4:$J$1041,7,FALSE),"")</f>
        <v/>
      </c>
      <c r="AG314" s="42" t="str">
        <f>+IFERROR(VLOOKUP($AC314,'Calculation NO3'!$B$4:$J$1044,7,FALSE),"")</f>
        <v/>
      </c>
      <c r="AH314" s="42" t="str">
        <f>+IFERROR(VLOOKUP($AC314,'Calculation P'!$B$4:$J$1000,7,FALSE),"")</f>
        <v/>
      </c>
      <c r="AI314" s="239"/>
      <c r="AJ314" s="377" t="str">
        <f t="shared" si="127"/>
        <v>43725E</v>
      </c>
      <c r="AK314" s="378" t="str">
        <f>+IFERROR(VLOOKUP($AJ314,'Calculation TSS'!$B$4:$J$1000,7,FALSE),"")</f>
        <v/>
      </c>
      <c r="AL314" s="24" t="str">
        <f>+IFERROR(VLOOKUP($AJ314,'Calculation COD'!$B$4:$J$1055,7,FALSE),"")</f>
        <v/>
      </c>
      <c r="AM314" s="24" t="str">
        <f>+IFERROR(VLOOKUP($AJ314,'Calculation NH4'!$B$4:$J$1041,7,FALSE),"")</f>
        <v/>
      </c>
      <c r="AN314" s="42" t="str">
        <f>+IFERROR(VLOOKUP($AJ314,'Calculation NO3'!$B$4:$J$1044,7,FALSE),"")</f>
        <v/>
      </c>
      <c r="AO314" s="70" t="str">
        <f>+IFERROR(VLOOKUP($AJ314,'Calculation P'!$B$4:$J$1000,7,FALSE),"")</f>
        <v/>
      </c>
      <c r="AP314" s="323" t="str">
        <f t="shared" si="128"/>
        <v>43725F</v>
      </c>
      <c r="AQ314" s="25" t="str">
        <f>+IFERROR(VLOOKUP($AP314,'Calculation TSS'!$B$4:$J$1000,7,FALSE),"")</f>
        <v/>
      </c>
      <c r="AR314" s="25" t="str">
        <f>+IFERROR(VLOOKUP($AP314,'Calculation COD'!$B$4:$J$1055,7,FALSE),"")</f>
        <v/>
      </c>
      <c r="AS314" s="25" t="str">
        <f>+IFERROR(VLOOKUP($AP314,'Calculation NH4'!$B$4:$J$1041,7,FALSE),"")</f>
        <v/>
      </c>
      <c r="AT314" s="42" t="str">
        <f>+IFERROR(VLOOKUP($AP314,'Calculation NO3'!$B$4:$J$1044,7,FALSE),"")</f>
        <v/>
      </c>
      <c r="AU314" s="42" t="str">
        <f>+IFERROR(VLOOKUP($AP314,'Calculation P'!$B$4:$J$1000,7,FALSE),"")</f>
        <v/>
      </c>
      <c r="AV314" s="62"/>
      <c r="AW314" s="376" t="str">
        <f t="shared" si="129"/>
        <v>43725G</v>
      </c>
      <c r="AX314" s="25" t="str">
        <f>+IFERROR(VLOOKUP($AW314,'Calculation COD'!$B$4:$J$1055,7,FALSE),"")</f>
        <v/>
      </c>
      <c r="AY314" s="25" t="str">
        <f>+IFERROR(VLOOKUP($AW314,'Calculation NH4'!$B$4:$J$1041,7,FALSE),"")</f>
        <v/>
      </c>
      <c r="AZ314" s="42" t="str">
        <f>+IFERROR(VLOOKUP($AW314,'Calculation NO3'!$B$4:$J$1044,7,FALSE),"")</f>
        <v/>
      </c>
      <c r="BA314" s="70" t="str">
        <f>+IFERROR(VLOOKUP($AW314,'Calculation P'!$B$4:$J$1000,7,FALSE),"")</f>
        <v/>
      </c>
      <c r="BB314" s="373" t="str">
        <f t="shared" si="130"/>
        <v>43725H</v>
      </c>
      <c r="BC314" s="42" t="str">
        <f>+IFERROR(VLOOKUP($BB314,'Calculation TSS'!$B$4:$J$1000,7,FALSE),"")</f>
        <v/>
      </c>
      <c r="BD314" s="25" t="str">
        <f>+IFERROR(VLOOKUP($BB314,'Calculation COD'!$B$4:$J$1055,7,FALSE),"")</f>
        <v/>
      </c>
      <c r="BE314" s="25" t="str">
        <f>+IFERROR(VLOOKUP($BB314,'Calculation NH4'!$B$4:$J$1041,7,FALSE),"")</f>
        <v/>
      </c>
      <c r="BF314" s="25" t="str">
        <f>+IFERROR(VLOOKUP($BB314,'Calculation NO3'!$B$4:$J$1044,7,FALSE),"")</f>
        <v/>
      </c>
      <c r="BG314" s="132" t="str">
        <f>+IFERROR(VLOOKUP($BB314,'Calculation P'!$B$4:$J$1000,7,FALSE),"")</f>
        <v/>
      </c>
      <c r="BH314" s="377" t="str">
        <f t="shared" si="131"/>
        <v>43725I</v>
      </c>
      <c r="BI314" s="67" t="str">
        <f>+IFERROR(VLOOKUP($BH314,'Calculation TSS'!$B$4:$J$1000,7,FALSE),"")</f>
        <v/>
      </c>
      <c r="BJ314" s="25" t="str">
        <f>+IFERROR(VLOOKUP($BH314,'Calculation COD'!$B$4:$J$1055,7,FALSE),"")</f>
        <v/>
      </c>
      <c r="BK314" s="25" t="str">
        <f>+IFERROR(VLOOKUP($BH314,'Calculation NH4'!$B$4:$J$1041,7,FALSE),"")</f>
        <v/>
      </c>
      <c r="BL314" s="25" t="str">
        <f>+IFERROR(VLOOKUP($BH314,'Calculation NO3'!$B$4:$J$1044,7,FALSE),"")</f>
        <v/>
      </c>
      <c r="BM314" s="42" t="str">
        <f>+IFERROR(VLOOKUP($BH314,'Calculation P'!$B$4:$J$1000,7,FALSE),"")</f>
        <v/>
      </c>
      <c r="BN314" s="62"/>
      <c r="BO314" s="373" t="str">
        <f t="shared" si="132"/>
        <v>43725N</v>
      </c>
      <c r="BP314" s="190" t="str">
        <f>IFERROR(+VLOOKUP($BO314,'Calculation Solids'!$B$4:$I$1141,7,FALSE),"")</f>
        <v/>
      </c>
      <c r="BQ314" s="379" t="str">
        <f t="shared" si="133"/>
        <v>43725O</v>
      </c>
      <c r="BR314" s="190" t="str">
        <f>IFERROR(+VLOOKUP($BQ314,'Calculation Solids'!$B$4:$I$1141,7,FALSE),"")</f>
        <v/>
      </c>
      <c r="BS314" s="380" t="str">
        <f t="shared" si="134"/>
        <v>43725P</v>
      </c>
      <c r="BT314" s="190" t="str">
        <f>IFERROR(+VLOOKUP($BS314,'Calculation Solids'!$B$4:$I$1141,7,FALSE),"")</f>
        <v/>
      </c>
    </row>
    <row r="315" spans="1:72" x14ac:dyDescent="0.35">
      <c r="A315" s="359">
        <v>43726</v>
      </c>
      <c r="B315" s="239"/>
      <c r="C315" s="173" t="str">
        <f t="shared" si="118"/>
        <v>43726A</v>
      </c>
      <c r="D315" s="42">
        <f>IFERROR(+VLOOKUP(C315,'Calculation Solids'!$B$4:$I$1141,7,FALSE),"")</f>
        <v>3.5555956751119209</v>
      </c>
      <c r="E315" s="372">
        <f>+IFERROR(VLOOKUP($C315,'Calculation COD'!$B$4:$J$1055,7,FALSE),"")</f>
        <v>4200</v>
      </c>
      <c r="F315" s="373" t="str">
        <f t="shared" si="120"/>
        <v>43726B</v>
      </c>
      <c r="G315" s="323">
        <f>IFERROR(+VLOOKUP($F315,'Calculation Solids'!$B$4:$I$1141,7,FALSE),"")</f>
        <v>2.5315215546726479</v>
      </c>
      <c r="H315" s="374">
        <f>+IFERROR(VLOOKUP($F315,'Calculation COD'!$B$4:$J$1055,7,FALSE),"")</f>
        <v>1920</v>
      </c>
      <c r="I315" s="374">
        <f>+IFERROR(VLOOKUP($F315,'Calculation NH4'!$B$4:$J$1041,7,FALSE),"")</f>
        <v>585</v>
      </c>
      <c r="J315" s="42">
        <f>+IFERROR(VLOOKUP($F315,'Calculation NO3'!$B$4:$J$1044,7,FALSE),"")</f>
        <v>0</v>
      </c>
      <c r="K315" s="42" t="str">
        <f>+IFERROR(VLOOKUP($F315,'Calculation P'!$B$4:$J$1000,7,FALSE),"")</f>
        <v/>
      </c>
      <c r="L315" s="239"/>
      <c r="M315" s="375" t="str">
        <f t="shared" si="121"/>
        <v>43726J</v>
      </c>
      <c r="N315" s="67">
        <f>+IFERROR(VLOOKUP($M315,'Calculation Solids'!$B$4:$J$1141,7,FALSE),"")</f>
        <v>36.209039027982421</v>
      </c>
      <c r="O315" s="42" t="str">
        <f t="shared" si="122"/>
        <v>43726K</v>
      </c>
      <c r="P315" s="42" t="str">
        <f>+IFERROR(VLOOKUP($O315,'Calculation Solids'!$B$4:$J$1141,7,FALSE),"")</f>
        <v/>
      </c>
      <c r="Q315" s="42" t="str">
        <f t="shared" si="123"/>
        <v>43726L</v>
      </c>
      <c r="R315" s="42" t="str">
        <f>+IFERROR(VLOOKUP($Q315,'Calculation Solids'!$B$4:$J$1141,7,FALSE),"")</f>
        <v/>
      </c>
      <c r="S315" s="42" t="str">
        <f t="shared" si="124"/>
        <v>43726M</v>
      </c>
      <c r="T315" s="42" t="str">
        <f>+IFERROR(VLOOKUP($S315,'Calculation Solids'!$B$4:$J$1141,7,FALSE),"")</f>
        <v/>
      </c>
      <c r="U315" s="70">
        <f t="shared" si="135"/>
        <v>36.209039027982421</v>
      </c>
      <c r="V315" s="376" t="str">
        <f t="shared" si="125"/>
        <v>43726C</v>
      </c>
      <c r="W315" s="42" t="str">
        <f>+IFERROR(VLOOKUP($V315,'Calculation Solids'!$B$4:$J$1141,7,FALSE),"")</f>
        <v/>
      </c>
      <c r="X315" s="24" t="str">
        <f>+IFERROR(VLOOKUP($V315,'Calculation COD'!$B$4:$J$1055,7,FALSE),"")</f>
        <v/>
      </c>
      <c r="Y315" s="24" t="str">
        <f>+IFERROR(VLOOKUP($V315,'Calculation NH4'!$B$4:$J$1041,7,FALSE),"")</f>
        <v/>
      </c>
      <c r="Z315" s="42" t="str">
        <f>+IFERROR(VLOOKUP($V315,'Calculation NO3'!$B$4:$J$1044,7,FALSE),"")</f>
        <v/>
      </c>
      <c r="AA315" s="132" t="str">
        <f>+IFERROR(VLOOKUP($V315,'Calculation P'!$B$4:$J$1000,7,FALSE),"")</f>
        <v/>
      </c>
      <c r="AB315" s="62"/>
      <c r="AC315" s="373" t="str">
        <f t="shared" si="126"/>
        <v>43726D</v>
      </c>
      <c r="AD315" s="24" t="str">
        <f>+IFERROR(VLOOKUP($AC315,'Calculation TSS'!$B$4:$J$1000,7,FALSE),"")</f>
        <v/>
      </c>
      <c r="AE315" s="24" t="str">
        <f>+IFERROR(VLOOKUP($AC315,'Calculation COD'!$B$4:$J$1055,7,FALSE),"")</f>
        <v/>
      </c>
      <c r="AF315" s="24" t="str">
        <f>+IFERROR(VLOOKUP($AC315,'Calculation NH4'!$B$4:$J$1041,7,FALSE),"")</f>
        <v/>
      </c>
      <c r="AG315" s="42" t="str">
        <f>+IFERROR(VLOOKUP($AC315,'Calculation NO3'!$B$4:$J$1044,7,FALSE),"")</f>
        <v/>
      </c>
      <c r="AH315" s="42" t="str">
        <f>+IFERROR(VLOOKUP($AC315,'Calculation P'!$B$4:$J$1000,7,FALSE),"")</f>
        <v/>
      </c>
      <c r="AI315" s="239"/>
      <c r="AJ315" s="377" t="str">
        <f t="shared" si="127"/>
        <v>43726E</v>
      </c>
      <c r="AK315" s="378" t="str">
        <f>+IFERROR(VLOOKUP($AJ315,'Calculation TSS'!$B$4:$J$1000,7,FALSE),"")</f>
        <v/>
      </c>
      <c r="AL315" s="24" t="str">
        <f>+IFERROR(VLOOKUP($AJ315,'Calculation COD'!$B$4:$J$1055,7,FALSE),"")</f>
        <v/>
      </c>
      <c r="AM315" s="24" t="str">
        <f>+IFERROR(VLOOKUP($AJ315,'Calculation NH4'!$B$4:$J$1041,7,FALSE),"")</f>
        <v/>
      </c>
      <c r="AN315" s="42" t="str">
        <f>+IFERROR(VLOOKUP($AJ315,'Calculation NO3'!$B$4:$J$1044,7,FALSE),"")</f>
        <v/>
      </c>
      <c r="AO315" s="70" t="str">
        <f>+IFERROR(VLOOKUP($AJ315,'Calculation P'!$B$4:$J$1000,7,FALSE),"")</f>
        <v/>
      </c>
      <c r="AP315" s="323" t="str">
        <f t="shared" si="128"/>
        <v>43726F</v>
      </c>
      <c r="AQ315" s="25">
        <f>+IFERROR(VLOOKUP($AP315,'Calculation TSS'!$B$4:$J$1000,7,FALSE),"")</f>
        <v>0</v>
      </c>
      <c r="AR315" s="25" t="str">
        <f>+IFERROR(VLOOKUP($AP315,'Calculation COD'!$B$4:$J$1055,7,FALSE),"")</f>
        <v/>
      </c>
      <c r="AS315" s="25" t="str">
        <f>+IFERROR(VLOOKUP($AP315,'Calculation NH4'!$B$4:$J$1041,7,FALSE),"")</f>
        <v/>
      </c>
      <c r="AT315" s="42" t="str">
        <f>+IFERROR(VLOOKUP($AP315,'Calculation NO3'!$B$4:$J$1044,7,FALSE),"")</f>
        <v/>
      </c>
      <c r="AU315" s="42" t="str">
        <f>+IFERROR(VLOOKUP($AP315,'Calculation P'!$B$4:$J$1000,7,FALSE),"")</f>
        <v/>
      </c>
      <c r="AV315" s="62"/>
      <c r="AW315" s="376" t="str">
        <f t="shared" si="129"/>
        <v>43726G</v>
      </c>
      <c r="AX315" s="25">
        <f>+IFERROR(VLOOKUP($AW315,'Calculation COD'!$B$4:$J$1055,7,FALSE),"")</f>
        <v>0</v>
      </c>
      <c r="AY315" s="25">
        <f>+IFERROR(VLOOKUP($AW315,'Calculation NH4'!$B$4:$J$1041,7,FALSE),"")</f>
        <v>76</v>
      </c>
      <c r="AZ315" s="42">
        <f>+IFERROR(VLOOKUP($AW315,'Calculation NO3'!$B$4:$J$1044,7,FALSE),"")</f>
        <v>0</v>
      </c>
      <c r="BA315" s="70" t="str">
        <f>+IFERROR(VLOOKUP($AW315,'Calculation P'!$B$4:$J$1000,7,FALSE),"")</f>
        <v/>
      </c>
      <c r="BB315" s="373" t="str">
        <f t="shared" si="130"/>
        <v>43726H</v>
      </c>
      <c r="BC315" s="42" t="str">
        <f>+IFERROR(VLOOKUP($BB315,'Calculation TSS'!$B$4:$J$1000,7,FALSE),"")</f>
        <v/>
      </c>
      <c r="BD315" s="25" t="str">
        <f>+IFERROR(VLOOKUP($BB315,'Calculation COD'!$B$4:$J$1055,7,FALSE),"")</f>
        <v/>
      </c>
      <c r="BE315" s="25" t="str">
        <f>+IFERROR(VLOOKUP($BB315,'Calculation NH4'!$B$4:$J$1041,7,FALSE),"")</f>
        <v/>
      </c>
      <c r="BF315" s="25" t="str">
        <f>+IFERROR(VLOOKUP($BB315,'Calculation NO3'!$B$4:$J$1044,7,FALSE),"")</f>
        <v/>
      </c>
      <c r="BG315" s="132" t="str">
        <f>+IFERROR(VLOOKUP($BB315,'Calculation P'!$B$4:$J$1000,7,FALSE),"")</f>
        <v/>
      </c>
      <c r="BH315" s="377" t="str">
        <f t="shared" si="131"/>
        <v>43726I</v>
      </c>
      <c r="BI315" s="67">
        <f>+IFERROR(VLOOKUP($BH315,'Calculation TSS'!$B$4:$J$1000,7,FALSE),"")</f>
        <v>0</v>
      </c>
      <c r="BJ315" s="25">
        <f>+IFERROR(VLOOKUP($BH315,'Calculation COD'!$B$4:$J$1055,7,FALSE),"")</f>
        <v>0</v>
      </c>
      <c r="BK315" s="25">
        <f>+IFERROR(VLOOKUP($BH315,'Calculation NH4'!$B$4:$J$1041,7,FALSE),"")</f>
        <v>107.5</v>
      </c>
      <c r="BL315" s="25">
        <f>+IFERROR(VLOOKUP($BH315,'Calculation NO3'!$B$4:$J$1044,7,FALSE),"")</f>
        <v>5.0999999999999996</v>
      </c>
      <c r="BM315" s="42" t="str">
        <f>+IFERROR(VLOOKUP($BH315,'Calculation P'!$B$4:$J$1000,7,FALSE),"")</f>
        <v/>
      </c>
      <c r="BN315" s="62"/>
      <c r="BO315" s="373" t="str">
        <f t="shared" si="132"/>
        <v>43726N</v>
      </c>
      <c r="BP315" s="190">
        <f>IFERROR(+VLOOKUP($BO315,'Calculation Solids'!$B$4:$I$1141,7,FALSE),"")</f>
        <v>183.31282534512889</v>
      </c>
      <c r="BQ315" s="379" t="str">
        <f t="shared" si="133"/>
        <v>43726O</v>
      </c>
      <c r="BR315" s="190" t="str">
        <f>IFERROR(+VLOOKUP($BQ315,'Calculation Solids'!$B$4:$I$1141,7,FALSE),"")</f>
        <v/>
      </c>
      <c r="BS315" s="380" t="str">
        <f t="shared" si="134"/>
        <v>43726P</v>
      </c>
      <c r="BT315" s="190" t="str">
        <f>IFERROR(+VLOOKUP($BS315,'Calculation Solids'!$B$4:$I$1141,7,FALSE),"")</f>
        <v/>
      </c>
    </row>
    <row r="316" spans="1:72" x14ac:dyDescent="0.35">
      <c r="A316" s="359">
        <v>43727</v>
      </c>
      <c r="B316" s="239"/>
      <c r="C316" s="173" t="str">
        <f t="shared" si="118"/>
        <v>43727A</v>
      </c>
      <c r="D316" s="42" t="str">
        <f>IFERROR(+VLOOKUP(C316,'Calculation Solids'!$B$4:$I$1141,7,FALSE),"")</f>
        <v/>
      </c>
      <c r="E316" s="372" t="str">
        <f>+IFERROR(VLOOKUP($C316,'Calculation COD'!$B$4:$J$1055,7,FALSE),"")</f>
        <v/>
      </c>
      <c r="F316" s="373" t="str">
        <f t="shared" si="120"/>
        <v>43727B</v>
      </c>
      <c r="G316" s="323" t="str">
        <f>IFERROR(+VLOOKUP($F316,'Calculation Solids'!$B$4:$I$1141,7,FALSE),"")</f>
        <v/>
      </c>
      <c r="H316" s="374" t="str">
        <f>+IFERROR(VLOOKUP($F316,'Calculation COD'!$B$4:$J$1055,7,FALSE),"")</f>
        <v/>
      </c>
      <c r="I316" s="374" t="str">
        <f>+IFERROR(VLOOKUP($F316,'Calculation NH4'!$B$4:$J$1041,7,FALSE),"")</f>
        <v/>
      </c>
      <c r="J316" s="42" t="str">
        <f>+IFERROR(VLOOKUP($F316,'Calculation NO3'!$B$4:$J$1044,7,FALSE),"")</f>
        <v/>
      </c>
      <c r="K316" s="42" t="str">
        <f>+IFERROR(VLOOKUP($F316,'Calculation P'!$B$4:$J$1000,7,FALSE),"")</f>
        <v/>
      </c>
      <c r="L316" s="239"/>
      <c r="M316" s="375" t="str">
        <f t="shared" si="121"/>
        <v>43727J</v>
      </c>
      <c r="N316" s="67" t="str">
        <f>+IFERROR(VLOOKUP($M316,'Calculation Solids'!$B$4:$J$1141,7,FALSE),"")</f>
        <v/>
      </c>
      <c r="O316" s="42" t="str">
        <f t="shared" si="122"/>
        <v>43727K</v>
      </c>
      <c r="P316" s="42" t="str">
        <f>+IFERROR(VLOOKUP($O316,'Calculation Solids'!$B$4:$J$1141,7,FALSE),"")</f>
        <v/>
      </c>
      <c r="Q316" s="42" t="str">
        <f t="shared" si="123"/>
        <v>43727L</v>
      </c>
      <c r="R316" s="42" t="str">
        <f>+IFERROR(VLOOKUP($Q316,'Calculation Solids'!$B$4:$J$1141,7,FALSE),"")</f>
        <v/>
      </c>
      <c r="S316" s="42" t="str">
        <f t="shared" si="124"/>
        <v>43727M</v>
      </c>
      <c r="T316" s="42" t="str">
        <f>+IFERROR(VLOOKUP($S316,'Calculation Solids'!$B$4:$J$1141,7,FALSE),"")</f>
        <v/>
      </c>
      <c r="U316" s="70" t="str">
        <f t="shared" si="135"/>
        <v/>
      </c>
      <c r="V316" s="376" t="str">
        <f t="shared" si="125"/>
        <v>43727C</v>
      </c>
      <c r="W316" s="42" t="str">
        <f>+IFERROR(VLOOKUP($V316,'Calculation Solids'!$B$4:$J$1141,7,FALSE),"")</f>
        <v/>
      </c>
      <c r="X316" s="24" t="str">
        <f>+IFERROR(VLOOKUP($V316,'Calculation COD'!$B$4:$J$1055,7,FALSE),"")</f>
        <v/>
      </c>
      <c r="Y316" s="24" t="str">
        <f>+IFERROR(VLOOKUP($V316,'Calculation NH4'!$B$4:$J$1041,7,FALSE),"")</f>
        <v/>
      </c>
      <c r="Z316" s="42" t="str">
        <f>+IFERROR(VLOOKUP($V316,'Calculation NO3'!$B$4:$J$1044,7,FALSE),"")</f>
        <v/>
      </c>
      <c r="AA316" s="132" t="str">
        <f>+IFERROR(VLOOKUP($V316,'Calculation P'!$B$4:$J$1000,7,FALSE),"")</f>
        <v/>
      </c>
      <c r="AB316" s="62"/>
      <c r="AC316" s="373" t="str">
        <f t="shared" si="126"/>
        <v>43727D</v>
      </c>
      <c r="AD316" s="24" t="str">
        <f>+IFERROR(VLOOKUP($AC316,'Calculation TSS'!$B$4:$J$1000,7,FALSE),"")</f>
        <v/>
      </c>
      <c r="AE316" s="24" t="str">
        <f>+IFERROR(VLOOKUP($AC316,'Calculation COD'!$B$4:$J$1055,7,FALSE),"")</f>
        <v/>
      </c>
      <c r="AF316" s="24" t="str">
        <f>+IFERROR(VLOOKUP($AC316,'Calculation NH4'!$B$4:$J$1041,7,FALSE),"")</f>
        <v/>
      </c>
      <c r="AG316" s="42" t="str">
        <f>+IFERROR(VLOOKUP($AC316,'Calculation NO3'!$B$4:$J$1044,7,FALSE),"")</f>
        <v/>
      </c>
      <c r="AH316" s="42" t="str">
        <f>+IFERROR(VLOOKUP($AC316,'Calculation P'!$B$4:$J$1000,7,FALSE),"")</f>
        <v/>
      </c>
      <c r="AI316" s="239"/>
      <c r="AJ316" s="377" t="str">
        <f t="shared" si="127"/>
        <v>43727E</v>
      </c>
      <c r="AK316" s="378" t="str">
        <f>+IFERROR(VLOOKUP($AJ316,'Calculation TSS'!$B$4:$J$1000,7,FALSE),"")</f>
        <v/>
      </c>
      <c r="AL316" s="24" t="str">
        <f>+IFERROR(VLOOKUP($AJ316,'Calculation COD'!$B$4:$J$1055,7,FALSE),"")</f>
        <v/>
      </c>
      <c r="AM316" s="24" t="str">
        <f>+IFERROR(VLOOKUP($AJ316,'Calculation NH4'!$B$4:$J$1041,7,FALSE),"")</f>
        <v/>
      </c>
      <c r="AN316" s="42" t="str">
        <f>+IFERROR(VLOOKUP($AJ316,'Calculation NO3'!$B$4:$J$1044,7,FALSE),"")</f>
        <v/>
      </c>
      <c r="AO316" s="70" t="str">
        <f>+IFERROR(VLOOKUP($AJ316,'Calculation P'!$B$4:$J$1000,7,FALSE),"")</f>
        <v/>
      </c>
      <c r="AP316" s="323" t="str">
        <f t="shared" si="128"/>
        <v>43727F</v>
      </c>
      <c r="AQ316" s="25" t="str">
        <f>+IFERROR(VLOOKUP($AP316,'Calculation TSS'!$B$4:$J$1000,7,FALSE),"")</f>
        <v/>
      </c>
      <c r="AR316" s="25" t="str">
        <f>+IFERROR(VLOOKUP($AP316,'Calculation COD'!$B$4:$J$1055,7,FALSE),"")</f>
        <v/>
      </c>
      <c r="AS316" s="25" t="str">
        <f>+IFERROR(VLOOKUP($AP316,'Calculation NH4'!$B$4:$J$1041,7,FALSE),"")</f>
        <v/>
      </c>
      <c r="AT316" s="42" t="str">
        <f>+IFERROR(VLOOKUP($AP316,'Calculation NO3'!$B$4:$J$1044,7,FALSE),"")</f>
        <v/>
      </c>
      <c r="AU316" s="42" t="str">
        <f>+IFERROR(VLOOKUP($AP316,'Calculation P'!$B$4:$J$1000,7,FALSE),"")</f>
        <v/>
      </c>
      <c r="AV316" s="62"/>
      <c r="AW316" s="376" t="str">
        <f t="shared" si="129"/>
        <v>43727G</v>
      </c>
      <c r="AX316" s="25" t="str">
        <f>+IFERROR(VLOOKUP($AW316,'Calculation COD'!$B$4:$J$1055,7,FALSE),"")</f>
        <v/>
      </c>
      <c r="AY316" s="25" t="str">
        <f>+IFERROR(VLOOKUP($AW316,'Calculation NH4'!$B$4:$J$1041,7,FALSE),"")</f>
        <v/>
      </c>
      <c r="AZ316" s="42" t="str">
        <f>+IFERROR(VLOOKUP($AW316,'Calculation NO3'!$B$4:$J$1044,7,FALSE),"")</f>
        <v/>
      </c>
      <c r="BA316" s="70" t="str">
        <f>+IFERROR(VLOOKUP($AW316,'Calculation P'!$B$4:$J$1000,7,FALSE),"")</f>
        <v/>
      </c>
      <c r="BB316" s="373" t="str">
        <f t="shared" si="130"/>
        <v>43727H</v>
      </c>
      <c r="BC316" s="42" t="str">
        <f>+IFERROR(VLOOKUP($BB316,'Calculation TSS'!$B$4:$J$1000,7,FALSE),"")</f>
        <v/>
      </c>
      <c r="BD316" s="25" t="str">
        <f>+IFERROR(VLOOKUP($BB316,'Calculation COD'!$B$4:$J$1055,7,FALSE),"")</f>
        <v/>
      </c>
      <c r="BE316" s="25" t="str">
        <f>+IFERROR(VLOOKUP($BB316,'Calculation NH4'!$B$4:$J$1041,7,FALSE),"")</f>
        <v/>
      </c>
      <c r="BF316" s="25" t="str">
        <f>+IFERROR(VLOOKUP($BB316,'Calculation NO3'!$B$4:$J$1044,7,FALSE),"")</f>
        <v/>
      </c>
      <c r="BG316" s="132" t="str">
        <f>+IFERROR(VLOOKUP($BB316,'Calculation P'!$B$4:$J$1000,7,FALSE),"")</f>
        <v/>
      </c>
      <c r="BH316" s="377" t="str">
        <f t="shared" si="131"/>
        <v>43727I</v>
      </c>
      <c r="BI316" s="67" t="str">
        <f>+IFERROR(VLOOKUP($BH316,'Calculation TSS'!$B$4:$J$1000,7,FALSE),"")</f>
        <v/>
      </c>
      <c r="BJ316" s="25" t="str">
        <f>+IFERROR(VLOOKUP($BH316,'Calculation COD'!$B$4:$J$1055,7,FALSE),"")</f>
        <v/>
      </c>
      <c r="BK316" s="25" t="str">
        <f>+IFERROR(VLOOKUP($BH316,'Calculation NH4'!$B$4:$J$1041,7,FALSE),"")</f>
        <v/>
      </c>
      <c r="BL316" s="25" t="str">
        <f>+IFERROR(VLOOKUP($BH316,'Calculation NO3'!$B$4:$J$1044,7,FALSE),"")</f>
        <v/>
      </c>
      <c r="BM316" s="42" t="str">
        <f>+IFERROR(VLOOKUP($BH316,'Calculation P'!$B$4:$J$1000,7,FALSE),"")</f>
        <v/>
      </c>
      <c r="BN316" s="62"/>
      <c r="BO316" s="373" t="str">
        <f t="shared" si="132"/>
        <v>43727N</v>
      </c>
      <c r="BP316" s="190" t="str">
        <f>IFERROR(+VLOOKUP($BO316,'Calculation Solids'!$B$4:$I$1141,7,FALSE),"")</f>
        <v/>
      </c>
      <c r="BQ316" s="379" t="str">
        <f t="shared" si="133"/>
        <v>43727O</v>
      </c>
      <c r="BR316" s="190" t="str">
        <f>IFERROR(+VLOOKUP($BQ316,'Calculation Solids'!$B$4:$I$1141,7,FALSE),"")</f>
        <v/>
      </c>
      <c r="BS316" s="380" t="str">
        <f t="shared" si="134"/>
        <v>43727P</v>
      </c>
      <c r="BT316" s="190" t="str">
        <f>IFERROR(+VLOOKUP($BS316,'Calculation Solids'!$B$4:$I$1141,7,FALSE),"")</f>
        <v/>
      </c>
    </row>
    <row r="317" spans="1:72" x14ac:dyDescent="0.35">
      <c r="A317" s="359">
        <v>43728</v>
      </c>
      <c r="B317" s="239"/>
      <c r="C317" s="173" t="str">
        <f t="shared" si="118"/>
        <v>43728A</v>
      </c>
      <c r="D317" s="42">
        <f>IFERROR(+VLOOKUP(C317,'Calculation Solids'!$B$4:$I$1141,7,FALSE),"")</f>
        <v>11.495429900123405</v>
      </c>
      <c r="E317" s="372" t="str">
        <f>+IFERROR(VLOOKUP($C317,'Calculation COD'!$B$4:$J$1055,7,FALSE),"")</f>
        <v/>
      </c>
      <c r="F317" s="373" t="str">
        <f t="shared" si="120"/>
        <v>43728B</v>
      </c>
      <c r="G317" s="323">
        <f>IFERROR(+VLOOKUP($F317,'Calculation Solids'!$B$4:$I$1141,7,FALSE),"")</f>
        <v>0.91506739897901312</v>
      </c>
      <c r="H317" s="374" t="str">
        <f>+IFERROR(VLOOKUP($F317,'Calculation COD'!$B$4:$J$1055,7,FALSE),"")</f>
        <v/>
      </c>
      <c r="I317" s="374" t="str">
        <f>+IFERROR(VLOOKUP($F317,'Calculation NH4'!$B$4:$J$1041,7,FALSE),"")</f>
        <v/>
      </c>
      <c r="J317" s="42" t="str">
        <f>+IFERROR(VLOOKUP($F317,'Calculation NO3'!$B$4:$J$1044,7,FALSE),"")</f>
        <v/>
      </c>
      <c r="K317" s="42" t="str">
        <f>+IFERROR(VLOOKUP($F317,'Calculation P'!$B$4:$J$1000,7,FALSE),"")</f>
        <v/>
      </c>
      <c r="L317" s="239"/>
      <c r="M317" s="375" t="str">
        <f t="shared" si="121"/>
        <v>43728J</v>
      </c>
      <c r="N317" s="67">
        <f>+IFERROR(VLOOKUP($M317,'Calculation Solids'!$B$4:$J$1141,7,FALSE),"")</f>
        <v>42.958134752844522</v>
      </c>
      <c r="O317" s="42" t="str">
        <f t="shared" si="122"/>
        <v>43728K</v>
      </c>
      <c r="P317" s="42">
        <f>+IFERROR(VLOOKUP($O317,'Calculation Solids'!$B$4:$J$1141,7,FALSE),"")</f>
        <v>48.175720419541562</v>
      </c>
      <c r="Q317" s="42" t="str">
        <f t="shared" si="123"/>
        <v>43728L</v>
      </c>
      <c r="R317" s="42" t="str">
        <f>+IFERROR(VLOOKUP($Q317,'Calculation Solids'!$B$4:$J$1141,7,FALSE),"")</f>
        <v/>
      </c>
      <c r="S317" s="42" t="str">
        <f t="shared" si="124"/>
        <v>43728M</v>
      </c>
      <c r="T317" s="42" t="str">
        <f>+IFERROR(VLOOKUP($S317,'Calculation Solids'!$B$4:$J$1141,7,FALSE),"")</f>
        <v/>
      </c>
      <c r="U317" s="70">
        <f t="shared" si="135"/>
        <v>45.566927586193046</v>
      </c>
      <c r="V317" s="376" t="str">
        <f t="shared" si="125"/>
        <v>43728C</v>
      </c>
      <c r="W317" s="42" t="str">
        <f>+IFERROR(VLOOKUP($V317,'Calculation Solids'!$B$4:$J$1141,7,FALSE),"")</f>
        <v/>
      </c>
      <c r="X317" s="24" t="str">
        <f>+IFERROR(VLOOKUP($V317,'Calculation COD'!$B$4:$J$1055,7,FALSE),"")</f>
        <v/>
      </c>
      <c r="Y317" s="24" t="str">
        <f>+IFERROR(VLOOKUP($V317,'Calculation NH4'!$B$4:$J$1041,7,FALSE),"")</f>
        <v/>
      </c>
      <c r="Z317" s="42" t="str">
        <f>+IFERROR(VLOOKUP($V317,'Calculation NO3'!$B$4:$J$1044,7,FALSE),"")</f>
        <v/>
      </c>
      <c r="AA317" s="132" t="str">
        <f>+IFERROR(VLOOKUP($V317,'Calculation P'!$B$4:$J$1000,7,FALSE),"")</f>
        <v/>
      </c>
      <c r="AB317" s="62"/>
      <c r="AC317" s="373" t="str">
        <f t="shared" si="126"/>
        <v>43728D</v>
      </c>
      <c r="AD317" s="24" t="str">
        <f>+IFERROR(VLOOKUP($AC317,'Calculation TSS'!$B$4:$J$1000,7,FALSE),"")</f>
        <v/>
      </c>
      <c r="AE317" s="24" t="str">
        <f>+IFERROR(VLOOKUP($AC317,'Calculation COD'!$B$4:$J$1055,7,FALSE),"")</f>
        <v/>
      </c>
      <c r="AF317" s="24" t="str">
        <f>+IFERROR(VLOOKUP($AC317,'Calculation NH4'!$B$4:$J$1041,7,FALSE),"")</f>
        <v/>
      </c>
      <c r="AG317" s="42" t="str">
        <f>+IFERROR(VLOOKUP($AC317,'Calculation NO3'!$B$4:$J$1044,7,FALSE),"")</f>
        <v/>
      </c>
      <c r="AH317" s="42" t="str">
        <f>+IFERROR(VLOOKUP($AC317,'Calculation P'!$B$4:$J$1000,7,FALSE),"")</f>
        <v/>
      </c>
      <c r="AI317" s="239"/>
      <c r="AJ317" s="377" t="str">
        <f t="shared" si="127"/>
        <v>43728E</v>
      </c>
      <c r="AK317" s="378" t="str">
        <f>+IFERROR(VLOOKUP($AJ317,'Calculation TSS'!$B$4:$J$1000,7,FALSE),"")</f>
        <v/>
      </c>
      <c r="AL317" s="24" t="str">
        <f>+IFERROR(VLOOKUP($AJ317,'Calculation COD'!$B$4:$J$1055,7,FALSE),"")</f>
        <v/>
      </c>
      <c r="AM317" s="24" t="str">
        <f>+IFERROR(VLOOKUP($AJ317,'Calculation NH4'!$B$4:$J$1041,7,FALSE),"")</f>
        <v/>
      </c>
      <c r="AN317" s="42" t="str">
        <f>+IFERROR(VLOOKUP($AJ317,'Calculation NO3'!$B$4:$J$1044,7,FALSE),"")</f>
        <v/>
      </c>
      <c r="AO317" s="70" t="str">
        <f>+IFERROR(VLOOKUP($AJ317,'Calculation P'!$B$4:$J$1000,7,FALSE),"")</f>
        <v/>
      </c>
      <c r="AP317" s="323" t="str">
        <f t="shared" si="128"/>
        <v>43728F</v>
      </c>
      <c r="AQ317" s="25" t="str">
        <f>+IFERROR(VLOOKUP($AP317,'Calculation TSS'!$B$4:$J$1000,7,FALSE),"")</f>
        <v/>
      </c>
      <c r="AR317" s="25" t="str">
        <f>+IFERROR(VLOOKUP($AP317,'Calculation COD'!$B$4:$J$1055,7,FALSE),"")</f>
        <v/>
      </c>
      <c r="AS317" s="25" t="str">
        <f>+IFERROR(VLOOKUP($AP317,'Calculation NH4'!$B$4:$J$1041,7,FALSE),"")</f>
        <v/>
      </c>
      <c r="AT317" s="42" t="str">
        <f>+IFERROR(VLOOKUP($AP317,'Calculation NO3'!$B$4:$J$1044,7,FALSE),"")</f>
        <v/>
      </c>
      <c r="AU317" s="42" t="str">
        <f>+IFERROR(VLOOKUP($AP317,'Calculation P'!$B$4:$J$1000,7,FALSE),"")</f>
        <v/>
      </c>
      <c r="AV317" s="62"/>
      <c r="AW317" s="376" t="str">
        <f t="shared" si="129"/>
        <v>43728G</v>
      </c>
      <c r="AX317" s="25" t="str">
        <f>+IFERROR(VLOOKUP($AW317,'Calculation COD'!$B$4:$J$1055,7,FALSE),"")</f>
        <v/>
      </c>
      <c r="AY317" s="25" t="str">
        <f>+IFERROR(VLOOKUP($AW317,'Calculation NH4'!$B$4:$J$1041,7,FALSE),"")</f>
        <v/>
      </c>
      <c r="AZ317" s="42" t="str">
        <f>+IFERROR(VLOOKUP($AW317,'Calculation NO3'!$B$4:$J$1044,7,FALSE),"")</f>
        <v/>
      </c>
      <c r="BA317" s="70" t="str">
        <f>+IFERROR(VLOOKUP($AW317,'Calculation P'!$B$4:$J$1000,7,FALSE),"")</f>
        <v/>
      </c>
      <c r="BB317" s="373" t="str">
        <f t="shared" si="130"/>
        <v>43728H</v>
      </c>
      <c r="BC317" s="42" t="str">
        <f>+IFERROR(VLOOKUP($BB317,'Calculation TSS'!$B$4:$J$1000,7,FALSE),"")</f>
        <v/>
      </c>
      <c r="BD317" s="25" t="str">
        <f>+IFERROR(VLOOKUP($BB317,'Calculation COD'!$B$4:$J$1055,7,FALSE),"")</f>
        <v/>
      </c>
      <c r="BE317" s="25" t="str">
        <f>+IFERROR(VLOOKUP($BB317,'Calculation NH4'!$B$4:$J$1041,7,FALSE),"")</f>
        <v/>
      </c>
      <c r="BF317" s="25" t="str">
        <f>+IFERROR(VLOOKUP($BB317,'Calculation NO3'!$B$4:$J$1044,7,FALSE),"")</f>
        <v/>
      </c>
      <c r="BG317" s="132" t="str">
        <f>+IFERROR(VLOOKUP($BB317,'Calculation P'!$B$4:$J$1000,7,FALSE),"")</f>
        <v/>
      </c>
      <c r="BH317" s="377" t="str">
        <f t="shared" si="131"/>
        <v>43728I</v>
      </c>
      <c r="BI317" s="67" t="str">
        <f>+IFERROR(VLOOKUP($BH317,'Calculation TSS'!$B$4:$J$1000,7,FALSE),"")</f>
        <v/>
      </c>
      <c r="BJ317" s="25" t="str">
        <f>+IFERROR(VLOOKUP($BH317,'Calculation COD'!$B$4:$J$1055,7,FALSE),"")</f>
        <v/>
      </c>
      <c r="BK317" s="25" t="str">
        <f>+IFERROR(VLOOKUP($BH317,'Calculation NH4'!$B$4:$J$1041,7,FALSE),"")</f>
        <v/>
      </c>
      <c r="BL317" s="25" t="str">
        <f>+IFERROR(VLOOKUP($BH317,'Calculation NO3'!$B$4:$J$1044,7,FALSE),"")</f>
        <v/>
      </c>
      <c r="BM317" s="42" t="str">
        <f>+IFERROR(VLOOKUP($BH317,'Calculation P'!$B$4:$J$1000,7,FALSE),"")</f>
        <v/>
      </c>
      <c r="BN317" s="62"/>
      <c r="BO317" s="373" t="str">
        <f t="shared" si="132"/>
        <v>43728N</v>
      </c>
      <c r="BP317" s="190" t="str">
        <f>IFERROR(+VLOOKUP($BO317,'Calculation Solids'!$B$4:$I$1141,7,FALSE),"")</f>
        <v/>
      </c>
      <c r="BQ317" s="379" t="str">
        <f t="shared" si="133"/>
        <v>43728O</v>
      </c>
      <c r="BR317" s="190">
        <f>IFERROR(+VLOOKUP($BQ317,'Calculation Solids'!$B$4:$I$1141,7,FALSE),"")</f>
        <v>581.98789385522412</v>
      </c>
      <c r="BS317" s="380" t="str">
        <f t="shared" si="134"/>
        <v>43728P</v>
      </c>
      <c r="BT317" s="190" t="str">
        <f>IFERROR(+VLOOKUP($BS317,'Calculation Solids'!$B$4:$I$1141,7,FALSE),"")</f>
        <v/>
      </c>
    </row>
    <row r="318" spans="1:72" x14ac:dyDescent="0.35">
      <c r="A318" s="359">
        <v>43729</v>
      </c>
      <c r="B318" s="240"/>
      <c r="C318" s="191" t="str">
        <f t="shared" si="118"/>
        <v>43729A</v>
      </c>
      <c r="D318" s="64" t="str">
        <f>IFERROR(+VLOOKUP(C318,'Calculation Solids'!$B$4:$I$1141,7,FALSE),"")</f>
        <v/>
      </c>
      <c r="E318" s="326" t="str">
        <f>+IFERROR(VLOOKUP($C318,'Calculation COD'!$B$4:$J$1055,7,FALSE),"")</f>
        <v/>
      </c>
      <c r="F318" s="183" t="str">
        <f t="shared" si="120"/>
        <v>43729B</v>
      </c>
      <c r="G318" s="178" t="str">
        <f>IFERROR(+VLOOKUP($F318,'Calculation Solids'!$B$4:$I$1141,7,FALSE),"")</f>
        <v/>
      </c>
      <c r="H318" s="3" t="str">
        <f>+IFERROR(VLOOKUP($F318,'Calculation COD'!$B$4:$J$1055,7,FALSE),"")</f>
        <v/>
      </c>
      <c r="I318" s="3" t="str">
        <f>+IFERROR(VLOOKUP($F318,'Calculation NH4'!$B$4:$J$1041,7,FALSE),"")</f>
        <v/>
      </c>
      <c r="J318" s="64" t="str">
        <f>+IFERROR(VLOOKUP($F318,'Calculation NO3'!$B$4:$J$1044,7,FALSE),"")</f>
        <v/>
      </c>
      <c r="K318" s="64" t="str">
        <f>+IFERROR(VLOOKUP($F318,'Calculation P'!$B$4:$J$1000,7,FALSE),"")</f>
        <v/>
      </c>
      <c r="L318" s="240"/>
      <c r="M318" s="117" t="str">
        <f t="shared" si="121"/>
        <v>43729J</v>
      </c>
      <c r="N318" s="66" t="str">
        <f>+IFERROR(VLOOKUP($M318,'Calculation Solids'!$B$4:$J$1141,7,FALSE),"")</f>
        <v/>
      </c>
      <c r="O318" s="64" t="str">
        <f t="shared" si="122"/>
        <v>43729K</v>
      </c>
      <c r="P318" s="64" t="str">
        <f>+IFERROR(VLOOKUP($O318,'Calculation Solids'!$B$4:$J$1141,7,FALSE),"")</f>
        <v/>
      </c>
      <c r="Q318" s="64" t="str">
        <f t="shared" si="123"/>
        <v>43729L</v>
      </c>
      <c r="R318" s="64" t="str">
        <f>+IFERROR(VLOOKUP($Q318,'Calculation Solids'!$B$4:$J$1141,7,FALSE),"")</f>
        <v/>
      </c>
      <c r="S318" s="64" t="str">
        <f t="shared" si="124"/>
        <v>43729M</v>
      </c>
      <c r="T318" s="64" t="str">
        <f>+IFERROR(VLOOKUP($S318,'Calculation Solids'!$B$4:$J$1141,7,FALSE),"")</f>
        <v/>
      </c>
      <c r="U318" s="69" t="str">
        <f t="shared" si="135"/>
        <v/>
      </c>
      <c r="V318" s="189" t="str">
        <f t="shared" si="125"/>
        <v>43729C</v>
      </c>
      <c r="W318" s="64" t="str">
        <f>+IFERROR(VLOOKUP($V318,'Calculation Solids'!$B$4:$J$1141,7,FALSE),"")</f>
        <v/>
      </c>
      <c r="X318" s="4" t="str">
        <f>+IFERROR(VLOOKUP($V318,'Calculation COD'!$B$4:$J$1055,7,FALSE),"")</f>
        <v/>
      </c>
      <c r="Y318" s="4" t="str">
        <f>+IFERROR(VLOOKUP($V318,'Calculation NH4'!$B$4:$J$1041,7,FALSE),"")</f>
        <v/>
      </c>
      <c r="Z318" s="64" t="str">
        <f>+IFERROR(VLOOKUP($V318,'Calculation NO3'!$B$4:$J$1044,7,FALSE),"")</f>
        <v/>
      </c>
      <c r="AA318" s="131" t="str">
        <f>+IFERROR(VLOOKUP($V318,'Calculation P'!$B$4:$J$1000,7,FALSE),"")</f>
        <v/>
      </c>
      <c r="AB318" s="115"/>
      <c r="AC318" s="183" t="str">
        <f t="shared" si="126"/>
        <v>43729D</v>
      </c>
      <c r="AD318" s="4" t="str">
        <f>+IFERROR(VLOOKUP($AC318,'Calculation TSS'!$B$4:$J$1000,7,FALSE),"")</f>
        <v/>
      </c>
      <c r="AE318" s="4" t="str">
        <f>+IFERROR(VLOOKUP($AC318,'Calculation COD'!$B$4:$J$1055,7,FALSE),"")</f>
        <v/>
      </c>
      <c r="AF318" s="4" t="str">
        <f>+IFERROR(VLOOKUP($AC318,'Calculation NH4'!$B$4:$J$1041,7,FALSE),"")</f>
        <v/>
      </c>
      <c r="AG318" s="64" t="str">
        <f>+IFERROR(VLOOKUP($AC318,'Calculation NO3'!$B$4:$J$1044,7,FALSE),"")</f>
        <v/>
      </c>
      <c r="AH318" s="64" t="str">
        <f>+IFERROR(VLOOKUP($AC318,'Calculation P'!$B$4:$J$1000,7,FALSE),"")</f>
        <v/>
      </c>
      <c r="AI318" s="240"/>
      <c r="AJ318" s="210" t="str">
        <f t="shared" si="127"/>
        <v>43729E</v>
      </c>
      <c r="AK318" s="211" t="str">
        <f>+IFERROR(VLOOKUP($AJ318,'Calculation TSS'!$B$4:$J$1000,7,FALSE),"")</f>
        <v/>
      </c>
      <c r="AL318" s="4" t="str">
        <f>+IFERROR(VLOOKUP($AJ318,'Calculation COD'!$B$4:$J$1055,7,FALSE),"")</f>
        <v/>
      </c>
      <c r="AM318" s="4" t="str">
        <f>+IFERROR(VLOOKUP($AJ318,'Calculation NH4'!$B$4:$J$1041,7,FALSE),"")</f>
        <v/>
      </c>
      <c r="AN318" s="64" t="str">
        <f>+IFERROR(VLOOKUP($AJ318,'Calculation NO3'!$B$4:$J$1044,7,FALSE),"")</f>
        <v/>
      </c>
      <c r="AO318" s="69" t="str">
        <f>+IFERROR(VLOOKUP($AJ318,'Calculation P'!$B$4:$J$1000,7,FALSE),"")</f>
        <v/>
      </c>
      <c r="AP318" s="178" t="str">
        <f t="shared" si="128"/>
        <v>43729F</v>
      </c>
      <c r="AQ318" s="65" t="str">
        <f>+IFERROR(VLOOKUP($AP318,'Calculation TSS'!$B$4:$J$1000,7,FALSE),"")</f>
        <v/>
      </c>
      <c r="AR318" s="65" t="str">
        <f>+IFERROR(VLOOKUP($AP318,'Calculation COD'!$B$4:$J$1055,7,FALSE),"")</f>
        <v/>
      </c>
      <c r="AS318" s="65" t="str">
        <f>+IFERROR(VLOOKUP($AP318,'Calculation NH4'!$B$4:$J$1041,7,FALSE),"")</f>
        <v/>
      </c>
      <c r="AT318" s="64" t="str">
        <f>+IFERROR(VLOOKUP($AP318,'Calculation NO3'!$B$4:$J$1044,7,FALSE),"")</f>
        <v/>
      </c>
      <c r="AU318" s="64" t="str">
        <f>+IFERROR(VLOOKUP($AP318,'Calculation P'!$B$4:$J$1000,7,FALSE),"")</f>
        <v/>
      </c>
      <c r="AV318" s="115"/>
      <c r="AW318" s="189" t="str">
        <f t="shared" si="129"/>
        <v>43729G</v>
      </c>
      <c r="AX318" s="65" t="str">
        <f>+IFERROR(VLOOKUP($AW318,'Calculation COD'!$B$4:$J$1055,7,FALSE),"")</f>
        <v/>
      </c>
      <c r="AY318" s="65" t="str">
        <f>+IFERROR(VLOOKUP($AW318,'Calculation NH4'!$B$4:$J$1041,7,FALSE),"")</f>
        <v/>
      </c>
      <c r="AZ318" s="64" t="str">
        <f>+IFERROR(VLOOKUP($AW318,'Calculation NO3'!$B$4:$J$1044,7,FALSE),"")</f>
        <v/>
      </c>
      <c r="BA318" s="69" t="str">
        <f>+IFERROR(VLOOKUP($AW318,'Calculation P'!$B$4:$J$1000,7,FALSE),"")</f>
        <v/>
      </c>
      <c r="BB318" s="183" t="str">
        <f t="shared" si="130"/>
        <v>43729H</v>
      </c>
      <c r="BC318" s="64" t="str">
        <f>+IFERROR(VLOOKUP($BB318,'Calculation TSS'!$B$4:$J$1000,7,FALSE),"")</f>
        <v/>
      </c>
      <c r="BD318" s="65" t="str">
        <f>+IFERROR(VLOOKUP($BB318,'Calculation COD'!$B$4:$J$1055,7,FALSE),"")</f>
        <v/>
      </c>
      <c r="BE318" s="65" t="str">
        <f>+IFERROR(VLOOKUP($BB318,'Calculation NH4'!$B$4:$J$1041,7,FALSE),"")</f>
        <v/>
      </c>
      <c r="BF318" s="65" t="str">
        <f>+IFERROR(VLOOKUP($BB318,'Calculation NO3'!$B$4:$J$1044,7,FALSE),"")</f>
        <v/>
      </c>
      <c r="BG318" s="131" t="str">
        <f>+IFERROR(VLOOKUP($BB318,'Calculation P'!$B$4:$J$1000,7,FALSE),"")</f>
        <v/>
      </c>
      <c r="BH318" s="210" t="str">
        <f t="shared" si="131"/>
        <v>43729I</v>
      </c>
      <c r="BI318" s="66" t="str">
        <f>+IFERROR(VLOOKUP($BH318,'Calculation TSS'!$B$4:$J$1000,7,FALSE),"")</f>
        <v/>
      </c>
      <c r="BJ318" s="65" t="str">
        <f>+IFERROR(VLOOKUP($BH318,'Calculation COD'!$B$4:$J$1055,7,FALSE),"")</f>
        <v/>
      </c>
      <c r="BK318" s="65" t="str">
        <f>+IFERROR(VLOOKUP($BH318,'Calculation NH4'!$B$4:$J$1041,7,FALSE),"")</f>
        <v/>
      </c>
      <c r="BL318" s="65" t="str">
        <f>+IFERROR(VLOOKUP($BH318,'Calculation NO3'!$B$4:$J$1044,7,FALSE),"")</f>
        <v/>
      </c>
      <c r="BM318" s="64" t="str">
        <f>+IFERROR(VLOOKUP($BH318,'Calculation P'!$B$4:$J$1000,7,FALSE),"")</f>
        <v/>
      </c>
      <c r="BN318" s="115"/>
      <c r="BO318" s="183" t="str">
        <f t="shared" si="132"/>
        <v>43729N</v>
      </c>
      <c r="BP318" s="116" t="str">
        <f>IFERROR(+VLOOKUP($BO318,'Calculation Solids'!$B$4:$I$1141,7,FALSE),"")</f>
        <v/>
      </c>
      <c r="BQ318" s="187" t="str">
        <f t="shared" si="133"/>
        <v>43729O</v>
      </c>
      <c r="BR318" s="116" t="str">
        <f>IFERROR(+VLOOKUP($BQ318,'Calculation Solids'!$B$4:$I$1141,7,FALSE),"")</f>
        <v/>
      </c>
      <c r="BS318" s="185" t="str">
        <f t="shared" si="134"/>
        <v>43729P</v>
      </c>
      <c r="BT318" s="116" t="str">
        <f>IFERROR(+VLOOKUP($BS318,'Calculation Solids'!$B$4:$I$1141,7,FALSE),"")</f>
        <v/>
      </c>
    </row>
    <row r="319" spans="1:72" x14ac:dyDescent="0.35">
      <c r="A319" s="359">
        <v>43730</v>
      </c>
      <c r="B319" s="240"/>
      <c r="C319" s="191" t="str">
        <f t="shared" si="118"/>
        <v>43730A</v>
      </c>
      <c r="D319" s="64" t="str">
        <f>IFERROR(+VLOOKUP(C319,'Calculation Solids'!$B$4:$I$1141,7,FALSE),"")</f>
        <v/>
      </c>
      <c r="E319" s="326" t="str">
        <f>+IFERROR(VLOOKUP($C319,'Calculation COD'!$B$4:$J$1055,7,FALSE),"")</f>
        <v/>
      </c>
      <c r="F319" s="183" t="str">
        <f t="shared" si="120"/>
        <v>43730B</v>
      </c>
      <c r="G319" s="178" t="str">
        <f>IFERROR(+VLOOKUP($F319,'Calculation Solids'!$B$4:$I$1141,7,FALSE),"")</f>
        <v/>
      </c>
      <c r="H319" s="3" t="str">
        <f>+IFERROR(VLOOKUP($F319,'Calculation COD'!$B$4:$J$1055,7,FALSE),"")</f>
        <v/>
      </c>
      <c r="I319" s="3" t="str">
        <f>+IFERROR(VLOOKUP($F319,'Calculation NH4'!$B$4:$J$1041,7,FALSE),"")</f>
        <v/>
      </c>
      <c r="J319" s="64" t="str">
        <f>+IFERROR(VLOOKUP($F319,'Calculation NO3'!$B$4:$J$1044,7,FALSE),"")</f>
        <v/>
      </c>
      <c r="K319" s="64" t="str">
        <f>+IFERROR(VLOOKUP($F319,'Calculation P'!$B$4:$J$1000,7,FALSE),"")</f>
        <v/>
      </c>
      <c r="L319" s="240"/>
      <c r="M319" s="117" t="str">
        <f t="shared" si="121"/>
        <v>43730J</v>
      </c>
      <c r="N319" s="66" t="str">
        <f>+IFERROR(VLOOKUP($M319,'Calculation Solids'!$B$4:$J$1141,7,FALSE),"")</f>
        <v/>
      </c>
      <c r="O319" s="64" t="str">
        <f t="shared" si="122"/>
        <v>43730K</v>
      </c>
      <c r="P319" s="64" t="str">
        <f>+IFERROR(VLOOKUP($O319,'Calculation Solids'!$B$4:$J$1141,7,FALSE),"")</f>
        <v/>
      </c>
      <c r="Q319" s="64" t="str">
        <f t="shared" si="123"/>
        <v>43730L</v>
      </c>
      <c r="R319" s="64" t="str">
        <f>+IFERROR(VLOOKUP($Q319,'Calculation Solids'!$B$4:$J$1141,7,FALSE),"")</f>
        <v/>
      </c>
      <c r="S319" s="64" t="str">
        <f t="shared" si="124"/>
        <v>43730M</v>
      </c>
      <c r="T319" s="64" t="str">
        <f>+IFERROR(VLOOKUP($S319,'Calculation Solids'!$B$4:$J$1141,7,FALSE),"")</f>
        <v/>
      </c>
      <c r="U319" s="69" t="str">
        <f t="shared" si="135"/>
        <v/>
      </c>
      <c r="V319" s="189" t="str">
        <f t="shared" si="125"/>
        <v>43730C</v>
      </c>
      <c r="W319" s="64" t="str">
        <f>+IFERROR(VLOOKUP($V319,'Calculation Solids'!$B$4:$J$1141,7,FALSE),"")</f>
        <v/>
      </c>
      <c r="X319" s="4" t="str">
        <f>+IFERROR(VLOOKUP($V319,'Calculation COD'!$B$4:$J$1055,7,FALSE),"")</f>
        <v/>
      </c>
      <c r="Y319" s="4" t="str">
        <f>+IFERROR(VLOOKUP($V319,'Calculation NH4'!$B$4:$J$1041,7,FALSE),"")</f>
        <v/>
      </c>
      <c r="Z319" s="64" t="str">
        <f>+IFERROR(VLOOKUP($V319,'Calculation NO3'!$B$4:$J$1044,7,FALSE),"")</f>
        <v/>
      </c>
      <c r="AA319" s="131" t="str">
        <f>+IFERROR(VLOOKUP($V319,'Calculation P'!$B$4:$J$1000,7,FALSE),"")</f>
        <v/>
      </c>
      <c r="AB319" s="115"/>
      <c r="AC319" s="183" t="str">
        <f t="shared" si="126"/>
        <v>43730D</v>
      </c>
      <c r="AD319" s="4" t="str">
        <f>+IFERROR(VLOOKUP($AC319,'Calculation TSS'!$B$4:$J$1000,7,FALSE),"")</f>
        <v/>
      </c>
      <c r="AE319" s="4" t="str">
        <f>+IFERROR(VLOOKUP($AC319,'Calculation COD'!$B$4:$J$1055,7,FALSE),"")</f>
        <v/>
      </c>
      <c r="AF319" s="4" t="str">
        <f>+IFERROR(VLOOKUP($AC319,'Calculation NH4'!$B$4:$J$1041,7,FALSE),"")</f>
        <v/>
      </c>
      <c r="AG319" s="64" t="str">
        <f>+IFERROR(VLOOKUP($AC319,'Calculation NO3'!$B$4:$J$1044,7,FALSE),"")</f>
        <v/>
      </c>
      <c r="AH319" s="64" t="str">
        <f>+IFERROR(VLOOKUP($AC319,'Calculation P'!$B$4:$J$1000,7,FALSE),"")</f>
        <v/>
      </c>
      <c r="AI319" s="240"/>
      <c r="AJ319" s="210" t="str">
        <f t="shared" si="127"/>
        <v>43730E</v>
      </c>
      <c r="AK319" s="211" t="str">
        <f>+IFERROR(VLOOKUP($AJ319,'Calculation TSS'!$B$4:$J$1000,7,FALSE),"")</f>
        <v/>
      </c>
      <c r="AL319" s="4" t="str">
        <f>+IFERROR(VLOOKUP($AJ319,'Calculation COD'!$B$4:$J$1055,7,FALSE),"")</f>
        <v/>
      </c>
      <c r="AM319" s="4" t="str">
        <f>+IFERROR(VLOOKUP($AJ319,'Calculation NH4'!$B$4:$J$1041,7,FALSE),"")</f>
        <v/>
      </c>
      <c r="AN319" s="64" t="str">
        <f>+IFERROR(VLOOKUP($AJ319,'Calculation NO3'!$B$4:$J$1044,7,FALSE),"")</f>
        <v/>
      </c>
      <c r="AO319" s="69" t="str">
        <f>+IFERROR(VLOOKUP($AJ319,'Calculation P'!$B$4:$J$1000,7,FALSE),"")</f>
        <v/>
      </c>
      <c r="AP319" s="178" t="str">
        <f t="shared" si="128"/>
        <v>43730F</v>
      </c>
      <c r="AQ319" s="65" t="str">
        <f>+IFERROR(VLOOKUP($AP319,'Calculation TSS'!$B$4:$J$1000,7,FALSE),"")</f>
        <v/>
      </c>
      <c r="AR319" s="65" t="str">
        <f>+IFERROR(VLOOKUP($AP319,'Calculation COD'!$B$4:$J$1055,7,FALSE),"")</f>
        <v/>
      </c>
      <c r="AS319" s="65" t="str">
        <f>+IFERROR(VLOOKUP($AP319,'Calculation NH4'!$B$4:$J$1041,7,FALSE),"")</f>
        <v/>
      </c>
      <c r="AT319" s="64" t="str">
        <f>+IFERROR(VLOOKUP($AP319,'Calculation NO3'!$B$4:$J$1044,7,FALSE),"")</f>
        <v/>
      </c>
      <c r="AU319" s="64" t="str">
        <f>+IFERROR(VLOOKUP($AP319,'Calculation P'!$B$4:$J$1000,7,FALSE),"")</f>
        <v/>
      </c>
      <c r="AV319" s="115"/>
      <c r="AW319" s="189" t="str">
        <f t="shared" si="129"/>
        <v>43730G</v>
      </c>
      <c r="AX319" s="65" t="str">
        <f>+IFERROR(VLOOKUP($AW319,'Calculation COD'!$B$4:$J$1055,7,FALSE),"")</f>
        <v/>
      </c>
      <c r="AY319" s="65" t="str">
        <f>+IFERROR(VLOOKUP($AW319,'Calculation NH4'!$B$4:$J$1041,7,FALSE),"")</f>
        <v/>
      </c>
      <c r="AZ319" s="64" t="str">
        <f>+IFERROR(VLOOKUP($AW319,'Calculation NO3'!$B$4:$J$1044,7,FALSE),"")</f>
        <v/>
      </c>
      <c r="BA319" s="69" t="str">
        <f>+IFERROR(VLOOKUP($AW319,'Calculation P'!$B$4:$J$1000,7,FALSE),"")</f>
        <v/>
      </c>
      <c r="BB319" s="183" t="str">
        <f t="shared" si="130"/>
        <v>43730H</v>
      </c>
      <c r="BC319" s="64" t="str">
        <f>+IFERROR(VLOOKUP($BB319,'Calculation TSS'!$B$4:$J$1000,7,FALSE),"")</f>
        <v/>
      </c>
      <c r="BD319" s="65" t="str">
        <f>+IFERROR(VLOOKUP($BB319,'Calculation COD'!$B$4:$J$1055,7,FALSE),"")</f>
        <v/>
      </c>
      <c r="BE319" s="65" t="str">
        <f>+IFERROR(VLOOKUP($BB319,'Calculation NH4'!$B$4:$J$1041,7,FALSE),"")</f>
        <v/>
      </c>
      <c r="BF319" s="65" t="str">
        <f>+IFERROR(VLOOKUP($BB319,'Calculation NO3'!$B$4:$J$1044,7,FALSE),"")</f>
        <v/>
      </c>
      <c r="BG319" s="131" t="str">
        <f>+IFERROR(VLOOKUP($BB319,'Calculation P'!$B$4:$J$1000,7,FALSE),"")</f>
        <v/>
      </c>
      <c r="BH319" s="210" t="str">
        <f t="shared" si="131"/>
        <v>43730I</v>
      </c>
      <c r="BI319" s="66" t="str">
        <f>+IFERROR(VLOOKUP($BH319,'Calculation TSS'!$B$4:$J$1000,7,FALSE),"")</f>
        <v/>
      </c>
      <c r="BJ319" s="65" t="str">
        <f>+IFERROR(VLOOKUP($BH319,'Calculation COD'!$B$4:$J$1055,7,FALSE),"")</f>
        <v/>
      </c>
      <c r="BK319" s="65" t="str">
        <f>+IFERROR(VLOOKUP($BH319,'Calculation NH4'!$B$4:$J$1041,7,FALSE),"")</f>
        <v/>
      </c>
      <c r="BL319" s="65" t="str">
        <f>+IFERROR(VLOOKUP($BH319,'Calculation NO3'!$B$4:$J$1044,7,FALSE),"")</f>
        <v/>
      </c>
      <c r="BM319" s="64" t="str">
        <f>+IFERROR(VLOOKUP($BH319,'Calculation P'!$B$4:$J$1000,7,FALSE),"")</f>
        <v/>
      </c>
      <c r="BN319" s="115"/>
      <c r="BO319" s="183" t="str">
        <f t="shared" si="132"/>
        <v>43730N</v>
      </c>
      <c r="BP319" s="116" t="str">
        <f>IFERROR(+VLOOKUP($BO319,'Calculation Solids'!$B$4:$I$1141,7,FALSE),"")</f>
        <v/>
      </c>
      <c r="BQ319" s="187" t="str">
        <f t="shared" si="133"/>
        <v>43730O</v>
      </c>
      <c r="BR319" s="116" t="str">
        <f>IFERROR(+VLOOKUP($BQ319,'Calculation Solids'!$B$4:$I$1141,7,FALSE),"")</f>
        <v/>
      </c>
      <c r="BS319" s="185" t="str">
        <f t="shared" si="134"/>
        <v>43730P</v>
      </c>
      <c r="BT319" s="116" t="str">
        <f>IFERROR(+VLOOKUP($BS319,'Calculation Solids'!$B$4:$I$1141,7,FALSE),"")</f>
        <v/>
      </c>
    </row>
    <row r="320" spans="1:72" x14ac:dyDescent="0.35">
      <c r="A320" s="359">
        <v>43731</v>
      </c>
      <c r="B320" s="239"/>
      <c r="C320" s="173" t="str">
        <f t="shared" si="118"/>
        <v>43731A</v>
      </c>
      <c r="D320" s="42">
        <f>IFERROR(+VLOOKUP(C320,'Calculation Solids'!$B$4:$I$1141,7,FALSE),"")</f>
        <v>3.8399123583321866</v>
      </c>
      <c r="E320" s="372" t="str">
        <f>+IFERROR(VLOOKUP($C320,'Calculation COD'!$B$4:$J$1055,7,FALSE),"")</f>
        <v/>
      </c>
      <c r="F320" s="373" t="str">
        <f t="shared" si="120"/>
        <v>43731B</v>
      </c>
      <c r="G320" s="323">
        <f>IFERROR(+VLOOKUP($F320,'Calculation Solids'!$B$4:$I$1141,7,FALSE),"")</f>
        <v>3.5989568798775506</v>
      </c>
      <c r="H320" s="374" t="str">
        <f>+IFERROR(VLOOKUP($F320,'Calculation COD'!$B$4:$J$1055,7,FALSE),"")</f>
        <v/>
      </c>
      <c r="I320" s="374" t="str">
        <f>+IFERROR(VLOOKUP($F320,'Calculation NH4'!$B$4:$J$1041,7,FALSE),"")</f>
        <v/>
      </c>
      <c r="J320" s="42" t="str">
        <f>+IFERROR(VLOOKUP($F320,'Calculation NO3'!$B$4:$J$1044,7,FALSE),"")</f>
        <v/>
      </c>
      <c r="K320" s="42" t="str">
        <f>+IFERROR(VLOOKUP($F320,'Calculation P'!$B$4:$J$1000,7,FALSE),"")</f>
        <v/>
      </c>
      <c r="L320" s="239"/>
      <c r="M320" s="375" t="str">
        <f t="shared" si="121"/>
        <v>43731J</v>
      </c>
      <c r="N320" s="67">
        <f>+IFERROR(VLOOKUP($M320,'Calculation Solids'!$B$4:$J$1141,7,FALSE),"")</f>
        <v>48.495128643487107</v>
      </c>
      <c r="O320" s="42" t="str">
        <f t="shared" si="122"/>
        <v>43731K</v>
      </c>
      <c r="P320" s="42">
        <f>+IFERROR(VLOOKUP($O320,'Calculation Solids'!$B$4:$J$1141,7,FALSE),"")</f>
        <v>43.483877958416585</v>
      </c>
      <c r="Q320" s="42" t="str">
        <f t="shared" si="123"/>
        <v>43731L</v>
      </c>
      <c r="R320" s="42" t="str">
        <f>+IFERROR(VLOOKUP($Q320,'Calculation Solids'!$B$4:$J$1141,7,FALSE),"")</f>
        <v/>
      </c>
      <c r="S320" s="42" t="str">
        <f t="shared" si="124"/>
        <v>43731M</v>
      </c>
      <c r="T320" s="42" t="str">
        <f>+IFERROR(VLOOKUP($S320,'Calculation Solids'!$B$4:$J$1141,7,FALSE),"")</f>
        <v/>
      </c>
      <c r="U320" s="70">
        <f t="shared" si="135"/>
        <v>45.989503300951846</v>
      </c>
      <c r="V320" s="376" t="str">
        <f t="shared" si="125"/>
        <v>43731C</v>
      </c>
      <c r="W320" s="42" t="str">
        <f>+IFERROR(VLOOKUP($V320,'Calculation Solids'!$B$4:$J$1141,7,FALSE),"")</f>
        <v/>
      </c>
      <c r="X320" s="24" t="str">
        <f>+IFERROR(VLOOKUP($V320,'Calculation COD'!$B$4:$J$1055,7,FALSE),"")</f>
        <v/>
      </c>
      <c r="Y320" s="24" t="str">
        <f>+IFERROR(VLOOKUP($V320,'Calculation NH4'!$B$4:$J$1041,7,FALSE),"")</f>
        <v/>
      </c>
      <c r="Z320" s="42" t="str">
        <f>+IFERROR(VLOOKUP($V320,'Calculation NO3'!$B$4:$J$1044,7,FALSE),"")</f>
        <v/>
      </c>
      <c r="AA320" s="132" t="str">
        <f>+IFERROR(VLOOKUP($V320,'Calculation P'!$B$4:$J$1000,7,FALSE),"")</f>
        <v/>
      </c>
      <c r="AB320" s="62"/>
      <c r="AC320" s="373" t="str">
        <f t="shared" si="126"/>
        <v>43731D</v>
      </c>
      <c r="AD320" s="24" t="str">
        <f>+IFERROR(VLOOKUP($AC320,'Calculation TSS'!$B$4:$J$1000,7,FALSE),"")</f>
        <v/>
      </c>
      <c r="AE320" s="24" t="str">
        <f>+IFERROR(VLOOKUP($AC320,'Calculation COD'!$B$4:$J$1055,7,FALSE),"")</f>
        <v/>
      </c>
      <c r="AF320" s="24" t="str">
        <f>+IFERROR(VLOOKUP($AC320,'Calculation NH4'!$B$4:$J$1041,7,FALSE),"")</f>
        <v/>
      </c>
      <c r="AG320" s="42" t="str">
        <f>+IFERROR(VLOOKUP($AC320,'Calculation NO3'!$B$4:$J$1044,7,FALSE),"")</f>
        <v/>
      </c>
      <c r="AH320" s="42" t="str">
        <f>+IFERROR(VLOOKUP($AC320,'Calculation P'!$B$4:$J$1000,7,FALSE),"")</f>
        <v/>
      </c>
      <c r="AI320" s="239"/>
      <c r="AJ320" s="377" t="str">
        <f t="shared" si="127"/>
        <v>43731E</v>
      </c>
      <c r="AK320" s="378" t="str">
        <f>+IFERROR(VLOOKUP($AJ320,'Calculation TSS'!$B$4:$J$1000,7,FALSE),"")</f>
        <v/>
      </c>
      <c r="AL320" s="24" t="str">
        <f>+IFERROR(VLOOKUP($AJ320,'Calculation COD'!$B$4:$J$1055,7,FALSE),"")</f>
        <v/>
      </c>
      <c r="AM320" s="24" t="str">
        <f>+IFERROR(VLOOKUP($AJ320,'Calculation NH4'!$B$4:$J$1041,7,FALSE),"")</f>
        <v/>
      </c>
      <c r="AN320" s="42" t="str">
        <f>+IFERROR(VLOOKUP($AJ320,'Calculation NO3'!$B$4:$J$1044,7,FALSE),"")</f>
        <v/>
      </c>
      <c r="AO320" s="70" t="str">
        <f>+IFERROR(VLOOKUP($AJ320,'Calculation P'!$B$4:$J$1000,7,FALSE),"")</f>
        <v/>
      </c>
      <c r="AP320" s="323" t="str">
        <f t="shared" si="128"/>
        <v>43731F</v>
      </c>
      <c r="AQ320" s="25" t="str">
        <f>+IFERROR(VLOOKUP($AP320,'Calculation TSS'!$B$4:$J$1000,7,FALSE),"")</f>
        <v/>
      </c>
      <c r="AR320" s="25" t="str">
        <f>+IFERROR(VLOOKUP($AP320,'Calculation COD'!$B$4:$J$1055,7,FALSE),"")</f>
        <v/>
      </c>
      <c r="AS320" s="25" t="str">
        <f>+IFERROR(VLOOKUP($AP320,'Calculation NH4'!$B$4:$J$1041,7,FALSE),"")</f>
        <v/>
      </c>
      <c r="AT320" s="42" t="str">
        <f>+IFERROR(VLOOKUP($AP320,'Calculation NO3'!$B$4:$J$1044,7,FALSE),"")</f>
        <v/>
      </c>
      <c r="AU320" s="42" t="str">
        <f>+IFERROR(VLOOKUP($AP320,'Calculation P'!$B$4:$J$1000,7,FALSE),"")</f>
        <v/>
      </c>
      <c r="AV320" s="62"/>
      <c r="AW320" s="376" t="str">
        <f t="shared" si="129"/>
        <v>43731G</v>
      </c>
      <c r="AX320" s="25" t="str">
        <f>+IFERROR(VLOOKUP($AW320,'Calculation COD'!$B$4:$J$1055,7,FALSE),"")</f>
        <v/>
      </c>
      <c r="AY320" s="25" t="str">
        <f>+IFERROR(VLOOKUP($AW320,'Calculation NH4'!$B$4:$J$1041,7,FALSE),"")</f>
        <v/>
      </c>
      <c r="AZ320" s="42" t="str">
        <f>+IFERROR(VLOOKUP($AW320,'Calculation NO3'!$B$4:$J$1044,7,FALSE),"")</f>
        <v/>
      </c>
      <c r="BA320" s="70" t="str">
        <f>+IFERROR(VLOOKUP($AW320,'Calculation P'!$B$4:$J$1000,7,FALSE),"")</f>
        <v/>
      </c>
      <c r="BB320" s="373" t="str">
        <f t="shared" si="130"/>
        <v>43731H</v>
      </c>
      <c r="BC320" s="42" t="str">
        <f>+IFERROR(VLOOKUP($BB320,'Calculation TSS'!$B$4:$J$1000,7,FALSE),"")</f>
        <v/>
      </c>
      <c r="BD320" s="25" t="str">
        <f>+IFERROR(VLOOKUP($BB320,'Calculation COD'!$B$4:$J$1055,7,FALSE),"")</f>
        <v/>
      </c>
      <c r="BE320" s="25" t="str">
        <f>+IFERROR(VLOOKUP($BB320,'Calculation NH4'!$B$4:$J$1041,7,FALSE),"")</f>
        <v/>
      </c>
      <c r="BF320" s="25" t="str">
        <f>+IFERROR(VLOOKUP($BB320,'Calculation NO3'!$B$4:$J$1044,7,FALSE),"")</f>
        <v/>
      </c>
      <c r="BG320" s="132" t="str">
        <f>+IFERROR(VLOOKUP($BB320,'Calculation P'!$B$4:$J$1000,7,FALSE),"")</f>
        <v/>
      </c>
      <c r="BH320" s="377" t="str">
        <f t="shared" si="131"/>
        <v>43731I</v>
      </c>
      <c r="BI320" s="67" t="str">
        <f>+IFERROR(VLOOKUP($BH320,'Calculation TSS'!$B$4:$J$1000,7,FALSE),"")</f>
        <v/>
      </c>
      <c r="BJ320" s="25" t="str">
        <f>+IFERROR(VLOOKUP($BH320,'Calculation COD'!$B$4:$J$1055,7,FALSE),"")</f>
        <v/>
      </c>
      <c r="BK320" s="25" t="str">
        <f>+IFERROR(VLOOKUP($BH320,'Calculation NH4'!$B$4:$J$1041,7,FALSE),"")</f>
        <v/>
      </c>
      <c r="BL320" s="25" t="str">
        <f>+IFERROR(VLOOKUP($BH320,'Calculation NO3'!$B$4:$J$1044,7,FALSE),"")</f>
        <v/>
      </c>
      <c r="BM320" s="42" t="str">
        <f>+IFERROR(VLOOKUP($BH320,'Calculation P'!$B$4:$J$1000,7,FALSE),"")</f>
        <v/>
      </c>
      <c r="BN320" s="62"/>
      <c r="BO320" s="373" t="str">
        <f t="shared" si="132"/>
        <v>43731N</v>
      </c>
      <c r="BP320" s="190">
        <f>IFERROR(+VLOOKUP($BO320,'Calculation Solids'!$B$4:$I$1141,7,FALSE),"")</f>
        <v>209.77448470271807</v>
      </c>
      <c r="BQ320" s="379" t="str">
        <f t="shared" si="133"/>
        <v>43731O</v>
      </c>
      <c r="BR320" s="190" t="str">
        <f>IFERROR(+VLOOKUP($BQ320,'Calculation Solids'!$B$4:$I$1141,7,FALSE),"")</f>
        <v/>
      </c>
      <c r="BS320" s="380" t="str">
        <f t="shared" si="134"/>
        <v>43731P</v>
      </c>
      <c r="BT320" s="190" t="str">
        <f>IFERROR(+VLOOKUP($BS320,'Calculation Solids'!$B$4:$I$1141,7,FALSE),"")</f>
        <v/>
      </c>
    </row>
    <row r="321" spans="1:72" x14ac:dyDescent="0.35">
      <c r="A321" s="359">
        <v>43732</v>
      </c>
      <c r="B321" s="239"/>
      <c r="C321" s="173" t="str">
        <f t="shared" si="118"/>
        <v>43732A</v>
      </c>
      <c r="D321" s="42" t="str">
        <f>IFERROR(+VLOOKUP(C321,'Calculation Solids'!$B$4:$I$1141,7,FALSE),"")</f>
        <v/>
      </c>
      <c r="E321" s="372" t="str">
        <f>+IFERROR(VLOOKUP($C321,'Calculation COD'!$B$4:$J$1055,7,FALSE),"")</f>
        <v/>
      </c>
      <c r="F321" s="373" t="str">
        <f t="shared" si="120"/>
        <v>43732B</v>
      </c>
      <c r="G321" s="323" t="str">
        <f>IFERROR(+VLOOKUP($F321,'Calculation Solids'!$B$4:$I$1141,7,FALSE),"")</f>
        <v/>
      </c>
      <c r="H321" s="374" t="str">
        <f>+IFERROR(VLOOKUP($F321,'Calculation COD'!$B$4:$J$1055,7,FALSE),"")</f>
        <v/>
      </c>
      <c r="I321" s="374" t="str">
        <f>+IFERROR(VLOOKUP($F321,'Calculation NH4'!$B$4:$J$1041,7,FALSE),"")</f>
        <v/>
      </c>
      <c r="J321" s="42" t="str">
        <f>+IFERROR(VLOOKUP($F321,'Calculation NO3'!$B$4:$J$1044,7,FALSE),"")</f>
        <v/>
      </c>
      <c r="K321" s="42" t="str">
        <f>+IFERROR(VLOOKUP($F321,'Calculation P'!$B$4:$J$1000,7,FALSE),"")</f>
        <v/>
      </c>
      <c r="L321" s="239"/>
      <c r="M321" s="375" t="str">
        <f t="shared" si="121"/>
        <v>43732J</v>
      </c>
      <c r="N321" s="67" t="str">
        <f>+IFERROR(VLOOKUP($M321,'Calculation Solids'!$B$4:$J$1141,7,FALSE),"")</f>
        <v/>
      </c>
      <c r="O321" s="42" t="str">
        <f t="shared" si="122"/>
        <v>43732K</v>
      </c>
      <c r="P321" s="42" t="str">
        <f>+IFERROR(VLOOKUP($O321,'Calculation Solids'!$B$4:$J$1141,7,FALSE),"")</f>
        <v/>
      </c>
      <c r="Q321" s="42" t="str">
        <f t="shared" si="123"/>
        <v>43732L</v>
      </c>
      <c r="R321" s="42" t="str">
        <f>+IFERROR(VLOOKUP($Q321,'Calculation Solids'!$B$4:$J$1141,7,FALSE),"")</f>
        <v/>
      </c>
      <c r="S321" s="42" t="str">
        <f t="shared" si="124"/>
        <v>43732M</v>
      </c>
      <c r="T321" s="42" t="str">
        <f>+IFERROR(VLOOKUP($S321,'Calculation Solids'!$B$4:$J$1141,7,FALSE),"")</f>
        <v/>
      </c>
      <c r="U321" s="70" t="str">
        <f t="shared" si="135"/>
        <v/>
      </c>
      <c r="V321" s="376" t="str">
        <f t="shared" si="125"/>
        <v>43732C</v>
      </c>
      <c r="W321" s="42" t="str">
        <f>+IFERROR(VLOOKUP($V321,'Calculation Solids'!$B$4:$J$1141,7,FALSE),"")</f>
        <v/>
      </c>
      <c r="X321" s="24" t="str">
        <f>+IFERROR(VLOOKUP($V321,'Calculation COD'!$B$4:$J$1055,7,FALSE),"")</f>
        <v/>
      </c>
      <c r="Y321" s="24" t="str">
        <f>+IFERROR(VLOOKUP($V321,'Calculation NH4'!$B$4:$J$1041,7,FALSE),"")</f>
        <v/>
      </c>
      <c r="Z321" s="42" t="str">
        <f>+IFERROR(VLOOKUP($V321,'Calculation NO3'!$B$4:$J$1044,7,FALSE),"")</f>
        <v/>
      </c>
      <c r="AA321" s="132" t="str">
        <f>+IFERROR(VLOOKUP($V321,'Calculation P'!$B$4:$J$1000,7,FALSE),"")</f>
        <v/>
      </c>
      <c r="AB321" s="62"/>
      <c r="AC321" s="373" t="str">
        <f t="shared" si="126"/>
        <v>43732D</v>
      </c>
      <c r="AD321" s="24" t="str">
        <f>+IFERROR(VLOOKUP($AC321,'Calculation TSS'!$B$4:$J$1000,7,FALSE),"")</f>
        <v/>
      </c>
      <c r="AE321" s="24" t="str">
        <f>+IFERROR(VLOOKUP($AC321,'Calculation COD'!$B$4:$J$1055,7,FALSE),"")</f>
        <v/>
      </c>
      <c r="AF321" s="24" t="str">
        <f>+IFERROR(VLOOKUP($AC321,'Calculation NH4'!$B$4:$J$1041,7,FALSE),"")</f>
        <v/>
      </c>
      <c r="AG321" s="42" t="str">
        <f>+IFERROR(VLOOKUP($AC321,'Calculation NO3'!$B$4:$J$1044,7,FALSE),"")</f>
        <v/>
      </c>
      <c r="AH321" s="42" t="str">
        <f>+IFERROR(VLOOKUP($AC321,'Calculation P'!$B$4:$J$1000,7,FALSE),"")</f>
        <v/>
      </c>
      <c r="AI321" s="239"/>
      <c r="AJ321" s="377" t="str">
        <f t="shared" si="127"/>
        <v>43732E</v>
      </c>
      <c r="AK321" s="378" t="str">
        <f>+IFERROR(VLOOKUP($AJ321,'Calculation TSS'!$B$4:$J$1000,7,FALSE),"")</f>
        <v/>
      </c>
      <c r="AL321" s="24" t="str">
        <f>+IFERROR(VLOOKUP($AJ321,'Calculation COD'!$B$4:$J$1055,7,FALSE),"")</f>
        <v/>
      </c>
      <c r="AM321" s="24" t="str">
        <f>+IFERROR(VLOOKUP($AJ321,'Calculation NH4'!$B$4:$J$1041,7,FALSE),"")</f>
        <v/>
      </c>
      <c r="AN321" s="42" t="str">
        <f>+IFERROR(VLOOKUP($AJ321,'Calculation NO3'!$B$4:$J$1044,7,FALSE),"")</f>
        <v/>
      </c>
      <c r="AO321" s="70" t="str">
        <f>+IFERROR(VLOOKUP($AJ321,'Calculation P'!$B$4:$J$1000,7,FALSE),"")</f>
        <v/>
      </c>
      <c r="AP321" s="323" t="str">
        <f t="shared" si="128"/>
        <v>43732F</v>
      </c>
      <c r="AQ321" s="25" t="str">
        <f>+IFERROR(VLOOKUP($AP321,'Calculation TSS'!$B$4:$J$1000,7,FALSE),"")</f>
        <v/>
      </c>
      <c r="AR321" s="25" t="str">
        <f>+IFERROR(VLOOKUP($AP321,'Calculation COD'!$B$4:$J$1055,7,FALSE),"")</f>
        <v/>
      </c>
      <c r="AS321" s="25" t="str">
        <f>+IFERROR(VLOOKUP($AP321,'Calculation NH4'!$B$4:$J$1041,7,FALSE),"")</f>
        <v/>
      </c>
      <c r="AT321" s="42" t="str">
        <f>+IFERROR(VLOOKUP($AP321,'Calculation NO3'!$B$4:$J$1044,7,FALSE),"")</f>
        <v/>
      </c>
      <c r="AU321" s="42" t="str">
        <f>+IFERROR(VLOOKUP($AP321,'Calculation P'!$B$4:$J$1000,7,FALSE),"")</f>
        <v/>
      </c>
      <c r="AV321" s="62"/>
      <c r="AW321" s="376" t="str">
        <f t="shared" si="129"/>
        <v>43732G</v>
      </c>
      <c r="AX321" s="25" t="str">
        <f>+IFERROR(VLOOKUP($AW321,'Calculation COD'!$B$4:$J$1055,7,FALSE),"")</f>
        <v/>
      </c>
      <c r="AY321" s="25" t="str">
        <f>+IFERROR(VLOOKUP($AW321,'Calculation NH4'!$B$4:$J$1041,7,FALSE),"")</f>
        <v/>
      </c>
      <c r="AZ321" s="42" t="str">
        <f>+IFERROR(VLOOKUP($AW321,'Calculation NO3'!$B$4:$J$1044,7,FALSE),"")</f>
        <v/>
      </c>
      <c r="BA321" s="70" t="str">
        <f>+IFERROR(VLOOKUP($AW321,'Calculation P'!$B$4:$J$1000,7,FALSE),"")</f>
        <v/>
      </c>
      <c r="BB321" s="373" t="str">
        <f t="shared" si="130"/>
        <v>43732H</v>
      </c>
      <c r="BC321" s="42" t="str">
        <f>+IFERROR(VLOOKUP($BB321,'Calculation TSS'!$B$4:$J$1000,7,FALSE),"")</f>
        <v/>
      </c>
      <c r="BD321" s="25" t="str">
        <f>+IFERROR(VLOOKUP($BB321,'Calculation COD'!$B$4:$J$1055,7,FALSE),"")</f>
        <v/>
      </c>
      <c r="BE321" s="25" t="str">
        <f>+IFERROR(VLOOKUP($BB321,'Calculation NH4'!$B$4:$J$1041,7,FALSE),"")</f>
        <v/>
      </c>
      <c r="BF321" s="25" t="str">
        <f>+IFERROR(VLOOKUP($BB321,'Calculation NO3'!$B$4:$J$1044,7,FALSE),"")</f>
        <v/>
      </c>
      <c r="BG321" s="132" t="str">
        <f>+IFERROR(VLOOKUP($BB321,'Calculation P'!$B$4:$J$1000,7,FALSE),"")</f>
        <v/>
      </c>
      <c r="BH321" s="377" t="str">
        <f t="shared" si="131"/>
        <v>43732I</v>
      </c>
      <c r="BI321" s="67" t="str">
        <f>+IFERROR(VLOOKUP($BH321,'Calculation TSS'!$B$4:$J$1000,7,FALSE),"")</f>
        <v/>
      </c>
      <c r="BJ321" s="25" t="str">
        <f>+IFERROR(VLOOKUP($BH321,'Calculation COD'!$B$4:$J$1055,7,FALSE),"")</f>
        <v/>
      </c>
      <c r="BK321" s="25" t="str">
        <f>+IFERROR(VLOOKUP($BH321,'Calculation NH4'!$B$4:$J$1041,7,FALSE),"")</f>
        <v/>
      </c>
      <c r="BL321" s="25" t="str">
        <f>+IFERROR(VLOOKUP($BH321,'Calculation NO3'!$B$4:$J$1044,7,FALSE),"")</f>
        <v/>
      </c>
      <c r="BM321" s="42" t="str">
        <f>+IFERROR(VLOOKUP($BH321,'Calculation P'!$B$4:$J$1000,7,FALSE),"")</f>
        <v/>
      </c>
      <c r="BN321" s="62"/>
      <c r="BO321" s="373" t="str">
        <f t="shared" si="132"/>
        <v>43732N</v>
      </c>
      <c r="BP321" s="190" t="str">
        <f>IFERROR(+VLOOKUP($BO321,'Calculation Solids'!$B$4:$I$1141,7,FALSE),"")</f>
        <v/>
      </c>
      <c r="BQ321" s="379" t="str">
        <f t="shared" si="133"/>
        <v>43732O</v>
      </c>
      <c r="BR321" s="190" t="str">
        <f>IFERROR(+VLOOKUP($BQ321,'Calculation Solids'!$B$4:$I$1141,7,FALSE),"")</f>
        <v/>
      </c>
      <c r="BS321" s="380" t="str">
        <f t="shared" si="134"/>
        <v>43732P</v>
      </c>
      <c r="BT321" s="190" t="str">
        <f>IFERROR(+VLOOKUP($BS321,'Calculation Solids'!$B$4:$I$1141,7,FALSE),"")</f>
        <v/>
      </c>
    </row>
    <row r="322" spans="1:72" x14ac:dyDescent="0.35">
      <c r="A322" s="359">
        <v>43733</v>
      </c>
      <c r="B322" s="239"/>
      <c r="C322" s="173" t="str">
        <f t="shared" si="118"/>
        <v>43733A</v>
      </c>
      <c r="D322" s="42">
        <f>IFERROR(+VLOOKUP(C322,'Calculation Solids'!$B$4:$I$1141,7,FALSE),"")</f>
        <v>3.876142929264665</v>
      </c>
      <c r="E322" s="372">
        <f>+IFERROR(VLOOKUP($C322,'Calculation COD'!$B$4:$J$1055,7,FALSE),"")</f>
        <v>7100</v>
      </c>
      <c r="F322" s="373" t="str">
        <f t="shared" si="120"/>
        <v>43733B</v>
      </c>
      <c r="G322" s="323">
        <f>IFERROR(+VLOOKUP($F322,'Calculation Solids'!$B$4:$I$1141,7,FALSE),"")</f>
        <v>2.4034669133759308</v>
      </c>
      <c r="H322" s="374">
        <f>+IFERROR(VLOOKUP($F322,'Calculation COD'!$B$4:$J$1055,7,FALSE),"")</f>
        <v>2130</v>
      </c>
      <c r="I322" s="374">
        <f>+IFERROR(VLOOKUP($F322,'Calculation NH4'!$B$4:$J$1041,7,FALSE),"")</f>
        <v>510</v>
      </c>
      <c r="J322" s="42">
        <f>+IFERROR(VLOOKUP($F322,'Calculation NO3'!$B$4:$J$1044,7,FALSE),"")</f>
        <v>0</v>
      </c>
      <c r="K322" s="42">
        <f>+IFERROR(VLOOKUP($F322,'Calculation P'!$B$4:$J$1000,7,FALSE),"")</f>
        <v>28.5</v>
      </c>
      <c r="L322" s="239"/>
      <c r="M322" s="375" t="str">
        <f t="shared" si="121"/>
        <v>43733J</v>
      </c>
      <c r="N322" s="67">
        <f>+IFERROR(VLOOKUP($M322,'Calculation Solids'!$B$4:$J$1141,7,FALSE),"")</f>
        <v>42.26278105655858</v>
      </c>
      <c r="O322" s="42" t="str">
        <f t="shared" si="122"/>
        <v>43733K</v>
      </c>
      <c r="P322" s="42">
        <f>+IFERROR(VLOOKUP($O322,'Calculation Solids'!$B$4:$J$1141,7,FALSE),"")</f>
        <v>47.910692526866427</v>
      </c>
      <c r="Q322" s="42" t="str">
        <f t="shared" si="123"/>
        <v>43733L</v>
      </c>
      <c r="R322" s="42">
        <f>+IFERROR(VLOOKUP($Q322,'Calculation Solids'!$B$4:$J$1141,7,FALSE),"")</f>
        <v>43.5007556469291</v>
      </c>
      <c r="S322" s="42" t="str">
        <f t="shared" si="124"/>
        <v>43733M</v>
      </c>
      <c r="T322" s="42" t="str">
        <f>+IFERROR(VLOOKUP($S322,'Calculation Solids'!$B$4:$J$1141,7,FALSE),"")</f>
        <v/>
      </c>
      <c r="U322" s="70">
        <f t="shared" si="135"/>
        <v>44.558076410118041</v>
      </c>
      <c r="V322" s="376" t="str">
        <f t="shared" si="125"/>
        <v>43733C</v>
      </c>
      <c r="W322" s="42">
        <f>+IFERROR(VLOOKUP($V322,'Calculation Solids'!$B$4:$J$1141,7,FALSE),"")</f>
        <v>3.7459244887086394</v>
      </c>
      <c r="X322" s="24">
        <f>+IFERROR(VLOOKUP($V322,'Calculation COD'!$B$4:$J$1055,7,FALSE),"")</f>
        <v>0</v>
      </c>
      <c r="Y322" s="24">
        <f>+IFERROR(VLOOKUP($V322,'Calculation NH4'!$B$4:$J$1041,7,FALSE),"")</f>
        <v>540</v>
      </c>
      <c r="Z322" s="42">
        <f>+IFERROR(VLOOKUP($V322,'Calculation NO3'!$B$4:$J$1044,7,FALSE),"")</f>
        <v>0</v>
      </c>
      <c r="AA322" s="132" t="str">
        <f>+IFERROR(VLOOKUP($V322,'Calculation P'!$B$4:$J$1000,7,FALSE),"")</f>
        <v/>
      </c>
      <c r="AB322" s="62"/>
      <c r="AC322" s="373" t="str">
        <f t="shared" si="126"/>
        <v>43733D</v>
      </c>
      <c r="AD322" s="24">
        <f>+IFERROR(VLOOKUP($AC322,'Calculation TSS'!$B$4:$J$1000,7,FALSE),"")</f>
        <v>0</v>
      </c>
      <c r="AE322" s="24">
        <f>+IFERROR(VLOOKUP($AC322,'Calculation COD'!$B$4:$J$1055,7,FALSE),"")</f>
        <v>0</v>
      </c>
      <c r="AF322" s="24">
        <f>+IFERROR(VLOOKUP($AC322,'Calculation NH4'!$B$4:$J$1041,7,FALSE),"")</f>
        <v>430</v>
      </c>
      <c r="AG322" s="42">
        <f>+IFERROR(VLOOKUP($AC322,'Calculation NO3'!$B$4:$J$1044,7,FALSE),"")</f>
        <v>0</v>
      </c>
      <c r="AH322" s="42" t="str">
        <f>+IFERROR(VLOOKUP($AC322,'Calculation P'!$B$4:$J$1000,7,FALSE),"")</f>
        <v/>
      </c>
      <c r="AI322" s="239"/>
      <c r="AJ322" s="377" t="str">
        <f t="shared" si="127"/>
        <v>43733E</v>
      </c>
      <c r="AK322" s="378" t="str">
        <f>+IFERROR(VLOOKUP($AJ322,'Calculation TSS'!$B$4:$J$1000,7,FALSE),"")</f>
        <v/>
      </c>
      <c r="AL322" s="24" t="str">
        <f>+IFERROR(VLOOKUP($AJ322,'Calculation COD'!$B$4:$J$1055,7,FALSE),"")</f>
        <v/>
      </c>
      <c r="AM322" s="24" t="str">
        <f>+IFERROR(VLOOKUP($AJ322,'Calculation NH4'!$B$4:$J$1041,7,FALSE),"")</f>
        <v/>
      </c>
      <c r="AN322" s="42" t="str">
        <f>+IFERROR(VLOOKUP($AJ322,'Calculation NO3'!$B$4:$J$1044,7,FALSE),"")</f>
        <v/>
      </c>
      <c r="AO322" s="70" t="str">
        <f>+IFERROR(VLOOKUP($AJ322,'Calculation P'!$B$4:$J$1000,7,FALSE),"")</f>
        <v/>
      </c>
      <c r="AP322" s="323" t="str">
        <f t="shared" si="128"/>
        <v>43733F</v>
      </c>
      <c r="AQ322" s="25">
        <f>+IFERROR(VLOOKUP($AP322,'Calculation TSS'!$B$4:$J$1000,7,FALSE),"")</f>
        <v>0</v>
      </c>
      <c r="AR322" s="25" t="str">
        <f>+IFERROR(VLOOKUP($AP322,'Calculation COD'!$B$4:$J$1055,7,FALSE),"")</f>
        <v/>
      </c>
      <c r="AS322" s="25" t="str">
        <f>+IFERROR(VLOOKUP($AP322,'Calculation NH4'!$B$4:$J$1041,7,FALSE),"")</f>
        <v/>
      </c>
      <c r="AT322" s="42" t="str">
        <f>+IFERROR(VLOOKUP($AP322,'Calculation NO3'!$B$4:$J$1044,7,FALSE),"")</f>
        <v/>
      </c>
      <c r="AU322" s="42" t="str">
        <f>+IFERROR(VLOOKUP($AP322,'Calculation P'!$B$4:$J$1000,7,FALSE),"")</f>
        <v/>
      </c>
      <c r="AV322" s="62"/>
      <c r="AW322" s="376" t="str">
        <f t="shared" si="129"/>
        <v>43733G</v>
      </c>
      <c r="AX322" s="25">
        <f>+IFERROR(VLOOKUP($AW322,'Calculation COD'!$B$4:$J$1055,7,FALSE),"")</f>
        <v>0</v>
      </c>
      <c r="AY322" s="25">
        <f>+IFERROR(VLOOKUP($AW322,'Calculation NH4'!$B$4:$J$1041,7,FALSE),"")</f>
        <v>117.5</v>
      </c>
      <c r="AZ322" s="42">
        <f>+IFERROR(VLOOKUP($AW322,'Calculation NO3'!$B$4:$J$1044,7,FALSE),"")</f>
        <v>0</v>
      </c>
      <c r="BA322" s="70">
        <f>+IFERROR(VLOOKUP($AW322,'Calculation P'!$B$4:$J$1000,7,FALSE),"")</f>
        <v>24.8</v>
      </c>
      <c r="BB322" s="373" t="str">
        <f t="shared" si="130"/>
        <v>43733H</v>
      </c>
      <c r="BC322" s="42">
        <f>+IFERROR(VLOOKUP($BB322,'Calculation TSS'!$B$4:$J$1000,7,FALSE),"")</f>
        <v>0</v>
      </c>
      <c r="BD322" s="25">
        <f>+IFERROR(VLOOKUP($BB322,'Calculation COD'!$B$4:$J$1055,7,FALSE),"")</f>
        <v>0</v>
      </c>
      <c r="BE322" s="25">
        <f>+IFERROR(VLOOKUP($BB322,'Calculation NH4'!$B$4:$J$1041,7,FALSE),"")</f>
        <v>425</v>
      </c>
      <c r="BF322" s="25">
        <f>+IFERROR(VLOOKUP($BB322,'Calculation NO3'!$B$4:$J$1044,7,FALSE),"")</f>
        <v>66</v>
      </c>
      <c r="BG322" s="132" t="str">
        <f>+IFERROR(VLOOKUP($BB322,'Calculation P'!$B$4:$J$1000,7,FALSE),"")</f>
        <v/>
      </c>
      <c r="BH322" s="377" t="str">
        <f t="shared" si="131"/>
        <v>43733I</v>
      </c>
      <c r="BI322" s="67">
        <f>+IFERROR(VLOOKUP($BH322,'Calculation TSS'!$B$4:$J$1000,7,FALSE),"")</f>
        <v>0</v>
      </c>
      <c r="BJ322" s="25">
        <f>+IFERROR(VLOOKUP($BH322,'Calculation COD'!$B$4:$J$1055,7,FALSE),"")</f>
        <v>0</v>
      </c>
      <c r="BK322" s="25">
        <f>+IFERROR(VLOOKUP($BH322,'Calculation NH4'!$B$4:$J$1041,7,FALSE),"")</f>
        <v>270</v>
      </c>
      <c r="BL322" s="25">
        <f>+IFERROR(VLOOKUP($BH322,'Calculation NO3'!$B$4:$J$1044,7,FALSE),"")</f>
        <v>5.4</v>
      </c>
      <c r="BM322" s="42">
        <f>+IFERROR(VLOOKUP($BH322,'Calculation P'!$B$4:$J$1000,7,FALSE),"")</f>
        <v>0</v>
      </c>
      <c r="BN322" s="62"/>
      <c r="BO322" s="373" t="str">
        <f t="shared" si="132"/>
        <v>43733N</v>
      </c>
      <c r="BP322" s="190" t="str">
        <f>IFERROR(+VLOOKUP($BO322,'Calculation Solids'!$B$4:$I$1141,7,FALSE),"")</f>
        <v/>
      </c>
      <c r="BQ322" s="379" t="str">
        <f t="shared" si="133"/>
        <v>43733O</v>
      </c>
      <c r="BR322" s="190" t="str">
        <f>IFERROR(+VLOOKUP($BQ322,'Calculation Solids'!$B$4:$I$1141,7,FALSE),"")</f>
        <v/>
      </c>
      <c r="BS322" s="380" t="str">
        <f t="shared" si="134"/>
        <v>43733P</v>
      </c>
      <c r="BT322" s="190" t="str">
        <f>IFERROR(+VLOOKUP($BS322,'Calculation Solids'!$B$4:$I$1141,7,FALSE),"")</f>
        <v/>
      </c>
    </row>
    <row r="323" spans="1:72" x14ac:dyDescent="0.35">
      <c r="A323" s="359">
        <v>43734</v>
      </c>
      <c r="B323" s="239"/>
      <c r="C323" s="173" t="str">
        <f t="shared" si="118"/>
        <v>43734A</v>
      </c>
      <c r="D323" s="42" t="str">
        <f>IFERROR(+VLOOKUP(C323,'Calculation Solids'!$B$4:$I$1141,7,FALSE),"")</f>
        <v/>
      </c>
      <c r="E323" s="372" t="str">
        <f>+IFERROR(VLOOKUP($C323,'Calculation COD'!$B$4:$J$1055,7,FALSE),"")</f>
        <v/>
      </c>
      <c r="F323" s="373" t="str">
        <f t="shared" si="120"/>
        <v>43734B</v>
      </c>
      <c r="G323" s="323" t="str">
        <f>IFERROR(+VLOOKUP($F323,'Calculation Solids'!$B$4:$I$1141,7,FALSE),"")</f>
        <v/>
      </c>
      <c r="H323" s="374" t="str">
        <f>+IFERROR(VLOOKUP($F323,'Calculation COD'!$B$4:$J$1055,7,FALSE),"")</f>
        <v/>
      </c>
      <c r="I323" s="374" t="str">
        <f>+IFERROR(VLOOKUP($F323,'Calculation NH4'!$B$4:$J$1041,7,FALSE),"")</f>
        <v/>
      </c>
      <c r="J323" s="42" t="str">
        <f>+IFERROR(VLOOKUP($F323,'Calculation NO3'!$B$4:$J$1044,7,FALSE),"")</f>
        <v/>
      </c>
      <c r="K323" s="42" t="str">
        <f>+IFERROR(VLOOKUP($F323,'Calculation P'!$B$4:$J$1000,7,FALSE),"")</f>
        <v/>
      </c>
      <c r="L323" s="239"/>
      <c r="M323" s="375" t="str">
        <f t="shared" si="121"/>
        <v>43734J</v>
      </c>
      <c r="N323" s="67" t="str">
        <f>+IFERROR(VLOOKUP($M323,'Calculation Solids'!$B$4:$J$1141,7,FALSE),"")</f>
        <v/>
      </c>
      <c r="O323" s="42" t="str">
        <f t="shared" si="122"/>
        <v>43734K</v>
      </c>
      <c r="P323" s="42" t="str">
        <f>+IFERROR(VLOOKUP($O323,'Calculation Solids'!$B$4:$J$1141,7,FALSE),"")</f>
        <v/>
      </c>
      <c r="Q323" s="42" t="str">
        <f t="shared" si="123"/>
        <v>43734L</v>
      </c>
      <c r="R323" s="42" t="str">
        <f>+IFERROR(VLOOKUP($Q323,'Calculation Solids'!$B$4:$J$1141,7,FALSE),"")</f>
        <v/>
      </c>
      <c r="S323" s="42" t="str">
        <f t="shared" si="124"/>
        <v>43734M</v>
      </c>
      <c r="T323" s="42" t="str">
        <f>+IFERROR(VLOOKUP($S323,'Calculation Solids'!$B$4:$J$1141,7,FALSE),"")</f>
        <v/>
      </c>
      <c r="U323" s="70" t="str">
        <f t="shared" si="135"/>
        <v/>
      </c>
      <c r="V323" s="376" t="str">
        <f t="shared" si="125"/>
        <v>43734C</v>
      </c>
      <c r="W323" s="42" t="str">
        <f>+IFERROR(VLOOKUP($V323,'Calculation Solids'!$B$4:$J$1141,7,FALSE),"")</f>
        <v/>
      </c>
      <c r="X323" s="24" t="str">
        <f>+IFERROR(VLOOKUP($V323,'Calculation COD'!$B$4:$J$1055,7,FALSE),"")</f>
        <v/>
      </c>
      <c r="Y323" s="24" t="str">
        <f>+IFERROR(VLOOKUP($V323,'Calculation NH4'!$B$4:$J$1041,7,FALSE),"")</f>
        <v/>
      </c>
      <c r="Z323" s="42" t="str">
        <f>+IFERROR(VLOOKUP($V323,'Calculation NO3'!$B$4:$J$1044,7,FALSE),"")</f>
        <v/>
      </c>
      <c r="AA323" s="132" t="str">
        <f>+IFERROR(VLOOKUP($V323,'Calculation P'!$B$4:$J$1000,7,FALSE),"")</f>
        <v/>
      </c>
      <c r="AB323" s="62"/>
      <c r="AC323" s="373" t="str">
        <f t="shared" si="126"/>
        <v>43734D</v>
      </c>
      <c r="AD323" s="24" t="str">
        <f>+IFERROR(VLOOKUP($AC323,'Calculation TSS'!$B$4:$J$1000,7,FALSE),"")</f>
        <v/>
      </c>
      <c r="AE323" s="24" t="str">
        <f>+IFERROR(VLOOKUP($AC323,'Calculation COD'!$B$4:$J$1055,7,FALSE),"")</f>
        <v/>
      </c>
      <c r="AF323" s="24" t="str">
        <f>+IFERROR(VLOOKUP($AC323,'Calculation NH4'!$B$4:$J$1041,7,FALSE),"")</f>
        <v/>
      </c>
      <c r="AG323" s="42" t="str">
        <f>+IFERROR(VLOOKUP($AC323,'Calculation NO3'!$B$4:$J$1044,7,FALSE),"")</f>
        <v/>
      </c>
      <c r="AH323" s="42" t="str">
        <f>+IFERROR(VLOOKUP($AC323,'Calculation P'!$B$4:$J$1000,7,FALSE),"")</f>
        <v/>
      </c>
      <c r="AI323" s="239"/>
      <c r="AJ323" s="377" t="str">
        <f t="shared" si="127"/>
        <v>43734E</v>
      </c>
      <c r="AK323" s="378" t="str">
        <f>+IFERROR(VLOOKUP($AJ323,'Calculation TSS'!$B$4:$J$1000,7,FALSE),"")</f>
        <v/>
      </c>
      <c r="AL323" s="24" t="str">
        <f>+IFERROR(VLOOKUP($AJ323,'Calculation COD'!$B$4:$J$1055,7,FALSE),"")</f>
        <v/>
      </c>
      <c r="AM323" s="24" t="str">
        <f>+IFERROR(VLOOKUP($AJ323,'Calculation NH4'!$B$4:$J$1041,7,FALSE),"")</f>
        <v/>
      </c>
      <c r="AN323" s="42" t="str">
        <f>+IFERROR(VLOOKUP($AJ323,'Calculation NO3'!$B$4:$J$1044,7,FALSE),"")</f>
        <v/>
      </c>
      <c r="AO323" s="70" t="str">
        <f>+IFERROR(VLOOKUP($AJ323,'Calculation P'!$B$4:$J$1000,7,FALSE),"")</f>
        <v/>
      </c>
      <c r="AP323" s="323" t="str">
        <f t="shared" si="128"/>
        <v>43734F</v>
      </c>
      <c r="AQ323" s="25" t="str">
        <f>+IFERROR(VLOOKUP($AP323,'Calculation TSS'!$B$4:$J$1000,7,FALSE),"")</f>
        <v/>
      </c>
      <c r="AR323" s="25" t="str">
        <f>+IFERROR(VLOOKUP($AP323,'Calculation COD'!$B$4:$J$1055,7,FALSE),"")</f>
        <v/>
      </c>
      <c r="AS323" s="25" t="str">
        <f>+IFERROR(VLOOKUP($AP323,'Calculation NH4'!$B$4:$J$1041,7,FALSE),"")</f>
        <v/>
      </c>
      <c r="AT323" s="42" t="str">
        <f>+IFERROR(VLOOKUP($AP323,'Calculation NO3'!$B$4:$J$1044,7,FALSE),"")</f>
        <v/>
      </c>
      <c r="AU323" s="42" t="str">
        <f>+IFERROR(VLOOKUP($AP323,'Calculation P'!$B$4:$J$1000,7,FALSE),"")</f>
        <v/>
      </c>
      <c r="AV323" s="62"/>
      <c r="AW323" s="376" t="str">
        <f t="shared" si="129"/>
        <v>43734G</v>
      </c>
      <c r="AX323" s="25" t="str">
        <f>+IFERROR(VLOOKUP($AW323,'Calculation COD'!$B$4:$J$1055,7,FALSE),"")</f>
        <v/>
      </c>
      <c r="AY323" s="25" t="str">
        <f>+IFERROR(VLOOKUP($AW323,'Calculation NH4'!$B$4:$J$1041,7,FALSE),"")</f>
        <v/>
      </c>
      <c r="AZ323" s="42" t="str">
        <f>+IFERROR(VLOOKUP($AW323,'Calculation NO3'!$B$4:$J$1044,7,FALSE),"")</f>
        <v/>
      </c>
      <c r="BA323" s="70" t="str">
        <f>+IFERROR(VLOOKUP($AW323,'Calculation P'!$B$4:$J$1000,7,FALSE),"")</f>
        <v/>
      </c>
      <c r="BB323" s="373" t="str">
        <f t="shared" si="130"/>
        <v>43734H</v>
      </c>
      <c r="BC323" s="42" t="str">
        <f>+IFERROR(VLOOKUP($BB323,'Calculation TSS'!$B$4:$J$1000,7,FALSE),"")</f>
        <v/>
      </c>
      <c r="BD323" s="25" t="str">
        <f>+IFERROR(VLOOKUP($BB323,'Calculation COD'!$B$4:$J$1055,7,FALSE),"")</f>
        <v/>
      </c>
      <c r="BE323" s="25" t="str">
        <f>+IFERROR(VLOOKUP($BB323,'Calculation NH4'!$B$4:$J$1041,7,FALSE),"")</f>
        <v/>
      </c>
      <c r="BF323" s="25" t="str">
        <f>+IFERROR(VLOOKUP($BB323,'Calculation NO3'!$B$4:$J$1044,7,FALSE),"")</f>
        <v/>
      </c>
      <c r="BG323" s="132" t="str">
        <f>+IFERROR(VLOOKUP($BB323,'Calculation P'!$B$4:$J$1000,7,FALSE),"")</f>
        <v/>
      </c>
      <c r="BH323" s="377" t="str">
        <f t="shared" si="131"/>
        <v>43734I</v>
      </c>
      <c r="BI323" s="67" t="str">
        <f>+IFERROR(VLOOKUP($BH323,'Calculation TSS'!$B$4:$J$1000,7,FALSE),"")</f>
        <v/>
      </c>
      <c r="BJ323" s="25" t="str">
        <f>+IFERROR(VLOOKUP($BH323,'Calculation COD'!$B$4:$J$1055,7,FALSE),"")</f>
        <v/>
      </c>
      <c r="BK323" s="25" t="str">
        <f>+IFERROR(VLOOKUP($BH323,'Calculation NH4'!$B$4:$J$1041,7,FALSE),"")</f>
        <v/>
      </c>
      <c r="BL323" s="25" t="str">
        <f>+IFERROR(VLOOKUP($BH323,'Calculation NO3'!$B$4:$J$1044,7,FALSE),"")</f>
        <v/>
      </c>
      <c r="BM323" s="42" t="str">
        <f>+IFERROR(VLOOKUP($BH323,'Calculation P'!$B$4:$J$1000,7,FALSE),"")</f>
        <v/>
      </c>
      <c r="BN323" s="62"/>
      <c r="BO323" s="373" t="str">
        <f t="shared" si="132"/>
        <v>43734N</v>
      </c>
      <c r="BP323" s="190" t="str">
        <f>IFERROR(+VLOOKUP($BO323,'Calculation Solids'!$B$4:$I$1141,7,FALSE),"")</f>
        <v/>
      </c>
      <c r="BQ323" s="379" t="str">
        <f t="shared" si="133"/>
        <v>43734O</v>
      </c>
      <c r="BR323" s="190" t="str">
        <f>IFERROR(+VLOOKUP($BQ323,'Calculation Solids'!$B$4:$I$1141,7,FALSE),"")</f>
        <v/>
      </c>
      <c r="BS323" s="380" t="str">
        <f t="shared" si="134"/>
        <v>43734P</v>
      </c>
      <c r="BT323" s="190" t="str">
        <f>IFERROR(+VLOOKUP($BS323,'Calculation Solids'!$B$4:$I$1141,7,FALSE),"")</f>
        <v/>
      </c>
    </row>
    <row r="324" spans="1:72" x14ac:dyDescent="0.35">
      <c r="A324" s="359">
        <v>43735</v>
      </c>
      <c r="B324" s="239"/>
      <c r="C324" s="173" t="str">
        <f t="shared" si="118"/>
        <v>43735A</v>
      </c>
      <c r="D324" s="42">
        <f>IFERROR(+VLOOKUP(C324,'Calculation Solids'!$B$4:$I$1141,7,FALSE),"")</f>
        <v>6.8283611748330131</v>
      </c>
      <c r="E324" s="372" t="str">
        <f>+IFERROR(VLOOKUP($C324,'Calculation COD'!$B$4:$J$1055,7,FALSE),"")</f>
        <v/>
      </c>
      <c r="F324" s="373" t="str">
        <f t="shared" si="120"/>
        <v>43735B</v>
      </c>
      <c r="G324" s="323">
        <f>IFERROR(+VLOOKUP($F324,'Calculation Solids'!$B$4:$I$1141,7,FALSE),"")</f>
        <v>3.0598038218615859</v>
      </c>
      <c r="H324" s="374" t="str">
        <f>+IFERROR(VLOOKUP($F324,'Calculation COD'!$B$4:$J$1055,7,FALSE),"")</f>
        <v/>
      </c>
      <c r="I324" s="374" t="str">
        <f>+IFERROR(VLOOKUP($F324,'Calculation NH4'!$B$4:$J$1041,7,FALSE),"")</f>
        <v/>
      </c>
      <c r="J324" s="42" t="str">
        <f>+IFERROR(VLOOKUP($F324,'Calculation NO3'!$B$4:$J$1044,7,FALSE),"")</f>
        <v/>
      </c>
      <c r="K324" s="42" t="str">
        <f>+IFERROR(VLOOKUP($F324,'Calculation P'!$B$4:$J$1000,7,FALSE),"")</f>
        <v/>
      </c>
      <c r="L324" s="239"/>
      <c r="M324" s="375" t="str">
        <f t="shared" si="121"/>
        <v>43735J</v>
      </c>
      <c r="N324" s="67">
        <f>+IFERROR(VLOOKUP($M324,'Calculation Solids'!$B$4:$J$1141,7,FALSE),"")</f>
        <v>40.980281118727426</v>
      </c>
      <c r="O324" s="42" t="str">
        <f t="shared" si="122"/>
        <v>43735K</v>
      </c>
      <c r="P324" s="42">
        <f>+IFERROR(VLOOKUP($O324,'Calculation Solids'!$B$4:$J$1141,7,FALSE),"")</f>
        <v>44.593670992669828</v>
      </c>
      <c r="Q324" s="42" t="str">
        <f t="shared" si="123"/>
        <v>43735L</v>
      </c>
      <c r="R324" s="42">
        <f>+IFERROR(VLOOKUP($Q324,'Calculation Solids'!$B$4:$J$1141,7,FALSE),"")</f>
        <v>47.100292285526173</v>
      </c>
      <c r="S324" s="42" t="str">
        <f t="shared" si="124"/>
        <v>43735M</v>
      </c>
      <c r="T324" s="42" t="str">
        <f>+IFERROR(VLOOKUP($S324,'Calculation Solids'!$B$4:$J$1141,7,FALSE),"")</f>
        <v/>
      </c>
      <c r="U324" s="70">
        <f t="shared" si="135"/>
        <v>44.224748132307809</v>
      </c>
      <c r="V324" s="376" t="str">
        <f t="shared" si="125"/>
        <v>43735C</v>
      </c>
      <c r="W324" s="42" t="str">
        <f>+IFERROR(VLOOKUP($V324,'Calculation Solids'!$B$4:$J$1141,7,FALSE),"")</f>
        <v/>
      </c>
      <c r="X324" s="24" t="str">
        <f>+IFERROR(VLOOKUP($V324,'Calculation COD'!$B$4:$J$1055,7,FALSE),"")</f>
        <v/>
      </c>
      <c r="Y324" s="24" t="str">
        <f>+IFERROR(VLOOKUP($V324,'Calculation NH4'!$B$4:$J$1041,7,FALSE),"")</f>
        <v/>
      </c>
      <c r="Z324" s="42" t="str">
        <f>+IFERROR(VLOOKUP($V324,'Calculation NO3'!$B$4:$J$1044,7,FALSE),"")</f>
        <v/>
      </c>
      <c r="AA324" s="132" t="str">
        <f>+IFERROR(VLOOKUP($V324,'Calculation P'!$B$4:$J$1000,7,FALSE),"")</f>
        <v/>
      </c>
      <c r="AB324" s="62"/>
      <c r="AC324" s="373" t="str">
        <f t="shared" si="126"/>
        <v>43735D</v>
      </c>
      <c r="AD324" s="24" t="str">
        <f>+IFERROR(VLOOKUP($AC324,'Calculation TSS'!$B$4:$J$1000,7,FALSE),"")</f>
        <v/>
      </c>
      <c r="AE324" s="24" t="str">
        <f>+IFERROR(VLOOKUP($AC324,'Calculation COD'!$B$4:$J$1055,7,FALSE),"")</f>
        <v/>
      </c>
      <c r="AF324" s="24" t="str">
        <f>+IFERROR(VLOOKUP($AC324,'Calculation NH4'!$B$4:$J$1041,7,FALSE),"")</f>
        <v/>
      </c>
      <c r="AG324" s="42" t="str">
        <f>+IFERROR(VLOOKUP($AC324,'Calculation NO3'!$B$4:$J$1044,7,FALSE),"")</f>
        <v/>
      </c>
      <c r="AH324" s="42" t="str">
        <f>+IFERROR(VLOOKUP($AC324,'Calculation P'!$B$4:$J$1000,7,FALSE),"")</f>
        <v/>
      </c>
      <c r="AI324" s="239"/>
      <c r="AJ324" s="377" t="str">
        <f t="shared" si="127"/>
        <v>43735E</v>
      </c>
      <c r="AK324" s="378" t="str">
        <f>+IFERROR(VLOOKUP($AJ324,'Calculation TSS'!$B$4:$J$1000,7,FALSE),"")</f>
        <v/>
      </c>
      <c r="AL324" s="24" t="str">
        <f>+IFERROR(VLOOKUP($AJ324,'Calculation COD'!$B$4:$J$1055,7,FALSE),"")</f>
        <v/>
      </c>
      <c r="AM324" s="24" t="str">
        <f>+IFERROR(VLOOKUP($AJ324,'Calculation NH4'!$B$4:$J$1041,7,FALSE),"")</f>
        <v/>
      </c>
      <c r="AN324" s="42" t="str">
        <f>+IFERROR(VLOOKUP($AJ324,'Calculation NO3'!$B$4:$J$1044,7,FALSE),"")</f>
        <v/>
      </c>
      <c r="AO324" s="70" t="str">
        <f>+IFERROR(VLOOKUP($AJ324,'Calculation P'!$B$4:$J$1000,7,FALSE),"")</f>
        <v/>
      </c>
      <c r="AP324" s="323" t="str">
        <f t="shared" si="128"/>
        <v>43735F</v>
      </c>
      <c r="AQ324" s="25" t="str">
        <f>+IFERROR(VLOOKUP($AP324,'Calculation TSS'!$B$4:$J$1000,7,FALSE),"")</f>
        <v/>
      </c>
      <c r="AR324" s="25" t="str">
        <f>+IFERROR(VLOOKUP($AP324,'Calculation COD'!$B$4:$J$1055,7,FALSE),"")</f>
        <v/>
      </c>
      <c r="AS324" s="25" t="str">
        <f>+IFERROR(VLOOKUP($AP324,'Calculation NH4'!$B$4:$J$1041,7,FALSE),"")</f>
        <v/>
      </c>
      <c r="AT324" s="42" t="str">
        <f>+IFERROR(VLOOKUP($AP324,'Calculation NO3'!$B$4:$J$1044,7,FALSE),"")</f>
        <v/>
      </c>
      <c r="AU324" s="42" t="str">
        <f>+IFERROR(VLOOKUP($AP324,'Calculation P'!$B$4:$J$1000,7,FALSE),"")</f>
        <v/>
      </c>
      <c r="AV324" s="62"/>
      <c r="AW324" s="376" t="str">
        <f t="shared" si="129"/>
        <v>43735G</v>
      </c>
      <c r="AX324" s="25" t="str">
        <f>+IFERROR(VLOOKUP($AW324,'Calculation COD'!$B$4:$J$1055,7,FALSE),"")</f>
        <v/>
      </c>
      <c r="AY324" s="25" t="str">
        <f>+IFERROR(VLOOKUP($AW324,'Calculation NH4'!$B$4:$J$1041,7,FALSE),"")</f>
        <v/>
      </c>
      <c r="AZ324" s="42" t="str">
        <f>+IFERROR(VLOOKUP($AW324,'Calculation NO3'!$B$4:$J$1044,7,FALSE),"")</f>
        <v/>
      </c>
      <c r="BA324" s="70" t="str">
        <f>+IFERROR(VLOOKUP($AW324,'Calculation P'!$B$4:$J$1000,7,FALSE),"")</f>
        <v/>
      </c>
      <c r="BB324" s="373" t="str">
        <f t="shared" si="130"/>
        <v>43735H</v>
      </c>
      <c r="BC324" s="42" t="str">
        <f>+IFERROR(VLOOKUP($BB324,'Calculation TSS'!$B$4:$J$1000,7,FALSE),"")</f>
        <v/>
      </c>
      <c r="BD324" s="25" t="str">
        <f>+IFERROR(VLOOKUP($BB324,'Calculation COD'!$B$4:$J$1055,7,FALSE),"")</f>
        <v/>
      </c>
      <c r="BE324" s="25" t="str">
        <f>+IFERROR(VLOOKUP($BB324,'Calculation NH4'!$B$4:$J$1041,7,FALSE),"")</f>
        <v/>
      </c>
      <c r="BF324" s="25" t="str">
        <f>+IFERROR(VLOOKUP($BB324,'Calculation NO3'!$B$4:$J$1044,7,FALSE),"")</f>
        <v/>
      </c>
      <c r="BG324" s="132" t="str">
        <f>+IFERROR(VLOOKUP($BB324,'Calculation P'!$B$4:$J$1000,7,FALSE),"")</f>
        <v/>
      </c>
      <c r="BH324" s="377" t="str">
        <f t="shared" si="131"/>
        <v>43735I</v>
      </c>
      <c r="BI324" s="67" t="str">
        <f>+IFERROR(VLOOKUP($BH324,'Calculation TSS'!$B$4:$J$1000,7,FALSE),"")</f>
        <v/>
      </c>
      <c r="BJ324" s="25" t="str">
        <f>+IFERROR(VLOOKUP($BH324,'Calculation COD'!$B$4:$J$1055,7,FALSE),"")</f>
        <v/>
      </c>
      <c r="BK324" s="25" t="str">
        <f>+IFERROR(VLOOKUP($BH324,'Calculation NH4'!$B$4:$J$1041,7,FALSE),"")</f>
        <v/>
      </c>
      <c r="BL324" s="25" t="str">
        <f>+IFERROR(VLOOKUP($BH324,'Calculation NO3'!$B$4:$J$1044,7,FALSE),"")</f>
        <v/>
      </c>
      <c r="BM324" s="42" t="str">
        <f>+IFERROR(VLOOKUP($BH324,'Calculation P'!$B$4:$J$1000,7,FALSE),"")</f>
        <v/>
      </c>
      <c r="BN324" s="62"/>
      <c r="BO324" s="373" t="str">
        <f t="shared" si="132"/>
        <v>43735N</v>
      </c>
      <c r="BP324" s="190" t="str">
        <f>IFERROR(+VLOOKUP($BO324,'Calculation Solids'!$B$4:$I$1141,7,FALSE),"")</f>
        <v/>
      </c>
      <c r="BQ324" s="379" t="str">
        <f t="shared" si="133"/>
        <v>43735O</v>
      </c>
      <c r="BR324" s="190" t="str">
        <f>IFERROR(+VLOOKUP($BQ324,'Calculation Solids'!$B$4:$I$1141,7,FALSE),"")</f>
        <v/>
      </c>
      <c r="BS324" s="380" t="str">
        <f t="shared" si="134"/>
        <v>43735P</v>
      </c>
      <c r="BT324" s="190" t="str">
        <f>IFERROR(+VLOOKUP($BS324,'Calculation Solids'!$B$4:$I$1141,7,FALSE),"")</f>
        <v/>
      </c>
    </row>
    <row r="325" spans="1:72" x14ac:dyDescent="0.35">
      <c r="A325" s="359">
        <v>43736</v>
      </c>
      <c r="B325" s="240"/>
      <c r="C325" s="191" t="str">
        <f t="shared" si="118"/>
        <v>43736A</v>
      </c>
      <c r="D325" s="64" t="str">
        <f>IFERROR(+VLOOKUP(C325,'Calculation Solids'!$B$4:$I$1141,7,FALSE),"")</f>
        <v/>
      </c>
      <c r="E325" s="326" t="str">
        <f>+IFERROR(VLOOKUP($C325,'Calculation COD'!$B$4:$J$1055,7,FALSE),"")</f>
        <v/>
      </c>
      <c r="F325" s="183" t="str">
        <f t="shared" si="120"/>
        <v>43736B</v>
      </c>
      <c r="G325" s="178" t="str">
        <f>IFERROR(+VLOOKUP($F325,'Calculation Solids'!$B$4:$I$1141,7,FALSE),"")</f>
        <v/>
      </c>
      <c r="H325" s="3" t="str">
        <f>+IFERROR(VLOOKUP($F325,'Calculation COD'!$B$4:$J$1055,7,FALSE),"")</f>
        <v/>
      </c>
      <c r="I325" s="3" t="str">
        <f>+IFERROR(VLOOKUP($F325,'Calculation NH4'!$B$4:$J$1041,7,FALSE),"")</f>
        <v/>
      </c>
      <c r="J325" s="64" t="str">
        <f>+IFERROR(VLOOKUP($F325,'Calculation NO3'!$B$4:$J$1044,7,FALSE),"")</f>
        <v/>
      </c>
      <c r="K325" s="64" t="str">
        <f>+IFERROR(VLOOKUP($F325,'Calculation P'!$B$4:$J$1000,7,FALSE),"")</f>
        <v/>
      </c>
      <c r="L325" s="240"/>
      <c r="M325" s="117" t="str">
        <f t="shared" si="121"/>
        <v>43736J</v>
      </c>
      <c r="N325" s="66" t="str">
        <f>+IFERROR(VLOOKUP($M325,'Calculation Solids'!$B$4:$J$1141,7,FALSE),"")</f>
        <v/>
      </c>
      <c r="O325" s="64" t="str">
        <f t="shared" si="122"/>
        <v>43736K</v>
      </c>
      <c r="P325" s="64" t="str">
        <f>+IFERROR(VLOOKUP($O325,'Calculation Solids'!$B$4:$J$1141,7,FALSE),"")</f>
        <v/>
      </c>
      <c r="Q325" s="64" t="str">
        <f t="shared" si="123"/>
        <v>43736L</v>
      </c>
      <c r="R325" s="64" t="str">
        <f>+IFERROR(VLOOKUP($Q325,'Calculation Solids'!$B$4:$J$1141,7,FALSE),"")</f>
        <v/>
      </c>
      <c r="S325" s="64" t="str">
        <f t="shared" si="124"/>
        <v>43736M</v>
      </c>
      <c r="T325" s="64" t="str">
        <f>+IFERROR(VLOOKUP($S325,'Calculation Solids'!$B$4:$J$1141,7,FALSE),"")</f>
        <v/>
      </c>
      <c r="U325" s="69" t="str">
        <f t="shared" si="135"/>
        <v/>
      </c>
      <c r="V325" s="189" t="str">
        <f t="shared" si="125"/>
        <v>43736C</v>
      </c>
      <c r="W325" s="64" t="str">
        <f>+IFERROR(VLOOKUP($V325,'Calculation Solids'!$B$4:$J$1141,7,FALSE),"")</f>
        <v/>
      </c>
      <c r="X325" s="4" t="str">
        <f>+IFERROR(VLOOKUP($V325,'Calculation COD'!$B$4:$J$1055,7,FALSE),"")</f>
        <v/>
      </c>
      <c r="Y325" s="4" t="str">
        <f>+IFERROR(VLOOKUP($V325,'Calculation NH4'!$B$4:$J$1041,7,FALSE),"")</f>
        <v/>
      </c>
      <c r="Z325" s="64" t="str">
        <f>+IFERROR(VLOOKUP($V325,'Calculation NO3'!$B$4:$J$1044,7,FALSE),"")</f>
        <v/>
      </c>
      <c r="AA325" s="131" t="str">
        <f>+IFERROR(VLOOKUP($V325,'Calculation P'!$B$4:$J$1000,7,FALSE),"")</f>
        <v/>
      </c>
      <c r="AB325" s="115"/>
      <c r="AC325" s="183" t="str">
        <f t="shared" si="126"/>
        <v>43736D</v>
      </c>
      <c r="AD325" s="4" t="str">
        <f>+IFERROR(VLOOKUP($AC325,'Calculation TSS'!$B$4:$J$1000,7,FALSE),"")</f>
        <v/>
      </c>
      <c r="AE325" s="4" t="str">
        <f>+IFERROR(VLOOKUP($AC325,'Calculation COD'!$B$4:$J$1055,7,FALSE),"")</f>
        <v/>
      </c>
      <c r="AF325" s="4" t="str">
        <f>+IFERROR(VLOOKUP($AC325,'Calculation NH4'!$B$4:$J$1041,7,FALSE),"")</f>
        <v/>
      </c>
      <c r="AG325" s="64" t="str">
        <f>+IFERROR(VLOOKUP($AC325,'Calculation NO3'!$B$4:$J$1044,7,FALSE),"")</f>
        <v/>
      </c>
      <c r="AH325" s="64" t="str">
        <f>+IFERROR(VLOOKUP($AC325,'Calculation P'!$B$4:$J$1000,7,FALSE),"")</f>
        <v/>
      </c>
      <c r="AI325" s="240"/>
      <c r="AJ325" s="210" t="str">
        <f t="shared" si="127"/>
        <v>43736E</v>
      </c>
      <c r="AK325" s="211" t="str">
        <f>+IFERROR(VLOOKUP($AJ325,'Calculation TSS'!$B$4:$J$1000,7,FALSE),"")</f>
        <v/>
      </c>
      <c r="AL325" s="4" t="str">
        <f>+IFERROR(VLOOKUP($AJ325,'Calculation COD'!$B$4:$J$1055,7,FALSE),"")</f>
        <v/>
      </c>
      <c r="AM325" s="4" t="str">
        <f>+IFERROR(VLOOKUP($AJ325,'Calculation NH4'!$B$4:$J$1041,7,FALSE),"")</f>
        <v/>
      </c>
      <c r="AN325" s="64" t="str">
        <f>+IFERROR(VLOOKUP($AJ325,'Calculation NO3'!$B$4:$J$1044,7,FALSE),"")</f>
        <v/>
      </c>
      <c r="AO325" s="69" t="str">
        <f>+IFERROR(VLOOKUP($AJ325,'Calculation P'!$B$4:$J$1000,7,FALSE),"")</f>
        <v/>
      </c>
      <c r="AP325" s="178" t="str">
        <f t="shared" si="128"/>
        <v>43736F</v>
      </c>
      <c r="AQ325" s="65" t="str">
        <f>+IFERROR(VLOOKUP($AP325,'Calculation TSS'!$B$4:$J$1000,7,FALSE),"")</f>
        <v/>
      </c>
      <c r="AR325" s="65" t="str">
        <f>+IFERROR(VLOOKUP($AP325,'Calculation COD'!$B$4:$J$1055,7,FALSE),"")</f>
        <v/>
      </c>
      <c r="AS325" s="65" t="str">
        <f>+IFERROR(VLOOKUP($AP325,'Calculation NH4'!$B$4:$J$1041,7,FALSE),"")</f>
        <v/>
      </c>
      <c r="AT325" s="64" t="str">
        <f>+IFERROR(VLOOKUP($AP325,'Calculation NO3'!$B$4:$J$1044,7,FALSE),"")</f>
        <v/>
      </c>
      <c r="AU325" s="64" t="str">
        <f>+IFERROR(VLOOKUP($AP325,'Calculation P'!$B$4:$J$1000,7,FALSE),"")</f>
        <v/>
      </c>
      <c r="AV325" s="115"/>
      <c r="AW325" s="189" t="str">
        <f t="shared" si="129"/>
        <v>43736G</v>
      </c>
      <c r="AX325" s="65" t="str">
        <f>+IFERROR(VLOOKUP($AW325,'Calculation COD'!$B$4:$J$1055,7,FALSE),"")</f>
        <v/>
      </c>
      <c r="AY325" s="65" t="str">
        <f>+IFERROR(VLOOKUP($AW325,'Calculation NH4'!$B$4:$J$1041,7,FALSE),"")</f>
        <v/>
      </c>
      <c r="AZ325" s="64" t="str">
        <f>+IFERROR(VLOOKUP($AW325,'Calculation NO3'!$B$4:$J$1044,7,FALSE),"")</f>
        <v/>
      </c>
      <c r="BA325" s="69" t="str">
        <f>+IFERROR(VLOOKUP($AW325,'Calculation P'!$B$4:$J$1000,7,FALSE),"")</f>
        <v/>
      </c>
      <c r="BB325" s="183" t="str">
        <f t="shared" si="130"/>
        <v>43736H</v>
      </c>
      <c r="BC325" s="64" t="str">
        <f>+IFERROR(VLOOKUP($BB325,'Calculation TSS'!$B$4:$J$1000,7,FALSE),"")</f>
        <v/>
      </c>
      <c r="BD325" s="65" t="str">
        <f>+IFERROR(VLOOKUP($BB325,'Calculation COD'!$B$4:$J$1055,7,FALSE),"")</f>
        <v/>
      </c>
      <c r="BE325" s="65" t="str">
        <f>+IFERROR(VLOOKUP($BB325,'Calculation NH4'!$B$4:$J$1041,7,FALSE),"")</f>
        <v/>
      </c>
      <c r="BF325" s="65" t="str">
        <f>+IFERROR(VLOOKUP($BB325,'Calculation NO3'!$B$4:$J$1044,7,FALSE),"")</f>
        <v/>
      </c>
      <c r="BG325" s="131" t="str">
        <f>+IFERROR(VLOOKUP($BB325,'Calculation P'!$B$4:$J$1000,7,FALSE),"")</f>
        <v/>
      </c>
      <c r="BH325" s="210" t="str">
        <f t="shared" si="131"/>
        <v>43736I</v>
      </c>
      <c r="BI325" s="66" t="str">
        <f>+IFERROR(VLOOKUP($BH325,'Calculation TSS'!$B$4:$J$1000,7,FALSE),"")</f>
        <v/>
      </c>
      <c r="BJ325" s="65" t="str">
        <f>+IFERROR(VLOOKUP($BH325,'Calculation COD'!$B$4:$J$1055,7,FALSE),"")</f>
        <v/>
      </c>
      <c r="BK325" s="65" t="str">
        <f>+IFERROR(VLOOKUP($BH325,'Calculation NH4'!$B$4:$J$1041,7,FALSE),"")</f>
        <v/>
      </c>
      <c r="BL325" s="65" t="str">
        <f>+IFERROR(VLOOKUP($BH325,'Calculation NO3'!$B$4:$J$1044,7,FALSE),"")</f>
        <v/>
      </c>
      <c r="BM325" s="64" t="str">
        <f>+IFERROR(VLOOKUP($BH325,'Calculation P'!$B$4:$J$1000,7,FALSE),"")</f>
        <v/>
      </c>
      <c r="BN325" s="115"/>
      <c r="BO325" s="183" t="str">
        <f t="shared" si="132"/>
        <v>43736N</v>
      </c>
      <c r="BP325" s="116" t="str">
        <f>IFERROR(+VLOOKUP($BO325,'Calculation Solids'!$B$4:$I$1141,7,FALSE),"")</f>
        <v/>
      </c>
      <c r="BQ325" s="187" t="str">
        <f t="shared" si="133"/>
        <v>43736O</v>
      </c>
      <c r="BR325" s="116" t="str">
        <f>IFERROR(+VLOOKUP($BQ325,'Calculation Solids'!$B$4:$I$1141,7,FALSE),"")</f>
        <v/>
      </c>
      <c r="BS325" s="185" t="str">
        <f t="shared" si="134"/>
        <v>43736P</v>
      </c>
      <c r="BT325" s="116" t="str">
        <f>IFERROR(+VLOOKUP($BS325,'Calculation Solids'!$B$4:$I$1141,7,FALSE),"")</f>
        <v/>
      </c>
    </row>
    <row r="326" spans="1:72" x14ac:dyDescent="0.35">
      <c r="A326" s="359">
        <v>43737</v>
      </c>
      <c r="B326" s="240"/>
      <c r="C326" s="191" t="str">
        <f t="shared" si="118"/>
        <v>43737A</v>
      </c>
      <c r="D326" s="64" t="str">
        <f>IFERROR(+VLOOKUP(C326,'Calculation Solids'!$B$4:$I$1141,7,FALSE),"")</f>
        <v/>
      </c>
      <c r="E326" s="326" t="str">
        <f>+IFERROR(VLOOKUP($C326,'Calculation COD'!$B$4:$J$1055,7,FALSE),"")</f>
        <v/>
      </c>
      <c r="F326" s="183" t="str">
        <f t="shared" si="120"/>
        <v>43737B</v>
      </c>
      <c r="G326" s="178" t="str">
        <f>IFERROR(+VLOOKUP($F326,'Calculation Solids'!$B$4:$I$1141,7,FALSE),"")</f>
        <v/>
      </c>
      <c r="H326" s="3" t="str">
        <f>+IFERROR(VLOOKUP($F326,'Calculation COD'!$B$4:$J$1055,7,FALSE),"")</f>
        <v/>
      </c>
      <c r="I326" s="3" t="str">
        <f>+IFERROR(VLOOKUP($F326,'Calculation NH4'!$B$4:$J$1041,7,FALSE),"")</f>
        <v/>
      </c>
      <c r="J326" s="64" t="str">
        <f>+IFERROR(VLOOKUP($F326,'Calculation NO3'!$B$4:$J$1044,7,FALSE),"")</f>
        <v/>
      </c>
      <c r="K326" s="64" t="str">
        <f>+IFERROR(VLOOKUP($F326,'Calculation P'!$B$4:$J$1000,7,FALSE),"")</f>
        <v/>
      </c>
      <c r="L326" s="240"/>
      <c r="M326" s="117" t="str">
        <f t="shared" si="121"/>
        <v>43737J</v>
      </c>
      <c r="N326" s="66" t="str">
        <f>+IFERROR(VLOOKUP($M326,'Calculation Solids'!$B$4:$J$1141,7,FALSE),"")</f>
        <v/>
      </c>
      <c r="O326" s="64" t="str">
        <f t="shared" si="122"/>
        <v>43737K</v>
      </c>
      <c r="P326" s="64" t="str">
        <f>+IFERROR(VLOOKUP($O326,'Calculation Solids'!$B$4:$J$1141,7,FALSE),"")</f>
        <v/>
      </c>
      <c r="Q326" s="64" t="str">
        <f t="shared" si="123"/>
        <v>43737L</v>
      </c>
      <c r="R326" s="64" t="str">
        <f>+IFERROR(VLOOKUP($Q326,'Calculation Solids'!$B$4:$J$1141,7,FALSE),"")</f>
        <v/>
      </c>
      <c r="S326" s="64" t="str">
        <f t="shared" si="124"/>
        <v>43737M</v>
      </c>
      <c r="T326" s="64" t="str">
        <f>+IFERROR(VLOOKUP($S326,'Calculation Solids'!$B$4:$J$1141,7,FALSE),"")</f>
        <v/>
      </c>
      <c r="U326" s="69" t="str">
        <f t="shared" si="135"/>
        <v/>
      </c>
      <c r="V326" s="189" t="str">
        <f t="shared" si="125"/>
        <v>43737C</v>
      </c>
      <c r="W326" s="64" t="str">
        <f>+IFERROR(VLOOKUP($V326,'Calculation Solids'!$B$4:$J$1141,7,FALSE),"")</f>
        <v/>
      </c>
      <c r="X326" s="4" t="str">
        <f>+IFERROR(VLOOKUP($V326,'Calculation COD'!$B$4:$J$1055,7,FALSE),"")</f>
        <v/>
      </c>
      <c r="Y326" s="4" t="str">
        <f>+IFERROR(VLOOKUP($V326,'Calculation NH4'!$B$4:$J$1041,7,FALSE),"")</f>
        <v/>
      </c>
      <c r="Z326" s="64" t="str">
        <f>+IFERROR(VLOOKUP($V326,'Calculation NO3'!$B$4:$J$1044,7,FALSE),"")</f>
        <v/>
      </c>
      <c r="AA326" s="131" t="str">
        <f>+IFERROR(VLOOKUP($V326,'Calculation P'!$B$4:$J$1000,7,FALSE),"")</f>
        <v/>
      </c>
      <c r="AB326" s="115"/>
      <c r="AC326" s="183" t="str">
        <f t="shared" si="126"/>
        <v>43737D</v>
      </c>
      <c r="AD326" s="4" t="str">
        <f>+IFERROR(VLOOKUP($AC326,'Calculation TSS'!$B$4:$J$1000,7,FALSE),"")</f>
        <v/>
      </c>
      <c r="AE326" s="4" t="str">
        <f>+IFERROR(VLOOKUP($AC326,'Calculation COD'!$B$4:$J$1055,7,FALSE),"")</f>
        <v/>
      </c>
      <c r="AF326" s="4" t="str">
        <f>+IFERROR(VLOOKUP($AC326,'Calculation NH4'!$B$4:$J$1041,7,FALSE),"")</f>
        <v/>
      </c>
      <c r="AG326" s="64" t="str">
        <f>+IFERROR(VLOOKUP($AC326,'Calculation NO3'!$B$4:$J$1044,7,FALSE),"")</f>
        <v/>
      </c>
      <c r="AH326" s="64" t="str">
        <f>+IFERROR(VLOOKUP($AC326,'Calculation P'!$B$4:$J$1000,7,FALSE),"")</f>
        <v/>
      </c>
      <c r="AI326" s="240"/>
      <c r="AJ326" s="210" t="str">
        <f t="shared" si="127"/>
        <v>43737E</v>
      </c>
      <c r="AK326" s="211" t="str">
        <f>+IFERROR(VLOOKUP($AJ326,'Calculation TSS'!$B$4:$J$1000,7,FALSE),"")</f>
        <v/>
      </c>
      <c r="AL326" s="4" t="str">
        <f>+IFERROR(VLOOKUP($AJ326,'Calculation COD'!$B$4:$J$1055,7,FALSE),"")</f>
        <v/>
      </c>
      <c r="AM326" s="4" t="str">
        <f>+IFERROR(VLOOKUP($AJ326,'Calculation NH4'!$B$4:$J$1041,7,FALSE),"")</f>
        <v/>
      </c>
      <c r="AN326" s="64" t="str">
        <f>+IFERROR(VLOOKUP($AJ326,'Calculation NO3'!$B$4:$J$1044,7,FALSE),"")</f>
        <v/>
      </c>
      <c r="AO326" s="69" t="str">
        <f>+IFERROR(VLOOKUP($AJ326,'Calculation P'!$B$4:$J$1000,7,FALSE),"")</f>
        <v/>
      </c>
      <c r="AP326" s="178" t="str">
        <f t="shared" si="128"/>
        <v>43737F</v>
      </c>
      <c r="AQ326" s="65" t="str">
        <f>+IFERROR(VLOOKUP($AP326,'Calculation TSS'!$B$4:$J$1000,7,FALSE),"")</f>
        <v/>
      </c>
      <c r="AR326" s="65" t="str">
        <f>+IFERROR(VLOOKUP($AP326,'Calculation COD'!$B$4:$J$1055,7,FALSE),"")</f>
        <v/>
      </c>
      <c r="AS326" s="65" t="str">
        <f>+IFERROR(VLOOKUP($AP326,'Calculation NH4'!$B$4:$J$1041,7,FALSE),"")</f>
        <v/>
      </c>
      <c r="AT326" s="64" t="str">
        <f>+IFERROR(VLOOKUP($AP326,'Calculation NO3'!$B$4:$J$1044,7,FALSE),"")</f>
        <v/>
      </c>
      <c r="AU326" s="64" t="str">
        <f>+IFERROR(VLOOKUP($AP326,'Calculation P'!$B$4:$J$1000,7,FALSE),"")</f>
        <v/>
      </c>
      <c r="AV326" s="115"/>
      <c r="AW326" s="189" t="str">
        <f t="shared" si="129"/>
        <v>43737G</v>
      </c>
      <c r="AX326" s="65" t="str">
        <f>+IFERROR(VLOOKUP($AW326,'Calculation COD'!$B$4:$J$1055,7,FALSE),"")</f>
        <v/>
      </c>
      <c r="AY326" s="65" t="str">
        <f>+IFERROR(VLOOKUP($AW326,'Calculation NH4'!$B$4:$J$1041,7,FALSE),"")</f>
        <v/>
      </c>
      <c r="AZ326" s="64" t="str">
        <f>+IFERROR(VLOOKUP($AW326,'Calculation NO3'!$B$4:$J$1044,7,FALSE),"")</f>
        <v/>
      </c>
      <c r="BA326" s="69" t="str">
        <f>+IFERROR(VLOOKUP($AW326,'Calculation P'!$B$4:$J$1000,7,FALSE),"")</f>
        <v/>
      </c>
      <c r="BB326" s="183" t="str">
        <f t="shared" si="130"/>
        <v>43737H</v>
      </c>
      <c r="BC326" s="64" t="str">
        <f>+IFERROR(VLOOKUP($BB326,'Calculation TSS'!$B$4:$J$1000,7,FALSE),"")</f>
        <v/>
      </c>
      <c r="BD326" s="65" t="str">
        <f>+IFERROR(VLOOKUP($BB326,'Calculation COD'!$B$4:$J$1055,7,FALSE),"")</f>
        <v/>
      </c>
      <c r="BE326" s="65" t="str">
        <f>+IFERROR(VLOOKUP($BB326,'Calculation NH4'!$B$4:$J$1041,7,FALSE),"")</f>
        <v/>
      </c>
      <c r="BF326" s="65" t="str">
        <f>+IFERROR(VLOOKUP($BB326,'Calculation NO3'!$B$4:$J$1044,7,FALSE),"")</f>
        <v/>
      </c>
      <c r="BG326" s="131" t="str">
        <f>+IFERROR(VLOOKUP($BB326,'Calculation P'!$B$4:$J$1000,7,FALSE),"")</f>
        <v/>
      </c>
      <c r="BH326" s="210" t="str">
        <f t="shared" si="131"/>
        <v>43737I</v>
      </c>
      <c r="BI326" s="66" t="str">
        <f>+IFERROR(VLOOKUP($BH326,'Calculation TSS'!$B$4:$J$1000,7,FALSE),"")</f>
        <v/>
      </c>
      <c r="BJ326" s="65" t="str">
        <f>+IFERROR(VLOOKUP($BH326,'Calculation COD'!$B$4:$J$1055,7,FALSE),"")</f>
        <v/>
      </c>
      <c r="BK326" s="65" t="str">
        <f>+IFERROR(VLOOKUP($BH326,'Calculation NH4'!$B$4:$J$1041,7,FALSE),"")</f>
        <v/>
      </c>
      <c r="BL326" s="65" t="str">
        <f>+IFERROR(VLOOKUP($BH326,'Calculation NO3'!$B$4:$J$1044,7,FALSE),"")</f>
        <v/>
      </c>
      <c r="BM326" s="64" t="str">
        <f>+IFERROR(VLOOKUP($BH326,'Calculation P'!$B$4:$J$1000,7,FALSE),"")</f>
        <v/>
      </c>
      <c r="BN326" s="115"/>
      <c r="BO326" s="183" t="str">
        <f t="shared" si="132"/>
        <v>43737N</v>
      </c>
      <c r="BP326" s="116" t="str">
        <f>IFERROR(+VLOOKUP($BO326,'Calculation Solids'!$B$4:$I$1141,7,FALSE),"")</f>
        <v/>
      </c>
      <c r="BQ326" s="187" t="str">
        <f t="shared" si="133"/>
        <v>43737O</v>
      </c>
      <c r="BR326" s="116" t="str">
        <f>IFERROR(+VLOOKUP($BQ326,'Calculation Solids'!$B$4:$I$1141,7,FALSE),"")</f>
        <v/>
      </c>
      <c r="BS326" s="185" t="str">
        <f t="shared" si="134"/>
        <v>43737P</v>
      </c>
      <c r="BT326" s="116" t="str">
        <f>IFERROR(+VLOOKUP($BS326,'Calculation Solids'!$B$4:$I$1141,7,FALSE),"")</f>
        <v/>
      </c>
    </row>
    <row r="327" spans="1:72" x14ac:dyDescent="0.35">
      <c r="A327" s="359">
        <v>43738</v>
      </c>
      <c r="B327" s="239"/>
      <c r="C327" s="173" t="str">
        <f t="shared" si="118"/>
        <v>43738A</v>
      </c>
      <c r="D327" s="42">
        <f>IFERROR(+VLOOKUP(C327,'Calculation Solids'!$B$4:$I$1141,7,FALSE),"")</f>
        <v>10.196981462829619</v>
      </c>
      <c r="E327" s="372" t="str">
        <f>+IFERROR(VLOOKUP($C327,'Calculation COD'!$B$4:$J$1055,7,FALSE),"")</f>
        <v/>
      </c>
      <c r="F327" s="373" t="str">
        <f t="shared" si="120"/>
        <v>43738B</v>
      </c>
      <c r="G327" s="323">
        <f>IFERROR(+VLOOKUP($F327,'Calculation Solids'!$B$4:$I$1141,7,FALSE),"")</f>
        <v>3.4649163942925929</v>
      </c>
      <c r="H327" s="374" t="str">
        <f>+IFERROR(VLOOKUP($F327,'Calculation COD'!$B$4:$J$1055,7,FALSE),"")</f>
        <v/>
      </c>
      <c r="I327" s="374" t="str">
        <f>+IFERROR(VLOOKUP($F327,'Calculation NH4'!$B$4:$J$1041,7,FALSE),"")</f>
        <v/>
      </c>
      <c r="J327" s="42" t="str">
        <f>+IFERROR(VLOOKUP($F327,'Calculation NO3'!$B$4:$J$1044,7,FALSE),"")</f>
        <v/>
      </c>
      <c r="K327" s="42" t="str">
        <f>+IFERROR(VLOOKUP($F327,'Calculation P'!$B$4:$J$1000,7,FALSE),"")</f>
        <v/>
      </c>
      <c r="L327" s="239"/>
      <c r="M327" s="375" t="str">
        <f t="shared" si="121"/>
        <v>43738J</v>
      </c>
      <c r="N327" s="67">
        <f>+IFERROR(VLOOKUP($M327,'Calculation Solids'!$B$4:$J$1141,7,FALSE),"")</f>
        <v>50.039131285462695</v>
      </c>
      <c r="O327" s="42" t="str">
        <f t="shared" si="122"/>
        <v>43738K</v>
      </c>
      <c r="P327" s="42">
        <f>+IFERROR(VLOOKUP($O327,'Calculation Solids'!$B$4:$J$1141,7,FALSE),"")</f>
        <v>52.077576473892876</v>
      </c>
      <c r="Q327" s="42" t="str">
        <f t="shared" si="123"/>
        <v>43738L</v>
      </c>
      <c r="R327" s="42" t="str">
        <f>+IFERROR(VLOOKUP($Q327,'Calculation Solids'!$B$4:$J$1141,7,FALSE),"")</f>
        <v/>
      </c>
      <c r="S327" s="42" t="str">
        <f t="shared" si="124"/>
        <v>43738M</v>
      </c>
      <c r="T327" s="42" t="str">
        <f>+IFERROR(VLOOKUP($S327,'Calculation Solids'!$B$4:$J$1141,7,FALSE),"")</f>
        <v/>
      </c>
      <c r="U327" s="70">
        <f t="shared" si="135"/>
        <v>51.058353879677782</v>
      </c>
      <c r="V327" s="376" t="str">
        <f t="shared" si="125"/>
        <v>43738C</v>
      </c>
      <c r="W327" s="42" t="str">
        <f>+IFERROR(VLOOKUP($V327,'Calculation Solids'!$B$4:$J$1141,7,FALSE),"")</f>
        <v/>
      </c>
      <c r="X327" s="24" t="str">
        <f>+IFERROR(VLOOKUP($V327,'Calculation COD'!$B$4:$J$1055,7,FALSE),"")</f>
        <v/>
      </c>
      <c r="Y327" s="24" t="str">
        <f>+IFERROR(VLOOKUP($V327,'Calculation NH4'!$B$4:$J$1041,7,FALSE),"")</f>
        <v/>
      </c>
      <c r="Z327" s="42" t="str">
        <f>+IFERROR(VLOOKUP($V327,'Calculation NO3'!$B$4:$J$1044,7,FALSE),"")</f>
        <v/>
      </c>
      <c r="AA327" s="132" t="str">
        <f>+IFERROR(VLOOKUP($V327,'Calculation P'!$B$4:$J$1000,7,FALSE),"")</f>
        <v/>
      </c>
      <c r="AB327" s="62"/>
      <c r="AC327" s="373" t="str">
        <f t="shared" si="126"/>
        <v>43738D</v>
      </c>
      <c r="AD327" s="24" t="str">
        <f>+IFERROR(VLOOKUP($AC327,'Calculation TSS'!$B$4:$J$1000,7,FALSE),"")</f>
        <v/>
      </c>
      <c r="AE327" s="24" t="str">
        <f>+IFERROR(VLOOKUP($AC327,'Calculation COD'!$B$4:$J$1055,7,FALSE),"")</f>
        <v/>
      </c>
      <c r="AF327" s="24" t="str">
        <f>+IFERROR(VLOOKUP($AC327,'Calculation NH4'!$B$4:$J$1041,7,FALSE),"")</f>
        <v/>
      </c>
      <c r="AG327" s="42" t="str">
        <f>+IFERROR(VLOOKUP($AC327,'Calculation NO3'!$B$4:$J$1044,7,FALSE),"")</f>
        <v/>
      </c>
      <c r="AH327" s="42" t="str">
        <f>+IFERROR(VLOOKUP($AC327,'Calculation P'!$B$4:$J$1000,7,FALSE),"")</f>
        <v/>
      </c>
      <c r="AI327" s="239"/>
      <c r="AJ327" s="377" t="str">
        <f t="shared" si="127"/>
        <v>43738E</v>
      </c>
      <c r="AK327" s="378" t="str">
        <f>+IFERROR(VLOOKUP($AJ327,'Calculation TSS'!$B$4:$J$1000,7,FALSE),"")</f>
        <v/>
      </c>
      <c r="AL327" s="24" t="str">
        <f>+IFERROR(VLOOKUP($AJ327,'Calculation COD'!$B$4:$J$1055,7,FALSE),"")</f>
        <v/>
      </c>
      <c r="AM327" s="24" t="str">
        <f>+IFERROR(VLOOKUP($AJ327,'Calculation NH4'!$B$4:$J$1041,7,FALSE),"")</f>
        <v/>
      </c>
      <c r="AN327" s="42" t="str">
        <f>+IFERROR(VLOOKUP($AJ327,'Calculation NO3'!$B$4:$J$1044,7,FALSE),"")</f>
        <v/>
      </c>
      <c r="AO327" s="70" t="str">
        <f>+IFERROR(VLOOKUP($AJ327,'Calculation P'!$B$4:$J$1000,7,FALSE),"")</f>
        <v/>
      </c>
      <c r="AP327" s="323" t="str">
        <f t="shared" si="128"/>
        <v>43738F</v>
      </c>
      <c r="AQ327" s="25" t="str">
        <f>+IFERROR(VLOOKUP($AP327,'Calculation TSS'!$B$4:$J$1000,7,FALSE),"")</f>
        <v/>
      </c>
      <c r="AR327" s="25" t="str">
        <f>+IFERROR(VLOOKUP($AP327,'Calculation COD'!$B$4:$J$1055,7,FALSE),"")</f>
        <v/>
      </c>
      <c r="AS327" s="25" t="str">
        <f>+IFERROR(VLOOKUP($AP327,'Calculation NH4'!$B$4:$J$1041,7,FALSE),"")</f>
        <v/>
      </c>
      <c r="AT327" s="42" t="str">
        <f>+IFERROR(VLOOKUP($AP327,'Calculation NO3'!$B$4:$J$1044,7,FALSE),"")</f>
        <v/>
      </c>
      <c r="AU327" s="42" t="str">
        <f>+IFERROR(VLOOKUP($AP327,'Calculation P'!$B$4:$J$1000,7,FALSE),"")</f>
        <v/>
      </c>
      <c r="AV327" s="62"/>
      <c r="AW327" s="376" t="str">
        <f t="shared" si="129"/>
        <v>43738G</v>
      </c>
      <c r="AX327" s="25" t="str">
        <f>+IFERROR(VLOOKUP($AW327,'Calculation COD'!$B$4:$J$1055,7,FALSE),"")</f>
        <v/>
      </c>
      <c r="AY327" s="25" t="str">
        <f>+IFERROR(VLOOKUP($AW327,'Calculation NH4'!$B$4:$J$1041,7,FALSE),"")</f>
        <v/>
      </c>
      <c r="AZ327" s="42" t="str">
        <f>+IFERROR(VLOOKUP($AW327,'Calculation NO3'!$B$4:$J$1044,7,FALSE),"")</f>
        <v/>
      </c>
      <c r="BA327" s="70" t="str">
        <f>+IFERROR(VLOOKUP($AW327,'Calculation P'!$B$4:$J$1000,7,FALSE),"")</f>
        <v/>
      </c>
      <c r="BB327" s="373" t="str">
        <f t="shared" si="130"/>
        <v>43738H</v>
      </c>
      <c r="BC327" s="42" t="str">
        <f>+IFERROR(VLOOKUP($BB327,'Calculation TSS'!$B$4:$J$1000,7,FALSE),"")</f>
        <v/>
      </c>
      <c r="BD327" s="25" t="str">
        <f>+IFERROR(VLOOKUP($BB327,'Calculation COD'!$B$4:$J$1055,7,FALSE),"")</f>
        <v/>
      </c>
      <c r="BE327" s="25" t="str">
        <f>+IFERROR(VLOOKUP($BB327,'Calculation NH4'!$B$4:$J$1041,7,FALSE),"")</f>
        <v/>
      </c>
      <c r="BF327" s="25" t="str">
        <f>+IFERROR(VLOOKUP($BB327,'Calculation NO3'!$B$4:$J$1044,7,FALSE),"")</f>
        <v/>
      </c>
      <c r="BG327" s="132" t="str">
        <f>+IFERROR(VLOOKUP($BB327,'Calculation P'!$B$4:$J$1000,7,FALSE),"")</f>
        <v/>
      </c>
      <c r="BH327" s="377" t="str">
        <f t="shared" si="131"/>
        <v>43738I</v>
      </c>
      <c r="BI327" s="67" t="str">
        <f>+IFERROR(VLOOKUP($BH327,'Calculation TSS'!$B$4:$J$1000,7,FALSE),"")</f>
        <v/>
      </c>
      <c r="BJ327" s="25" t="str">
        <f>+IFERROR(VLOOKUP($BH327,'Calculation COD'!$B$4:$J$1055,7,FALSE),"")</f>
        <v/>
      </c>
      <c r="BK327" s="25" t="str">
        <f>+IFERROR(VLOOKUP($BH327,'Calculation NH4'!$B$4:$J$1041,7,FALSE),"")</f>
        <v/>
      </c>
      <c r="BL327" s="25" t="str">
        <f>+IFERROR(VLOOKUP($BH327,'Calculation NO3'!$B$4:$J$1044,7,FALSE),"")</f>
        <v/>
      </c>
      <c r="BM327" s="42" t="str">
        <f>+IFERROR(VLOOKUP($BH327,'Calculation P'!$B$4:$J$1000,7,FALSE),"")</f>
        <v/>
      </c>
      <c r="BN327" s="62"/>
      <c r="BO327" s="373" t="str">
        <f t="shared" si="132"/>
        <v>43738N</v>
      </c>
      <c r="BP327" s="190" t="str">
        <f>IFERROR(+VLOOKUP($BO327,'Calculation Solids'!$B$4:$I$1141,7,FALSE),"")</f>
        <v/>
      </c>
      <c r="BQ327" s="379" t="str">
        <f t="shared" si="133"/>
        <v>43738O</v>
      </c>
      <c r="BR327" s="190">
        <f>IFERROR(+VLOOKUP($BQ327,'Calculation Solids'!$B$4:$I$1141,7,FALSE),"")</f>
        <v>467.31970950852877</v>
      </c>
      <c r="BS327" s="380" t="str">
        <f t="shared" si="134"/>
        <v>43738P</v>
      </c>
      <c r="BT327" s="190" t="str">
        <f>IFERROR(+VLOOKUP($BS327,'Calculation Solids'!$B$4:$I$1141,7,FALSE),"")</f>
        <v/>
      </c>
    </row>
    <row r="328" spans="1:72" x14ac:dyDescent="0.35">
      <c r="A328" s="359">
        <v>43739</v>
      </c>
      <c r="B328" s="239"/>
      <c r="C328" s="173" t="str">
        <f t="shared" si="118"/>
        <v>43739A</v>
      </c>
      <c r="D328" s="42">
        <f>IFERROR(+VLOOKUP(C328,'Calculation Solids'!$B$4:$I$1141,7,FALSE),"")</f>
        <v>10.295101751888616</v>
      </c>
      <c r="E328" s="372" t="str">
        <f>+IFERROR(VLOOKUP($C328,'Calculation COD'!$B$4:$J$1055,7,FALSE),"")</f>
        <v/>
      </c>
      <c r="F328" s="373" t="str">
        <f t="shared" si="120"/>
        <v>43739B</v>
      </c>
      <c r="G328" s="323">
        <f>IFERROR(+VLOOKUP($F328,'Calculation Solids'!$B$4:$I$1141,7,FALSE),"")</f>
        <v>2.3805304824243949</v>
      </c>
      <c r="H328" s="374" t="str">
        <f>+IFERROR(VLOOKUP($F328,'Calculation COD'!$B$4:$J$1055,7,FALSE),"")</f>
        <v/>
      </c>
      <c r="I328" s="374" t="str">
        <f>+IFERROR(VLOOKUP($F328,'Calculation NH4'!$B$4:$J$1041,7,FALSE),"")</f>
        <v/>
      </c>
      <c r="J328" s="42" t="str">
        <f>+IFERROR(VLOOKUP($F328,'Calculation NO3'!$B$4:$J$1044,7,FALSE),"")</f>
        <v/>
      </c>
      <c r="K328" s="42" t="str">
        <f>+IFERROR(VLOOKUP($F328,'Calculation P'!$B$4:$J$1000,7,FALSE),"")</f>
        <v/>
      </c>
      <c r="L328" s="239"/>
      <c r="M328" s="375" t="str">
        <f t="shared" si="121"/>
        <v>43739J</v>
      </c>
      <c r="N328" s="67">
        <f>+IFERROR(VLOOKUP($M328,'Calculation Solids'!$B$4:$J$1141,7,FALSE),"")</f>
        <v>48.973361359442286</v>
      </c>
      <c r="O328" s="42" t="str">
        <f t="shared" si="122"/>
        <v>43739K</v>
      </c>
      <c r="P328" s="42">
        <f>+IFERROR(VLOOKUP($O328,'Calculation Solids'!$B$4:$J$1141,7,FALSE),"")</f>
        <v>39.608471890822919</v>
      </c>
      <c r="Q328" s="42" t="str">
        <f t="shared" si="123"/>
        <v>43739L</v>
      </c>
      <c r="R328" s="42">
        <f>+IFERROR(VLOOKUP($Q328,'Calculation Solids'!$B$4:$J$1141,7,FALSE),"")</f>
        <v>51.287542251361614</v>
      </c>
      <c r="S328" s="42" t="str">
        <f t="shared" si="124"/>
        <v>43739M</v>
      </c>
      <c r="T328" s="42" t="str">
        <f>+IFERROR(VLOOKUP($S328,'Calculation Solids'!$B$4:$J$1141,7,FALSE),"")</f>
        <v/>
      </c>
      <c r="U328" s="70">
        <f t="shared" si="135"/>
        <v>46.62312516720894</v>
      </c>
      <c r="V328" s="376" t="str">
        <f t="shared" si="125"/>
        <v>43739C</v>
      </c>
      <c r="W328" s="42" t="str">
        <f>+IFERROR(VLOOKUP($V328,'Calculation Solids'!$B$4:$J$1141,7,FALSE),"")</f>
        <v/>
      </c>
      <c r="X328" s="24" t="str">
        <f>+IFERROR(VLOOKUP($V328,'Calculation COD'!$B$4:$J$1055,7,FALSE),"")</f>
        <v/>
      </c>
      <c r="Y328" s="24" t="str">
        <f>+IFERROR(VLOOKUP($V328,'Calculation NH4'!$B$4:$J$1041,7,FALSE),"")</f>
        <v/>
      </c>
      <c r="Z328" s="42" t="str">
        <f>+IFERROR(VLOOKUP($V328,'Calculation NO3'!$B$4:$J$1044,7,FALSE),"")</f>
        <v/>
      </c>
      <c r="AA328" s="132" t="str">
        <f>+IFERROR(VLOOKUP($V328,'Calculation P'!$B$4:$J$1000,7,FALSE),"")</f>
        <v/>
      </c>
      <c r="AB328" s="62"/>
      <c r="AC328" s="373" t="str">
        <f t="shared" si="126"/>
        <v>43739D</v>
      </c>
      <c r="AD328" s="24" t="str">
        <f>+IFERROR(VLOOKUP($AC328,'Calculation TSS'!$B$4:$J$1000,7,FALSE),"")</f>
        <v/>
      </c>
      <c r="AE328" s="24" t="str">
        <f>+IFERROR(VLOOKUP($AC328,'Calculation COD'!$B$4:$J$1055,7,FALSE),"")</f>
        <v/>
      </c>
      <c r="AF328" s="24" t="str">
        <f>+IFERROR(VLOOKUP($AC328,'Calculation NH4'!$B$4:$J$1041,7,FALSE),"")</f>
        <v/>
      </c>
      <c r="AG328" s="42" t="str">
        <f>+IFERROR(VLOOKUP($AC328,'Calculation NO3'!$B$4:$J$1044,7,FALSE),"")</f>
        <v/>
      </c>
      <c r="AH328" s="42" t="str">
        <f>+IFERROR(VLOOKUP($AC328,'Calculation P'!$B$4:$J$1000,7,FALSE),"")</f>
        <v/>
      </c>
      <c r="AI328" s="239"/>
      <c r="AJ328" s="377" t="str">
        <f t="shared" si="127"/>
        <v>43739E</v>
      </c>
      <c r="AK328" s="378" t="str">
        <f>+IFERROR(VLOOKUP($AJ328,'Calculation TSS'!$B$4:$J$1000,7,FALSE),"")</f>
        <v/>
      </c>
      <c r="AL328" s="24" t="str">
        <f>+IFERROR(VLOOKUP($AJ328,'Calculation COD'!$B$4:$J$1055,7,FALSE),"")</f>
        <v/>
      </c>
      <c r="AM328" s="24" t="str">
        <f>+IFERROR(VLOOKUP($AJ328,'Calculation NH4'!$B$4:$J$1041,7,FALSE),"")</f>
        <v/>
      </c>
      <c r="AN328" s="42" t="str">
        <f>+IFERROR(VLOOKUP($AJ328,'Calculation NO3'!$B$4:$J$1044,7,FALSE),"")</f>
        <v/>
      </c>
      <c r="AO328" s="70" t="str">
        <f>+IFERROR(VLOOKUP($AJ328,'Calculation P'!$B$4:$J$1000,7,FALSE),"")</f>
        <v/>
      </c>
      <c r="AP328" s="323" t="str">
        <f t="shared" si="128"/>
        <v>43739F</v>
      </c>
      <c r="AQ328" s="25" t="str">
        <f>+IFERROR(VLOOKUP($AP328,'Calculation TSS'!$B$4:$J$1000,7,FALSE),"")</f>
        <v/>
      </c>
      <c r="AR328" s="25" t="str">
        <f>+IFERROR(VLOOKUP($AP328,'Calculation COD'!$B$4:$J$1055,7,FALSE),"")</f>
        <v/>
      </c>
      <c r="AS328" s="25" t="str">
        <f>+IFERROR(VLOOKUP($AP328,'Calculation NH4'!$B$4:$J$1041,7,FALSE),"")</f>
        <v/>
      </c>
      <c r="AT328" s="42" t="str">
        <f>+IFERROR(VLOOKUP($AP328,'Calculation NO3'!$B$4:$J$1044,7,FALSE),"")</f>
        <v/>
      </c>
      <c r="AU328" s="42" t="str">
        <f>+IFERROR(VLOOKUP($AP328,'Calculation P'!$B$4:$J$1000,7,FALSE),"")</f>
        <v/>
      </c>
      <c r="AV328" s="62"/>
      <c r="AW328" s="376" t="str">
        <f t="shared" si="129"/>
        <v>43739G</v>
      </c>
      <c r="AX328" s="25" t="str">
        <f>+IFERROR(VLOOKUP($AW328,'Calculation COD'!$B$4:$J$1055,7,FALSE),"")</f>
        <v/>
      </c>
      <c r="AY328" s="25" t="str">
        <f>+IFERROR(VLOOKUP($AW328,'Calculation NH4'!$B$4:$J$1041,7,FALSE),"")</f>
        <v/>
      </c>
      <c r="AZ328" s="42" t="str">
        <f>+IFERROR(VLOOKUP($AW328,'Calculation NO3'!$B$4:$J$1044,7,FALSE),"")</f>
        <v/>
      </c>
      <c r="BA328" s="70" t="str">
        <f>+IFERROR(VLOOKUP($AW328,'Calculation P'!$B$4:$J$1000,7,FALSE),"")</f>
        <v/>
      </c>
      <c r="BB328" s="373" t="str">
        <f t="shared" si="130"/>
        <v>43739H</v>
      </c>
      <c r="BC328" s="42" t="str">
        <f>+IFERROR(VLOOKUP($BB328,'Calculation TSS'!$B$4:$J$1000,7,FALSE),"")</f>
        <v/>
      </c>
      <c r="BD328" s="25" t="str">
        <f>+IFERROR(VLOOKUP($BB328,'Calculation COD'!$B$4:$J$1055,7,FALSE),"")</f>
        <v/>
      </c>
      <c r="BE328" s="25" t="str">
        <f>+IFERROR(VLOOKUP($BB328,'Calculation NH4'!$B$4:$J$1041,7,FALSE),"")</f>
        <v/>
      </c>
      <c r="BF328" s="25" t="str">
        <f>+IFERROR(VLOOKUP($BB328,'Calculation NO3'!$B$4:$J$1044,7,FALSE),"")</f>
        <v/>
      </c>
      <c r="BG328" s="132" t="str">
        <f>+IFERROR(VLOOKUP($BB328,'Calculation P'!$B$4:$J$1000,7,FALSE),"")</f>
        <v/>
      </c>
      <c r="BH328" s="377" t="str">
        <f t="shared" si="131"/>
        <v>43739I</v>
      </c>
      <c r="BI328" s="67" t="str">
        <f>+IFERROR(VLOOKUP($BH328,'Calculation TSS'!$B$4:$J$1000,7,FALSE),"")</f>
        <v/>
      </c>
      <c r="BJ328" s="25" t="str">
        <f>+IFERROR(VLOOKUP($BH328,'Calculation COD'!$B$4:$J$1055,7,FALSE),"")</f>
        <v/>
      </c>
      <c r="BK328" s="25" t="str">
        <f>+IFERROR(VLOOKUP($BH328,'Calculation NH4'!$B$4:$J$1041,7,FALSE),"")</f>
        <v/>
      </c>
      <c r="BL328" s="25" t="str">
        <f>+IFERROR(VLOOKUP($BH328,'Calculation NO3'!$B$4:$J$1044,7,FALSE),"")</f>
        <v/>
      </c>
      <c r="BM328" s="42" t="str">
        <f>+IFERROR(VLOOKUP($BH328,'Calculation P'!$B$4:$J$1000,7,FALSE),"")</f>
        <v/>
      </c>
      <c r="BN328" s="62"/>
      <c r="BO328" s="373" t="str">
        <f t="shared" si="132"/>
        <v>43739N</v>
      </c>
      <c r="BP328" s="190">
        <f>IFERROR(+VLOOKUP($BO328,'Calculation Solids'!$B$4:$I$1141,7,FALSE),"")</f>
        <v>302.87801776700013</v>
      </c>
      <c r="BQ328" s="379" t="str">
        <f t="shared" si="133"/>
        <v>43739O</v>
      </c>
      <c r="BR328" s="190" t="str">
        <f>IFERROR(+VLOOKUP($BQ328,'Calculation Solids'!$B$4:$I$1141,7,FALSE),"")</f>
        <v/>
      </c>
      <c r="BS328" s="380" t="str">
        <f t="shared" si="134"/>
        <v>43739P</v>
      </c>
      <c r="BT328" s="190" t="str">
        <f>IFERROR(+VLOOKUP($BS328,'Calculation Solids'!$B$4:$I$1141,7,FALSE),"")</f>
        <v/>
      </c>
    </row>
    <row r="329" spans="1:72" x14ac:dyDescent="0.35">
      <c r="A329" s="359">
        <v>43740</v>
      </c>
      <c r="B329" s="239"/>
      <c r="C329" s="173" t="str">
        <f t="shared" si="118"/>
        <v>43740A</v>
      </c>
      <c r="D329" s="42" t="str">
        <f>IFERROR(+VLOOKUP(C329,'Calculation Solids'!$B$4:$I$1141,7,FALSE),"")</f>
        <v/>
      </c>
      <c r="E329" s="372">
        <f>+IFERROR(VLOOKUP($C329,'Calculation COD'!$B$4:$J$1055,7,FALSE),"")</f>
        <v>11620</v>
      </c>
      <c r="F329" s="373" t="str">
        <f t="shared" si="120"/>
        <v>43740B</v>
      </c>
      <c r="G329" s="323" t="str">
        <f>IFERROR(+VLOOKUP($F329,'Calculation Solids'!$B$4:$I$1141,7,FALSE),"")</f>
        <v/>
      </c>
      <c r="H329" s="374">
        <f>+IFERROR(VLOOKUP($F329,'Calculation COD'!$B$4:$J$1055,7,FALSE),"")</f>
        <v>2760</v>
      </c>
      <c r="I329" s="374">
        <f>+IFERROR(VLOOKUP($F329,'Calculation NH4'!$B$4:$J$1041,7,FALSE),"")</f>
        <v>517.5</v>
      </c>
      <c r="J329" s="42">
        <f>+IFERROR(VLOOKUP($F329,'Calculation NO3'!$B$4:$J$1044,7,FALSE),"")</f>
        <v>0</v>
      </c>
      <c r="K329" s="42" t="str">
        <f>+IFERROR(VLOOKUP($F329,'Calculation P'!$B$4:$J$1000,7,FALSE),"")</f>
        <v/>
      </c>
      <c r="L329" s="239"/>
      <c r="M329" s="375" t="str">
        <f t="shared" si="121"/>
        <v>43740J</v>
      </c>
      <c r="N329" s="67" t="str">
        <f>+IFERROR(VLOOKUP($M329,'Calculation Solids'!$B$4:$J$1141,7,FALSE),"")</f>
        <v/>
      </c>
      <c r="O329" s="42" t="str">
        <f t="shared" si="122"/>
        <v>43740K</v>
      </c>
      <c r="P329" s="42" t="str">
        <f>+IFERROR(VLOOKUP($O329,'Calculation Solids'!$B$4:$J$1141,7,FALSE),"")</f>
        <v/>
      </c>
      <c r="Q329" s="42" t="str">
        <f t="shared" si="123"/>
        <v>43740L</v>
      </c>
      <c r="R329" s="42" t="str">
        <f>+IFERROR(VLOOKUP($Q329,'Calculation Solids'!$B$4:$J$1141,7,FALSE),"")</f>
        <v/>
      </c>
      <c r="S329" s="42" t="str">
        <f t="shared" si="124"/>
        <v>43740M</v>
      </c>
      <c r="T329" s="42" t="str">
        <f>+IFERROR(VLOOKUP($S329,'Calculation Solids'!$B$4:$J$1141,7,FALSE),"")</f>
        <v/>
      </c>
      <c r="U329" s="70" t="str">
        <f t="shared" si="135"/>
        <v/>
      </c>
      <c r="V329" s="376" t="str">
        <f t="shared" si="125"/>
        <v>43740C</v>
      </c>
      <c r="W329" s="42" t="str">
        <f>+IFERROR(VLOOKUP($V329,'Calculation Solids'!$B$4:$J$1141,7,FALSE),"")</f>
        <v/>
      </c>
      <c r="X329" s="24" t="str">
        <f>+IFERROR(VLOOKUP($V329,'Calculation COD'!$B$4:$J$1055,7,FALSE),"")</f>
        <v/>
      </c>
      <c r="Y329" s="24" t="str">
        <f>+IFERROR(VLOOKUP($V329,'Calculation NH4'!$B$4:$J$1041,7,FALSE),"")</f>
        <v/>
      </c>
      <c r="Z329" s="42" t="str">
        <f>+IFERROR(VLOOKUP($V329,'Calculation NO3'!$B$4:$J$1044,7,FALSE),"")</f>
        <v/>
      </c>
      <c r="AA329" s="132" t="str">
        <f>+IFERROR(VLOOKUP($V329,'Calculation P'!$B$4:$J$1000,7,FALSE),"")</f>
        <v/>
      </c>
      <c r="AB329" s="62"/>
      <c r="AC329" s="373" t="str">
        <f t="shared" si="126"/>
        <v>43740D</v>
      </c>
      <c r="AD329" s="24" t="str">
        <f>+IFERROR(VLOOKUP($AC329,'Calculation TSS'!$B$4:$J$1000,7,FALSE),"")</f>
        <v/>
      </c>
      <c r="AE329" s="24" t="str">
        <f>+IFERROR(VLOOKUP($AC329,'Calculation COD'!$B$4:$J$1055,7,FALSE),"")</f>
        <v/>
      </c>
      <c r="AF329" s="24" t="str">
        <f>+IFERROR(VLOOKUP($AC329,'Calculation NH4'!$B$4:$J$1041,7,FALSE),"")</f>
        <v/>
      </c>
      <c r="AG329" s="42" t="str">
        <f>+IFERROR(VLOOKUP($AC329,'Calculation NO3'!$B$4:$J$1044,7,FALSE),"")</f>
        <v/>
      </c>
      <c r="AH329" s="42" t="str">
        <f>+IFERROR(VLOOKUP($AC329,'Calculation P'!$B$4:$J$1000,7,FALSE),"")</f>
        <v/>
      </c>
      <c r="AI329" s="239"/>
      <c r="AJ329" s="377" t="str">
        <f t="shared" si="127"/>
        <v>43740E</v>
      </c>
      <c r="AK329" s="378" t="str">
        <f>+IFERROR(VLOOKUP($AJ329,'Calculation TSS'!$B$4:$J$1000,7,FALSE),"")</f>
        <v/>
      </c>
      <c r="AL329" s="24">
        <f>+IFERROR(VLOOKUP($AJ329,'Calculation COD'!$B$4:$J$1055,7,FALSE),"")</f>
        <v>0</v>
      </c>
      <c r="AM329" s="24" t="str">
        <f>+IFERROR(VLOOKUP($AJ329,'Calculation NH4'!$B$4:$J$1041,7,FALSE),"")</f>
        <v/>
      </c>
      <c r="AN329" s="42" t="str">
        <f>+IFERROR(VLOOKUP($AJ329,'Calculation NO3'!$B$4:$J$1044,7,FALSE),"")</f>
        <v/>
      </c>
      <c r="AO329" s="70" t="str">
        <f>+IFERROR(VLOOKUP($AJ329,'Calculation P'!$B$4:$J$1000,7,FALSE),"")</f>
        <v/>
      </c>
      <c r="AP329" s="323" t="str">
        <f t="shared" si="128"/>
        <v>43740F</v>
      </c>
      <c r="AQ329" s="25">
        <f>+IFERROR(VLOOKUP($AP329,'Calculation TSS'!$B$4:$J$1000,7,FALSE),"")</f>
        <v>319.99999999999807</v>
      </c>
      <c r="AR329" s="25" t="str">
        <f>+IFERROR(VLOOKUP($AP329,'Calculation COD'!$B$4:$J$1055,7,FALSE),"")</f>
        <v/>
      </c>
      <c r="AS329" s="25" t="str">
        <f>+IFERROR(VLOOKUP($AP329,'Calculation NH4'!$B$4:$J$1041,7,FALSE),"")</f>
        <v/>
      </c>
      <c r="AT329" s="42" t="str">
        <f>+IFERROR(VLOOKUP($AP329,'Calculation NO3'!$B$4:$J$1044,7,FALSE),"")</f>
        <v/>
      </c>
      <c r="AU329" s="42" t="str">
        <f>+IFERROR(VLOOKUP($AP329,'Calculation P'!$B$4:$J$1000,7,FALSE),"")</f>
        <v/>
      </c>
      <c r="AV329" s="62"/>
      <c r="AW329" s="376" t="str">
        <f t="shared" si="129"/>
        <v>43740G</v>
      </c>
      <c r="AX329" s="25">
        <f>+IFERROR(VLOOKUP($AW329,'Calculation COD'!$B$4:$J$1055,7,FALSE),"")</f>
        <v>0</v>
      </c>
      <c r="AY329" s="25">
        <f>+IFERROR(VLOOKUP($AW329,'Calculation NH4'!$B$4:$J$1041,7,FALSE),"")</f>
        <v>182.5</v>
      </c>
      <c r="AZ329" s="42">
        <f>+IFERROR(VLOOKUP($AW329,'Calculation NO3'!$B$4:$J$1044,7,FALSE),"")</f>
        <v>0</v>
      </c>
      <c r="BA329" s="70" t="str">
        <f>+IFERROR(VLOOKUP($AW329,'Calculation P'!$B$4:$J$1000,7,FALSE),"")</f>
        <v/>
      </c>
      <c r="BB329" s="373" t="str">
        <f t="shared" si="130"/>
        <v>43740H</v>
      </c>
      <c r="BC329" s="42" t="str">
        <f>+IFERROR(VLOOKUP($BB329,'Calculation TSS'!$B$4:$J$1000,7,FALSE),"")</f>
        <v/>
      </c>
      <c r="BD329" s="25" t="str">
        <f>+IFERROR(VLOOKUP($BB329,'Calculation COD'!$B$4:$J$1055,7,FALSE),"")</f>
        <v/>
      </c>
      <c r="BE329" s="25" t="str">
        <f>+IFERROR(VLOOKUP($BB329,'Calculation NH4'!$B$4:$J$1041,7,FALSE),"")</f>
        <v/>
      </c>
      <c r="BF329" s="25" t="str">
        <f>+IFERROR(VLOOKUP($BB329,'Calculation NO3'!$B$4:$J$1044,7,FALSE),"")</f>
        <v/>
      </c>
      <c r="BG329" s="132" t="str">
        <f>+IFERROR(VLOOKUP($BB329,'Calculation P'!$B$4:$J$1000,7,FALSE),"")</f>
        <v/>
      </c>
      <c r="BH329" s="377" t="str">
        <f t="shared" si="131"/>
        <v>43740I</v>
      </c>
      <c r="BI329" s="67">
        <f>+IFERROR(VLOOKUP($BH329,'Calculation TSS'!$B$4:$J$1000,7,FALSE),"")</f>
        <v>29.000000000000135</v>
      </c>
      <c r="BJ329" s="25" t="str">
        <f>+IFERROR(VLOOKUP($BH329,'Calculation COD'!$B$4:$J$1055,7,FALSE),"")</f>
        <v/>
      </c>
      <c r="BK329" s="25">
        <f>+IFERROR(VLOOKUP($BH329,'Calculation NH4'!$B$4:$J$1041,7,FALSE),"")</f>
        <v>132.5</v>
      </c>
      <c r="BL329" s="25">
        <f>+IFERROR(VLOOKUP($BH329,'Calculation NO3'!$B$4:$J$1044,7,FALSE),"")</f>
        <v>34.5</v>
      </c>
      <c r="BM329" s="42" t="str">
        <f>+IFERROR(VLOOKUP($BH329,'Calculation P'!$B$4:$J$1000,7,FALSE),"")</f>
        <v/>
      </c>
      <c r="BN329" s="62"/>
      <c r="BO329" s="373" t="str">
        <f t="shared" si="132"/>
        <v>43740N</v>
      </c>
      <c r="BP329" s="190" t="str">
        <f>IFERROR(+VLOOKUP($BO329,'Calculation Solids'!$B$4:$I$1141,7,FALSE),"")</f>
        <v/>
      </c>
      <c r="BQ329" s="379" t="str">
        <f t="shared" si="133"/>
        <v>43740O</v>
      </c>
      <c r="BR329" s="190" t="str">
        <f>IFERROR(+VLOOKUP($BQ329,'Calculation Solids'!$B$4:$I$1141,7,FALSE),"")</f>
        <v/>
      </c>
      <c r="BS329" s="380" t="str">
        <f t="shared" si="134"/>
        <v>43740P</v>
      </c>
      <c r="BT329" s="190" t="str">
        <f>IFERROR(+VLOOKUP($BS329,'Calculation Solids'!$B$4:$I$1141,7,FALSE),"")</f>
        <v/>
      </c>
    </row>
    <row r="330" spans="1:72" x14ac:dyDescent="0.35">
      <c r="A330" s="359">
        <v>43741</v>
      </c>
      <c r="B330" s="239"/>
      <c r="C330" s="173" t="str">
        <f t="shared" si="118"/>
        <v>43741A</v>
      </c>
      <c r="D330" s="42" t="str">
        <f>IFERROR(+VLOOKUP(C330,'Calculation Solids'!$B$4:$I$1141,7,FALSE),"")</f>
        <v/>
      </c>
      <c r="E330" s="372" t="str">
        <f>+IFERROR(VLOOKUP($C330,'Calculation COD'!$B$4:$J$1055,7,FALSE),"")</f>
        <v/>
      </c>
      <c r="F330" s="373" t="str">
        <f t="shared" si="120"/>
        <v>43741B</v>
      </c>
      <c r="G330" s="323" t="str">
        <f>IFERROR(+VLOOKUP($F330,'Calculation Solids'!$B$4:$I$1141,7,FALSE),"")</f>
        <v/>
      </c>
      <c r="H330" s="374" t="str">
        <f>+IFERROR(VLOOKUP($F330,'Calculation COD'!$B$4:$J$1055,7,FALSE),"")</f>
        <v/>
      </c>
      <c r="I330" s="374" t="str">
        <f>+IFERROR(VLOOKUP($F330,'Calculation NH4'!$B$4:$J$1041,7,FALSE),"")</f>
        <v/>
      </c>
      <c r="J330" s="42" t="str">
        <f>+IFERROR(VLOOKUP($F330,'Calculation NO3'!$B$4:$J$1044,7,FALSE),"")</f>
        <v/>
      </c>
      <c r="K330" s="42" t="str">
        <f>+IFERROR(VLOOKUP($F330,'Calculation P'!$B$4:$J$1000,7,FALSE),"")</f>
        <v/>
      </c>
      <c r="L330" s="239"/>
      <c r="M330" s="375" t="str">
        <f t="shared" si="121"/>
        <v>43741J</v>
      </c>
      <c r="N330" s="67" t="str">
        <f>+IFERROR(VLOOKUP($M330,'Calculation Solids'!$B$4:$J$1141,7,FALSE),"")</f>
        <v/>
      </c>
      <c r="O330" s="42" t="str">
        <f t="shared" si="122"/>
        <v>43741K</v>
      </c>
      <c r="P330" s="42" t="str">
        <f>+IFERROR(VLOOKUP($O330,'Calculation Solids'!$B$4:$J$1141,7,FALSE),"")</f>
        <v/>
      </c>
      <c r="Q330" s="42" t="str">
        <f t="shared" si="123"/>
        <v>43741L</v>
      </c>
      <c r="R330" s="42" t="str">
        <f>+IFERROR(VLOOKUP($Q330,'Calculation Solids'!$B$4:$J$1141,7,FALSE),"")</f>
        <v/>
      </c>
      <c r="S330" s="42" t="str">
        <f t="shared" si="124"/>
        <v>43741M</v>
      </c>
      <c r="T330" s="42" t="str">
        <f>+IFERROR(VLOOKUP($S330,'Calculation Solids'!$B$4:$J$1141,7,FALSE),"")</f>
        <v/>
      </c>
      <c r="U330" s="70" t="str">
        <f t="shared" si="135"/>
        <v/>
      </c>
      <c r="V330" s="376" t="str">
        <f t="shared" si="125"/>
        <v>43741C</v>
      </c>
      <c r="W330" s="42" t="str">
        <f>+IFERROR(VLOOKUP($V330,'Calculation Solids'!$B$4:$J$1141,7,FALSE),"")</f>
        <v/>
      </c>
      <c r="X330" s="24" t="str">
        <f>+IFERROR(VLOOKUP($V330,'Calculation COD'!$B$4:$J$1055,7,FALSE),"")</f>
        <v/>
      </c>
      <c r="Y330" s="24" t="str">
        <f>+IFERROR(VLOOKUP($V330,'Calculation NH4'!$B$4:$J$1041,7,FALSE),"")</f>
        <v/>
      </c>
      <c r="Z330" s="42" t="str">
        <f>+IFERROR(VLOOKUP($V330,'Calculation NO3'!$B$4:$J$1044,7,FALSE),"")</f>
        <v/>
      </c>
      <c r="AA330" s="132" t="str">
        <f>+IFERROR(VLOOKUP($V330,'Calculation P'!$B$4:$J$1000,7,FALSE),"")</f>
        <v/>
      </c>
      <c r="AB330" s="62"/>
      <c r="AC330" s="373" t="str">
        <f t="shared" si="126"/>
        <v>43741D</v>
      </c>
      <c r="AD330" s="24" t="str">
        <f>+IFERROR(VLOOKUP($AC330,'Calculation TSS'!$B$4:$J$1000,7,FALSE),"")</f>
        <v/>
      </c>
      <c r="AE330" s="24" t="str">
        <f>+IFERROR(VLOOKUP($AC330,'Calculation COD'!$B$4:$J$1055,7,FALSE),"")</f>
        <v/>
      </c>
      <c r="AF330" s="24" t="str">
        <f>+IFERROR(VLOOKUP($AC330,'Calculation NH4'!$B$4:$J$1041,7,FALSE),"")</f>
        <v/>
      </c>
      <c r="AG330" s="42" t="str">
        <f>+IFERROR(VLOOKUP($AC330,'Calculation NO3'!$B$4:$J$1044,7,FALSE),"")</f>
        <v/>
      </c>
      <c r="AH330" s="42" t="str">
        <f>+IFERROR(VLOOKUP($AC330,'Calculation P'!$B$4:$J$1000,7,FALSE),"")</f>
        <v/>
      </c>
      <c r="AI330" s="239"/>
      <c r="AJ330" s="377" t="str">
        <f t="shared" si="127"/>
        <v>43741E</v>
      </c>
      <c r="AK330" s="378" t="str">
        <f>+IFERROR(VLOOKUP($AJ330,'Calculation TSS'!$B$4:$J$1000,7,FALSE),"")</f>
        <v/>
      </c>
      <c r="AL330" s="24" t="str">
        <f>+IFERROR(VLOOKUP($AJ330,'Calculation COD'!$B$4:$J$1055,7,FALSE),"")</f>
        <v/>
      </c>
      <c r="AM330" s="24" t="str">
        <f>+IFERROR(VLOOKUP($AJ330,'Calculation NH4'!$B$4:$J$1041,7,FALSE),"")</f>
        <v/>
      </c>
      <c r="AN330" s="42" t="str">
        <f>+IFERROR(VLOOKUP($AJ330,'Calculation NO3'!$B$4:$J$1044,7,FALSE),"")</f>
        <v/>
      </c>
      <c r="AO330" s="70" t="str">
        <f>+IFERROR(VLOOKUP($AJ330,'Calculation P'!$B$4:$J$1000,7,FALSE),"")</f>
        <v/>
      </c>
      <c r="AP330" s="323" t="str">
        <f t="shared" si="128"/>
        <v>43741F</v>
      </c>
      <c r="AQ330" s="25" t="str">
        <f>+IFERROR(VLOOKUP($AP330,'Calculation TSS'!$B$4:$J$1000,7,FALSE),"")</f>
        <v/>
      </c>
      <c r="AR330" s="25" t="str">
        <f>+IFERROR(VLOOKUP($AP330,'Calculation COD'!$B$4:$J$1055,7,FALSE),"")</f>
        <v/>
      </c>
      <c r="AS330" s="25" t="str">
        <f>+IFERROR(VLOOKUP($AP330,'Calculation NH4'!$B$4:$J$1041,7,FALSE),"")</f>
        <v/>
      </c>
      <c r="AT330" s="42" t="str">
        <f>+IFERROR(VLOOKUP($AP330,'Calculation NO3'!$B$4:$J$1044,7,FALSE),"")</f>
        <v/>
      </c>
      <c r="AU330" s="42" t="str">
        <f>+IFERROR(VLOOKUP($AP330,'Calculation P'!$B$4:$J$1000,7,FALSE),"")</f>
        <v/>
      </c>
      <c r="AV330" s="62"/>
      <c r="AW330" s="376" t="str">
        <f t="shared" si="129"/>
        <v>43741G</v>
      </c>
      <c r="AX330" s="25" t="str">
        <f>+IFERROR(VLOOKUP($AW330,'Calculation COD'!$B$4:$J$1055,7,FALSE),"")</f>
        <v/>
      </c>
      <c r="AY330" s="25" t="str">
        <f>+IFERROR(VLOOKUP($AW330,'Calculation NH4'!$B$4:$J$1041,7,FALSE),"")</f>
        <v/>
      </c>
      <c r="AZ330" s="42" t="str">
        <f>+IFERROR(VLOOKUP($AW330,'Calculation NO3'!$B$4:$J$1044,7,FALSE),"")</f>
        <v/>
      </c>
      <c r="BA330" s="70" t="str">
        <f>+IFERROR(VLOOKUP($AW330,'Calculation P'!$B$4:$J$1000,7,FALSE),"")</f>
        <v/>
      </c>
      <c r="BB330" s="373" t="str">
        <f t="shared" si="130"/>
        <v>43741H</v>
      </c>
      <c r="BC330" s="42" t="str">
        <f>+IFERROR(VLOOKUP($BB330,'Calculation TSS'!$B$4:$J$1000,7,FALSE),"")</f>
        <v/>
      </c>
      <c r="BD330" s="25" t="str">
        <f>+IFERROR(VLOOKUP($BB330,'Calculation COD'!$B$4:$J$1055,7,FALSE),"")</f>
        <v/>
      </c>
      <c r="BE330" s="25" t="str">
        <f>+IFERROR(VLOOKUP($BB330,'Calculation NH4'!$B$4:$J$1041,7,FALSE),"")</f>
        <v/>
      </c>
      <c r="BF330" s="25" t="str">
        <f>+IFERROR(VLOOKUP($BB330,'Calculation NO3'!$B$4:$J$1044,7,FALSE),"")</f>
        <v/>
      </c>
      <c r="BG330" s="132" t="str">
        <f>+IFERROR(VLOOKUP($BB330,'Calculation P'!$B$4:$J$1000,7,FALSE),"")</f>
        <v/>
      </c>
      <c r="BH330" s="377" t="str">
        <f t="shared" si="131"/>
        <v>43741I</v>
      </c>
      <c r="BI330" s="67" t="str">
        <f>+IFERROR(VLOOKUP($BH330,'Calculation TSS'!$B$4:$J$1000,7,FALSE),"")</f>
        <v/>
      </c>
      <c r="BJ330" s="25" t="str">
        <f>+IFERROR(VLOOKUP($BH330,'Calculation COD'!$B$4:$J$1055,7,FALSE),"")</f>
        <v/>
      </c>
      <c r="BK330" s="25" t="str">
        <f>+IFERROR(VLOOKUP($BH330,'Calculation NH4'!$B$4:$J$1041,7,FALSE),"")</f>
        <v/>
      </c>
      <c r="BL330" s="25" t="str">
        <f>+IFERROR(VLOOKUP($BH330,'Calculation NO3'!$B$4:$J$1044,7,FALSE),"")</f>
        <v/>
      </c>
      <c r="BM330" s="42" t="str">
        <f>+IFERROR(VLOOKUP($BH330,'Calculation P'!$B$4:$J$1000,7,FALSE),"")</f>
        <v/>
      </c>
      <c r="BN330" s="62"/>
      <c r="BO330" s="373" t="str">
        <f t="shared" si="132"/>
        <v>43741N</v>
      </c>
      <c r="BP330" s="190" t="str">
        <f>IFERROR(+VLOOKUP($BO330,'Calculation Solids'!$B$4:$I$1141,7,FALSE),"")</f>
        <v/>
      </c>
      <c r="BQ330" s="379" t="str">
        <f t="shared" si="133"/>
        <v>43741O</v>
      </c>
      <c r="BR330" s="190" t="str">
        <f>IFERROR(+VLOOKUP($BQ330,'Calculation Solids'!$B$4:$I$1141,7,FALSE),"")</f>
        <v/>
      </c>
      <c r="BS330" s="380" t="str">
        <f t="shared" si="134"/>
        <v>43741P</v>
      </c>
      <c r="BT330" s="190" t="str">
        <f>IFERROR(+VLOOKUP($BS330,'Calculation Solids'!$B$4:$I$1141,7,FALSE),"")</f>
        <v/>
      </c>
    </row>
    <row r="331" spans="1:72" x14ac:dyDescent="0.35">
      <c r="A331" s="359">
        <v>43742</v>
      </c>
      <c r="B331" s="239"/>
      <c r="C331" s="173" t="str">
        <f t="shared" si="118"/>
        <v>43742A</v>
      </c>
      <c r="D331" s="42">
        <f>IFERROR(+VLOOKUP(C331,'Calculation Solids'!$B$4:$I$1141,7,FALSE),"")</f>
        <v>6.8206251039467487</v>
      </c>
      <c r="E331" s="372" t="str">
        <f>+IFERROR(VLOOKUP($C331,'Calculation COD'!$B$4:$J$1055,7,FALSE),"")</f>
        <v/>
      </c>
      <c r="F331" s="373" t="str">
        <f t="shared" si="120"/>
        <v>43742B</v>
      </c>
      <c r="G331" s="323">
        <f>IFERROR(+VLOOKUP($F331,'Calculation Solids'!$B$4:$I$1141,7,FALSE),"")</f>
        <v>2.9852883557843573</v>
      </c>
      <c r="H331" s="374" t="str">
        <f>+IFERROR(VLOOKUP($F331,'Calculation COD'!$B$4:$J$1055,7,FALSE),"")</f>
        <v/>
      </c>
      <c r="I331" s="374" t="str">
        <f>+IFERROR(VLOOKUP($F331,'Calculation NH4'!$B$4:$J$1041,7,FALSE),"")</f>
        <v/>
      </c>
      <c r="J331" s="42" t="str">
        <f>+IFERROR(VLOOKUP($F331,'Calculation NO3'!$B$4:$J$1044,7,FALSE),"")</f>
        <v/>
      </c>
      <c r="K331" s="42" t="str">
        <f>+IFERROR(VLOOKUP($F331,'Calculation P'!$B$4:$J$1000,7,FALSE),"")</f>
        <v/>
      </c>
      <c r="L331" s="239"/>
      <c r="M331" s="375" t="str">
        <f t="shared" si="121"/>
        <v>43742J</v>
      </c>
      <c r="N331" s="67">
        <f>+IFERROR(VLOOKUP($M331,'Calculation Solids'!$B$4:$J$1141,7,FALSE),"")</f>
        <v>48.945509686945186</v>
      </c>
      <c r="O331" s="42" t="str">
        <f t="shared" si="122"/>
        <v>43742K</v>
      </c>
      <c r="P331" s="42">
        <f>+IFERROR(VLOOKUP($O331,'Calculation Solids'!$B$4:$J$1141,7,FALSE),"")</f>
        <v>46.621464658703673</v>
      </c>
      <c r="Q331" s="42" t="str">
        <f t="shared" si="123"/>
        <v>43742L</v>
      </c>
      <c r="R331" s="42" t="str">
        <f>+IFERROR(VLOOKUP($Q331,'Calculation Solids'!$B$4:$J$1141,7,FALSE),"")</f>
        <v/>
      </c>
      <c r="S331" s="42" t="str">
        <f t="shared" si="124"/>
        <v>43742M</v>
      </c>
      <c r="T331" s="42" t="str">
        <f>+IFERROR(VLOOKUP($S331,'Calculation Solids'!$B$4:$J$1141,7,FALSE),"")</f>
        <v/>
      </c>
      <c r="U331" s="70">
        <f t="shared" si="135"/>
        <v>47.783487172824429</v>
      </c>
      <c r="V331" s="376" t="str">
        <f t="shared" si="125"/>
        <v>43742C</v>
      </c>
      <c r="W331" s="42" t="str">
        <f>+IFERROR(VLOOKUP($V331,'Calculation Solids'!$B$4:$J$1141,7,FALSE),"")</f>
        <v/>
      </c>
      <c r="X331" s="24" t="str">
        <f>+IFERROR(VLOOKUP($V331,'Calculation COD'!$B$4:$J$1055,7,FALSE),"")</f>
        <v/>
      </c>
      <c r="Y331" s="24" t="str">
        <f>+IFERROR(VLOOKUP($V331,'Calculation NH4'!$B$4:$J$1041,7,FALSE),"")</f>
        <v/>
      </c>
      <c r="Z331" s="42" t="str">
        <f>+IFERROR(VLOOKUP($V331,'Calculation NO3'!$B$4:$J$1044,7,FALSE),"")</f>
        <v/>
      </c>
      <c r="AA331" s="132" t="str">
        <f>+IFERROR(VLOOKUP($V331,'Calculation P'!$B$4:$J$1000,7,FALSE),"")</f>
        <v/>
      </c>
      <c r="AB331" s="62"/>
      <c r="AC331" s="373" t="str">
        <f t="shared" si="126"/>
        <v>43742D</v>
      </c>
      <c r="AD331" s="24" t="str">
        <f>+IFERROR(VLOOKUP($AC331,'Calculation TSS'!$B$4:$J$1000,7,FALSE),"")</f>
        <v/>
      </c>
      <c r="AE331" s="24" t="str">
        <f>+IFERROR(VLOOKUP($AC331,'Calculation COD'!$B$4:$J$1055,7,FALSE),"")</f>
        <v/>
      </c>
      <c r="AF331" s="24" t="str">
        <f>+IFERROR(VLOOKUP($AC331,'Calculation NH4'!$B$4:$J$1041,7,FALSE),"")</f>
        <v/>
      </c>
      <c r="AG331" s="42" t="str">
        <f>+IFERROR(VLOOKUP($AC331,'Calculation NO3'!$B$4:$J$1044,7,FALSE),"")</f>
        <v/>
      </c>
      <c r="AH331" s="42" t="str">
        <f>+IFERROR(VLOOKUP($AC331,'Calculation P'!$B$4:$J$1000,7,FALSE),"")</f>
        <v/>
      </c>
      <c r="AI331" s="239"/>
      <c r="AJ331" s="377" t="str">
        <f t="shared" si="127"/>
        <v>43742E</v>
      </c>
      <c r="AK331" s="378" t="str">
        <f>+IFERROR(VLOOKUP($AJ331,'Calculation TSS'!$B$4:$J$1000,7,FALSE),"")</f>
        <v/>
      </c>
      <c r="AL331" s="24" t="str">
        <f>+IFERROR(VLOOKUP($AJ331,'Calculation COD'!$B$4:$J$1055,7,FALSE),"")</f>
        <v/>
      </c>
      <c r="AM331" s="24" t="str">
        <f>+IFERROR(VLOOKUP($AJ331,'Calculation NH4'!$B$4:$J$1041,7,FALSE),"")</f>
        <v/>
      </c>
      <c r="AN331" s="42" t="str">
        <f>+IFERROR(VLOOKUP($AJ331,'Calculation NO3'!$B$4:$J$1044,7,FALSE),"")</f>
        <v/>
      </c>
      <c r="AO331" s="70" t="str">
        <f>+IFERROR(VLOOKUP($AJ331,'Calculation P'!$B$4:$J$1000,7,FALSE),"")</f>
        <v/>
      </c>
      <c r="AP331" s="323" t="str">
        <f t="shared" si="128"/>
        <v>43742F</v>
      </c>
      <c r="AQ331" s="25" t="str">
        <f>+IFERROR(VLOOKUP($AP331,'Calculation TSS'!$B$4:$J$1000,7,FALSE),"")</f>
        <v/>
      </c>
      <c r="AR331" s="25" t="str">
        <f>+IFERROR(VLOOKUP($AP331,'Calculation COD'!$B$4:$J$1055,7,FALSE),"")</f>
        <v/>
      </c>
      <c r="AS331" s="25" t="str">
        <f>+IFERROR(VLOOKUP($AP331,'Calculation NH4'!$B$4:$J$1041,7,FALSE),"")</f>
        <v/>
      </c>
      <c r="AT331" s="42" t="str">
        <f>+IFERROR(VLOOKUP($AP331,'Calculation NO3'!$B$4:$J$1044,7,FALSE),"")</f>
        <v/>
      </c>
      <c r="AU331" s="42" t="str">
        <f>+IFERROR(VLOOKUP($AP331,'Calculation P'!$B$4:$J$1000,7,FALSE),"")</f>
        <v/>
      </c>
      <c r="AV331" s="62"/>
      <c r="AW331" s="376" t="str">
        <f t="shared" si="129"/>
        <v>43742G</v>
      </c>
      <c r="AX331" s="25" t="str">
        <f>+IFERROR(VLOOKUP($AW331,'Calculation COD'!$B$4:$J$1055,7,FALSE),"")</f>
        <v/>
      </c>
      <c r="AY331" s="25" t="str">
        <f>+IFERROR(VLOOKUP($AW331,'Calculation NH4'!$B$4:$J$1041,7,FALSE),"")</f>
        <v/>
      </c>
      <c r="AZ331" s="42" t="str">
        <f>+IFERROR(VLOOKUP($AW331,'Calculation NO3'!$B$4:$J$1044,7,FALSE),"")</f>
        <v/>
      </c>
      <c r="BA331" s="70" t="str">
        <f>+IFERROR(VLOOKUP($AW331,'Calculation P'!$B$4:$J$1000,7,FALSE),"")</f>
        <v/>
      </c>
      <c r="BB331" s="373" t="str">
        <f t="shared" si="130"/>
        <v>43742H</v>
      </c>
      <c r="BC331" s="42" t="str">
        <f>+IFERROR(VLOOKUP($BB331,'Calculation TSS'!$B$4:$J$1000,7,FALSE),"")</f>
        <v/>
      </c>
      <c r="BD331" s="25" t="str">
        <f>+IFERROR(VLOOKUP($BB331,'Calculation COD'!$B$4:$J$1055,7,FALSE),"")</f>
        <v/>
      </c>
      <c r="BE331" s="25" t="str">
        <f>+IFERROR(VLOOKUP($BB331,'Calculation NH4'!$B$4:$J$1041,7,FALSE),"")</f>
        <v/>
      </c>
      <c r="BF331" s="25" t="str">
        <f>+IFERROR(VLOOKUP($BB331,'Calculation NO3'!$B$4:$J$1044,7,FALSE),"")</f>
        <v/>
      </c>
      <c r="BG331" s="132" t="str">
        <f>+IFERROR(VLOOKUP($BB331,'Calculation P'!$B$4:$J$1000,7,FALSE),"")</f>
        <v/>
      </c>
      <c r="BH331" s="377" t="str">
        <f t="shared" si="131"/>
        <v>43742I</v>
      </c>
      <c r="BI331" s="67" t="str">
        <f>+IFERROR(VLOOKUP($BH331,'Calculation TSS'!$B$4:$J$1000,7,FALSE),"")</f>
        <v/>
      </c>
      <c r="BJ331" s="25" t="str">
        <f>+IFERROR(VLOOKUP($BH331,'Calculation COD'!$B$4:$J$1055,7,FALSE),"")</f>
        <v/>
      </c>
      <c r="BK331" s="25" t="str">
        <f>+IFERROR(VLOOKUP($BH331,'Calculation NH4'!$B$4:$J$1041,7,FALSE),"")</f>
        <v/>
      </c>
      <c r="BL331" s="25" t="str">
        <f>+IFERROR(VLOOKUP($BH331,'Calculation NO3'!$B$4:$J$1044,7,FALSE),"")</f>
        <v/>
      </c>
      <c r="BM331" s="42" t="str">
        <f>+IFERROR(VLOOKUP($BH331,'Calculation P'!$B$4:$J$1000,7,FALSE),"")</f>
        <v/>
      </c>
      <c r="BN331" s="62"/>
      <c r="BO331" s="373" t="str">
        <f t="shared" si="132"/>
        <v>43742N</v>
      </c>
      <c r="BP331" s="190" t="str">
        <f>IFERROR(+VLOOKUP($BO331,'Calculation Solids'!$B$4:$I$1141,7,FALSE),"")</f>
        <v/>
      </c>
      <c r="BQ331" s="379" t="str">
        <f t="shared" si="133"/>
        <v>43742O</v>
      </c>
      <c r="BR331" s="190" t="str">
        <f>IFERROR(+VLOOKUP($BQ331,'Calculation Solids'!$B$4:$I$1141,7,FALSE),"")</f>
        <v/>
      </c>
      <c r="BS331" s="380" t="str">
        <f t="shared" si="134"/>
        <v>43742P</v>
      </c>
      <c r="BT331" s="190" t="str">
        <f>IFERROR(+VLOOKUP($BS331,'Calculation Solids'!$B$4:$I$1141,7,FALSE),"")</f>
        <v/>
      </c>
    </row>
    <row r="332" spans="1:72" x14ac:dyDescent="0.35">
      <c r="A332" s="359">
        <v>43743</v>
      </c>
      <c r="B332" s="240"/>
      <c r="C332" s="191" t="str">
        <f t="shared" si="118"/>
        <v>43743A</v>
      </c>
      <c r="D332" s="64" t="str">
        <f>IFERROR(+VLOOKUP(C332,'Calculation Solids'!$B$4:$I$1141,7,FALSE),"")</f>
        <v/>
      </c>
      <c r="E332" s="326" t="str">
        <f>+IFERROR(VLOOKUP($C332,'Calculation COD'!$B$4:$J$1055,7,FALSE),"")</f>
        <v/>
      </c>
      <c r="F332" s="183" t="str">
        <f t="shared" si="120"/>
        <v>43743B</v>
      </c>
      <c r="G332" s="178" t="str">
        <f>IFERROR(+VLOOKUP($F332,'Calculation Solids'!$B$4:$I$1141,7,FALSE),"")</f>
        <v/>
      </c>
      <c r="H332" s="3" t="str">
        <f>+IFERROR(VLOOKUP($F332,'Calculation COD'!$B$4:$J$1055,7,FALSE),"")</f>
        <v/>
      </c>
      <c r="I332" s="3" t="str">
        <f>+IFERROR(VLOOKUP($F332,'Calculation NH4'!$B$4:$J$1041,7,FALSE),"")</f>
        <v/>
      </c>
      <c r="J332" s="64" t="str">
        <f>+IFERROR(VLOOKUP($F332,'Calculation NO3'!$B$4:$J$1044,7,FALSE),"")</f>
        <v/>
      </c>
      <c r="K332" s="64" t="str">
        <f>+IFERROR(VLOOKUP($F332,'Calculation P'!$B$4:$J$1000,7,FALSE),"")</f>
        <v/>
      </c>
      <c r="L332" s="240"/>
      <c r="M332" s="117" t="str">
        <f t="shared" si="121"/>
        <v>43743J</v>
      </c>
      <c r="N332" s="66" t="str">
        <f>+IFERROR(VLOOKUP($M332,'Calculation Solids'!$B$4:$J$1141,7,FALSE),"")</f>
        <v/>
      </c>
      <c r="O332" s="64" t="str">
        <f t="shared" si="122"/>
        <v>43743K</v>
      </c>
      <c r="P332" s="64" t="str">
        <f>+IFERROR(VLOOKUP($O332,'Calculation Solids'!$B$4:$J$1141,7,FALSE),"")</f>
        <v/>
      </c>
      <c r="Q332" s="64" t="str">
        <f t="shared" si="123"/>
        <v>43743L</v>
      </c>
      <c r="R332" s="64" t="str">
        <f>+IFERROR(VLOOKUP($Q332,'Calculation Solids'!$B$4:$J$1141,7,FALSE),"")</f>
        <v/>
      </c>
      <c r="S332" s="64" t="str">
        <f t="shared" si="124"/>
        <v>43743M</v>
      </c>
      <c r="T332" s="64" t="str">
        <f>+IFERROR(VLOOKUP($S332,'Calculation Solids'!$B$4:$J$1141,7,FALSE),"")</f>
        <v/>
      </c>
      <c r="U332" s="69" t="str">
        <f t="shared" si="135"/>
        <v/>
      </c>
      <c r="V332" s="189" t="str">
        <f t="shared" si="125"/>
        <v>43743C</v>
      </c>
      <c r="W332" s="64" t="str">
        <f>+IFERROR(VLOOKUP($V332,'Calculation Solids'!$B$4:$J$1141,7,FALSE),"")</f>
        <v/>
      </c>
      <c r="X332" s="4" t="str">
        <f>+IFERROR(VLOOKUP($V332,'Calculation COD'!$B$4:$J$1055,7,FALSE),"")</f>
        <v/>
      </c>
      <c r="Y332" s="4" t="str">
        <f>+IFERROR(VLOOKUP($V332,'Calculation NH4'!$B$4:$J$1041,7,FALSE),"")</f>
        <v/>
      </c>
      <c r="Z332" s="64" t="str">
        <f>+IFERROR(VLOOKUP($V332,'Calculation NO3'!$B$4:$J$1044,7,FALSE),"")</f>
        <v/>
      </c>
      <c r="AA332" s="131" t="str">
        <f>+IFERROR(VLOOKUP($V332,'Calculation P'!$B$4:$J$1000,7,FALSE),"")</f>
        <v/>
      </c>
      <c r="AB332" s="115"/>
      <c r="AC332" s="183" t="str">
        <f t="shared" si="126"/>
        <v>43743D</v>
      </c>
      <c r="AD332" s="4" t="str">
        <f>+IFERROR(VLOOKUP($AC332,'Calculation TSS'!$B$4:$J$1000,7,FALSE),"")</f>
        <v/>
      </c>
      <c r="AE332" s="4" t="str">
        <f>+IFERROR(VLOOKUP($AC332,'Calculation COD'!$B$4:$J$1055,7,FALSE),"")</f>
        <v/>
      </c>
      <c r="AF332" s="4" t="str">
        <f>+IFERROR(VLOOKUP($AC332,'Calculation NH4'!$B$4:$J$1041,7,FALSE),"")</f>
        <v/>
      </c>
      <c r="AG332" s="64" t="str">
        <f>+IFERROR(VLOOKUP($AC332,'Calculation NO3'!$B$4:$J$1044,7,FALSE),"")</f>
        <v/>
      </c>
      <c r="AH332" s="64" t="str">
        <f>+IFERROR(VLOOKUP($AC332,'Calculation P'!$B$4:$J$1000,7,FALSE),"")</f>
        <v/>
      </c>
      <c r="AI332" s="240"/>
      <c r="AJ332" s="210" t="str">
        <f t="shared" si="127"/>
        <v>43743E</v>
      </c>
      <c r="AK332" s="211" t="str">
        <f>+IFERROR(VLOOKUP($AJ332,'Calculation TSS'!$B$4:$J$1000,7,FALSE),"")</f>
        <v/>
      </c>
      <c r="AL332" s="4" t="str">
        <f>+IFERROR(VLOOKUP($AJ332,'Calculation COD'!$B$4:$J$1055,7,FALSE),"")</f>
        <v/>
      </c>
      <c r="AM332" s="4" t="str">
        <f>+IFERROR(VLOOKUP($AJ332,'Calculation NH4'!$B$4:$J$1041,7,FALSE),"")</f>
        <v/>
      </c>
      <c r="AN332" s="64" t="str">
        <f>+IFERROR(VLOOKUP($AJ332,'Calculation NO3'!$B$4:$J$1044,7,FALSE),"")</f>
        <v/>
      </c>
      <c r="AO332" s="69" t="str">
        <f>+IFERROR(VLOOKUP($AJ332,'Calculation P'!$B$4:$J$1000,7,FALSE),"")</f>
        <v/>
      </c>
      <c r="AP332" s="178" t="str">
        <f t="shared" si="128"/>
        <v>43743F</v>
      </c>
      <c r="AQ332" s="65" t="str">
        <f>+IFERROR(VLOOKUP($AP332,'Calculation TSS'!$B$4:$J$1000,7,FALSE),"")</f>
        <v/>
      </c>
      <c r="AR332" s="65" t="str">
        <f>+IFERROR(VLOOKUP($AP332,'Calculation COD'!$B$4:$J$1055,7,FALSE),"")</f>
        <v/>
      </c>
      <c r="AS332" s="65" t="str">
        <f>+IFERROR(VLOOKUP($AP332,'Calculation NH4'!$B$4:$J$1041,7,FALSE),"")</f>
        <v/>
      </c>
      <c r="AT332" s="64" t="str">
        <f>+IFERROR(VLOOKUP($AP332,'Calculation NO3'!$B$4:$J$1044,7,FALSE),"")</f>
        <v/>
      </c>
      <c r="AU332" s="64" t="str">
        <f>+IFERROR(VLOOKUP($AP332,'Calculation P'!$B$4:$J$1000,7,FALSE),"")</f>
        <v/>
      </c>
      <c r="AV332" s="115"/>
      <c r="AW332" s="189" t="str">
        <f t="shared" si="129"/>
        <v>43743G</v>
      </c>
      <c r="AX332" s="65" t="str">
        <f>+IFERROR(VLOOKUP($AW332,'Calculation COD'!$B$4:$J$1055,7,FALSE),"")</f>
        <v/>
      </c>
      <c r="AY332" s="65" t="str">
        <f>+IFERROR(VLOOKUP($AW332,'Calculation NH4'!$B$4:$J$1041,7,FALSE),"")</f>
        <v/>
      </c>
      <c r="AZ332" s="64" t="str">
        <f>+IFERROR(VLOOKUP($AW332,'Calculation NO3'!$B$4:$J$1044,7,FALSE),"")</f>
        <v/>
      </c>
      <c r="BA332" s="69" t="str">
        <f>+IFERROR(VLOOKUP($AW332,'Calculation P'!$B$4:$J$1000,7,FALSE),"")</f>
        <v/>
      </c>
      <c r="BB332" s="183" t="str">
        <f t="shared" si="130"/>
        <v>43743H</v>
      </c>
      <c r="BC332" s="64" t="str">
        <f>+IFERROR(VLOOKUP($BB332,'Calculation TSS'!$B$4:$J$1000,7,FALSE),"")</f>
        <v/>
      </c>
      <c r="BD332" s="65" t="str">
        <f>+IFERROR(VLOOKUP($BB332,'Calculation COD'!$B$4:$J$1055,7,FALSE),"")</f>
        <v/>
      </c>
      <c r="BE332" s="65" t="str">
        <f>+IFERROR(VLOOKUP($BB332,'Calculation NH4'!$B$4:$J$1041,7,FALSE),"")</f>
        <v/>
      </c>
      <c r="BF332" s="65" t="str">
        <f>+IFERROR(VLOOKUP($BB332,'Calculation NO3'!$B$4:$J$1044,7,FALSE),"")</f>
        <v/>
      </c>
      <c r="BG332" s="131" t="str">
        <f>+IFERROR(VLOOKUP($BB332,'Calculation P'!$B$4:$J$1000,7,FALSE),"")</f>
        <v/>
      </c>
      <c r="BH332" s="210" t="str">
        <f t="shared" si="131"/>
        <v>43743I</v>
      </c>
      <c r="BI332" s="66" t="str">
        <f>+IFERROR(VLOOKUP($BH332,'Calculation TSS'!$B$4:$J$1000,7,FALSE),"")</f>
        <v/>
      </c>
      <c r="BJ332" s="65" t="str">
        <f>+IFERROR(VLOOKUP($BH332,'Calculation COD'!$B$4:$J$1055,7,FALSE),"")</f>
        <v/>
      </c>
      <c r="BK332" s="65" t="str">
        <f>+IFERROR(VLOOKUP($BH332,'Calculation NH4'!$B$4:$J$1041,7,FALSE),"")</f>
        <v/>
      </c>
      <c r="BL332" s="65" t="str">
        <f>+IFERROR(VLOOKUP($BH332,'Calculation NO3'!$B$4:$J$1044,7,FALSE),"")</f>
        <v/>
      </c>
      <c r="BM332" s="64" t="str">
        <f>+IFERROR(VLOOKUP($BH332,'Calculation P'!$B$4:$J$1000,7,FALSE),"")</f>
        <v/>
      </c>
      <c r="BN332" s="115"/>
      <c r="BO332" s="183" t="str">
        <f t="shared" si="132"/>
        <v>43743N</v>
      </c>
      <c r="BP332" s="116" t="str">
        <f>IFERROR(+VLOOKUP($BO332,'Calculation Solids'!$B$4:$I$1141,7,FALSE),"")</f>
        <v/>
      </c>
      <c r="BQ332" s="187" t="str">
        <f t="shared" si="133"/>
        <v>43743O</v>
      </c>
      <c r="BR332" s="116" t="str">
        <f>IFERROR(+VLOOKUP($BQ332,'Calculation Solids'!$B$4:$I$1141,7,FALSE),"")</f>
        <v/>
      </c>
      <c r="BS332" s="185" t="str">
        <f t="shared" si="134"/>
        <v>43743P</v>
      </c>
      <c r="BT332" s="116" t="str">
        <f>IFERROR(+VLOOKUP($BS332,'Calculation Solids'!$B$4:$I$1141,7,FALSE),"")</f>
        <v/>
      </c>
    </row>
    <row r="333" spans="1:72" x14ac:dyDescent="0.35">
      <c r="A333" s="359">
        <v>43744</v>
      </c>
      <c r="B333" s="240"/>
      <c r="C333" s="191" t="str">
        <f t="shared" si="118"/>
        <v>43744A</v>
      </c>
      <c r="D333" s="64" t="str">
        <f>IFERROR(+VLOOKUP(C333,'Calculation Solids'!$B$4:$I$1141,7,FALSE),"")</f>
        <v/>
      </c>
      <c r="E333" s="326" t="str">
        <f>+IFERROR(VLOOKUP($C333,'Calculation COD'!$B$4:$J$1055,7,FALSE),"")</f>
        <v/>
      </c>
      <c r="F333" s="183" t="str">
        <f t="shared" si="120"/>
        <v>43744B</v>
      </c>
      <c r="G333" s="178" t="str">
        <f>IFERROR(+VLOOKUP($F333,'Calculation Solids'!$B$4:$I$1141,7,FALSE),"")</f>
        <v/>
      </c>
      <c r="H333" s="3" t="str">
        <f>+IFERROR(VLOOKUP($F333,'Calculation COD'!$B$4:$J$1055,7,FALSE),"")</f>
        <v/>
      </c>
      <c r="I333" s="3" t="str">
        <f>+IFERROR(VLOOKUP($F333,'Calculation NH4'!$B$4:$J$1041,7,FALSE),"")</f>
        <v/>
      </c>
      <c r="J333" s="64" t="str">
        <f>+IFERROR(VLOOKUP($F333,'Calculation NO3'!$B$4:$J$1044,7,FALSE),"")</f>
        <v/>
      </c>
      <c r="K333" s="64" t="str">
        <f>+IFERROR(VLOOKUP($F333,'Calculation P'!$B$4:$J$1000,7,FALSE),"")</f>
        <v/>
      </c>
      <c r="L333" s="240"/>
      <c r="M333" s="117" t="str">
        <f t="shared" si="121"/>
        <v>43744J</v>
      </c>
      <c r="N333" s="66" t="str">
        <f>+IFERROR(VLOOKUP($M333,'Calculation Solids'!$B$4:$J$1141,7,FALSE),"")</f>
        <v/>
      </c>
      <c r="O333" s="64" t="str">
        <f t="shared" si="122"/>
        <v>43744K</v>
      </c>
      <c r="P333" s="64" t="str">
        <f>+IFERROR(VLOOKUP($O333,'Calculation Solids'!$B$4:$J$1141,7,FALSE),"")</f>
        <v/>
      </c>
      <c r="Q333" s="64" t="str">
        <f t="shared" si="123"/>
        <v>43744L</v>
      </c>
      <c r="R333" s="64" t="str">
        <f>+IFERROR(VLOOKUP($Q333,'Calculation Solids'!$B$4:$J$1141,7,FALSE),"")</f>
        <v/>
      </c>
      <c r="S333" s="64" t="str">
        <f t="shared" si="124"/>
        <v>43744M</v>
      </c>
      <c r="T333" s="64" t="str">
        <f>+IFERROR(VLOOKUP($S333,'Calculation Solids'!$B$4:$J$1141,7,FALSE),"")</f>
        <v/>
      </c>
      <c r="U333" s="69" t="str">
        <f t="shared" si="135"/>
        <v/>
      </c>
      <c r="V333" s="189" t="str">
        <f t="shared" si="125"/>
        <v>43744C</v>
      </c>
      <c r="W333" s="64" t="str">
        <f>+IFERROR(VLOOKUP($V333,'Calculation Solids'!$B$4:$J$1141,7,FALSE),"")</f>
        <v/>
      </c>
      <c r="X333" s="4" t="str">
        <f>+IFERROR(VLOOKUP($V333,'Calculation COD'!$B$4:$J$1055,7,FALSE),"")</f>
        <v/>
      </c>
      <c r="Y333" s="4" t="str">
        <f>+IFERROR(VLOOKUP($V333,'Calculation NH4'!$B$4:$J$1041,7,FALSE),"")</f>
        <v/>
      </c>
      <c r="Z333" s="64" t="str">
        <f>+IFERROR(VLOOKUP($V333,'Calculation NO3'!$B$4:$J$1044,7,FALSE),"")</f>
        <v/>
      </c>
      <c r="AA333" s="131" t="str">
        <f>+IFERROR(VLOOKUP($V333,'Calculation P'!$B$4:$J$1000,7,FALSE),"")</f>
        <v/>
      </c>
      <c r="AB333" s="115"/>
      <c r="AC333" s="183" t="str">
        <f t="shared" si="126"/>
        <v>43744D</v>
      </c>
      <c r="AD333" s="4" t="str">
        <f>+IFERROR(VLOOKUP($AC333,'Calculation TSS'!$B$4:$J$1000,7,FALSE),"")</f>
        <v/>
      </c>
      <c r="AE333" s="4" t="str">
        <f>+IFERROR(VLOOKUP($AC333,'Calculation COD'!$B$4:$J$1055,7,FALSE),"")</f>
        <v/>
      </c>
      <c r="AF333" s="4" t="str">
        <f>+IFERROR(VLOOKUP($AC333,'Calculation NH4'!$B$4:$J$1041,7,FALSE),"")</f>
        <v/>
      </c>
      <c r="AG333" s="64" t="str">
        <f>+IFERROR(VLOOKUP($AC333,'Calculation NO3'!$B$4:$J$1044,7,FALSE),"")</f>
        <v/>
      </c>
      <c r="AH333" s="64" t="str">
        <f>+IFERROR(VLOOKUP($AC333,'Calculation P'!$B$4:$J$1000,7,FALSE),"")</f>
        <v/>
      </c>
      <c r="AI333" s="240"/>
      <c r="AJ333" s="210" t="str">
        <f t="shared" si="127"/>
        <v>43744E</v>
      </c>
      <c r="AK333" s="211" t="str">
        <f>+IFERROR(VLOOKUP($AJ333,'Calculation TSS'!$B$4:$J$1000,7,FALSE),"")</f>
        <v/>
      </c>
      <c r="AL333" s="4" t="str">
        <f>+IFERROR(VLOOKUP($AJ333,'Calculation COD'!$B$4:$J$1055,7,FALSE),"")</f>
        <v/>
      </c>
      <c r="AM333" s="4" t="str">
        <f>+IFERROR(VLOOKUP($AJ333,'Calculation NH4'!$B$4:$J$1041,7,FALSE),"")</f>
        <v/>
      </c>
      <c r="AN333" s="64" t="str">
        <f>+IFERROR(VLOOKUP($AJ333,'Calculation NO3'!$B$4:$J$1044,7,FALSE),"")</f>
        <v/>
      </c>
      <c r="AO333" s="69" t="str">
        <f>+IFERROR(VLOOKUP($AJ333,'Calculation P'!$B$4:$J$1000,7,FALSE),"")</f>
        <v/>
      </c>
      <c r="AP333" s="178" t="str">
        <f t="shared" si="128"/>
        <v>43744F</v>
      </c>
      <c r="AQ333" s="65" t="str">
        <f>+IFERROR(VLOOKUP($AP333,'Calculation TSS'!$B$4:$J$1000,7,FALSE),"")</f>
        <v/>
      </c>
      <c r="AR333" s="65" t="str">
        <f>+IFERROR(VLOOKUP($AP333,'Calculation COD'!$B$4:$J$1055,7,FALSE),"")</f>
        <v/>
      </c>
      <c r="AS333" s="65" t="str">
        <f>+IFERROR(VLOOKUP($AP333,'Calculation NH4'!$B$4:$J$1041,7,FALSE),"")</f>
        <v/>
      </c>
      <c r="AT333" s="64" t="str">
        <f>+IFERROR(VLOOKUP($AP333,'Calculation NO3'!$B$4:$J$1044,7,FALSE),"")</f>
        <v/>
      </c>
      <c r="AU333" s="64" t="str">
        <f>+IFERROR(VLOOKUP($AP333,'Calculation P'!$B$4:$J$1000,7,FALSE),"")</f>
        <v/>
      </c>
      <c r="AV333" s="115"/>
      <c r="AW333" s="189" t="str">
        <f t="shared" si="129"/>
        <v>43744G</v>
      </c>
      <c r="AX333" s="65" t="str">
        <f>+IFERROR(VLOOKUP($AW333,'Calculation COD'!$B$4:$J$1055,7,FALSE),"")</f>
        <v/>
      </c>
      <c r="AY333" s="65" t="str">
        <f>+IFERROR(VLOOKUP($AW333,'Calculation NH4'!$B$4:$J$1041,7,FALSE),"")</f>
        <v/>
      </c>
      <c r="AZ333" s="64" t="str">
        <f>+IFERROR(VLOOKUP($AW333,'Calculation NO3'!$B$4:$J$1044,7,FALSE),"")</f>
        <v/>
      </c>
      <c r="BA333" s="69" t="str">
        <f>+IFERROR(VLOOKUP($AW333,'Calculation P'!$B$4:$J$1000,7,FALSE),"")</f>
        <v/>
      </c>
      <c r="BB333" s="183" t="str">
        <f t="shared" si="130"/>
        <v>43744H</v>
      </c>
      <c r="BC333" s="64" t="str">
        <f>+IFERROR(VLOOKUP($BB333,'Calculation TSS'!$B$4:$J$1000,7,FALSE),"")</f>
        <v/>
      </c>
      <c r="BD333" s="65" t="str">
        <f>+IFERROR(VLOOKUP($BB333,'Calculation COD'!$B$4:$J$1055,7,FALSE),"")</f>
        <v/>
      </c>
      <c r="BE333" s="65" t="str">
        <f>+IFERROR(VLOOKUP($BB333,'Calculation NH4'!$B$4:$J$1041,7,FALSE),"")</f>
        <v/>
      </c>
      <c r="BF333" s="65" t="str">
        <f>+IFERROR(VLOOKUP($BB333,'Calculation NO3'!$B$4:$J$1044,7,FALSE),"")</f>
        <v/>
      </c>
      <c r="BG333" s="131" t="str">
        <f>+IFERROR(VLOOKUP($BB333,'Calculation P'!$B$4:$J$1000,7,FALSE),"")</f>
        <v/>
      </c>
      <c r="BH333" s="210" t="str">
        <f t="shared" si="131"/>
        <v>43744I</v>
      </c>
      <c r="BI333" s="66" t="str">
        <f>+IFERROR(VLOOKUP($BH333,'Calculation TSS'!$B$4:$J$1000,7,FALSE),"")</f>
        <v/>
      </c>
      <c r="BJ333" s="65" t="str">
        <f>+IFERROR(VLOOKUP($BH333,'Calculation COD'!$B$4:$J$1055,7,FALSE),"")</f>
        <v/>
      </c>
      <c r="BK333" s="65" t="str">
        <f>+IFERROR(VLOOKUP($BH333,'Calculation NH4'!$B$4:$J$1041,7,FALSE),"")</f>
        <v/>
      </c>
      <c r="BL333" s="65" t="str">
        <f>+IFERROR(VLOOKUP($BH333,'Calculation NO3'!$B$4:$J$1044,7,FALSE),"")</f>
        <v/>
      </c>
      <c r="BM333" s="64" t="str">
        <f>+IFERROR(VLOOKUP($BH333,'Calculation P'!$B$4:$J$1000,7,FALSE),"")</f>
        <v/>
      </c>
      <c r="BN333" s="115"/>
      <c r="BO333" s="183" t="str">
        <f t="shared" si="132"/>
        <v>43744N</v>
      </c>
      <c r="BP333" s="116" t="str">
        <f>IFERROR(+VLOOKUP($BO333,'Calculation Solids'!$B$4:$I$1141,7,FALSE),"")</f>
        <v/>
      </c>
      <c r="BQ333" s="187" t="str">
        <f t="shared" si="133"/>
        <v>43744O</v>
      </c>
      <c r="BR333" s="116" t="str">
        <f>IFERROR(+VLOOKUP($BQ333,'Calculation Solids'!$B$4:$I$1141,7,FALSE),"")</f>
        <v/>
      </c>
      <c r="BS333" s="185" t="str">
        <f t="shared" si="134"/>
        <v>43744P</v>
      </c>
      <c r="BT333" s="116" t="str">
        <f>IFERROR(+VLOOKUP($BS333,'Calculation Solids'!$B$4:$I$1141,7,FALSE),"")</f>
        <v/>
      </c>
    </row>
    <row r="334" spans="1:72" x14ac:dyDescent="0.35">
      <c r="A334" s="359">
        <v>43745</v>
      </c>
      <c r="B334" s="239"/>
      <c r="C334" s="173" t="str">
        <f t="shared" si="118"/>
        <v>43745A</v>
      </c>
      <c r="D334" s="42">
        <f>IFERROR(+VLOOKUP(C334,'Calculation Solids'!$B$4:$I$1141,7,FALSE),"")</f>
        <v>6.1274983214222312</v>
      </c>
      <c r="E334" s="372" t="str">
        <f>+IFERROR(VLOOKUP($C334,'Calculation COD'!$B$4:$J$1055,7,FALSE),"")</f>
        <v/>
      </c>
      <c r="F334" s="373" t="str">
        <f t="shared" si="120"/>
        <v>43745B</v>
      </c>
      <c r="G334" s="323">
        <f>IFERROR(+VLOOKUP($F334,'Calculation Solids'!$B$4:$I$1141,7,FALSE),"")</f>
        <v>2.2418939085606526</v>
      </c>
      <c r="H334" s="374" t="str">
        <f>+IFERROR(VLOOKUP($F334,'Calculation COD'!$B$4:$J$1055,7,FALSE),"")</f>
        <v/>
      </c>
      <c r="I334" s="374" t="str">
        <f>+IFERROR(VLOOKUP($F334,'Calculation NH4'!$B$4:$J$1041,7,FALSE),"")</f>
        <v/>
      </c>
      <c r="J334" s="42" t="str">
        <f>+IFERROR(VLOOKUP($F334,'Calculation NO3'!$B$4:$J$1044,7,FALSE),"")</f>
        <v/>
      </c>
      <c r="K334" s="42" t="str">
        <f>+IFERROR(VLOOKUP($F334,'Calculation P'!$B$4:$J$1000,7,FALSE),"")</f>
        <v/>
      </c>
      <c r="L334" s="239"/>
      <c r="M334" s="375" t="str">
        <f t="shared" si="121"/>
        <v>43745J</v>
      </c>
      <c r="N334" s="67">
        <f>+IFERROR(VLOOKUP($M334,'Calculation Solids'!$B$4:$J$1141,7,FALSE),"")</f>
        <v>48.039004349314617</v>
      </c>
      <c r="O334" s="42" t="str">
        <f t="shared" si="122"/>
        <v>43745K</v>
      </c>
      <c r="P334" s="42">
        <f>+IFERROR(VLOOKUP($O334,'Calculation Solids'!$B$4:$J$1141,7,FALSE),"")</f>
        <v>49.132584406722735</v>
      </c>
      <c r="Q334" s="42" t="str">
        <f t="shared" si="123"/>
        <v>43745L</v>
      </c>
      <c r="R334" s="42" t="str">
        <f>+IFERROR(VLOOKUP($Q334,'Calculation Solids'!$B$4:$J$1141,7,FALSE),"")</f>
        <v/>
      </c>
      <c r="S334" s="42" t="str">
        <f t="shared" si="124"/>
        <v>43745M</v>
      </c>
      <c r="T334" s="42" t="str">
        <f>+IFERROR(VLOOKUP($S334,'Calculation Solids'!$B$4:$J$1141,7,FALSE),"")</f>
        <v/>
      </c>
      <c r="U334" s="70">
        <f t="shared" si="135"/>
        <v>48.585794378018676</v>
      </c>
      <c r="V334" s="376" t="str">
        <f t="shared" si="125"/>
        <v>43745C</v>
      </c>
      <c r="W334" s="42" t="str">
        <f>+IFERROR(VLOOKUP($V334,'Calculation Solids'!$B$4:$J$1141,7,FALSE),"")</f>
        <v/>
      </c>
      <c r="X334" s="24" t="str">
        <f>+IFERROR(VLOOKUP($V334,'Calculation COD'!$B$4:$J$1055,7,FALSE),"")</f>
        <v/>
      </c>
      <c r="Y334" s="24" t="str">
        <f>+IFERROR(VLOOKUP($V334,'Calculation NH4'!$B$4:$J$1041,7,FALSE),"")</f>
        <v/>
      </c>
      <c r="Z334" s="42" t="str">
        <f>+IFERROR(VLOOKUP($V334,'Calculation NO3'!$B$4:$J$1044,7,FALSE),"")</f>
        <v/>
      </c>
      <c r="AA334" s="132" t="str">
        <f>+IFERROR(VLOOKUP($V334,'Calculation P'!$B$4:$J$1000,7,FALSE),"")</f>
        <v/>
      </c>
      <c r="AB334" s="62"/>
      <c r="AC334" s="373" t="str">
        <f t="shared" si="126"/>
        <v>43745D</v>
      </c>
      <c r="AD334" s="24" t="str">
        <f>+IFERROR(VLOOKUP($AC334,'Calculation TSS'!$B$4:$J$1000,7,FALSE),"")</f>
        <v/>
      </c>
      <c r="AE334" s="24" t="str">
        <f>+IFERROR(VLOOKUP($AC334,'Calculation COD'!$B$4:$J$1055,7,FALSE),"")</f>
        <v/>
      </c>
      <c r="AF334" s="24" t="str">
        <f>+IFERROR(VLOOKUP($AC334,'Calculation NH4'!$B$4:$J$1041,7,FALSE),"")</f>
        <v/>
      </c>
      <c r="AG334" s="42" t="str">
        <f>+IFERROR(VLOOKUP($AC334,'Calculation NO3'!$B$4:$J$1044,7,FALSE),"")</f>
        <v/>
      </c>
      <c r="AH334" s="42" t="str">
        <f>+IFERROR(VLOOKUP($AC334,'Calculation P'!$B$4:$J$1000,7,FALSE),"")</f>
        <v/>
      </c>
      <c r="AI334" s="239"/>
      <c r="AJ334" s="377" t="str">
        <f t="shared" si="127"/>
        <v>43745E</v>
      </c>
      <c r="AK334" s="378" t="str">
        <f>+IFERROR(VLOOKUP($AJ334,'Calculation TSS'!$B$4:$J$1000,7,FALSE),"")</f>
        <v/>
      </c>
      <c r="AL334" s="24" t="str">
        <f>+IFERROR(VLOOKUP($AJ334,'Calculation COD'!$B$4:$J$1055,7,FALSE),"")</f>
        <v/>
      </c>
      <c r="AM334" s="24" t="str">
        <f>+IFERROR(VLOOKUP($AJ334,'Calculation NH4'!$B$4:$J$1041,7,FALSE),"")</f>
        <v/>
      </c>
      <c r="AN334" s="42" t="str">
        <f>+IFERROR(VLOOKUP($AJ334,'Calculation NO3'!$B$4:$J$1044,7,FALSE),"")</f>
        <v/>
      </c>
      <c r="AO334" s="70" t="str">
        <f>+IFERROR(VLOOKUP($AJ334,'Calculation P'!$B$4:$J$1000,7,FALSE),"")</f>
        <v/>
      </c>
      <c r="AP334" s="323" t="str">
        <f t="shared" si="128"/>
        <v>43745F</v>
      </c>
      <c r="AQ334" s="25" t="str">
        <f>+IFERROR(VLOOKUP($AP334,'Calculation TSS'!$B$4:$J$1000,7,FALSE),"")</f>
        <v/>
      </c>
      <c r="AR334" s="25" t="str">
        <f>+IFERROR(VLOOKUP($AP334,'Calculation COD'!$B$4:$J$1055,7,FALSE),"")</f>
        <v/>
      </c>
      <c r="AS334" s="25" t="str">
        <f>+IFERROR(VLOOKUP($AP334,'Calculation NH4'!$B$4:$J$1041,7,FALSE),"")</f>
        <v/>
      </c>
      <c r="AT334" s="42" t="str">
        <f>+IFERROR(VLOOKUP($AP334,'Calculation NO3'!$B$4:$J$1044,7,FALSE),"")</f>
        <v/>
      </c>
      <c r="AU334" s="42" t="str">
        <f>+IFERROR(VLOOKUP($AP334,'Calculation P'!$B$4:$J$1000,7,FALSE),"")</f>
        <v/>
      </c>
      <c r="AV334" s="62"/>
      <c r="AW334" s="376" t="str">
        <f t="shared" si="129"/>
        <v>43745G</v>
      </c>
      <c r="AX334" s="25" t="str">
        <f>+IFERROR(VLOOKUP($AW334,'Calculation COD'!$B$4:$J$1055,7,FALSE),"")</f>
        <v/>
      </c>
      <c r="AY334" s="25" t="str">
        <f>+IFERROR(VLOOKUP($AW334,'Calculation NH4'!$B$4:$J$1041,7,FALSE),"")</f>
        <v/>
      </c>
      <c r="AZ334" s="42" t="str">
        <f>+IFERROR(VLOOKUP($AW334,'Calculation NO3'!$B$4:$J$1044,7,FALSE),"")</f>
        <v/>
      </c>
      <c r="BA334" s="70" t="str">
        <f>+IFERROR(VLOOKUP($AW334,'Calculation P'!$B$4:$J$1000,7,FALSE),"")</f>
        <v/>
      </c>
      <c r="BB334" s="373" t="str">
        <f t="shared" si="130"/>
        <v>43745H</v>
      </c>
      <c r="BC334" s="42" t="str">
        <f>+IFERROR(VLOOKUP($BB334,'Calculation TSS'!$B$4:$J$1000,7,FALSE),"")</f>
        <v/>
      </c>
      <c r="BD334" s="25" t="str">
        <f>+IFERROR(VLOOKUP($BB334,'Calculation COD'!$B$4:$J$1055,7,FALSE),"")</f>
        <v/>
      </c>
      <c r="BE334" s="25" t="str">
        <f>+IFERROR(VLOOKUP($BB334,'Calculation NH4'!$B$4:$J$1041,7,FALSE),"")</f>
        <v/>
      </c>
      <c r="BF334" s="25" t="str">
        <f>+IFERROR(VLOOKUP($BB334,'Calculation NO3'!$B$4:$J$1044,7,FALSE),"")</f>
        <v/>
      </c>
      <c r="BG334" s="132" t="str">
        <f>+IFERROR(VLOOKUP($BB334,'Calculation P'!$B$4:$J$1000,7,FALSE),"")</f>
        <v/>
      </c>
      <c r="BH334" s="377" t="str">
        <f t="shared" si="131"/>
        <v>43745I</v>
      </c>
      <c r="BI334" s="67" t="str">
        <f>+IFERROR(VLOOKUP($BH334,'Calculation TSS'!$B$4:$J$1000,7,FALSE),"")</f>
        <v/>
      </c>
      <c r="BJ334" s="25" t="str">
        <f>+IFERROR(VLOOKUP($BH334,'Calculation COD'!$B$4:$J$1055,7,FALSE),"")</f>
        <v/>
      </c>
      <c r="BK334" s="25" t="str">
        <f>+IFERROR(VLOOKUP($BH334,'Calculation NH4'!$B$4:$J$1041,7,FALSE),"")</f>
        <v/>
      </c>
      <c r="BL334" s="25" t="str">
        <f>+IFERROR(VLOOKUP($BH334,'Calculation NO3'!$B$4:$J$1044,7,FALSE),"")</f>
        <v/>
      </c>
      <c r="BM334" s="42" t="str">
        <f>+IFERROR(VLOOKUP($BH334,'Calculation P'!$B$4:$J$1000,7,FALSE),"")</f>
        <v/>
      </c>
      <c r="BN334" s="62"/>
      <c r="BO334" s="373" t="str">
        <f t="shared" si="132"/>
        <v>43745N</v>
      </c>
      <c r="BP334" s="190">
        <f>IFERROR(+VLOOKUP($BO334,'Calculation Solids'!$B$4:$I$1141,7,FALSE),"")</f>
        <v>300.34616104284913</v>
      </c>
      <c r="BQ334" s="379" t="str">
        <f t="shared" si="133"/>
        <v>43745O</v>
      </c>
      <c r="BR334" s="190">
        <f>IFERROR(+VLOOKUP($BQ334,'Calculation Solids'!$B$4:$I$1141,7,FALSE),"")</f>
        <v>535.08074053368318</v>
      </c>
      <c r="BS334" s="380" t="str">
        <f t="shared" si="134"/>
        <v>43745P</v>
      </c>
      <c r="BT334" s="190" t="str">
        <f>IFERROR(+VLOOKUP($BS334,'Calculation Solids'!$B$4:$I$1141,7,FALSE),"")</f>
        <v/>
      </c>
    </row>
    <row r="335" spans="1:72" x14ac:dyDescent="0.35">
      <c r="A335" s="359">
        <v>43746</v>
      </c>
      <c r="B335" s="239"/>
      <c r="C335" s="173" t="str">
        <f t="shared" si="118"/>
        <v>43746A</v>
      </c>
      <c r="D335" s="42" t="str">
        <f>IFERROR(+VLOOKUP(C335,'Calculation Solids'!$B$4:$I$1141,7,FALSE),"")</f>
        <v/>
      </c>
      <c r="E335" s="372" t="str">
        <f>+IFERROR(VLOOKUP($C335,'Calculation COD'!$B$4:$J$1055,7,FALSE),"")</f>
        <v/>
      </c>
      <c r="F335" s="373" t="str">
        <f t="shared" si="120"/>
        <v>43746B</v>
      </c>
      <c r="G335" s="323" t="str">
        <f>IFERROR(+VLOOKUP($F335,'Calculation Solids'!$B$4:$I$1141,7,FALSE),"")</f>
        <v/>
      </c>
      <c r="H335" s="374" t="str">
        <f>+IFERROR(VLOOKUP($F335,'Calculation COD'!$B$4:$J$1055,7,FALSE),"")</f>
        <v/>
      </c>
      <c r="I335" s="374" t="str">
        <f>+IFERROR(VLOOKUP($F335,'Calculation NH4'!$B$4:$J$1041,7,FALSE),"")</f>
        <v/>
      </c>
      <c r="J335" s="42" t="str">
        <f>+IFERROR(VLOOKUP($F335,'Calculation NO3'!$B$4:$J$1044,7,FALSE),"")</f>
        <v/>
      </c>
      <c r="K335" s="42" t="str">
        <f>+IFERROR(VLOOKUP($F335,'Calculation P'!$B$4:$J$1000,7,FALSE),"")</f>
        <v/>
      </c>
      <c r="L335" s="239"/>
      <c r="M335" s="375" t="str">
        <f t="shared" si="121"/>
        <v>43746J</v>
      </c>
      <c r="N335" s="67" t="str">
        <f>+IFERROR(VLOOKUP($M335,'Calculation Solids'!$B$4:$J$1141,7,FALSE),"")</f>
        <v/>
      </c>
      <c r="O335" s="42" t="str">
        <f t="shared" si="122"/>
        <v>43746K</v>
      </c>
      <c r="P335" s="42" t="str">
        <f>+IFERROR(VLOOKUP($O335,'Calculation Solids'!$B$4:$J$1141,7,FALSE),"")</f>
        <v/>
      </c>
      <c r="Q335" s="42" t="str">
        <f t="shared" si="123"/>
        <v>43746L</v>
      </c>
      <c r="R335" s="42" t="str">
        <f>+IFERROR(VLOOKUP($Q335,'Calculation Solids'!$B$4:$J$1141,7,FALSE),"")</f>
        <v/>
      </c>
      <c r="S335" s="42" t="str">
        <f t="shared" si="124"/>
        <v>43746M</v>
      </c>
      <c r="T335" s="42" t="str">
        <f>+IFERROR(VLOOKUP($S335,'Calculation Solids'!$B$4:$J$1141,7,FALSE),"")</f>
        <v/>
      </c>
      <c r="U335" s="70" t="str">
        <f t="shared" ref="U335:U364" si="136">IFERROR(AVERAGE(N335,P335,R335,T335),"")</f>
        <v/>
      </c>
      <c r="V335" s="376" t="str">
        <f t="shared" si="125"/>
        <v>43746C</v>
      </c>
      <c r="W335" s="42" t="str">
        <f>+IFERROR(VLOOKUP($V335,'Calculation Solids'!$B$4:$J$1141,7,FALSE),"")</f>
        <v/>
      </c>
      <c r="X335" s="24" t="str">
        <f>+IFERROR(VLOOKUP($V335,'Calculation COD'!$B$4:$J$1055,7,FALSE),"")</f>
        <v/>
      </c>
      <c r="Y335" s="24" t="str">
        <f>+IFERROR(VLOOKUP($V335,'Calculation NH4'!$B$4:$J$1041,7,FALSE),"")</f>
        <v/>
      </c>
      <c r="Z335" s="42" t="str">
        <f>+IFERROR(VLOOKUP($V335,'Calculation NO3'!$B$4:$J$1044,7,FALSE),"")</f>
        <v/>
      </c>
      <c r="AA335" s="132" t="str">
        <f>+IFERROR(VLOOKUP($V335,'Calculation P'!$B$4:$J$1000,7,FALSE),"")</f>
        <v/>
      </c>
      <c r="AB335" s="62"/>
      <c r="AC335" s="373" t="str">
        <f t="shared" si="126"/>
        <v>43746D</v>
      </c>
      <c r="AD335" s="24" t="str">
        <f>+IFERROR(VLOOKUP($AC335,'Calculation TSS'!$B$4:$J$1000,7,FALSE),"")</f>
        <v/>
      </c>
      <c r="AE335" s="24" t="str">
        <f>+IFERROR(VLOOKUP($AC335,'Calculation COD'!$B$4:$J$1055,7,FALSE),"")</f>
        <v/>
      </c>
      <c r="AF335" s="24" t="str">
        <f>+IFERROR(VLOOKUP($AC335,'Calculation NH4'!$B$4:$J$1041,7,FALSE),"")</f>
        <v/>
      </c>
      <c r="AG335" s="42" t="str">
        <f>+IFERROR(VLOOKUP($AC335,'Calculation NO3'!$B$4:$J$1044,7,FALSE),"")</f>
        <v/>
      </c>
      <c r="AH335" s="42" t="str">
        <f>+IFERROR(VLOOKUP($AC335,'Calculation P'!$B$4:$J$1000,7,FALSE),"")</f>
        <v/>
      </c>
      <c r="AI335" s="239"/>
      <c r="AJ335" s="377" t="str">
        <f t="shared" si="127"/>
        <v>43746E</v>
      </c>
      <c r="AK335" s="378" t="str">
        <f>+IFERROR(VLOOKUP($AJ335,'Calculation TSS'!$B$4:$J$1000,7,FALSE),"")</f>
        <v/>
      </c>
      <c r="AL335" s="24" t="str">
        <f>+IFERROR(VLOOKUP($AJ335,'Calculation COD'!$B$4:$J$1055,7,FALSE),"")</f>
        <v/>
      </c>
      <c r="AM335" s="24" t="str">
        <f>+IFERROR(VLOOKUP($AJ335,'Calculation NH4'!$B$4:$J$1041,7,FALSE),"")</f>
        <v/>
      </c>
      <c r="AN335" s="42" t="str">
        <f>+IFERROR(VLOOKUP($AJ335,'Calculation NO3'!$B$4:$J$1044,7,FALSE),"")</f>
        <v/>
      </c>
      <c r="AO335" s="70" t="str">
        <f>+IFERROR(VLOOKUP($AJ335,'Calculation P'!$B$4:$J$1000,7,FALSE),"")</f>
        <v/>
      </c>
      <c r="AP335" s="323" t="str">
        <f t="shared" si="128"/>
        <v>43746F</v>
      </c>
      <c r="AQ335" s="25" t="str">
        <f>+IFERROR(VLOOKUP($AP335,'Calculation TSS'!$B$4:$J$1000,7,FALSE),"")</f>
        <v/>
      </c>
      <c r="AR335" s="25" t="str">
        <f>+IFERROR(VLOOKUP($AP335,'Calculation COD'!$B$4:$J$1055,7,FALSE),"")</f>
        <v/>
      </c>
      <c r="AS335" s="25" t="str">
        <f>+IFERROR(VLOOKUP($AP335,'Calculation NH4'!$B$4:$J$1041,7,FALSE),"")</f>
        <v/>
      </c>
      <c r="AT335" s="42" t="str">
        <f>+IFERROR(VLOOKUP($AP335,'Calculation NO3'!$B$4:$J$1044,7,FALSE),"")</f>
        <v/>
      </c>
      <c r="AU335" s="42" t="str">
        <f>+IFERROR(VLOOKUP($AP335,'Calculation P'!$B$4:$J$1000,7,FALSE),"")</f>
        <v/>
      </c>
      <c r="AV335" s="62"/>
      <c r="AW335" s="376" t="str">
        <f t="shared" si="129"/>
        <v>43746G</v>
      </c>
      <c r="AX335" s="25" t="str">
        <f>+IFERROR(VLOOKUP($AW335,'Calculation COD'!$B$4:$J$1055,7,FALSE),"")</f>
        <v/>
      </c>
      <c r="AY335" s="25" t="str">
        <f>+IFERROR(VLOOKUP($AW335,'Calculation NH4'!$B$4:$J$1041,7,FALSE),"")</f>
        <v/>
      </c>
      <c r="AZ335" s="42" t="str">
        <f>+IFERROR(VLOOKUP($AW335,'Calculation NO3'!$B$4:$J$1044,7,FALSE),"")</f>
        <v/>
      </c>
      <c r="BA335" s="70" t="str">
        <f>+IFERROR(VLOOKUP($AW335,'Calculation P'!$B$4:$J$1000,7,FALSE),"")</f>
        <v/>
      </c>
      <c r="BB335" s="373" t="str">
        <f t="shared" si="130"/>
        <v>43746H</v>
      </c>
      <c r="BC335" s="42" t="str">
        <f>+IFERROR(VLOOKUP($BB335,'Calculation TSS'!$B$4:$J$1000,7,FALSE),"")</f>
        <v/>
      </c>
      <c r="BD335" s="25" t="str">
        <f>+IFERROR(VLOOKUP($BB335,'Calculation COD'!$B$4:$J$1055,7,FALSE),"")</f>
        <v/>
      </c>
      <c r="BE335" s="25" t="str">
        <f>+IFERROR(VLOOKUP($BB335,'Calculation NH4'!$B$4:$J$1041,7,FALSE),"")</f>
        <v/>
      </c>
      <c r="BF335" s="25" t="str">
        <f>+IFERROR(VLOOKUP($BB335,'Calculation NO3'!$B$4:$J$1044,7,FALSE),"")</f>
        <v/>
      </c>
      <c r="BG335" s="132" t="str">
        <f>+IFERROR(VLOOKUP($BB335,'Calculation P'!$B$4:$J$1000,7,FALSE),"")</f>
        <v/>
      </c>
      <c r="BH335" s="377" t="str">
        <f t="shared" si="131"/>
        <v>43746I</v>
      </c>
      <c r="BI335" s="67" t="str">
        <f>+IFERROR(VLOOKUP($BH335,'Calculation TSS'!$B$4:$J$1000,7,FALSE),"")</f>
        <v/>
      </c>
      <c r="BJ335" s="25" t="str">
        <f>+IFERROR(VLOOKUP($BH335,'Calculation COD'!$B$4:$J$1055,7,FALSE),"")</f>
        <v/>
      </c>
      <c r="BK335" s="25" t="str">
        <f>+IFERROR(VLOOKUP($BH335,'Calculation NH4'!$B$4:$J$1041,7,FALSE),"")</f>
        <v/>
      </c>
      <c r="BL335" s="25" t="str">
        <f>+IFERROR(VLOOKUP($BH335,'Calculation NO3'!$B$4:$J$1044,7,FALSE),"")</f>
        <v/>
      </c>
      <c r="BM335" s="42" t="str">
        <f>+IFERROR(VLOOKUP($BH335,'Calculation P'!$B$4:$J$1000,7,FALSE),"")</f>
        <v/>
      </c>
      <c r="BN335" s="62"/>
      <c r="BO335" s="373" t="str">
        <f t="shared" si="132"/>
        <v>43746N</v>
      </c>
      <c r="BP335" s="190" t="str">
        <f>IFERROR(+VLOOKUP($BO335,'Calculation Solids'!$B$4:$I$1141,7,FALSE),"")</f>
        <v/>
      </c>
      <c r="BQ335" s="379" t="str">
        <f t="shared" si="133"/>
        <v>43746O</v>
      </c>
      <c r="BR335" s="190" t="str">
        <f>IFERROR(+VLOOKUP($BQ335,'Calculation Solids'!$B$4:$I$1141,7,FALSE),"")</f>
        <v/>
      </c>
      <c r="BS335" s="380" t="str">
        <f t="shared" si="134"/>
        <v>43746P</v>
      </c>
      <c r="BT335" s="190" t="str">
        <f>IFERROR(+VLOOKUP($BS335,'Calculation Solids'!$B$4:$I$1141,7,FALSE),"")</f>
        <v/>
      </c>
    </row>
    <row r="336" spans="1:72" x14ac:dyDescent="0.35">
      <c r="A336" s="359">
        <v>43747</v>
      </c>
      <c r="B336" s="239"/>
      <c r="C336" s="173" t="str">
        <f t="shared" si="118"/>
        <v>43747A</v>
      </c>
      <c r="D336" s="42" t="str">
        <f>IFERROR(+VLOOKUP(C336,'Calculation Solids'!$B$4:$I$1141,7,FALSE),"")</f>
        <v/>
      </c>
      <c r="E336" s="372">
        <f>+IFERROR(VLOOKUP($C336,'Calculation COD'!$B$4:$J$1055,7,FALSE),"")</f>
        <v>4600</v>
      </c>
      <c r="F336" s="373" t="str">
        <f t="shared" si="120"/>
        <v>43747B</v>
      </c>
      <c r="G336" s="323" t="str">
        <f>IFERROR(+VLOOKUP($F336,'Calculation Solids'!$B$4:$I$1141,7,FALSE),"")</f>
        <v/>
      </c>
      <c r="H336" s="374">
        <f>+IFERROR(VLOOKUP($F336,'Calculation COD'!$B$4:$J$1055,7,FALSE),"")</f>
        <v>2010</v>
      </c>
      <c r="I336" s="374">
        <f>+IFERROR(VLOOKUP($F336,'Calculation NH4'!$B$4:$J$1041,7,FALSE),"")</f>
        <v>615</v>
      </c>
      <c r="J336" s="42">
        <f>+IFERROR(VLOOKUP($F336,'Calculation NO3'!$B$4:$J$1044,7,FALSE),"")</f>
        <v>0</v>
      </c>
      <c r="K336" s="42">
        <f>+IFERROR(VLOOKUP($F336,'Calculation P'!$B$4:$J$1000,7,FALSE),"")</f>
        <v>37.5</v>
      </c>
      <c r="L336" s="239"/>
      <c r="M336" s="375" t="str">
        <f t="shared" si="121"/>
        <v>43747J</v>
      </c>
      <c r="N336" s="67" t="str">
        <f>+IFERROR(VLOOKUP($M336,'Calculation Solids'!$B$4:$J$1141,7,FALSE),"")</f>
        <v/>
      </c>
      <c r="O336" s="42" t="str">
        <f t="shared" si="122"/>
        <v>43747K</v>
      </c>
      <c r="P336" s="42" t="str">
        <f>+IFERROR(VLOOKUP($O336,'Calculation Solids'!$B$4:$J$1141,7,FALSE),"")</f>
        <v/>
      </c>
      <c r="Q336" s="42" t="str">
        <f t="shared" si="123"/>
        <v>43747L</v>
      </c>
      <c r="R336" s="42" t="str">
        <f>+IFERROR(VLOOKUP($Q336,'Calculation Solids'!$B$4:$J$1141,7,FALSE),"")</f>
        <v/>
      </c>
      <c r="S336" s="42" t="str">
        <f t="shared" si="124"/>
        <v>43747M</v>
      </c>
      <c r="T336" s="42" t="str">
        <f>+IFERROR(VLOOKUP($S336,'Calculation Solids'!$B$4:$J$1141,7,FALSE),"")</f>
        <v/>
      </c>
      <c r="U336" s="70" t="str">
        <f t="shared" si="136"/>
        <v/>
      </c>
      <c r="V336" s="376" t="str">
        <f t="shared" si="125"/>
        <v>43747C</v>
      </c>
      <c r="W336" s="42" t="str">
        <f>+IFERROR(VLOOKUP($V336,'Calculation Solids'!$B$4:$J$1141,7,FALSE),"")</f>
        <v/>
      </c>
      <c r="X336" s="24">
        <f>+IFERROR(VLOOKUP($V336,'Calculation COD'!$B$4:$J$1055,7,FALSE),"")</f>
        <v>0</v>
      </c>
      <c r="Y336" s="24">
        <f>+IFERROR(VLOOKUP($V336,'Calculation NH4'!$B$4:$J$1041,7,FALSE),"")</f>
        <v>720</v>
      </c>
      <c r="Z336" s="42">
        <f>+IFERROR(VLOOKUP($V336,'Calculation NO3'!$B$4:$J$1044,7,FALSE),"")</f>
        <v>0</v>
      </c>
      <c r="AA336" s="132" t="str">
        <f>+IFERROR(VLOOKUP($V336,'Calculation P'!$B$4:$J$1000,7,FALSE),"")</f>
        <v/>
      </c>
      <c r="AB336" s="62"/>
      <c r="AC336" s="373" t="str">
        <f t="shared" si="126"/>
        <v>43747D</v>
      </c>
      <c r="AD336" s="24">
        <f>+IFERROR(VLOOKUP($AC336,'Calculation TSS'!$B$4:$J$1000,7,FALSE),"")</f>
        <v>209.99999999999909</v>
      </c>
      <c r="AE336" s="24">
        <f>+IFERROR(VLOOKUP($AC336,'Calculation COD'!$B$4:$J$1055,7,FALSE),"")</f>
        <v>0</v>
      </c>
      <c r="AF336" s="24">
        <f>+IFERROR(VLOOKUP($AC336,'Calculation NH4'!$B$4:$J$1041,7,FALSE),"")</f>
        <v>670</v>
      </c>
      <c r="AG336" s="42">
        <f>+IFERROR(VLOOKUP($AC336,'Calculation NO3'!$B$4:$J$1044,7,FALSE),"")</f>
        <v>0</v>
      </c>
      <c r="AH336" s="42" t="str">
        <f>+IFERROR(VLOOKUP($AC336,'Calculation P'!$B$4:$J$1000,7,FALSE),"")</f>
        <v/>
      </c>
      <c r="AI336" s="239"/>
      <c r="AJ336" s="377" t="str">
        <f t="shared" si="127"/>
        <v>43747E</v>
      </c>
      <c r="AK336" s="378" t="str">
        <f>+IFERROR(VLOOKUP($AJ336,'Calculation TSS'!$B$4:$J$1000,7,FALSE),"")</f>
        <v/>
      </c>
      <c r="AL336" s="24" t="str">
        <f>+IFERROR(VLOOKUP($AJ336,'Calculation COD'!$B$4:$J$1055,7,FALSE),"")</f>
        <v/>
      </c>
      <c r="AM336" s="24" t="str">
        <f>+IFERROR(VLOOKUP($AJ336,'Calculation NH4'!$B$4:$J$1041,7,FALSE),"")</f>
        <v/>
      </c>
      <c r="AN336" s="42" t="str">
        <f>+IFERROR(VLOOKUP($AJ336,'Calculation NO3'!$B$4:$J$1044,7,FALSE),"")</f>
        <v/>
      </c>
      <c r="AO336" s="70" t="str">
        <f>+IFERROR(VLOOKUP($AJ336,'Calculation P'!$B$4:$J$1000,7,FALSE),"")</f>
        <v/>
      </c>
      <c r="AP336" s="323" t="str">
        <f t="shared" si="128"/>
        <v>43747F</v>
      </c>
      <c r="AQ336" s="25">
        <f>+IFERROR(VLOOKUP($AP336,'Calculation TSS'!$B$4:$J$1000,7,FALSE),"")</f>
        <v>243.33333333333243</v>
      </c>
      <c r="AR336" s="25" t="str">
        <f>+IFERROR(VLOOKUP($AP336,'Calculation COD'!$B$4:$J$1055,7,FALSE),"")</f>
        <v/>
      </c>
      <c r="AS336" s="25" t="str">
        <f>+IFERROR(VLOOKUP($AP336,'Calculation NH4'!$B$4:$J$1041,7,FALSE),"")</f>
        <v/>
      </c>
      <c r="AT336" s="42" t="str">
        <f>+IFERROR(VLOOKUP($AP336,'Calculation NO3'!$B$4:$J$1044,7,FALSE),"")</f>
        <v/>
      </c>
      <c r="AU336" s="42" t="str">
        <f>+IFERROR(VLOOKUP($AP336,'Calculation P'!$B$4:$J$1000,7,FALSE),"")</f>
        <v/>
      </c>
      <c r="AV336" s="62"/>
      <c r="AW336" s="376" t="str">
        <f t="shared" si="129"/>
        <v>43747G</v>
      </c>
      <c r="AX336" s="25">
        <f>+IFERROR(VLOOKUP($AW336,'Calculation COD'!$B$4:$J$1055,7,FALSE),"")</f>
        <v>0</v>
      </c>
      <c r="AY336" s="25">
        <f>+IFERROR(VLOOKUP($AW336,'Calculation NH4'!$B$4:$J$1041,7,FALSE),"")</f>
        <v>262.5</v>
      </c>
      <c r="AZ336" s="42">
        <f>+IFERROR(VLOOKUP($AW336,'Calculation NO3'!$B$4:$J$1044,7,FALSE),"")</f>
        <v>0</v>
      </c>
      <c r="BA336" s="70">
        <f>+IFERROR(VLOOKUP($AW336,'Calculation P'!$B$4:$J$1000,7,FALSE),"")</f>
        <v>15.6</v>
      </c>
      <c r="BB336" s="373" t="str">
        <f t="shared" si="130"/>
        <v>43747H</v>
      </c>
      <c r="BC336" s="42">
        <f>+IFERROR(VLOOKUP($BB336,'Calculation TSS'!$B$4:$J$1000,7,FALSE),"")</f>
        <v>399394.66666666669</v>
      </c>
      <c r="BD336" s="25">
        <f>+IFERROR(VLOOKUP($BB336,'Calculation COD'!$B$4:$J$1055,7,FALSE),"")</f>
        <v>0</v>
      </c>
      <c r="BE336" s="25">
        <f>+IFERROR(VLOOKUP($BB336,'Calculation NH4'!$B$4:$J$1041,7,FALSE),"")</f>
        <v>225</v>
      </c>
      <c r="BF336" s="25">
        <f>+IFERROR(VLOOKUP($BB336,'Calculation NO3'!$B$4:$J$1044,7,FALSE),"")</f>
        <v>87</v>
      </c>
      <c r="BG336" s="132" t="str">
        <f>+IFERROR(VLOOKUP($BB336,'Calculation P'!$B$4:$J$1000,7,FALSE),"")</f>
        <v/>
      </c>
      <c r="BH336" s="377" t="str">
        <f t="shared" si="131"/>
        <v>43747I</v>
      </c>
      <c r="BI336" s="67">
        <f>+IFERROR(VLOOKUP($BH336,'Calculation TSS'!$B$4:$J$1000,7,FALSE),"")</f>
        <v>95.999999999999417</v>
      </c>
      <c r="BJ336" s="25">
        <f>+IFERROR(VLOOKUP($BH336,'Calculation COD'!$B$4:$J$1055,7,FALSE),"")</f>
        <v>0</v>
      </c>
      <c r="BK336" s="25">
        <f>+IFERROR(VLOOKUP($BH336,'Calculation NH4'!$B$4:$J$1041,7,FALSE),"")</f>
        <v>80</v>
      </c>
      <c r="BL336" s="25">
        <f>+IFERROR(VLOOKUP($BH336,'Calculation NO3'!$B$4:$J$1044,7,FALSE),"")</f>
        <v>100.5</v>
      </c>
      <c r="BM336" s="42">
        <f>+IFERROR(VLOOKUP($BH336,'Calculation P'!$B$4:$J$1000,7,FALSE),"")</f>
        <v>0</v>
      </c>
      <c r="BN336" s="62"/>
      <c r="BO336" s="373" t="str">
        <f t="shared" si="132"/>
        <v>43747N</v>
      </c>
      <c r="BP336" s="190" t="str">
        <f>IFERROR(+VLOOKUP($BO336,'Calculation Solids'!$B$4:$I$1141,7,FALSE),"")</f>
        <v/>
      </c>
      <c r="BQ336" s="379" t="str">
        <f t="shared" si="133"/>
        <v>43747O</v>
      </c>
      <c r="BR336" s="190" t="str">
        <f>IFERROR(+VLOOKUP($BQ336,'Calculation Solids'!$B$4:$I$1141,7,FALSE),"")</f>
        <v/>
      </c>
      <c r="BS336" s="380" t="str">
        <f t="shared" si="134"/>
        <v>43747P</v>
      </c>
      <c r="BT336" s="190" t="str">
        <f>IFERROR(+VLOOKUP($BS336,'Calculation Solids'!$B$4:$I$1141,7,FALSE),"")</f>
        <v/>
      </c>
    </row>
    <row r="337" spans="1:72" x14ac:dyDescent="0.35">
      <c r="A337" s="359">
        <v>43748</v>
      </c>
      <c r="B337" s="239"/>
      <c r="C337" s="173" t="str">
        <f t="shared" si="118"/>
        <v>43748A</v>
      </c>
      <c r="D337" s="42" t="str">
        <f>IFERROR(+VLOOKUP(C337,'Calculation Solids'!$B$4:$I$1141,7,FALSE),"")</f>
        <v/>
      </c>
      <c r="E337" s="372" t="str">
        <f>+IFERROR(VLOOKUP($C337,'Calculation COD'!$B$4:$J$1055,7,FALSE),"")</f>
        <v/>
      </c>
      <c r="F337" s="373" t="str">
        <f t="shared" si="120"/>
        <v>43748B</v>
      </c>
      <c r="G337" s="323" t="str">
        <f>IFERROR(+VLOOKUP($F337,'Calculation Solids'!$B$4:$I$1141,7,FALSE),"")</f>
        <v/>
      </c>
      <c r="H337" s="374" t="str">
        <f>+IFERROR(VLOOKUP($F337,'Calculation COD'!$B$4:$J$1055,7,FALSE),"")</f>
        <v/>
      </c>
      <c r="I337" s="374" t="str">
        <f>+IFERROR(VLOOKUP($F337,'Calculation NH4'!$B$4:$J$1041,7,FALSE),"")</f>
        <v/>
      </c>
      <c r="J337" s="42" t="str">
        <f>+IFERROR(VLOOKUP($F337,'Calculation NO3'!$B$4:$J$1044,7,FALSE),"")</f>
        <v/>
      </c>
      <c r="K337" s="42" t="str">
        <f>+IFERROR(VLOOKUP($F337,'Calculation P'!$B$4:$J$1000,7,FALSE),"")</f>
        <v/>
      </c>
      <c r="L337" s="239"/>
      <c r="M337" s="375" t="str">
        <f t="shared" si="121"/>
        <v>43748J</v>
      </c>
      <c r="N337" s="67" t="str">
        <f>+IFERROR(VLOOKUP($M337,'Calculation Solids'!$B$4:$J$1141,7,FALSE),"")</f>
        <v/>
      </c>
      <c r="O337" s="42" t="str">
        <f t="shared" si="122"/>
        <v>43748K</v>
      </c>
      <c r="P337" s="42" t="str">
        <f>+IFERROR(VLOOKUP($O337,'Calculation Solids'!$B$4:$J$1141,7,FALSE),"")</f>
        <v/>
      </c>
      <c r="Q337" s="42" t="str">
        <f t="shared" si="123"/>
        <v>43748L</v>
      </c>
      <c r="R337" s="42" t="str">
        <f>+IFERROR(VLOOKUP($Q337,'Calculation Solids'!$B$4:$J$1141,7,FALSE),"")</f>
        <v/>
      </c>
      <c r="S337" s="42" t="str">
        <f t="shared" si="124"/>
        <v>43748M</v>
      </c>
      <c r="T337" s="42" t="str">
        <f>+IFERROR(VLOOKUP($S337,'Calculation Solids'!$B$4:$J$1141,7,FALSE),"")</f>
        <v/>
      </c>
      <c r="U337" s="70" t="str">
        <f t="shared" si="136"/>
        <v/>
      </c>
      <c r="V337" s="376" t="str">
        <f t="shared" si="125"/>
        <v>43748C</v>
      </c>
      <c r="W337" s="42" t="str">
        <f>+IFERROR(VLOOKUP($V337,'Calculation Solids'!$B$4:$J$1141,7,FALSE),"")</f>
        <v/>
      </c>
      <c r="X337" s="24" t="str">
        <f>+IFERROR(VLOOKUP($V337,'Calculation COD'!$B$4:$J$1055,7,FALSE),"")</f>
        <v/>
      </c>
      <c r="Y337" s="24" t="str">
        <f>+IFERROR(VLOOKUP($V337,'Calculation NH4'!$B$4:$J$1041,7,FALSE),"")</f>
        <v/>
      </c>
      <c r="Z337" s="42" t="str">
        <f>+IFERROR(VLOOKUP($V337,'Calculation NO3'!$B$4:$J$1044,7,FALSE),"")</f>
        <v/>
      </c>
      <c r="AA337" s="132" t="str">
        <f>+IFERROR(VLOOKUP($V337,'Calculation P'!$B$4:$J$1000,7,FALSE),"")</f>
        <v/>
      </c>
      <c r="AB337" s="62"/>
      <c r="AC337" s="373" t="str">
        <f t="shared" si="126"/>
        <v>43748D</v>
      </c>
      <c r="AD337" s="24" t="str">
        <f>+IFERROR(VLOOKUP($AC337,'Calculation TSS'!$B$4:$J$1000,7,FALSE),"")</f>
        <v/>
      </c>
      <c r="AE337" s="24" t="str">
        <f>+IFERROR(VLOOKUP($AC337,'Calculation COD'!$B$4:$J$1055,7,FALSE),"")</f>
        <v/>
      </c>
      <c r="AF337" s="24" t="str">
        <f>+IFERROR(VLOOKUP($AC337,'Calculation NH4'!$B$4:$J$1041,7,FALSE),"")</f>
        <v/>
      </c>
      <c r="AG337" s="42" t="str">
        <f>+IFERROR(VLOOKUP($AC337,'Calculation NO3'!$B$4:$J$1044,7,FALSE),"")</f>
        <v/>
      </c>
      <c r="AH337" s="42" t="str">
        <f>+IFERROR(VLOOKUP($AC337,'Calculation P'!$B$4:$J$1000,7,FALSE),"")</f>
        <v/>
      </c>
      <c r="AI337" s="239"/>
      <c r="AJ337" s="377" t="str">
        <f t="shared" si="127"/>
        <v>43748E</v>
      </c>
      <c r="AK337" s="378" t="str">
        <f>+IFERROR(VLOOKUP($AJ337,'Calculation TSS'!$B$4:$J$1000,7,FALSE),"")</f>
        <v/>
      </c>
      <c r="AL337" s="24" t="str">
        <f>+IFERROR(VLOOKUP($AJ337,'Calculation COD'!$B$4:$J$1055,7,FALSE),"")</f>
        <v/>
      </c>
      <c r="AM337" s="24" t="str">
        <f>+IFERROR(VLOOKUP($AJ337,'Calculation NH4'!$B$4:$J$1041,7,FALSE),"")</f>
        <v/>
      </c>
      <c r="AN337" s="42" t="str">
        <f>+IFERROR(VLOOKUP($AJ337,'Calculation NO3'!$B$4:$J$1044,7,FALSE),"")</f>
        <v/>
      </c>
      <c r="AO337" s="70" t="str">
        <f>+IFERROR(VLOOKUP($AJ337,'Calculation P'!$B$4:$J$1000,7,FALSE),"")</f>
        <v/>
      </c>
      <c r="AP337" s="323" t="str">
        <f t="shared" si="128"/>
        <v>43748F</v>
      </c>
      <c r="AQ337" s="25" t="str">
        <f>+IFERROR(VLOOKUP($AP337,'Calculation TSS'!$B$4:$J$1000,7,FALSE),"")</f>
        <v/>
      </c>
      <c r="AR337" s="25" t="str">
        <f>+IFERROR(VLOOKUP($AP337,'Calculation COD'!$B$4:$J$1055,7,FALSE),"")</f>
        <v/>
      </c>
      <c r="AS337" s="25" t="str">
        <f>+IFERROR(VLOOKUP($AP337,'Calculation NH4'!$B$4:$J$1041,7,FALSE),"")</f>
        <v/>
      </c>
      <c r="AT337" s="42" t="str">
        <f>+IFERROR(VLOOKUP($AP337,'Calculation NO3'!$B$4:$J$1044,7,FALSE),"")</f>
        <v/>
      </c>
      <c r="AU337" s="42" t="str">
        <f>+IFERROR(VLOOKUP($AP337,'Calculation P'!$B$4:$J$1000,7,FALSE),"")</f>
        <v/>
      </c>
      <c r="AV337" s="62"/>
      <c r="AW337" s="376" t="str">
        <f t="shared" si="129"/>
        <v>43748G</v>
      </c>
      <c r="AX337" s="25" t="str">
        <f>+IFERROR(VLOOKUP($AW337,'Calculation COD'!$B$4:$J$1055,7,FALSE),"")</f>
        <v/>
      </c>
      <c r="AY337" s="25" t="str">
        <f>+IFERROR(VLOOKUP($AW337,'Calculation NH4'!$B$4:$J$1041,7,FALSE),"")</f>
        <v/>
      </c>
      <c r="AZ337" s="42" t="str">
        <f>+IFERROR(VLOOKUP($AW337,'Calculation NO3'!$B$4:$J$1044,7,FALSE),"")</f>
        <v/>
      </c>
      <c r="BA337" s="70" t="str">
        <f>+IFERROR(VLOOKUP($AW337,'Calculation P'!$B$4:$J$1000,7,FALSE),"")</f>
        <v/>
      </c>
      <c r="BB337" s="373" t="str">
        <f t="shared" si="130"/>
        <v>43748H</v>
      </c>
      <c r="BC337" s="42" t="str">
        <f>+IFERROR(VLOOKUP($BB337,'Calculation TSS'!$B$4:$J$1000,7,FALSE),"")</f>
        <v/>
      </c>
      <c r="BD337" s="25" t="str">
        <f>+IFERROR(VLOOKUP($BB337,'Calculation COD'!$B$4:$J$1055,7,FALSE),"")</f>
        <v/>
      </c>
      <c r="BE337" s="25" t="str">
        <f>+IFERROR(VLOOKUP($BB337,'Calculation NH4'!$B$4:$J$1041,7,FALSE),"")</f>
        <v/>
      </c>
      <c r="BF337" s="25" t="str">
        <f>+IFERROR(VLOOKUP($BB337,'Calculation NO3'!$B$4:$J$1044,7,FALSE),"")</f>
        <v/>
      </c>
      <c r="BG337" s="132" t="str">
        <f>+IFERROR(VLOOKUP($BB337,'Calculation P'!$B$4:$J$1000,7,FALSE),"")</f>
        <v/>
      </c>
      <c r="BH337" s="377" t="str">
        <f t="shared" si="131"/>
        <v>43748I</v>
      </c>
      <c r="BI337" s="67" t="str">
        <f>+IFERROR(VLOOKUP($BH337,'Calculation TSS'!$B$4:$J$1000,7,FALSE),"")</f>
        <v/>
      </c>
      <c r="BJ337" s="25" t="str">
        <f>+IFERROR(VLOOKUP($BH337,'Calculation COD'!$B$4:$J$1055,7,FALSE),"")</f>
        <v/>
      </c>
      <c r="BK337" s="25" t="str">
        <f>+IFERROR(VLOOKUP($BH337,'Calculation NH4'!$B$4:$J$1041,7,FALSE),"")</f>
        <v/>
      </c>
      <c r="BL337" s="25" t="str">
        <f>+IFERROR(VLOOKUP($BH337,'Calculation NO3'!$B$4:$J$1044,7,FALSE),"")</f>
        <v/>
      </c>
      <c r="BM337" s="42" t="str">
        <f>+IFERROR(VLOOKUP($BH337,'Calculation P'!$B$4:$J$1000,7,FALSE),"")</f>
        <v/>
      </c>
      <c r="BN337" s="62"/>
      <c r="BO337" s="373" t="str">
        <f t="shared" si="132"/>
        <v>43748N</v>
      </c>
      <c r="BP337" s="190" t="str">
        <f>IFERROR(+VLOOKUP($BO337,'Calculation Solids'!$B$4:$I$1141,7,FALSE),"")</f>
        <v/>
      </c>
      <c r="BQ337" s="379" t="str">
        <f t="shared" si="133"/>
        <v>43748O</v>
      </c>
      <c r="BR337" s="190" t="str">
        <f>IFERROR(+VLOOKUP($BQ337,'Calculation Solids'!$B$4:$I$1141,7,FALSE),"")</f>
        <v/>
      </c>
      <c r="BS337" s="380" t="str">
        <f t="shared" si="134"/>
        <v>43748P</v>
      </c>
      <c r="BT337" s="190" t="str">
        <f>IFERROR(+VLOOKUP($BS337,'Calculation Solids'!$B$4:$I$1141,7,FALSE),"")</f>
        <v/>
      </c>
    </row>
    <row r="338" spans="1:72" x14ac:dyDescent="0.35">
      <c r="A338" s="359">
        <v>43749</v>
      </c>
      <c r="B338" s="239"/>
      <c r="C338" s="173" t="str">
        <f t="shared" si="118"/>
        <v>43749A</v>
      </c>
      <c r="D338" s="42">
        <f>IFERROR(+VLOOKUP(C338,'Calculation Solids'!$B$4:$I$1141,7,FALSE),"")</f>
        <v>5.2107537300889222</v>
      </c>
      <c r="E338" s="372" t="str">
        <f>+IFERROR(VLOOKUP($C338,'Calculation COD'!$B$4:$J$1055,7,FALSE),"")</f>
        <v/>
      </c>
      <c r="F338" s="373" t="str">
        <f t="shared" si="120"/>
        <v>43749B</v>
      </c>
      <c r="G338" s="323">
        <f>IFERROR(+VLOOKUP($F338,'Calculation Solids'!$B$4:$I$1141,7,FALSE),"")</f>
        <v>3.270888000409355</v>
      </c>
      <c r="H338" s="374" t="str">
        <f>+IFERROR(VLOOKUP($F338,'Calculation COD'!$B$4:$J$1055,7,FALSE),"")</f>
        <v/>
      </c>
      <c r="I338" s="374" t="str">
        <f>+IFERROR(VLOOKUP($F338,'Calculation NH4'!$B$4:$J$1041,7,FALSE),"")</f>
        <v/>
      </c>
      <c r="J338" s="42" t="str">
        <f>+IFERROR(VLOOKUP($F338,'Calculation NO3'!$B$4:$J$1044,7,FALSE),"")</f>
        <v/>
      </c>
      <c r="K338" s="42" t="str">
        <f>+IFERROR(VLOOKUP($F338,'Calculation P'!$B$4:$J$1000,7,FALSE),"")</f>
        <v/>
      </c>
      <c r="L338" s="239"/>
      <c r="M338" s="375" t="str">
        <f t="shared" si="121"/>
        <v>43749J</v>
      </c>
      <c r="N338" s="67">
        <f>+IFERROR(VLOOKUP($M338,'Calculation Solids'!$B$4:$J$1141,7,FALSE),"")</f>
        <v>49.305713716973678</v>
      </c>
      <c r="O338" s="42" t="str">
        <f t="shared" si="122"/>
        <v>43749K</v>
      </c>
      <c r="P338" s="42">
        <f>+IFERROR(VLOOKUP($O338,'Calculation Solids'!$B$4:$J$1141,7,FALSE),"")</f>
        <v>56.619495044608612</v>
      </c>
      <c r="Q338" s="42" t="str">
        <f t="shared" si="123"/>
        <v>43749L</v>
      </c>
      <c r="R338" s="42" t="str">
        <f>+IFERROR(VLOOKUP($Q338,'Calculation Solids'!$B$4:$J$1141,7,FALSE),"")</f>
        <v/>
      </c>
      <c r="S338" s="42" t="str">
        <f t="shared" si="124"/>
        <v>43749M</v>
      </c>
      <c r="T338" s="42" t="str">
        <f>+IFERROR(VLOOKUP($S338,'Calculation Solids'!$B$4:$J$1141,7,FALSE),"")</f>
        <v/>
      </c>
      <c r="U338" s="70">
        <f t="shared" si="136"/>
        <v>52.962604380791149</v>
      </c>
      <c r="V338" s="376" t="str">
        <f t="shared" si="125"/>
        <v>43749C</v>
      </c>
      <c r="W338" s="42" t="str">
        <f>+IFERROR(VLOOKUP($V338,'Calculation Solids'!$B$4:$J$1141,7,FALSE),"")</f>
        <v/>
      </c>
      <c r="X338" s="24" t="str">
        <f>+IFERROR(VLOOKUP($V338,'Calculation COD'!$B$4:$J$1055,7,FALSE),"")</f>
        <v/>
      </c>
      <c r="Y338" s="24" t="str">
        <f>+IFERROR(VLOOKUP($V338,'Calculation NH4'!$B$4:$J$1041,7,FALSE),"")</f>
        <v/>
      </c>
      <c r="Z338" s="42" t="str">
        <f>+IFERROR(VLOOKUP($V338,'Calculation NO3'!$B$4:$J$1044,7,FALSE),"")</f>
        <v/>
      </c>
      <c r="AA338" s="132" t="str">
        <f>+IFERROR(VLOOKUP($V338,'Calculation P'!$B$4:$J$1000,7,FALSE),"")</f>
        <v/>
      </c>
      <c r="AB338" s="62"/>
      <c r="AC338" s="373" t="str">
        <f t="shared" si="126"/>
        <v>43749D</v>
      </c>
      <c r="AD338" s="24" t="str">
        <f>+IFERROR(VLOOKUP($AC338,'Calculation TSS'!$B$4:$J$1000,7,FALSE),"")</f>
        <v/>
      </c>
      <c r="AE338" s="24" t="str">
        <f>+IFERROR(VLOOKUP($AC338,'Calculation COD'!$B$4:$J$1055,7,FALSE),"")</f>
        <v/>
      </c>
      <c r="AF338" s="24" t="str">
        <f>+IFERROR(VLOOKUP($AC338,'Calculation NH4'!$B$4:$J$1041,7,FALSE),"")</f>
        <v/>
      </c>
      <c r="AG338" s="42" t="str">
        <f>+IFERROR(VLOOKUP($AC338,'Calculation NO3'!$B$4:$J$1044,7,FALSE),"")</f>
        <v/>
      </c>
      <c r="AH338" s="42" t="str">
        <f>+IFERROR(VLOOKUP($AC338,'Calculation P'!$B$4:$J$1000,7,FALSE),"")</f>
        <v/>
      </c>
      <c r="AI338" s="239"/>
      <c r="AJ338" s="377" t="str">
        <f t="shared" si="127"/>
        <v>43749E</v>
      </c>
      <c r="AK338" s="378" t="str">
        <f>+IFERROR(VLOOKUP($AJ338,'Calculation TSS'!$B$4:$J$1000,7,FALSE),"")</f>
        <v/>
      </c>
      <c r="AL338" s="24" t="str">
        <f>+IFERROR(VLOOKUP($AJ338,'Calculation COD'!$B$4:$J$1055,7,FALSE),"")</f>
        <v/>
      </c>
      <c r="AM338" s="24" t="str">
        <f>+IFERROR(VLOOKUP($AJ338,'Calculation NH4'!$B$4:$J$1041,7,FALSE),"")</f>
        <v/>
      </c>
      <c r="AN338" s="42" t="str">
        <f>+IFERROR(VLOOKUP($AJ338,'Calculation NO3'!$B$4:$J$1044,7,FALSE),"")</f>
        <v/>
      </c>
      <c r="AO338" s="70" t="str">
        <f>+IFERROR(VLOOKUP($AJ338,'Calculation P'!$B$4:$J$1000,7,FALSE),"")</f>
        <v/>
      </c>
      <c r="AP338" s="323" t="str">
        <f t="shared" si="128"/>
        <v>43749F</v>
      </c>
      <c r="AQ338" s="25" t="str">
        <f>+IFERROR(VLOOKUP($AP338,'Calculation TSS'!$B$4:$J$1000,7,FALSE),"")</f>
        <v/>
      </c>
      <c r="AR338" s="25" t="str">
        <f>+IFERROR(VLOOKUP($AP338,'Calculation COD'!$B$4:$J$1055,7,FALSE),"")</f>
        <v/>
      </c>
      <c r="AS338" s="25" t="str">
        <f>+IFERROR(VLOOKUP($AP338,'Calculation NH4'!$B$4:$J$1041,7,FALSE),"")</f>
        <v/>
      </c>
      <c r="AT338" s="42" t="str">
        <f>+IFERROR(VLOOKUP($AP338,'Calculation NO3'!$B$4:$J$1044,7,FALSE),"")</f>
        <v/>
      </c>
      <c r="AU338" s="42" t="str">
        <f>+IFERROR(VLOOKUP($AP338,'Calculation P'!$B$4:$J$1000,7,FALSE),"")</f>
        <v/>
      </c>
      <c r="AV338" s="62"/>
      <c r="AW338" s="376" t="str">
        <f t="shared" si="129"/>
        <v>43749G</v>
      </c>
      <c r="AX338" s="25" t="str">
        <f>+IFERROR(VLOOKUP($AW338,'Calculation COD'!$B$4:$J$1055,7,FALSE),"")</f>
        <v/>
      </c>
      <c r="AY338" s="25" t="str">
        <f>+IFERROR(VLOOKUP($AW338,'Calculation NH4'!$B$4:$J$1041,7,FALSE),"")</f>
        <v/>
      </c>
      <c r="AZ338" s="42" t="str">
        <f>+IFERROR(VLOOKUP($AW338,'Calculation NO3'!$B$4:$J$1044,7,FALSE),"")</f>
        <v/>
      </c>
      <c r="BA338" s="70" t="str">
        <f>+IFERROR(VLOOKUP($AW338,'Calculation P'!$B$4:$J$1000,7,FALSE),"")</f>
        <v/>
      </c>
      <c r="BB338" s="373" t="str">
        <f t="shared" si="130"/>
        <v>43749H</v>
      </c>
      <c r="BC338" s="42" t="str">
        <f>+IFERROR(VLOOKUP($BB338,'Calculation TSS'!$B$4:$J$1000,7,FALSE),"")</f>
        <v/>
      </c>
      <c r="BD338" s="25" t="str">
        <f>+IFERROR(VLOOKUP($BB338,'Calculation COD'!$B$4:$J$1055,7,FALSE),"")</f>
        <v/>
      </c>
      <c r="BE338" s="25" t="str">
        <f>+IFERROR(VLOOKUP($BB338,'Calculation NH4'!$B$4:$J$1041,7,FALSE),"")</f>
        <v/>
      </c>
      <c r="BF338" s="25" t="str">
        <f>+IFERROR(VLOOKUP($BB338,'Calculation NO3'!$B$4:$J$1044,7,FALSE),"")</f>
        <v/>
      </c>
      <c r="BG338" s="132" t="str">
        <f>+IFERROR(VLOOKUP($BB338,'Calculation P'!$B$4:$J$1000,7,FALSE),"")</f>
        <v/>
      </c>
      <c r="BH338" s="377" t="str">
        <f t="shared" si="131"/>
        <v>43749I</v>
      </c>
      <c r="BI338" s="67" t="str">
        <f>+IFERROR(VLOOKUP($BH338,'Calculation TSS'!$B$4:$J$1000,7,FALSE),"")</f>
        <v/>
      </c>
      <c r="BJ338" s="25" t="str">
        <f>+IFERROR(VLOOKUP($BH338,'Calculation COD'!$B$4:$J$1055,7,FALSE),"")</f>
        <v/>
      </c>
      <c r="BK338" s="25" t="str">
        <f>+IFERROR(VLOOKUP($BH338,'Calculation NH4'!$B$4:$J$1041,7,FALSE),"")</f>
        <v/>
      </c>
      <c r="BL338" s="25" t="str">
        <f>+IFERROR(VLOOKUP($BH338,'Calculation NO3'!$B$4:$J$1044,7,FALSE),"")</f>
        <v/>
      </c>
      <c r="BM338" s="42" t="str">
        <f>+IFERROR(VLOOKUP($BH338,'Calculation P'!$B$4:$J$1000,7,FALSE),"")</f>
        <v/>
      </c>
      <c r="BN338" s="62"/>
      <c r="BO338" s="373" t="str">
        <f t="shared" si="132"/>
        <v>43749N</v>
      </c>
      <c r="BP338" s="190" t="str">
        <f>IFERROR(+VLOOKUP($BO338,'Calculation Solids'!$B$4:$I$1141,7,FALSE),"")</f>
        <v/>
      </c>
      <c r="BQ338" s="379" t="str">
        <f t="shared" si="133"/>
        <v>43749O</v>
      </c>
      <c r="BR338" s="190">
        <f>IFERROR(+VLOOKUP($BQ338,'Calculation Solids'!$B$4:$I$1141,7,FALSE),"")</f>
        <v>462.99211857207081</v>
      </c>
      <c r="BS338" s="380" t="str">
        <f t="shared" si="134"/>
        <v>43749P</v>
      </c>
      <c r="BT338" s="190" t="str">
        <f>IFERROR(+VLOOKUP($BS338,'Calculation Solids'!$B$4:$I$1141,7,FALSE),"")</f>
        <v/>
      </c>
    </row>
    <row r="339" spans="1:72" x14ac:dyDescent="0.35">
      <c r="A339" s="359">
        <v>43750</v>
      </c>
      <c r="B339" s="406"/>
      <c r="C339" s="407" t="str">
        <f t="shared" si="118"/>
        <v>43750A</v>
      </c>
      <c r="D339" s="408" t="str">
        <f>IFERROR(+VLOOKUP(C339,'Calculation Solids'!$B$4:$I$1141,7,FALSE),"")</f>
        <v/>
      </c>
      <c r="E339" s="409" t="str">
        <f>+IFERROR(VLOOKUP($C339,'Calculation COD'!$B$4:$J$1055,7,FALSE),"")</f>
        <v/>
      </c>
      <c r="F339" s="410" t="str">
        <f t="shared" si="120"/>
        <v>43750B</v>
      </c>
      <c r="G339" s="411" t="str">
        <f>IFERROR(+VLOOKUP($F339,'Calculation Solids'!$B$4:$I$1141,7,FALSE),"")</f>
        <v/>
      </c>
      <c r="H339" s="412" t="str">
        <f>+IFERROR(VLOOKUP($F339,'Calculation COD'!$B$4:$J$1055,7,FALSE),"")</f>
        <v/>
      </c>
      <c r="I339" s="412" t="str">
        <f>+IFERROR(VLOOKUP($F339,'Calculation NH4'!$B$4:$J$1041,7,FALSE),"")</f>
        <v/>
      </c>
      <c r="J339" s="408" t="str">
        <f>+IFERROR(VLOOKUP($F339,'Calculation NO3'!$B$4:$J$1044,7,FALSE),"")</f>
        <v/>
      </c>
      <c r="K339" s="408" t="str">
        <f>+IFERROR(VLOOKUP($F339,'Calculation P'!$B$4:$J$1000,7,FALSE),"")</f>
        <v/>
      </c>
      <c r="L339" s="406"/>
      <c r="M339" s="413" t="str">
        <f t="shared" si="121"/>
        <v>43750J</v>
      </c>
      <c r="N339" s="414" t="str">
        <f>+IFERROR(VLOOKUP($M339,'Calculation Solids'!$B$4:$J$1141,7,FALSE),"")</f>
        <v/>
      </c>
      <c r="O339" s="408" t="str">
        <f t="shared" si="122"/>
        <v>43750K</v>
      </c>
      <c r="P339" s="408" t="str">
        <f>+IFERROR(VLOOKUP($O339,'Calculation Solids'!$B$4:$J$1141,7,FALSE),"")</f>
        <v/>
      </c>
      <c r="Q339" s="408" t="str">
        <f t="shared" si="123"/>
        <v>43750L</v>
      </c>
      <c r="R339" s="408" t="str">
        <f>+IFERROR(VLOOKUP($Q339,'Calculation Solids'!$B$4:$J$1141,7,FALSE),"")</f>
        <v/>
      </c>
      <c r="S339" s="408" t="str">
        <f t="shared" si="124"/>
        <v>43750M</v>
      </c>
      <c r="T339" s="408" t="str">
        <f>+IFERROR(VLOOKUP($S339,'Calculation Solids'!$B$4:$J$1141,7,FALSE),"")</f>
        <v/>
      </c>
      <c r="U339" s="415" t="str">
        <f t="shared" si="136"/>
        <v/>
      </c>
      <c r="V339" s="416" t="str">
        <f t="shared" si="125"/>
        <v>43750C</v>
      </c>
      <c r="W339" s="408" t="str">
        <f>+IFERROR(VLOOKUP($V339,'Calculation Solids'!$B$4:$J$1141,7,FALSE),"")</f>
        <v/>
      </c>
      <c r="X339" s="417" t="str">
        <f>+IFERROR(VLOOKUP($V339,'Calculation COD'!$B$4:$J$1055,7,FALSE),"")</f>
        <v/>
      </c>
      <c r="Y339" s="417" t="str">
        <f>+IFERROR(VLOOKUP($V339,'Calculation NH4'!$B$4:$J$1041,7,FALSE),"")</f>
        <v/>
      </c>
      <c r="Z339" s="408" t="str">
        <f>+IFERROR(VLOOKUP($V339,'Calculation NO3'!$B$4:$J$1044,7,FALSE),"")</f>
        <v/>
      </c>
      <c r="AA339" s="418" t="str">
        <f>+IFERROR(VLOOKUP($V339,'Calculation P'!$B$4:$J$1000,7,FALSE),"")</f>
        <v/>
      </c>
      <c r="AB339" s="419"/>
      <c r="AC339" s="410" t="str">
        <f t="shared" si="126"/>
        <v>43750D</v>
      </c>
      <c r="AD339" s="417" t="str">
        <f>+IFERROR(VLOOKUP($AC339,'Calculation TSS'!$B$4:$J$1000,7,FALSE),"")</f>
        <v/>
      </c>
      <c r="AE339" s="417" t="str">
        <f>+IFERROR(VLOOKUP($AC339,'Calculation COD'!$B$4:$J$1055,7,FALSE),"")</f>
        <v/>
      </c>
      <c r="AF339" s="417" t="str">
        <f>+IFERROR(VLOOKUP($AC339,'Calculation NH4'!$B$4:$J$1041,7,FALSE),"")</f>
        <v/>
      </c>
      <c r="AG339" s="408" t="str">
        <f>+IFERROR(VLOOKUP($AC339,'Calculation NO3'!$B$4:$J$1044,7,FALSE),"")</f>
        <v/>
      </c>
      <c r="AH339" s="408" t="str">
        <f>+IFERROR(VLOOKUP($AC339,'Calculation P'!$B$4:$J$1000,7,FALSE),"")</f>
        <v/>
      </c>
      <c r="AI339" s="406"/>
      <c r="AJ339" s="420" t="str">
        <f t="shared" si="127"/>
        <v>43750E</v>
      </c>
      <c r="AK339" s="421" t="str">
        <f>+IFERROR(VLOOKUP($AJ339,'Calculation TSS'!$B$4:$J$1000,7,FALSE),"")</f>
        <v/>
      </c>
      <c r="AL339" s="417" t="str">
        <f>+IFERROR(VLOOKUP($AJ339,'Calculation COD'!$B$4:$J$1055,7,FALSE),"")</f>
        <v/>
      </c>
      <c r="AM339" s="417" t="str">
        <f>+IFERROR(VLOOKUP($AJ339,'Calculation NH4'!$B$4:$J$1041,7,FALSE),"")</f>
        <v/>
      </c>
      <c r="AN339" s="408" t="str">
        <f>+IFERROR(VLOOKUP($AJ339,'Calculation NO3'!$B$4:$J$1044,7,FALSE),"")</f>
        <v/>
      </c>
      <c r="AO339" s="415" t="str">
        <f>+IFERROR(VLOOKUP($AJ339,'Calculation P'!$B$4:$J$1000,7,FALSE),"")</f>
        <v/>
      </c>
      <c r="AP339" s="411" t="str">
        <f t="shared" si="128"/>
        <v>43750F</v>
      </c>
      <c r="AQ339" s="422" t="str">
        <f>+IFERROR(VLOOKUP($AP339,'Calculation TSS'!$B$4:$J$1000,7,FALSE),"")</f>
        <v/>
      </c>
      <c r="AR339" s="422" t="str">
        <f>+IFERROR(VLOOKUP($AP339,'Calculation COD'!$B$4:$J$1055,7,FALSE),"")</f>
        <v/>
      </c>
      <c r="AS339" s="422" t="str">
        <f>+IFERROR(VLOOKUP($AP339,'Calculation NH4'!$B$4:$J$1041,7,FALSE),"")</f>
        <v/>
      </c>
      <c r="AT339" s="408" t="str">
        <f>+IFERROR(VLOOKUP($AP339,'Calculation NO3'!$B$4:$J$1044,7,FALSE),"")</f>
        <v/>
      </c>
      <c r="AU339" s="408" t="str">
        <f>+IFERROR(VLOOKUP($AP339,'Calculation P'!$B$4:$J$1000,7,FALSE),"")</f>
        <v/>
      </c>
      <c r="AV339" s="419"/>
      <c r="AW339" s="416" t="str">
        <f t="shared" si="129"/>
        <v>43750G</v>
      </c>
      <c r="AX339" s="422" t="str">
        <f>+IFERROR(VLOOKUP($AW339,'Calculation COD'!$B$4:$J$1055,7,FALSE),"")</f>
        <v/>
      </c>
      <c r="AY339" s="422" t="str">
        <f>+IFERROR(VLOOKUP($AW339,'Calculation NH4'!$B$4:$J$1041,7,FALSE),"")</f>
        <v/>
      </c>
      <c r="AZ339" s="408" t="str">
        <f>+IFERROR(VLOOKUP($AW339,'Calculation NO3'!$B$4:$J$1044,7,FALSE),"")</f>
        <v/>
      </c>
      <c r="BA339" s="415" t="str">
        <f>+IFERROR(VLOOKUP($AW339,'Calculation P'!$B$4:$J$1000,7,FALSE),"")</f>
        <v/>
      </c>
      <c r="BB339" s="410" t="str">
        <f t="shared" si="130"/>
        <v>43750H</v>
      </c>
      <c r="BC339" s="408" t="str">
        <f>+IFERROR(VLOOKUP($BB339,'Calculation TSS'!$B$4:$J$1000,7,FALSE),"")</f>
        <v/>
      </c>
      <c r="BD339" s="422" t="str">
        <f>+IFERROR(VLOOKUP($BB339,'Calculation COD'!$B$4:$J$1055,7,FALSE),"")</f>
        <v/>
      </c>
      <c r="BE339" s="422" t="str">
        <f>+IFERROR(VLOOKUP($BB339,'Calculation NH4'!$B$4:$J$1041,7,FALSE),"")</f>
        <v/>
      </c>
      <c r="BF339" s="422" t="str">
        <f>+IFERROR(VLOOKUP($BB339,'Calculation NO3'!$B$4:$J$1044,7,FALSE),"")</f>
        <v/>
      </c>
      <c r="BG339" s="418" t="str">
        <f>+IFERROR(VLOOKUP($BB339,'Calculation P'!$B$4:$J$1000,7,FALSE),"")</f>
        <v/>
      </c>
      <c r="BH339" s="420" t="str">
        <f t="shared" si="131"/>
        <v>43750I</v>
      </c>
      <c r="BI339" s="414" t="str">
        <f>+IFERROR(VLOOKUP($BH339,'Calculation TSS'!$B$4:$J$1000,7,FALSE),"")</f>
        <v/>
      </c>
      <c r="BJ339" s="422" t="str">
        <f>+IFERROR(VLOOKUP($BH339,'Calculation COD'!$B$4:$J$1055,7,FALSE),"")</f>
        <v/>
      </c>
      <c r="BK339" s="422" t="str">
        <f>+IFERROR(VLOOKUP($BH339,'Calculation NH4'!$B$4:$J$1041,7,FALSE),"")</f>
        <v/>
      </c>
      <c r="BL339" s="422" t="str">
        <f>+IFERROR(VLOOKUP($BH339,'Calculation NO3'!$B$4:$J$1044,7,FALSE),"")</f>
        <v/>
      </c>
      <c r="BM339" s="408" t="str">
        <f>+IFERROR(VLOOKUP($BH339,'Calculation P'!$B$4:$J$1000,7,FALSE),"")</f>
        <v/>
      </c>
      <c r="BN339" s="419"/>
      <c r="BO339" s="410" t="str">
        <f t="shared" si="132"/>
        <v>43750N</v>
      </c>
      <c r="BP339" s="423" t="str">
        <f>IFERROR(+VLOOKUP($BO339,'Calculation Solids'!$B$4:$I$1141,7,FALSE),"")</f>
        <v/>
      </c>
      <c r="BQ339" s="424" t="str">
        <f t="shared" si="133"/>
        <v>43750O</v>
      </c>
      <c r="BR339" s="423" t="str">
        <f>IFERROR(+VLOOKUP($BQ339,'Calculation Solids'!$B$4:$I$1141,7,FALSE),"")</f>
        <v/>
      </c>
      <c r="BS339" s="425" t="str">
        <f t="shared" si="134"/>
        <v>43750P</v>
      </c>
      <c r="BT339" s="423" t="str">
        <f>IFERROR(+VLOOKUP($BS339,'Calculation Solids'!$B$4:$I$1141,7,FALSE),"")</f>
        <v/>
      </c>
    </row>
    <row r="340" spans="1:72" x14ac:dyDescent="0.35">
      <c r="A340" s="359">
        <v>43751</v>
      </c>
      <c r="B340" s="406"/>
      <c r="C340" s="407" t="str">
        <f t="shared" ref="C340:C403" si="137">+CONCATENATE($A340,$D$5)</f>
        <v>43751A</v>
      </c>
      <c r="D340" s="408" t="str">
        <f>IFERROR(+VLOOKUP(C340,'Calculation Solids'!$B$4:$I$1141,7,FALSE),"")</f>
        <v/>
      </c>
      <c r="E340" s="409" t="str">
        <f>+IFERROR(VLOOKUP($C340,'Calculation COD'!$B$4:$J$1055,7,FALSE),"")</f>
        <v/>
      </c>
      <c r="F340" s="410" t="str">
        <f t="shared" si="120"/>
        <v>43751B</v>
      </c>
      <c r="G340" s="411" t="str">
        <f>IFERROR(+VLOOKUP($F340,'Calculation Solids'!$B$4:$I$1141,7,FALSE),"")</f>
        <v/>
      </c>
      <c r="H340" s="412" t="str">
        <f>+IFERROR(VLOOKUP($F340,'Calculation COD'!$B$4:$J$1055,7,FALSE),"")</f>
        <v/>
      </c>
      <c r="I340" s="412" t="str">
        <f>+IFERROR(VLOOKUP($F340,'Calculation NH4'!$B$4:$J$1041,7,FALSE),"")</f>
        <v/>
      </c>
      <c r="J340" s="408" t="str">
        <f>+IFERROR(VLOOKUP($F340,'Calculation NO3'!$B$4:$J$1044,7,FALSE),"")</f>
        <v/>
      </c>
      <c r="K340" s="408" t="str">
        <f>+IFERROR(VLOOKUP($F340,'Calculation P'!$B$4:$J$1000,7,FALSE),"")</f>
        <v/>
      </c>
      <c r="L340" s="406"/>
      <c r="M340" s="413" t="str">
        <f t="shared" si="121"/>
        <v>43751J</v>
      </c>
      <c r="N340" s="414" t="str">
        <f>+IFERROR(VLOOKUP($M340,'Calculation Solids'!$B$4:$J$1141,7,FALSE),"")</f>
        <v/>
      </c>
      <c r="O340" s="408" t="str">
        <f t="shared" si="122"/>
        <v>43751K</v>
      </c>
      <c r="P340" s="408" t="str">
        <f>+IFERROR(VLOOKUP($O340,'Calculation Solids'!$B$4:$J$1141,7,FALSE),"")</f>
        <v/>
      </c>
      <c r="Q340" s="408" t="str">
        <f t="shared" si="123"/>
        <v>43751L</v>
      </c>
      <c r="R340" s="408" t="str">
        <f>+IFERROR(VLOOKUP($Q340,'Calculation Solids'!$B$4:$J$1141,7,FALSE),"")</f>
        <v/>
      </c>
      <c r="S340" s="408" t="str">
        <f t="shared" si="124"/>
        <v>43751M</v>
      </c>
      <c r="T340" s="408" t="str">
        <f>+IFERROR(VLOOKUP($S340,'Calculation Solids'!$B$4:$J$1141,7,FALSE),"")</f>
        <v/>
      </c>
      <c r="U340" s="415" t="str">
        <f t="shared" si="136"/>
        <v/>
      </c>
      <c r="V340" s="416" t="str">
        <f t="shared" si="125"/>
        <v>43751C</v>
      </c>
      <c r="W340" s="408" t="str">
        <f>+IFERROR(VLOOKUP($V340,'Calculation Solids'!$B$4:$J$1141,7,FALSE),"")</f>
        <v/>
      </c>
      <c r="X340" s="417" t="str">
        <f>+IFERROR(VLOOKUP($V340,'Calculation COD'!$B$4:$J$1055,7,FALSE),"")</f>
        <v/>
      </c>
      <c r="Y340" s="417" t="str">
        <f>+IFERROR(VLOOKUP($V340,'Calculation NH4'!$B$4:$J$1041,7,FALSE),"")</f>
        <v/>
      </c>
      <c r="Z340" s="408" t="str">
        <f>+IFERROR(VLOOKUP($V340,'Calculation NO3'!$B$4:$J$1044,7,FALSE),"")</f>
        <v/>
      </c>
      <c r="AA340" s="418" t="str">
        <f>+IFERROR(VLOOKUP($V340,'Calculation P'!$B$4:$J$1000,7,FALSE),"")</f>
        <v/>
      </c>
      <c r="AB340" s="419"/>
      <c r="AC340" s="410" t="str">
        <f t="shared" si="126"/>
        <v>43751D</v>
      </c>
      <c r="AD340" s="417" t="str">
        <f>+IFERROR(VLOOKUP($AC340,'Calculation TSS'!$B$4:$J$1000,7,FALSE),"")</f>
        <v/>
      </c>
      <c r="AE340" s="417" t="str">
        <f>+IFERROR(VLOOKUP($AC340,'Calculation COD'!$B$4:$J$1055,7,FALSE),"")</f>
        <v/>
      </c>
      <c r="AF340" s="417" t="str">
        <f>+IFERROR(VLOOKUP($AC340,'Calculation NH4'!$B$4:$J$1041,7,FALSE),"")</f>
        <v/>
      </c>
      <c r="AG340" s="408" t="str">
        <f>+IFERROR(VLOOKUP($AC340,'Calculation NO3'!$B$4:$J$1044,7,FALSE),"")</f>
        <v/>
      </c>
      <c r="AH340" s="408" t="str">
        <f>+IFERROR(VLOOKUP($AC340,'Calculation P'!$B$4:$J$1000,7,FALSE),"")</f>
        <v/>
      </c>
      <c r="AI340" s="406"/>
      <c r="AJ340" s="420" t="str">
        <f t="shared" si="127"/>
        <v>43751E</v>
      </c>
      <c r="AK340" s="421" t="str">
        <f>+IFERROR(VLOOKUP($AJ340,'Calculation TSS'!$B$4:$J$1000,7,FALSE),"")</f>
        <v/>
      </c>
      <c r="AL340" s="417" t="str">
        <f>+IFERROR(VLOOKUP($AJ340,'Calculation COD'!$B$4:$J$1055,7,FALSE),"")</f>
        <v/>
      </c>
      <c r="AM340" s="417" t="str">
        <f>+IFERROR(VLOOKUP($AJ340,'Calculation NH4'!$B$4:$J$1041,7,FALSE),"")</f>
        <v/>
      </c>
      <c r="AN340" s="408" t="str">
        <f>+IFERROR(VLOOKUP($AJ340,'Calculation NO3'!$B$4:$J$1044,7,FALSE),"")</f>
        <v/>
      </c>
      <c r="AO340" s="415" t="str">
        <f>+IFERROR(VLOOKUP($AJ340,'Calculation P'!$B$4:$J$1000,7,FALSE),"")</f>
        <v/>
      </c>
      <c r="AP340" s="411" t="str">
        <f t="shared" si="128"/>
        <v>43751F</v>
      </c>
      <c r="AQ340" s="422" t="str">
        <f>+IFERROR(VLOOKUP($AP340,'Calculation TSS'!$B$4:$J$1000,7,FALSE),"")</f>
        <v/>
      </c>
      <c r="AR340" s="422" t="str">
        <f>+IFERROR(VLOOKUP($AP340,'Calculation COD'!$B$4:$J$1055,7,FALSE),"")</f>
        <v/>
      </c>
      <c r="AS340" s="422" t="str">
        <f>+IFERROR(VLOOKUP($AP340,'Calculation NH4'!$B$4:$J$1041,7,FALSE),"")</f>
        <v/>
      </c>
      <c r="AT340" s="408" t="str">
        <f>+IFERROR(VLOOKUP($AP340,'Calculation NO3'!$B$4:$J$1044,7,FALSE),"")</f>
        <v/>
      </c>
      <c r="AU340" s="408" t="str">
        <f>+IFERROR(VLOOKUP($AP340,'Calculation P'!$B$4:$J$1000,7,FALSE),"")</f>
        <v/>
      </c>
      <c r="AV340" s="419"/>
      <c r="AW340" s="416" t="str">
        <f t="shared" si="129"/>
        <v>43751G</v>
      </c>
      <c r="AX340" s="422" t="str">
        <f>+IFERROR(VLOOKUP($AW340,'Calculation COD'!$B$4:$J$1055,7,FALSE),"")</f>
        <v/>
      </c>
      <c r="AY340" s="422" t="str">
        <f>+IFERROR(VLOOKUP($AW340,'Calculation NH4'!$B$4:$J$1041,7,FALSE),"")</f>
        <v/>
      </c>
      <c r="AZ340" s="408" t="str">
        <f>+IFERROR(VLOOKUP($AW340,'Calculation NO3'!$B$4:$J$1044,7,FALSE),"")</f>
        <v/>
      </c>
      <c r="BA340" s="415" t="str">
        <f>+IFERROR(VLOOKUP($AW340,'Calculation P'!$B$4:$J$1000,7,FALSE),"")</f>
        <v/>
      </c>
      <c r="BB340" s="410" t="str">
        <f t="shared" si="130"/>
        <v>43751H</v>
      </c>
      <c r="BC340" s="408" t="str">
        <f>+IFERROR(VLOOKUP($BB340,'Calculation TSS'!$B$4:$J$1000,7,FALSE),"")</f>
        <v/>
      </c>
      <c r="BD340" s="422" t="str">
        <f>+IFERROR(VLOOKUP($BB340,'Calculation COD'!$B$4:$J$1055,7,FALSE),"")</f>
        <v/>
      </c>
      <c r="BE340" s="422" t="str">
        <f>+IFERROR(VLOOKUP($BB340,'Calculation NH4'!$B$4:$J$1041,7,FALSE),"")</f>
        <v/>
      </c>
      <c r="BF340" s="422" t="str">
        <f>+IFERROR(VLOOKUP($BB340,'Calculation NO3'!$B$4:$J$1044,7,FALSE),"")</f>
        <v/>
      </c>
      <c r="BG340" s="418" t="str">
        <f>+IFERROR(VLOOKUP($BB340,'Calculation P'!$B$4:$J$1000,7,FALSE),"")</f>
        <v/>
      </c>
      <c r="BH340" s="420" t="str">
        <f t="shared" si="131"/>
        <v>43751I</v>
      </c>
      <c r="BI340" s="414" t="str">
        <f>+IFERROR(VLOOKUP($BH340,'Calculation TSS'!$B$4:$J$1000,7,FALSE),"")</f>
        <v/>
      </c>
      <c r="BJ340" s="422" t="str">
        <f>+IFERROR(VLOOKUP($BH340,'Calculation COD'!$B$4:$J$1055,7,FALSE),"")</f>
        <v/>
      </c>
      <c r="BK340" s="422" t="str">
        <f>+IFERROR(VLOOKUP($BH340,'Calculation NH4'!$B$4:$J$1041,7,FALSE),"")</f>
        <v/>
      </c>
      <c r="BL340" s="422" t="str">
        <f>+IFERROR(VLOOKUP($BH340,'Calculation NO3'!$B$4:$J$1044,7,FALSE),"")</f>
        <v/>
      </c>
      <c r="BM340" s="408" t="str">
        <f>+IFERROR(VLOOKUP($BH340,'Calculation P'!$B$4:$J$1000,7,FALSE),"")</f>
        <v/>
      </c>
      <c r="BN340" s="419"/>
      <c r="BO340" s="410" t="str">
        <f t="shared" si="132"/>
        <v>43751N</v>
      </c>
      <c r="BP340" s="423" t="str">
        <f>IFERROR(+VLOOKUP($BO340,'Calculation Solids'!$B$4:$I$1141,7,FALSE),"")</f>
        <v/>
      </c>
      <c r="BQ340" s="424" t="str">
        <f t="shared" si="133"/>
        <v>43751O</v>
      </c>
      <c r="BR340" s="423" t="str">
        <f>IFERROR(+VLOOKUP($BQ340,'Calculation Solids'!$B$4:$I$1141,7,FALSE),"")</f>
        <v/>
      </c>
      <c r="BS340" s="425" t="str">
        <f t="shared" si="134"/>
        <v>43751P</v>
      </c>
      <c r="BT340" s="423" t="str">
        <f>IFERROR(+VLOOKUP($BS340,'Calculation Solids'!$B$4:$I$1141,7,FALSE),"")</f>
        <v/>
      </c>
    </row>
    <row r="341" spans="1:72" x14ac:dyDescent="0.35">
      <c r="A341" s="359">
        <v>43752</v>
      </c>
      <c r="B341" s="239"/>
      <c r="C341" s="173" t="str">
        <f t="shared" si="137"/>
        <v>43752A</v>
      </c>
      <c r="D341" s="42">
        <f>IFERROR(+VLOOKUP(C341,'Calculation Solids'!$B$4:$I$1141,7,FALSE),"")</f>
        <v>10.89147159143649</v>
      </c>
      <c r="E341" s="372" t="str">
        <f>+IFERROR(VLOOKUP($C341,'Calculation COD'!$B$4:$J$1055,7,FALSE),"")</f>
        <v/>
      </c>
      <c r="F341" s="373" t="str">
        <f t="shared" si="120"/>
        <v>43752B</v>
      </c>
      <c r="G341" s="323">
        <f>IFERROR(+VLOOKUP($F341,'Calculation Solids'!$B$4:$I$1141,7,FALSE),"")</f>
        <v>3.7163197062163773</v>
      </c>
      <c r="H341" s="374" t="str">
        <f>+IFERROR(VLOOKUP($F341,'Calculation COD'!$B$4:$J$1055,7,FALSE),"")</f>
        <v/>
      </c>
      <c r="I341" s="374" t="str">
        <f>+IFERROR(VLOOKUP($F341,'Calculation NH4'!$B$4:$J$1041,7,FALSE),"")</f>
        <v/>
      </c>
      <c r="J341" s="42" t="str">
        <f>+IFERROR(VLOOKUP($F341,'Calculation NO3'!$B$4:$J$1044,7,FALSE),"")</f>
        <v/>
      </c>
      <c r="K341" s="42" t="str">
        <f>+IFERROR(VLOOKUP($F341,'Calculation P'!$B$4:$J$1000,7,FALSE),"")</f>
        <v/>
      </c>
      <c r="L341" s="239"/>
      <c r="M341" s="375" t="str">
        <f t="shared" si="121"/>
        <v>43752J</v>
      </c>
      <c r="N341" s="67">
        <f>+IFERROR(VLOOKUP($M341,'Calculation Solids'!$B$4:$J$1141,7,FALSE),"")</f>
        <v>51.90500597983938</v>
      </c>
      <c r="O341" s="42" t="str">
        <f t="shared" si="122"/>
        <v>43752K</v>
      </c>
      <c r="P341" s="42">
        <f>+IFERROR(VLOOKUP($O341,'Calculation Solids'!$B$4:$J$1141,7,FALSE),"")</f>
        <v>52.63418517573291</v>
      </c>
      <c r="Q341" s="42" t="str">
        <f t="shared" si="123"/>
        <v>43752L</v>
      </c>
      <c r="R341" s="42" t="str">
        <f>+IFERROR(VLOOKUP($Q341,'Calculation Solids'!$B$4:$J$1141,7,FALSE),"")</f>
        <v/>
      </c>
      <c r="S341" s="42" t="str">
        <f t="shared" si="124"/>
        <v>43752M</v>
      </c>
      <c r="T341" s="42" t="str">
        <f>+IFERROR(VLOOKUP($S341,'Calculation Solids'!$B$4:$J$1141,7,FALSE),"")</f>
        <v/>
      </c>
      <c r="U341" s="70">
        <f t="shared" si="136"/>
        <v>52.269595577786149</v>
      </c>
      <c r="V341" s="376" t="str">
        <f t="shared" si="125"/>
        <v>43752C</v>
      </c>
      <c r="W341" s="42" t="str">
        <f>+IFERROR(VLOOKUP($V341,'Calculation Solids'!$B$4:$J$1141,7,FALSE),"")</f>
        <v/>
      </c>
      <c r="X341" s="24" t="str">
        <f>+IFERROR(VLOOKUP($V341,'Calculation COD'!$B$4:$J$1055,7,FALSE),"")</f>
        <v/>
      </c>
      <c r="Y341" s="24" t="str">
        <f>+IFERROR(VLOOKUP($V341,'Calculation NH4'!$B$4:$J$1041,7,FALSE),"")</f>
        <v/>
      </c>
      <c r="Z341" s="42" t="str">
        <f>+IFERROR(VLOOKUP($V341,'Calculation NO3'!$B$4:$J$1044,7,FALSE),"")</f>
        <v/>
      </c>
      <c r="AA341" s="132" t="str">
        <f>+IFERROR(VLOOKUP($V341,'Calculation P'!$B$4:$J$1000,7,FALSE),"")</f>
        <v/>
      </c>
      <c r="AB341" s="62"/>
      <c r="AC341" s="373" t="str">
        <f t="shared" si="126"/>
        <v>43752D</v>
      </c>
      <c r="AD341" s="24" t="str">
        <f>+IFERROR(VLOOKUP($AC341,'Calculation TSS'!$B$4:$J$1000,7,FALSE),"")</f>
        <v/>
      </c>
      <c r="AE341" s="24" t="str">
        <f>+IFERROR(VLOOKUP($AC341,'Calculation COD'!$B$4:$J$1055,7,FALSE),"")</f>
        <v/>
      </c>
      <c r="AF341" s="24" t="str">
        <f>+IFERROR(VLOOKUP($AC341,'Calculation NH4'!$B$4:$J$1041,7,FALSE),"")</f>
        <v/>
      </c>
      <c r="AG341" s="42" t="str">
        <f>+IFERROR(VLOOKUP($AC341,'Calculation NO3'!$B$4:$J$1044,7,FALSE),"")</f>
        <v/>
      </c>
      <c r="AH341" s="42" t="str">
        <f>+IFERROR(VLOOKUP($AC341,'Calculation P'!$B$4:$J$1000,7,FALSE),"")</f>
        <v/>
      </c>
      <c r="AI341" s="239"/>
      <c r="AJ341" s="377" t="str">
        <f t="shared" si="127"/>
        <v>43752E</v>
      </c>
      <c r="AK341" s="378" t="str">
        <f>+IFERROR(VLOOKUP($AJ341,'Calculation TSS'!$B$4:$J$1000,7,FALSE),"")</f>
        <v/>
      </c>
      <c r="AL341" s="24" t="str">
        <f>+IFERROR(VLOOKUP($AJ341,'Calculation COD'!$B$4:$J$1055,7,FALSE),"")</f>
        <v/>
      </c>
      <c r="AM341" s="24" t="str">
        <f>+IFERROR(VLOOKUP($AJ341,'Calculation NH4'!$B$4:$J$1041,7,FALSE),"")</f>
        <v/>
      </c>
      <c r="AN341" s="42" t="str">
        <f>+IFERROR(VLOOKUP($AJ341,'Calculation NO3'!$B$4:$J$1044,7,FALSE),"")</f>
        <v/>
      </c>
      <c r="AO341" s="70" t="str">
        <f>+IFERROR(VLOOKUP($AJ341,'Calculation P'!$B$4:$J$1000,7,FALSE),"")</f>
        <v/>
      </c>
      <c r="AP341" s="323" t="str">
        <f t="shared" si="128"/>
        <v>43752F</v>
      </c>
      <c r="AQ341" s="25" t="str">
        <f>+IFERROR(VLOOKUP($AP341,'Calculation TSS'!$B$4:$J$1000,7,FALSE),"")</f>
        <v/>
      </c>
      <c r="AR341" s="25" t="str">
        <f>+IFERROR(VLOOKUP($AP341,'Calculation COD'!$B$4:$J$1055,7,FALSE),"")</f>
        <v/>
      </c>
      <c r="AS341" s="25" t="str">
        <f>+IFERROR(VLOOKUP($AP341,'Calculation NH4'!$B$4:$J$1041,7,FALSE),"")</f>
        <v/>
      </c>
      <c r="AT341" s="42" t="str">
        <f>+IFERROR(VLOOKUP($AP341,'Calculation NO3'!$B$4:$J$1044,7,FALSE),"")</f>
        <v/>
      </c>
      <c r="AU341" s="42" t="str">
        <f>+IFERROR(VLOOKUP($AP341,'Calculation P'!$B$4:$J$1000,7,FALSE),"")</f>
        <v/>
      </c>
      <c r="AV341" s="62"/>
      <c r="AW341" s="376" t="str">
        <f t="shared" si="129"/>
        <v>43752G</v>
      </c>
      <c r="AX341" s="25" t="str">
        <f>+IFERROR(VLOOKUP($AW341,'Calculation COD'!$B$4:$J$1055,7,FALSE),"")</f>
        <v/>
      </c>
      <c r="AY341" s="25" t="str">
        <f>+IFERROR(VLOOKUP($AW341,'Calculation NH4'!$B$4:$J$1041,7,FALSE),"")</f>
        <v/>
      </c>
      <c r="AZ341" s="42" t="str">
        <f>+IFERROR(VLOOKUP($AW341,'Calculation NO3'!$B$4:$J$1044,7,FALSE),"")</f>
        <v/>
      </c>
      <c r="BA341" s="70" t="str">
        <f>+IFERROR(VLOOKUP($AW341,'Calculation P'!$B$4:$J$1000,7,FALSE),"")</f>
        <v/>
      </c>
      <c r="BB341" s="373" t="str">
        <f t="shared" si="130"/>
        <v>43752H</v>
      </c>
      <c r="BC341" s="42" t="str">
        <f>+IFERROR(VLOOKUP($BB341,'Calculation TSS'!$B$4:$J$1000,7,FALSE),"")</f>
        <v/>
      </c>
      <c r="BD341" s="25" t="str">
        <f>+IFERROR(VLOOKUP($BB341,'Calculation COD'!$B$4:$J$1055,7,FALSE),"")</f>
        <v/>
      </c>
      <c r="BE341" s="25" t="str">
        <f>+IFERROR(VLOOKUP($BB341,'Calculation NH4'!$B$4:$J$1041,7,FALSE),"")</f>
        <v/>
      </c>
      <c r="BF341" s="25" t="str">
        <f>+IFERROR(VLOOKUP($BB341,'Calculation NO3'!$B$4:$J$1044,7,FALSE),"")</f>
        <v/>
      </c>
      <c r="BG341" s="132" t="str">
        <f>+IFERROR(VLOOKUP($BB341,'Calculation P'!$B$4:$J$1000,7,FALSE),"")</f>
        <v/>
      </c>
      <c r="BH341" s="377" t="str">
        <f t="shared" si="131"/>
        <v>43752I</v>
      </c>
      <c r="BI341" s="67" t="str">
        <f>+IFERROR(VLOOKUP($BH341,'Calculation TSS'!$B$4:$J$1000,7,FALSE),"")</f>
        <v/>
      </c>
      <c r="BJ341" s="25" t="str">
        <f>+IFERROR(VLOOKUP($BH341,'Calculation COD'!$B$4:$J$1055,7,FALSE),"")</f>
        <v/>
      </c>
      <c r="BK341" s="25" t="str">
        <f>+IFERROR(VLOOKUP($BH341,'Calculation NH4'!$B$4:$J$1041,7,FALSE),"")</f>
        <v/>
      </c>
      <c r="BL341" s="25" t="str">
        <f>+IFERROR(VLOOKUP($BH341,'Calculation NO3'!$B$4:$J$1044,7,FALSE),"")</f>
        <v/>
      </c>
      <c r="BM341" s="42" t="str">
        <f>+IFERROR(VLOOKUP($BH341,'Calculation P'!$B$4:$J$1000,7,FALSE),"")</f>
        <v/>
      </c>
      <c r="BN341" s="62"/>
      <c r="BO341" s="373" t="str">
        <f t="shared" si="132"/>
        <v>43752N</v>
      </c>
      <c r="BP341" s="190" t="str">
        <f>IFERROR(+VLOOKUP($BO341,'Calculation Solids'!$B$4:$I$1141,7,FALSE),"")</f>
        <v/>
      </c>
      <c r="BQ341" s="379" t="str">
        <f t="shared" si="133"/>
        <v>43752O</v>
      </c>
      <c r="BR341" s="190" t="str">
        <f>IFERROR(+VLOOKUP($BQ341,'Calculation Solids'!$B$4:$I$1141,7,FALSE),"")</f>
        <v/>
      </c>
      <c r="BS341" s="380" t="str">
        <f t="shared" si="134"/>
        <v>43752P</v>
      </c>
      <c r="BT341" s="190" t="str">
        <f>IFERROR(+VLOOKUP($BS341,'Calculation Solids'!$B$4:$I$1141,7,FALSE),"")</f>
        <v/>
      </c>
    </row>
    <row r="342" spans="1:72" x14ac:dyDescent="0.35">
      <c r="A342" s="359">
        <v>43753</v>
      </c>
      <c r="B342" s="239"/>
      <c r="C342" s="173" t="str">
        <f t="shared" si="137"/>
        <v>43753A</v>
      </c>
      <c r="D342" s="42" t="str">
        <f>IFERROR(+VLOOKUP(C342,'Calculation Solids'!$B$4:$I$1141,7,FALSE),"")</f>
        <v/>
      </c>
      <c r="E342" s="372" t="str">
        <f>+IFERROR(VLOOKUP($C342,'Calculation COD'!$B$4:$J$1055,7,FALSE),"")</f>
        <v/>
      </c>
      <c r="F342" s="373" t="str">
        <f t="shared" si="120"/>
        <v>43753B</v>
      </c>
      <c r="G342" s="323" t="str">
        <f>IFERROR(+VLOOKUP($F342,'Calculation Solids'!$B$4:$I$1141,7,FALSE),"")</f>
        <v/>
      </c>
      <c r="H342" s="374" t="str">
        <f>+IFERROR(VLOOKUP($F342,'Calculation COD'!$B$4:$J$1055,7,FALSE),"")</f>
        <v/>
      </c>
      <c r="I342" s="374" t="str">
        <f>+IFERROR(VLOOKUP($F342,'Calculation NH4'!$B$4:$J$1041,7,FALSE),"")</f>
        <v/>
      </c>
      <c r="J342" s="42" t="str">
        <f>+IFERROR(VLOOKUP($F342,'Calculation NO3'!$B$4:$J$1044,7,FALSE),"")</f>
        <v/>
      </c>
      <c r="K342" s="42" t="str">
        <f>+IFERROR(VLOOKUP($F342,'Calculation P'!$B$4:$J$1000,7,FALSE),"")</f>
        <v/>
      </c>
      <c r="L342" s="239"/>
      <c r="M342" s="375" t="str">
        <f t="shared" si="121"/>
        <v>43753J</v>
      </c>
      <c r="N342" s="67" t="str">
        <f>+IFERROR(VLOOKUP($M342,'Calculation Solids'!$B$4:$J$1141,7,FALSE),"")</f>
        <v/>
      </c>
      <c r="O342" s="42" t="str">
        <f t="shared" si="122"/>
        <v>43753K</v>
      </c>
      <c r="P342" s="42" t="str">
        <f>+IFERROR(VLOOKUP($O342,'Calculation Solids'!$B$4:$J$1141,7,FALSE),"")</f>
        <v/>
      </c>
      <c r="Q342" s="42" t="str">
        <f t="shared" si="123"/>
        <v>43753L</v>
      </c>
      <c r="R342" s="42" t="str">
        <f>+IFERROR(VLOOKUP($Q342,'Calculation Solids'!$B$4:$J$1141,7,FALSE),"")</f>
        <v/>
      </c>
      <c r="S342" s="42" t="str">
        <f t="shared" si="124"/>
        <v>43753M</v>
      </c>
      <c r="T342" s="42" t="str">
        <f>+IFERROR(VLOOKUP($S342,'Calculation Solids'!$B$4:$J$1141,7,FALSE),"")</f>
        <v/>
      </c>
      <c r="U342" s="70" t="str">
        <f t="shared" si="136"/>
        <v/>
      </c>
      <c r="V342" s="376" t="str">
        <f t="shared" si="125"/>
        <v>43753C</v>
      </c>
      <c r="W342" s="42" t="str">
        <f>+IFERROR(VLOOKUP($V342,'Calculation Solids'!$B$4:$J$1141,7,FALSE),"")</f>
        <v/>
      </c>
      <c r="X342" s="24" t="str">
        <f>+IFERROR(VLOOKUP($V342,'Calculation COD'!$B$4:$J$1055,7,FALSE),"")</f>
        <v/>
      </c>
      <c r="Y342" s="24" t="str">
        <f>+IFERROR(VLOOKUP($V342,'Calculation NH4'!$B$4:$J$1041,7,FALSE),"")</f>
        <v/>
      </c>
      <c r="Z342" s="42" t="str">
        <f>+IFERROR(VLOOKUP($V342,'Calculation NO3'!$B$4:$J$1044,7,FALSE),"")</f>
        <v/>
      </c>
      <c r="AA342" s="132" t="str">
        <f>+IFERROR(VLOOKUP($V342,'Calculation P'!$B$4:$J$1000,7,FALSE),"")</f>
        <v/>
      </c>
      <c r="AB342" s="62"/>
      <c r="AC342" s="373" t="str">
        <f t="shared" si="126"/>
        <v>43753D</v>
      </c>
      <c r="AD342" s="24" t="str">
        <f>+IFERROR(VLOOKUP($AC342,'Calculation TSS'!$B$4:$J$1000,7,FALSE),"")</f>
        <v/>
      </c>
      <c r="AE342" s="24" t="str">
        <f>+IFERROR(VLOOKUP($AC342,'Calculation COD'!$B$4:$J$1055,7,FALSE),"")</f>
        <v/>
      </c>
      <c r="AF342" s="24" t="str">
        <f>+IFERROR(VLOOKUP($AC342,'Calculation NH4'!$B$4:$J$1041,7,FALSE),"")</f>
        <v/>
      </c>
      <c r="AG342" s="42" t="str">
        <f>+IFERROR(VLOOKUP($AC342,'Calculation NO3'!$B$4:$J$1044,7,FALSE),"")</f>
        <v/>
      </c>
      <c r="AH342" s="42" t="str">
        <f>+IFERROR(VLOOKUP($AC342,'Calculation P'!$B$4:$J$1000,7,FALSE),"")</f>
        <v/>
      </c>
      <c r="AI342" s="239"/>
      <c r="AJ342" s="377" t="str">
        <f t="shared" si="127"/>
        <v>43753E</v>
      </c>
      <c r="AK342" s="378" t="str">
        <f>+IFERROR(VLOOKUP($AJ342,'Calculation TSS'!$B$4:$J$1000,7,FALSE),"")</f>
        <v/>
      </c>
      <c r="AL342" s="24" t="str">
        <f>+IFERROR(VLOOKUP($AJ342,'Calculation COD'!$B$4:$J$1055,7,FALSE),"")</f>
        <v/>
      </c>
      <c r="AM342" s="24" t="str">
        <f>+IFERROR(VLOOKUP($AJ342,'Calculation NH4'!$B$4:$J$1041,7,FALSE),"")</f>
        <v/>
      </c>
      <c r="AN342" s="42" t="str">
        <f>+IFERROR(VLOOKUP($AJ342,'Calculation NO3'!$B$4:$J$1044,7,FALSE),"")</f>
        <v/>
      </c>
      <c r="AO342" s="70" t="str">
        <f>+IFERROR(VLOOKUP($AJ342,'Calculation P'!$B$4:$J$1000,7,FALSE),"")</f>
        <v/>
      </c>
      <c r="AP342" s="323" t="str">
        <f t="shared" si="128"/>
        <v>43753F</v>
      </c>
      <c r="AQ342" s="25" t="str">
        <f>+IFERROR(VLOOKUP($AP342,'Calculation TSS'!$B$4:$J$1000,7,FALSE),"")</f>
        <v/>
      </c>
      <c r="AR342" s="25" t="str">
        <f>+IFERROR(VLOOKUP($AP342,'Calculation COD'!$B$4:$J$1055,7,FALSE),"")</f>
        <v/>
      </c>
      <c r="AS342" s="25" t="str">
        <f>+IFERROR(VLOOKUP($AP342,'Calculation NH4'!$B$4:$J$1041,7,FALSE),"")</f>
        <v/>
      </c>
      <c r="AT342" s="42" t="str">
        <f>+IFERROR(VLOOKUP($AP342,'Calculation NO3'!$B$4:$J$1044,7,FALSE),"")</f>
        <v/>
      </c>
      <c r="AU342" s="42" t="str">
        <f>+IFERROR(VLOOKUP($AP342,'Calculation P'!$B$4:$J$1000,7,FALSE),"")</f>
        <v/>
      </c>
      <c r="AV342" s="62"/>
      <c r="AW342" s="376" t="str">
        <f t="shared" si="129"/>
        <v>43753G</v>
      </c>
      <c r="AX342" s="25" t="str">
        <f>+IFERROR(VLOOKUP($AW342,'Calculation COD'!$B$4:$J$1055,7,FALSE),"")</f>
        <v/>
      </c>
      <c r="AY342" s="25" t="str">
        <f>+IFERROR(VLOOKUP($AW342,'Calculation NH4'!$B$4:$J$1041,7,FALSE),"")</f>
        <v/>
      </c>
      <c r="AZ342" s="42" t="str">
        <f>+IFERROR(VLOOKUP($AW342,'Calculation NO3'!$B$4:$J$1044,7,FALSE),"")</f>
        <v/>
      </c>
      <c r="BA342" s="70" t="str">
        <f>+IFERROR(VLOOKUP($AW342,'Calculation P'!$B$4:$J$1000,7,FALSE),"")</f>
        <v/>
      </c>
      <c r="BB342" s="373" t="str">
        <f t="shared" si="130"/>
        <v>43753H</v>
      </c>
      <c r="BC342" s="42" t="str">
        <f>+IFERROR(VLOOKUP($BB342,'Calculation TSS'!$B$4:$J$1000,7,FALSE),"")</f>
        <v/>
      </c>
      <c r="BD342" s="25" t="str">
        <f>+IFERROR(VLOOKUP($BB342,'Calculation COD'!$B$4:$J$1055,7,FALSE),"")</f>
        <v/>
      </c>
      <c r="BE342" s="25" t="str">
        <f>+IFERROR(VLOOKUP($BB342,'Calculation NH4'!$B$4:$J$1041,7,FALSE),"")</f>
        <v/>
      </c>
      <c r="BF342" s="25" t="str">
        <f>+IFERROR(VLOOKUP($BB342,'Calculation NO3'!$B$4:$J$1044,7,FALSE),"")</f>
        <v/>
      </c>
      <c r="BG342" s="132" t="str">
        <f>+IFERROR(VLOOKUP($BB342,'Calculation P'!$B$4:$J$1000,7,FALSE),"")</f>
        <v/>
      </c>
      <c r="BH342" s="377" t="str">
        <f t="shared" si="131"/>
        <v>43753I</v>
      </c>
      <c r="BI342" s="67" t="str">
        <f>+IFERROR(VLOOKUP($BH342,'Calculation TSS'!$B$4:$J$1000,7,FALSE),"")</f>
        <v/>
      </c>
      <c r="BJ342" s="25" t="str">
        <f>+IFERROR(VLOOKUP($BH342,'Calculation COD'!$B$4:$J$1055,7,FALSE),"")</f>
        <v/>
      </c>
      <c r="BK342" s="25" t="str">
        <f>+IFERROR(VLOOKUP($BH342,'Calculation NH4'!$B$4:$J$1041,7,FALSE),"")</f>
        <v/>
      </c>
      <c r="BL342" s="25" t="str">
        <f>+IFERROR(VLOOKUP($BH342,'Calculation NO3'!$B$4:$J$1044,7,FALSE),"")</f>
        <v/>
      </c>
      <c r="BM342" s="42" t="str">
        <f>+IFERROR(VLOOKUP($BH342,'Calculation P'!$B$4:$J$1000,7,FALSE),"")</f>
        <v/>
      </c>
      <c r="BN342" s="62"/>
      <c r="BO342" s="373" t="str">
        <f t="shared" si="132"/>
        <v>43753N</v>
      </c>
      <c r="BP342" s="190" t="str">
        <f>IFERROR(+VLOOKUP($BO342,'Calculation Solids'!$B$4:$I$1141,7,FALSE),"")</f>
        <v/>
      </c>
      <c r="BQ342" s="379" t="str">
        <f t="shared" si="133"/>
        <v>43753O</v>
      </c>
      <c r="BR342" s="190" t="str">
        <f>IFERROR(+VLOOKUP($BQ342,'Calculation Solids'!$B$4:$I$1141,7,FALSE),"")</f>
        <v/>
      </c>
      <c r="BS342" s="380" t="str">
        <f t="shared" si="134"/>
        <v>43753P</v>
      </c>
      <c r="BT342" s="190" t="str">
        <f>IFERROR(+VLOOKUP($BS342,'Calculation Solids'!$B$4:$I$1141,7,FALSE),"")</f>
        <v/>
      </c>
    </row>
    <row r="343" spans="1:72" x14ac:dyDescent="0.35">
      <c r="A343" s="359">
        <v>43754</v>
      </c>
      <c r="B343" s="239"/>
      <c r="C343" s="173" t="str">
        <f t="shared" si="137"/>
        <v>43754A</v>
      </c>
      <c r="D343" s="42">
        <f>IFERROR(+VLOOKUP(C343,'Calculation Solids'!$B$4:$I$1141,7,FALSE),"")</f>
        <v>8.7300345753426551</v>
      </c>
      <c r="E343" s="372">
        <f>+IFERROR(VLOOKUP($C343,'Calculation COD'!$B$4:$J$1055,7,FALSE),"")</f>
        <v>9000</v>
      </c>
      <c r="F343" s="373" t="str">
        <f t="shared" si="120"/>
        <v>43754B</v>
      </c>
      <c r="G343" s="323">
        <f>IFERROR(+VLOOKUP($F343,'Calculation Solids'!$B$4:$I$1141,7,FALSE),"")</f>
        <v>3.0469972114534318</v>
      </c>
      <c r="H343" s="374">
        <f>+IFERROR(VLOOKUP($F343,'Calculation COD'!$B$4:$J$1055,7,FALSE),"")</f>
        <v>2760</v>
      </c>
      <c r="I343" s="374">
        <f>+IFERROR(VLOOKUP($F343,'Calculation NH4'!$B$4:$J$1041,7,FALSE),"")</f>
        <v>682.5</v>
      </c>
      <c r="J343" s="42">
        <f>+IFERROR(VLOOKUP($F343,'Calculation NO3'!$B$4:$J$1044,7,FALSE),"")</f>
        <v>0</v>
      </c>
      <c r="K343" s="42" t="str">
        <f>+IFERROR(VLOOKUP($F343,'Calculation P'!$B$4:$J$1000,7,FALSE),"")</f>
        <v/>
      </c>
      <c r="L343" s="239"/>
      <c r="M343" s="375" t="str">
        <f t="shared" si="121"/>
        <v>43754J</v>
      </c>
      <c r="N343" s="67">
        <f>+IFERROR(VLOOKUP($M343,'Calculation Solids'!$B$4:$J$1141,7,FALSE),"")</f>
        <v>49.914166694333922</v>
      </c>
      <c r="O343" s="42" t="str">
        <f t="shared" si="122"/>
        <v>43754K</v>
      </c>
      <c r="P343" s="42" t="str">
        <f>+IFERROR(VLOOKUP($O343,'Calculation Solids'!$B$4:$J$1141,7,FALSE),"")</f>
        <v/>
      </c>
      <c r="Q343" s="42" t="str">
        <f t="shared" si="123"/>
        <v>43754L</v>
      </c>
      <c r="R343" s="42" t="str">
        <f>+IFERROR(VLOOKUP($Q343,'Calculation Solids'!$B$4:$J$1141,7,FALSE),"")</f>
        <v/>
      </c>
      <c r="S343" s="42" t="str">
        <f t="shared" si="124"/>
        <v>43754M</v>
      </c>
      <c r="T343" s="42" t="str">
        <f>+IFERROR(VLOOKUP($S343,'Calculation Solids'!$B$4:$J$1141,7,FALSE),"")</f>
        <v/>
      </c>
      <c r="U343" s="70">
        <f t="shared" si="136"/>
        <v>49.914166694333922</v>
      </c>
      <c r="V343" s="376" t="str">
        <f t="shared" si="125"/>
        <v>43754C</v>
      </c>
      <c r="W343" s="42" t="str">
        <f>+IFERROR(VLOOKUP($V343,'Calculation Solids'!$B$4:$J$1141,7,FALSE),"")</f>
        <v/>
      </c>
      <c r="X343" s="24" t="str">
        <f>+IFERROR(VLOOKUP($V343,'Calculation COD'!$B$4:$J$1055,7,FALSE),"")</f>
        <v/>
      </c>
      <c r="Y343" s="24" t="str">
        <f>+IFERROR(VLOOKUP($V343,'Calculation NH4'!$B$4:$J$1041,7,FALSE),"")</f>
        <v/>
      </c>
      <c r="Z343" s="42" t="str">
        <f>+IFERROR(VLOOKUP($V343,'Calculation NO3'!$B$4:$J$1044,7,FALSE),"")</f>
        <v/>
      </c>
      <c r="AA343" s="132" t="str">
        <f>+IFERROR(VLOOKUP($V343,'Calculation P'!$B$4:$J$1000,7,FALSE),"")</f>
        <v/>
      </c>
      <c r="AB343" s="62"/>
      <c r="AC343" s="373" t="str">
        <f t="shared" si="126"/>
        <v>43754D</v>
      </c>
      <c r="AD343" s="24" t="str">
        <f>+IFERROR(VLOOKUP($AC343,'Calculation TSS'!$B$4:$J$1000,7,FALSE),"")</f>
        <v/>
      </c>
      <c r="AE343" s="24" t="str">
        <f>+IFERROR(VLOOKUP($AC343,'Calculation COD'!$B$4:$J$1055,7,FALSE),"")</f>
        <v/>
      </c>
      <c r="AF343" s="24" t="str">
        <f>+IFERROR(VLOOKUP($AC343,'Calculation NH4'!$B$4:$J$1041,7,FALSE),"")</f>
        <v/>
      </c>
      <c r="AG343" s="42" t="str">
        <f>+IFERROR(VLOOKUP($AC343,'Calculation NO3'!$B$4:$J$1044,7,FALSE),"")</f>
        <v/>
      </c>
      <c r="AH343" s="42" t="str">
        <f>+IFERROR(VLOOKUP($AC343,'Calculation P'!$B$4:$J$1000,7,FALSE),"")</f>
        <v/>
      </c>
      <c r="AI343" s="239"/>
      <c r="AJ343" s="377" t="str">
        <f t="shared" si="127"/>
        <v>43754E</v>
      </c>
      <c r="AK343" s="378" t="str">
        <f>+IFERROR(VLOOKUP($AJ343,'Calculation TSS'!$B$4:$J$1000,7,FALSE),"")</f>
        <v/>
      </c>
      <c r="AL343" s="24" t="str">
        <f>+IFERROR(VLOOKUP($AJ343,'Calculation COD'!$B$4:$J$1055,7,FALSE),"")</f>
        <v/>
      </c>
      <c r="AM343" s="24" t="str">
        <f>+IFERROR(VLOOKUP($AJ343,'Calculation NH4'!$B$4:$J$1041,7,FALSE),"")</f>
        <v/>
      </c>
      <c r="AN343" s="42" t="str">
        <f>+IFERROR(VLOOKUP($AJ343,'Calculation NO3'!$B$4:$J$1044,7,FALSE),"")</f>
        <v/>
      </c>
      <c r="AO343" s="70" t="str">
        <f>+IFERROR(VLOOKUP($AJ343,'Calculation P'!$B$4:$J$1000,7,FALSE),"")</f>
        <v/>
      </c>
      <c r="AP343" s="323" t="str">
        <f t="shared" si="128"/>
        <v>43754F</v>
      </c>
      <c r="AQ343" s="25">
        <f>+IFERROR(VLOOKUP($AP343,'Calculation TSS'!$B$4:$J$1000,7,FALSE),"")</f>
        <v>460.00000000000114</v>
      </c>
      <c r="AR343" s="25" t="str">
        <f>+IFERROR(VLOOKUP($AP343,'Calculation COD'!$B$4:$J$1055,7,FALSE),"")</f>
        <v/>
      </c>
      <c r="AS343" s="25" t="str">
        <f>+IFERROR(VLOOKUP($AP343,'Calculation NH4'!$B$4:$J$1041,7,FALSE),"")</f>
        <v/>
      </c>
      <c r="AT343" s="42" t="str">
        <f>+IFERROR(VLOOKUP($AP343,'Calculation NO3'!$B$4:$J$1044,7,FALSE),"")</f>
        <v/>
      </c>
      <c r="AU343" s="42" t="str">
        <f>+IFERROR(VLOOKUP($AP343,'Calculation P'!$B$4:$J$1000,7,FALSE),"")</f>
        <v/>
      </c>
      <c r="AV343" s="62"/>
      <c r="AW343" s="376" t="str">
        <f t="shared" si="129"/>
        <v>43754G</v>
      </c>
      <c r="AX343" s="25">
        <f>+IFERROR(VLOOKUP($AW343,'Calculation COD'!$B$4:$J$1055,7,FALSE),"")</f>
        <v>0</v>
      </c>
      <c r="AY343" s="25">
        <f>+IFERROR(VLOOKUP($AW343,'Calculation NH4'!$B$4:$J$1041,7,FALSE),"")</f>
        <v>255</v>
      </c>
      <c r="AZ343" s="42">
        <f>+IFERROR(VLOOKUP($AW343,'Calculation NO3'!$B$4:$J$1044,7,FALSE),"")</f>
        <v>0</v>
      </c>
      <c r="BA343" s="70" t="str">
        <f>+IFERROR(VLOOKUP($AW343,'Calculation P'!$B$4:$J$1000,7,FALSE),"")</f>
        <v/>
      </c>
      <c r="BB343" s="373" t="str">
        <f t="shared" si="130"/>
        <v>43754H</v>
      </c>
      <c r="BC343" s="42" t="str">
        <f>+IFERROR(VLOOKUP($BB343,'Calculation TSS'!$B$4:$J$1000,7,FALSE),"")</f>
        <v/>
      </c>
      <c r="BD343" s="25" t="str">
        <f>+IFERROR(VLOOKUP($BB343,'Calculation COD'!$B$4:$J$1055,7,FALSE),"")</f>
        <v/>
      </c>
      <c r="BE343" s="25" t="str">
        <f>+IFERROR(VLOOKUP($BB343,'Calculation NH4'!$B$4:$J$1041,7,FALSE),"")</f>
        <v/>
      </c>
      <c r="BF343" s="25" t="str">
        <f>+IFERROR(VLOOKUP($BB343,'Calculation NO3'!$B$4:$J$1044,7,FALSE),"")</f>
        <v/>
      </c>
      <c r="BG343" s="132" t="str">
        <f>+IFERROR(VLOOKUP($BB343,'Calculation P'!$B$4:$J$1000,7,FALSE),"")</f>
        <v/>
      </c>
      <c r="BH343" s="377" t="str">
        <f t="shared" si="131"/>
        <v>43754I</v>
      </c>
      <c r="BI343" s="67">
        <f>+IFERROR(VLOOKUP($BH343,'Calculation TSS'!$B$4:$J$1000,7,FALSE),"")</f>
        <v>16.000000000000458</v>
      </c>
      <c r="BJ343" s="25">
        <f>+IFERROR(VLOOKUP($BH343,'Calculation COD'!$B$4:$J$1055,7,FALSE),"")</f>
        <v>0</v>
      </c>
      <c r="BK343" s="25">
        <f>+IFERROR(VLOOKUP($BH343,'Calculation NH4'!$B$4:$J$1041,7,FALSE),"")</f>
        <v>51</v>
      </c>
      <c r="BL343" s="25">
        <f>+IFERROR(VLOOKUP($BH343,'Calculation NO3'!$B$4:$J$1044,7,FALSE),"")</f>
        <v>57.599999999999994</v>
      </c>
      <c r="BM343" s="42" t="str">
        <f>+IFERROR(VLOOKUP($BH343,'Calculation P'!$B$4:$J$1000,7,FALSE),"")</f>
        <v/>
      </c>
      <c r="BN343" s="62"/>
      <c r="BO343" s="373" t="str">
        <f t="shared" si="132"/>
        <v>43754N</v>
      </c>
      <c r="BP343" s="190">
        <f>IFERROR(+VLOOKUP($BO343,'Calculation Solids'!$B$4:$I$1141,7,FALSE),"")</f>
        <v>331.80991007640432</v>
      </c>
      <c r="BQ343" s="379" t="str">
        <f t="shared" si="133"/>
        <v>43754O</v>
      </c>
      <c r="BR343" s="190" t="str">
        <f>IFERROR(+VLOOKUP($BQ343,'Calculation Solids'!$B$4:$I$1141,7,FALSE),"")</f>
        <v/>
      </c>
      <c r="BS343" s="380" t="str">
        <f t="shared" si="134"/>
        <v>43754P</v>
      </c>
      <c r="BT343" s="190" t="str">
        <f>IFERROR(+VLOOKUP($BS343,'Calculation Solids'!$B$4:$I$1141,7,FALSE),"")</f>
        <v/>
      </c>
    </row>
    <row r="344" spans="1:72" x14ac:dyDescent="0.35">
      <c r="A344" s="359">
        <v>43755</v>
      </c>
      <c r="B344" s="239"/>
      <c r="C344" s="173" t="str">
        <f t="shared" si="137"/>
        <v>43755A</v>
      </c>
      <c r="D344" s="42" t="str">
        <f>IFERROR(+VLOOKUP(C344,'Calculation Solids'!$B$4:$I$1141,7,FALSE),"")</f>
        <v/>
      </c>
      <c r="E344" s="372" t="str">
        <f>+IFERROR(VLOOKUP($C344,'Calculation COD'!$B$4:$J$1055,7,FALSE),"")</f>
        <v/>
      </c>
      <c r="F344" s="373" t="str">
        <f t="shared" si="120"/>
        <v>43755B</v>
      </c>
      <c r="G344" s="323" t="str">
        <f>IFERROR(+VLOOKUP($F344,'Calculation Solids'!$B$4:$I$1141,7,FALSE),"")</f>
        <v/>
      </c>
      <c r="H344" s="374" t="str">
        <f>+IFERROR(VLOOKUP($F344,'Calculation COD'!$B$4:$J$1055,7,FALSE),"")</f>
        <v/>
      </c>
      <c r="I344" s="374" t="str">
        <f>+IFERROR(VLOOKUP($F344,'Calculation NH4'!$B$4:$J$1041,7,FALSE),"")</f>
        <v/>
      </c>
      <c r="J344" s="42" t="str">
        <f>+IFERROR(VLOOKUP($F344,'Calculation NO3'!$B$4:$J$1044,7,FALSE),"")</f>
        <v/>
      </c>
      <c r="K344" s="42" t="str">
        <f>+IFERROR(VLOOKUP($F344,'Calculation P'!$B$4:$J$1000,7,FALSE),"")</f>
        <v/>
      </c>
      <c r="L344" s="239"/>
      <c r="M344" s="375" t="str">
        <f t="shared" si="121"/>
        <v>43755J</v>
      </c>
      <c r="N344" s="67" t="str">
        <f>+IFERROR(VLOOKUP($M344,'Calculation Solids'!$B$4:$J$1141,7,FALSE),"")</f>
        <v/>
      </c>
      <c r="O344" s="42" t="str">
        <f t="shared" si="122"/>
        <v>43755K</v>
      </c>
      <c r="P344" s="42" t="str">
        <f>+IFERROR(VLOOKUP($O344,'Calculation Solids'!$B$4:$J$1141,7,FALSE),"")</f>
        <v/>
      </c>
      <c r="Q344" s="42" t="str">
        <f t="shared" si="123"/>
        <v>43755L</v>
      </c>
      <c r="R344" s="42" t="str">
        <f>+IFERROR(VLOOKUP($Q344,'Calculation Solids'!$B$4:$J$1141,7,FALSE),"")</f>
        <v/>
      </c>
      <c r="S344" s="42" t="str">
        <f t="shared" si="124"/>
        <v>43755M</v>
      </c>
      <c r="T344" s="42" t="str">
        <f>+IFERROR(VLOOKUP($S344,'Calculation Solids'!$B$4:$J$1141,7,FALSE),"")</f>
        <v/>
      </c>
      <c r="U344" s="70" t="str">
        <f t="shared" si="136"/>
        <v/>
      </c>
      <c r="V344" s="376" t="str">
        <f t="shared" si="125"/>
        <v>43755C</v>
      </c>
      <c r="W344" s="42" t="str">
        <f>+IFERROR(VLOOKUP($V344,'Calculation Solids'!$B$4:$J$1141,7,FALSE),"")</f>
        <v/>
      </c>
      <c r="X344" s="24" t="str">
        <f>+IFERROR(VLOOKUP($V344,'Calculation COD'!$B$4:$J$1055,7,FALSE),"")</f>
        <v/>
      </c>
      <c r="Y344" s="24" t="str">
        <f>+IFERROR(VLOOKUP($V344,'Calculation NH4'!$B$4:$J$1041,7,FALSE),"")</f>
        <v/>
      </c>
      <c r="Z344" s="42" t="str">
        <f>+IFERROR(VLOOKUP($V344,'Calculation NO3'!$B$4:$J$1044,7,FALSE),"")</f>
        <v/>
      </c>
      <c r="AA344" s="132" t="str">
        <f>+IFERROR(VLOOKUP($V344,'Calculation P'!$B$4:$J$1000,7,FALSE),"")</f>
        <v/>
      </c>
      <c r="AB344" s="62"/>
      <c r="AC344" s="373" t="str">
        <f t="shared" si="126"/>
        <v>43755D</v>
      </c>
      <c r="AD344" s="24" t="str">
        <f>+IFERROR(VLOOKUP($AC344,'Calculation TSS'!$B$4:$J$1000,7,FALSE),"")</f>
        <v/>
      </c>
      <c r="AE344" s="24" t="str">
        <f>+IFERROR(VLOOKUP($AC344,'Calculation COD'!$B$4:$J$1055,7,FALSE),"")</f>
        <v/>
      </c>
      <c r="AF344" s="24" t="str">
        <f>+IFERROR(VLOOKUP($AC344,'Calculation NH4'!$B$4:$J$1041,7,FALSE),"")</f>
        <v/>
      </c>
      <c r="AG344" s="42" t="str">
        <f>+IFERROR(VLOOKUP($AC344,'Calculation NO3'!$B$4:$J$1044,7,FALSE),"")</f>
        <v/>
      </c>
      <c r="AH344" s="42" t="str">
        <f>+IFERROR(VLOOKUP($AC344,'Calculation P'!$B$4:$J$1000,7,FALSE),"")</f>
        <v/>
      </c>
      <c r="AI344" s="239"/>
      <c r="AJ344" s="377" t="str">
        <f t="shared" si="127"/>
        <v>43755E</v>
      </c>
      <c r="AK344" s="378" t="str">
        <f>+IFERROR(VLOOKUP($AJ344,'Calculation TSS'!$B$4:$J$1000,7,FALSE),"")</f>
        <v/>
      </c>
      <c r="AL344" s="24" t="str">
        <f>+IFERROR(VLOOKUP($AJ344,'Calculation COD'!$B$4:$J$1055,7,FALSE),"")</f>
        <v/>
      </c>
      <c r="AM344" s="24" t="str">
        <f>+IFERROR(VLOOKUP($AJ344,'Calculation NH4'!$B$4:$J$1041,7,FALSE),"")</f>
        <v/>
      </c>
      <c r="AN344" s="42" t="str">
        <f>+IFERROR(VLOOKUP($AJ344,'Calculation NO3'!$B$4:$J$1044,7,FALSE),"")</f>
        <v/>
      </c>
      <c r="AO344" s="70" t="str">
        <f>+IFERROR(VLOOKUP($AJ344,'Calculation P'!$B$4:$J$1000,7,FALSE),"")</f>
        <v/>
      </c>
      <c r="AP344" s="323" t="str">
        <f t="shared" si="128"/>
        <v>43755F</v>
      </c>
      <c r="AQ344" s="25" t="str">
        <f>+IFERROR(VLOOKUP($AP344,'Calculation TSS'!$B$4:$J$1000,7,FALSE),"")</f>
        <v/>
      </c>
      <c r="AR344" s="25" t="str">
        <f>+IFERROR(VLOOKUP($AP344,'Calculation COD'!$B$4:$J$1055,7,FALSE),"")</f>
        <v/>
      </c>
      <c r="AS344" s="25" t="str">
        <f>+IFERROR(VLOOKUP($AP344,'Calculation NH4'!$B$4:$J$1041,7,FALSE),"")</f>
        <v/>
      </c>
      <c r="AT344" s="42" t="str">
        <f>+IFERROR(VLOOKUP($AP344,'Calculation NO3'!$B$4:$J$1044,7,FALSE),"")</f>
        <v/>
      </c>
      <c r="AU344" s="42" t="str">
        <f>+IFERROR(VLOOKUP($AP344,'Calculation P'!$B$4:$J$1000,7,FALSE),"")</f>
        <v/>
      </c>
      <c r="AV344" s="62"/>
      <c r="AW344" s="376" t="str">
        <f t="shared" si="129"/>
        <v>43755G</v>
      </c>
      <c r="AX344" s="25" t="str">
        <f>+IFERROR(VLOOKUP($AW344,'Calculation COD'!$B$4:$J$1055,7,FALSE),"")</f>
        <v/>
      </c>
      <c r="AY344" s="25" t="str">
        <f>+IFERROR(VLOOKUP($AW344,'Calculation NH4'!$B$4:$J$1041,7,FALSE),"")</f>
        <v/>
      </c>
      <c r="AZ344" s="42" t="str">
        <f>+IFERROR(VLOOKUP($AW344,'Calculation NO3'!$B$4:$J$1044,7,FALSE),"")</f>
        <v/>
      </c>
      <c r="BA344" s="70" t="str">
        <f>+IFERROR(VLOOKUP($AW344,'Calculation P'!$B$4:$J$1000,7,FALSE),"")</f>
        <v/>
      </c>
      <c r="BB344" s="373" t="str">
        <f t="shared" si="130"/>
        <v>43755H</v>
      </c>
      <c r="BC344" s="42" t="str">
        <f>+IFERROR(VLOOKUP($BB344,'Calculation TSS'!$B$4:$J$1000,7,FALSE),"")</f>
        <v/>
      </c>
      <c r="BD344" s="25" t="str">
        <f>+IFERROR(VLOOKUP($BB344,'Calculation COD'!$B$4:$J$1055,7,FALSE),"")</f>
        <v/>
      </c>
      <c r="BE344" s="25" t="str">
        <f>+IFERROR(VLOOKUP($BB344,'Calculation NH4'!$B$4:$J$1041,7,FALSE),"")</f>
        <v/>
      </c>
      <c r="BF344" s="25" t="str">
        <f>+IFERROR(VLOOKUP($BB344,'Calculation NO3'!$B$4:$J$1044,7,FALSE),"")</f>
        <v/>
      </c>
      <c r="BG344" s="132" t="str">
        <f>+IFERROR(VLOOKUP($BB344,'Calculation P'!$B$4:$J$1000,7,FALSE),"")</f>
        <v/>
      </c>
      <c r="BH344" s="377" t="str">
        <f t="shared" si="131"/>
        <v>43755I</v>
      </c>
      <c r="BI344" s="67" t="str">
        <f>+IFERROR(VLOOKUP($BH344,'Calculation TSS'!$B$4:$J$1000,7,FALSE),"")</f>
        <v/>
      </c>
      <c r="BJ344" s="25" t="str">
        <f>+IFERROR(VLOOKUP($BH344,'Calculation COD'!$B$4:$J$1055,7,FALSE),"")</f>
        <v/>
      </c>
      <c r="BK344" s="25" t="str">
        <f>+IFERROR(VLOOKUP($BH344,'Calculation NH4'!$B$4:$J$1041,7,FALSE),"")</f>
        <v/>
      </c>
      <c r="BL344" s="25" t="str">
        <f>+IFERROR(VLOOKUP($BH344,'Calculation NO3'!$B$4:$J$1044,7,FALSE),"")</f>
        <v/>
      </c>
      <c r="BM344" s="42" t="str">
        <f>+IFERROR(VLOOKUP($BH344,'Calculation P'!$B$4:$J$1000,7,FALSE),"")</f>
        <v/>
      </c>
      <c r="BN344" s="62"/>
      <c r="BO344" s="373" t="str">
        <f t="shared" si="132"/>
        <v>43755N</v>
      </c>
      <c r="BP344" s="190" t="str">
        <f>IFERROR(+VLOOKUP($BO344,'Calculation Solids'!$B$4:$I$1141,7,FALSE),"")</f>
        <v/>
      </c>
      <c r="BQ344" s="379" t="str">
        <f t="shared" si="133"/>
        <v>43755O</v>
      </c>
      <c r="BR344" s="190" t="str">
        <f>IFERROR(+VLOOKUP($BQ344,'Calculation Solids'!$B$4:$I$1141,7,FALSE),"")</f>
        <v/>
      </c>
      <c r="BS344" s="380" t="str">
        <f t="shared" si="134"/>
        <v>43755P</v>
      </c>
      <c r="BT344" s="190" t="str">
        <f>IFERROR(+VLOOKUP($BS344,'Calculation Solids'!$B$4:$I$1141,7,FALSE),"")</f>
        <v/>
      </c>
    </row>
    <row r="345" spans="1:72" x14ac:dyDescent="0.35">
      <c r="A345" s="359">
        <v>43756</v>
      </c>
      <c r="B345" s="239"/>
      <c r="C345" s="173" t="str">
        <f t="shared" si="137"/>
        <v>43756A</v>
      </c>
      <c r="D345" s="42">
        <f>IFERROR(+VLOOKUP(C345,'Calculation Solids'!$B$4:$I$1141,7,FALSE),"")</f>
        <v>10.269109462428775</v>
      </c>
      <c r="E345" s="372" t="str">
        <f>+IFERROR(VLOOKUP($C345,'Calculation COD'!$B$4:$J$1055,7,FALSE),"")</f>
        <v/>
      </c>
      <c r="F345" s="373" t="str">
        <f t="shared" si="120"/>
        <v>43756B</v>
      </c>
      <c r="G345" s="323">
        <f>IFERROR(+VLOOKUP($F345,'Calculation Solids'!$B$4:$I$1141,7,FALSE),"")</f>
        <v>5.2870168273101736</v>
      </c>
      <c r="H345" s="374" t="str">
        <f>+IFERROR(VLOOKUP($F345,'Calculation COD'!$B$4:$J$1055,7,FALSE),"")</f>
        <v/>
      </c>
      <c r="I345" s="374" t="str">
        <f>+IFERROR(VLOOKUP($F345,'Calculation NH4'!$B$4:$J$1041,7,FALSE),"")</f>
        <v/>
      </c>
      <c r="J345" s="42" t="str">
        <f>+IFERROR(VLOOKUP($F345,'Calculation NO3'!$B$4:$J$1044,7,FALSE),"")</f>
        <v/>
      </c>
      <c r="K345" s="42" t="str">
        <f>+IFERROR(VLOOKUP($F345,'Calculation P'!$B$4:$J$1000,7,FALSE),"")</f>
        <v/>
      </c>
      <c r="L345" s="239"/>
      <c r="M345" s="375" t="str">
        <f t="shared" si="121"/>
        <v>43756J</v>
      </c>
      <c r="N345" s="67">
        <f>+IFERROR(VLOOKUP($M345,'Calculation Solids'!$B$4:$J$1141,7,FALSE),"")</f>
        <v>53.333901773533327</v>
      </c>
      <c r="O345" s="42" t="str">
        <f t="shared" si="122"/>
        <v>43756K</v>
      </c>
      <c r="P345" s="42">
        <f>+IFERROR(VLOOKUP($O345,'Calculation Solids'!$B$4:$J$1141,7,FALSE),"")</f>
        <v>51.274915342717293</v>
      </c>
      <c r="Q345" s="42" t="str">
        <f t="shared" si="123"/>
        <v>43756L</v>
      </c>
      <c r="R345" s="42" t="str">
        <f>+IFERROR(VLOOKUP($Q345,'Calculation Solids'!$B$4:$J$1141,7,FALSE),"")</f>
        <v/>
      </c>
      <c r="S345" s="42" t="str">
        <f t="shared" si="124"/>
        <v>43756M</v>
      </c>
      <c r="T345" s="42" t="str">
        <f>+IFERROR(VLOOKUP($S345,'Calculation Solids'!$B$4:$J$1141,7,FALSE),"")</f>
        <v/>
      </c>
      <c r="U345" s="70">
        <f t="shared" si="136"/>
        <v>52.30440855812531</v>
      </c>
      <c r="V345" s="376" t="str">
        <f t="shared" si="125"/>
        <v>43756C</v>
      </c>
      <c r="W345" s="42" t="str">
        <f>+IFERROR(VLOOKUP($V345,'Calculation Solids'!$B$4:$J$1141,7,FALSE),"")</f>
        <v/>
      </c>
      <c r="X345" s="24" t="str">
        <f>+IFERROR(VLOOKUP($V345,'Calculation COD'!$B$4:$J$1055,7,FALSE),"")</f>
        <v/>
      </c>
      <c r="Y345" s="24" t="str">
        <f>+IFERROR(VLOOKUP($V345,'Calculation NH4'!$B$4:$J$1041,7,FALSE),"")</f>
        <v/>
      </c>
      <c r="Z345" s="42" t="str">
        <f>+IFERROR(VLOOKUP($V345,'Calculation NO3'!$B$4:$J$1044,7,FALSE),"")</f>
        <v/>
      </c>
      <c r="AA345" s="132" t="str">
        <f>+IFERROR(VLOOKUP($V345,'Calculation P'!$B$4:$J$1000,7,FALSE),"")</f>
        <v/>
      </c>
      <c r="AB345" s="62"/>
      <c r="AC345" s="373" t="str">
        <f t="shared" si="126"/>
        <v>43756D</v>
      </c>
      <c r="AD345" s="24" t="str">
        <f>+IFERROR(VLOOKUP($AC345,'Calculation TSS'!$B$4:$J$1000,7,FALSE),"")</f>
        <v/>
      </c>
      <c r="AE345" s="24" t="str">
        <f>+IFERROR(VLOOKUP($AC345,'Calculation COD'!$B$4:$J$1055,7,FALSE),"")</f>
        <v/>
      </c>
      <c r="AF345" s="24" t="str">
        <f>+IFERROR(VLOOKUP($AC345,'Calculation NH4'!$B$4:$J$1041,7,FALSE),"")</f>
        <v/>
      </c>
      <c r="AG345" s="42" t="str">
        <f>+IFERROR(VLOOKUP($AC345,'Calculation NO3'!$B$4:$J$1044,7,FALSE),"")</f>
        <v/>
      </c>
      <c r="AH345" s="42" t="str">
        <f>+IFERROR(VLOOKUP($AC345,'Calculation P'!$B$4:$J$1000,7,FALSE),"")</f>
        <v/>
      </c>
      <c r="AI345" s="239"/>
      <c r="AJ345" s="377" t="str">
        <f t="shared" si="127"/>
        <v>43756E</v>
      </c>
      <c r="AK345" s="378" t="str">
        <f>+IFERROR(VLOOKUP($AJ345,'Calculation TSS'!$B$4:$J$1000,7,FALSE),"")</f>
        <v/>
      </c>
      <c r="AL345" s="24" t="str">
        <f>+IFERROR(VLOOKUP($AJ345,'Calculation COD'!$B$4:$J$1055,7,FALSE),"")</f>
        <v/>
      </c>
      <c r="AM345" s="24" t="str">
        <f>+IFERROR(VLOOKUP($AJ345,'Calculation NH4'!$B$4:$J$1041,7,FALSE),"")</f>
        <v/>
      </c>
      <c r="AN345" s="42" t="str">
        <f>+IFERROR(VLOOKUP($AJ345,'Calculation NO3'!$B$4:$J$1044,7,FALSE),"")</f>
        <v/>
      </c>
      <c r="AO345" s="70" t="str">
        <f>+IFERROR(VLOOKUP($AJ345,'Calculation P'!$B$4:$J$1000,7,FALSE),"")</f>
        <v/>
      </c>
      <c r="AP345" s="323" t="str">
        <f t="shared" si="128"/>
        <v>43756F</v>
      </c>
      <c r="AQ345" s="25" t="str">
        <f>+IFERROR(VLOOKUP($AP345,'Calculation TSS'!$B$4:$J$1000,7,FALSE),"")</f>
        <v/>
      </c>
      <c r="AR345" s="25" t="str">
        <f>+IFERROR(VLOOKUP($AP345,'Calculation COD'!$B$4:$J$1055,7,FALSE),"")</f>
        <v/>
      </c>
      <c r="AS345" s="25" t="str">
        <f>+IFERROR(VLOOKUP($AP345,'Calculation NH4'!$B$4:$J$1041,7,FALSE),"")</f>
        <v/>
      </c>
      <c r="AT345" s="42" t="str">
        <f>+IFERROR(VLOOKUP($AP345,'Calculation NO3'!$B$4:$J$1044,7,FALSE),"")</f>
        <v/>
      </c>
      <c r="AU345" s="42" t="str">
        <f>+IFERROR(VLOOKUP($AP345,'Calculation P'!$B$4:$J$1000,7,FALSE),"")</f>
        <v/>
      </c>
      <c r="AV345" s="62"/>
      <c r="AW345" s="376" t="str">
        <f t="shared" si="129"/>
        <v>43756G</v>
      </c>
      <c r="AX345" s="25" t="str">
        <f>+IFERROR(VLOOKUP($AW345,'Calculation COD'!$B$4:$J$1055,7,FALSE),"")</f>
        <v/>
      </c>
      <c r="AY345" s="25" t="str">
        <f>+IFERROR(VLOOKUP($AW345,'Calculation NH4'!$B$4:$J$1041,7,FALSE),"")</f>
        <v/>
      </c>
      <c r="AZ345" s="42" t="str">
        <f>+IFERROR(VLOOKUP($AW345,'Calculation NO3'!$B$4:$J$1044,7,FALSE),"")</f>
        <v/>
      </c>
      <c r="BA345" s="70" t="str">
        <f>+IFERROR(VLOOKUP($AW345,'Calculation P'!$B$4:$J$1000,7,FALSE),"")</f>
        <v/>
      </c>
      <c r="BB345" s="373" t="str">
        <f t="shared" si="130"/>
        <v>43756H</v>
      </c>
      <c r="BC345" s="42" t="str">
        <f>+IFERROR(VLOOKUP($BB345,'Calculation TSS'!$B$4:$J$1000,7,FALSE),"")</f>
        <v/>
      </c>
      <c r="BD345" s="25" t="str">
        <f>+IFERROR(VLOOKUP($BB345,'Calculation COD'!$B$4:$J$1055,7,FALSE),"")</f>
        <v/>
      </c>
      <c r="BE345" s="25" t="str">
        <f>+IFERROR(VLOOKUP($BB345,'Calculation NH4'!$B$4:$J$1041,7,FALSE),"")</f>
        <v/>
      </c>
      <c r="BF345" s="25" t="str">
        <f>+IFERROR(VLOOKUP($BB345,'Calculation NO3'!$B$4:$J$1044,7,FALSE),"")</f>
        <v/>
      </c>
      <c r="BG345" s="132" t="str">
        <f>+IFERROR(VLOOKUP($BB345,'Calculation P'!$B$4:$J$1000,7,FALSE),"")</f>
        <v/>
      </c>
      <c r="BH345" s="377" t="str">
        <f t="shared" si="131"/>
        <v>43756I</v>
      </c>
      <c r="BI345" s="67" t="str">
        <f>+IFERROR(VLOOKUP($BH345,'Calculation TSS'!$B$4:$J$1000,7,FALSE),"")</f>
        <v/>
      </c>
      <c r="BJ345" s="25" t="str">
        <f>+IFERROR(VLOOKUP($BH345,'Calculation COD'!$B$4:$J$1055,7,FALSE),"")</f>
        <v/>
      </c>
      <c r="BK345" s="25" t="str">
        <f>+IFERROR(VLOOKUP($BH345,'Calculation NH4'!$B$4:$J$1041,7,FALSE),"")</f>
        <v/>
      </c>
      <c r="BL345" s="25" t="str">
        <f>+IFERROR(VLOOKUP($BH345,'Calculation NO3'!$B$4:$J$1044,7,FALSE),"")</f>
        <v/>
      </c>
      <c r="BM345" s="42" t="str">
        <f>+IFERROR(VLOOKUP($BH345,'Calculation P'!$B$4:$J$1000,7,FALSE),"")</f>
        <v/>
      </c>
      <c r="BN345" s="62"/>
      <c r="BO345" s="373" t="str">
        <f t="shared" si="132"/>
        <v>43756N</v>
      </c>
      <c r="BP345" s="190" t="str">
        <f>IFERROR(+VLOOKUP($BO345,'Calculation Solids'!$B$4:$I$1141,7,FALSE),"")</f>
        <v/>
      </c>
      <c r="BQ345" s="379" t="str">
        <f t="shared" si="133"/>
        <v>43756O</v>
      </c>
      <c r="BR345" s="190" t="str">
        <f>IFERROR(+VLOOKUP($BQ345,'Calculation Solids'!$B$4:$I$1141,7,FALSE),"")</f>
        <v/>
      </c>
      <c r="BS345" s="380" t="str">
        <f t="shared" si="134"/>
        <v>43756P</v>
      </c>
      <c r="BT345" s="190" t="str">
        <f>IFERROR(+VLOOKUP($BS345,'Calculation Solids'!$B$4:$I$1141,7,FALSE),"")</f>
        <v/>
      </c>
    </row>
    <row r="346" spans="1:72" x14ac:dyDescent="0.35">
      <c r="A346" s="359">
        <v>43757</v>
      </c>
      <c r="B346" s="406"/>
      <c r="C346" s="407" t="str">
        <f t="shared" si="137"/>
        <v>43757A</v>
      </c>
      <c r="D346" s="408" t="str">
        <f>IFERROR(+VLOOKUP(C346,'Calculation Solids'!$B$4:$I$1141,7,FALSE),"")</f>
        <v/>
      </c>
      <c r="E346" s="409" t="str">
        <f>+IFERROR(VLOOKUP($C346,'Calculation COD'!$B$4:$J$1055,7,FALSE),"")</f>
        <v/>
      </c>
      <c r="F346" s="410" t="str">
        <f t="shared" si="120"/>
        <v>43757B</v>
      </c>
      <c r="G346" s="411" t="str">
        <f>IFERROR(+VLOOKUP($F346,'Calculation Solids'!$B$4:$I$1141,7,FALSE),"")</f>
        <v/>
      </c>
      <c r="H346" s="412" t="str">
        <f>+IFERROR(VLOOKUP($F346,'Calculation COD'!$B$4:$J$1055,7,FALSE),"")</f>
        <v/>
      </c>
      <c r="I346" s="412" t="str">
        <f>+IFERROR(VLOOKUP($F346,'Calculation NH4'!$B$4:$J$1041,7,FALSE),"")</f>
        <v/>
      </c>
      <c r="J346" s="408" t="str">
        <f>+IFERROR(VLOOKUP($F346,'Calculation NO3'!$B$4:$J$1044,7,FALSE),"")</f>
        <v/>
      </c>
      <c r="K346" s="408" t="str">
        <f>+IFERROR(VLOOKUP($F346,'Calculation P'!$B$4:$J$1000,7,FALSE),"")</f>
        <v/>
      </c>
      <c r="L346" s="406"/>
      <c r="M346" s="413" t="str">
        <f t="shared" si="121"/>
        <v>43757J</v>
      </c>
      <c r="N346" s="414" t="str">
        <f>+IFERROR(VLOOKUP($M346,'Calculation Solids'!$B$4:$J$1141,7,FALSE),"")</f>
        <v/>
      </c>
      <c r="O346" s="408" t="str">
        <f t="shared" si="122"/>
        <v>43757K</v>
      </c>
      <c r="P346" s="408" t="str">
        <f>+IFERROR(VLOOKUP($O346,'Calculation Solids'!$B$4:$J$1141,7,FALSE),"")</f>
        <v/>
      </c>
      <c r="Q346" s="408" t="str">
        <f t="shared" si="123"/>
        <v>43757L</v>
      </c>
      <c r="R346" s="408" t="str">
        <f>+IFERROR(VLOOKUP($Q346,'Calculation Solids'!$B$4:$J$1141,7,FALSE),"")</f>
        <v/>
      </c>
      <c r="S346" s="408" t="str">
        <f t="shared" si="124"/>
        <v>43757M</v>
      </c>
      <c r="T346" s="408" t="str">
        <f>+IFERROR(VLOOKUP($S346,'Calculation Solids'!$B$4:$J$1141,7,FALSE),"")</f>
        <v/>
      </c>
      <c r="U346" s="415" t="str">
        <f t="shared" si="136"/>
        <v/>
      </c>
      <c r="V346" s="416" t="str">
        <f t="shared" si="125"/>
        <v>43757C</v>
      </c>
      <c r="W346" s="408" t="str">
        <f>+IFERROR(VLOOKUP($V346,'Calculation Solids'!$B$4:$J$1141,7,FALSE),"")</f>
        <v/>
      </c>
      <c r="X346" s="417" t="str">
        <f>+IFERROR(VLOOKUP($V346,'Calculation COD'!$B$4:$J$1055,7,FALSE),"")</f>
        <v/>
      </c>
      <c r="Y346" s="417" t="str">
        <f>+IFERROR(VLOOKUP($V346,'Calculation NH4'!$B$4:$J$1041,7,FALSE),"")</f>
        <v/>
      </c>
      <c r="Z346" s="408" t="str">
        <f>+IFERROR(VLOOKUP($V346,'Calculation NO3'!$B$4:$J$1044,7,FALSE),"")</f>
        <v/>
      </c>
      <c r="AA346" s="418" t="str">
        <f>+IFERROR(VLOOKUP($V346,'Calculation P'!$B$4:$J$1000,7,FALSE),"")</f>
        <v/>
      </c>
      <c r="AB346" s="419"/>
      <c r="AC346" s="410" t="str">
        <f t="shared" si="126"/>
        <v>43757D</v>
      </c>
      <c r="AD346" s="417" t="str">
        <f>+IFERROR(VLOOKUP($AC346,'Calculation TSS'!$B$4:$J$1000,7,FALSE),"")</f>
        <v/>
      </c>
      <c r="AE346" s="417" t="str">
        <f>+IFERROR(VLOOKUP($AC346,'Calculation COD'!$B$4:$J$1055,7,FALSE),"")</f>
        <v/>
      </c>
      <c r="AF346" s="417" t="str">
        <f>+IFERROR(VLOOKUP($AC346,'Calculation NH4'!$B$4:$J$1041,7,FALSE),"")</f>
        <v/>
      </c>
      <c r="AG346" s="408" t="str">
        <f>+IFERROR(VLOOKUP($AC346,'Calculation NO3'!$B$4:$J$1044,7,FALSE),"")</f>
        <v/>
      </c>
      <c r="AH346" s="408" t="str">
        <f>+IFERROR(VLOOKUP($AC346,'Calculation P'!$B$4:$J$1000,7,FALSE),"")</f>
        <v/>
      </c>
      <c r="AI346" s="406"/>
      <c r="AJ346" s="420" t="str">
        <f t="shared" si="127"/>
        <v>43757E</v>
      </c>
      <c r="AK346" s="421" t="str">
        <f>+IFERROR(VLOOKUP($AJ346,'Calculation TSS'!$B$4:$J$1000,7,FALSE),"")</f>
        <v/>
      </c>
      <c r="AL346" s="417" t="str">
        <f>+IFERROR(VLOOKUP($AJ346,'Calculation COD'!$B$4:$J$1055,7,FALSE),"")</f>
        <v/>
      </c>
      <c r="AM346" s="417" t="str">
        <f>+IFERROR(VLOOKUP($AJ346,'Calculation NH4'!$B$4:$J$1041,7,FALSE),"")</f>
        <v/>
      </c>
      <c r="AN346" s="408" t="str">
        <f>+IFERROR(VLOOKUP($AJ346,'Calculation NO3'!$B$4:$J$1044,7,FALSE),"")</f>
        <v/>
      </c>
      <c r="AO346" s="415" t="str">
        <f>+IFERROR(VLOOKUP($AJ346,'Calculation P'!$B$4:$J$1000,7,FALSE),"")</f>
        <v/>
      </c>
      <c r="AP346" s="411" t="str">
        <f t="shared" si="128"/>
        <v>43757F</v>
      </c>
      <c r="AQ346" s="422" t="str">
        <f>+IFERROR(VLOOKUP($AP346,'Calculation TSS'!$B$4:$J$1000,7,FALSE),"")</f>
        <v/>
      </c>
      <c r="AR346" s="422" t="str">
        <f>+IFERROR(VLOOKUP($AP346,'Calculation COD'!$B$4:$J$1055,7,FALSE),"")</f>
        <v/>
      </c>
      <c r="AS346" s="422" t="str">
        <f>+IFERROR(VLOOKUP($AP346,'Calculation NH4'!$B$4:$J$1041,7,FALSE),"")</f>
        <v/>
      </c>
      <c r="AT346" s="408" t="str">
        <f>+IFERROR(VLOOKUP($AP346,'Calculation NO3'!$B$4:$J$1044,7,FALSE),"")</f>
        <v/>
      </c>
      <c r="AU346" s="408" t="str">
        <f>+IFERROR(VLOOKUP($AP346,'Calculation P'!$B$4:$J$1000,7,FALSE),"")</f>
        <v/>
      </c>
      <c r="AV346" s="419"/>
      <c r="AW346" s="416" t="str">
        <f t="shared" si="129"/>
        <v>43757G</v>
      </c>
      <c r="AX346" s="422" t="str">
        <f>+IFERROR(VLOOKUP($AW346,'Calculation COD'!$B$4:$J$1055,7,FALSE),"")</f>
        <v/>
      </c>
      <c r="AY346" s="422" t="str">
        <f>+IFERROR(VLOOKUP($AW346,'Calculation NH4'!$B$4:$J$1041,7,FALSE),"")</f>
        <v/>
      </c>
      <c r="AZ346" s="408" t="str">
        <f>+IFERROR(VLOOKUP($AW346,'Calculation NO3'!$B$4:$J$1044,7,FALSE),"")</f>
        <v/>
      </c>
      <c r="BA346" s="415" t="str">
        <f>+IFERROR(VLOOKUP($AW346,'Calculation P'!$B$4:$J$1000,7,FALSE),"")</f>
        <v/>
      </c>
      <c r="BB346" s="410" t="str">
        <f t="shared" si="130"/>
        <v>43757H</v>
      </c>
      <c r="BC346" s="408" t="str">
        <f>+IFERROR(VLOOKUP($BB346,'Calculation TSS'!$B$4:$J$1000,7,FALSE),"")</f>
        <v/>
      </c>
      <c r="BD346" s="422" t="str">
        <f>+IFERROR(VLOOKUP($BB346,'Calculation COD'!$B$4:$J$1055,7,FALSE),"")</f>
        <v/>
      </c>
      <c r="BE346" s="422" t="str">
        <f>+IFERROR(VLOOKUP($BB346,'Calculation NH4'!$B$4:$J$1041,7,FALSE),"")</f>
        <v/>
      </c>
      <c r="BF346" s="422" t="str">
        <f>+IFERROR(VLOOKUP($BB346,'Calculation NO3'!$B$4:$J$1044,7,FALSE),"")</f>
        <v/>
      </c>
      <c r="BG346" s="418" t="str">
        <f>+IFERROR(VLOOKUP($BB346,'Calculation P'!$B$4:$J$1000,7,FALSE),"")</f>
        <v/>
      </c>
      <c r="BH346" s="420" t="str">
        <f t="shared" si="131"/>
        <v>43757I</v>
      </c>
      <c r="BI346" s="414" t="str">
        <f>+IFERROR(VLOOKUP($BH346,'Calculation TSS'!$B$4:$J$1000,7,FALSE),"")</f>
        <v/>
      </c>
      <c r="BJ346" s="422" t="str">
        <f>+IFERROR(VLOOKUP($BH346,'Calculation COD'!$B$4:$J$1055,7,FALSE),"")</f>
        <v/>
      </c>
      <c r="BK346" s="422" t="str">
        <f>+IFERROR(VLOOKUP($BH346,'Calculation NH4'!$B$4:$J$1041,7,FALSE),"")</f>
        <v/>
      </c>
      <c r="BL346" s="422" t="str">
        <f>+IFERROR(VLOOKUP($BH346,'Calculation NO3'!$B$4:$J$1044,7,FALSE),"")</f>
        <v/>
      </c>
      <c r="BM346" s="408" t="str">
        <f>+IFERROR(VLOOKUP($BH346,'Calculation P'!$B$4:$J$1000,7,FALSE),"")</f>
        <v/>
      </c>
      <c r="BN346" s="419"/>
      <c r="BO346" s="410" t="str">
        <f t="shared" si="132"/>
        <v>43757N</v>
      </c>
      <c r="BP346" s="423" t="str">
        <f>IFERROR(+VLOOKUP($BO346,'Calculation Solids'!$B$4:$I$1141,7,FALSE),"")</f>
        <v/>
      </c>
      <c r="BQ346" s="424" t="str">
        <f t="shared" si="133"/>
        <v>43757O</v>
      </c>
      <c r="BR346" s="423" t="str">
        <f>IFERROR(+VLOOKUP($BQ346,'Calculation Solids'!$B$4:$I$1141,7,FALSE),"")</f>
        <v/>
      </c>
      <c r="BS346" s="425" t="str">
        <f t="shared" si="134"/>
        <v>43757P</v>
      </c>
      <c r="BT346" s="423" t="str">
        <f>IFERROR(+VLOOKUP($BS346,'Calculation Solids'!$B$4:$I$1141,7,FALSE),"")</f>
        <v/>
      </c>
    </row>
    <row r="347" spans="1:72" x14ac:dyDescent="0.35">
      <c r="A347" s="359">
        <v>43758</v>
      </c>
      <c r="B347" s="406"/>
      <c r="C347" s="407" t="str">
        <f t="shared" si="137"/>
        <v>43758A</v>
      </c>
      <c r="D347" s="408" t="str">
        <f>IFERROR(+VLOOKUP(C347,'Calculation Solids'!$B$4:$I$1141,7,FALSE),"")</f>
        <v/>
      </c>
      <c r="E347" s="409" t="str">
        <f>+IFERROR(VLOOKUP($C347,'Calculation COD'!$B$4:$J$1055,7,FALSE),"")</f>
        <v/>
      </c>
      <c r="F347" s="410" t="str">
        <f t="shared" si="120"/>
        <v>43758B</v>
      </c>
      <c r="G347" s="411" t="str">
        <f>IFERROR(+VLOOKUP($F347,'Calculation Solids'!$B$4:$I$1141,7,FALSE),"")</f>
        <v/>
      </c>
      <c r="H347" s="412" t="str">
        <f>+IFERROR(VLOOKUP($F347,'Calculation COD'!$B$4:$J$1055,7,FALSE),"")</f>
        <v/>
      </c>
      <c r="I347" s="412" t="str">
        <f>+IFERROR(VLOOKUP($F347,'Calculation NH4'!$B$4:$J$1041,7,FALSE),"")</f>
        <v/>
      </c>
      <c r="J347" s="408" t="str">
        <f>+IFERROR(VLOOKUP($F347,'Calculation NO3'!$B$4:$J$1044,7,FALSE),"")</f>
        <v/>
      </c>
      <c r="K347" s="408" t="str">
        <f>+IFERROR(VLOOKUP($F347,'Calculation P'!$B$4:$J$1000,7,FALSE),"")</f>
        <v/>
      </c>
      <c r="L347" s="406"/>
      <c r="M347" s="413" t="str">
        <f t="shared" si="121"/>
        <v>43758J</v>
      </c>
      <c r="N347" s="414" t="str">
        <f>+IFERROR(VLOOKUP($M347,'Calculation Solids'!$B$4:$J$1141,7,FALSE),"")</f>
        <v/>
      </c>
      <c r="O347" s="408" t="str">
        <f t="shared" si="122"/>
        <v>43758K</v>
      </c>
      <c r="P347" s="408" t="str">
        <f>+IFERROR(VLOOKUP($O347,'Calculation Solids'!$B$4:$J$1141,7,FALSE),"")</f>
        <v/>
      </c>
      <c r="Q347" s="408" t="str">
        <f t="shared" si="123"/>
        <v>43758L</v>
      </c>
      <c r="R347" s="408" t="str">
        <f>+IFERROR(VLOOKUP($Q347,'Calculation Solids'!$B$4:$J$1141,7,FALSE),"")</f>
        <v/>
      </c>
      <c r="S347" s="408" t="str">
        <f t="shared" si="124"/>
        <v>43758M</v>
      </c>
      <c r="T347" s="408" t="str">
        <f>+IFERROR(VLOOKUP($S347,'Calculation Solids'!$B$4:$J$1141,7,FALSE),"")</f>
        <v/>
      </c>
      <c r="U347" s="415" t="str">
        <f t="shared" si="136"/>
        <v/>
      </c>
      <c r="V347" s="416" t="str">
        <f t="shared" si="125"/>
        <v>43758C</v>
      </c>
      <c r="W347" s="408" t="str">
        <f>+IFERROR(VLOOKUP($V347,'Calculation Solids'!$B$4:$J$1141,7,FALSE),"")</f>
        <v/>
      </c>
      <c r="X347" s="417" t="str">
        <f>+IFERROR(VLOOKUP($V347,'Calculation COD'!$B$4:$J$1055,7,FALSE),"")</f>
        <v/>
      </c>
      <c r="Y347" s="417" t="str">
        <f>+IFERROR(VLOOKUP($V347,'Calculation NH4'!$B$4:$J$1041,7,FALSE),"")</f>
        <v/>
      </c>
      <c r="Z347" s="408" t="str">
        <f>+IFERROR(VLOOKUP($V347,'Calculation NO3'!$B$4:$J$1044,7,FALSE),"")</f>
        <v/>
      </c>
      <c r="AA347" s="418" t="str">
        <f>+IFERROR(VLOOKUP($V347,'Calculation P'!$B$4:$J$1000,7,FALSE),"")</f>
        <v/>
      </c>
      <c r="AB347" s="419"/>
      <c r="AC347" s="410" t="str">
        <f t="shared" si="126"/>
        <v>43758D</v>
      </c>
      <c r="AD347" s="417" t="str">
        <f>+IFERROR(VLOOKUP($AC347,'Calculation TSS'!$B$4:$J$1000,7,FALSE),"")</f>
        <v/>
      </c>
      <c r="AE347" s="417" t="str">
        <f>+IFERROR(VLOOKUP($AC347,'Calculation COD'!$B$4:$J$1055,7,FALSE),"")</f>
        <v/>
      </c>
      <c r="AF347" s="417" t="str">
        <f>+IFERROR(VLOOKUP($AC347,'Calculation NH4'!$B$4:$J$1041,7,FALSE),"")</f>
        <v/>
      </c>
      <c r="AG347" s="408" t="str">
        <f>+IFERROR(VLOOKUP($AC347,'Calculation NO3'!$B$4:$J$1044,7,FALSE),"")</f>
        <v/>
      </c>
      <c r="AH347" s="408" t="str">
        <f>+IFERROR(VLOOKUP($AC347,'Calculation P'!$B$4:$J$1000,7,FALSE),"")</f>
        <v/>
      </c>
      <c r="AI347" s="406"/>
      <c r="AJ347" s="420" t="str">
        <f t="shared" si="127"/>
        <v>43758E</v>
      </c>
      <c r="AK347" s="421" t="str">
        <f>+IFERROR(VLOOKUP($AJ347,'Calculation TSS'!$B$4:$J$1000,7,FALSE),"")</f>
        <v/>
      </c>
      <c r="AL347" s="417" t="str">
        <f>+IFERROR(VLOOKUP($AJ347,'Calculation COD'!$B$4:$J$1055,7,FALSE),"")</f>
        <v/>
      </c>
      <c r="AM347" s="417" t="str">
        <f>+IFERROR(VLOOKUP($AJ347,'Calculation NH4'!$B$4:$J$1041,7,FALSE),"")</f>
        <v/>
      </c>
      <c r="AN347" s="408" t="str">
        <f>+IFERROR(VLOOKUP($AJ347,'Calculation NO3'!$B$4:$J$1044,7,FALSE),"")</f>
        <v/>
      </c>
      <c r="AO347" s="415" t="str">
        <f>+IFERROR(VLOOKUP($AJ347,'Calculation P'!$B$4:$J$1000,7,FALSE),"")</f>
        <v/>
      </c>
      <c r="AP347" s="411" t="str">
        <f t="shared" si="128"/>
        <v>43758F</v>
      </c>
      <c r="AQ347" s="422" t="str">
        <f>+IFERROR(VLOOKUP($AP347,'Calculation TSS'!$B$4:$J$1000,7,FALSE),"")</f>
        <v/>
      </c>
      <c r="AR347" s="422" t="str">
        <f>+IFERROR(VLOOKUP($AP347,'Calculation COD'!$B$4:$J$1055,7,FALSE),"")</f>
        <v/>
      </c>
      <c r="AS347" s="422" t="str">
        <f>+IFERROR(VLOOKUP($AP347,'Calculation NH4'!$B$4:$J$1041,7,FALSE),"")</f>
        <v/>
      </c>
      <c r="AT347" s="408" t="str">
        <f>+IFERROR(VLOOKUP($AP347,'Calculation NO3'!$B$4:$J$1044,7,FALSE),"")</f>
        <v/>
      </c>
      <c r="AU347" s="408" t="str">
        <f>+IFERROR(VLOOKUP($AP347,'Calculation P'!$B$4:$J$1000,7,FALSE),"")</f>
        <v/>
      </c>
      <c r="AV347" s="419"/>
      <c r="AW347" s="416" t="str">
        <f t="shared" si="129"/>
        <v>43758G</v>
      </c>
      <c r="AX347" s="422" t="str">
        <f>+IFERROR(VLOOKUP($AW347,'Calculation COD'!$B$4:$J$1055,7,FALSE),"")</f>
        <v/>
      </c>
      <c r="AY347" s="422" t="str">
        <f>+IFERROR(VLOOKUP($AW347,'Calculation NH4'!$B$4:$J$1041,7,FALSE),"")</f>
        <v/>
      </c>
      <c r="AZ347" s="408" t="str">
        <f>+IFERROR(VLOOKUP($AW347,'Calculation NO3'!$B$4:$J$1044,7,FALSE),"")</f>
        <v/>
      </c>
      <c r="BA347" s="415" t="str">
        <f>+IFERROR(VLOOKUP($AW347,'Calculation P'!$B$4:$J$1000,7,FALSE),"")</f>
        <v/>
      </c>
      <c r="BB347" s="410" t="str">
        <f t="shared" si="130"/>
        <v>43758H</v>
      </c>
      <c r="BC347" s="408" t="str">
        <f>+IFERROR(VLOOKUP($BB347,'Calculation TSS'!$B$4:$J$1000,7,FALSE),"")</f>
        <v/>
      </c>
      <c r="BD347" s="422" t="str">
        <f>+IFERROR(VLOOKUP($BB347,'Calculation COD'!$B$4:$J$1055,7,FALSE),"")</f>
        <v/>
      </c>
      <c r="BE347" s="422" t="str">
        <f>+IFERROR(VLOOKUP($BB347,'Calculation NH4'!$B$4:$J$1041,7,FALSE),"")</f>
        <v/>
      </c>
      <c r="BF347" s="422" t="str">
        <f>+IFERROR(VLOOKUP($BB347,'Calculation NO3'!$B$4:$J$1044,7,FALSE),"")</f>
        <v/>
      </c>
      <c r="BG347" s="418" t="str">
        <f>+IFERROR(VLOOKUP($BB347,'Calculation P'!$B$4:$J$1000,7,FALSE),"")</f>
        <v/>
      </c>
      <c r="BH347" s="420" t="str">
        <f t="shared" si="131"/>
        <v>43758I</v>
      </c>
      <c r="BI347" s="414" t="str">
        <f>+IFERROR(VLOOKUP($BH347,'Calculation TSS'!$B$4:$J$1000,7,FALSE),"")</f>
        <v/>
      </c>
      <c r="BJ347" s="422" t="str">
        <f>+IFERROR(VLOOKUP($BH347,'Calculation COD'!$B$4:$J$1055,7,FALSE),"")</f>
        <v/>
      </c>
      <c r="BK347" s="422" t="str">
        <f>+IFERROR(VLOOKUP($BH347,'Calculation NH4'!$B$4:$J$1041,7,FALSE),"")</f>
        <v/>
      </c>
      <c r="BL347" s="422" t="str">
        <f>+IFERROR(VLOOKUP($BH347,'Calculation NO3'!$B$4:$J$1044,7,FALSE),"")</f>
        <v/>
      </c>
      <c r="BM347" s="408" t="str">
        <f>+IFERROR(VLOOKUP($BH347,'Calculation P'!$B$4:$J$1000,7,FALSE),"")</f>
        <v/>
      </c>
      <c r="BN347" s="419"/>
      <c r="BO347" s="410" t="str">
        <f t="shared" si="132"/>
        <v>43758N</v>
      </c>
      <c r="BP347" s="423" t="str">
        <f>IFERROR(+VLOOKUP($BO347,'Calculation Solids'!$B$4:$I$1141,7,FALSE),"")</f>
        <v/>
      </c>
      <c r="BQ347" s="424" t="str">
        <f t="shared" si="133"/>
        <v>43758O</v>
      </c>
      <c r="BR347" s="423" t="str">
        <f>IFERROR(+VLOOKUP($BQ347,'Calculation Solids'!$B$4:$I$1141,7,FALSE),"")</f>
        <v/>
      </c>
      <c r="BS347" s="425" t="str">
        <f t="shared" si="134"/>
        <v>43758P</v>
      </c>
      <c r="BT347" s="423" t="str">
        <f>IFERROR(+VLOOKUP($BS347,'Calculation Solids'!$B$4:$I$1141,7,FALSE),"")</f>
        <v/>
      </c>
    </row>
    <row r="348" spans="1:72" x14ac:dyDescent="0.35">
      <c r="A348" s="359">
        <v>43759</v>
      </c>
      <c r="B348" s="239"/>
      <c r="C348" s="173" t="str">
        <f t="shared" si="137"/>
        <v>43759A</v>
      </c>
      <c r="D348" s="42">
        <f>IFERROR(+VLOOKUP(C348,'Calculation Solids'!$B$4:$I$1141,7,FALSE),"")</f>
        <v>13.944509581986248</v>
      </c>
      <c r="E348" s="372" t="str">
        <f>+IFERROR(VLOOKUP($C348,'Calculation COD'!$B$4:$J$1055,7,FALSE),"")</f>
        <v/>
      </c>
      <c r="F348" s="373" t="str">
        <f t="shared" si="120"/>
        <v>43759B</v>
      </c>
      <c r="G348" s="323">
        <f>IFERROR(+VLOOKUP($F348,'Calculation Solids'!$B$4:$I$1141,7,FALSE),"")</f>
        <v>4.5582376569671261</v>
      </c>
      <c r="H348" s="374" t="str">
        <f>+IFERROR(VLOOKUP($F348,'Calculation COD'!$B$4:$J$1055,7,FALSE),"")</f>
        <v/>
      </c>
      <c r="I348" s="374" t="str">
        <f>+IFERROR(VLOOKUP($F348,'Calculation NH4'!$B$4:$J$1041,7,FALSE),"")</f>
        <v/>
      </c>
      <c r="J348" s="42" t="str">
        <f>+IFERROR(VLOOKUP($F348,'Calculation NO3'!$B$4:$J$1044,7,FALSE),"")</f>
        <v/>
      </c>
      <c r="K348" s="42" t="str">
        <f>+IFERROR(VLOOKUP($F348,'Calculation P'!$B$4:$J$1000,7,FALSE),"")</f>
        <v/>
      </c>
      <c r="L348" s="239"/>
      <c r="M348" s="375" t="str">
        <f t="shared" si="121"/>
        <v>43759J</v>
      </c>
      <c r="N348" s="67">
        <f>+IFERROR(VLOOKUP($M348,'Calculation Solids'!$B$4:$J$1141,7,FALSE),"")</f>
        <v>52.595230679648445</v>
      </c>
      <c r="O348" s="42" t="str">
        <f t="shared" si="122"/>
        <v>43759K</v>
      </c>
      <c r="P348" s="42" t="str">
        <f>+IFERROR(VLOOKUP($O348,'Calculation Solids'!$B$4:$J$1141,7,FALSE),"")</f>
        <v/>
      </c>
      <c r="Q348" s="42" t="str">
        <f t="shared" si="123"/>
        <v>43759L</v>
      </c>
      <c r="R348" s="42" t="str">
        <f>+IFERROR(VLOOKUP($Q348,'Calculation Solids'!$B$4:$J$1141,7,FALSE),"")</f>
        <v/>
      </c>
      <c r="S348" s="42" t="str">
        <f t="shared" si="124"/>
        <v>43759M</v>
      </c>
      <c r="T348" s="42" t="str">
        <f>+IFERROR(VLOOKUP($S348,'Calculation Solids'!$B$4:$J$1141,7,FALSE),"")</f>
        <v/>
      </c>
      <c r="U348" s="70">
        <f t="shared" si="136"/>
        <v>52.595230679648445</v>
      </c>
      <c r="V348" s="376" t="str">
        <f t="shared" si="125"/>
        <v>43759C</v>
      </c>
      <c r="W348" s="42" t="str">
        <f>+IFERROR(VLOOKUP($V348,'Calculation Solids'!$B$4:$J$1141,7,FALSE),"")</f>
        <v/>
      </c>
      <c r="X348" s="24" t="str">
        <f>+IFERROR(VLOOKUP($V348,'Calculation COD'!$B$4:$J$1055,7,FALSE),"")</f>
        <v/>
      </c>
      <c r="Y348" s="24" t="str">
        <f>+IFERROR(VLOOKUP($V348,'Calculation NH4'!$B$4:$J$1041,7,FALSE),"")</f>
        <v/>
      </c>
      <c r="Z348" s="42" t="str">
        <f>+IFERROR(VLOOKUP($V348,'Calculation NO3'!$B$4:$J$1044,7,FALSE),"")</f>
        <v/>
      </c>
      <c r="AA348" s="132" t="str">
        <f>+IFERROR(VLOOKUP($V348,'Calculation P'!$B$4:$J$1000,7,FALSE),"")</f>
        <v/>
      </c>
      <c r="AB348" s="62"/>
      <c r="AC348" s="373" t="str">
        <f t="shared" si="126"/>
        <v>43759D</v>
      </c>
      <c r="AD348" s="24" t="str">
        <f>+IFERROR(VLOOKUP($AC348,'Calculation TSS'!$B$4:$J$1000,7,FALSE),"")</f>
        <v/>
      </c>
      <c r="AE348" s="24" t="str">
        <f>+IFERROR(VLOOKUP($AC348,'Calculation COD'!$B$4:$J$1055,7,FALSE),"")</f>
        <v/>
      </c>
      <c r="AF348" s="24" t="str">
        <f>+IFERROR(VLOOKUP($AC348,'Calculation NH4'!$B$4:$J$1041,7,FALSE),"")</f>
        <v/>
      </c>
      <c r="AG348" s="42" t="str">
        <f>+IFERROR(VLOOKUP($AC348,'Calculation NO3'!$B$4:$J$1044,7,FALSE),"")</f>
        <v/>
      </c>
      <c r="AH348" s="42" t="str">
        <f>+IFERROR(VLOOKUP($AC348,'Calculation P'!$B$4:$J$1000,7,FALSE),"")</f>
        <v/>
      </c>
      <c r="AI348" s="239"/>
      <c r="AJ348" s="377" t="str">
        <f t="shared" si="127"/>
        <v>43759E</v>
      </c>
      <c r="AK348" s="378" t="str">
        <f>+IFERROR(VLOOKUP($AJ348,'Calculation TSS'!$B$4:$J$1000,7,FALSE),"")</f>
        <v/>
      </c>
      <c r="AL348" s="24" t="str">
        <f>+IFERROR(VLOOKUP($AJ348,'Calculation COD'!$B$4:$J$1055,7,FALSE),"")</f>
        <v/>
      </c>
      <c r="AM348" s="24" t="str">
        <f>+IFERROR(VLOOKUP($AJ348,'Calculation NH4'!$B$4:$J$1041,7,FALSE),"")</f>
        <v/>
      </c>
      <c r="AN348" s="42" t="str">
        <f>+IFERROR(VLOOKUP($AJ348,'Calculation NO3'!$B$4:$J$1044,7,FALSE),"")</f>
        <v/>
      </c>
      <c r="AO348" s="70" t="str">
        <f>+IFERROR(VLOOKUP($AJ348,'Calculation P'!$B$4:$J$1000,7,FALSE),"")</f>
        <v/>
      </c>
      <c r="AP348" s="323" t="str">
        <f t="shared" si="128"/>
        <v>43759F</v>
      </c>
      <c r="AQ348" s="25" t="str">
        <f>+IFERROR(VLOOKUP($AP348,'Calculation TSS'!$B$4:$J$1000,7,FALSE),"")</f>
        <v/>
      </c>
      <c r="AR348" s="25" t="str">
        <f>+IFERROR(VLOOKUP($AP348,'Calculation COD'!$B$4:$J$1055,7,FALSE),"")</f>
        <v/>
      </c>
      <c r="AS348" s="25" t="str">
        <f>+IFERROR(VLOOKUP($AP348,'Calculation NH4'!$B$4:$J$1041,7,FALSE),"")</f>
        <v/>
      </c>
      <c r="AT348" s="42" t="str">
        <f>+IFERROR(VLOOKUP($AP348,'Calculation NO3'!$B$4:$J$1044,7,FALSE),"")</f>
        <v/>
      </c>
      <c r="AU348" s="42" t="str">
        <f>+IFERROR(VLOOKUP($AP348,'Calculation P'!$B$4:$J$1000,7,FALSE),"")</f>
        <v/>
      </c>
      <c r="AV348" s="62"/>
      <c r="AW348" s="376" t="str">
        <f t="shared" si="129"/>
        <v>43759G</v>
      </c>
      <c r="AX348" s="25" t="str">
        <f>+IFERROR(VLOOKUP($AW348,'Calculation COD'!$B$4:$J$1055,7,FALSE),"")</f>
        <v/>
      </c>
      <c r="AY348" s="25" t="str">
        <f>+IFERROR(VLOOKUP($AW348,'Calculation NH4'!$B$4:$J$1041,7,FALSE),"")</f>
        <v/>
      </c>
      <c r="AZ348" s="42" t="str">
        <f>+IFERROR(VLOOKUP($AW348,'Calculation NO3'!$B$4:$J$1044,7,FALSE),"")</f>
        <v/>
      </c>
      <c r="BA348" s="70" t="str">
        <f>+IFERROR(VLOOKUP($AW348,'Calculation P'!$B$4:$J$1000,7,FALSE),"")</f>
        <v/>
      </c>
      <c r="BB348" s="373" t="str">
        <f t="shared" si="130"/>
        <v>43759H</v>
      </c>
      <c r="BC348" s="42" t="str">
        <f>+IFERROR(VLOOKUP($BB348,'Calculation TSS'!$B$4:$J$1000,7,FALSE),"")</f>
        <v/>
      </c>
      <c r="BD348" s="25" t="str">
        <f>+IFERROR(VLOOKUP($BB348,'Calculation COD'!$B$4:$J$1055,7,FALSE),"")</f>
        <v/>
      </c>
      <c r="BE348" s="25" t="str">
        <f>+IFERROR(VLOOKUP($BB348,'Calculation NH4'!$B$4:$J$1041,7,FALSE),"")</f>
        <v/>
      </c>
      <c r="BF348" s="25" t="str">
        <f>+IFERROR(VLOOKUP($BB348,'Calculation NO3'!$B$4:$J$1044,7,FALSE),"")</f>
        <v/>
      </c>
      <c r="BG348" s="132" t="str">
        <f>+IFERROR(VLOOKUP($BB348,'Calculation P'!$B$4:$J$1000,7,FALSE),"")</f>
        <v/>
      </c>
      <c r="BH348" s="377" t="str">
        <f t="shared" si="131"/>
        <v>43759I</v>
      </c>
      <c r="BI348" s="67" t="str">
        <f>+IFERROR(VLOOKUP($BH348,'Calculation TSS'!$B$4:$J$1000,7,FALSE),"")</f>
        <v/>
      </c>
      <c r="BJ348" s="25" t="str">
        <f>+IFERROR(VLOOKUP($BH348,'Calculation COD'!$B$4:$J$1055,7,FALSE),"")</f>
        <v/>
      </c>
      <c r="BK348" s="25" t="str">
        <f>+IFERROR(VLOOKUP($BH348,'Calculation NH4'!$B$4:$J$1041,7,FALSE),"")</f>
        <v/>
      </c>
      <c r="BL348" s="25" t="str">
        <f>+IFERROR(VLOOKUP($BH348,'Calculation NO3'!$B$4:$J$1044,7,FALSE),"")</f>
        <v/>
      </c>
      <c r="BM348" s="42" t="str">
        <f>+IFERROR(VLOOKUP($BH348,'Calculation P'!$B$4:$J$1000,7,FALSE),"")</f>
        <v/>
      </c>
      <c r="BN348" s="62"/>
      <c r="BO348" s="373" t="str">
        <f t="shared" si="132"/>
        <v>43759N</v>
      </c>
      <c r="BP348" s="190" t="str">
        <f>IFERROR(+VLOOKUP($BO348,'Calculation Solids'!$B$4:$I$1141,7,FALSE),"")</f>
        <v/>
      </c>
      <c r="BQ348" s="379" t="str">
        <f t="shared" si="133"/>
        <v>43759O</v>
      </c>
      <c r="BR348" s="190">
        <f>IFERROR(+VLOOKUP($BQ348,'Calculation Solids'!$B$4:$I$1141,7,FALSE),"")</f>
        <v>770.36922526158196</v>
      </c>
      <c r="BS348" s="380" t="str">
        <f t="shared" si="134"/>
        <v>43759P</v>
      </c>
      <c r="BT348" s="190" t="str">
        <f>IFERROR(+VLOOKUP($BS348,'Calculation Solids'!$B$4:$I$1141,7,FALSE),"")</f>
        <v/>
      </c>
    </row>
    <row r="349" spans="1:72" x14ac:dyDescent="0.35">
      <c r="A349" s="359">
        <v>43760</v>
      </c>
      <c r="B349" s="239"/>
      <c r="C349" s="173" t="str">
        <f t="shared" si="137"/>
        <v>43760A</v>
      </c>
      <c r="D349" s="42" t="str">
        <f>IFERROR(+VLOOKUP(C349,'Calculation Solids'!$B$4:$I$1141,7,FALSE),"")</f>
        <v/>
      </c>
      <c r="E349" s="372" t="str">
        <f>+IFERROR(VLOOKUP($C349,'Calculation COD'!$B$4:$J$1055,7,FALSE),"")</f>
        <v/>
      </c>
      <c r="F349" s="373" t="str">
        <f t="shared" si="120"/>
        <v>43760B</v>
      </c>
      <c r="G349" s="323" t="str">
        <f>IFERROR(+VLOOKUP($F349,'Calculation Solids'!$B$4:$I$1141,7,FALSE),"")</f>
        <v/>
      </c>
      <c r="H349" s="374" t="str">
        <f>+IFERROR(VLOOKUP($F349,'Calculation COD'!$B$4:$J$1055,7,FALSE),"")</f>
        <v/>
      </c>
      <c r="I349" s="374" t="str">
        <f>+IFERROR(VLOOKUP($F349,'Calculation NH4'!$B$4:$J$1041,7,FALSE),"")</f>
        <v/>
      </c>
      <c r="J349" s="42" t="str">
        <f>+IFERROR(VLOOKUP($F349,'Calculation NO3'!$B$4:$J$1044,7,FALSE),"")</f>
        <v/>
      </c>
      <c r="K349" s="42" t="str">
        <f>+IFERROR(VLOOKUP($F349,'Calculation P'!$B$4:$J$1000,7,FALSE),"")</f>
        <v/>
      </c>
      <c r="L349" s="239"/>
      <c r="M349" s="375" t="str">
        <f t="shared" si="121"/>
        <v>43760J</v>
      </c>
      <c r="N349" s="67" t="str">
        <f>+IFERROR(VLOOKUP($M349,'Calculation Solids'!$B$4:$J$1141,7,FALSE),"")</f>
        <v/>
      </c>
      <c r="O349" s="42" t="str">
        <f t="shared" si="122"/>
        <v>43760K</v>
      </c>
      <c r="P349" s="42" t="str">
        <f>+IFERROR(VLOOKUP($O349,'Calculation Solids'!$B$4:$J$1141,7,FALSE),"")</f>
        <v/>
      </c>
      <c r="Q349" s="42" t="str">
        <f t="shared" si="123"/>
        <v>43760L</v>
      </c>
      <c r="R349" s="42" t="str">
        <f>+IFERROR(VLOOKUP($Q349,'Calculation Solids'!$B$4:$J$1141,7,FALSE),"")</f>
        <v/>
      </c>
      <c r="S349" s="42" t="str">
        <f t="shared" si="124"/>
        <v>43760M</v>
      </c>
      <c r="T349" s="42" t="str">
        <f>+IFERROR(VLOOKUP($S349,'Calculation Solids'!$B$4:$J$1141,7,FALSE),"")</f>
        <v/>
      </c>
      <c r="U349" s="70" t="str">
        <f t="shared" si="136"/>
        <v/>
      </c>
      <c r="V349" s="376" t="str">
        <f t="shared" si="125"/>
        <v>43760C</v>
      </c>
      <c r="W349" s="42" t="str">
        <f>+IFERROR(VLOOKUP($V349,'Calculation Solids'!$B$4:$J$1141,7,FALSE),"")</f>
        <v/>
      </c>
      <c r="X349" s="24" t="str">
        <f>+IFERROR(VLOOKUP($V349,'Calculation COD'!$B$4:$J$1055,7,FALSE),"")</f>
        <v/>
      </c>
      <c r="Y349" s="24" t="str">
        <f>+IFERROR(VLOOKUP($V349,'Calculation NH4'!$B$4:$J$1041,7,FALSE),"")</f>
        <v/>
      </c>
      <c r="Z349" s="42" t="str">
        <f>+IFERROR(VLOOKUP($V349,'Calculation NO3'!$B$4:$J$1044,7,FALSE),"")</f>
        <v/>
      </c>
      <c r="AA349" s="132" t="str">
        <f>+IFERROR(VLOOKUP($V349,'Calculation P'!$B$4:$J$1000,7,FALSE),"")</f>
        <v/>
      </c>
      <c r="AB349" s="62"/>
      <c r="AC349" s="373" t="str">
        <f t="shared" si="126"/>
        <v>43760D</v>
      </c>
      <c r="AD349" s="24" t="str">
        <f>+IFERROR(VLOOKUP($AC349,'Calculation TSS'!$B$4:$J$1000,7,FALSE),"")</f>
        <v/>
      </c>
      <c r="AE349" s="24" t="str">
        <f>+IFERROR(VLOOKUP($AC349,'Calculation COD'!$B$4:$J$1055,7,FALSE),"")</f>
        <v/>
      </c>
      <c r="AF349" s="24" t="str">
        <f>+IFERROR(VLOOKUP($AC349,'Calculation NH4'!$B$4:$J$1041,7,FALSE),"")</f>
        <v/>
      </c>
      <c r="AG349" s="42" t="str">
        <f>+IFERROR(VLOOKUP($AC349,'Calculation NO3'!$B$4:$J$1044,7,FALSE),"")</f>
        <v/>
      </c>
      <c r="AH349" s="42" t="str">
        <f>+IFERROR(VLOOKUP($AC349,'Calculation P'!$B$4:$J$1000,7,FALSE),"")</f>
        <v/>
      </c>
      <c r="AI349" s="239"/>
      <c r="AJ349" s="377" t="str">
        <f t="shared" si="127"/>
        <v>43760E</v>
      </c>
      <c r="AK349" s="378" t="str">
        <f>+IFERROR(VLOOKUP($AJ349,'Calculation TSS'!$B$4:$J$1000,7,FALSE),"")</f>
        <v/>
      </c>
      <c r="AL349" s="24" t="str">
        <f>+IFERROR(VLOOKUP($AJ349,'Calculation COD'!$B$4:$J$1055,7,FALSE),"")</f>
        <v/>
      </c>
      <c r="AM349" s="24" t="str">
        <f>+IFERROR(VLOOKUP($AJ349,'Calculation NH4'!$B$4:$J$1041,7,FALSE),"")</f>
        <v/>
      </c>
      <c r="AN349" s="42" t="str">
        <f>+IFERROR(VLOOKUP($AJ349,'Calculation NO3'!$B$4:$J$1044,7,FALSE),"")</f>
        <v/>
      </c>
      <c r="AO349" s="70" t="str">
        <f>+IFERROR(VLOOKUP($AJ349,'Calculation P'!$B$4:$J$1000,7,FALSE),"")</f>
        <v/>
      </c>
      <c r="AP349" s="323" t="str">
        <f t="shared" si="128"/>
        <v>43760F</v>
      </c>
      <c r="AQ349" s="25" t="str">
        <f>+IFERROR(VLOOKUP($AP349,'Calculation TSS'!$B$4:$J$1000,7,FALSE),"")</f>
        <v/>
      </c>
      <c r="AR349" s="25" t="str">
        <f>+IFERROR(VLOOKUP($AP349,'Calculation COD'!$B$4:$J$1055,7,FALSE),"")</f>
        <v/>
      </c>
      <c r="AS349" s="25" t="str">
        <f>+IFERROR(VLOOKUP($AP349,'Calculation NH4'!$B$4:$J$1041,7,FALSE),"")</f>
        <v/>
      </c>
      <c r="AT349" s="42" t="str">
        <f>+IFERROR(VLOOKUP($AP349,'Calculation NO3'!$B$4:$J$1044,7,FALSE),"")</f>
        <v/>
      </c>
      <c r="AU349" s="42" t="str">
        <f>+IFERROR(VLOOKUP($AP349,'Calculation P'!$B$4:$J$1000,7,FALSE),"")</f>
        <v/>
      </c>
      <c r="AV349" s="62"/>
      <c r="AW349" s="376" t="str">
        <f t="shared" si="129"/>
        <v>43760G</v>
      </c>
      <c r="AX349" s="25" t="str">
        <f>+IFERROR(VLOOKUP($AW349,'Calculation COD'!$B$4:$J$1055,7,FALSE),"")</f>
        <v/>
      </c>
      <c r="AY349" s="25" t="str">
        <f>+IFERROR(VLOOKUP($AW349,'Calculation NH4'!$B$4:$J$1041,7,FALSE),"")</f>
        <v/>
      </c>
      <c r="AZ349" s="42" t="str">
        <f>+IFERROR(VLOOKUP($AW349,'Calculation NO3'!$B$4:$J$1044,7,FALSE),"")</f>
        <v/>
      </c>
      <c r="BA349" s="70" t="str">
        <f>+IFERROR(VLOOKUP($AW349,'Calculation P'!$B$4:$J$1000,7,FALSE),"")</f>
        <v/>
      </c>
      <c r="BB349" s="373" t="str">
        <f t="shared" si="130"/>
        <v>43760H</v>
      </c>
      <c r="BC349" s="42" t="str">
        <f>+IFERROR(VLOOKUP($BB349,'Calculation TSS'!$B$4:$J$1000,7,FALSE),"")</f>
        <v/>
      </c>
      <c r="BD349" s="25" t="str">
        <f>+IFERROR(VLOOKUP($BB349,'Calculation COD'!$B$4:$J$1055,7,FALSE),"")</f>
        <v/>
      </c>
      <c r="BE349" s="25" t="str">
        <f>+IFERROR(VLOOKUP($BB349,'Calculation NH4'!$B$4:$J$1041,7,FALSE),"")</f>
        <v/>
      </c>
      <c r="BF349" s="25" t="str">
        <f>+IFERROR(VLOOKUP($BB349,'Calculation NO3'!$B$4:$J$1044,7,FALSE),"")</f>
        <v/>
      </c>
      <c r="BG349" s="132" t="str">
        <f>+IFERROR(VLOOKUP($BB349,'Calculation P'!$B$4:$J$1000,7,FALSE),"")</f>
        <v/>
      </c>
      <c r="BH349" s="377" t="str">
        <f t="shared" si="131"/>
        <v>43760I</v>
      </c>
      <c r="BI349" s="67" t="str">
        <f>+IFERROR(VLOOKUP($BH349,'Calculation TSS'!$B$4:$J$1000,7,FALSE),"")</f>
        <v/>
      </c>
      <c r="BJ349" s="25" t="str">
        <f>+IFERROR(VLOOKUP($BH349,'Calculation COD'!$B$4:$J$1055,7,FALSE),"")</f>
        <v/>
      </c>
      <c r="BK349" s="25" t="str">
        <f>+IFERROR(VLOOKUP($BH349,'Calculation NH4'!$B$4:$J$1041,7,FALSE),"")</f>
        <v/>
      </c>
      <c r="BL349" s="25" t="str">
        <f>+IFERROR(VLOOKUP($BH349,'Calculation NO3'!$B$4:$J$1044,7,FALSE),"")</f>
        <v/>
      </c>
      <c r="BM349" s="42" t="str">
        <f>+IFERROR(VLOOKUP($BH349,'Calculation P'!$B$4:$J$1000,7,FALSE),"")</f>
        <v/>
      </c>
      <c r="BN349" s="62"/>
      <c r="BO349" s="373" t="str">
        <f t="shared" si="132"/>
        <v>43760N</v>
      </c>
      <c r="BP349" s="190" t="str">
        <f>IFERROR(+VLOOKUP($BO349,'Calculation Solids'!$B$4:$I$1141,7,FALSE),"")</f>
        <v/>
      </c>
      <c r="BQ349" s="379" t="str">
        <f t="shared" si="133"/>
        <v>43760O</v>
      </c>
      <c r="BR349" s="190" t="str">
        <f>IFERROR(+VLOOKUP($BQ349,'Calculation Solids'!$B$4:$I$1141,7,FALSE),"")</f>
        <v/>
      </c>
      <c r="BS349" s="380" t="str">
        <f t="shared" si="134"/>
        <v>43760P</v>
      </c>
      <c r="BT349" s="190" t="str">
        <f>IFERROR(+VLOOKUP($BS349,'Calculation Solids'!$B$4:$I$1141,7,FALSE),"")</f>
        <v/>
      </c>
    </row>
    <row r="350" spans="1:72" x14ac:dyDescent="0.35">
      <c r="A350" s="359">
        <v>43761</v>
      </c>
      <c r="B350" s="239"/>
      <c r="C350" s="173" t="str">
        <f t="shared" si="137"/>
        <v>43761A</v>
      </c>
      <c r="D350" s="42">
        <f>IFERROR(+VLOOKUP(C350,'Calculation Solids'!$B$4:$I$1141,7,FALSE),"")</f>
        <v>7.9153231978175596</v>
      </c>
      <c r="E350" s="372">
        <f>+IFERROR(VLOOKUP($C350,'Calculation COD'!$B$4:$J$1055,7,FALSE),"")</f>
        <v>9400</v>
      </c>
      <c r="F350" s="373" t="str">
        <f t="shared" si="120"/>
        <v>43761B</v>
      </c>
      <c r="G350" s="323">
        <f>IFERROR(+VLOOKUP($F350,'Calculation Solids'!$B$4:$I$1141,7,FALSE),"")</f>
        <v>5.5715658021133434</v>
      </c>
      <c r="H350" s="374">
        <f>+IFERROR(VLOOKUP($F350,'Calculation COD'!$B$4:$J$1055,7,FALSE),"")</f>
        <v>5580</v>
      </c>
      <c r="I350" s="374">
        <f>+IFERROR(VLOOKUP($F350,'Calculation NH4'!$B$4:$J$1041,7,FALSE),"")</f>
        <v>652.5</v>
      </c>
      <c r="J350" s="42">
        <f>+IFERROR(VLOOKUP($F350,'Calculation NO3'!$B$4:$J$1044,7,FALSE),"")</f>
        <v>64</v>
      </c>
      <c r="K350" s="42">
        <f>+IFERROR(VLOOKUP($F350,'Calculation P'!$B$4:$J$1000,7,FALSE),"")</f>
        <v>41</v>
      </c>
      <c r="L350" s="239"/>
      <c r="M350" s="375" t="str">
        <f t="shared" si="121"/>
        <v>43761J</v>
      </c>
      <c r="N350" s="67">
        <f>+IFERROR(VLOOKUP($M350,'Calculation Solids'!$B$4:$J$1141,7,FALSE),"")</f>
        <v>62.802853375276008</v>
      </c>
      <c r="O350" s="42" t="str">
        <f t="shared" si="122"/>
        <v>43761K</v>
      </c>
      <c r="P350" s="42">
        <f>+IFERROR(VLOOKUP($O350,'Calculation Solids'!$B$4:$J$1141,7,FALSE),"")</f>
        <v>60.189476427122209</v>
      </c>
      <c r="Q350" s="42" t="str">
        <f t="shared" si="123"/>
        <v>43761L</v>
      </c>
      <c r="R350" s="42" t="str">
        <f>+IFERROR(VLOOKUP($Q350,'Calculation Solids'!$B$4:$J$1141,7,FALSE),"")</f>
        <v/>
      </c>
      <c r="S350" s="42" t="str">
        <f t="shared" si="124"/>
        <v>43761M</v>
      </c>
      <c r="T350" s="42" t="str">
        <f>+IFERROR(VLOOKUP($S350,'Calculation Solids'!$B$4:$J$1141,7,FALSE),"")</f>
        <v/>
      </c>
      <c r="U350" s="70">
        <f t="shared" si="136"/>
        <v>61.496164901199108</v>
      </c>
      <c r="V350" s="376" t="str">
        <f t="shared" si="125"/>
        <v>43761C</v>
      </c>
      <c r="W350" s="42">
        <f>+IFERROR(VLOOKUP($V350,'Calculation Solids'!$B$4:$J$1141,7,FALSE),"")</f>
        <v>5.8691992048519976</v>
      </c>
      <c r="X350" s="24">
        <f>+IFERROR(VLOOKUP($V350,'Calculation COD'!$B$4:$J$1055,7,FALSE),"")</f>
        <v>5400</v>
      </c>
      <c r="Y350" s="24">
        <f>+IFERROR(VLOOKUP($V350,'Calculation NH4'!$B$4:$J$1041,7,FALSE),"")</f>
        <v>840</v>
      </c>
      <c r="Z350" s="42">
        <f>+IFERROR(VLOOKUP($V350,'Calculation NO3'!$B$4:$J$1044,7,FALSE),"")</f>
        <v>65</v>
      </c>
      <c r="AA350" s="132" t="str">
        <f>+IFERROR(VLOOKUP($V350,'Calculation P'!$B$4:$J$1000,7,FALSE),"")</f>
        <v/>
      </c>
      <c r="AB350" s="62"/>
      <c r="AC350" s="373" t="str">
        <f t="shared" si="126"/>
        <v>43761D</v>
      </c>
      <c r="AD350" s="24">
        <f>+IFERROR(VLOOKUP($AC350,'Calculation TSS'!$B$4:$J$1000,7,FALSE),"")</f>
        <v>1106.6666666666704</v>
      </c>
      <c r="AE350" s="24">
        <f>+IFERROR(VLOOKUP($AC350,'Calculation COD'!$B$4:$J$1055,7,FALSE),"")</f>
        <v>0</v>
      </c>
      <c r="AF350" s="24">
        <f>+IFERROR(VLOOKUP($AC350,'Calculation NH4'!$B$4:$J$1041,7,FALSE),"")</f>
        <v>760</v>
      </c>
      <c r="AG350" s="42">
        <f>+IFERROR(VLOOKUP($AC350,'Calculation NO3'!$B$4:$J$1044,7,FALSE),"")</f>
        <v>0</v>
      </c>
      <c r="AH350" s="42" t="str">
        <f>+IFERROR(VLOOKUP($AC350,'Calculation P'!$B$4:$J$1000,7,FALSE),"")</f>
        <v/>
      </c>
      <c r="AI350" s="239"/>
      <c r="AJ350" s="377" t="str">
        <f t="shared" si="127"/>
        <v>43761E</v>
      </c>
      <c r="AK350" s="378" t="str">
        <f>+IFERROR(VLOOKUP($AJ350,'Calculation TSS'!$B$4:$J$1000,7,FALSE),"")</f>
        <v/>
      </c>
      <c r="AL350" s="24" t="str">
        <f>+IFERROR(VLOOKUP($AJ350,'Calculation COD'!$B$4:$J$1055,7,FALSE),"")</f>
        <v/>
      </c>
      <c r="AM350" s="24" t="str">
        <f>+IFERROR(VLOOKUP($AJ350,'Calculation NH4'!$B$4:$J$1041,7,FALSE),"")</f>
        <v/>
      </c>
      <c r="AN350" s="42" t="str">
        <f>+IFERROR(VLOOKUP($AJ350,'Calculation NO3'!$B$4:$J$1044,7,FALSE),"")</f>
        <v/>
      </c>
      <c r="AO350" s="70" t="str">
        <f>+IFERROR(VLOOKUP($AJ350,'Calculation P'!$B$4:$J$1000,7,FALSE),"")</f>
        <v/>
      </c>
      <c r="AP350" s="323" t="str">
        <f t="shared" si="128"/>
        <v>43761F</v>
      </c>
      <c r="AQ350" s="25">
        <f>+IFERROR(VLOOKUP($AP350,'Calculation TSS'!$B$4:$J$1000,7,FALSE),"")</f>
        <v>466.66666666666714</v>
      </c>
      <c r="AR350" s="25" t="str">
        <f>+IFERROR(VLOOKUP($AP350,'Calculation COD'!$B$4:$J$1055,7,FALSE),"")</f>
        <v/>
      </c>
      <c r="AS350" s="25" t="str">
        <f>+IFERROR(VLOOKUP($AP350,'Calculation NH4'!$B$4:$J$1041,7,FALSE),"")</f>
        <v/>
      </c>
      <c r="AT350" s="42" t="str">
        <f>+IFERROR(VLOOKUP($AP350,'Calculation NO3'!$B$4:$J$1044,7,FALSE),"")</f>
        <v/>
      </c>
      <c r="AU350" s="42" t="str">
        <f>+IFERROR(VLOOKUP($AP350,'Calculation P'!$B$4:$J$1000,7,FALSE),"")</f>
        <v/>
      </c>
      <c r="AV350" s="62"/>
      <c r="AW350" s="376" t="str">
        <f t="shared" si="129"/>
        <v>43761G</v>
      </c>
      <c r="AX350" s="25">
        <f>+IFERROR(VLOOKUP($AW350,'Calculation COD'!$B$4:$J$1055,7,FALSE),"")</f>
        <v>0</v>
      </c>
      <c r="AY350" s="25">
        <f>+IFERROR(VLOOKUP($AW350,'Calculation NH4'!$B$4:$J$1041,7,FALSE),"")</f>
        <v>190</v>
      </c>
      <c r="AZ350" s="42">
        <f>+IFERROR(VLOOKUP($AW350,'Calculation NO3'!$B$4:$J$1044,7,FALSE),"")</f>
        <v>0</v>
      </c>
      <c r="BA350" s="70">
        <f>+IFERROR(VLOOKUP($AW350,'Calculation P'!$B$4:$J$1000,7,FALSE),"")</f>
        <v>0</v>
      </c>
      <c r="BB350" s="373" t="str">
        <f t="shared" si="130"/>
        <v>43761H</v>
      </c>
      <c r="BC350" s="42">
        <f>+IFERROR(VLOOKUP($BB350,'Calculation TSS'!$B$4:$J$1000,7,FALSE),"")</f>
        <v>16.666666666667052</v>
      </c>
      <c r="BD350" s="25">
        <f>+IFERROR(VLOOKUP($BB350,'Calculation COD'!$B$4:$J$1055,7,FALSE),"")</f>
        <v>0</v>
      </c>
      <c r="BE350" s="25">
        <f>+IFERROR(VLOOKUP($BB350,'Calculation NH4'!$B$4:$J$1041,7,FALSE),"")</f>
        <v>588</v>
      </c>
      <c r="BF350" s="25">
        <f>+IFERROR(VLOOKUP($BB350,'Calculation NO3'!$B$4:$J$1044,7,FALSE),"")</f>
        <v>175</v>
      </c>
      <c r="BG350" s="132" t="str">
        <f>+IFERROR(VLOOKUP($BB350,'Calculation P'!$B$4:$J$1000,7,FALSE),"")</f>
        <v/>
      </c>
      <c r="BH350" s="377" t="str">
        <f t="shared" si="131"/>
        <v>43761I</v>
      </c>
      <c r="BI350" s="67">
        <f>+IFERROR(VLOOKUP($BH350,'Calculation TSS'!$B$4:$J$1000,7,FALSE),"")</f>
        <v>8.9999999999990088</v>
      </c>
      <c r="BJ350" s="25">
        <f>+IFERROR(VLOOKUP($BH350,'Calculation COD'!$B$4:$J$1055,7,FALSE),"")</f>
        <v>0</v>
      </c>
      <c r="BK350" s="25">
        <f>+IFERROR(VLOOKUP($BH350,'Calculation NH4'!$B$4:$J$1041,7,FALSE),"")</f>
        <v>427</v>
      </c>
      <c r="BL350" s="25">
        <f>+IFERROR(VLOOKUP($BH350,'Calculation NO3'!$B$4:$J$1044,7,FALSE),"")</f>
        <v>150</v>
      </c>
      <c r="BM350" s="42">
        <f>+IFERROR(VLOOKUP($BH350,'Calculation P'!$B$4:$J$1000,7,FALSE),"")</f>
        <v>0</v>
      </c>
      <c r="BN350" s="62"/>
      <c r="BO350" s="373" t="str">
        <f t="shared" si="132"/>
        <v>43761N</v>
      </c>
      <c r="BP350" s="190" t="str">
        <f>IFERROR(+VLOOKUP($BO350,'Calculation Solids'!$B$4:$I$1141,7,FALSE),"")</f>
        <v/>
      </c>
      <c r="BQ350" s="379" t="str">
        <f t="shared" si="133"/>
        <v>43761O</v>
      </c>
      <c r="BR350" s="190" t="str">
        <f>IFERROR(+VLOOKUP($BQ350,'Calculation Solids'!$B$4:$I$1141,7,FALSE),"")</f>
        <v/>
      </c>
      <c r="BS350" s="380" t="str">
        <f t="shared" si="134"/>
        <v>43761P</v>
      </c>
      <c r="BT350" s="190" t="str">
        <f>IFERROR(+VLOOKUP($BS350,'Calculation Solids'!$B$4:$I$1141,7,FALSE),"")</f>
        <v/>
      </c>
    </row>
    <row r="351" spans="1:72" x14ac:dyDescent="0.35">
      <c r="A351" s="359">
        <v>43762</v>
      </c>
      <c r="B351" s="239"/>
      <c r="C351" s="173" t="str">
        <f t="shared" si="137"/>
        <v>43762A</v>
      </c>
      <c r="D351" s="42" t="str">
        <f>IFERROR(+VLOOKUP(C351,'Calculation Solids'!$B$4:$I$1141,7,FALSE),"")</f>
        <v/>
      </c>
      <c r="E351" s="372" t="str">
        <f>+IFERROR(VLOOKUP($C351,'Calculation COD'!$B$4:$J$1055,7,FALSE),"")</f>
        <v/>
      </c>
      <c r="F351" s="373" t="str">
        <f t="shared" si="120"/>
        <v>43762B</v>
      </c>
      <c r="G351" s="323" t="str">
        <f>IFERROR(+VLOOKUP($F351,'Calculation Solids'!$B$4:$I$1141,7,FALSE),"")</f>
        <v/>
      </c>
      <c r="H351" s="374" t="str">
        <f>+IFERROR(VLOOKUP($F351,'Calculation COD'!$B$4:$J$1055,7,FALSE),"")</f>
        <v/>
      </c>
      <c r="I351" s="374" t="str">
        <f>+IFERROR(VLOOKUP($F351,'Calculation NH4'!$B$4:$J$1041,7,FALSE),"")</f>
        <v/>
      </c>
      <c r="J351" s="42" t="str">
        <f>+IFERROR(VLOOKUP($F351,'Calculation NO3'!$B$4:$J$1044,7,FALSE),"")</f>
        <v/>
      </c>
      <c r="K351" s="42" t="str">
        <f>+IFERROR(VLOOKUP($F351,'Calculation P'!$B$4:$J$1000,7,FALSE),"")</f>
        <v/>
      </c>
      <c r="L351" s="239"/>
      <c r="M351" s="375" t="str">
        <f t="shared" si="121"/>
        <v>43762J</v>
      </c>
      <c r="N351" s="67" t="str">
        <f>+IFERROR(VLOOKUP($M351,'Calculation Solids'!$B$4:$J$1141,7,FALSE),"")</f>
        <v/>
      </c>
      <c r="O351" s="42" t="str">
        <f t="shared" si="122"/>
        <v>43762K</v>
      </c>
      <c r="P351" s="42" t="str">
        <f>+IFERROR(VLOOKUP($O351,'Calculation Solids'!$B$4:$J$1141,7,FALSE),"")</f>
        <v/>
      </c>
      <c r="Q351" s="42" t="str">
        <f t="shared" si="123"/>
        <v>43762L</v>
      </c>
      <c r="R351" s="42" t="str">
        <f>+IFERROR(VLOOKUP($Q351,'Calculation Solids'!$B$4:$J$1141,7,FALSE),"")</f>
        <v/>
      </c>
      <c r="S351" s="42" t="str">
        <f t="shared" si="124"/>
        <v>43762M</v>
      </c>
      <c r="T351" s="42" t="str">
        <f>+IFERROR(VLOOKUP($S351,'Calculation Solids'!$B$4:$J$1141,7,FALSE),"")</f>
        <v/>
      </c>
      <c r="U351" s="70" t="str">
        <f t="shared" si="136"/>
        <v/>
      </c>
      <c r="V351" s="376" t="str">
        <f t="shared" si="125"/>
        <v>43762C</v>
      </c>
      <c r="W351" s="42" t="str">
        <f>+IFERROR(VLOOKUP($V351,'Calculation Solids'!$B$4:$J$1141,7,FALSE),"")</f>
        <v/>
      </c>
      <c r="X351" s="24" t="str">
        <f>+IFERROR(VLOOKUP($V351,'Calculation COD'!$B$4:$J$1055,7,FALSE),"")</f>
        <v/>
      </c>
      <c r="Y351" s="24" t="str">
        <f>+IFERROR(VLOOKUP($V351,'Calculation NH4'!$B$4:$J$1041,7,FALSE),"")</f>
        <v/>
      </c>
      <c r="Z351" s="42" t="str">
        <f>+IFERROR(VLOOKUP($V351,'Calculation NO3'!$B$4:$J$1044,7,FALSE),"")</f>
        <v/>
      </c>
      <c r="AA351" s="132" t="str">
        <f>+IFERROR(VLOOKUP($V351,'Calculation P'!$B$4:$J$1000,7,FALSE),"")</f>
        <v/>
      </c>
      <c r="AB351" s="62"/>
      <c r="AC351" s="373" t="str">
        <f t="shared" si="126"/>
        <v>43762D</v>
      </c>
      <c r="AD351" s="24" t="str">
        <f>+IFERROR(VLOOKUP($AC351,'Calculation TSS'!$B$4:$J$1000,7,FALSE),"")</f>
        <v/>
      </c>
      <c r="AE351" s="24" t="str">
        <f>+IFERROR(VLOOKUP($AC351,'Calculation COD'!$B$4:$J$1055,7,FALSE),"")</f>
        <v/>
      </c>
      <c r="AF351" s="24" t="str">
        <f>+IFERROR(VLOOKUP($AC351,'Calculation NH4'!$B$4:$J$1041,7,FALSE),"")</f>
        <v/>
      </c>
      <c r="AG351" s="42" t="str">
        <f>+IFERROR(VLOOKUP($AC351,'Calculation NO3'!$B$4:$J$1044,7,FALSE),"")</f>
        <v/>
      </c>
      <c r="AH351" s="42" t="str">
        <f>+IFERROR(VLOOKUP($AC351,'Calculation P'!$B$4:$J$1000,7,FALSE),"")</f>
        <v/>
      </c>
      <c r="AI351" s="239"/>
      <c r="AJ351" s="377" t="str">
        <f t="shared" si="127"/>
        <v>43762E</v>
      </c>
      <c r="AK351" s="378" t="str">
        <f>+IFERROR(VLOOKUP($AJ351,'Calculation TSS'!$B$4:$J$1000,7,FALSE),"")</f>
        <v/>
      </c>
      <c r="AL351" s="24" t="str">
        <f>+IFERROR(VLOOKUP($AJ351,'Calculation COD'!$B$4:$J$1055,7,FALSE),"")</f>
        <v/>
      </c>
      <c r="AM351" s="24" t="str">
        <f>+IFERROR(VLOOKUP($AJ351,'Calculation NH4'!$B$4:$J$1041,7,FALSE),"")</f>
        <v/>
      </c>
      <c r="AN351" s="42" t="str">
        <f>+IFERROR(VLOOKUP($AJ351,'Calculation NO3'!$B$4:$J$1044,7,FALSE),"")</f>
        <v/>
      </c>
      <c r="AO351" s="70" t="str">
        <f>+IFERROR(VLOOKUP($AJ351,'Calculation P'!$B$4:$J$1000,7,FALSE),"")</f>
        <v/>
      </c>
      <c r="AP351" s="323" t="str">
        <f t="shared" si="128"/>
        <v>43762F</v>
      </c>
      <c r="AQ351" s="25" t="str">
        <f>+IFERROR(VLOOKUP($AP351,'Calculation TSS'!$B$4:$J$1000,7,FALSE),"")</f>
        <v/>
      </c>
      <c r="AR351" s="25" t="str">
        <f>+IFERROR(VLOOKUP($AP351,'Calculation COD'!$B$4:$J$1055,7,FALSE),"")</f>
        <v/>
      </c>
      <c r="AS351" s="25" t="str">
        <f>+IFERROR(VLOOKUP($AP351,'Calculation NH4'!$B$4:$J$1041,7,FALSE),"")</f>
        <v/>
      </c>
      <c r="AT351" s="42" t="str">
        <f>+IFERROR(VLOOKUP($AP351,'Calculation NO3'!$B$4:$J$1044,7,FALSE),"")</f>
        <v/>
      </c>
      <c r="AU351" s="42" t="str">
        <f>+IFERROR(VLOOKUP($AP351,'Calculation P'!$B$4:$J$1000,7,FALSE),"")</f>
        <v/>
      </c>
      <c r="AV351" s="62"/>
      <c r="AW351" s="376" t="str">
        <f t="shared" si="129"/>
        <v>43762G</v>
      </c>
      <c r="AX351" s="25" t="str">
        <f>+IFERROR(VLOOKUP($AW351,'Calculation COD'!$B$4:$J$1055,7,FALSE),"")</f>
        <v/>
      </c>
      <c r="AY351" s="25" t="str">
        <f>+IFERROR(VLOOKUP($AW351,'Calculation NH4'!$B$4:$J$1041,7,FALSE),"")</f>
        <v/>
      </c>
      <c r="AZ351" s="42" t="str">
        <f>+IFERROR(VLOOKUP($AW351,'Calculation NO3'!$B$4:$J$1044,7,FALSE),"")</f>
        <v/>
      </c>
      <c r="BA351" s="70" t="str">
        <f>+IFERROR(VLOOKUP($AW351,'Calculation P'!$B$4:$J$1000,7,FALSE),"")</f>
        <v/>
      </c>
      <c r="BB351" s="373" t="str">
        <f t="shared" si="130"/>
        <v>43762H</v>
      </c>
      <c r="BC351" s="42" t="str">
        <f>+IFERROR(VLOOKUP($BB351,'Calculation TSS'!$B$4:$J$1000,7,FALSE),"")</f>
        <v/>
      </c>
      <c r="BD351" s="25" t="str">
        <f>+IFERROR(VLOOKUP($BB351,'Calculation COD'!$B$4:$J$1055,7,FALSE),"")</f>
        <v/>
      </c>
      <c r="BE351" s="25" t="str">
        <f>+IFERROR(VLOOKUP($BB351,'Calculation NH4'!$B$4:$J$1041,7,FALSE),"")</f>
        <v/>
      </c>
      <c r="BF351" s="25" t="str">
        <f>+IFERROR(VLOOKUP($BB351,'Calculation NO3'!$B$4:$J$1044,7,FALSE),"")</f>
        <v/>
      </c>
      <c r="BG351" s="132" t="str">
        <f>+IFERROR(VLOOKUP($BB351,'Calculation P'!$B$4:$J$1000,7,FALSE),"")</f>
        <v/>
      </c>
      <c r="BH351" s="377" t="str">
        <f t="shared" si="131"/>
        <v>43762I</v>
      </c>
      <c r="BI351" s="67" t="str">
        <f>+IFERROR(VLOOKUP($BH351,'Calculation TSS'!$B$4:$J$1000,7,FALSE),"")</f>
        <v/>
      </c>
      <c r="BJ351" s="25" t="str">
        <f>+IFERROR(VLOOKUP($BH351,'Calculation COD'!$B$4:$J$1055,7,FALSE),"")</f>
        <v/>
      </c>
      <c r="BK351" s="25" t="str">
        <f>+IFERROR(VLOOKUP($BH351,'Calculation NH4'!$B$4:$J$1041,7,FALSE),"")</f>
        <v/>
      </c>
      <c r="BL351" s="25" t="str">
        <f>+IFERROR(VLOOKUP($BH351,'Calculation NO3'!$B$4:$J$1044,7,FALSE),"")</f>
        <v/>
      </c>
      <c r="BM351" s="42" t="str">
        <f>+IFERROR(VLOOKUP($BH351,'Calculation P'!$B$4:$J$1000,7,FALSE),"")</f>
        <v/>
      </c>
      <c r="BN351" s="62"/>
      <c r="BO351" s="373" t="str">
        <f t="shared" si="132"/>
        <v>43762N</v>
      </c>
      <c r="BP351" s="190" t="str">
        <f>IFERROR(+VLOOKUP($BO351,'Calculation Solids'!$B$4:$I$1141,7,FALSE),"")</f>
        <v/>
      </c>
      <c r="BQ351" s="379" t="str">
        <f t="shared" si="133"/>
        <v>43762O</v>
      </c>
      <c r="BR351" s="190" t="str">
        <f>IFERROR(+VLOOKUP($BQ351,'Calculation Solids'!$B$4:$I$1141,7,FALSE),"")</f>
        <v/>
      </c>
      <c r="BS351" s="380" t="str">
        <f t="shared" si="134"/>
        <v>43762P</v>
      </c>
      <c r="BT351" s="190" t="str">
        <f>IFERROR(+VLOOKUP($BS351,'Calculation Solids'!$B$4:$I$1141,7,FALSE),"")</f>
        <v/>
      </c>
    </row>
    <row r="352" spans="1:72" x14ac:dyDescent="0.35">
      <c r="A352" s="359">
        <v>43763</v>
      </c>
      <c r="B352" s="239"/>
      <c r="C352" s="173" t="str">
        <f t="shared" si="137"/>
        <v>43763A</v>
      </c>
      <c r="D352" s="42">
        <f>IFERROR(+VLOOKUP(C352,'Calculation Solids'!$B$4:$I$1141,7,FALSE),"")</f>
        <v>8.9068262473035542</v>
      </c>
      <c r="E352" s="372" t="str">
        <f>+IFERROR(VLOOKUP($C352,'Calculation COD'!$B$4:$J$1055,7,FALSE),"")</f>
        <v/>
      </c>
      <c r="F352" s="373" t="str">
        <f t="shared" si="120"/>
        <v>43763B</v>
      </c>
      <c r="G352" s="323">
        <f>IFERROR(+VLOOKUP($F352,'Calculation Solids'!$B$4:$I$1141,7,FALSE),"")</f>
        <v>3.521520303294186</v>
      </c>
      <c r="H352" s="374" t="str">
        <f>+IFERROR(VLOOKUP($F352,'Calculation COD'!$B$4:$J$1055,7,FALSE),"")</f>
        <v/>
      </c>
      <c r="I352" s="374" t="str">
        <f>+IFERROR(VLOOKUP($F352,'Calculation NH4'!$B$4:$J$1041,7,FALSE),"")</f>
        <v/>
      </c>
      <c r="J352" s="42" t="str">
        <f>+IFERROR(VLOOKUP($F352,'Calculation NO3'!$B$4:$J$1044,7,FALSE),"")</f>
        <v/>
      </c>
      <c r="K352" s="42" t="str">
        <f>+IFERROR(VLOOKUP($F352,'Calculation P'!$B$4:$J$1000,7,FALSE),"")</f>
        <v/>
      </c>
      <c r="L352" s="239"/>
      <c r="M352" s="375" t="str">
        <f t="shared" si="121"/>
        <v>43763J</v>
      </c>
      <c r="N352" s="67">
        <f>+IFERROR(VLOOKUP($M352,'Calculation Solids'!$B$4:$J$1141,7,FALSE),"")</f>
        <v>57.715621169466267</v>
      </c>
      <c r="O352" s="42" t="str">
        <f t="shared" si="122"/>
        <v>43763K</v>
      </c>
      <c r="P352" s="42">
        <f>+IFERROR(VLOOKUP($O352,'Calculation Solids'!$B$4:$J$1141,7,FALSE),"")</f>
        <v>65.601634461031296</v>
      </c>
      <c r="Q352" s="42" t="str">
        <f t="shared" si="123"/>
        <v>43763L</v>
      </c>
      <c r="R352" s="42" t="str">
        <f>+IFERROR(VLOOKUP($Q352,'Calculation Solids'!$B$4:$J$1141,7,FALSE),"")</f>
        <v/>
      </c>
      <c r="S352" s="42" t="str">
        <f t="shared" si="124"/>
        <v>43763M</v>
      </c>
      <c r="T352" s="42" t="str">
        <f>+IFERROR(VLOOKUP($S352,'Calculation Solids'!$B$4:$J$1141,7,FALSE),"")</f>
        <v/>
      </c>
      <c r="U352" s="70">
        <f t="shared" si="136"/>
        <v>61.658627815248778</v>
      </c>
      <c r="V352" s="376" t="str">
        <f t="shared" si="125"/>
        <v>43763C</v>
      </c>
      <c r="W352" s="42" t="str">
        <f>+IFERROR(VLOOKUP($V352,'Calculation Solids'!$B$4:$J$1141,7,FALSE),"")</f>
        <v/>
      </c>
      <c r="X352" s="24" t="str">
        <f>+IFERROR(VLOOKUP($V352,'Calculation COD'!$B$4:$J$1055,7,FALSE),"")</f>
        <v/>
      </c>
      <c r="Y352" s="24" t="str">
        <f>+IFERROR(VLOOKUP($V352,'Calculation NH4'!$B$4:$J$1041,7,FALSE),"")</f>
        <v/>
      </c>
      <c r="Z352" s="42" t="str">
        <f>+IFERROR(VLOOKUP($V352,'Calculation NO3'!$B$4:$J$1044,7,FALSE),"")</f>
        <v/>
      </c>
      <c r="AA352" s="132" t="str">
        <f>+IFERROR(VLOOKUP($V352,'Calculation P'!$B$4:$J$1000,7,FALSE),"")</f>
        <v/>
      </c>
      <c r="AB352" s="62"/>
      <c r="AC352" s="373" t="str">
        <f t="shared" si="126"/>
        <v>43763D</v>
      </c>
      <c r="AD352" s="24" t="str">
        <f>+IFERROR(VLOOKUP($AC352,'Calculation TSS'!$B$4:$J$1000,7,FALSE),"")</f>
        <v/>
      </c>
      <c r="AE352" s="24" t="str">
        <f>+IFERROR(VLOOKUP($AC352,'Calculation COD'!$B$4:$J$1055,7,FALSE),"")</f>
        <v/>
      </c>
      <c r="AF352" s="24" t="str">
        <f>+IFERROR(VLOOKUP($AC352,'Calculation NH4'!$B$4:$J$1041,7,FALSE),"")</f>
        <v/>
      </c>
      <c r="AG352" s="42" t="str">
        <f>+IFERROR(VLOOKUP($AC352,'Calculation NO3'!$B$4:$J$1044,7,FALSE),"")</f>
        <v/>
      </c>
      <c r="AH352" s="42" t="str">
        <f>+IFERROR(VLOOKUP($AC352,'Calculation P'!$B$4:$J$1000,7,FALSE),"")</f>
        <v/>
      </c>
      <c r="AI352" s="239"/>
      <c r="AJ352" s="377" t="str">
        <f t="shared" si="127"/>
        <v>43763E</v>
      </c>
      <c r="AK352" s="378" t="str">
        <f>+IFERROR(VLOOKUP($AJ352,'Calculation TSS'!$B$4:$J$1000,7,FALSE),"")</f>
        <v/>
      </c>
      <c r="AL352" s="24" t="str">
        <f>+IFERROR(VLOOKUP($AJ352,'Calculation COD'!$B$4:$J$1055,7,FALSE),"")</f>
        <v/>
      </c>
      <c r="AM352" s="24" t="str">
        <f>+IFERROR(VLOOKUP($AJ352,'Calculation NH4'!$B$4:$J$1041,7,FALSE),"")</f>
        <v/>
      </c>
      <c r="AN352" s="42" t="str">
        <f>+IFERROR(VLOOKUP($AJ352,'Calculation NO3'!$B$4:$J$1044,7,FALSE),"")</f>
        <v/>
      </c>
      <c r="AO352" s="70" t="str">
        <f>+IFERROR(VLOOKUP($AJ352,'Calculation P'!$B$4:$J$1000,7,FALSE),"")</f>
        <v/>
      </c>
      <c r="AP352" s="323" t="str">
        <f t="shared" si="128"/>
        <v>43763F</v>
      </c>
      <c r="AQ352" s="25" t="str">
        <f>+IFERROR(VLOOKUP($AP352,'Calculation TSS'!$B$4:$J$1000,7,FALSE),"")</f>
        <v/>
      </c>
      <c r="AR352" s="25" t="str">
        <f>+IFERROR(VLOOKUP($AP352,'Calculation COD'!$B$4:$J$1055,7,FALSE),"")</f>
        <v/>
      </c>
      <c r="AS352" s="25" t="str">
        <f>+IFERROR(VLOOKUP($AP352,'Calculation NH4'!$B$4:$J$1041,7,FALSE),"")</f>
        <v/>
      </c>
      <c r="AT352" s="42" t="str">
        <f>+IFERROR(VLOOKUP($AP352,'Calculation NO3'!$B$4:$J$1044,7,FALSE),"")</f>
        <v/>
      </c>
      <c r="AU352" s="42" t="str">
        <f>+IFERROR(VLOOKUP($AP352,'Calculation P'!$B$4:$J$1000,7,FALSE),"")</f>
        <v/>
      </c>
      <c r="AV352" s="62"/>
      <c r="AW352" s="376" t="str">
        <f t="shared" si="129"/>
        <v>43763G</v>
      </c>
      <c r="AX352" s="25" t="str">
        <f>+IFERROR(VLOOKUP($AW352,'Calculation COD'!$B$4:$J$1055,7,FALSE),"")</f>
        <v/>
      </c>
      <c r="AY352" s="25" t="str">
        <f>+IFERROR(VLOOKUP($AW352,'Calculation NH4'!$B$4:$J$1041,7,FALSE),"")</f>
        <v/>
      </c>
      <c r="AZ352" s="42" t="str">
        <f>+IFERROR(VLOOKUP($AW352,'Calculation NO3'!$B$4:$J$1044,7,FALSE),"")</f>
        <v/>
      </c>
      <c r="BA352" s="70" t="str">
        <f>+IFERROR(VLOOKUP($AW352,'Calculation P'!$B$4:$J$1000,7,FALSE),"")</f>
        <v/>
      </c>
      <c r="BB352" s="373" t="str">
        <f t="shared" si="130"/>
        <v>43763H</v>
      </c>
      <c r="BC352" s="42" t="str">
        <f>+IFERROR(VLOOKUP($BB352,'Calculation TSS'!$B$4:$J$1000,7,FALSE),"")</f>
        <v/>
      </c>
      <c r="BD352" s="25" t="str">
        <f>+IFERROR(VLOOKUP($BB352,'Calculation COD'!$B$4:$J$1055,7,FALSE),"")</f>
        <v/>
      </c>
      <c r="BE352" s="25" t="str">
        <f>+IFERROR(VLOOKUP($BB352,'Calculation NH4'!$B$4:$J$1041,7,FALSE),"")</f>
        <v/>
      </c>
      <c r="BF352" s="25" t="str">
        <f>+IFERROR(VLOOKUP($BB352,'Calculation NO3'!$B$4:$J$1044,7,FALSE),"")</f>
        <v/>
      </c>
      <c r="BG352" s="132" t="str">
        <f>+IFERROR(VLOOKUP($BB352,'Calculation P'!$B$4:$J$1000,7,FALSE),"")</f>
        <v/>
      </c>
      <c r="BH352" s="377" t="str">
        <f t="shared" si="131"/>
        <v>43763I</v>
      </c>
      <c r="BI352" s="67" t="str">
        <f>+IFERROR(VLOOKUP($BH352,'Calculation TSS'!$B$4:$J$1000,7,FALSE),"")</f>
        <v/>
      </c>
      <c r="BJ352" s="25" t="str">
        <f>+IFERROR(VLOOKUP($BH352,'Calculation COD'!$B$4:$J$1055,7,FALSE),"")</f>
        <v/>
      </c>
      <c r="BK352" s="25" t="str">
        <f>+IFERROR(VLOOKUP($BH352,'Calculation NH4'!$B$4:$J$1041,7,FALSE),"")</f>
        <v/>
      </c>
      <c r="BL352" s="25" t="str">
        <f>+IFERROR(VLOOKUP($BH352,'Calculation NO3'!$B$4:$J$1044,7,FALSE),"")</f>
        <v/>
      </c>
      <c r="BM352" s="42" t="str">
        <f>+IFERROR(VLOOKUP($BH352,'Calculation P'!$B$4:$J$1000,7,FALSE),"")</f>
        <v/>
      </c>
      <c r="BN352" s="62"/>
      <c r="BO352" s="373" t="str">
        <f t="shared" si="132"/>
        <v>43763N</v>
      </c>
      <c r="BP352" s="190" t="str">
        <f>IFERROR(+VLOOKUP($BO352,'Calculation Solids'!$B$4:$I$1141,7,FALSE),"")</f>
        <v/>
      </c>
      <c r="BQ352" s="379" t="str">
        <f t="shared" si="133"/>
        <v>43763O</v>
      </c>
      <c r="BR352" s="190" t="str">
        <f>IFERROR(+VLOOKUP($BQ352,'Calculation Solids'!$B$4:$I$1141,7,FALSE),"")</f>
        <v/>
      </c>
      <c r="BS352" s="380" t="str">
        <f t="shared" si="134"/>
        <v>43763P</v>
      </c>
      <c r="BT352" s="190" t="str">
        <f>IFERROR(+VLOOKUP($BS352,'Calculation Solids'!$B$4:$I$1141,7,FALSE),"")</f>
        <v/>
      </c>
    </row>
    <row r="353" spans="1:72" x14ac:dyDescent="0.35">
      <c r="A353" s="359">
        <v>43764</v>
      </c>
      <c r="B353" s="406"/>
      <c r="C353" s="407" t="str">
        <f t="shared" si="137"/>
        <v>43764A</v>
      </c>
      <c r="D353" s="408" t="str">
        <f>IFERROR(+VLOOKUP(C353,'Calculation Solids'!$B$4:$I$1141,7,FALSE),"")</f>
        <v/>
      </c>
      <c r="E353" s="409" t="str">
        <f>+IFERROR(VLOOKUP($C353,'Calculation COD'!$B$4:$J$1055,7,FALSE),"")</f>
        <v/>
      </c>
      <c r="F353" s="410" t="str">
        <f t="shared" si="120"/>
        <v>43764B</v>
      </c>
      <c r="G353" s="411" t="str">
        <f>IFERROR(+VLOOKUP($F353,'Calculation Solids'!$B$4:$I$1141,7,FALSE),"")</f>
        <v/>
      </c>
      <c r="H353" s="412" t="str">
        <f>+IFERROR(VLOOKUP($F353,'Calculation COD'!$B$4:$J$1055,7,FALSE),"")</f>
        <v/>
      </c>
      <c r="I353" s="412" t="str">
        <f>+IFERROR(VLOOKUP($F353,'Calculation NH4'!$B$4:$J$1041,7,FALSE),"")</f>
        <v/>
      </c>
      <c r="J353" s="408" t="str">
        <f>+IFERROR(VLOOKUP($F353,'Calculation NO3'!$B$4:$J$1044,7,FALSE),"")</f>
        <v/>
      </c>
      <c r="K353" s="408" t="str">
        <f>+IFERROR(VLOOKUP($F353,'Calculation P'!$B$4:$J$1000,7,FALSE),"")</f>
        <v/>
      </c>
      <c r="L353" s="406"/>
      <c r="M353" s="413" t="str">
        <f t="shared" si="121"/>
        <v>43764J</v>
      </c>
      <c r="N353" s="414" t="str">
        <f>+IFERROR(VLOOKUP($M353,'Calculation Solids'!$B$4:$J$1141,7,FALSE),"")</f>
        <v/>
      </c>
      <c r="O353" s="408" t="str">
        <f t="shared" si="122"/>
        <v>43764K</v>
      </c>
      <c r="P353" s="408" t="str">
        <f>+IFERROR(VLOOKUP($O353,'Calculation Solids'!$B$4:$J$1141,7,FALSE),"")</f>
        <v/>
      </c>
      <c r="Q353" s="408" t="str">
        <f t="shared" si="123"/>
        <v>43764L</v>
      </c>
      <c r="R353" s="408" t="str">
        <f>+IFERROR(VLOOKUP($Q353,'Calculation Solids'!$B$4:$J$1141,7,FALSE),"")</f>
        <v/>
      </c>
      <c r="S353" s="408" t="str">
        <f t="shared" si="124"/>
        <v>43764M</v>
      </c>
      <c r="T353" s="408" t="str">
        <f>+IFERROR(VLOOKUP($S353,'Calculation Solids'!$B$4:$J$1141,7,FALSE),"")</f>
        <v/>
      </c>
      <c r="U353" s="415" t="str">
        <f t="shared" si="136"/>
        <v/>
      </c>
      <c r="V353" s="416" t="str">
        <f t="shared" si="125"/>
        <v>43764C</v>
      </c>
      <c r="W353" s="408" t="str">
        <f>+IFERROR(VLOOKUP($V353,'Calculation Solids'!$B$4:$J$1141,7,FALSE),"")</f>
        <v/>
      </c>
      <c r="X353" s="417" t="str">
        <f>+IFERROR(VLOOKUP($V353,'Calculation COD'!$B$4:$J$1055,7,FALSE),"")</f>
        <v/>
      </c>
      <c r="Y353" s="417" t="str">
        <f>+IFERROR(VLOOKUP($V353,'Calculation NH4'!$B$4:$J$1041,7,FALSE),"")</f>
        <v/>
      </c>
      <c r="Z353" s="408" t="str">
        <f>+IFERROR(VLOOKUP($V353,'Calculation NO3'!$B$4:$J$1044,7,FALSE),"")</f>
        <v/>
      </c>
      <c r="AA353" s="418" t="str">
        <f>+IFERROR(VLOOKUP($V353,'Calculation P'!$B$4:$J$1000,7,FALSE),"")</f>
        <v/>
      </c>
      <c r="AB353" s="419"/>
      <c r="AC353" s="410" t="str">
        <f t="shared" si="126"/>
        <v>43764D</v>
      </c>
      <c r="AD353" s="417" t="str">
        <f>+IFERROR(VLOOKUP($AC353,'Calculation TSS'!$B$4:$J$1000,7,FALSE),"")</f>
        <v/>
      </c>
      <c r="AE353" s="417" t="str">
        <f>+IFERROR(VLOOKUP($AC353,'Calculation COD'!$B$4:$J$1055,7,FALSE),"")</f>
        <v/>
      </c>
      <c r="AF353" s="417" t="str">
        <f>+IFERROR(VLOOKUP($AC353,'Calculation NH4'!$B$4:$J$1041,7,FALSE),"")</f>
        <v/>
      </c>
      <c r="AG353" s="408" t="str">
        <f>+IFERROR(VLOOKUP($AC353,'Calculation NO3'!$B$4:$J$1044,7,FALSE),"")</f>
        <v/>
      </c>
      <c r="AH353" s="408" t="str">
        <f>+IFERROR(VLOOKUP($AC353,'Calculation P'!$B$4:$J$1000,7,FALSE),"")</f>
        <v/>
      </c>
      <c r="AI353" s="406"/>
      <c r="AJ353" s="420" t="str">
        <f t="shared" si="127"/>
        <v>43764E</v>
      </c>
      <c r="AK353" s="421" t="str">
        <f>+IFERROR(VLOOKUP($AJ353,'Calculation TSS'!$B$4:$J$1000,7,FALSE),"")</f>
        <v/>
      </c>
      <c r="AL353" s="417" t="str">
        <f>+IFERROR(VLOOKUP($AJ353,'Calculation COD'!$B$4:$J$1055,7,FALSE),"")</f>
        <v/>
      </c>
      <c r="AM353" s="417" t="str">
        <f>+IFERROR(VLOOKUP($AJ353,'Calculation NH4'!$B$4:$J$1041,7,FALSE),"")</f>
        <v/>
      </c>
      <c r="AN353" s="408" t="str">
        <f>+IFERROR(VLOOKUP($AJ353,'Calculation NO3'!$B$4:$J$1044,7,FALSE),"")</f>
        <v/>
      </c>
      <c r="AO353" s="415" t="str">
        <f>+IFERROR(VLOOKUP($AJ353,'Calculation P'!$B$4:$J$1000,7,FALSE),"")</f>
        <v/>
      </c>
      <c r="AP353" s="411" t="str">
        <f t="shared" si="128"/>
        <v>43764F</v>
      </c>
      <c r="AQ353" s="422" t="str">
        <f>+IFERROR(VLOOKUP($AP353,'Calculation TSS'!$B$4:$J$1000,7,FALSE),"")</f>
        <v/>
      </c>
      <c r="AR353" s="422" t="str">
        <f>+IFERROR(VLOOKUP($AP353,'Calculation COD'!$B$4:$J$1055,7,FALSE),"")</f>
        <v/>
      </c>
      <c r="AS353" s="422" t="str">
        <f>+IFERROR(VLOOKUP($AP353,'Calculation NH4'!$B$4:$J$1041,7,FALSE),"")</f>
        <v/>
      </c>
      <c r="AT353" s="408" t="str">
        <f>+IFERROR(VLOOKUP($AP353,'Calculation NO3'!$B$4:$J$1044,7,FALSE),"")</f>
        <v/>
      </c>
      <c r="AU353" s="408" t="str">
        <f>+IFERROR(VLOOKUP($AP353,'Calculation P'!$B$4:$J$1000,7,FALSE),"")</f>
        <v/>
      </c>
      <c r="AV353" s="419"/>
      <c r="AW353" s="416" t="str">
        <f t="shared" si="129"/>
        <v>43764G</v>
      </c>
      <c r="AX353" s="422" t="str">
        <f>+IFERROR(VLOOKUP($AW353,'Calculation COD'!$B$4:$J$1055,7,FALSE),"")</f>
        <v/>
      </c>
      <c r="AY353" s="422" t="str">
        <f>+IFERROR(VLOOKUP($AW353,'Calculation NH4'!$B$4:$J$1041,7,FALSE),"")</f>
        <v/>
      </c>
      <c r="AZ353" s="408" t="str">
        <f>+IFERROR(VLOOKUP($AW353,'Calculation NO3'!$B$4:$J$1044,7,FALSE),"")</f>
        <v/>
      </c>
      <c r="BA353" s="415" t="str">
        <f>+IFERROR(VLOOKUP($AW353,'Calculation P'!$B$4:$J$1000,7,FALSE),"")</f>
        <v/>
      </c>
      <c r="BB353" s="410" t="str">
        <f t="shared" si="130"/>
        <v>43764H</v>
      </c>
      <c r="BC353" s="408" t="str">
        <f>+IFERROR(VLOOKUP($BB353,'Calculation TSS'!$B$4:$J$1000,7,FALSE),"")</f>
        <v/>
      </c>
      <c r="BD353" s="422" t="str">
        <f>+IFERROR(VLOOKUP($BB353,'Calculation COD'!$B$4:$J$1055,7,FALSE),"")</f>
        <v/>
      </c>
      <c r="BE353" s="422" t="str">
        <f>+IFERROR(VLOOKUP($BB353,'Calculation NH4'!$B$4:$J$1041,7,FALSE),"")</f>
        <v/>
      </c>
      <c r="BF353" s="422" t="str">
        <f>+IFERROR(VLOOKUP($BB353,'Calculation NO3'!$B$4:$J$1044,7,FALSE),"")</f>
        <v/>
      </c>
      <c r="BG353" s="418" t="str">
        <f>+IFERROR(VLOOKUP($BB353,'Calculation P'!$B$4:$J$1000,7,FALSE),"")</f>
        <v/>
      </c>
      <c r="BH353" s="420" t="str">
        <f t="shared" si="131"/>
        <v>43764I</v>
      </c>
      <c r="BI353" s="414" t="str">
        <f>+IFERROR(VLOOKUP($BH353,'Calculation TSS'!$B$4:$J$1000,7,FALSE),"")</f>
        <v/>
      </c>
      <c r="BJ353" s="422" t="str">
        <f>+IFERROR(VLOOKUP($BH353,'Calculation COD'!$B$4:$J$1055,7,FALSE),"")</f>
        <v/>
      </c>
      <c r="BK353" s="422" t="str">
        <f>+IFERROR(VLOOKUP($BH353,'Calculation NH4'!$B$4:$J$1041,7,FALSE),"")</f>
        <v/>
      </c>
      <c r="BL353" s="422" t="str">
        <f>+IFERROR(VLOOKUP($BH353,'Calculation NO3'!$B$4:$J$1044,7,FALSE),"")</f>
        <v/>
      </c>
      <c r="BM353" s="408" t="str">
        <f>+IFERROR(VLOOKUP($BH353,'Calculation P'!$B$4:$J$1000,7,FALSE),"")</f>
        <v/>
      </c>
      <c r="BN353" s="419"/>
      <c r="BO353" s="410" t="str">
        <f t="shared" si="132"/>
        <v>43764N</v>
      </c>
      <c r="BP353" s="423" t="str">
        <f>IFERROR(+VLOOKUP($BO353,'Calculation Solids'!$B$4:$I$1141,7,FALSE),"")</f>
        <v/>
      </c>
      <c r="BQ353" s="424" t="str">
        <f t="shared" si="133"/>
        <v>43764O</v>
      </c>
      <c r="BR353" s="423" t="str">
        <f>IFERROR(+VLOOKUP($BQ353,'Calculation Solids'!$B$4:$I$1141,7,FALSE),"")</f>
        <v/>
      </c>
      <c r="BS353" s="425" t="str">
        <f t="shared" si="134"/>
        <v>43764P</v>
      </c>
      <c r="BT353" s="423" t="str">
        <f>IFERROR(+VLOOKUP($BS353,'Calculation Solids'!$B$4:$I$1141,7,FALSE),"")</f>
        <v/>
      </c>
    </row>
    <row r="354" spans="1:72" x14ac:dyDescent="0.35">
      <c r="A354" s="359">
        <v>43765</v>
      </c>
      <c r="B354" s="406"/>
      <c r="C354" s="407" t="str">
        <f t="shared" si="137"/>
        <v>43765A</v>
      </c>
      <c r="D354" s="408" t="str">
        <f>IFERROR(+VLOOKUP(C354,'Calculation Solids'!$B$4:$I$1141,7,FALSE),"")</f>
        <v/>
      </c>
      <c r="E354" s="409" t="str">
        <f>+IFERROR(VLOOKUP($C354,'Calculation COD'!$B$4:$J$1055,7,FALSE),"")</f>
        <v/>
      </c>
      <c r="F354" s="410" t="str">
        <f t="shared" si="120"/>
        <v>43765B</v>
      </c>
      <c r="G354" s="411" t="str">
        <f>IFERROR(+VLOOKUP($F354,'Calculation Solids'!$B$4:$I$1141,7,FALSE),"")</f>
        <v/>
      </c>
      <c r="H354" s="412" t="str">
        <f>+IFERROR(VLOOKUP($F354,'Calculation COD'!$B$4:$J$1055,7,FALSE),"")</f>
        <v/>
      </c>
      <c r="I354" s="412" t="str">
        <f>+IFERROR(VLOOKUP($F354,'Calculation NH4'!$B$4:$J$1041,7,FALSE),"")</f>
        <v/>
      </c>
      <c r="J354" s="408" t="str">
        <f>+IFERROR(VLOOKUP($F354,'Calculation NO3'!$B$4:$J$1044,7,FALSE),"")</f>
        <v/>
      </c>
      <c r="K354" s="408" t="str">
        <f>+IFERROR(VLOOKUP($F354,'Calculation P'!$B$4:$J$1000,7,FALSE),"")</f>
        <v/>
      </c>
      <c r="L354" s="406"/>
      <c r="M354" s="413" t="str">
        <f t="shared" si="121"/>
        <v>43765J</v>
      </c>
      <c r="N354" s="414" t="str">
        <f>+IFERROR(VLOOKUP($M354,'Calculation Solids'!$B$4:$J$1141,7,FALSE),"")</f>
        <v/>
      </c>
      <c r="O354" s="408" t="str">
        <f t="shared" si="122"/>
        <v>43765K</v>
      </c>
      <c r="P354" s="408" t="str">
        <f>+IFERROR(VLOOKUP($O354,'Calculation Solids'!$B$4:$J$1141,7,FALSE),"")</f>
        <v/>
      </c>
      <c r="Q354" s="408" t="str">
        <f t="shared" si="123"/>
        <v>43765L</v>
      </c>
      <c r="R354" s="408" t="str">
        <f>+IFERROR(VLOOKUP($Q354,'Calculation Solids'!$B$4:$J$1141,7,FALSE),"")</f>
        <v/>
      </c>
      <c r="S354" s="408" t="str">
        <f t="shared" si="124"/>
        <v>43765M</v>
      </c>
      <c r="T354" s="408" t="str">
        <f>+IFERROR(VLOOKUP($S354,'Calculation Solids'!$B$4:$J$1141,7,FALSE),"")</f>
        <v/>
      </c>
      <c r="U354" s="415" t="str">
        <f t="shared" si="136"/>
        <v/>
      </c>
      <c r="V354" s="416" t="str">
        <f t="shared" si="125"/>
        <v>43765C</v>
      </c>
      <c r="W354" s="408" t="str">
        <f>+IFERROR(VLOOKUP($V354,'Calculation Solids'!$B$4:$J$1141,7,FALSE),"")</f>
        <v/>
      </c>
      <c r="X354" s="417" t="str">
        <f>+IFERROR(VLOOKUP($V354,'Calculation COD'!$B$4:$J$1055,7,FALSE),"")</f>
        <v/>
      </c>
      <c r="Y354" s="417" t="str">
        <f>+IFERROR(VLOOKUP($V354,'Calculation NH4'!$B$4:$J$1041,7,FALSE),"")</f>
        <v/>
      </c>
      <c r="Z354" s="408" t="str">
        <f>+IFERROR(VLOOKUP($V354,'Calculation NO3'!$B$4:$J$1044,7,FALSE),"")</f>
        <v/>
      </c>
      <c r="AA354" s="418" t="str">
        <f>+IFERROR(VLOOKUP($V354,'Calculation P'!$B$4:$J$1000,7,FALSE),"")</f>
        <v/>
      </c>
      <c r="AB354" s="419"/>
      <c r="AC354" s="410" t="str">
        <f t="shared" si="126"/>
        <v>43765D</v>
      </c>
      <c r="AD354" s="417" t="str">
        <f>+IFERROR(VLOOKUP($AC354,'Calculation TSS'!$B$4:$J$1000,7,FALSE),"")</f>
        <v/>
      </c>
      <c r="AE354" s="417" t="str">
        <f>+IFERROR(VLOOKUP($AC354,'Calculation COD'!$B$4:$J$1055,7,FALSE),"")</f>
        <v/>
      </c>
      <c r="AF354" s="417" t="str">
        <f>+IFERROR(VLOOKUP($AC354,'Calculation NH4'!$B$4:$J$1041,7,FALSE),"")</f>
        <v/>
      </c>
      <c r="AG354" s="408" t="str">
        <f>+IFERROR(VLOOKUP($AC354,'Calculation NO3'!$B$4:$J$1044,7,FALSE),"")</f>
        <v/>
      </c>
      <c r="AH354" s="408" t="str">
        <f>+IFERROR(VLOOKUP($AC354,'Calculation P'!$B$4:$J$1000,7,FALSE),"")</f>
        <v/>
      </c>
      <c r="AI354" s="406"/>
      <c r="AJ354" s="420" t="str">
        <f t="shared" si="127"/>
        <v>43765E</v>
      </c>
      <c r="AK354" s="421" t="str">
        <f>+IFERROR(VLOOKUP($AJ354,'Calculation TSS'!$B$4:$J$1000,7,FALSE),"")</f>
        <v/>
      </c>
      <c r="AL354" s="417" t="str">
        <f>+IFERROR(VLOOKUP($AJ354,'Calculation COD'!$B$4:$J$1055,7,FALSE),"")</f>
        <v/>
      </c>
      <c r="AM354" s="417" t="str">
        <f>+IFERROR(VLOOKUP($AJ354,'Calculation NH4'!$B$4:$J$1041,7,FALSE),"")</f>
        <v/>
      </c>
      <c r="AN354" s="408" t="str">
        <f>+IFERROR(VLOOKUP($AJ354,'Calculation NO3'!$B$4:$J$1044,7,FALSE),"")</f>
        <v/>
      </c>
      <c r="AO354" s="415" t="str">
        <f>+IFERROR(VLOOKUP($AJ354,'Calculation P'!$B$4:$J$1000,7,FALSE),"")</f>
        <v/>
      </c>
      <c r="AP354" s="411" t="str">
        <f t="shared" si="128"/>
        <v>43765F</v>
      </c>
      <c r="AQ354" s="422" t="str">
        <f>+IFERROR(VLOOKUP($AP354,'Calculation TSS'!$B$4:$J$1000,7,FALSE),"")</f>
        <v/>
      </c>
      <c r="AR354" s="422" t="str">
        <f>+IFERROR(VLOOKUP($AP354,'Calculation COD'!$B$4:$J$1055,7,FALSE),"")</f>
        <v/>
      </c>
      <c r="AS354" s="422" t="str">
        <f>+IFERROR(VLOOKUP($AP354,'Calculation NH4'!$B$4:$J$1041,7,FALSE),"")</f>
        <v/>
      </c>
      <c r="AT354" s="408" t="str">
        <f>+IFERROR(VLOOKUP($AP354,'Calculation NO3'!$B$4:$J$1044,7,FALSE),"")</f>
        <v/>
      </c>
      <c r="AU354" s="408" t="str">
        <f>+IFERROR(VLOOKUP($AP354,'Calculation P'!$B$4:$J$1000,7,FALSE),"")</f>
        <v/>
      </c>
      <c r="AV354" s="419"/>
      <c r="AW354" s="416" t="str">
        <f t="shared" si="129"/>
        <v>43765G</v>
      </c>
      <c r="AX354" s="422" t="str">
        <f>+IFERROR(VLOOKUP($AW354,'Calculation COD'!$B$4:$J$1055,7,FALSE),"")</f>
        <v/>
      </c>
      <c r="AY354" s="422" t="str">
        <f>+IFERROR(VLOOKUP($AW354,'Calculation NH4'!$B$4:$J$1041,7,FALSE),"")</f>
        <v/>
      </c>
      <c r="AZ354" s="408" t="str">
        <f>+IFERROR(VLOOKUP($AW354,'Calculation NO3'!$B$4:$J$1044,7,FALSE),"")</f>
        <v/>
      </c>
      <c r="BA354" s="415" t="str">
        <f>+IFERROR(VLOOKUP($AW354,'Calculation P'!$B$4:$J$1000,7,FALSE),"")</f>
        <v/>
      </c>
      <c r="BB354" s="410" t="str">
        <f t="shared" si="130"/>
        <v>43765H</v>
      </c>
      <c r="BC354" s="408" t="str">
        <f>+IFERROR(VLOOKUP($BB354,'Calculation TSS'!$B$4:$J$1000,7,FALSE),"")</f>
        <v/>
      </c>
      <c r="BD354" s="422" t="str">
        <f>+IFERROR(VLOOKUP($BB354,'Calculation COD'!$B$4:$J$1055,7,FALSE),"")</f>
        <v/>
      </c>
      <c r="BE354" s="422" t="str">
        <f>+IFERROR(VLOOKUP($BB354,'Calculation NH4'!$B$4:$J$1041,7,FALSE),"")</f>
        <v/>
      </c>
      <c r="BF354" s="422" t="str">
        <f>+IFERROR(VLOOKUP($BB354,'Calculation NO3'!$B$4:$J$1044,7,FALSE),"")</f>
        <v/>
      </c>
      <c r="BG354" s="418" t="str">
        <f>+IFERROR(VLOOKUP($BB354,'Calculation P'!$B$4:$J$1000,7,FALSE),"")</f>
        <v/>
      </c>
      <c r="BH354" s="420" t="str">
        <f t="shared" si="131"/>
        <v>43765I</v>
      </c>
      <c r="BI354" s="414" t="str">
        <f>+IFERROR(VLOOKUP($BH354,'Calculation TSS'!$B$4:$J$1000,7,FALSE),"")</f>
        <v/>
      </c>
      <c r="BJ354" s="422" t="str">
        <f>+IFERROR(VLOOKUP($BH354,'Calculation COD'!$B$4:$J$1055,7,FALSE),"")</f>
        <v/>
      </c>
      <c r="BK354" s="422" t="str">
        <f>+IFERROR(VLOOKUP($BH354,'Calculation NH4'!$B$4:$J$1041,7,FALSE),"")</f>
        <v/>
      </c>
      <c r="BL354" s="422" t="str">
        <f>+IFERROR(VLOOKUP($BH354,'Calculation NO3'!$B$4:$J$1044,7,FALSE),"")</f>
        <v/>
      </c>
      <c r="BM354" s="408" t="str">
        <f>+IFERROR(VLOOKUP($BH354,'Calculation P'!$B$4:$J$1000,7,FALSE),"")</f>
        <v/>
      </c>
      <c r="BN354" s="419"/>
      <c r="BO354" s="410" t="str">
        <f t="shared" si="132"/>
        <v>43765N</v>
      </c>
      <c r="BP354" s="423" t="str">
        <f>IFERROR(+VLOOKUP($BO354,'Calculation Solids'!$B$4:$I$1141,7,FALSE),"")</f>
        <v/>
      </c>
      <c r="BQ354" s="424" t="str">
        <f t="shared" si="133"/>
        <v>43765O</v>
      </c>
      <c r="BR354" s="423" t="str">
        <f>IFERROR(+VLOOKUP($BQ354,'Calculation Solids'!$B$4:$I$1141,7,FALSE),"")</f>
        <v/>
      </c>
      <c r="BS354" s="425" t="str">
        <f t="shared" si="134"/>
        <v>43765P</v>
      </c>
      <c r="BT354" s="423" t="str">
        <f>IFERROR(+VLOOKUP($BS354,'Calculation Solids'!$B$4:$I$1141,7,FALSE),"")</f>
        <v/>
      </c>
    </row>
    <row r="355" spans="1:72" x14ac:dyDescent="0.35">
      <c r="A355" s="359">
        <v>43766</v>
      </c>
      <c r="B355" s="239"/>
      <c r="C355" s="173" t="str">
        <f t="shared" si="137"/>
        <v>43766A</v>
      </c>
      <c r="D355" s="42">
        <f>IFERROR(+VLOOKUP(C355,'Calculation Solids'!$B$4:$I$1141,7,FALSE),"")</f>
        <v>24.350961118773736</v>
      </c>
      <c r="E355" s="372" t="str">
        <f>+IFERROR(VLOOKUP($C355,'Calculation COD'!$B$4:$J$1055,7,FALSE),"")</f>
        <v/>
      </c>
      <c r="F355" s="373" t="str">
        <f t="shared" si="120"/>
        <v>43766B</v>
      </c>
      <c r="G355" s="323">
        <f>IFERROR(+VLOOKUP($F355,'Calculation Solids'!$B$4:$I$1141,7,FALSE),"")</f>
        <v>4.1096341813606232</v>
      </c>
      <c r="H355" s="374" t="str">
        <f>+IFERROR(VLOOKUP($F355,'Calculation COD'!$B$4:$J$1055,7,FALSE),"")</f>
        <v/>
      </c>
      <c r="I355" s="374" t="str">
        <f>+IFERROR(VLOOKUP($F355,'Calculation NH4'!$B$4:$J$1041,7,FALSE),"")</f>
        <v/>
      </c>
      <c r="J355" s="42" t="str">
        <f>+IFERROR(VLOOKUP($F355,'Calculation NO3'!$B$4:$J$1044,7,FALSE),"")</f>
        <v/>
      </c>
      <c r="K355" s="42" t="str">
        <f>+IFERROR(VLOOKUP($F355,'Calculation P'!$B$4:$J$1000,7,FALSE),"")</f>
        <v/>
      </c>
      <c r="L355" s="239"/>
      <c r="M355" s="375" t="str">
        <f t="shared" si="121"/>
        <v>43766J</v>
      </c>
      <c r="N355" s="67">
        <f>+IFERROR(VLOOKUP($M355,'Calculation Solids'!$B$4:$J$1141,7,FALSE),"")</f>
        <v>60.533497533201107</v>
      </c>
      <c r="O355" s="42" t="str">
        <f t="shared" si="122"/>
        <v>43766K</v>
      </c>
      <c r="P355" s="42">
        <f>+IFERROR(VLOOKUP($O355,'Calculation Solids'!$B$4:$J$1141,7,FALSE),"")</f>
        <v>61.629156926646957</v>
      </c>
      <c r="Q355" s="42" t="str">
        <f t="shared" si="123"/>
        <v>43766L</v>
      </c>
      <c r="R355" s="42" t="str">
        <f>+IFERROR(VLOOKUP($Q355,'Calculation Solids'!$B$4:$J$1141,7,FALSE),"")</f>
        <v/>
      </c>
      <c r="S355" s="42" t="str">
        <f t="shared" si="124"/>
        <v>43766M</v>
      </c>
      <c r="T355" s="42" t="str">
        <f>+IFERROR(VLOOKUP($S355,'Calculation Solids'!$B$4:$J$1141,7,FALSE),"")</f>
        <v/>
      </c>
      <c r="U355" s="70">
        <f t="shared" si="136"/>
        <v>61.081327229924028</v>
      </c>
      <c r="V355" s="376" t="str">
        <f t="shared" si="125"/>
        <v>43766C</v>
      </c>
      <c r="W355" s="42" t="str">
        <f>+IFERROR(VLOOKUP($V355,'Calculation Solids'!$B$4:$J$1141,7,FALSE),"")</f>
        <v/>
      </c>
      <c r="X355" s="24" t="str">
        <f>+IFERROR(VLOOKUP($V355,'Calculation COD'!$B$4:$J$1055,7,FALSE),"")</f>
        <v/>
      </c>
      <c r="Y355" s="24" t="str">
        <f>+IFERROR(VLOOKUP($V355,'Calculation NH4'!$B$4:$J$1041,7,FALSE),"")</f>
        <v/>
      </c>
      <c r="Z355" s="42" t="str">
        <f>+IFERROR(VLOOKUP($V355,'Calculation NO3'!$B$4:$J$1044,7,FALSE),"")</f>
        <v/>
      </c>
      <c r="AA355" s="132" t="str">
        <f>+IFERROR(VLOOKUP($V355,'Calculation P'!$B$4:$J$1000,7,FALSE),"")</f>
        <v/>
      </c>
      <c r="AB355" s="62"/>
      <c r="AC355" s="373" t="str">
        <f t="shared" si="126"/>
        <v>43766D</v>
      </c>
      <c r="AD355" s="24" t="str">
        <f>+IFERROR(VLOOKUP($AC355,'Calculation TSS'!$B$4:$J$1000,7,FALSE),"")</f>
        <v/>
      </c>
      <c r="AE355" s="24" t="str">
        <f>+IFERROR(VLOOKUP($AC355,'Calculation COD'!$B$4:$J$1055,7,FALSE),"")</f>
        <v/>
      </c>
      <c r="AF355" s="24" t="str">
        <f>+IFERROR(VLOOKUP($AC355,'Calculation NH4'!$B$4:$J$1041,7,FALSE),"")</f>
        <v/>
      </c>
      <c r="AG355" s="42" t="str">
        <f>+IFERROR(VLOOKUP($AC355,'Calculation NO3'!$B$4:$J$1044,7,FALSE),"")</f>
        <v/>
      </c>
      <c r="AH355" s="42" t="str">
        <f>+IFERROR(VLOOKUP($AC355,'Calculation P'!$B$4:$J$1000,7,FALSE),"")</f>
        <v/>
      </c>
      <c r="AI355" s="239"/>
      <c r="AJ355" s="377" t="str">
        <f t="shared" si="127"/>
        <v>43766E</v>
      </c>
      <c r="AK355" s="378" t="str">
        <f>+IFERROR(VLOOKUP($AJ355,'Calculation TSS'!$B$4:$J$1000,7,FALSE),"")</f>
        <v/>
      </c>
      <c r="AL355" s="24" t="str">
        <f>+IFERROR(VLOOKUP($AJ355,'Calculation COD'!$B$4:$J$1055,7,FALSE),"")</f>
        <v/>
      </c>
      <c r="AM355" s="24" t="str">
        <f>+IFERROR(VLOOKUP($AJ355,'Calculation NH4'!$B$4:$J$1041,7,FALSE),"")</f>
        <v/>
      </c>
      <c r="AN355" s="42" t="str">
        <f>+IFERROR(VLOOKUP($AJ355,'Calculation NO3'!$B$4:$J$1044,7,FALSE),"")</f>
        <v/>
      </c>
      <c r="AO355" s="70" t="str">
        <f>+IFERROR(VLOOKUP($AJ355,'Calculation P'!$B$4:$J$1000,7,FALSE),"")</f>
        <v/>
      </c>
      <c r="AP355" s="323" t="str">
        <f t="shared" si="128"/>
        <v>43766F</v>
      </c>
      <c r="AQ355" s="25" t="str">
        <f>+IFERROR(VLOOKUP($AP355,'Calculation TSS'!$B$4:$J$1000,7,FALSE),"")</f>
        <v/>
      </c>
      <c r="AR355" s="25" t="str">
        <f>+IFERROR(VLOOKUP($AP355,'Calculation COD'!$B$4:$J$1055,7,FALSE),"")</f>
        <v/>
      </c>
      <c r="AS355" s="25" t="str">
        <f>+IFERROR(VLOOKUP($AP355,'Calculation NH4'!$B$4:$J$1041,7,FALSE),"")</f>
        <v/>
      </c>
      <c r="AT355" s="42" t="str">
        <f>+IFERROR(VLOOKUP($AP355,'Calculation NO3'!$B$4:$J$1044,7,FALSE),"")</f>
        <v/>
      </c>
      <c r="AU355" s="42" t="str">
        <f>+IFERROR(VLOOKUP($AP355,'Calculation P'!$B$4:$J$1000,7,FALSE),"")</f>
        <v/>
      </c>
      <c r="AV355" s="62"/>
      <c r="AW355" s="376" t="str">
        <f t="shared" si="129"/>
        <v>43766G</v>
      </c>
      <c r="AX355" s="25" t="str">
        <f>+IFERROR(VLOOKUP($AW355,'Calculation COD'!$B$4:$J$1055,7,FALSE),"")</f>
        <v/>
      </c>
      <c r="AY355" s="25" t="str">
        <f>+IFERROR(VLOOKUP($AW355,'Calculation NH4'!$B$4:$J$1041,7,FALSE),"")</f>
        <v/>
      </c>
      <c r="AZ355" s="42" t="str">
        <f>+IFERROR(VLOOKUP($AW355,'Calculation NO3'!$B$4:$J$1044,7,FALSE),"")</f>
        <v/>
      </c>
      <c r="BA355" s="70" t="str">
        <f>+IFERROR(VLOOKUP($AW355,'Calculation P'!$B$4:$J$1000,7,FALSE),"")</f>
        <v/>
      </c>
      <c r="BB355" s="373" t="str">
        <f t="shared" si="130"/>
        <v>43766H</v>
      </c>
      <c r="BC355" s="42" t="str">
        <f>+IFERROR(VLOOKUP($BB355,'Calculation TSS'!$B$4:$J$1000,7,FALSE),"")</f>
        <v/>
      </c>
      <c r="BD355" s="25" t="str">
        <f>+IFERROR(VLOOKUP($BB355,'Calculation COD'!$B$4:$J$1055,7,FALSE),"")</f>
        <v/>
      </c>
      <c r="BE355" s="25" t="str">
        <f>+IFERROR(VLOOKUP($BB355,'Calculation NH4'!$B$4:$J$1041,7,FALSE),"")</f>
        <v/>
      </c>
      <c r="BF355" s="25" t="str">
        <f>+IFERROR(VLOOKUP($BB355,'Calculation NO3'!$B$4:$J$1044,7,FALSE),"")</f>
        <v/>
      </c>
      <c r="BG355" s="132" t="str">
        <f>+IFERROR(VLOOKUP($BB355,'Calculation P'!$B$4:$J$1000,7,FALSE),"")</f>
        <v/>
      </c>
      <c r="BH355" s="377" t="str">
        <f t="shared" si="131"/>
        <v>43766I</v>
      </c>
      <c r="BI355" s="67" t="str">
        <f>+IFERROR(VLOOKUP($BH355,'Calculation TSS'!$B$4:$J$1000,7,FALSE),"")</f>
        <v/>
      </c>
      <c r="BJ355" s="25" t="str">
        <f>+IFERROR(VLOOKUP($BH355,'Calculation COD'!$B$4:$J$1055,7,FALSE),"")</f>
        <v/>
      </c>
      <c r="BK355" s="25" t="str">
        <f>+IFERROR(VLOOKUP($BH355,'Calculation NH4'!$B$4:$J$1041,7,FALSE),"")</f>
        <v/>
      </c>
      <c r="BL355" s="25" t="str">
        <f>+IFERROR(VLOOKUP($BH355,'Calculation NO3'!$B$4:$J$1044,7,FALSE),"")</f>
        <v/>
      </c>
      <c r="BM355" s="42" t="str">
        <f>+IFERROR(VLOOKUP($BH355,'Calculation P'!$B$4:$J$1000,7,FALSE),"")</f>
        <v/>
      </c>
      <c r="BN355" s="62"/>
      <c r="BO355" s="373" t="str">
        <f t="shared" si="132"/>
        <v>43766N</v>
      </c>
      <c r="BP355" s="190">
        <f>IFERROR(+VLOOKUP($BO355,'Calculation Solids'!$B$4:$I$1141,7,FALSE),"")</f>
        <v>366.67172517676676</v>
      </c>
      <c r="BQ355" s="379" t="str">
        <f t="shared" si="133"/>
        <v>43766O</v>
      </c>
      <c r="BR355" s="190">
        <f>IFERROR(+VLOOKUP($BQ355,'Calculation Solids'!$B$4:$I$1141,7,FALSE),"")</f>
        <v>576.49468253589453</v>
      </c>
      <c r="BS355" s="380" t="str">
        <f t="shared" si="134"/>
        <v>43766P</v>
      </c>
      <c r="BT355" s="190" t="str">
        <f>IFERROR(+VLOOKUP($BS355,'Calculation Solids'!$B$4:$I$1141,7,FALSE),"")</f>
        <v/>
      </c>
    </row>
    <row r="356" spans="1:72" x14ac:dyDescent="0.35">
      <c r="A356" s="359">
        <v>43767</v>
      </c>
      <c r="B356" s="239"/>
      <c r="C356" s="173" t="str">
        <f t="shared" si="137"/>
        <v>43767A</v>
      </c>
      <c r="D356" s="42" t="str">
        <f>IFERROR(+VLOOKUP(C356,'Calculation Solids'!$B$4:$I$1141,7,FALSE),"")</f>
        <v/>
      </c>
      <c r="E356" s="372" t="str">
        <f>+IFERROR(VLOOKUP($C356,'Calculation COD'!$B$4:$J$1055,7,FALSE),"")</f>
        <v/>
      </c>
      <c r="F356" s="373" t="str">
        <f t="shared" si="120"/>
        <v>43767B</v>
      </c>
      <c r="G356" s="323" t="str">
        <f>IFERROR(+VLOOKUP($F356,'Calculation Solids'!$B$4:$I$1141,7,FALSE),"")</f>
        <v/>
      </c>
      <c r="H356" s="374" t="str">
        <f>+IFERROR(VLOOKUP($F356,'Calculation COD'!$B$4:$J$1055,7,FALSE),"")</f>
        <v/>
      </c>
      <c r="I356" s="374" t="str">
        <f>+IFERROR(VLOOKUP($F356,'Calculation NH4'!$B$4:$J$1041,7,FALSE),"")</f>
        <v/>
      </c>
      <c r="J356" s="42" t="str">
        <f>+IFERROR(VLOOKUP($F356,'Calculation NO3'!$B$4:$J$1044,7,FALSE),"")</f>
        <v/>
      </c>
      <c r="K356" s="42" t="str">
        <f>+IFERROR(VLOOKUP($F356,'Calculation P'!$B$4:$J$1000,7,FALSE),"")</f>
        <v/>
      </c>
      <c r="L356" s="239"/>
      <c r="M356" s="375" t="str">
        <f t="shared" si="121"/>
        <v>43767J</v>
      </c>
      <c r="N356" s="67" t="str">
        <f>+IFERROR(VLOOKUP($M356,'Calculation Solids'!$B$4:$J$1141,7,FALSE),"")</f>
        <v/>
      </c>
      <c r="O356" s="42" t="str">
        <f t="shared" si="122"/>
        <v>43767K</v>
      </c>
      <c r="P356" s="42" t="str">
        <f>+IFERROR(VLOOKUP($O356,'Calculation Solids'!$B$4:$J$1141,7,FALSE),"")</f>
        <v/>
      </c>
      <c r="Q356" s="42" t="str">
        <f t="shared" si="123"/>
        <v>43767L</v>
      </c>
      <c r="R356" s="42" t="str">
        <f>+IFERROR(VLOOKUP($Q356,'Calculation Solids'!$B$4:$J$1141,7,FALSE),"")</f>
        <v/>
      </c>
      <c r="S356" s="42" t="str">
        <f t="shared" si="124"/>
        <v>43767M</v>
      </c>
      <c r="T356" s="42" t="str">
        <f>+IFERROR(VLOOKUP($S356,'Calculation Solids'!$B$4:$J$1141,7,FALSE),"")</f>
        <v/>
      </c>
      <c r="U356" s="70" t="str">
        <f t="shared" si="136"/>
        <v/>
      </c>
      <c r="V356" s="376" t="str">
        <f t="shared" si="125"/>
        <v>43767C</v>
      </c>
      <c r="W356" s="42" t="str">
        <f>+IFERROR(VLOOKUP($V356,'Calculation Solids'!$B$4:$J$1141,7,FALSE),"")</f>
        <v/>
      </c>
      <c r="X356" s="24" t="str">
        <f>+IFERROR(VLOOKUP($V356,'Calculation COD'!$B$4:$J$1055,7,FALSE),"")</f>
        <v/>
      </c>
      <c r="Y356" s="24" t="str">
        <f>+IFERROR(VLOOKUP($V356,'Calculation NH4'!$B$4:$J$1041,7,FALSE),"")</f>
        <v/>
      </c>
      <c r="Z356" s="42" t="str">
        <f>+IFERROR(VLOOKUP($V356,'Calculation NO3'!$B$4:$J$1044,7,FALSE),"")</f>
        <v/>
      </c>
      <c r="AA356" s="132" t="str">
        <f>+IFERROR(VLOOKUP($V356,'Calculation P'!$B$4:$J$1000,7,FALSE),"")</f>
        <v/>
      </c>
      <c r="AB356" s="62"/>
      <c r="AC356" s="373" t="str">
        <f t="shared" si="126"/>
        <v>43767D</v>
      </c>
      <c r="AD356" s="24" t="str">
        <f>+IFERROR(VLOOKUP($AC356,'Calculation TSS'!$B$4:$J$1000,7,FALSE),"")</f>
        <v/>
      </c>
      <c r="AE356" s="24" t="str">
        <f>+IFERROR(VLOOKUP($AC356,'Calculation COD'!$B$4:$J$1055,7,FALSE),"")</f>
        <v/>
      </c>
      <c r="AF356" s="24" t="str">
        <f>+IFERROR(VLOOKUP($AC356,'Calculation NH4'!$B$4:$J$1041,7,FALSE),"")</f>
        <v/>
      </c>
      <c r="AG356" s="42" t="str">
        <f>+IFERROR(VLOOKUP($AC356,'Calculation NO3'!$B$4:$J$1044,7,FALSE),"")</f>
        <v/>
      </c>
      <c r="AH356" s="42" t="str">
        <f>+IFERROR(VLOOKUP($AC356,'Calculation P'!$B$4:$J$1000,7,FALSE),"")</f>
        <v/>
      </c>
      <c r="AI356" s="239"/>
      <c r="AJ356" s="377" t="str">
        <f t="shared" si="127"/>
        <v>43767E</v>
      </c>
      <c r="AK356" s="378" t="str">
        <f>+IFERROR(VLOOKUP($AJ356,'Calculation TSS'!$B$4:$J$1000,7,FALSE),"")</f>
        <v/>
      </c>
      <c r="AL356" s="24" t="str">
        <f>+IFERROR(VLOOKUP($AJ356,'Calculation COD'!$B$4:$J$1055,7,FALSE),"")</f>
        <v/>
      </c>
      <c r="AM356" s="24" t="str">
        <f>+IFERROR(VLOOKUP($AJ356,'Calculation NH4'!$B$4:$J$1041,7,FALSE),"")</f>
        <v/>
      </c>
      <c r="AN356" s="42" t="str">
        <f>+IFERROR(VLOOKUP($AJ356,'Calculation NO3'!$B$4:$J$1044,7,FALSE),"")</f>
        <v/>
      </c>
      <c r="AO356" s="70" t="str">
        <f>+IFERROR(VLOOKUP($AJ356,'Calculation P'!$B$4:$J$1000,7,FALSE),"")</f>
        <v/>
      </c>
      <c r="AP356" s="323" t="str">
        <f t="shared" si="128"/>
        <v>43767F</v>
      </c>
      <c r="AQ356" s="25" t="str">
        <f>+IFERROR(VLOOKUP($AP356,'Calculation TSS'!$B$4:$J$1000,7,FALSE),"")</f>
        <v/>
      </c>
      <c r="AR356" s="25" t="str">
        <f>+IFERROR(VLOOKUP($AP356,'Calculation COD'!$B$4:$J$1055,7,FALSE),"")</f>
        <v/>
      </c>
      <c r="AS356" s="25" t="str">
        <f>+IFERROR(VLOOKUP($AP356,'Calculation NH4'!$B$4:$J$1041,7,FALSE),"")</f>
        <v/>
      </c>
      <c r="AT356" s="42" t="str">
        <f>+IFERROR(VLOOKUP($AP356,'Calculation NO3'!$B$4:$J$1044,7,FALSE),"")</f>
        <v/>
      </c>
      <c r="AU356" s="42" t="str">
        <f>+IFERROR(VLOOKUP($AP356,'Calculation P'!$B$4:$J$1000,7,FALSE),"")</f>
        <v/>
      </c>
      <c r="AV356" s="62"/>
      <c r="AW356" s="376" t="str">
        <f t="shared" si="129"/>
        <v>43767G</v>
      </c>
      <c r="AX356" s="25" t="str">
        <f>+IFERROR(VLOOKUP($AW356,'Calculation COD'!$B$4:$J$1055,7,FALSE),"")</f>
        <v/>
      </c>
      <c r="AY356" s="25" t="str">
        <f>+IFERROR(VLOOKUP($AW356,'Calculation NH4'!$B$4:$J$1041,7,FALSE),"")</f>
        <v/>
      </c>
      <c r="AZ356" s="42" t="str">
        <f>+IFERROR(VLOOKUP($AW356,'Calculation NO3'!$B$4:$J$1044,7,FALSE),"")</f>
        <v/>
      </c>
      <c r="BA356" s="70" t="str">
        <f>+IFERROR(VLOOKUP($AW356,'Calculation P'!$B$4:$J$1000,7,FALSE),"")</f>
        <v/>
      </c>
      <c r="BB356" s="373" t="str">
        <f t="shared" si="130"/>
        <v>43767H</v>
      </c>
      <c r="BC356" s="42" t="str">
        <f>+IFERROR(VLOOKUP($BB356,'Calculation TSS'!$B$4:$J$1000,7,FALSE),"")</f>
        <v/>
      </c>
      <c r="BD356" s="25" t="str">
        <f>+IFERROR(VLOOKUP($BB356,'Calculation COD'!$B$4:$J$1055,7,FALSE),"")</f>
        <v/>
      </c>
      <c r="BE356" s="25" t="str">
        <f>+IFERROR(VLOOKUP($BB356,'Calculation NH4'!$B$4:$J$1041,7,FALSE),"")</f>
        <v/>
      </c>
      <c r="BF356" s="25" t="str">
        <f>+IFERROR(VLOOKUP($BB356,'Calculation NO3'!$B$4:$J$1044,7,FALSE),"")</f>
        <v/>
      </c>
      <c r="BG356" s="132" t="str">
        <f>+IFERROR(VLOOKUP($BB356,'Calculation P'!$B$4:$J$1000,7,FALSE),"")</f>
        <v/>
      </c>
      <c r="BH356" s="377" t="str">
        <f t="shared" si="131"/>
        <v>43767I</v>
      </c>
      <c r="BI356" s="67" t="str">
        <f>+IFERROR(VLOOKUP($BH356,'Calculation TSS'!$B$4:$J$1000,7,FALSE),"")</f>
        <v/>
      </c>
      <c r="BJ356" s="25" t="str">
        <f>+IFERROR(VLOOKUP($BH356,'Calculation COD'!$B$4:$J$1055,7,FALSE),"")</f>
        <v/>
      </c>
      <c r="BK356" s="25" t="str">
        <f>+IFERROR(VLOOKUP($BH356,'Calculation NH4'!$B$4:$J$1041,7,FALSE),"")</f>
        <v/>
      </c>
      <c r="BL356" s="25" t="str">
        <f>+IFERROR(VLOOKUP($BH356,'Calculation NO3'!$B$4:$J$1044,7,FALSE),"")</f>
        <v/>
      </c>
      <c r="BM356" s="42" t="str">
        <f>+IFERROR(VLOOKUP($BH356,'Calculation P'!$B$4:$J$1000,7,FALSE),"")</f>
        <v/>
      </c>
      <c r="BN356" s="62"/>
      <c r="BO356" s="373" t="str">
        <f t="shared" si="132"/>
        <v>43767N</v>
      </c>
      <c r="BP356" s="190" t="str">
        <f>IFERROR(+VLOOKUP($BO356,'Calculation Solids'!$B$4:$I$1141,7,FALSE),"")</f>
        <v/>
      </c>
      <c r="BQ356" s="379" t="str">
        <f t="shared" si="133"/>
        <v>43767O</v>
      </c>
      <c r="BR356" s="190" t="str">
        <f>IFERROR(+VLOOKUP($BQ356,'Calculation Solids'!$B$4:$I$1141,7,FALSE),"")</f>
        <v/>
      </c>
      <c r="BS356" s="380" t="str">
        <f t="shared" si="134"/>
        <v>43767P</v>
      </c>
      <c r="BT356" s="190" t="str">
        <f>IFERROR(+VLOOKUP($BS356,'Calculation Solids'!$B$4:$I$1141,7,FALSE),"")</f>
        <v/>
      </c>
    </row>
    <row r="357" spans="1:72" x14ac:dyDescent="0.35">
      <c r="A357" s="359">
        <v>43768</v>
      </c>
      <c r="B357" s="239"/>
      <c r="C357" s="173" t="str">
        <f t="shared" si="137"/>
        <v>43768A</v>
      </c>
      <c r="D357" s="42">
        <f>IFERROR(+VLOOKUP(C357,'Calculation Solids'!$B$4:$I$1141,7,FALSE),"")</f>
        <v>4.692969481832086</v>
      </c>
      <c r="E357" s="372">
        <f>+IFERROR(VLOOKUP($C357,'Calculation COD'!$B$4:$J$1055,7,FALSE),"")</f>
        <v>5100</v>
      </c>
      <c r="F357" s="373" t="str">
        <f t="shared" si="120"/>
        <v>43768B</v>
      </c>
      <c r="G357" s="323">
        <f>IFERROR(+VLOOKUP($F357,'Calculation Solids'!$B$4:$I$1141,7,FALSE),"")</f>
        <v>4.6942232818944936</v>
      </c>
      <c r="H357" s="374">
        <f>+IFERROR(VLOOKUP($F357,'Calculation COD'!$B$4:$J$1055,7,FALSE),"")</f>
        <v>3780</v>
      </c>
      <c r="I357" s="374">
        <f>+IFERROR(VLOOKUP($F357,'Calculation NH4'!$B$4:$J$1041,7,FALSE),"")</f>
        <v>855</v>
      </c>
      <c r="J357" s="42">
        <f>+IFERROR(VLOOKUP($F357,'Calculation NO3'!$B$4:$J$1044,7,FALSE),"")</f>
        <v>34.200000000000003</v>
      </c>
      <c r="K357" s="42" t="str">
        <f>+IFERROR(VLOOKUP($F357,'Calculation P'!$B$4:$J$1000,7,FALSE),"")</f>
        <v/>
      </c>
      <c r="L357" s="239"/>
      <c r="M357" s="375" t="str">
        <f t="shared" si="121"/>
        <v>43768J</v>
      </c>
      <c r="N357" s="67">
        <f>+IFERROR(VLOOKUP($M357,'Calculation Solids'!$B$4:$J$1141,7,FALSE),"")</f>
        <v>54.566534914361021</v>
      </c>
      <c r="O357" s="42" t="str">
        <f t="shared" si="122"/>
        <v>43768K</v>
      </c>
      <c r="P357" s="42">
        <f>+IFERROR(VLOOKUP($O357,'Calculation Solids'!$B$4:$J$1141,7,FALSE),"")</f>
        <v>58.145381580544402</v>
      </c>
      <c r="Q357" s="42" t="str">
        <f t="shared" si="123"/>
        <v>43768L</v>
      </c>
      <c r="R357" s="42" t="str">
        <f>+IFERROR(VLOOKUP($Q357,'Calculation Solids'!$B$4:$J$1141,7,FALSE),"")</f>
        <v/>
      </c>
      <c r="S357" s="42" t="str">
        <f t="shared" si="124"/>
        <v>43768M</v>
      </c>
      <c r="T357" s="42" t="str">
        <f>+IFERROR(VLOOKUP($S357,'Calculation Solids'!$B$4:$J$1141,7,FALSE),"")</f>
        <v/>
      </c>
      <c r="U357" s="70">
        <f t="shared" si="136"/>
        <v>56.355958247452712</v>
      </c>
      <c r="V357" s="376" t="str">
        <f t="shared" si="125"/>
        <v>43768C</v>
      </c>
      <c r="W357" s="42" t="str">
        <f>+IFERROR(VLOOKUP($V357,'Calculation Solids'!$B$4:$J$1141,7,FALSE),"")</f>
        <v/>
      </c>
      <c r="X357" s="24" t="str">
        <f>+IFERROR(VLOOKUP($V357,'Calculation COD'!$B$4:$J$1055,7,FALSE),"")</f>
        <v/>
      </c>
      <c r="Y357" s="24" t="str">
        <f>+IFERROR(VLOOKUP($V357,'Calculation NH4'!$B$4:$J$1041,7,FALSE),"")</f>
        <v/>
      </c>
      <c r="Z357" s="42" t="str">
        <f>+IFERROR(VLOOKUP($V357,'Calculation NO3'!$B$4:$J$1044,7,FALSE),"")</f>
        <v/>
      </c>
      <c r="AA357" s="132" t="str">
        <f>+IFERROR(VLOOKUP($V357,'Calculation P'!$B$4:$J$1000,7,FALSE),"")</f>
        <v/>
      </c>
      <c r="AB357" s="62"/>
      <c r="AC357" s="373" t="str">
        <f t="shared" si="126"/>
        <v>43768D</v>
      </c>
      <c r="AD357" s="24" t="str">
        <f>+IFERROR(VLOOKUP($AC357,'Calculation TSS'!$B$4:$J$1000,7,FALSE),"")</f>
        <v/>
      </c>
      <c r="AE357" s="24" t="str">
        <f>+IFERROR(VLOOKUP($AC357,'Calculation COD'!$B$4:$J$1055,7,FALSE),"")</f>
        <v/>
      </c>
      <c r="AF357" s="24" t="str">
        <f>+IFERROR(VLOOKUP($AC357,'Calculation NH4'!$B$4:$J$1041,7,FALSE),"")</f>
        <v/>
      </c>
      <c r="AG357" s="42" t="str">
        <f>+IFERROR(VLOOKUP($AC357,'Calculation NO3'!$B$4:$J$1044,7,FALSE),"")</f>
        <v/>
      </c>
      <c r="AH357" s="42" t="str">
        <f>+IFERROR(VLOOKUP($AC357,'Calculation P'!$B$4:$J$1000,7,FALSE),"")</f>
        <v/>
      </c>
      <c r="AI357" s="239"/>
      <c r="AJ357" s="377" t="str">
        <f t="shared" si="127"/>
        <v>43768E</v>
      </c>
      <c r="AK357" s="378" t="str">
        <f>+IFERROR(VLOOKUP($AJ357,'Calculation TSS'!$B$4:$J$1000,7,FALSE),"")</f>
        <v/>
      </c>
      <c r="AL357" s="24" t="str">
        <f>+IFERROR(VLOOKUP($AJ357,'Calculation COD'!$B$4:$J$1055,7,FALSE),"")</f>
        <v/>
      </c>
      <c r="AM357" s="24" t="str">
        <f>+IFERROR(VLOOKUP($AJ357,'Calculation NH4'!$B$4:$J$1041,7,FALSE),"")</f>
        <v/>
      </c>
      <c r="AN357" s="42" t="str">
        <f>+IFERROR(VLOOKUP($AJ357,'Calculation NO3'!$B$4:$J$1044,7,FALSE),"")</f>
        <v/>
      </c>
      <c r="AO357" s="70" t="str">
        <f>+IFERROR(VLOOKUP($AJ357,'Calculation P'!$B$4:$J$1000,7,FALSE),"")</f>
        <v/>
      </c>
      <c r="AP357" s="323" t="str">
        <f t="shared" si="128"/>
        <v>43768F</v>
      </c>
      <c r="AQ357" s="25">
        <f>+IFERROR(VLOOKUP($AP357,'Calculation TSS'!$B$4:$J$1000,7,FALSE),"")</f>
        <v>539.99999999999977</v>
      </c>
      <c r="AR357" s="25" t="str">
        <f>+IFERROR(VLOOKUP($AP357,'Calculation COD'!$B$4:$J$1055,7,FALSE),"")</f>
        <v/>
      </c>
      <c r="AS357" s="25" t="str">
        <f>+IFERROR(VLOOKUP($AP357,'Calculation NH4'!$B$4:$J$1041,7,FALSE),"")</f>
        <v/>
      </c>
      <c r="AT357" s="42" t="str">
        <f>+IFERROR(VLOOKUP($AP357,'Calculation NO3'!$B$4:$J$1044,7,FALSE),"")</f>
        <v/>
      </c>
      <c r="AU357" s="42" t="str">
        <f>+IFERROR(VLOOKUP($AP357,'Calculation P'!$B$4:$J$1000,7,FALSE),"")</f>
        <v/>
      </c>
      <c r="AV357" s="62"/>
      <c r="AW357" s="376" t="str">
        <f t="shared" si="129"/>
        <v>43768G</v>
      </c>
      <c r="AX357" s="25">
        <f>+IFERROR(VLOOKUP($AW357,'Calculation COD'!$B$4:$J$1055,7,FALSE),"")</f>
        <v>0</v>
      </c>
      <c r="AY357" s="25">
        <f>+IFERROR(VLOOKUP($AW357,'Calculation NH4'!$B$4:$J$1041,7,FALSE),"")</f>
        <v>200</v>
      </c>
      <c r="AZ357" s="42">
        <f>+IFERROR(VLOOKUP($AW357,'Calculation NO3'!$B$4:$J$1044,7,FALSE),"")</f>
        <v>0</v>
      </c>
      <c r="BA357" s="70" t="str">
        <f>+IFERROR(VLOOKUP($AW357,'Calculation P'!$B$4:$J$1000,7,FALSE),"")</f>
        <v/>
      </c>
      <c r="BB357" s="373" t="str">
        <f t="shared" si="130"/>
        <v>43768H</v>
      </c>
      <c r="BC357" s="42" t="str">
        <f>+IFERROR(VLOOKUP($BB357,'Calculation TSS'!$B$4:$J$1000,7,FALSE),"")</f>
        <v/>
      </c>
      <c r="BD357" s="25" t="str">
        <f>+IFERROR(VLOOKUP($BB357,'Calculation COD'!$B$4:$J$1055,7,FALSE),"")</f>
        <v/>
      </c>
      <c r="BE357" s="25" t="str">
        <f>+IFERROR(VLOOKUP($BB357,'Calculation NH4'!$B$4:$J$1041,7,FALSE),"")</f>
        <v/>
      </c>
      <c r="BF357" s="25" t="str">
        <f>+IFERROR(VLOOKUP($BB357,'Calculation NO3'!$B$4:$J$1044,7,FALSE),"")</f>
        <v/>
      </c>
      <c r="BG357" s="132" t="str">
        <f>+IFERROR(VLOOKUP($BB357,'Calculation P'!$B$4:$J$1000,7,FALSE),"")</f>
        <v/>
      </c>
      <c r="BH357" s="377" t="str">
        <f t="shared" si="131"/>
        <v>43768I</v>
      </c>
      <c r="BI357" s="67">
        <f>+IFERROR(VLOOKUP($BH357,'Calculation TSS'!$B$4:$J$1000,7,FALSE),"")</f>
        <v>10.000000000000009</v>
      </c>
      <c r="BJ357" s="25">
        <f>+IFERROR(VLOOKUP($BH357,'Calculation COD'!$B$4:$J$1055,7,FALSE),"")</f>
        <v>0</v>
      </c>
      <c r="BK357" s="25">
        <f>+IFERROR(VLOOKUP($BH357,'Calculation NH4'!$B$4:$J$1041,7,FALSE),"")</f>
        <v>360</v>
      </c>
      <c r="BL357" s="25">
        <f>+IFERROR(VLOOKUP($BH357,'Calculation NO3'!$B$4:$J$1044,7,FALSE),"")</f>
        <v>17.399999999999999</v>
      </c>
      <c r="BM357" s="42" t="str">
        <f>+IFERROR(VLOOKUP($BH357,'Calculation P'!$B$4:$J$1000,7,FALSE),"")</f>
        <v/>
      </c>
      <c r="BN357" s="62"/>
      <c r="BO357" s="373" t="str">
        <f t="shared" si="132"/>
        <v>43768N</v>
      </c>
      <c r="BP357" s="190" t="str">
        <f>IFERROR(+VLOOKUP($BO357,'Calculation Solids'!$B$4:$I$1141,7,FALSE),"")</f>
        <v/>
      </c>
      <c r="BQ357" s="379" t="str">
        <f t="shared" si="133"/>
        <v>43768O</v>
      </c>
      <c r="BR357" s="190" t="str">
        <f>IFERROR(+VLOOKUP($BQ357,'Calculation Solids'!$B$4:$I$1141,7,FALSE),"")</f>
        <v/>
      </c>
      <c r="BS357" s="380" t="str">
        <f t="shared" si="134"/>
        <v>43768P</v>
      </c>
      <c r="BT357" s="190" t="str">
        <f>IFERROR(+VLOOKUP($BS357,'Calculation Solids'!$B$4:$I$1141,7,FALSE),"")</f>
        <v/>
      </c>
    </row>
    <row r="358" spans="1:72" x14ac:dyDescent="0.35">
      <c r="A358" s="359">
        <v>43769</v>
      </c>
      <c r="B358" s="239"/>
      <c r="C358" s="173" t="str">
        <f t="shared" si="137"/>
        <v>43769A</v>
      </c>
      <c r="D358" s="42" t="str">
        <f>IFERROR(+VLOOKUP(C358,'Calculation Solids'!$B$4:$I$1141,7,FALSE),"")</f>
        <v/>
      </c>
      <c r="E358" s="372" t="str">
        <f>+IFERROR(VLOOKUP($C358,'Calculation COD'!$B$4:$J$1055,7,FALSE),"")</f>
        <v/>
      </c>
      <c r="F358" s="373" t="str">
        <f t="shared" si="120"/>
        <v>43769B</v>
      </c>
      <c r="G358" s="323" t="str">
        <f>IFERROR(+VLOOKUP($F358,'Calculation Solids'!$B$4:$I$1141,7,FALSE),"")</f>
        <v/>
      </c>
      <c r="H358" s="374" t="str">
        <f>+IFERROR(VLOOKUP($F358,'Calculation COD'!$B$4:$J$1055,7,FALSE),"")</f>
        <v/>
      </c>
      <c r="I358" s="374" t="str">
        <f>+IFERROR(VLOOKUP($F358,'Calculation NH4'!$B$4:$J$1041,7,FALSE),"")</f>
        <v/>
      </c>
      <c r="J358" s="42" t="str">
        <f>+IFERROR(VLOOKUP($F358,'Calculation NO3'!$B$4:$J$1044,7,FALSE),"")</f>
        <v/>
      </c>
      <c r="K358" s="42" t="str">
        <f>+IFERROR(VLOOKUP($F358,'Calculation P'!$B$4:$J$1000,7,FALSE),"")</f>
        <v/>
      </c>
      <c r="L358" s="239"/>
      <c r="M358" s="375" t="str">
        <f t="shared" si="121"/>
        <v>43769J</v>
      </c>
      <c r="N358" s="67" t="str">
        <f>+IFERROR(VLOOKUP($M358,'Calculation Solids'!$B$4:$J$1141,7,FALSE),"")</f>
        <v/>
      </c>
      <c r="O358" s="42" t="str">
        <f t="shared" si="122"/>
        <v>43769K</v>
      </c>
      <c r="P358" s="42" t="str">
        <f>+IFERROR(VLOOKUP($O358,'Calculation Solids'!$B$4:$J$1141,7,FALSE),"")</f>
        <v/>
      </c>
      <c r="Q358" s="42" t="str">
        <f t="shared" si="123"/>
        <v>43769L</v>
      </c>
      <c r="R358" s="42" t="str">
        <f>+IFERROR(VLOOKUP($Q358,'Calculation Solids'!$B$4:$J$1141,7,FALSE),"")</f>
        <v/>
      </c>
      <c r="S358" s="42" t="str">
        <f t="shared" si="124"/>
        <v>43769M</v>
      </c>
      <c r="T358" s="42" t="str">
        <f>+IFERROR(VLOOKUP($S358,'Calculation Solids'!$B$4:$J$1141,7,FALSE),"")</f>
        <v/>
      </c>
      <c r="U358" s="70" t="str">
        <f t="shared" si="136"/>
        <v/>
      </c>
      <c r="V358" s="376" t="str">
        <f t="shared" si="125"/>
        <v>43769C</v>
      </c>
      <c r="W358" s="42" t="str">
        <f>+IFERROR(VLOOKUP($V358,'Calculation Solids'!$B$4:$J$1141,7,FALSE),"")</f>
        <v/>
      </c>
      <c r="X358" s="24" t="str">
        <f>+IFERROR(VLOOKUP($V358,'Calculation COD'!$B$4:$J$1055,7,FALSE),"")</f>
        <v/>
      </c>
      <c r="Y358" s="24" t="str">
        <f>+IFERROR(VLOOKUP($V358,'Calculation NH4'!$B$4:$J$1041,7,FALSE),"")</f>
        <v/>
      </c>
      <c r="Z358" s="42" t="str">
        <f>+IFERROR(VLOOKUP($V358,'Calculation NO3'!$B$4:$J$1044,7,FALSE),"")</f>
        <v/>
      </c>
      <c r="AA358" s="132" t="str">
        <f>+IFERROR(VLOOKUP($V358,'Calculation P'!$B$4:$J$1000,7,FALSE),"")</f>
        <v/>
      </c>
      <c r="AB358" s="62"/>
      <c r="AC358" s="373" t="str">
        <f t="shared" si="126"/>
        <v>43769D</v>
      </c>
      <c r="AD358" s="24" t="str">
        <f>+IFERROR(VLOOKUP($AC358,'Calculation TSS'!$B$4:$J$1000,7,FALSE),"")</f>
        <v/>
      </c>
      <c r="AE358" s="24" t="str">
        <f>+IFERROR(VLOOKUP($AC358,'Calculation COD'!$B$4:$J$1055,7,FALSE),"")</f>
        <v/>
      </c>
      <c r="AF358" s="24" t="str">
        <f>+IFERROR(VLOOKUP($AC358,'Calculation NH4'!$B$4:$J$1041,7,FALSE),"")</f>
        <v/>
      </c>
      <c r="AG358" s="42" t="str">
        <f>+IFERROR(VLOOKUP($AC358,'Calculation NO3'!$B$4:$J$1044,7,FALSE),"")</f>
        <v/>
      </c>
      <c r="AH358" s="42" t="str">
        <f>+IFERROR(VLOOKUP($AC358,'Calculation P'!$B$4:$J$1000,7,FALSE),"")</f>
        <v/>
      </c>
      <c r="AI358" s="239"/>
      <c r="AJ358" s="377" t="str">
        <f t="shared" si="127"/>
        <v>43769E</v>
      </c>
      <c r="AK358" s="378" t="str">
        <f>+IFERROR(VLOOKUP($AJ358,'Calculation TSS'!$B$4:$J$1000,7,FALSE),"")</f>
        <v/>
      </c>
      <c r="AL358" s="24" t="str">
        <f>+IFERROR(VLOOKUP($AJ358,'Calculation COD'!$B$4:$J$1055,7,FALSE),"")</f>
        <v/>
      </c>
      <c r="AM358" s="24" t="str">
        <f>+IFERROR(VLOOKUP($AJ358,'Calculation NH4'!$B$4:$J$1041,7,FALSE),"")</f>
        <v/>
      </c>
      <c r="AN358" s="42" t="str">
        <f>+IFERROR(VLOOKUP($AJ358,'Calculation NO3'!$B$4:$J$1044,7,FALSE),"")</f>
        <v/>
      </c>
      <c r="AO358" s="70" t="str">
        <f>+IFERROR(VLOOKUP($AJ358,'Calculation P'!$B$4:$J$1000,7,FALSE),"")</f>
        <v/>
      </c>
      <c r="AP358" s="323" t="str">
        <f t="shared" si="128"/>
        <v>43769F</v>
      </c>
      <c r="AQ358" s="25" t="str">
        <f>+IFERROR(VLOOKUP($AP358,'Calculation TSS'!$B$4:$J$1000,7,FALSE),"")</f>
        <v/>
      </c>
      <c r="AR358" s="25" t="str">
        <f>+IFERROR(VLOOKUP($AP358,'Calculation COD'!$B$4:$J$1055,7,FALSE),"")</f>
        <v/>
      </c>
      <c r="AS358" s="25" t="str">
        <f>+IFERROR(VLOOKUP($AP358,'Calculation NH4'!$B$4:$J$1041,7,FALSE),"")</f>
        <v/>
      </c>
      <c r="AT358" s="42" t="str">
        <f>+IFERROR(VLOOKUP($AP358,'Calculation NO3'!$B$4:$J$1044,7,FALSE),"")</f>
        <v/>
      </c>
      <c r="AU358" s="42" t="str">
        <f>+IFERROR(VLOOKUP($AP358,'Calculation P'!$B$4:$J$1000,7,FALSE),"")</f>
        <v/>
      </c>
      <c r="AV358" s="62"/>
      <c r="AW358" s="376" t="str">
        <f t="shared" si="129"/>
        <v>43769G</v>
      </c>
      <c r="AX358" s="25" t="str">
        <f>+IFERROR(VLOOKUP($AW358,'Calculation COD'!$B$4:$J$1055,7,FALSE),"")</f>
        <v/>
      </c>
      <c r="AY358" s="25" t="str">
        <f>+IFERROR(VLOOKUP($AW358,'Calculation NH4'!$B$4:$J$1041,7,FALSE),"")</f>
        <v/>
      </c>
      <c r="AZ358" s="42" t="str">
        <f>+IFERROR(VLOOKUP($AW358,'Calculation NO3'!$B$4:$J$1044,7,FALSE),"")</f>
        <v/>
      </c>
      <c r="BA358" s="70" t="str">
        <f>+IFERROR(VLOOKUP($AW358,'Calculation P'!$B$4:$J$1000,7,FALSE),"")</f>
        <v/>
      </c>
      <c r="BB358" s="373" t="str">
        <f t="shared" si="130"/>
        <v>43769H</v>
      </c>
      <c r="BC358" s="42" t="str">
        <f>+IFERROR(VLOOKUP($BB358,'Calculation TSS'!$B$4:$J$1000,7,FALSE),"")</f>
        <v/>
      </c>
      <c r="BD358" s="25" t="str">
        <f>+IFERROR(VLOOKUP($BB358,'Calculation COD'!$B$4:$J$1055,7,FALSE),"")</f>
        <v/>
      </c>
      <c r="BE358" s="25" t="str">
        <f>+IFERROR(VLOOKUP($BB358,'Calculation NH4'!$B$4:$J$1041,7,FALSE),"")</f>
        <v/>
      </c>
      <c r="BF358" s="25" t="str">
        <f>+IFERROR(VLOOKUP($BB358,'Calculation NO3'!$B$4:$J$1044,7,FALSE),"")</f>
        <v/>
      </c>
      <c r="BG358" s="132" t="str">
        <f>+IFERROR(VLOOKUP($BB358,'Calculation P'!$B$4:$J$1000,7,FALSE),"")</f>
        <v/>
      </c>
      <c r="BH358" s="377" t="str">
        <f t="shared" si="131"/>
        <v>43769I</v>
      </c>
      <c r="BI358" s="67" t="str">
        <f>+IFERROR(VLOOKUP($BH358,'Calculation TSS'!$B$4:$J$1000,7,FALSE),"")</f>
        <v/>
      </c>
      <c r="BJ358" s="25" t="str">
        <f>+IFERROR(VLOOKUP($BH358,'Calculation COD'!$B$4:$J$1055,7,FALSE),"")</f>
        <v/>
      </c>
      <c r="BK358" s="25" t="str">
        <f>+IFERROR(VLOOKUP($BH358,'Calculation NH4'!$B$4:$J$1041,7,FALSE),"")</f>
        <v/>
      </c>
      <c r="BL358" s="25" t="str">
        <f>+IFERROR(VLOOKUP($BH358,'Calculation NO3'!$B$4:$J$1044,7,FALSE),"")</f>
        <v/>
      </c>
      <c r="BM358" s="42" t="str">
        <f>+IFERROR(VLOOKUP($BH358,'Calculation P'!$B$4:$J$1000,7,FALSE),"")</f>
        <v/>
      </c>
      <c r="BN358" s="62"/>
      <c r="BO358" s="373" t="str">
        <f t="shared" si="132"/>
        <v>43769N</v>
      </c>
      <c r="BP358" s="190" t="str">
        <f>IFERROR(+VLOOKUP($BO358,'Calculation Solids'!$B$4:$I$1141,7,FALSE),"")</f>
        <v/>
      </c>
      <c r="BQ358" s="379" t="str">
        <f t="shared" si="133"/>
        <v>43769O</v>
      </c>
      <c r="BR358" s="190" t="str">
        <f>IFERROR(+VLOOKUP($BQ358,'Calculation Solids'!$B$4:$I$1141,7,FALSE),"")</f>
        <v/>
      </c>
      <c r="BS358" s="380" t="str">
        <f t="shared" si="134"/>
        <v>43769P</v>
      </c>
      <c r="BT358" s="190" t="str">
        <f>IFERROR(+VLOOKUP($BS358,'Calculation Solids'!$B$4:$I$1141,7,FALSE),"")</f>
        <v/>
      </c>
    </row>
    <row r="359" spans="1:72" x14ac:dyDescent="0.35">
      <c r="A359" s="359">
        <v>43770</v>
      </c>
      <c r="B359" s="239"/>
      <c r="C359" s="173" t="str">
        <f t="shared" si="137"/>
        <v>43770A</v>
      </c>
      <c r="D359" s="42">
        <f>IFERROR(+VLOOKUP(C359,'Calculation Solids'!$B$4:$I$1141,7,FALSE),"")</f>
        <v>12.619307979965676</v>
      </c>
      <c r="E359" s="372" t="str">
        <f>+IFERROR(VLOOKUP($C359,'Calculation COD'!$B$4:$J$1055,7,FALSE),"")</f>
        <v/>
      </c>
      <c r="F359" s="373" t="str">
        <f t="shared" si="120"/>
        <v>43770B</v>
      </c>
      <c r="G359" s="323">
        <f>IFERROR(+VLOOKUP($F359,'Calculation Solids'!$B$4:$I$1141,7,FALSE),"")</f>
        <v>4.8109890996423266</v>
      </c>
      <c r="H359" s="374" t="str">
        <f>+IFERROR(VLOOKUP($F359,'Calculation COD'!$B$4:$J$1055,7,FALSE),"")</f>
        <v/>
      </c>
      <c r="I359" s="374" t="str">
        <f>+IFERROR(VLOOKUP($F359,'Calculation NH4'!$B$4:$J$1041,7,FALSE),"")</f>
        <v/>
      </c>
      <c r="J359" s="42" t="str">
        <f>+IFERROR(VLOOKUP($F359,'Calculation NO3'!$B$4:$J$1044,7,FALSE),"")</f>
        <v/>
      </c>
      <c r="K359" s="42" t="str">
        <f>+IFERROR(VLOOKUP($F359,'Calculation P'!$B$4:$J$1000,7,FALSE),"")</f>
        <v/>
      </c>
      <c r="L359" s="239"/>
      <c r="M359" s="375" t="str">
        <f t="shared" si="121"/>
        <v>43770J</v>
      </c>
      <c r="N359" s="67">
        <f>+IFERROR(VLOOKUP($M359,'Calculation Solids'!$B$4:$J$1141,7,FALSE),"")</f>
        <v>56.224755509648354</v>
      </c>
      <c r="O359" s="42" t="str">
        <f t="shared" si="122"/>
        <v>43770K</v>
      </c>
      <c r="P359" s="42">
        <f>+IFERROR(VLOOKUP($O359,'Calculation Solids'!$B$4:$J$1141,7,FALSE),"")</f>
        <v>54.694044715825591</v>
      </c>
      <c r="Q359" s="42" t="str">
        <f t="shared" si="123"/>
        <v>43770L</v>
      </c>
      <c r="R359" s="42">
        <f>+IFERROR(VLOOKUP($Q359,'Calculation Solids'!$B$4:$J$1141,7,FALSE),"")</f>
        <v>49.205003658304676</v>
      </c>
      <c r="S359" s="42" t="str">
        <f t="shared" si="124"/>
        <v>43770M</v>
      </c>
      <c r="T359" s="42" t="str">
        <f>+IFERROR(VLOOKUP($S359,'Calculation Solids'!$B$4:$J$1141,7,FALSE),"")</f>
        <v/>
      </c>
      <c r="U359" s="70">
        <f t="shared" si="136"/>
        <v>53.374601294592878</v>
      </c>
      <c r="V359" s="376" t="str">
        <f t="shared" si="125"/>
        <v>43770C</v>
      </c>
      <c r="W359" s="42" t="str">
        <f>+IFERROR(VLOOKUP($V359,'Calculation Solids'!$B$4:$J$1141,7,FALSE),"")</f>
        <v/>
      </c>
      <c r="X359" s="24" t="str">
        <f>+IFERROR(VLOOKUP($V359,'Calculation COD'!$B$4:$J$1055,7,FALSE),"")</f>
        <v/>
      </c>
      <c r="Y359" s="24" t="str">
        <f>+IFERROR(VLOOKUP($V359,'Calculation NH4'!$B$4:$J$1041,7,FALSE),"")</f>
        <v/>
      </c>
      <c r="Z359" s="42" t="str">
        <f>+IFERROR(VLOOKUP($V359,'Calculation NO3'!$B$4:$J$1044,7,FALSE),"")</f>
        <v/>
      </c>
      <c r="AA359" s="132" t="str">
        <f>+IFERROR(VLOOKUP($V359,'Calculation P'!$B$4:$J$1000,7,FALSE),"")</f>
        <v/>
      </c>
      <c r="AB359" s="62"/>
      <c r="AC359" s="373" t="str">
        <f t="shared" si="126"/>
        <v>43770D</v>
      </c>
      <c r="AD359" s="24" t="str">
        <f>+IFERROR(VLOOKUP($AC359,'Calculation TSS'!$B$4:$J$1000,7,FALSE),"")</f>
        <v/>
      </c>
      <c r="AE359" s="24" t="str">
        <f>+IFERROR(VLOOKUP($AC359,'Calculation COD'!$B$4:$J$1055,7,FALSE),"")</f>
        <v/>
      </c>
      <c r="AF359" s="24" t="str">
        <f>+IFERROR(VLOOKUP($AC359,'Calculation NH4'!$B$4:$J$1041,7,FALSE),"")</f>
        <v/>
      </c>
      <c r="AG359" s="42" t="str">
        <f>+IFERROR(VLOOKUP($AC359,'Calculation NO3'!$B$4:$J$1044,7,FALSE),"")</f>
        <v/>
      </c>
      <c r="AH359" s="42" t="str">
        <f>+IFERROR(VLOOKUP($AC359,'Calculation P'!$B$4:$J$1000,7,FALSE),"")</f>
        <v/>
      </c>
      <c r="AI359" s="239"/>
      <c r="AJ359" s="377" t="str">
        <f t="shared" si="127"/>
        <v>43770E</v>
      </c>
      <c r="AK359" s="378" t="str">
        <f>+IFERROR(VLOOKUP($AJ359,'Calculation TSS'!$B$4:$J$1000,7,FALSE),"")</f>
        <v/>
      </c>
      <c r="AL359" s="24" t="str">
        <f>+IFERROR(VLOOKUP($AJ359,'Calculation COD'!$B$4:$J$1055,7,FALSE),"")</f>
        <v/>
      </c>
      <c r="AM359" s="24" t="str">
        <f>+IFERROR(VLOOKUP($AJ359,'Calculation NH4'!$B$4:$J$1041,7,FALSE),"")</f>
        <v/>
      </c>
      <c r="AN359" s="42" t="str">
        <f>+IFERROR(VLOOKUP($AJ359,'Calculation NO3'!$B$4:$J$1044,7,FALSE),"")</f>
        <v/>
      </c>
      <c r="AO359" s="70" t="str">
        <f>+IFERROR(VLOOKUP($AJ359,'Calculation P'!$B$4:$J$1000,7,FALSE),"")</f>
        <v/>
      </c>
      <c r="AP359" s="323" t="str">
        <f t="shared" si="128"/>
        <v>43770F</v>
      </c>
      <c r="AQ359" s="25" t="str">
        <f>+IFERROR(VLOOKUP($AP359,'Calculation TSS'!$B$4:$J$1000,7,FALSE),"")</f>
        <v/>
      </c>
      <c r="AR359" s="25" t="str">
        <f>+IFERROR(VLOOKUP($AP359,'Calculation COD'!$B$4:$J$1055,7,FALSE),"")</f>
        <v/>
      </c>
      <c r="AS359" s="25" t="str">
        <f>+IFERROR(VLOOKUP($AP359,'Calculation NH4'!$B$4:$J$1041,7,FALSE),"")</f>
        <v/>
      </c>
      <c r="AT359" s="42" t="str">
        <f>+IFERROR(VLOOKUP($AP359,'Calculation NO3'!$B$4:$J$1044,7,FALSE),"")</f>
        <v/>
      </c>
      <c r="AU359" s="42" t="str">
        <f>+IFERROR(VLOOKUP($AP359,'Calculation P'!$B$4:$J$1000,7,FALSE),"")</f>
        <v/>
      </c>
      <c r="AV359" s="62"/>
      <c r="AW359" s="376" t="str">
        <f t="shared" si="129"/>
        <v>43770G</v>
      </c>
      <c r="AX359" s="25" t="str">
        <f>+IFERROR(VLOOKUP($AW359,'Calculation COD'!$B$4:$J$1055,7,FALSE),"")</f>
        <v/>
      </c>
      <c r="AY359" s="25" t="str">
        <f>+IFERROR(VLOOKUP($AW359,'Calculation NH4'!$B$4:$J$1041,7,FALSE),"")</f>
        <v/>
      </c>
      <c r="AZ359" s="42" t="str">
        <f>+IFERROR(VLOOKUP($AW359,'Calculation NO3'!$B$4:$J$1044,7,FALSE),"")</f>
        <v/>
      </c>
      <c r="BA359" s="70" t="str">
        <f>+IFERROR(VLOOKUP($AW359,'Calculation P'!$B$4:$J$1000,7,FALSE),"")</f>
        <v/>
      </c>
      <c r="BB359" s="373" t="str">
        <f t="shared" si="130"/>
        <v>43770H</v>
      </c>
      <c r="BC359" s="42" t="str">
        <f>+IFERROR(VLOOKUP($BB359,'Calculation TSS'!$B$4:$J$1000,7,FALSE),"")</f>
        <v/>
      </c>
      <c r="BD359" s="25" t="str">
        <f>+IFERROR(VLOOKUP($BB359,'Calculation COD'!$B$4:$J$1055,7,FALSE),"")</f>
        <v/>
      </c>
      <c r="BE359" s="25" t="str">
        <f>+IFERROR(VLOOKUP($BB359,'Calculation NH4'!$B$4:$J$1041,7,FALSE),"")</f>
        <v/>
      </c>
      <c r="BF359" s="25" t="str">
        <f>+IFERROR(VLOOKUP($BB359,'Calculation NO3'!$B$4:$J$1044,7,FALSE),"")</f>
        <v/>
      </c>
      <c r="BG359" s="132" t="str">
        <f>+IFERROR(VLOOKUP($BB359,'Calculation P'!$B$4:$J$1000,7,FALSE),"")</f>
        <v/>
      </c>
      <c r="BH359" s="377" t="str">
        <f t="shared" si="131"/>
        <v>43770I</v>
      </c>
      <c r="BI359" s="67" t="str">
        <f>+IFERROR(VLOOKUP($BH359,'Calculation TSS'!$B$4:$J$1000,7,FALSE),"")</f>
        <v/>
      </c>
      <c r="BJ359" s="25" t="str">
        <f>+IFERROR(VLOOKUP($BH359,'Calculation COD'!$B$4:$J$1055,7,FALSE),"")</f>
        <v/>
      </c>
      <c r="BK359" s="25" t="str">
        <f>+IFERROR(VLOOKUP($BH359,'Calculation NH4'!$B$4:$J$1041,7,FALSE),"")</f>
        <v/>
      </c>
      <c r="BL359" s="25" t="str">
        <f>+IFERROR(VLOOKUP($BH359,'Calculation NO3'!$B$4:$J$1044,7,FALSE),"")</f>
        <v/>
      </c>
      <c r="BM359" s="42" t="str">
        <f>+IFERROR(VLOOKUP($BH359,'Calculation P'!$B$4:$J$1000,7,FALSE),"")</f>
        <v/>
      </c>
      <c r="BN359" s="62"/>
      <c r="BO359" s="373" t="str">
        <f t="shared" si="132"/>
        <v>43770N</v>
      </c>
      <c r="BP359" s="190">
        <f>IFERROR(+VLOOKUP($BO359,'Calculation Solids'!$B$4:$I$1141,7,FALSE),"")</f>
        <v>256.21117461743512</v>
      </c>
      <c r="BQ359" s="379" t="str">
        <f t="shared" si="133"/>
        <v>43770O</v>
      </c>
      <c r="BR359" s="190">
        <f>IFERROR(+VLOOKUP($BQ359,'Calculation Solids'!$B$4:$I$1141,7,FALSE),"")</f>
        <v>463.63560570269283</v>
      </c>
      <c r="BS359" s="380" t="str">
        <f t="shared" si="134"/>
        <v>43770P</v>
      </c>
      <c r="BT359" s="190" t="str">
        <f>IFERROR(+VLOOKUP($BS359,'Calculation Solids'!$B$4:$I$1141,7,FALSE),"")</f>
        <v/>
      </c>
    </row>
    <row r="360" spans="1:72" x14ac:dyDescent="0.35">
      <c r="A360" s="359">
        <v>43771</v>
      </c>
      <c r="B360" s="406"/>
      <c r="C360" s="407" t="str">
        <f t="shared" si="137"/>
        <v>43771A</v>
      </c>
      <c r="D360" s="408" t="str">
        <f>IFERROR(+VLOOKUP(C360,'Calculation Solids'!$B$4:$I$1141,7,FALSE),"")</f>
        <v/>
      </c>
      <c r="E360" s="409" t="str">
        <f>+IFERROR(VLOOKUP($C360,'Calculation COD'!$B$4:$J$1055,7,FALSE),"")</f>
        <v/>
      </c>
      <c r="F360" s="410" t="str">
        <f t="shared" si="120"/>
        <v>43771B</v>
      </c>
      <c r="G360" s="411" t="str">
        <f>IFERROR(+VLOOKUP($F360,'Calculation Solids'!$B$4:$I$1141,7,FALSE),"")</f>
        <v/>
      </c>
      <c r="H360" s="412" t="str">
        <f>+IFERROR(VLOOKUP($F360,'Calculation COD'!$B$4:$J$1055,7,FALSE),"")</f>
        <v/>
      </c>
      <c r="I360" s="412" t="str">
        <f>+IFERROR(VLOOKUP($F360,'Calculation NH4'!$B$4:$J$1041,7,FALSE),"")</f>
        <v/>
      </c>
      <c r="J360" s="408" t="str">
        <f>+IFERROR(VLOOKUP($F360,'Calculation NO3'!$B$4:$J$1044,7,FALSE),"")</f>
        <v/>
      </c>
      <c r="K360" s="408" t="str">
        <f>+IFERROR(VLOOKUP($F360,'Calculation P'!$B$4:$J$1000,7,FALSE),"")</f>
        <v/>
      </c>
      <c r="L360" s="406"/>
      <c r="M360" s="413" t="str">
        <f t="shared" si="121"/>
        <v>43771J</v>
      </c>
      <c r="N360" s="414" t="str">
        <f>+IFERROR(VLOOKUP($M360,'Calculation Solids'!$B$4:$J$1141,7,FALSE),"")</f>
        <v/>
      </c>
      <c r="O360" s="408" t="str">
        <f t="shared" si="122"/>
        <v>43771K</v>
      </c>
      <c r="P360" s="408" t="str">
        <f>+IFERROR(VLOOKUP($O360,'Calculation Solids'!$B$4:$J$1141,7,FALSE),"")</f>
        <v/>
      </c>
      <c r="Q360" s="408" t="str">
        <f t="shared" si="123"/>
        <v>43771L</v>
      </c>
      <c r="R360" s="408" t="str">
        <f>+IFERROR(VLOOKUP($Q360,'Calculation Solids'!$B$4:$J$1141,7,FALSE),"")</f>
        <v/>
      </c>
      <c r="S360" s="408" t="str">
        <f t="shared" si="124"/>
        <v>43771M</v>
      </c>
      <c r="T360" s="408" t="str">
        <f>+IFERROR(VLOOKUP($S360,'Calculation Solids'!$B$4:$J$1141,7,FALSE),"")</f>
        <v/>
      </c>
      <c r="U360" s="415" t="str">
        <f t="shared" si="136"/>
        <v/>
      </c>
      <c r="V360" s="416" t="str">
        <f t="shared" si="125"/>
        <v>43771C</v>
      </c>
      <c r="W360" s="408" t="str">
        <f>+IFERROR(VLOOKUP($V360,'Calculation Solids'!$B$4:$J$1141,7,FALSE),"")</f>
        <v/>
      </c>
      <c r="X360" s="417" t="str">
        <f>+IFERROR(VLOOKUP($V360,'Calculation COD'!$B$4:$J$1055,7,FALSE),"")</f>
        <v/>
      </c>
      <c r="Y360" s="417" t="str">
        <f>+IFERROR(VLOOKUP($V360,'Calculation NH4'!$B$4:$J$1041,7,FALSE),"")</f>
        <v/>
      </c>
      <c r="Z360" s="408" t="str">
        <f>+IFERROR(VLOOKUP($V360,'Calculation NO3'!$B$4:$J$1044,7,FALSE),"")</f>
        <v/>
      </c>
      <c r="AA360" s="418" t="str">
        <f>+IFERROR(VLOOKUP($V360,'Calculation P'!$B$4:$J$1000,7,FALSE),"")</f>
        <v/>
      </c>
      <c r="AB360" s="419"/>
      <c r="AC360" s="410" t="str">
        <f t="shared" si="126"/>
        <v>43771D</v>
      </c>
      <c r="AD360" s="417" t="str">
        <f>+IFERROR(VLOOKUP($AC360,'Calculation TSS'!$B$4:$J$1000,7,FALSE),"")</f>
        <v/>
      </c>
      <c r="AE360" s="417" t="str">
        <f>+IFERROR(VLOOKUP($AC360,'Calculation COD'!$B$4:$J$1055,7,FALSE),"")</f>
        <v/>
      </c>
      <c r="AF360" s="417" t="str">
        <f>+IFERROR(VLOOKUP($AC360,'Calculation NH4'!$B$4:$J$1041,7,FALSE),"")</f>
        <v/>
      </c>
      <c r="AG360" s="408" t="str">
        <f>+IFERROR(VLOOKUP($AC360,'Calculation NO3'!$B$4:$J$1044,7,FALSE),"")</f>
        <v/>
      </c>
      <c r="AH360" s="408" t="str">
        <f>+IFERROR(VLOOKUP($AC360,'Calculation P'!$B$4:$J$1000,7,FALSE),"")</f>
        <v/>
      </c>
      <c r="AI360" s="406"/>
      <c r="AJ360" s="420" t="str">
        <f t="shared" si="127"/>
        <v>43771E</v>
      </c>
      <c r="AK360" s="421" t="str">
        <f>+IFERROR(VLOOKUP($AJ360,'Calculation TSS'!$B$4:$J$1000,7,FALSE),"")</f>
        <v/>
      </c>
      <c r="AL360" s="417" t="str">
        <f>+IFERROR(VLOOKUP($AJ360,'Calculation COD'!$B$4:$J$1055,7,FALSE),"")</f>
        <v/>
      </c>
      <c r="AM360" s="417" t="str">
        <f>+IFERROR(VLOOKUP($AJ360,'Calculation NH4'!$B$4:$J$1041,7,FALSE),"")</f>
        <v/>
      </c>
      <c r="AN360" s="408" t="str">
        <f>+IFERROR(VLOOKUP($AJ360,'Calculation NO3'!$B$4:$J$1044,7,FALSE),"")</f>
        <v/>
      </c>
      <c r="AO360" s="415" t="str">
        <f>+IFERROR(VLOOKUP($AJ360,'Calculation P'!$B$4:$J$1000,7,FALSE),"")</f>
        <v/>
      </c>
      <c r="AP360" s="411" t="str">
        <f t="shared" si="128"/>
        <v>43771F</v>
      </c>
      <c r="AQ360" s="422" t="str">
        <f>+IFERROR(VLOOKUP($AP360,'Calculation TSS'!$B$4:$J$1000,7,FALSE),"")</f>
        <v/>
      </c>
      <c r="AR360" s="422" t="str">
        <f>+IFERROR(VLOOKUP($AP360,'Calculation COD'!$B$4:$J$1055,7,FALSE),"")</f>
        <v/>
      </c>
      <c r="AS360" s="422" t="str">
        <f>+IFERROR(VLOOKUP($AP360,'Calculation NH4'!$B$4:$J$1041,7,FALSE),"")</f>
        <v/>
      </c>
      <c r="AT360" s="408" t="str">
        <f>+IFERROR(VLOOKUP($AP360,'Calculation NO3'!$B$4:$J$1044,7,FALSE),"")</f>
        <v/>
      </c>
      <c r="AU360" s="408" t="str">
        <f>+IFERROR(VLOOKUP($AP360,'Calculation P'!$B$4:$J$1000,7,FALSE),"")</f>
        <v/>
      </c>
      <c r="AV360" s="419"/>
      <c r="AW360" s="416" t="str">
        <f t="shared" si="129"/>
        <v>43771G</v>
      </c>
      <c r="AX360" s="422" t="str">
        <f>+IFERROR(VLOOKUP($AW360,'Calculation COD'!$B$4:$J$1055,7,FALSE),"")</f>
        <v/>
      </c>
      <c r="AY360" s="422" t="str">
        <f>+IFERROR(VLOOKUP($AW360,'Calculation NH4'!$B$4:$J$1041,7,FALSE),"")</f>
        <v/>
      </c>
      <c r="AZ360" s="408" t="str">
        <f>+IFERROR(VLOOKUP($AW360,'Calculation NO3'!$B$4:$J$1044,7,FALSE),"")</f>
        <v/>
      </c>
      <c r="BA360" s="415" t="str">
        <f>+IFERROR(VLOOKUP($AW360,'Calculation P'!$B$4:$J$1000,7,FALSE),"")</f>
        <v/>
      </c>
      <c r="BB360" s="410" t="str">
        <f t="shared" si="130"/>
        <v>43771H</v>
      </c>
      <c r="BC360" s="408" t="str">
        <f>+IFERROR(VLOOKUP($BB360,'Calculation TSS'!$B$4:$J$1000,7,FALSE),"")</f>
        <v/>
      </c>
      <c r="BD360" s="422" t="str">
        <f>+IFERROR(VLOOKUP($BB360,'Calculation COD'!$B$4:$J$1055,7,FALSE),"")</f>
        <v/>
      </c>
      <c r="BE360" s="422" t="str">
        <f>+IFERROR(VLOOKUP($BB360,'Calculation NH4'!$B$4:$J$1041,7,FALSE),"")</f>
        <v/>
      </c>
      <c r="BF360" s="422" t="str">
        <f>+IFERROR(VLOOKUP($BB360,'Calculation NO3'!$B$4:$J$1044,7,FALSE),"")</f>
        <v/>
      </c>
      <c r="BG360" s="418" t="str">
        <f>+IFERROR(VLOOKUP($BB360,'Calculation P'!$B$4:$J$1000,7,FALSE),"")</f>
        <v/>
      </c>
      <c r="BH360" s="420" t="str">
        <f t="shared" si="131"/>
        <v>43771I</v>
      </c>
      <c r="BI360" s="414" t="str">
        <f>+IFERROR(VLOOKUP($BH360,'Calculation TSS'!$B$4:$J$1000,7,FALSE),"")</f>
        <v/>
      </c>
      <c r="BJ360" s="422" t="str">
        <f>+IFERROR(VLOOKUP($BH360,'Calculation COD'!$B$4:$J$1055,7,FALSE),"")</f>
        <v/>
      </c>
      <c r="BK360" s="422" t="str">
        <f>+IFERROR(VLOOKUP($BH360,'Calculation NH4'!$B$4:$J$1041,7,FALSE),"")</f>
        <v/>
      </c>
      <c r="BL360" s="422" t="str">
        <f>+IFERROR(VLOOKUP($BH360,'Calculation NO3'!$B$4:$J$1044,7,FALSE),"")</f>
        <v/>
      </c>
      <c r="BM360" s="408" t="str">
        <f>+IFERROR(VLOOKUP($BH360,'Calculation P'!$B$4:$J$1000,7,FALSE),"")</f>
        <v/>
      </c>
      <c r="BN360" s="419"/>
      <c r="BO360" s="410" t="str">
        <f t="shared" si="132"/>
        <v>43771N</v>
      </c>
      <c r="BP360" s="423" t="str">
        <f>IFERROR(+VLOOKUP($BO360,'Calculation Solids'!$B$4:$I$1141,7,FALSE),"")</f>
        <v/>
      </c>
      <c r="BQ360" s="424" t="str">
        <f t="shared" si="133"/>
        <v>43771O</v>
      </c>
      <c r="BR360" s="423" t="str">
        <f>IFERROR(+VLOOKUP($BQ360,'Calculation Solids'!$B$4:$I$1141,7,FALSE),"")</f>
        <v/>
      </c>
      <c r="BS360" s="425" t="str">
        <f t="shared" si="134"/>
        <v>43771P</v>
      </c>
      <c r="BT360" s="423" t="str">
        <f>IFERROR(+VLOOKUP($BS360,'Calculation Solids'!$B$4:$I$1141,7,FALSE),"")</f>
        <v/>
      </c>
    </row>
    <row r="361" spans="1:72" x14ac:dyDescent="0.35">
      <c r="A361" s="359">
        <v>43772</v>
      </c>
      <c r="B361" s="406"/>
      <c r="C361" s="407" t="str">
        <f t="shared" si="137"/>
        <v>43772A</v>
      </c>
      <c r="D361" s="408" t="str">
        <f>IFERROR(+VLOOKUP(C361,'Calculation Solids'!$B$4:$I$1141,7,FALSE),"")</f>
        <v/>
      </c>
      <c r="E361" s="409" t="str">
        <f>+IFERROR(VLOOKUP($C361,'Calculation COD'!$B$4:$J$1055,7,FALSE),"")</f>
        <v/>
      </c>
      <c r="F361" s="410" t="str">
        <f t="shared" si="120"/>
        <v>43772B</v>
      </c>
      <c r="G361" s="411" t="str">
        <f>IFERROR(+VLOOKUP($F361,'Calculation Solids'!$B$4:$I$1141,7,FALSE),"")</f>
        <v/>
      </c>
      <c r="H361" s="412" t="str">
        <f>+IFERROR(VLOOKUP($F361,'Calculation COD'!$B$4:$J$1055,7,FALSE),"")</f>
        <v/>
      </c>
      <c r="I361" s="412" t="str">
        <f>+IFERROR(VLOOKUP($F361,'Calculation NH4'!$B$4:$J$1041,7,FALSE),"")</f>
        <v/>
      </c>
      <c r="J361" s="408" t="str">
        <f>+IFERROR(VLOOKUP($F361,'Calculation NO3'!$B$4:$J$1044,7,FALSE),"")</f>
        <v/>
      </c>
      <c r="K361" s="408" t="str">
        <f>+IFERROR(VLOOKUP($F361,'Calculation P'!$B$4:$J$1000,7,FALSE),"")</f>
        <v/>
      </c>
      <c r="L361" s="406"/>
      <c r="M361" s="413" t="str">
        <f t="shared" si="121"/>
        <v>43772J</v>
      </c>
      <c r="N361" s="414" t="str">
        <f>+IFERROR(VLOOKUP($M361,'Calculation Solids'!$B$4:$J$1141,7,FALSE),"")</f>
        <v/>
      </c>
      <c r="O361" s="408" t="str">
        <f t="shared" si="122"/>
        <v>43772K</v>
      </c>
      <c r="P361" s="408" t="str">
        <f>+IFERROR(VLOOKUP($O361,'Calculation Solids'!$B$4:$J$1141,7,FALSE),"")</f>
        <v/>
      </c>
      <c r="Q361" s="408" t="str">
        <f t="shared" si="123"/>
        <v>43772L</v>
      </c>
      <c r="R361" s="408" t="str">
        <f>+IFERROR(VLOOKUP($Q361,'Calculation Solids'!$B$4:$J$1141,7,FALSE),"")</f>
        <v/>
      </c>
      <c r="S361" s="408" t="str">
        <f t="shared" si="124"/>
        <v>43772M</v>
      </c>
      <c r="T361" s="408" t="str">
        <f>+IFERROR(VLOOKUP($S361,'Calculation Solids'!$B$4:$J$1141,7,FALSE),"")</f>
        <v/>
      </c>
      <c r="U361" s="415" t="str">
        <f t="shared" si="136"/>
        <v/>
      </c>
      <c r="V361" s="416" t="str">
        <f t="shared" si="125"/>
        <v>43772C</v>
      </c>
      <c r="W361" s="408" t="str">
        <f>+IFERROR(VLOOKUP($V361,'Calculation Solids'!$B$4:$J$1141,7,FALSE),"")</f>
        <v/>
      </c>
      <c r="X361" s="417" t="str">
        <f>+IFERROR(VLOOKUP($V361,'Calculation COD'!$B$4:$J$1055,7,FALSE),"")</f>
        <v/>
      </c>
      <c r="Y361" s="417" t="str">
        <f>+IFERROR(VLOOKUP($V361,'Calculation NH4'!$B$4:$J$1041,7,FALSE),"")</f>
        <v/>
      </c>
      <c r="Z361" s="408" t="str">
        <f>+IFERROR(VLOOKUP($V361,'Calculation NO3'!$B$4:$J$1044,7,FALSE),"")</f>
        <v/>
      </c>
      <c r="AA361" s="418" t="str">
        <f>+IFERROR(VLOOKUP($V361,'Calculation P'!$B$4:$J$1000,7,FALSE),"")</f>
        <v/>
      </c>
      <c r="AB361" s="419"/>
      <c r="AC361" s="410" t="str">
        <f t="shared" si="126"/>
        <v>43772D</v>
      </c>
      <c r="AD361" s="417" t="str">
        <f>+IFERROR(VLOOKUP($AC361,'Calculation TSS'!$B$4:$J$1000,7,FALSE),"")</f>
        <v/>
      </c>
      <c r="AE361" s="417" t="str">
        <f>+IFERROR(VLOOKUP($AC361,'Calculation COD'!$B$4:$J$1055,7,FALSE),"")</f>
        <v/>
      </c>
      <c r="AF361" s="417" t="str">
        <f>+IFERROR(VLOOKUP($AC361,'Calculation NH4'!$B$4:$J$1041,7,FALSE),"")</f>
        <v/>
      </c>
      <c r="AG361" s="408" t="str">
        <f>+IFERROR(VLOOKUP($AC361,'Calculation NO3'!$B$4:$J$1044,7,FALSE),"")</f>
        <v/>
      </c>
      <c r="AH361" s="408" t="str">
        <f>+IFERROR(VLOOKUP($AC361,'Calculation P'!$B$4:$J$1000,7,FALSE),"")</f>
        <v/>
      </c>
      <c r="AI361" s="406"/>
      <c r="AJ361" s="420" t="str">
        <f t="shared" si="127"/>
        <v>43772E</v>
      </c>
      <c r="AK361" s="421" t="str">
        <f>+IFERROR(VLOOKUP($AJ361,'Calculation TSS'!$B$4:$J$1000,7,FALSE),"")</f>
        <v/>
      </c>
      <c r="AL361" s="417" t="str">
        <f>+IFERROR(VLOOKUP($AJ361,'Calculation COD'!$B$4:$J$1055,7,FALSE),"")</f>
        <v/>
      </c>
      <c r="AM361" s="417" t="str">
        <f>+IFERROR(VLOOKUP($AJ361,'Calculation NH4'!$B$4:$J$1041,7,FALSE),"")</f>
        <v/>
      </c>
      <c r="AN361" s="408" t="str">
        <f>+IFERROR(VLOOKUP($AJ361,'Calculation NO3'!$B$4:$J$1044,7,FALSE),"")</f>
        <v/>
      </c>
      <c r="AO361" s="415" t="str">
        <f>+IFERROR(VLOOKUP($AJ361,'Calculation P'!$B$4:$J$1000,7,FALSE),"")</f>
        <v/>
      </c>
      <c r="AP361" s="411" t="str">
        <f t="shared" si="128"/>
        <v>43772F</v>
      </c>
      <c r="AQ361" s="422" t="str">
        <f>+IFERROR(VLOOKUP($AP361,'Calculation TSS'!$B$4:$J$1000,7,FALSE),"")</f>
        <v/>
      </c>
      <c r="AR361" s="422" t="str">
        <f>+IFERROR(VLOOKUP($AP361,'Calculation COD'!$B$4:$J$1055,7,FALSE),"")</f>
        <v/>
      </c>
      <c r="AS361" s="422" t="str">
        <f>+IFERROR(VLOOKUP($AP361,'Calculation NH4'!$B$4:$J$1041,7,FALSE),"")</f>
        <v/>
      </c>
      <c r="AT361" s="408" t="str">
        <f>+IFERROR(VLOOKUP($AP361,'Calculation NO3'!$B$4:$J$1044,7,FALSE),"")</f>
        <v/>
      </c>
      <c r="AU361" s="408" t="str">
        <f>+IFERROR(VLOOKUP($AP361,'Calculation P'!$B$4:$J$1000,7,FALSE),"")</f>
        <v/>
      </c>
      <c r="AV361" s="419"/>
      <c r="AW361" s="416" t="str">
        <f t="shared" si="129"/>
        <v>43772G</v>
      </c>
      <c r="AX361" s="422" t="str">
        <f>+IFERROR(VLOOKUP($AW361,'Calculation COD'!$B$4:$J$1055,7,FALSE),"")</f>
        <v/>
      </c>
      <c r="AY361" s="422" t="str">
        <f>+IFERROR(VLOOKUP($AW361,'Calculation NH4'!$B$4:$J$1041,7,FALSE),"")</f>
        <v/>
      </c>
      <c r="AZ361" s="408" t="str">
        <f>+IFERROR(VLOOKUP($AW361,'Calculation NO3'!$B$4:$J$1044,7,FALSE),"")</f>
        <v/>
      </c>
      <c r="BA361" s="415" t="str">
        <f>+IFERROR(VLOOKUP($AW361,'Calculation P'!$B$4:$J$1000,7,FALSE),"")</f>
        <v/>
      </c>
      <c r="BB361" s="410" t="str">
        <f t="shared" si="130"/>
        <v>43772H</v>
      </c>
      <c r="BC361" s="408" t="str">
        <f>+IFERROR(VLOOKUP($BB361,'Calculation TSS'!$B$4:$J$1000,7,FALSE),"")</f>
        <v/>
      </c>
      <c r="BD361" s="422" t="str">
        <f>+IFERROR(VLOOKUP($BB361,'Calculation COD'!$B$4:$J$1055,7,FALSE),"")</f>
        <v/>
      </c>
      <c r="BE361" s="422" t="str">
        <f>+IFERROR(VLOOKUP($BB361,'Calculation NH4'!$B$4:$J$1041,7,FALSE),"")</f>
        <v/>
      </c>
      <c r="BF361" s="422" t="str">
        <f>+IFERROR(VLOOKUP($BB361,'Calculation NO3'!$B$4:$J$1044,7,FALSE),"")</f>
        <v/>
      </c>
      <c r="BG361" s="418" t="str">
        <f>+IFERROR(VLOOKUP($BB361,'Calculation P'!$B$4:$J$1000,7,FALSE),"")</f>
        <v/>
      </c>
      <c r="BH361" s="420" t="str">
        <f t="shared" si="131"/>
        <v>43772I</v>
      </c>
      <c r="BI361" s="414" t="str">
        <f>+IFERROR(VLOOKUP($BH361,'Calculation TSS'!$B$4:$J$1000,7,FALSE),"")</f>
        <v/>
      </c>
      <c r="BJ361" s="422" t="str">
        <f>+IFERROR(VLOOKUP($BH361,'Calculation COD'!$B$4:$J$1055,7,FALSE),"")</f>
        <v/>
      </c>
      <c r="BK361" s="422" t="str">
        <f>+IFERROR(VLOOKUP($BH361,'Calculation NH4'!$B$4:$J$1041,7,FALSE),"")</f>
        <v/>
      </c>
      <c r="BL361" s="422" t="str">
        <f>+IFERROR(VLOOKUP($BH361,'Calculation NO3'!$B$4:$J$1044,7,FALSE),"")</f>
        <v/>
      </c>
      <c r="BM361" s="408" t="str">
        <f>+IFERROR(VLOOKUP($BH361,'Calculation P'!$B$4:$J$1000,7,FALSE),"")</f>
        <v/>
      </c>
      <c r="BN361" s="419"/>
      <c r="BO361" s="410" t="str">
        <f t="shared" si="132"/>
        <v>43772N</v>
      </c>
      <c r="BP361" s="423" t="str">
        <f>IFERROR(+VLOOKUP($BO361,'Calculation Solids'!$B$4:$I$1141,7,FALSE),"")</f>
        <v/>
      </c>
      <c r="BQ361" s="424" t="str">
        <f t="shared" si="133"/>
        <v>43772O</v>
      </c>
      <c r="BR361" s="423" t="str">
        <f>IFERROR(+VLOOKUP($BQ361,'Calculation Solids'!$B$4:$I$1141,7,FALSE),"")</f>
        <v/>
      </c>
      <c r="BS361" s="425" t="str">
        <f t="shared" si="134"/>
        <v>43772P</v>
      </c>
      <c r="BT361" s="423" t="str">
        <f>IFERROR(+VLOOKUP($BS361,'Calculation Solids'!$B$4:$I$1141,7,FALSE),"")</f>
        <v/>
      </c>
    </row>
    <row r="362" spans="1:72" x14ac:dyDescent="0.35">
      <c r="A362" s="359">
        <v>43773</v>
      </c>
      <c r="B362" s="239"/>
      <c r="C362" s="173" t="str">
        <f t="shared" si="137"/>
        <v>43773A</v>
      </c>
      <c r="D362" s="42">
        <f>IFERROR(+VLOOKUP(C362,'Calculation Solids'!$B$4:$I$1141,7,FALSE),"")</f>
        <v>11.765446914595275</v>
      </c>
      <c r="E362" s="372" t="str">
        <f>+IFERROR(VLOOKUP($C362,'Calculation COD'!$B$4:$J$1055,7,FALSE),"")</f>
        <v/>
      </c>
      <c r="F362" s="373" t="str">
        <f t="shared" si="120"/>
        <v>43773B</v>
      </c>
      <c r="G362" s="323">
        <f>IFERROR(+VLOOKUP($F362,'Calculation Solids'!$B$4:$I$1141,7,FALSE),"")</f>
        <v>5.5158022866582561</v>
      </c>
      <c r="H362" s="374" t="str">
        <f>+IFERROR(VLOOKUP($F362,'Calculation COD'!$B$4:$J$1055,7,FALSE),"")</f>
        <v/>
      </c>
      <c r="I362" s="374" t="str">
        <f>+IFERROR(VLOOKUP($F362,'Calculation NH4'!$B$4:$J$1041,7,FALSE),"")</f>
        <v/>
      </c>
      <c r="J362" s="42" t="str">
        <f>+IFERROR(VLOOKUP($F362,'Calculation NO3'!$B$4:$J$1044,7,FALSE),"")</f>
        <v/>
      </c>
      <c r="K362" s="42" t="str">
        <f>+IFERROR(VLOOKUP($F362,'Calculation P'!$B$4:$J$1000,7,FALSE),"")</f>
        <v/>
      </c>
      <c r="L362" s="239"/>
      <c r="M362" s="375" t="str">
        <f t="shared" si="121"/>
        <v>43773J</v>
      </c>
      <c r="N362" s="67">
        <f>+IFERROR(VLOOKUP($M362,'Calculation Solids'!$B$4:$J$1141,7,FALSE),"")</f>
        <v>57.028839311609389</v>
      </c>
      <c r="O362" s="42" t="str">
        <f t="shared" si="122"/>
        <v>43773K</v>
      </c>
      <c r="P362" s="42">
        <f>+IFERROR(VLOOKUP($O362,'Calculation Solids'!$B$4:$J$1141,7,FALSE),"")</f>
        <v>69.065057178714071</v>
      </c>
      <c r="Q362" s="42" t="str">
        <f t="shared" si="123"/>
        <v>43773L</v>
      </c>
      <c r="R362" s="42" t="str">
        <f>+IFERROR(VLOOKUP($Q362,'Calculation Solids'!$B$4:$J$1141,7,FALSE),"")</f>
        <v/>
      </c>
      <c r="S362" s="42" t="str">
        <f t="shared" si="124"/>
        <v>43773M</v>
      </c>
      <c r="T362" s="42" t="str">
        <f>+IFERROR(VLOOKUP($S362,'Calculation Solids'!$B$4:$J$1141,7,FALSE),"")</f>
        <v/>
      </c>
      <c r="U362" s="70">
        <f t="shared" si="136"/>
        <v>63.04694824516173</v>
      </c>
      <c r="V362" s="376" t="str">
        <f t="shared" si="125"/>
        <v>43773C</v>
      </c>
      <c r="W362" s="42" t="str">
        <f>+IFERROR(VLOOKUP($V362,'Calculation Solids'!$B$4:$J$1141,7,FALSE),"")</f>
        <v/>
      </c>
      <c r="X362" s="24" t="str">
        <f>+IFERROR(VLOOKUP($V362,'Calculation COD'!$B$4:$J$1055,7,FALSE),"")</f>
        <v/>
      </c>
      <c r="Y362" s="24" t="str">
        <f>+IFERROR(VLOOKUP($V362,'Calculation NH4'!$B$4:$J$1041,7,FALSE),"")</f>
        <v/>
      </c>
      <c r="Z362" s="42" t="str">
        <f>+IFERROR(VLOOKUP($V362,'Calculation NO3'!$B$4:$J$1044,7,FALSE),"")</f>
        <v/>
      </c>
      <c r="AA362" s="132" t="str">
        <f>+IFERROR(VLOOKUP($V362,'Calculation P'!$B$4:$J$1000,7,FALSE),"")</f>
        <v/>
      </c>
      <c r="AB362" s="62"/>
      <c r="AC362" s="373" t="str">
        <f t="shared" si="126"/>
        <v>43773D</v>
      </c>
      <c r="AD362" s="24" t="str">
        <f>+IFERROR(VLOOKUP($AC362,'Calculation TSS'!$B$4:$J$1000,7,FALSE),"")</f>
        <v/>
      </c>
      <c r="AE362" s="24" t="str">
        <f>+IFERROR(VLOOKUP($AC362,'Calculation COD'!$B$4:$J$1055,7,FALSE),"")</f>
        <v/>
      </c>
      <c r="AF362" s="24" t="str">
        <f>+IFERROR(VLOOKUP($AC362,'Calculation NH4'!$B$4:$J$1041,7,FALSE),"")</f>
        <v/>
      </c>
      <c r="AG362" s="42" t="str">
        <f>+IFERROR(VLOOKUP($AC362,'Calculation NO3'!$B$4:$J$1044,7,FALSE),"")</f>
        <v/>
      </c>
      <c r="AH362" s="42" t="str">
        <f>+IFERROR(VLOOKUP($AC362,'Calculation P'!$B$4:$J$1000,7,FALSE),"")</f>
        <v/>
      </c>
      <c r="AI362" s="239"/>
      <c r="AJ362" s="377" t="str">
        <f t="shared" si="127"/>
        <v>43773E</v>
      </c>
      <c r="AK362" s="378" t="str">
        <f>+IFERROR(VLOOKUP($AJ362,'Calculation TSS'!$B$4:$J$1000,7,FALSE),"")</f>
        <v/>
      </c>
      <c r="AL362" s="24" t="str">
        <f>+IFERROR(VLOOKUP($AJ362,'Calculation COD'!$B$4:$J$1055,7,FALSE),"")</f>
        <v/>
      </c>
      <c r="AM362" s="24" t="str">
        <f>+IFERROR(VLOOKUP($AJ362,'Calculation NH4'!$B$4:$J$1041,7,FALSE),"")</f>
        <v/>
      </c>
      <c r="AN362" s="42" t="str">
        <f>+IFERROR(VLOOKUP($AJ362,'Calculation NO3'!$B$4:$J$1044,7,FALSE),"")</f>
        <v/>
      </c>
      <c r="AO362" s="70" t="str">
        <f>+IFERROR(VLOOKUP($AJ362,'Calculation P'!$B$4:$J$1000,7,FALSE),"")</f>
        <v/>
      </c>
      <c r="AP362" s="323" t="str">
        <f t="shared" si="128"/>
        <v>43773F</v>
      </c>
      <c r="AQ362" s="25" t="str">
        <f>+IFERROR(VLOOKUP($AP362,'Calculation TSS'!$B$4:$J$1000,7,FALSE),"")</f>
        <v/>
      </c>
      <c r="AR362" s="25" t="str">
        <f>+IFERROR(VLOOKUP($AP362,'Calculation COD'!$B$4:$J$1055,7,FALSE),"")</f>
        <v/>
      </c>
      <c r="AS362" s="25" t="str">
        <f>+IFERROR(VLOOKUP($AP362,'Calculation NH4'!$B$4:$J$1041,7,FALSE),"")</f>
        <v/>
      </c>
      <c r="AT362" s="42" t="str">
        <f>+IFERROR(VLOOKUP($AP362,'Calculation NO3'!$B$4:$J$1044,7,FALSE),"")</f>
        <v/>
      </c>
      <c r="AU362" s="42" t="str">
        <f>+IFERROR(VLOOKUP($AP362,'Calculation P'!$B$4:$J$1000,7,FALSE),"")</f>
        <v/>
      </c>
      <c r="AV362" s="62"/>
      <c r="AW362" s="376" t="str">
        <f t="shared" si="129"/>
        <v>43773G</v>
      </c>
      <c r="AX362" s="25" t="str">
        <f>+IFERROR(VLOOKUP($AW362,'Calculation COD'!$B$4:$J$1055,7,FALSE),"")</f>
        <v/>
      </c>
      <c r="AY362" s="25" t="str">
        <f>+IFERROR(VLOOKUP($AW362,'Calculation NH4'!$B$4:$J$1041,7,FALSE),"")</f>
        <v/>
      </c>
      <c r="AZ362" s="42" t="str">
        <f>+IFERROR(VLOOKUP($AW362,'Calculation NO3'!$B$4:$J$1044,7,FALSE),"")</f>
        <v/>
      </c>
      <c r="BA362" s="70" t="str">
        <f>+IFERROR(VLOOKUP($AW362,'Calculation P'!$B$4:$J$1000,7,FALSE),"")</f>
        <v/>
      </c>
      <c r="BB362" s="373" t="str">
        <f t="shared" si="130"/>
        <v>43773H</v>
      </c>
      <c r="BC362" s="42" t="str">
        <f>+IFERROR(VLOOKUP($BB362,'Calculation TSS'!$B$4:$J$1000,7,FALSE),"")</f>
        <v/>
      </c>
      <c r="BD362" s="25" t="str">
        <f>+IFERROR(VLOOKUP($BB362,'Calculation COD'!$B$4:$J$1055,7,FALSE),"")</f>
        <v/>
      </c>
      <c r="BE362" s="25" t="str">
        <f>+IFERROR(VLOOKUP($BB362,'Calculation NH4'!$B$4:$J$1041,7,FALSE),"")</f>
        <v/>
      </c>
      <c r="BF362" s="25" t="str">
        <f>+IFERROR(VLOOKUP($BB362,'Calculation NO3'!$B$4:$J$1044,7,FALSE),"")</f>
        <v/>
      </c>
      <c r="BG362" s="132" t="str">
        <f>+IFERROR(VLOOKUP($BB362,'Calculation P'!$B$4:$J$1000,7,FALSE),"")</f>
        <v/>
      </c>
      <c r="BH362" s="377" t="str">
        <f t="shared" si="131"/>
        <v>43773I</v>
      </c>
      <c r="BI362" s="67" t="str">
        <f>+IFERROR(VLOOKUP($BH362,'Calculation TSS'!$B$4:$J$1000,7,FALSE),"")</f>
        <v/>
      </c>
      <c r="BJ362" s="25" t="str">
        <f>+IFERROR(VLOOKUP($BH362,'Calculation COD'!$B$4:$J$1055,7,FALSE),"")</f>
        <v/>
      </c>
      <c r="BK362" s="25" t="str">
        <f>+IFERROR(VLOOKUP($BH362,'Calculation NH4'!$B$4:$J$1041,7,FALSE),"")</f>
        <v/>
      </c>
      <c r="BL362" s="25" t="str">
        <f>+IFERROR(VLOOKUP($BH362,'Calculation NO3'!$B$4:$J$1044,7,FALSE),"")</f>
        <v/>
      </c>
      <c r="BM362" s="42" t="str">
        <f>+IFERROR(VLOOKUP($BH362,'Calculation P'!$B$4:$J$1000,7,FALSE),"")</f>
        <v/>
      </c>
      <c r="BN362" s="62"/>
      <c r="BO362" s="373" t="str">
        <f t="shared" si="132"/>
        <v>43773N</v>
      </c>
      <c r="BP362" s="190" t="str">
        <f>IFERROR(+VLOOKUP($BO362,'Calculation Solids'!$B$4:$I$1141,7,FALSE),"")</f>
        <v/>
      </c>
      <c r="BQ362" s="379" t="str">
        <f t="shared" si="133"/>
        <v>43773O</v>
      </c>
      <c r="BR362" s="190" t="str">
        <f>IFERROR(+VLOOKUP($BQ362,'Calculation Solids'!$B$4:$I$1141,7,FALSE),"")</f>
        <v/>
      </c>
      <c r="BS362" s="380" t="str">
        <f t="shared" si="134"/>
        <v>43773P</v>
      </c>
      <c r="BT362" s="190" t="str">
        <f>IFERROR(+VLOOKUP($BS362,'Calculation Solids'!$B$4:$I$1141,7,FALSE),"")</f>
        <v/>
      </c>
    </row>
    <row r="363" spans="1:72" x14ac:dyDescent="0.35">
      <c r="A363" s="359">
        <v>43774</v>
      </c>
      <c r="B363" s="239"/>
      <c r="C363" s="173" t="str">
        <f t="shared" si="137"/>
        <v>43774A</v>
      </c>
      <c r="D363" s="42" t="str">
        <f>IFERROR(+VLOOKUP(C363,'Calculation Solids'!$B$4:$I$1141,7,FALSE),"")</f>
        <v/>
      </c>
      <c r="E363" s="372" t="str">
        <f>+IFERROR(VLOOKUP($C363,'Calculation COD'!$B$4:$J$1055,7,FALSE),"")</f>
        <v/>
      </c>
      <c r="F363" s="373" t="str">
        <f t="shared" si="120"/>
        <v>43774B</v>
      </c>
      <c r="G363" s="323" t="str">
        <f>IFERROR(+VLOOKUP($F363,'Calculation Solids'!$B$4:$I$1141,7,FALSE),"")</f>
        <v/>
      </c>
      <c r="H363" s="374" t="str">
        <f>+IFERROR(VLOOKUP($F363,'Calculation COD'!$B$4:$J$1055,7,FALSE),"")</f>
        <v/>
      </c>
      <c r="I363" s="374" t="str">
        <f>+IFERROR(VLOOKUP($F363,'Calculation NH4'!$B$4:$J$1041,7,FALSE),"")</f>
        <v/>
      </c>
      <c r="J363" s="42" t="str">
        <f>+IFERROR(VLOOKUP($F363,'Calculation NO3'!$B$4:$J$1044,7,FALSE),"")</f>
        <v/>
      </c>
      <c r="K363" s="42" t="str">
        <f>+IFERROR(VLOOKUP($F363,'Calculation P'!$B$4:$J$1000,7,FALSE),"")</f>
        <v/>
      </c>
      <c r="L363" s="239"/>
      <c r="M363" s="375" t="str">
        <f t="shared" si="121"/>
        <v>43774J</v>
      </c>
      <c r="N363" s="67" t="str">
        <f>+IFERROR(VLOOKUP($M363,'Calculation Solids'!$B$4:$J$1141,7,FALSE),"")</f>
        <v/>
      </c>
      <c r="O363" s="42" t="str">
        <f t="shared" si="122"/>
        <v>43774K</v>
      </c>
      <c r="P363" s="42" t="str">
        <f>+IFERROR(VLOOKUP($O363,'Calculation Solids'!$B$4:$J$1141,7,FALSE),"")</f>
        <v/>
      </c>
      <c r="Q363" s="42" t="str">
        <f t="shared" si="123"/>
        <v>43774L</v>
      </c>
      <c r="R363" s="42" t="str">
        <f>+IFERROR(VLOOKUP($Q363,'Calculation Solids'!$B$4:$J$1141,7,FALSE),"")</f>
        <v/>
      </c>
      <c r="S363" s="42" t="str">
        <f t="shared" si="124"/>
        <v>43774M</v>
      </c>
      <c r="T363" s="42" t="str">
        <f>+IFERROR(VLOOKUP($S363,'Calculation Solids'!$B$4:$J$1141,7,FALSE),"")</f>
        <v/>
      </c>
      <c r="U363" s="70" t="str">
        <f t="shared" si="136"/>
        <v/>
      </c>
      <c r="V363" s="376" t="str">
        <f t="shared" si="125"/>
        <v>43774C</v>
      </c>
      <c r="W363" s="42" t="str">
        <f>+IFERROR(VLOOKUP($V363,'Calculation Solids'!$B$4:$J$1141,7,FALSE),"")</f>
        <v/>
      </c>
      <c r="X363" s="24" t="str">
        <f>+IFERROR(VLOOKUP($V363,'Calculation COD'!$B$4:$J$1055,7,FALSE),"")</f>
        <v/>
      </c>
      <c r="Y363" s="24" t="str">
        <f>+IFERROR(VLOOKUP($V363,'Calculation NH4'!$B$4:$J$1041,7,FALSE),"")</f>
        <v/>
      </c>
      <c r="Z363" s="42" t="str">
        <f>+IFERROR(VLOOKUP($V363,'Calculation NO3'!$B$4:$J$1044,7,FALSE),"")</f>
        <v/>
      </c>
      <c r="AA363" s="132" t="str">
        <f>+IFERROR(VLOOKUP($V363,'Calculation P'!$B$4:$J$1000,7,FALSE),"")</f>
        <v/>
      </c>
      <c r="AB363" s="62"/>
      <c r="AC363" s="373" t="str">
        <f t="shared" si="126"/>
        <v>43774D</v>
      </c>
      <c r="AD363" s="24" t="str">
        <f>+IFERROR(VLOOKUP($AC363,'Calculation TSS'!$B$4:$J$1000,7,FALSE),"")</f>
        <v/>
      </c>
      <c r="AE363" s="24" t="str">
        <f>+IFERROR(VLOOKUP($AC363,'Calculation COD'!$B$4:$J$1055,7,FALSE),"")</f>
        <v/>
      </c>
      <c r="AF363" s="24" t="str">
        <f>+IFERROR(VLOOKUP($AC363,'Calculation NH4'!$B$4:$J$1041,7,FALSE),"")</f>
        <v/>
      </c>
      <c r="AG363" s="42" t="str">
        <f>+IFERROR(VLOOKUP($AC363,'Calculation NO3'!$B$4:$J$1044,7,FALSE),"")</f>
        <v/>
      </c>
      <c r="AH363" s="42" t="str">
        <f>+IFERROR(VLOOKUP($AC363,'Calculation P'!$B$4:$J$1000,7,FALSE),"")</f>
        <v/>
      </c>
      <c r="AI363" s="239"/>
      <c r="AJ363" s="377" t="str">
        <f t="shared" si="127"/>
        <v>43774E</v>
      </c>
      <c r="AK363" s="378" t="str">
        <f>+IFERROR(VLOOKUP($AJ363,'Calculation TSS'!$B$4:$J$1000,7,FALSE),"")</f>
        <v/>
      </c>
      <c r="AL363" s="24" t="str">
        <f>+IFERROR(VLOOKUP($AJ363,'Calculation COD'!$B$4:$J$1055,7,FALSE),"")</f>
        <v/>
      </c>
      <c r="AM363" s="24" t="str">
        <f>+IFERROR(VLOOKUP($AJ363,'Calculation NH4'!$B$4:$J$1041,7,FALSE),"")</f>
        <v/>
      </c>
      <c r="AN363" s="42" t="str">
        <f>+IFERROR(VLOOKUP($AJ363,'Calculation NO3'!$B$4:$J$1044,7,FALSE),"")</f>
        <v/>
      </c>
      <c r="AO363" s="70" t="str">
        <f>+IFERROR(VLOOKUP($AJ363,'Calculation P'!$B$4:$J$1000,7,FALSE),"")</f>
        <v/>
      </c>
      <c r="AP363" s="323" t="str">
        <f t="shared" si="128"/>
        <v>43774F</v>
      </c>
      <c r="AQ363" s="25" t="str">
        <f>+IFERROR(VLOOKUP($AP363,'Calculation TSS'!$B$4:$J$1000,7,FALSE),"")</f>
        <v/>
      </c>
      <c r="AR363" s="25" t="str">
        <f>+IFERROR(VLOOKUP($AP363,'Calculation COD'!$B$4:$J$1055,7,FALSE),"")</f>
        <v/>
      </c>
      <c r="AS363" s="25" t="str">
        <f>+IFERROR(VLOOKUP($AP363,'Calculation NH4'!$B$4:$J$1041,7,FALSE),"")</f>
        <v/>
      </c>
      <c r="AT363" s="42" t="str">
        <f>+IFERROR(VLOOKUP($AP363,'Calculation NO3'!$B$4:$J$1044,7,FALSE),"")</f>
        <v/>
      </c>
      <c r="AU363" s="42" t="str">
        <f>+IFERROR(VLOOKUP($AP363,'Calculation P'!$B$4:$J$1000,7,FALSE),"")</f>
        <v/>
      </c>
      <c r="AV363" s="62"/>
      <c r="AW363" s="376" t="str">
        <f t="shared" si="129"/>
        <v>43774G</v>
      </c>
      <c r="AX363" s="25" t="str">
        <f>+IFERROR(VLOOKUP($AW363,'Calculation COD'!$B$4:$J$1055,7,FALSE),"")</f>
        <v/>
      </c>
      <c r="AY363" s="25" t="str">
        <f>+IFERROR(VLOOKUP($AW363,'Calculation NH4'!$B$4:$J$1041,7,FALSE),"")</f>
        <v/>
      </c>
      <c r="AZ363" s="42" t="str">
        <f>+IFERROR(VLOOKUP($AW363,'Calculation NO3'!$B$4:$J$1044,7,FALSE),"")</f>
        <v/>
      </c>
      <c r="BA363" s="70" t="str">
        <f>+IFERROR(VLOOKUP($AW363,'Calculation P'!$B$4:$J$1000,7,FALSE),"")</f>
        <v/>
      </c>
      <c r="BB363" s="373" t="str">
        <f t="shared" si="130"/>
        <v>43774H</v>
      </c>
      <c r="BC363" s="42" t="str">
        <f>+IFERROR(VLOOKUP($BB363,'Calculation TSS'!$B$4:$J$1000,7,FALSE),"")</f>
        <v/>
      </c>
      <c r="BD363" s="25" t="str">
        <f>+IFERROR(VLOOKUP($BB363,'Calculation COD'!$B$4:$J$1055,7,FALSE),"")</f>
        <v/>
      </c>
      <c r="BE363" s="25" t="str">
        <f>+IFERROR(VLOOKUP($BB363,'Calculation NH4'!$B$4:$J$1041,7,FALSE),"")</f>
        <v/>
      </c>
      <c r="BF363" s="25" t="str">
        <f>+IFERROR(VLOOKUP($BB363,'Calculation NO3'!$B$4:$J$1044,7,FALSE),"")</f>
        <v/>
      </c>
      <c r="BG363" s="132" t="str">
        <f>+IFERROR(VLOOKUP($BB363,'Calculation P'!$B$4:$J$1000,7,FALSE),"")</f>
        <v/>
      </c>
      <c r="BH363" s="377" t="str">
        <f t="shared" si="131"/>
        <v>43774I</v>
      </c>
      <c r="BI363" s="67" t="str">
        <f>+IFERROR(VLOOKUP($BH363,'Calculation TSS'!$B$4:$J$1000,7,FALSE),"")</f>
        <v/>
      </c>
      <c r="BJ363" s="25" t="str">
        <f>+IFERROR(VLOOKUP($BH363,'Calculation COD'!$B$4:$J$1055,7,FALSE),"")</f>
        <v/>
      </c>
      <c r="BK363" s="25" t="str">
        <f>+IFERROR(VLOOKUP($BH363,'Calculation NH4'!$B$4:$J$1041,7,FALSE),"")</f>
        <v/>
      </c>
      <c r="BL363" s="25" t="str">
        <f>+IFERROR(VLOOKUP($BH363,'Calculation NO3'!$B$4:$J$1044,7,FALSE),"")</f>
        <v/>
      </c>
      <c r="BM363" s="42" t="str">
        <f>+IFERROR(VLOOKUP($BH363,'Calculation P'!$B$4:$J$1000,7,FALSE),"")</f>
        <v/>
      </c>
      <c r="BN363" s="62"/>
      <c r="BO363" s="373" t="str">
        <f t="shared" si="132"/>
        <v>43774N</v>
      </c>
      <c r="BP363" s="190" t="str">
        <f>IFERROR(+VLOOKUP($BO363,'Calculation Solids'!$B$4:$I$1141,7,FALSE),"")</f>
        <v/>
      </c>
      <c r="BQ363" s="379" t="str">
        <f t="shared" si="133"/>
        <v>43774O</v>
      </c>
      <c r="BR363" s="190" t="str">
        <f>IFERROR(+VLOOKUP($BQ363,'Calculation Solids'!$B$4:$I$1141,7,FALSE),"")</f>
        <v/>
      </c>
      <c r="BS363" s="380" t="str">
        <f t="shared" si="134"/>
        <v>43774P</v>
      </c>
      <c r="BT363" s="190" t="str">
        <f>IFERROR(+VLOOKUP($BS363,'Calculation Solids'!$B$4:$I$1141,7,FALSE),"")</f>
        <v/>
      </c>
    </row>
    <row r="364" spans="1:72" x14ac:dyDescent="0.35">
      <c r="A364" s="359">
        <v>43775</v>
      </c>
      <c r="B364" s="239"/>
      <c r="C364" s="173" t="str">
        <f t="shared" si="137"/>
        <v>43775A</v>
      </c>
      <c r="D364" s="42" t="str">
        <f>IFERROR(+VLOOKUP(C364,'Calculation Solids'!$B$4:$I$1141,7,FALSE),"")</f>
        <v/>
      </c>
      <c r="E364" s="372">
        <f>+IFERROR(VLOOKUP($C364,'Calculation COD'!$B$4:$J$1055,7,FALSE),"")</f>
        <v>8500</v>
      </c>
      <c r="F364" s="373" t="str">
        <f t="shared" si="120"/>
        <v>43775B</v>
      </c>
      <c r="G364" s="323" t="str">
        <f>IFERROR(+VLOOKUP($F364,'Calculation Solids'!$B$4:$I$1141,7,FALSE),"")</f>
        <v/>
      </c>
      <c r="H364" s="374">
        <f>+IFERROR(VLOOKUP($F364,'Calculation COD'!$B$4:$J$1055,7,FALSE),"")</f>
        <v>3900</v>
      </c>
      <c r="I364" s="374">
        <f>+IFERROR(VLOOKUP($F364,'Calculation NH4'!$B$4:$J$1041,7,FALSE),"")</f>
        <v>960</v>
      </c>
      <c r="J364" s="42">
        <f>+IFERROR(VLOOKUP($F364,'Calculation NO3'!$B$4:$J$1044,7,FALSE),"")</f>
        <v>73.5</v>
      </c>
      <c r="K364" s="42">
        <f>+IFERROR(VLOOKUP($F364,'Calculation P'!$B$4:$J$1000,7,FALSE),"")</f>
        <v>36.299999999999997</v>
      </c>
      <c r="L364" s="239"/>
      <c r="M364" s="375" t="str">
        <f t="shared" si="121"/>
        <v>43775J</v>
      </c>
      <c r="N364" s="67" t="str">
        <f>+IFERROR(VLOOKUP($M364,'Calculation Solids'!$B$4:$J$1141,7,FALSE),"")</f>
        <v/>
      </c>
      <c r="O364" s="42" t="str">
        <f t="shared" si="122"/>
        <v>43775K</v>
      </c>
      <c r="P364" s="42" t="str">
        <f>+IFERROR(VLOOKUP($O364,'Calculation Solids'!$B$4:$J$1141,7,FALSE),"")</f>
        <v/>
      </c>
      <c r="Q364" s="42" t="str">
        <f t="shared" si="123"/>
        <v>43775L</v>
      </c>
      <c r="R364" s="42" t="str">
        <f>+IFERROR(VLOOKUP($Q364,'Calculation Solids'!$B$4:$J$1141,7,FALSE),"")</f>
        <v/>
      </c>
      <c r="S364" s="42" t="str">
        <f t="shared" si="124"/>
        <v>43775M</v>
      </c>
      <c r="T364" s="42" t="str">
        <f>+IFERROR(VLOOKUP($S364,'Calculation Solids'!$B$4:$J$1141,7,FALSE),"")</f>
        <v/>
      </c>
      <c r="U364" s="70" t="str">
        <f t="shared" si="136"/>
        <v/>
      </c>
      <c r="V364" s="376" t="str">
        <f t="shared" si="125"/>
        <v>43775C</v>
      </c>
      <c r="W364" s="42" t="str">
        <f>+IFERROR(VLOOKUP($V364,'Calculation Solids'!$B$4:$J$1141,7,FALSE),"")</f>
        <v/>
      </c>
      <c r="X364" s="24">
        <f>+IFERROR(VLOOKUP($V364,'Calculation COD'!$B$4:$J$1055,7,FALSE),"")</f>
        <v>3920</v>
      </c>
      <c r="Y364" s="24">
        <f>+IFERROR(VLOOKUP($V364,'Calculation NH4'!$B$4:$J$1041,7,FALSE),"")</f>
        <v>817.5</v>
      </c>
      <c r="Z364" s="42">
        <f>+IFERROR(VLOOKUP($V364,'Calculation NO3'!$B$4:$J$1044,7,FALSE),"")</f>
        <v>90</v>
      </c>
      <c r="AA364" s="132" t="str">
        <f>+IFERROR(VLOOKUP($V364,'Calculation P'!$B$4:$J$1000,7,FALSE),"")</f>
        <v/>
      </c>
      <c r="AB364" s="62"/>
      <c r="AC364" s="373" t="str">
        <f t="shared" si="126"/>
        <v>43775D</v>
      </c>
      <c r="AD364" s="24">
        <f>+IFERROR(VLOOKUP($AC364,'Calculation TSS'!$B$4:$J$1000,7,FALSE),"")</f>
        <v>1293.3333333333387</v>
      </c>
      <c r="AE364" s="24">
        <f>+IFERROR(VLOOKUP($AC364,'Calculation COD'!$B$4:$J$1055,7,FALSE),"")</f>
        <v>0</v>
      </c>
      <c r="AF364" s="24">
        <f>+IFERROR(VLOOKUP($AC364,'Calculation NH4'!$B$4:$J$1041,7,FALSE),"")</f>
        <v>670</v>
      </c>
      <c r="AG364" s="42">
        <f>+IFERROR(VLOOKUP($AC364,'Calculation NO3'!$B$4:$J$1044,7,FALSE),"")</f>
        <v>40</v>
      </c>
      <c r="AH364" s="42" t="str">
        <f>+IFERROR(VLOOKUP($AC364,'Calculation P'!$B$4:$J$1000,7,FALSE),"")</f>
        <v/>
      </c>
      <c r="AI364" s="239"/>
      <c r="AJ364" s="377" t="str">
        <f t="shared" si="127"/>
        <v>43775E</v>
      </c>
      <c r="AK364" s="378" t="str">
        <f>+IFERROR(VLOOKUP($AJ364,'Calculation TSS'!$B$4:$J$1000,7,FALSE),"")</f>
        <v/>
      </c>
      <c r="AL364" s="24" t="str">
        <f>+IFERROR(VLOOKUP($AJ364,'Calculation COD'!$B$4:$J$1055,7,FALSE),"")</f>
        <v/>
      </c>
      <c r="AM364" s="24" t="str">
        <f>+IFERROR(VLOOKUP($AJ364,'Calculation NH4'!$B$4:$J$1041,7,FALSE),"")</f>
        <v/>
      </c>
      <c r="AN364" s="42" t="str">
        <f>+IFERROR(VLOOKUP($AJ364,'Calculation NO3'!$B$4:$J$1044,7,FALSE),"")</f>
        <v/>
      </c>
      <c r="AO364" s="70" t="str">
        <f>+IFERROR(VLOOKUP($AJ364,'Calculation P'!$B$4:$J$1000,7,FALSE),"")</f>
        <v/>
      </c>
      <c r="AP364" s="323" t="str">
        <f t="shared" si="128"/>
        <v>43775F</v>
      </c>
      <c r="AQ364" s="25">
        <f>+IFERROR(VLOOKUP($AP364,'Calculation TSS'!$B$4:$J$1000,7,FALSE),"")</f>
        <v>473.33333333333303</v>
      </c>
      <c r="AR364" s="25" t="str">
        <f>+IFERROR(VLOOKUP($AP364,'Calculation COD'!$B$4:$J$1055,7,FALSE),"")</f>
        <v/>
      </c>
      <c r="AS364" s="25" t="str">
        <f>+IFERROR(VLOOKUP($AP364,'Calculation NH4'!$B$4:$J$1041,7,FALSE),"")</f>
        <v/>
      </c>
      <c r="AT364" s="42" t="str">
        <f>+IFERROR(VLOOKUP($AP364,'Calculation NO3'!$B$4:$J$1044,7,FALSE),"")</f>
        <v/>
      </c>
      <c r="AU364" s="42" t="str">
        <f>+IFERROR(VLOOKUP($AP364,'Calculation P'!$B$4:$J$1000,7,FALSE),"")</f>
        <v/>
      </c>
      <c r="AV364" s="62"/>
      <c r="AW364" s="376" t="str">
        <f t="shared" si="129"/>
        <v>43775G</v>
      </c>
      <c r="AX364" s="25">
        <f>+IFERROR(VLOOKUP($AW364,'Calculation COD'!$B$4:$J$1055,7,FALSE),"")</f>
        <v>0</v>
      </c>
      <c r="AY364" s="25">
        <f>+IFERROR(VLOOKUP($AW364,'Calculation NH4'!$B$4:$J$1041,7,FALSE),"")</f>
        <v>267.5</v>
      </c>
      <c r="AZ364" s="42">
        <f>+IFERROR(VLOOKUP($AW364,'Calculation NO3'!$B$4:$J$1044,7,FALSE),"")</f>
        <v>0</v>
      </c>
      <c r="BA364" s="70">
        <f>+IFERROR(VLOOKUP($AW364,'Calculation P'!$B$4:$J$1000,7,FALSE),"")</f>
        <v>0</v>
      </c>
      <c r="BB364" s="373" t="str">
        <f t="shared" si="130"/>
        <v>43775H</v>
      </c>
      <c r="BC364" s="42">
        <f>+IFERROR(VLOOKUP($BB364,'Calculation TSS'!$B$4:$J$1000,7,FALSE),"")</f>
        <v>25.333333333332764</v>
      </c>
      <c r="BD364" s="25">
        <f>+IFERROR(VLOOKUP($BB364,'Calculation COD'!$B$4:$J$1055,7,FALSE),"")</f>
        <v>0</v>
      </c>
      <c r="BE364" s="25">
        <f>+IFERROR(VLOOKUP($BB364,'Calculation NH4'!$B$4:$J$1041,7,FALSE),"")</f>
        <v>335</v>
      </c>
      <c r="BF364" s="25">
        <f>+IFERROR(VLOOKUP($BB364,'Calculation NO3'!$B$4:$J$1044,7,FALSE),"")</f>
        <v>99</v>
      </c>
      <c r="BG364" s="132" t="str">
        <f>+IFERROR(VLOOKUP($BB364,'Calculation P'!$B$4:$J$1000,7,FALSE),"")</f>
        <v/>
      </c>
      <c r="BH364" s="377" t="str">
        <f t="shared" si="131"/>
        <v>43775I</v>
      </c>
      <c r="BI364" s="67">
        <f>+IFERROR(VLOOKUP($BH364,'Calculation TSS'!$B$4:$J$1000,7,FALSE),"")</f>
        <v>18.000000000000238</v>
      </c>
      <c r="BJ364" s="25">
        <f>+IFERROR(VLOOKUP($BH364,'Calculation COD'!$B$4:$J$1055,7,FALSE),"")</f>
        <v>0</v>
      </c>
      <c r="BK364" s="25">
        <f>+IFERROR(VLOOKUP($BH364,'Calculation NH4'!$B$4:$J$1041,7,FALSE),"")</f>
        <v>255</v>
      </c>
      <c r="BL364" s="25">
        <f>+IFERROR(VLOOKUP($BH364,'Calculation NO3'!$B$4:$J$1044,7,FALSE),"")</f>
        <v>135.1</v>
      </c>
      <c r="BM364" s="42">
        <f>+IFERROR(VLOOKUP($BH364,'Calculation P'!$B$4:$J$1000,7,FALSE),"")</f>
        <v>0</v>
      </c>
      <c r="BN364" s="62"/>
      <c r="BO364" s="373" t="str">
        <f t="shared" si="132"/>
        <v>43775N</v>
      </c>
      <c r="BP364" s="190" t="str">
        <f>IFERROR(+VLOOKUP($BO364,'Calculation Solids'!$B$4:$I$1141,7,FALSE),"")</f>
        <v/>
      </c>
      <c r="BQ364" s="379" t="str">
        <f t="shared" si="133"/>
        <v>43775O</v>
      </c>
      <c r="BR364" s="190" t="str">
        <f>IFERROR(+VLOOKUP($BQ364,'Calculation Solids'!$B$4:$I$1141,7,FALSE),"")</f>
        <v/>
      </c>
      <c r="BS364" s="380" t="str">
        <f t="shared" si="134"/>
        <v>43775P</v>
      </c>
      <c r="BT364" s="190" t="str">
        <f>IFERROR(+VLOOKUP($BS364,'Calculation Solids'!$B$4:$I$1141,7,FALSE),"")</f>
        <v/>
      </c>
    </row>
    <row r="365" spans="1:72" x14ac:dyDescent="0.35">
      <c r="A365" s="359">
        <v>43776</v>
      </c>
      <c r="B365" s="239"/>
      <c r="C365" s="173" t="str">
        <f t="shared" si="137"/>
        <v>43776A</v>
      </c>
      <c r="D365" s="42" t="str">
        <f>IFERROR(+VLOOKUP(C365,'Calculation Solids'!$B$4:$I$1141,7,FALSE),"")</f>
        <v/>
      </c>
      <c r="E365" s="372" t="str">
        <f>+IFERROR(VLOOKUP($C365,'Calculation COD'!$B$4:$J$1055,7,FALSE),"")</f>
        <v/>
      </c>
      <c r="F365" s="373" t="str">
        <f t="shared" ref="F365:F428" si="138">+CONCATENATE($A365,$G$5)</f>
        <v>43776B</v>
      </c>
      <c r="G365" s="323" t="str">
        <f>IFERROR(+VLOOKUP($F365,'Calculation Solids'!$B$4:$I$1141,7,FALSE),"")</f>
        <v/>
      </c>
      <c r="H365" s="374" t="str">
        <f>+IFERROR(VLOOKUP($F365,'Calculation COD'!$B$4:$J$1055,7,FALSE),"")</f>
        <v/>
      </c>
      <c r="I365" s="374" t="str">
        <f>+IFERROR(VLOOKUP($F365,'Calculation NH4'!$B$4:$J$1041,7,FALSE),"")</f>
        <v/>
      </c>
      <c r="J365" s="42" t="str">
        <f>+IFERROR(VLOOKUP($F365,'Calculation NO3'!$B$4:$J$1044,7,FALSE),"")</f>
        <v/>
      </c>
      <c r="K365" s="42" t="str">
        <f>+IFERROR(VLOOKUP($F365,'Calculation P'!$B$4:$J$1000,7,FALSE),"")</f>
        <v/>
      </c>
      <c r="L365" s="239"/>
      <c r="M365" s="375" t="str">
        <f t="shared" ref="M365:M428" si="139">+CONCATENATE($A365,$N$5)</f>
        <v>43776J</v>
      </c>
      <c r="N365" s="67" t="str">
        <f>+IFERROR(VLOOKUP($M365,'Calculation Solids'!$B$4:$J$1141,7,FALSE),"")</f>
        <v/>
      </c>
      <c r="O365" s="42" t="str">
        <f t="shared" ref="O365:O428" si="140">+CONCATENATE($A365,$P$5)</f>
        <v>43776K</v>
      </c>
      <c r="P365" s="42" t="str">
        <f>+IFERROR(VLOOKUP($O365,'Calculation Solids'!$B$4:$J$1141,7,FALSE),"")</f>
        <v/>
      </c>
      <c r="Q365" s="42" t="str">
        <f t="shared" ref="Q365:Q428" si="141">+CONCATENATE($A365,$R$5)</f>
        <v>43776L</v>
      </c>
      <c r="R365" s="42" t="str">
        <f>+IFERROR(VLOOKUP($Q365,'Calculation Solids'!$B$4:$J$1141,7,FALSE),"")</f>
        <v/>
      </c>
      <c r="S365" s="42" t="str">
        <f t="shared" ref="S365:S428" si="142">+CONCATENATE($A365,$T$5)</f>
        <v>43776M</v>
      </c>
      <c r="T365" s="42" t="str">
        <f>+IFERROR(VLOOKUP($S365,'Calculation Solids'!$B$4:$J$1141,7,FALSE),"")</f>
        <v/>
      </c>
      <c r="U365" s="70" t="str">
        <f t="shared" ref="U365:U418" si="143">IFERROR(AVERAGE(N365,P365,R365,T365),"")</f>
        <v/>
      </c>
      <c r="V365" s="376" t="str">
        <f t="shared" ref="V365:V428" si="144">+CONCATENATE($A365,$W$5)</f>
        <v>43776C</v>
      </c>
      <c r="W365" s="42" t="str">
        <f>+IFERROR(VLOOKUP($V365,'Calculation Solids'!$B$4:$J$1141,7,FALSE),"")</f>
        <v/>
      </c>
      <c r="X365" s="24" t="str">
        <f>+IFERROR(VLOOKUP($V365,'Calculation COD'!$B$4:$J$1055,7,FALSE),"")</f>
        <v/>
      </c>
      <c r="Y365" s="24" t="str">
        <f>+IFERROR(VLOOKUP($V365,'Calculation NH4'!$B$4:$J$1041,7,FALSE),"")</f>
        <v/>
      </c>
      <c r="Z365" s="42" t="str">
        <f>+IFERROR(VLOOKUP($V365,'Calculation NO3'!$B$4:$J$1044,7,FALSE),"")</f>
        <v/>
      </c>
      <c r="AA365" s="132" t="str">
        <f>+IFERROR(VLOOKUP($V365,'Calculation P'!$B$4:$J$1000,7,FALSE),"")</f>
        <v/>
      </c>
      <c r="AB365" s="62"/>
      <c r="AC365" s="373" t="str">
        <f t="shared" ref="AC365:AC428" si="145">+CONCATENATE($A365,$AD$5)</f>
        <v>43776D</v>
      </c>
      <c r="AD365" s="24" t="str">
        <f>+IFERROR(VLOOKUP($AC365,'Calculation TSS'!$B$4:$J$1000,7,FALSE),"")</f>
        <v/>
      </c>
      <c r="AE365" s="24" t="str">
        <f>+IFERROR(VLOOKUP($AC365,'Calculation COD'!$B$4:$J$1055,7,FALSE),"")</f>
        <v/>
      </c>
      <c r="AF365" s="24" t="str">
        <f>+IFERROR(VLOOKUP($AC365,'Calculation NH4'!$B$4:$J$1041,7,FALSE),"")</f>
        <v/>
      </c>
      <c r="AG365" s="42" t="str">
        <f>+IFERROR(VLOOKUP($AC365,'Calculation NO3'!$B$4:$J$1044,7,FALSE),"")</f>
        <v/>
      </c>
      <c r="AH365" s="42" t="str">
        <f>+IFERROR(VLOOKUP($AC365,'Calculation P'!$B$4:$J$1000,7,FALSE),"")</f>
        <v/>
      </c>
      <c r="AI365" s="239"/>
      <c r="AJ365" s="377" t="str">
        <f t="shared" ref="AJ365:AJ428" si="146">+CONCATENATE($A365,$AK$5)</f>
        <v>43776E</v>
      </c>
      <c r="AK365" s="378" t="str">
        <f>+IFERROR(VLOOKUP($AJ365,'Calculation TSS'!$B$4:$J$1000,7,FALSE),"")</f>
        <v/>
      </c>
      <c r="AL365" s="24" t="str">
        <f>+IFERROR(VLOOKUP($AJ365,'Calculation COD'!$B$4:$J$1055,7,FALSE),"")</f>
        <v/>
      </c>
      <c r="AM365" s="24" t="str">
        <f>+IFERROR(VLOOKUP($AJ365,'Calculation NH4'!$B$4:$J$1041,7,FALSE),"")</f>
        <v/>
      </c>
      <c r="AN365" s="42" t="str">
        <f>+IFERROR(VLOOKUP($AJ365,'Calculation NO3'!$B$4:$J$1044,7,FALSE),"")</f>
        <v/>
      </c>
      <c r="AO365" s="70" t="str">
        <f>+IFERROR(VLOOKUP($AJ365,'Calculation P'!$B$4:$J$1000,7,FALSE),"")</f>
        <v/>
      </c>
      <c r="AP365" s="323" t="str">
        <f t="shared" ref="AP365:AP428" si="147">+CONCATENATE($A365,$AQ$5)</f>
        <v>43776F</v>
      </c>
      <c r="AQ365" s="25" t="str">
        <f>+IFERROR(VLOOKUP($AP365,'Calculation TSS'!$B$4:$J$1000,7,FALSE),"")</f>
        <v/>
      </c>
      <c r="AR365" s="25" t="str">
        <f>+IFERROR(VLOOKUP($AP365,'Calculation COD'!$B$4:$J$1055,7,FALSE),"")</f>
        <v/>
      </c>
      <c r="AS365" s="25" t="str">
        <f>+IFERROR(VLOOKUP($AP365,'Calculation NH4'!$B$4:$J$1041,7,FALSE),"")</f>
        <v/>
      </c>
      <c r="AT365" s="42" t="str">
        <f>+IFERROR(VLOOKUP($AP365,'Calculation NO3'!$B$4:$J$1044,7,FALSE),"")</f>
        <v/>
      </c>
      <c r="AU365" s="42" t="str">
        <f>+IFERROR(VLOOKUP($AP365,'Calculation P'!$B$4:$J$1000,7,FALSE),"")</f>
        <v/>
      </c>
      <c r="AV365" s="62"/>
      <c r="AW365" s="376" t="str">
        <f t="shared" ref="AW365:AW428" si="148">+CONCATENATE($A365,$AX$5)</f>
        <v>43776G</v>
      </c>
      <c r="AX365" s="25" t="str">
        <f>+IFERROR(VLOOKUP($AW365,'Calculation COD'!$B$4:$J$1055,7,FALSE),"")</f>
        <v/>
      </c>
      <c r="AY365" s="25" t="str">
        <f>+IFERROR(VLOOKUP($AW365,'Calculation NH4'!$B$4:$J$1041,7,FALSE),"")</f>
        <v/>
      </c>
      <c r="AZ365" s="42" t="str">
        <f>+IFERROR(VLOOKUP($AW365,'Calculation NO3'!$B$4:$J$1044,7,FALSE),"")</f>
        <v/>
      </c>
      <c r="BA365" s="70" t="str">
        <f>+IFERROR(VLOOKUP($AW365,'Calculation P'!$B$4:$J$1000,7,FALSE),"")</f>
        <v/>
      </c>
      <c r="BB365" s="373" t="str">
        <f t="shared" ref="BB365:BB428" si="149">+CONCATENATE($A365,$BC$5)</f>
        <v>43776H</v>
      </c>
      <c r="BC365" s="42" t="str">
        <f>+IFERROR(VLOOKUP($BB365,'Calculation TSS'!$B$4:$J$1000,7,FALSE),"")</f>
        <v/>
      </c>
      <c r="BD365" s="25" t="str">
        <f>+IFERROR(VLOOKUP($BB365,'Calculation COD'!$B$4:$J$1055,7,FALSE),"")</f>
        <v/>
      </c>
      <c r="BE365" s="25" t="str">
        <f>+IFERROR(VLOOKUP($BB365,'Calculation NH4'!$B$4:$J$1041,7,FALSE),"")</f>
        <v/>
      </c>
      <c r="BF365" s="25" t="str">
        <f>+IFERROR(VLOOKUP($BB365,'Calculation NO3'!$B$4:$J$1044,7,FALSE),"")</f>
        <v/>
      </c>
      <c r="BG365" s="132" t="str">
        <f>+IFERROR(VLOOKUP($BB365,'Calculation P'!$B$4:$J$1000,7,FALSE),"")</f>
        <v/>
      </c>
      <c r="BH365" s="377" t="str">
        <f t="shared" ref="BH365:BH428" si="150">+CONCATENATE($A365,$BI$5)</f>
        <v>43776I</v>
      </c>
      <c r="BI365" s="67" t="str">
        <f>+IFERROR(VLOOKUP($BH365,'Calculation TSS'!$B$4:$J$1000,7,FALSE),"")</f>
        <v/>
      </c>
      <c r="BJ365" s="25" t="str">
        <f>+IFERROR(VLOOKUP($BH365,'Calculation COD'!$B$4:$J$1055,7,FALSE),"")</f>
        <v/>
      </c>
      <c r="BK365" s="25" t="str">
        <f>+IFERROR(VLOOKUP($BH365,'Calculation NH4'!$B$4:$J$1041,7,FALSE),"")</f>
        <v/>
      </c>
      <c r="BL365" s="25" t="str">
        <f>+IFERROR(VLOOKUP($BH365,'Calculation NO3'!$B$4:$J$1044,7,FALSE),"")</f>
        <v/>
      </c>
      <c r="BM365" s="42" t="str">
        <f>+IFERROR(VLOOKUP($BH365,'Calculation P'!$B$4:$J$1000,7,FALSE),"")</f>
        <v/>
      </c>
      <c r="BN365" s="62"/>
      <c r="BO365" s="373" t="str">
        <f t="shared" ref="BO365:BO428" si="151">+CONCATENATE($A365,$BP$5)</f>
        <v>43776N</v>
      </c>
      <c r="BP365" s="190" t="str">
        <f>IFERROR(+VLOOKUP($BO365,'Calculation Solids'!$B$4:$I$1141,7,FALSE),"")</f>
        <v/>
      </c>
      <c r="BQ365" s="379" t="str">
        <f t="shared" ref="BQ365:BQ428" si="152">+CONCATENATE($A365,$BR$5)</f>
        <v>43776O</v>
      </c>
      <c r="BR365" s="190" t="str">
        <f>IFERROR(+VLOOKUP($BQ365,'Calculation Solids'!$B$4:$I$1141,7,FALSE),"")</f>
        <v/>
      </c>
      <c r="BS365" s="380" t="str">
        <f t="shared" ref="BS365:BS428" si="153">+CONCATENATE($A365,$BT$5)</f>
        <v>43776P</v>
      </c>
      <c r="BT365" s="190" t="str">
        <f>IFERROR(+VLOOKUP($BS365,'Calculation Solids'!$B$4:$I$1141,7,FALSE),"")</f>
        <v/>
      </c>
    </row>
    <row r="366" spans="1:72" x14ac:dyDescent="0.35">
      <c r="A366" s="359">
        <v>43777</v>
      </c>
      <c r="B366" s="239"/>
      <c r="C366" s="173" t="str">
        <f t="shared" si="137"/>
        <v>43777A</v>
      </c>
      <c r="D366" s="42">
        <f>IFERROR(+VLOOKUP(C366,'Calculation Solids'!$B$4:$I$1141,7,FALSE),"")</f>
        <v>-23.381126932398228</v>
      </c>
      <c r="E366" s="372" t="str">
        <f>+IFERROR(VLOOKUP($C366,'Calculation COD'!$B$4:$J$1055,7,FALSE),"")</f>
        <v/>
      </c>
      <c r="F366" s="373" t="str">
        <f t="shared" si="138"/>
        <v>43777B</v>
      </c>
      <c r="G366" s="323">
        <f>IFERROR(+VLOOKUP($F366,'Calculation Solids'!$B$4:$I$1141,7,FALSE),"")</f>
        <v>4.5763656891500473</v>
      </c>
      <c r="H366" s="374" t="str">
        <f>+IFERROR(VLOOKUP($F366,'Calculation COD'!$B$4:$J$1055,7,FALSE),"")</f>
        <v/>
      </c>
      <c r="I366" s="374" t="str">
        <f>+IFERROR(VLOOKUP($F366,'Calculation NH4'!$B$4:$J$1041,7,FALSE),"")</f>
        <v/>
      </c>
      <c r="J366" s="42" t="str">
        <f>+IFERROR(VLOOKUP($F366,'Calculation NO3'!$B$4:$J$1044,7,FALSE),"")</f>
        <v/>
      </c>
      <c r="K366" s="42" t="str">
        <f>+IFERROR(VLOOKUP($F366,'Calculation P'!$B$4:$J$1000,7,FALSE),"")</f>
        <v/>
      </c>
      <c r="L366" s="239"/>
      <c r="M366" s="375" t="str">
        <f t="shared" si="139"/>
        <v>43777J</v>
      </c>
      <c r="N366" s="67">
        <f>+IFERROR(VLOOKUP($M366,'Calculation Solids'!$B$4:$J$1141,7,FALSE),"")</f>
        <v>49.784741690028021</v>
      </c>
      <c r="O366" s="42" t="str">
        <f t="shared" si="140"/>
        <v>43777K</v>
      </c>
      <c r="P366" s="42">
        <f>+IFERROR(VLOOKUP($O366,'Calculation Solids'!$B$4:$J$1141,7,FALSE),"")</f>
        <v>32.409534680199158</v>
      </c>
      <c r="Q366" s="42" t="str">
        <f t="shared" si="141"/>
        <v>43777L</v>
      </c>
      <c r="R366" s="42" t="str">
        <f>+IFERROR(VLOOKUP($Q366,'Calculation Solids'!$B$4:$J$1141,7,FALSE),"")</f>
        <v/>
      </c>
      <c r="S366" s="42" t="str">
        <f t="shared" si="142"/>
        <v>43777M</v>
      </c>
      <c r="T366" s="42" t="str">
        <f>+IFERROR(VLOOKUP($S366,'Calculation Solids'!$B$4:$J$1141,7,FALSE),"")</f>
        <v/>
      </c>
      <c r="U366" s="70">
        <f t="shared" si="143"/>
        <v>41.097138185113593</v>
      </c>
      <c r="V366" s="376" t="str">
        <f t="shared" si="144"/>
        <v>43777C</v>
      </c>
      <c r="W366" s="42" t="str">
        <f>+IFERROR(VLOOKUP($V366,'Calculation Solids'!$B$4:$J$1141,7,FALSE),"")</f>
        <v/>
      </c>
      <c r="X366" s="24" t="str">
        <f>+IFERROR(VLOOKUP($V366,'Calculation COD'!$B$4:$J$1055,7,FALSE),"")</f>
        <v/>
      </c>
      <c r="Y366" s="24" t="str">
        <f>+IFERROR(VLOOKUP($V366,'Calculation NH4'!$B$4:$J$1041,7,FALSE),"")</f>
        <v/>
      </c>
      <c r="Z366" s="42" t="str">
        <f>+IFERROR(VLOOKUP($V366,'Calculation NO3'!$B$4:$J$1044,7,FALSE),"")</f>
        <v/>
      </c>
      <c r="AA366" s="132" t="str">
        <f>+IFERROR(VLOOKUP($V366,'Calculation P'!$B$4:$J$1000,7,FALSE),"")</f>
        <v/>
      </c>
      <c r="AB366" s="62"/>
      <c r="AC366" s="373" t="str">
        <f t="shared" si="145"/>
        <v>43777D</v>
      </c>
      <c r="AD366" s="24" t="str">
        <f>+IFERROR(VLOOKUP($AC366,'Calculation TSS'!$B$4:$J$1000,7,FALSE),"")</f>
        <v/>
      </c>
      <c r="AE366" s="24" t="str">
        <f>+IFERROR(VLOOKUP($AC366,'Calculation COD'!$B$4:$J$1055,7,FALSE),"")</f>
        <v/>
      </c>
      <c r="AF366" s="24" t="str">
        <f>+IFERROR(VLOOKUP($AC366,'Calculation NH4'!$B$4:$J$1041,7,FALSE),"")</f>
        <v/>
      </c>
      <c r="AG366" s="42" t="str">
        <f>+IFERROR(VLOOKUP($AC366,'Calculation NO3'!$B$4:$J$1044,7,FALSE),"")</f>
        <v/>
      </c>
      <c r="AH366" s="42" t="str">
        <f>+IFERROR(VLOOKUP($AC366,'Calculation P'!$B$4:$J$1000,7,FALSE),"")</f>
        <v/>
      </c>
      <c r="AI366" s="239"/>
      <c r="AJ366" s="377" t="str">
        <f t="shared" si="146"/>
        <v>43777E</v>
      </c>
      <c r="AK366" s="378" t="str">
        <f>+IFERROR(VLOOKUP($AJ366,'Calculation TSS'!$B$4:$J$1000,7,FALSE),"")</f>
        <v/>
      </c>
      <c r="AL366" s="24" t="str">
        <f>+IFERROR(VLOOKUP($AJ366,'Calculation COD'!$B$4:$J$1055,7,FALSE),"")</f>
        <v/>
      </c>
      <c r="AM366" s="24" t="str">
        <f>+IFERROR(VLOOKUP($AJ366,'Calculation NH4'!$B$4:$J$1041,7,FALSE),"")</f>
        <v/>
      </c>
      <c r="AN366" s="42" t="str">
        <f>+IFERROR(VLOOKUP($AJ366,'Calculation NO3'!$B$4:$J$1044,7,FALSE),"")</f>
        <v/>
      </c>
      <c r="AO366" s="70" t="str">
        <f>+IFERROR(VLOOKUP($AJ366,'Calculation P'!$B$4:$J$1000,7,FALSE),"")</f>
        <v/>
      </c>
      <c r="AP366" s="323" t="str">
        <f t="shared" si="147"/>
        <v>43777F</v>
      </c>
      <c r="AQ366" s="25" t="str">
        <f>+IFERROR(VLOOKUP($AP366,'Calculation TSS'!$B$4:$J$1000,7,FALSE),"")</f>
        <v/>
      </c>
      <c r="AR366" s="25" t="str">
        <f>+IFERROR(VLOOKUP($AP366,'Calculation COD'!$B$4:$J$1055,7,FALSE),"")</f>
        <v/>
      </c>
      <c r="AS366" s="25" t="str">
        <f>+IFERROR(VLOOKUP($AP366,'Calculation NH4'!$B$4:$J$1041,7,FALSE),"")</f>
        <v/>
      </c>
      <c r="AT366" s="42" t="str">
        <f>+IFERROR(VLOOKUP($AP366,'Calculation NO3'!$B$4:$J$1044,7,FALSE),"")</f>
        <v/>
      </c>
      <c r="AU366" s="42" t="str">
        <f>+IFERROR(VLOOKUP($AP366,'Calculation P'!$B$4:$J$1000,7,FALSE),"")</f>
        <v/>
      </c>
      <c r="AV366" s="62"/>
      <c r="AW366" s="376" t="str">
        <f t="shared" si="148"/>
        <v>43777G</v>
      </c>
      <c r="AX366" s="25" t="str">
        <f>+IFERROR(VLOOKUP($AW366,'Calculation COD'!$B$4:$J$1055,7,FALSE),"")</f>
        <v/>
      </c>
      <c r="AY366" s="25" t="str">
        <f>+IFERROR(VLOOKUP($AW366,'Calculation NH4'!$B$4:$J$1041,7,FALSE),"")</f>
        <v/>
      </c>
      <c r="AZ366" s="42" t="str">
        <f>+IFERROR(VLOOKUP($AW366,'Calculation NO3'!$B$4:$J$1044,7,FALSE),"")</f>
        <v/>
      </c>
      <c r="BA366" s="70" t="str">
        <f>+IFERROR(VLOOKUP($AW366,'Calculation P'!$B$4:$J$1000,7,FALSE),"")</f>
        <v/>
      </c>
      <c r="BB366" s="373" t="str">
        <f t="shared" si="149"/>
        <v>43777H</v>
      </c>
      <c r="BC366" s="42" t="str">
        <f>+IFERROR(VLOOKUP($BB366,'Calculation TSS'!$B$4:$J$1000,7,FALSE),"")</f>
        <v/>
      </c>
      <c r="BD366" s="25" t="str">
        <f>+IFERROR(VLOOKUP($BB366,'Calculation COD'!$B$4:$J$1055,7,FALSE),"")</f>
        <v/>
      </c>
      <c r="BE366" s="25" t="str">
        <f>+IFERROR(VLOOKUP($BB366,'Calculation NH4'!$B$4:$J$1041,7,FALSE),"")</f>
        <v/>
      </c>
      <c r="BF366" s="25" t="str">
        <f>+IFERROR(VLOOKUP($BB366,'Calculation NO3'!$B$4:$J$1044,7,FALSE),"")</f>
        <v/>
      </c>
      <c r="BG366" s="132" t="str">
        <f>+IFERROR(VLOOKUP($BB366,'Calculation P'!$B$4:$J$1000,7,FALSE),"")</f>
        <v/>
      </c>
      <c r="BH366" s="377" t="str">
        <f t="shared" si="150"/>
        <v>43777I</v>
      </c>
      <c r="BI366" s="67" t="str">
        <f>+IFERROR(VLOOKUP($BH366,'Calculation TSS'!$B$4:$J$1000,7,FALSE),"")</f>
        <v/>
      </c>
      <c r="BJ366" s="25" t="str">
        <f>+IFERROR(VLOOKUP($BH366,'Calculation COD'!$B$4:$J$1055,7,FALSE),"")</f>
        <v/>
      </c>
      <c r="BK366" s="25" t="str">
        <f>+IFERROR(VLOOKUP($BH366,'Calculation NH4'!$B$4:$J$1041,7,FALSE),"")</f>
        <v/>
      </c>
      <c r="BL366" s="25" t="str">
        <f>+IFERROR(VLOOKUP($BH366,'Calculation NO3'!$B$4:$J$1044,7,FALSE),"")</f>
        <v/>
      </c>
      <c r="BM366" s="42" t="str">
        <f>+IFERROR(VLOOKUP($BH366,'Calculation P'!$B$4:$J$1000,7,FALSE),"")</f>
        <v/>
      </c>
      <c r="BN366" s="62"/>
      <c r="BO366" s="373" t="str">
        <f t="shared" si="151"/>
        <v>43777N</v>
      </c>
      <c r="BP366" s="190">
        <f>IFERROR(+VLOOKUP($BO366,'Calculation Solids'!$B$4:$I$1141,7,FALSE),"")</f>
        <v>261.30792021926271</v>
      </c>
      <c r="BQ366" s="379" t="str">
        <f t="shared" si="152"/>
        <v>43777O</v>
      </c>
      <c r="BR366" s="190" t="str">
        <f>IFERROR(+VLOOKUP($BQ366,'Calculation Solids'!$B$4:$I$1141,7,FALSE),"")</f>
        <v/>
      </c>
      <c r="BS366" s="380" t="str">
        <f t="shared" si="153"/>
        <v>43777P</v>
      </c>
      <c r="BT366" s="190" t="str">
        <f>IFERROR(+VLOOKUP($BS366,'Calculation Solids'!$B$4:$I$1141,7,FALSE),"")</f>
        <v/>
      </c>
    </row>
    <row r="367" spans="1:72" x14ac:dyDescent="0.35">
      <c r="A367" s="359">
        <v>43778</v>
      </c>
      <c r="B367" s="406"/>
      <c r="C367" s="407" t="str">
        <f t="shared" si="137"/>
        <v>43778A</v>
      </c>
      <c r="D367" s="408" t="str">
        <f>IFERROR(+VLOOKUP(C367,'Calculation Solids'!$B$4:$I$1141,7,FALSE),"")</f>
        <v/>
      </c>
      <c r="E367" s="409" t="str">
        <f>+IFERROR(VLOOKUP($C367,'Calculation COD'!$B$4:$J$1055,7,FALSE),"")</f>
        <v/>
      </c>
      <c r="F367" s="410" t="str">
        <f t="shared" si="138"/>
        <v>43778B</v>
      </c>
      <c r="G367" s="411" t="str">
        <f>IFERROR(+VLOOKUP($F367,'Calculation Solids'!$B$4:$I$1141,7,FALSE),"")</f>
        <v/>
      </c>
      <c r="H367" s="412" t="str">
        <f>+IFERROR(VLOOKUP($F367,'Calculation COD'!$B$4:$J$1055,7,FALSE),"")</f>
        <v/>
      </c>
      <c r="I367" s="412" t="str">
        <f>+IFERROR(VLOOKUP($F367,'Calculation NH4'!$B$4:$J$1041,7,FALSE),"")</f>
        <v/>
      </c>
      <c r="J367" s="408" t="str">
        <f>+IFERROR(VLOOKUP($F367,'Calculation NO3'!$B$4:$J$1044,7,FALSE),"")</f>
        <v/>
      </c>
      <c r="K367" s="408" t="str">
        <f>+IFERROR(VLOOKUP($F367,'Calculation P'!$B$4:$J$1000,7,FALSE),"")</f>
        <v/>
      </c>
      <c r="L367" s="406"/>
      <c r="M367" s="413" t="str">
        <f t="shared" si="139"/>
        <v>43778J</v>
      </c>
      <c r="N367" s="414" t="str">
        <f>+IFERROR(VLOOKUP($M367,'Calculation Solids'!$B$4:$J$1141,7,FALSE),"")</f>
        <v/>
      </c>
      <c r="O367" s="408" t="str">
        <f t="shared" si="140"/>
        <v>43778K</v>
      </c>
      <c r="P367" s="408" t="str">
        <f>+IFERROR(VLOOKUP($O367,'Calculation Solids'!$B$4:$J$1141,7,FALSE),"")</f>
        <v/>
      </c>
      <c r="Q367" s="408" t="str">
        <f t="shared" si="141"/>
        <v>43778L</v>
      </c>
      <c r="R367" s="408" t="str">
        <f>+IFERROR(VLOOKUP($Q367,'Calculation Solids'!$B$4:$J$1141,7,FALSE),"")</f>
        <v/>
      </c>
      <c r="S367" s="408" t="str">
        <f t="shared" si="142"/>
        <v>43778M</v>
      </c>
      <c r="T367" s="408" t="str">
        <f>+IFERROR(VLOOKUP($S367,'Calculation Solids'!$B$4:$J$1141,7,FALSE),"")</f>
        <v/>
      </c>
      <c r="U367" s="415" t="str">
        <f t="shared" si="143"/>
        <v/>
      </c>
      <c r="V367" s="416" t="str">
        <f t="shared" si="144"/>
        <v>43778C</v>
      </c>
      <c r="W367" s="408" t="str">
        <f>+IFERROR(VLOOKUP($V367,'Calculation Solids'!$B$4:$J$1141,7,FALSE),"")</f>
        <v/>
      </c>
      <c r="X367" s="417" t="str">
        <f>+IFERROR(VLOOKUP($V367,'Calculation COD'!$B$4:$J$1055,7,FALSE),"")</f>
        <v/>
      </c>
      <c r="Y367" s="417" t="str">
        <f>+IFERROR(VLOOKUP($V367,'Calculation NH4'!$B$4:$J$1041,7,FALSE),"")</f>
        <v/>
      </c>
      <c r="Z367" s="408" t="str">
        <f>+IFERROR(VLOOKUP($V367,'Calculation NO3'!$B$4:$J$1044,7,FALSE),"")</f>
        <v/>
      </c>
      <c r="AA367" s="418" t="str">
        <f>+IFERROR(VLOOKUP($V367,'Calculation P'!$B$4:$J$1000,7,FALSE),"")</f>
        <v/>
      </c>
      <c r="AB367" s="419"/>
      <c r="AC367" s="410" t="str">
        <f t="shared" si="145"/>
        <v>43778D</v>
      </c>
      <c r="AD367" s="417" t="str">
        <f>+IFERROR(VLOOKUP($AC367,'Calculation TSS'!$B$4:$J$1000,7,FALSE),"")</f>
        <v/>
      </c>
      <c r="AE367" s="417" t="str">
        <f>+IFERROR(VLOOKUP($AC367,'Calculation COD'!$B$4:$J$1055,7,FALSE),"")</f>
        <v/>
      </c>
      <c r="AF367" s="417" t="str">
        <f>+IFERROR(VLOOKUP($AC367,'Calculation NH4'!$B$4:$J$1041,7,FALSE),"")</f>
        <v/>
      </c>
      <c r="AG367" s="408" t="str">
        <f>+IFERROR(VLOOKUP($AC367,'Calculation NO3'!$B$4:$J$1044,7,FALSE),"")</f>
        <v/>
      </c>
      <c r="AH367" s="408" t="str">
        <f>+IFERROR(VLOOKUP($AC367,'Calculation P'!$B$4:$J$1000,7,FALSE),"")</f>
        <v/>
      </c>
      <c r="AI367" s="406"/>
      <c r="AJ367" s="420" t="str">
        <f t="shared" si="146"/>
        <v>43778E</v>
      </c>
      <c r="AK367" s="421" t="str">
        <f>+IFERROR(VLOOKUP($AJ367,'Calculation TSS'!$B$4:$J$1000,7,FALSE),"")</f>
        <v/>
      </c>
      <c r="AL367" s="417" t="str">
        <f>+IFERROR(VLOOKUP($AJ367,'Calculation COD'!$B$4:$J$1055,7,FALSE),"")</f>
        <v/>
      </c>
      <c r="AM367" s="417" t="str">
        <f>+IFERROR(VLOOKUP($AJ367,'Calculation NH4'!$B$4:$J$1041,7,FALSE),"")</f>
        <v/>
      </c>
      <c r="AN367" s="408" t="str">
        <f>+IFERROR(VLOOKUP($AJ367,'Calculation NO3'!$B$4:$J$1044,7,FALSE),"")</f>
        <v/>
      </c>
      <c r="AO367" s="415" t="str">
        <f>+IFERROR(VLOOKUP($AJ367,'Calculation P'!$B$4:$J$1000,7,FALSE),"")</f>
        <v/>
      </c>
      <c r="AP367" s="411" t="str">
        <f t="shared" si="147"/>
        <v>43778F</v>
      </c>
      <c r="AQ367" s="422" t="str">
        <f>+IFERROR(VLOOKUP($AP367,'Calculation TSS'!$B$4:$J$1000,7,FALSE),"")</f>
        <v/>
      </c>
      <c r="AR367" s="422" t="str">
        <f>+IFERROR(VLOOKUP($AP367,'Calculation COD'!$B$4:$J$1055,7,FALSE),"")</f>
        <v/>
      </c>
      <c r="AS367" s="422" t="str">
        <f>+IFERROR(VLOOKUP($AP367,'Calculation NH4'!$B$4:$J$1041,7,FALSE),"")</f>
        <v/>
      </c>
      <c r="AT367" s="408" t="str">
        <f>+IFERROR(VLOOKUP($AP367,'Calculation NO3'!$B$4:$J$1044,7,FALSE),"")</f>
        <v/>
      </c>
      <c r="AU367" s="408" t="str">
        <f>+IFERROR(VLOOKUP($AP367,'Calculation P'!$B$4:$J$1000,7,FALSE),"")</f>
        <v/>
      </c>
      <c r="AV367" s="419"/>
      <c r="AW367" s="416" t="str">
        <f t="shared" si="148"/>
        <v>43778G</v>
      </c>
      <c r="AX367" s="422" t="str">
        <f>+IFERROR(VLOOKUP($AW367,'Calculation COD'!$B$4:$J$1055,7,FALSE),"")</f>
        <v/>
      </c>
      <c r="AY367" s="422" t="str">
        <f>+IFERROR(VLOOKUP($AW367,'Calculation NH4'!$B$4:$J$1041,7,FALSE),"")</f>
        <v/>
      </c>
      <c r="AZ367" s="408" t="str">
        <f>+IFERROR(VLOOKUP($AW367,'Calculation NO3'!$B$4:$J$1044,7,FALSE),"")</f>
        <v/>
      </c>
      <c r="BA367" s="415" t="str">
        <f>+IFERROR(VLOOKUP($AW367,'Calculation P'!$B$4:$J$1000,7,FALSE),"")</f>
        <v/>
      </c>
      <c r="BB367" s="410" t="str">
        <f t="shared" si="149"/>
        <v>43778H</v>
      </c>
      <c r="BC367" s="408" t="str">
        <f>+IFERROR(VLOOKUP($BB367,'Calculation TSS'!$B$4:$J$1000,7,FALSE),"")</f>
        <v/>
      </c>
      <c r="BD367" s="422" t="str">
        <f>+IFERROR(VLOOKUP($BB367,'Calculation COD'!$B$4:$J$1055,7,FALSE),"")</f>
        <v/>
      </c>
      <c r="BE367" s="422" t="str">
        <f>+IFERROR(VLOOKUP($BB367,'Calculation NH4'!$B$4:$J$1041,7,FALSE),"")</f>
        <v/>
      </c>
      <c r="BF367" s="422" t="str">
        <f>+IFERROR(VLOOKUP($BB367,'Calculation NO3'!$B$4:$J$1044,7,FALSE),"")</f>
        <v/>
      </c>
      <c r="BG367" s="418" t="str">
        <f>+IFERROR(VLOOKUP($BB367,'Calculation P'!$B$4:$J$1000,7,FALSE),"")</f>
        <v/>
      </c>
      <c r="BH367" s="420" t="str">
        <f t="shared" si="150"/>
        <v>43778I</v>
      </c>
      <c r="BI367" s="414" t="str">
        <f>+IFERROR(VLOOKUP($BH367,'Calculation TSS'!$B$4:$J$1000,7,FALSE),"")</f>
        <v/>
      </c>
      <c r="BJ367" s="422" t="str">
        <f>+IFERROR(VLOOKUP($BH367,'Calculation COD'!$B$4:$J$1055,7,FALSE),"")</f>
        <v/>
      </c>
      <c r="BK367" s="422" t="str">
        <f>+IFERROR(VLOOKUP($BH367,'Calculation NH4'!$B$4:$J$1041,7,FALSE),"")</f>
        <v/>
      </c>
      <c r="BL367" s="422" t="str">
        <f>+IFERROR(VLOOKUP($BH367,'Calculation NO3'!$B$4:$J$1044,7,FALSE),"")</f>
        <v/>
      </c>
      <c r="BM367" s="408" t="str">
        <f>+IFERROR(VLOOKUP($BH367,'Calculation P'!$B$4:$J$1000,7,FALSE),"")</f>
        <v/>
      </c>
      <c r="BN367" s="419"/>
      <c r="BO367" s="410" t="str">
        <f t="shared" si="151"/>
        <v>43778N</v>
      </c>
      <c r="BP367" s="423" t="str">
        <f>IFERROR(+VLOOKUP($BO367,'Calculation Solids'!$B$4:$I$1141,7,FALSE),"")</f>
        <v/>
      </c>
      <c r="BQ367" s="424" t="str">
        <f t="shared" si="152"/>
        <v>43778O</v>
      </c>
      <c r="BR367" s="423" t="str">
        <f>IFERROR(+VLOOKUP($BQ367,'Calculation Solids'!$B$4:$I$1141,7,FALSE),"")</f>
        <v/>
      </c>
      <c r="BS367" s="425" t="str">
        <f t="shared" si="153"/>
        <v>43778P</v>
      </c>
      <c r="BT367" s="423" t="str">
        <f>IFERROR(+VLOOKUP($BS367,'Calculation Solids'!$B$4:$I$1141,7,FALSE),"")</f>
        <v/>
      </c>
    </row>
    <row r="368" spans="1:72" x14ac:dyDescent="0.35">
      <c r="A368" s="359">
        <v>43779</v>
      </c>
      <c r="B368" s="406"/>
      <c r="C368" s="407" t="str">
        <f t="shared" si="137"/>
        <v>43779A</v>
      </c>
      <c r="D368" s="408" t="str">
        <f>IFERROR(+VLOOKUP(C368,'Calculation Solids'!$B$4:$I$1141,7,FALSE),"")</f>
        <v/>
      </c>
      <c r="E368" s="409" t="str">
        <f>+IFERROR(VLOOKUP($C368,'Calculation COD'!$B$4:$J$1055,7,FALSE),"")</f>
        <v/>
      </c>
      <c r="F368" s="410" t="str">
        <f t="shared" si="138"/>
        <v>43779B</v>
      </c>
      <c r="G368" s="411" t="str">
        <f>IFERROR(+VLOOKUP($F368,'Calculation Solids'!$B$4:$I$1141,7,FALSE),"")</f>
        <v/>
      </c>
      <c r="H368" s="412" t="str">
        <f>+IFERROR(VLOOKUP($F368,'Calculation COD'!$B$4:$J$1055,7,FALSE),"")</f>
        <v/>
      </c>
      <c r="I368" s="412" t="str">
        <f>+IFERROR(VLOOKUP($F368,'Calculation NH4'!$B$4:$J$1041,7,FALSE),"")</f>
        <v/>
      </c>
      <c r="J368" s="408" t="str">
        <f>+IFERROR(VLOOKUP($F368,'Calculation NO3'!$B$4:$J$1044,7,FALSE),"")</f>
        <v/>
      </c>
      <c r="K368" s="408" t="str">
        <f>+IFERROR(VLOOKUP($F368,'Calculation P'!$B$4:$J$1000,7,FALSE),"")</f>
        <v/>
      </c>
      <c r="L368" s="406"/>
      <c r="M368" s="413" t="str">
        <f t="shared" si="139"/>
        <v>43779J</v>
      </c>
      <c r="N368" s="414" t="str">
        <f>+IFERROR(VLOOKUP($M368,'Calculation Solids'!$B$4:$J$1141,7,FALSE),"")</f>
        <v/>
      </c>
      <c r="O368" s="408" t="str">
        <f t="shared" si="140"/>
        <v>43779K</v>
      </c>
      <c r="P368" s="408" t="str">
        <f>+IFERROR(VLOOKUP($O368,'Calculation Solids'!$B$4:$J$1141,7,FALSE),"")</f>
        <v/>
      </c>
      <c r="Q368" s="408" t="str">
        <f t="shared" si="141"/>
        <v>43779L</v>
      </c>
      <c r="R368" s="408" t="str">
        <f>+IFERROR(VLOOKUP($Q368,'Calculation Solids'!$B$4:$J$1141,7,FALSE),"")</f>
        <v/>
      </c>
      <c r="S368" s="408" t="str">
        <f t="shared" si="142"/>
        <v>43779M</v>
      </c>
      <c r="T368" s="408" t="str">
        <f>+IFERROR(VLOOKUP($S368,'Calculation Solids'!$B$4:$J$1141,7,FALSE),"")</f>
        <v/>
      </c>
      <c r="U368" s="415" t="str">
        <f t="shared" si="143"/>
        <v/>
      </c>
      <c r="V368" s="416" t="str">
        <f t="shared" si="144"/>
        <v>43779C</v>
      </c>
      <c r="W368" s="408" t="str">
        <f>+IFERROR(VLOOKUP($V368,'Calculation Solids'!$B$4:$J$1141,7,FALSE),"")</f>
        <v/>
      </c>
      <c r="X368" s="417" t="str">
        <f>+IFERROR(VLOOKUP($V368,'Calculation COD'!$B$4:$J$1055,7,FALSE),"")</f>
        <v/>
      </c>
      <c r="Y368" s="417" t="str">
        <f>+IFERROR(VLOOKUP($V368,'Calculation NH4'!$B$4:$J$1041,7,FALSE),"")</f>
        <v/>
      </c>
      <c r="Z368" s="408" t="str">
        <f>+IFERROR(VLOOKUP($V368,'Calculation NO3'!$B$4:$J$1044,7,FALSE),"")</f>
        <v/>
      </c>
      <c r="AA368" s="418" t="str">
        <f>+IFERROR(VLOOKUP($V368,'Calculation P'!$B$4:$J$1000,7,FALSE),"")</f>
        <v/>
      </c>
      <c r="AB368" s="419"/>
      <c r="AC368" s="410" t="str">
        <f t="shared" si="145"/>
        <v>43779D</v>
      </c>
      <c r="AD368" s="417" t="str">
        <f>+IFERROR(VLOOKUP($AC368,'Calculation TSS'!$B$4:$J$1000,7,FALSE),"")</f>
        <v/>
      </c>
      <c r="AE368" s="417" t="str">
        <f>+IFERROR(VLOOKUP($AC368,'Calculation COD'!$B$4:$J$1055,7,FALSE),"")</f>
        <v/>
      </c>
      <c r="AF368" s="417" t="str">
        <f>+IFERROR(VLOOKUP($AC368,'Calculation NH4'!$B$4:$J$1041,7,FALSE),"")</f>
        <v/>
      </c>
      <c r="AG368" s="408" t="str">
        <f>+IFERROR(VLOOKUP($AC368,'Calculation NO3'!$B$4:$J$1044,7,FALSE),"")</f>
        <v/>
      </c>
      <c r="AH368" s="408" t="str">
        <f>+IFERROR(VLOOKUP($AC368,'Calculation P'!$B$4:$J$1000,7,FALSE),"")</f>
        <v/>
      </c>
      <c r="AI368" s="406"/>
      <c r="AJ368" s="420" t="str">
        <f t="shared" si="146"/>
        <v>43779E</v>
      </c>
      <c r="AK368" s="421" t="str">
        <f>+IFERROR(VLOOKUP($AJ368,'Calculation TSS'!$B$4:$J$1000,7,FALSE),"")</f>
        <v/>
      </c>
      <c r="AL368" s="417" t="str">
        <f>+IFERROR(VLOOKUP($AJ368,'Calculation COD'!$B$4:$J$1055,7,FALSE),"")</f>
        <v/>
      </c>
      <c r="AM368" s="417" t="str">
        <f>+IFERROR(VLOOKUP($AJ368,'Calculation NH4'!$B$4:$J$1041,7,FALSE),"")</f>
        <v/>
      </c>
      <c r="AN368" s="408" t="str">
        <f>+IFERROR(VLOOKUP($AJ368,'Calculation NO3'!$B$4:$J$1044,7,FALSE),"")</f>
        <v/>
      </c>
      <c r="AO368" s="415" t="str">
        <f>+IFERROR(VLOOKUP($AJ368,'Calculation P'!$B$4:$J$1000,7,FALSE),"")</f>
        <v/>
      </c>
      <c r="AP368" s="411" t="str">
        <f t="shared" si="147"/>
        <v>43779F</v>
      </c>
      <c r="AQ368" s="422" t="str">
        <f>+IFERROR(VLOOKUP($AP368,'Calculation TSS'!$B$4:$J$1000,7,FALSE),"")</f>
        <v/>
      </c>
      <c r="AR368" s="422" t="str">
        <f>+IFERROR(VLOOKUP($AP368,'Calculation COD'!$B$4:$J$1055,7,FALSE),"")</f>
        <v/>
      </c>
      <c r="AS368" s="422" t="str">
        <f>+IFERROR(VLOOKUP($AP368,'Calculation NH4'!$B$4:$J$1041,7,FALSE),"")</f>
        <v/>
      </c>
      <c r="AT368" s="408" t="str">
        <f>+IFERROR(VLOOKUP($AP368,'Calculation NO3'!$B$4:$J$1044,7,FALSE),"")</f>
        <v/>
      </c>
      <c r="AU368" s="408" t="str">
        <f>+IFERROR(VLOOKUP($AP368,'Calculation P'!$B$4:$J$1000,7,FALSE),"")</f>
        <v/>
      </c>
      <c r="AV368" s="419"/>
      <c r="AW368" s="416" t="str">
        <f t="shared" si="148"/>
        <v>43779G</v>
      </c>
      <c r="AX368" s="422" t="str">
        <f>+IFERROR(VLOOKUP($AW368,'Calculation COD'!$B$4:$J$1055,7,FALSE),"")</f>
        <v/>
      </c>
      <c r="AY368" s="422" t="str">
        <f>+IFERROR(VLOOKUP($AW368,'Calculation NH4'!$B$4:$J$1041,7,FALSE),"")</f>
        <v/>
      </c>
      <c r="AZ368" s="408" t="str">
        <f>+IFERROR(VLOOKUP($AW368,'Calculation NO3'!$B$4:$J$1044,7,FALSE),"")</f>
        <v/>
      </c>
      <c r="BA368" s="415" t="str">
        <f>+IFERROR(VLOOKUP($AW368,'Calculation P'!$B$4:$J$1000,7,FALSE),"")</f>
        <v/>
      </c>
      <c r="BB368" s="410" t="str">
        <f t="shared" si="149"/>
        <v>43779H</v>
      </c>
      <c r="BC368" s="408" t="str">
        <f>+IFERROR(VLOOKUP($BB368,'Calculation TSS'!$B$4:$J$1000,7,FALSE),"")</f>
        <v/>
      </c>
      <c r="BD368" s="422" t="str">
        <f>+IFERROR(VLOOKUP($BB368,'Calculation COD'!$B$4:$J$1055,7,FALSE),"")</f>
        <v/>
      </c>
      <c r="BE368" s="422" t="str">
        <f>+IFERROR(VLOOKUP($BB368,'Calculation NH4'!$B$4:$J$1041,7,FALSE),"")</f>
        <v/>
      </c>
      <c r="BF368" s="422" t="str">
        <f>+IFERROR(VLOOKUP($BB368,'Calculation NO3'!$B$4:$J$1044,7,FALSE),"")</f>
        <v/>
      </c>
      <c r="BG368" s="418" t="str">
        <f>+IFERROR(VLOOKUP($BB368,'Calculation P'!$B$4:$J$1000,7,FALSE),"")</f>
        <v/>
      </c>
      <c r="BH368" s="420" t="str">
        <f t="shared" si="150"/>
        <v>43779I</v>
      </c>
      <c r="BI368" s="414" t="str">
        <f>+IFERROR(VLOOKUP($BH368,'Calculation TSS'!$B$4:$J$1000,7,FALSE),"")</f>
        <v/>
      </c>
      <c r="BJ368" s="422" t="str">
        <f>+IFERROR(VLOOKUP($BH368,'Calculation COD'!$B$4:$J$1055,7,FALSE),"")</f>
        <v/>
      </c>
      <c r="BK368" s="422" t="str">
        <f>+IFERROR(VLOOKUP($BH368,'Calculation NH4'!$B$4:$J$1041,7,FALSE),"")</f>
        <v/>
      </c>
      <c r="BL368" s="422" t="str">
        <f>+IFERROR(VLOOKUP($BH368,'Calculation NO3'!$B$4:$J$1044,7,FALSE),"")</f>
        <v/>
      </c>
      <c r="BM368" s="408" t="str">
        <f>+IFERROR(VLOOKUP($BH368,'Calculation P'!$B$4:$J$1000,7,FALSE),"")</f>
        <v/>
      </c>
      <c r="BN368" s="419"/>
      <c r="BO368" s="410" t="str">
        <f t="shared" si="151"/>
        <v>43779N</v>
      </c>
      <c r="BP368" s="423" t="str">
        <f>IFERROR(+VLOOKUP($BO368,'Calculation Solids'!$B$4:$I$1141,7,FALSE),"")</f>
        <v/>
      </c>
      <c r="BQ368" s="424" t="str">
        <f t="shared" si="152"/>
        <v>43779O</v>
      </c>
      <c r="BR368" s="423" t="str">
        <f>IFERROR(+VLOOKUP($BQ368,'Calculation Solids'!$B$4:$I$1141,7,FALSE),"")</f>
        <v/>
      </c>
      <c r="BS368" s="425" t="str">
        <f t="shared" si="153"/>
        <v>43779P</v>
      </c>
      <c r="BT368" s="423" t="str">
        <f>IFERROR(+VLOOKUP($BS368,'Calculation Solids'!$B$4:$I$1141,7,FALSE),"")</f>
        <v/>
      </c>
    </row>
    <row r="369" spans="1:72" x14ac:dyDescent="0.35">
      <c r="A369" s="359">
        <v>43780</v>
      </c>
      <c r="B369" s="239"/>
      <c r="C369" s="173" t="str">
        <f t="shared" si="137"/>
        <v>43780A</v>
      </c>
      <c r="D369" s="42">
        <f>IFERROR(+VLOOKUP(C369,'Calculation Solids'!$B$4:$I$1141,7,FALSE),"")</f>
        <v>3.962765151897615</v>
      </c>
      <c r="E369" s="372" t="str">
        <f>+IFERROR(VLOOKUP($C369,'Calculation COD'!$B$4:$J$1055,7,FALSE),"")</f>
        <v/>
      </c>
      <c r="F369" s="373" t="str">
        <f t="shared" si="138"/>
        <v>43780B</v>
      </c>
      <c r="G369" s="323">
        <f>IFERROR(+VLOOKUP($F369,'Calculation Solids'!$B$4:$I$1141,7,FALSE),"")</f>
        <v>0.75971999901058418</v>
      </c>
      <c r="H369" s="374" t="str">
        <f>+IFERROR(VLOOKUP($F369,'Calculation COD'!$B$4:$J$1055,7,FALSE),"")</f>
        <v/>
      </c>
      <c r="I369" s="374" t="str">
        <f>+IFERROR(VLOOKUP($F369,'Calculation NH4'!$B$4:$J$1041,7,FALSE),"")</f>
        <v/>
      </c>
      <c r="J369" s="42" t="str">
        <f>+IFERROR(VLOOKUP($F369,'Calculation NO3'!$B$4:$J$1044,7,FALSE),"")</f>
        <v/>
      </c>
      <c r="K369" s="42" t="str">
        <f>+IFERROR(VLOOKUP($F369,'Calculation P'!$B$4:$J$1000,7,FALSE),"")</f>
        <v/>
      </c>
      <c r="L369" s="239"/>
      <c r="M369" s="375" t="str">
        <f t="shared" si="139"/>
        <v>43780J</v>
      </c>
      <c r="N369" s="67" t="str">
        <f>+IFERROR(VLOOKUP($M369,'Calculation Solids'!$B$4:$J$1141,7,FALSE),"")</f>
        <v/>
      </c>
      <c r="O369" s="42" t="str">
        <f t="shared" si="140"/>
        <v>43780K</v>
      </c>
      <c r="P369" s="42">
        <f>+IFERROR(VLOOKUP($O369,'Calculation Solids'!$B$4:$J$1141,7,FALSE),"")</f>
        <v>68.101561336099067</v>
      </c>
      <c r="Q369" s="42" t="str">
        <f t="shared" si="141"/>
        <v>43780L</v>
      </c>
      <c r="R369" s="42" t="str">
        <f>+IFERROR(VLOOKUP($Q369,'Calculation Solids'!$B$4:$J$1141,7,FALSE),"")</f>
        <v/>
      </c>
      <c r="S369" s="42" t="str">
        <f t="shared" si="142"/>
        <v>43780M</v>
      </c>
      <c r="T369" s="42" t="str">
        <f>+IFERROR(VLOOKUP($S369,'Calculation Solids'!$B$4:$J$1141,7,FALSE),"")</f>
        <v/>
      </c>
      <c r="U369" s="70">
        <f t="shared" si="143"/>
        <v>68.101561336099067</v>
      </c>
      <c r="V369" s="376" t="str">
        <f t="shared" si="144"/>
        <v>43780C</v>
      </c>
      <c r="W369" s="42" t="str">
        <f>+IFERROR(VLOOKUP($V369,'Calculation Solids'!$B$4:$J$1141,7,FALSE),"")</f>
        <v/>
      </c>
      <c r="X369" s="24" t="str">
        <f>+IFERROR(VLOOKUP($V369,'Calculation COD'!$B$4:$J$1055,7,FALSE),"")</f>
        <v/>
      </c>
      <c r="Y369" s="24" t="str">
        <f>+IFERROR(VLOOKUP($V369,'Calculation NH4'!$B$4:$J$1041,7,FALSE),"")</f>
        <v/>
      </c>
      <c r="Z369" s="42" t="str">
        <f>+IFERROR(VLOOKUP($V369,'Calculation NO3'!$B$4:$J$1044,7,FALSE),"")</f>
        <v/>
      </c>
      <c r="AA369" s="132" t="str">
        <f>+IFERROR(VLOOKUP($V369,'Calculation P'!$B$4:$J$1000,7,FALSE),"")</f>
        <v/>
      </c>
      <c r="AB369" s="62"/>
      <c r="AC369" s="373" t="str">
        <f t="shared" si="145"/>
        <v>43780D</v>
      </c>
      <c r="AD369" s="24" t="str">
        <f>+IFERROR(VLOOKUP($AC369,'Calculation TSS'!$B$4:$J$1000,7,FALSE),"")</f>
        <v/>
      </c>
      <c r="AE369" s="24" t="str">
        <f>+IFERROR(VLOOKUP($AC369,'Calculation COD'!$B$4:$J$1055,7,FALSE),"")</f>
        <v/>
      </c>
      <c r="AF369" s="24" t="str">
        <f>+IFERROR(VLOOKUP($AC369,'Calculation NH4'!$B$4:$J$1041,7,FALSE),"")</f>
        <v/>
      </c>
      <c r="AG369" s="42" t="str">
        <f>+IFERROR(VLOOKUP($AC369,'Calculation NO3'!$B$4:$J$1044,7,FALSE),"")</f>
        <v/>
      </c>
      <c r="AH369" s="42" t="str">
        <f>+IFERROR(VLOOKUP($AC369,'Calculation P'!$B$4:$J$1000,7,FALSE),"")</f>
        <v/>
      </c>
      <c r="AI369" s="239"/>
      <c r="AJ369" s="377" t="str">
        <f t="shared" si="146"/>
        <v>43780E</v>
      </c>
      <c r="AK369" s="378" t="str">
        <f>+IFERROR(VLOOKUP($AJ369,'Calculation TSS'!$B$4:$J$1000,7,FALSE),"")</f>
        <v/>
      </c>
      <c r="AL369" s="24" t="str">
        <f>+IFERROR(VLOOKUP($AJ369,'Calculation COD'!$B$4:$J$1055,7,FALSE),"")</f>
        <v/>
      </c>
      <c r="AM369" s="24" t="str">
        <f>+IFERROR(VLOOKUP($AJ369,'Calculation NH4'!$B$4:$J$1041,7,FALSE),"")</f>
        <v/>
      </c>
      <c r="AN369" s="42" t="str">
        <f>+IFERROR(VLOOKUP($AJ369,'Calculation NO3'!$B$4:$J$1044,7,FALSE),"")</f>
        <v/>
      </c>
      <c r="AO369" s="70" t="str">
        <f>+IFERROR(VLOOKUP($AJ369,'Calculation P'!$B$4:$J$1000,7,FALSE),"")</f>
        <v/>
      </c>
      <c r="AP369" s="323" t="str">
        <f t="shared" si="147"/>
        <v>43780F</v>
      </c>
      <c r="AQ369" s="25" t="str">
        <f>+IFERROR(VLOOKUP($AP369,'Calculation TSS'!$B$4:$J$1000,7,FALSE),"")</f>
        <v/>
      </c>
      <c r="AR369" s="25" t="str">
        <f>+IFERROR(VLOOKUP($AP369,'Calculation COD'!$B$4:$J$1055,7,FALSE),"")</f>
        <v/>
      </c>
      <c r="AS369" s="25" t="str">
        <f>+IFERROR(VLOOKUP($AP369,'Calculation NH4'!$B$4:$J$1041,7,FALSE),"")</f>
        <v/>
      </c>
      <c r="AT369" s="42" t="str">
        <f>+IFERROR(VLOOKUP($AP369,'Calculation NO3'!$B$4:$J$1044,7,FALSE),"")</f>
        <v/>
      </c>
      <c r="AU369" s="42" t="str">
        <f>+IFERROR(VLOOKUP($AP369,'Calculation P'!$B$4:$J$1000,7,FALSE),"")</f>
        <v/>
      </c>
      <c r="AV369" s="62"/>
      <c r="AW369" s="376" t="str">
        <f t="shared" si="148"/>
        <v>43780G</v>
      </c>
      <c r="AX369" s="25" t="str">
        <f>+IFERROR(VLOOKUP($AW369,'Calculation COD'!$B$4:$J$1055,7,FALSE),"")</f>
        <v/>
      </c>
      <c r="AY369" s="25" t="str">
        <f>+IFERROR(VLOOKUP($AW369,'Calculation NH4'!$B$4:$J$1041,7,FALSE),"")</f>
        <v/>
      </c>
      <c r="AZ369" s="42" t="str">
        <f>+IFERROR(VLOOKUP($AW369,'Calculation NO3'!$B$4:$J$1044,7,FALSE),"")</f>
        <v/>
      </c>
      <c r="BA369" s="70" t="str">
        <f>+IFERROR(VLOOKUP($AW369,'Calculation P'!$B$4:$J$1000,7,FALSE),"")</f>
        <v/>
      </c>
      <c r="BB369" s="373" t="str">
        <f t="shared" si="149"/>
        <v>43780H</v>
      </c>
      <c r="BC369" s="42" t="str">
        <f>+IFERROR(VLOOKUP($BB369,'Calculation TSS'!$B$4:$J$1000,7,FALSE),"")</f>
        <v/>
      </c>
      <c r="BD369" s="25" t="str">
        <f>+IFERROR(VLOOKUP($BB369,'Calculation COD'!$B$4:$J$1055,7,FALSE),"")</f>
        <v/>
      </c>
      <c r="BE369" s="25" t="str">
        <f>+IFERROR(VLOOKUP($BB369,'Calculation NH4'!$B$4:$J$1041,7,FALSE),"")</f>
        <v/>
      </c>
      <c r="BF369" s="25" t="str">
        <f>+IFERROR(VLOOKUP($BB369,'Calculation NO3'!$B$4:$J$1044,7,FALSE),"")</f>
        <v/>
      </c>
      <c r="BG369" s="132" t="str">
        <f>+IFERROR(VLOOKUP($BB369,'Calculation P'!$B$4:$J$1000,7,FALSE),"")</f>
        <v/>
      </c>
      <c r="BH369" s="377" t="str">
        <f t="shared" si="150"/>
        <v>43780I</v>
      </c>
      <c r="BI369" s="67" t="str">
        <f>+IFERROR(VLOOKUP($BH369,'Calculation TSS'!$B$4:$J$1000,7,FALSE),"")</f>
        <v/>
      </c>
      <c r="BJ369" s="25" t="str">
        <f>+IFERROR(VLOOKUP($BH369,'Calculation COD'!$B$4:$J$1055,7,FALSE),"")</f>
        <v/>
      </c>
      <c r="BK369" s="25" t="str">
        <f>+IFERROR(VLOOKUP($BH369,'Calculation NH4'!$B$4:$J$1041,7,FALSE),"")</f>
        <v/>
      </c>
      <c r="BL369" s="25" t="str">
        <f>+IFERROR(VLOOKUP($BH369,'Calculation NO3'!$B$4:$J$1044,7,FALSE),"")</f>
        <v/>
      </c>
      <c r="BM369" s="42" t="str">
        <f>+IFERROR(VLOOKUP($BH369,'Calculation P'!$B$4:$J$1000,7,FALSE),"")</f>
        <v/>
      </c>
      <c r="BN369" s="62"/>
      <c r="BO369" s="373" t="str">
        <f t="shared" si="151"/>
        <v>43780N</v>
      </c>
      <c r="BP369" s="190" t="str">
        <f>IFERROR(+VLOOKUP($BO369,'Calculation Solids'!$B$4:$I$1141,7,FALSE),"")</f>
        <v/>
      </c>
      <c r="BQ369" s="379" t="str">
        <f t="shared" si="152"/>
        <v>43780O</v>
      </c>
      <c r="BR369" s="190">
        <f>IFERROR(+VLOOKUP($BQ369,'Calculation Solids'!$B$4:$I$1141,7,FALSE),"")</f>
        <v>442.00392226778388</v>
      </c>
      <c r="BS369" s="380" t="str">
        <f t="shared" si="153"/>
        <v>43780P</v>
      </c>
      <c r="BT369" s="190" t="str">
        <f>IFERROR(+VLOOKUP($BS369,'Calculation Solids'!$B$4:$I$1141,7,FALSE),"")</f>
        <v/>
      </c>
    </row>
    <row r="370" spans="1:72" x14ac:dyDescent="0.35">
      <c r="A370" s="359">
        <v>43781</v>
      </c>
      <c r="B370" s="239"/>
      <c r="C370" s="173" t="str">
        <f t="shared" si="137"/>
        <v>43781A</v>
      </c>
      <c r="D370" s="42" t="str">
        <f>IFERROR(+VLOOKUP(C370,'Calculation Solids'!$B$4:$I$1141,7,FALSE),"")</f>
        <v/>
      </c>
      <c r="E370" s="372" t="str">
        <f>+IFERROR(VLOOKUP($C370,'Calculation COD'!$B$4:$J$1055,7,FALSE),"")</f>
        <v/>
      </c>
      <c r="F370" s="373" t="str">
        <f t="shared" si="138"/>
        <v>43781B</v>
      </c>
      <c r="G370" s="323" t="str">
        <f>IFERROR(+VLOOKUP($F370,'Calculation Solids'!$B$4:$I$1141,7,FALSE),"")</f>
        <v/>
      </c>
      <c r="H370" s="374" t="str">
        <f>+IFERROR(VLOOKUP($F370,'Calculation COD'!$B$4:$J$1055,7,FALSE),"")</f>
        <v/>
      </c>
      <c r="I370" s="374" t="str">
        <f>+IFERROR(VLOOKUP($F370,'Calculation NH4'!$B$4:$J$1041,7,FALSE),"")</f>
        <v/>
      </c>
      <c r="J370" s="42" t="str">
        <f>+IFERROR(VLOOKUP($F370,'Calculation NO3'!$B$4:$J$1044,7,FALSE),"")</f>
        <v/>
      </c>
      <c r="K370" s="42" t="str">
        <f>+IFERROR(VLOOKUP($F370,'Calculation P'!$B$4:$J$1000,7,FALSE),"")</f>
        <v/>
      </c>
      <c r="L370" s="239"/>
      <c r="M370" s="375" t="str">
        <f t="shared" si="139"/>
        <v>43781J</v>
      </c>
      <c r="N370" s="67" t="str">
        <f>+IFERROR(VLOOKUP($M370,'Calculation Solids'!$B$4:$J$1141,7,FALSE),"")</f>
        <v/>
      </c>
      <c r="O370" s="42" t="str">
        <f t="shared" si="140"/>
        <v>43781K</v>
      </c>
      <c r="P370" s="42" t="str">
        <f>+IFERROR(VLOOKUP($O370,'Calculation Solids'!$B$4:$J$1141,7,FALSE),"")</f>
        <v/>
      </c>
      <c r="Q370" s="42" t="str">
        <f t="shared" si="141"/>
        <v>43781L</v>
      </c>
      <c r="R370" s="42" t="str">
        <f>+IFERROR(VLOOKUP($Q370,'Calculation Solids'!$B$4:$J$1141,7,FALSE),"")</f>
        <v/>
      </c>
      <c r="S370" s="42" t="str">
        <f t="shared" si="142"/>
        <v>43781M</v>
      </c>
      <c r="T370" s="42" t="str">
        <f>+IFERROR(VLOOKUP($S370,'Calculation Solids'!$B$4:$J$1141,7,FALSE),"")</f>
        <v/>
      </c>
      <c r="U370" s="70" t="str">
        <f t="shared" si="143"/>
        <v/>
      </c>
      <c r="V370" s="376" t="str">
        <f t="shared" si="144"/>
        <v>43781C</v>
      </c>
      <c r="W370" s="42" t="str">
        <f>+IFERROR(VLOOKUP($V370,'Calculation Solids'!$B$4:$J$1141,7,FALSE),"")</f>
        <v/>
      </c>
      <c r="X370" s="24" t="str">
        <f>+IFERROR(VLOOKUP($V370,'Calculation COD'!$B$4:$J$1055,7,FALSE),"")</f>
        <v/>
      </c>
      <c r="Y370" s="24" t="str">
        <f>+IFERROR(VLOOKUP($V370,'Calculation NH4'!$B$4:$J$1041,7,FALSE),"")</f>
        <v/>
      </c>
      <c r="Z370" s="42" t="str">
        <f>+IFERROR(VLOOKUP($V370,'Calculation NO3'!$B$4:$J$1044,7,FALSE),"")</f>
        <v/>
      </c>
      <c r="AA370" s="132" t="str">
        <f>+IFERROR(VLOOKUP($V370,'Calculation P'!$B$4:$J$1000,7,FALSE),"")</f>
        <v/>
      </c>
      <c r="AB370" s="62"/>
      <c r="AC370" s="373" t="str">
        <f t="shared" si="145"/>
        <v>43781D</v>
      </c>
      <c r="AD370" s="24" t="str">
        <f>+IFERROR(VLOOKUP($AC370,'Calculation TSS'!$B$4:$J$1000,7,FALSE),"")</f>
        <v/>
      </c>
      <c r="AE370" s="24" t="str">
        <f>+IFERROR(VLOOKUP($AC370,'Calculation COD'!$B$4:$J$1055,7,FALSE),"")</f>
        <v/>
      </c>
      <c r="AF370" s="24" t="str">
        <f>+IFERROR(VLOOKUP($AC370,'Calculation NH4'!$B$4:$J$1041,7,FALSE),"")</f>
        <v/>
      </c>
      <c r="AG370" s="42" t="str">
        <f>+IFERROR(VLOOKUP($AC370,'Calculation NO3'!$B$4:$J$1044,7,FALSE),"")</f>
        <v/>
      </c>
      <c r="AH370" s="42" t="str">
        <f>+IFERROR(VLOOKUP($AC370,'Calculation P'!$B$4:$J$1000,7,FALSE),"")</f>
        <v/>
      </c>
      <c r="AI370" s="239"/>
      <c r="AJ370" s="377" t="str">
        <f t="shared" si="146"/>
        <v>43781E</v>
      </c>
      <c r="AK370" s="378" t="str">
        <f>+IFERROR(VLOOKUP($AJ370,'Calculation TSS'!$B$4:$J$1000,7,FALSE),"")</f>
        <v/>
      </c>
      <c r="AL370" s="24" t="str">
        <f>+IFERROR(VLOOKUP($AJ370,'Calculation COD'!$B$4:$J$1055,7,FALSE),"")</f>
        <v/>
      </c>
      <c r="AM370" s="24" t="str">
        <f>+IFERROR(VLOOKUP($AJ370,'Calculation NH4'!$B$4:$J$1041,7,FALSE),"")</f>
        <v/>
      </c>
      <c r="AN370" s="42" t="str">
        <f>+IFERROR(VLOOKUP($AJ370,'Calculation NO3'!$B$4:$J$1044,7,FALSE),"")</f>
        <v/>
      </c>
      <c r="AO370" s="70" t="str">
        <f>+IFERROR(VLOOKUP($AJ370,'Calculation P'!$B$4:$J$1000,7,FALSE),"")</f>
        <v/>
      </c>
      <c r="AP370" s="323" t="str">
        <f t="shared" si="147"/>
        <v>43781F</v>
      </c>
      <c r="AQ370" s="25" t="str">
        <f>+IFERROR(VLOOKUP($AP370,'Calculation TSS'!$B$4:$J$1000,7,FALSE),"")</f>
        <v/>
      </c>
      <c r="AR370" s="25" t="str">
        <f>+IFERROR(VLOOKUP($AP370,'Calculation COD'!$B$4:$J$1055,7,FALSE),"")</f>
        <v/>
      </c>
      <c r="AS370" s="25" t="str">
        <f>+IFERROR(VLOOKUP($AP370,'Calculation NH4'!$B$4:$J$1041,7,FALSE),"")</f>
        <v/>
      </c>
      <c r="AT370" s="42" t="str">
        <f>+IFERROR(VLOOKUP($AP370,'Calculation NO3'!$B$4:$J$1044,7,FALSE),"")</f>
        <v/>
      </c>
      <c r="AU370" s="42" t="str">
        <f>+IFERROR(VLOOKUP($AP370,'Calculation P'!$B$4:$J$1000,7,FALSE),"")</f>
        <v/>
      </c>
      <c r="AV370" s="62"/>
      <c r="AW370" s="376" t="str">
        <f t="shared" si="148"/>
        <v>43781G</v>
      </c>
      <c r="AX370" s="25" t="str">
        <f>+IFERROR(VLOOKUP($AW370,'Calculation COD'!$B$4:$J$1055,7,FALSE),"")</f>
        <v/>
      </c>
      <c r="AY370" s="25" t="str">
        <f>+IFERROR(VLOOKUP($AW370,'Calculation NH4'!$B$4:$J$1041,7,FALSE),"")</f>
        <v/>
      </c>
      <c r="AZ370" s="42" t="str">
        <f>+IFERROR(VLOOKUP($AW370,'Calculation NO3'!$B$4:$J$1044,7,FALSE),"")</f>
        <v/>
      </c>
      <c r="BA370" s="70" t="str">
        <f>+IFERROR(VLOOKUP($AW370,'Calculation P'!$B$4:$J$1000,7,FALSE),"")</f>
        <v/>
      </c>
      <c r="BB370" s="373" t="str">
        <f t="shared" si="149"/>
        <v>43781H</v>
      </c>
      <c r="BC370" s="42" t="str">
        <f>+IFERROR(VLOOKUP($BB370,'Calculation TSS'!$B$4:$J$1000,7,FALSE),"")</f>
        <v/>
      </c>
      <c r="BD370" s="25" t="str">
        <f>+IFERROR(VLOOKUP($BB370,'Calculation COD'!$B$4:$J$1055,7,FALSE),"")</f>
        <v/>
      </c>
      <c r="BE370" s="25" t="str">
        <f>+IFERROR(VLOOKUP($BB370,'Calculation NH4'!$B$4:$J$1041,7,FALSE),"")</f>
        <v/>
      </c>
      <c r="BF370" s="25" t="str">
        <f>+IFERROR(VLOOKUP($BB370,'Calculation NO3'!$B$4:$J$1044,7,FALSE),"")</f>
        <v/>
      </c>
      <c r="BG370" s="132" t="str">
        <f>+IFERROR(VLOOKUP($BB370,'Calculation P'!$B$4:$J$1000,7,FALSE),"")</f>
        <v/>
      </c>
      <c r="BH370" s="377" t="str">
        <f t="shared" si="150"/>
        <v>43781I</v>
      </c>
      <c r="BI370" s="67" t="str">
        <f>+IFERROR(VLOOKUP($BH370,'Calculation TSS'!$B$4:$J$1000,7,FALSE),"")</f>
        <v/>
      </c>
      <c r="BJ370" s="25" t="str">
        <f>+IFERROR(VLOOKUP($BH370,'Calculation COD'!$B$4:$J$1055,7,FALSE),"")</f>
        <v/>
      </c>
      <c r="BK370" s="25" t="str">
        <f>+IFERROR(VLOOKUP($BH370,'Calculation NH4'!$B$4:$J$1041,7,FALSE),"")</f>
        <v/>
      </c>
      <c r="BL370" s="25" t="str">
        <f>+IFERROR(VLOOKUP($BH370,'Calculation NO3'!$B$4:$J$1044,7,FALSE),"")</f>
        <v/>
      </c>
      <c r="BM370" s="42" t="str">
        <f>+IFERROR(VLOOKUP($BH370,'Calculation P'!$B$4:$J$1000,7,FALSE),"")</f>
        <v/>
      </c>
      <c r="BN370" s="62"/>
      <c r="BO370" s="373" t="str">
        <f t="shared" si="151"/>
        <v>43781N</v>
      </c>
      <c r="BP370" s="190" t="str">
        <f>IFERROR(+VLOOKUP($BO370,'Calculation Solids'!$B$4:$I$1141,7,FALSE),"")</f>
        <v/>
      </c>
      <c r="BQ370" s="379" t="str">
        <f t="shared" si="152"/>
        <v>43781O</v>
      </c>
      <c r="BR370" s="190" t="str">
        <f>IFERROR(+VLOOKUP($BQ370,'Calculation Solids'!$B$4:$I$1141,7,FALSE),"")</f>
        <v/>
      </c>
      <c r="BS370" s="380" t="str">
        <f t="shared" si="153"/>
        <v>43781P</v>
      </c>
      <c r="BT370" s="190" t="str">
        <f>IFERROR(+VLOOKUP($BS370,'Calculation Solids'!$B$4:$I$1141,7,FALSE),"")</f>
        <v/>
      </c>
    </row>
    <row r="371" spans="1:72" x14ac:dyDescent="0.35">
      <c r="A371" s="359">
        <v>43782</v>
      </c>
      <c r="B371" s="239"/>
      <c r="C371" s="173" t="str">
        <f t="shared" si="137"/>
        <v>43782A</v>
      </c>
      <c r="D371" s="42">
        <f>IFERROR(+VLOOKUP(C371,'Calculation Solids'!$B$4:$I$1141,7,FALSE),"")</f>
        <v>11.402252666225024</v>
      </c>
      <c r="E371" s="372">
        <f>+IFERROR(VLOOKUP($C371,'Calculation COD'!$B$4:$J$1055,7,FALSE),"")</f>
        <v>10000</v>
      </c>
      <c r="F371" s="373" t="str">
        <f t="shared" si="138"/>
        <v>43782B</v>
      </c>
      <c r="G371" s="323">
        <f>IFERROR(+VLOOKUP($F371,'Calculation Solids'!$B$4:$I$1141,7,FALSE),"")</f>
        <v>2.4612013279039879</v>
      </c>
      <c r="H371" s="374">
        <f>+IFERROR(VLOOKUP($F371,'Calculation COD'!$B$4:$J$1055,7,FALSE),"")</f>
        <v>2880</v>
      </c>
      <c r="I371" s="374">
        <f>+IFERROR(VLOOKUP($F371,'Calculation NH4'!$B$4:$J$1041,7,FALSE),"")</f>
        <v>780</v>
      </c>
      <c r="J371" s="42">
        <f>+IFERROR(VLOOKUP($F371,'Calculation NO3'!$B$4:$J$1044,7,FALSE),"")</f>
        <v>17.8</v>
      </c>
      <c r="K371" s="42" t="str">
        <f>+IFERROR(VLOOKUP($F371,'Calculation P'!$B$4:$J$1000,7,FALSE),"")</f>
        <v/>
      </c>
      <c r="L371" s="239"/>
      <c r="M371" s="375" t="str">
        <f t="shared" si="139"/>
        <v>43782J</v>
      </c>
      <c r="N371" s="67">
        <f>+IFERROR(VLOOKUP($M371,'Calculation Solids'!$B$4:$J$1141,7,FALSE),"")</f>
        <v>41.573762412664252</v>
      </c>
      <c r="O371" s="42" t="str">
        <f t="shared" si="140"/>
        <v>43782K</v>
      </c>
      <c r="P371" s="42">
        <f>+IFERROR(VLOOKUP($O371,'Calculation Solids'!$B$4:$J$1141,7,FALSE),"")</f>
        <v>39.648800886039446</v>
      </c>
      <c r="Q371" s="42" t="str">
        <f t="shared" si="141"/>
        <v>43782L</v>
      </c>
      <c r="R371" s="42">
        <f>+IFERROR(VLOOKUP($Q371,'Calculation Solids'!$B$4:$J$1141,7,FALSE),"")</f>
        <v>42.361172930724464</v>
      </c>
      <c r="S371" s="42" t="str">
        <f t="shared" si="142"/>
        <v>43782M</v>
      </c>
      <c r="T371" s="42" t="str">
        <f>+IFERROR(VLOOKUP($S371,'Calculation Solids'!$B$4:$J$1141,7,FALSE),"")</f>
        <v/>
      </c>
      <c r="U371" s="70">
        <f t="shared" si="143"/>
        <v>41.194578743142721</v>
      </c>
      <c r="V371" s="376" t="str">
        <f t="shared" si="144"/>
        <v>43782C</v>
      </c>
      <c r="W371" s="42" t="str">
        <f>+IFERROR(VLOOKUP($V371,'Calculation Solids'!$B$4:$J$1141,7,FALSE),"")</f>
        <v/>
      </c>
      <c r="X371" s="24" t="str">
        <f>+IFERROR(VLOOKUP($V371,'Calculation COD'!$B$4:$J$1055,7,FALSE),"")</f>
        <v/>
      </c>
      <c r="Y371" s="24" t="str">
        <f>+IFERROR(VLOOKUP($V371,'Calculation NH4'!$B$4:$J$1041,7,FALSE),"")</f>
        <v/>
      </c>
      <c r="Z371" s="42" t="str">
        <f>+IFERROR(VLOOKUP($V371,'Calculation NO3'!$B$4:$J$1044,7,FALSE),"")</f>
        <v/>
      </c>
      <c r="AA371" s="132" t="str">
        <f>+IFERROR(VLOOKUP($V371,'Calculation P'!$B$4:$J$1000,7,FALSE),"")</f>
        <v/>
      </c>
      <c r="AB371" s="62"/>
      <c r="AC371" s="373" t="str">
        <f t="shared" si="145"/>
        <v>43782D</v>
      </c>
      <c r="AD371" s="24" t="str">
        <f>+IFERROR(VLOOKUP($AC371,'Calculation TSS'!$B$4:$J$1000,7,FALSE),"")</f>
        <v/>
      </c>
      <c r="AE371" s="24" t="str">
        <f>+IFERROR(VLOOKUP($AC371,'Calculation COD'!$B$4:$J$1055,7,FALSE),"")</f>
        <v/>
      </c>
      <c r="AF371" s="24" t="str">
        <f>+IFERROR(VLOOKUP($AC371,'Calculation NH4'!$B$4:$J$1041,7,FALSE),"")</f>
        <v/>
      </c>
      <c r="AG371" s="42" t="str">
        <f>+IFERROR(VLOOKUP($AC371,'Calculation NO3'!$B$4:$J$1044,7,FALSE),"")</f>
        <v/>
      </c>
      <c r="AH371" s="42" t="str">
        <f>+IFERROR(VLOOKUP($AC371,'Calculation P'!$B$4:$J$1000,7,FALSE),"")</f>
        <v/>
      </c>
      <c r="AI371" s="239"/>
      <c r="AJ371" s="377" t="str">
        <f t="shared" si="146"/>
        <v>43782E</v>
      </c>
      <c r="AK371" s="378" t="str">
        <f>+IFERROR(VLOOKUP($AJ371,'Calculation TSS'!$B$4:$J$1000,7,FALSE),"")</f>
        <v/>
      </c>
      <c r="AL371" s="24" t="str">
        <f>+IFERROR(VLOOKUP($AJ371,'Calculation COD'!$B$4:$J$1055,7,FALSE),"")</f>
        <v/>
      </c>
      <c r="AM371" s="24" t="str">
        <f>+IFERROR(VLOOKUP($AJ371,'Calculation NH4'!$B$4:$J$1041,7,FALSE),"")</f>
        <v/>
      </c>
      <c r="AN371" s="42" t="str">
        <f>+IFERROR(VLOOKUP($AJ371,'Calculation NO3'!$B$4:$J$1044,7,FALSE),"")</f>
        <v/>
      </c>
      <c r="AO371" s="70" t="str">
        <f>+IFERROR(VLOOKUP($AJ371,'Calculation P'!$B$4:$J$1000,7,FALSE),"")</f>
        <v/>
      </c>
      <c r="AP371" s="323" t="str">
        <f t="shared" si="147"/>
        <v>43782F</v>
      </c>
      <c r="AQ371" s="25">
        <f>+IFERROR(VLOOKUP($AP371,'Calculation TSS'!$B$4:$J$1000,7,FALSE),"")</f>
        <v>486.66666666666487</v>
      </c>
      <c r="AR371" s="25" t="str">
        <f>+IFERROR(VLOOKUP($AP371,'Calculation COD'!$B$4:$J$1055,7,FALSE),"")</f>
        <v/>
      </c>
      <c r="AS371" s="25" t="str">
        <f>+IFERROR(VLOOKUP($AP371,'Calculation NH4'!$B$4:$J$1041,7,FALSE),"")</f>
        <v/>
      </c>
      <c r="AT371" s="42" t="str">
        <f>+IFERROR(VLOOKUP($AP371,'Calculation NO3'!$B$4:$J$1044,7,FALSE),"")</f>
        <v/>
      </c>
      <c r="AU371" s="42" t="str">
        <f>+IFERROR(VLOOKUP($AP371,'Calculation P'!$B$4:$J$1000,7,FALSE),"")</f>
        <v/>
      </c>
      <c r="AV371" s="62"/>
      <c r="AW371" s="376" t="str">
        <f t="shared" si="148"/>
        <v>43782G</v>
      </c>
      <c r="AX371" s="25">
        <f>+IFERROR(VLOOKUP($AW371,'Calculation COD'!$B$4:$J$1055,7,FALSE),"")</f>
        <v>0</v>
      </c>
      <c r="AY371" s="25">
        <f>+IFERROR(VLOOKUP($AW371,'Calculation NH4'!$B$4:$J$1041,7,FALSE),"")</f>
        <v>295</v>
      </c>
      <c r="AZ371" s="42">
        <f>+IFERROR(VLOOKUP($AW371,'Calculation NO3'!$B$4:$J$1044,7,FALSE),"")</f>
        <v>0</v>
      </c>
      <c r="BA371" s="70" t="str">
        <f>+IFERROR(VLOOKUP($AW371,'Calculation P'!$B$4:$J$1000,7,FALSE),"")</f>
        <v/>
      </c>
      <c r="BB371" s="373" t="str">
        <f t="shared" si="149"/>
        <v>43782H</v>
      </c>
      <c r="BC371" s="42" t="str">
        <f>+IFERROR(VLOOKUP($BB371,'Calculation TSS'!$B$4:$J$1000,7,FALSE),"")</f>
        <v/>
      </c>
      <c r="BD371" s="25" t="str">
        <f>+IFERROR(VLOOKUP($BB371,'Calculation COD'!$B$4:$J$1055,7,FALSE),"")</f>
        <v/>
      </c>
      <c r="BE371" s="25" t="str">
        <f>+IFERROR(VLOOKUP($BB371,'Calculation NH4'!$B$4:$J$1041,7,FALSE),"")</f>
        <v/>
      </c>
      <c r="BF371" s="25" t="str">
        <f>+IFERROR(VLOOKUP($BB371,'Calculation NO3'!$B$4:$J$1044,7,FALSE),"")</f>
        <v/>
      </c>
      <c r="BG371" s="132" t="str">
        <f>+IFERROR(VLOOKUP($BB371,'Calculation P'!$B$4:$J$1000,7,FALSE),"")</f>
        <v/>
      </c>
      <c r="BH371" s="377" t="str">
        <f t="shared" si="150"/>
        <v>43782I</v>
      </c>
      <c r="BI371" s="67">
        <f>+IFERROR(VLOOKUP($BH371,'Calculation TSS'!$B$4:$J$1000,7,FALSE),"")</f>
        <v>57.999999999999162</v>
      </c>
      <c r="BJ371" s="25">
        <f>+IFERROR(VLOOKUP($BH371,'Calculation COD'!$B$4:$J$1055,7,FALSE),"")</f>
        <v>0</v>
      </c>
      <c r="BK371" s="25">
        <f>+IFERROR(VLOOKUP($BH371,'Calculation NH4'!$B$4:$J$1041,7,FALSE),"")</f>
        <v>70</v>
      </c>
      <c r="BL371" s="25">
        <f>+IFERROR(VLOOKUP($BH371,'Calculation NO3'!$B$4:$J$1044,7,FALSE),"")</f>
        <v>71</v>
      </c>
      <c r="BM371" s="42" t="str">
        <f>+IFERROR(VLOOKUP($BH371,'Calculation P'!$B$4:$J$1000,7,FALSE),"")</f>
        <v/>
      </c>
      <c r="BN371" s="62"/>
      <c r="BO371" s="373" t="str">
        <f t="shared" si="151"/>
        <v>43782N</v>
      </c>
      <c r="BP371" s="190">
        <f>IFERROR(+VLOOKUP($BO371,'Calculation Solids'!$B$4:$I$1141,7,FALSE),"")</f>
        <v>286.35669323624694</v>
      </c>
      <c r="BQ371" s="379" t="str">
        <f t="shared" si="152"/>
        <v>43782O</v>
      </c>
      <c r="BR371" s="190" t="str">
        <f>IFERROR(+VLOOKUP($BQ371,'Calculation Solids'!$B$4:$I$1141,7,FALSE),"")</f>
        <v/>
      </c>
      <c r="BS371" s="380" t="str">
        <f t="shared" si="153"/>
        <v>43782P</v>
      </c>
      <c r="BT371" s="190" t="str">
        <f>IFERROR(+VLOOKUP($BS371,'Calculation Solids'!$B$4:$I$1141,7,FALSE),"")</f>
        <v/>
      </c>
    </row>
    <row r="372" spans="1:72" x14ac:dyDescent="0.35">
      <c r="A372" s="359">
        <v>43783</v>
      </c>
      <c r="B372" s="239"/>
      <c r="C372" s="173" t="str">
        <f t="shared" si="137"/>
        <v>43783A</v>
      </c>
      <c r="D372" s="42" t="str">
        <f>IFERROR(+VLOOKUP(C372,'Calculation Solids'!$B$4:$I$1141,7,FALSE),"")</f>
        <v/>
      </c>
      <c r="E372" s="372" t="str">
        <f>+IFERROR(VLOOKUP($C372,'Calculation COD'!$B$4:$J$1055,7,FALSE),"")</f>
        <v/>
      </c>
      <c r="F372" s="373" t="str">
        <f t="shared" si="138"/>
        <v>43783B</v>
      </c>
      <c r="G372" s="323" t="str">
        <f>IFERROR(+VLOOKUP($F372,'Calculation Solids'!$B$4:$I$1141,7,FALSE),"")</f>
        <v/>
      </c>
      <c r="H372" s="374" t="str">
        <f>+IFERROR(VLOOKUP($F372,'Calculation COD'!$B$4:$J$1055,7,FALSE),"")</f>
        <v/>
      </c>
      <c r="I372" s="374" t="str">
        <f>+IFERROR(VLOOKUP($F372,'Calculation NH4'!$B$4:$J$1041,7,FALSE),"")</f>
        <v/>
      </c>
      <c r="J372" s="42" t="str">
        <f>+IFERROR(VLOOKUP($F372,'Calculation NO3'!$B$4:$J$1044,7,FALSE),"")</f>
        <v/>
      </c>
      <c r="K372" s="42" t="str">
        <f>+IFERROR(VLOOKUP($F372,'Calculation P'!$B$4:$J$1000,7,FALSE),"")</f>
        <v/>
      </c>
      <c r="L372" s="239"/>
      <c r="M372" s="375" t="str">
        <f t="shared" si="139"/>
        <v>43783J</v>
      </c>
      <c r="N372" s="67" t="str">
        <f>+IFERROR(VLOOKUP($M372,'Calculation Solids'!$B$4:$J$1141,7,FALSE),"")</f>
        <v/>
      </c>
      <c r="O372" s="42" t="str">
        <f t="shared" si="140"/>
        <v>43783K</v>
      </c>
      <c r="P372" s="42" t="str">
        <f>+IFERROR(VLOOKUP($O372,'Calculation Solids'!$B$4:$J$1141,7,FALSE),"")</f>
        <v/>
      </c>
      <c r="Q372" s="42" t="str">
        <f t="shared" si="141"/>
        <v>43783L</v>
      </c>
      <c r="R372" s="42" t="str">
        <f>+IFERROR(VLOOKUP($Q372,'Calculation Solids'!$B$4:$J$1141,7,FALSE),"")</f>
        <v/>
      </c>
      <c r="S372" s="42" t="str">
        <f t="shared" si="142"/>
        <v>43783M</v>
      </c>
      <c r="T372" s="42" t="str">
        <f>+IFERROR(VLOOKUP($S372,'Calculation Solids'!$B$4:$J$1141,7,FALSE),"")</f>
        <v/>
      </c>
      <c r="U372" s="70" t="str">
        <f t="shared" si="143"/>
        <v/>
      </c>
      <c r="V372" s="376" t="str">
        <f t="shared" si="144"/>
        <v>43783C</v>
      </c>
      <c r="W372" s="42" t="str">
        <f>+IFERROR(VLOOKUP($V372,'Calculation Solids'!$B$4:$J$1141,7,FALSE),"")</f>
        <v/>
      </c>
      <c r="X372" s="24" t="str">
        <f>+IFERROR(VLOOKUP($V372,'Calculation COD'!$B$4:$J$1055,7,FALSE),"")</f>
        <v/>
      </c>
      <c r="Y372" s="24" t="str">
        <f>+IFERROR(VLOOKUP($V372,'Calculation NH4'!$B$4:$J$1041,7,FALSE),"")</f>
        <v/>
      </c>
      <c r="Z372" s="42" t="str">
        <f>+IFERROR(VLOOKUP($V372,'Calculation NO3'!$B$4:$J$1044,7,FALSE),"")</f>
        <v/>
      </c>
      <c r="AA372" s="132" t="str">
        <f>+IFERROR(VLOOKUP($V372,'Calculation P'!$B$4:$J$1000,7,FALSE),"")</f>
        <v/>
      </c>
      <c r="AB372" s="62"/>
      <c r="AC372" s="373" t="str">
        <f t="shared" si="145"/>
        <v>43783D</v>
      </c>
      <c r="AD372" s="24" t="str">
        <f>+IFERROR(VLOOKUP($AC372,'Calculation TSS'!$B$4:$J$1000,7,FALSE),"")</f>
        <v/>
      </c>
      <c r="AE372" s="24" t="str">
        <f>+IFERROR(VLOOKUP($AC372,'Calculation COD'!$B$4:$J$1055,7,FALSE),"")</f>
        <v/>
      </c>
      <c r="AF372" s="24" t="str">
        <f>+IFERROR(VLOOKUP($AC372,'Calculation NH4'!$B$4:$J$1041,7,FALSE),"")</f>
        <v/>
      </c>
      <c r="AG372" s="42" t="str">
        <f>+IFERROR(VLOOKUP($AC372,'Calculation NO3'!$B$4:$J$1044,7,FALSE),"")</f>
        <v/>
      </c>
      <c r="AH372" s="42" t="str">
        <f>+IFERROR(VLOOKUP($AC372,'Calculation P'!$B$4:$J$1000,7,FALSE),"")</f>
        <v/>
      </c>
      <c r="AI372" s="239"/>
      <c r="AJ372" s="377" t="str">
        <f t="shared" si="146"/>
        <v>43783E</v>
      </c>
      <c r="AK372" s="378" t="str">
        <f>+IFERROR(VLOOKUP($AJ372,'Calculation TSS'!$B$4:$J$1000,7,FALSE),"")</f>
        <v/>
      </c>
      <c r="AL372" s="24" t="str">
        <f>+IFERROR(VLOOKUP($AJ372,'Calculation COD'!$B$4:$J$1055,7,FALSE),"")</f>
        <v/>
      </c>
      <c r="AM372" s="24" t="str">
        <f>+IFERROR(VLOOKUP($AJ372,'Calculation NH4'!$B$4:$J$1041,7,FALSE),"")</f>
        <v/>
      </c>
      <c r="AN372" s="42" t="str">
        <f>+IFERROR(VLOOKUP($AJ372,'Calculation NO3'!$B$4:$J$1044,7,FALSE),"")</f>
        <v/>
      </c>
      <c r="AO372" s="70" t="str">
        <f>+IFERROR(VLOOKUP($AJ372,'Calculation P'!$B$4:$J$1000,7,FALSE),"")</f>
        <v/>
      </c>
      <c r="AP372" s="323" t="str">
        <f t="shared" si="147"/>
        <v>43783F</v>
      </c>
      <c r="AQ372" s="25" t="str">
        <f>+IFERROR(VLOOKUP($AP372,'Calculation TSS'!$B$4:$J$1000,7,FALSE),"")</f>
        <v/>
      </c>
      <c r="AR372" s="25" t="str">
        <f>+IFERROR(VLOOKUP($AP372,'Calculation COD'!$B$4:$J$1055,7,FALSE),"")</f>
        <v/>
      </c>
      <c r="AS372" s="25" t="str">
        <f>+IFERROR(VLOOKUP($AP372,'Calculation NH4'!$B$4:$J$1041,7,FALSE),"")</f>
        <v/>
      </c>
      <c r="AT372" s="42" t="str">
        <f>+IFERROR(VLOOKUP($AP372,'Calculation NO3'!$B$4:$J$1044,7,FALSE),"")</f>
        <v/>
      </c>
      <c r="AU372" s="42" t="str">
        <f>+IFERROR(VLOOKUP($AP372,'Calculation P'!$B$4:$J$1000,7,FALSE),"")</f>
        <v/>
      </c>
      <c r="AV372" s="62"/>
      <c r="AW372" s="376" t="str">
        <f t="shared" si="148"/>
        <v>43783G</v>
      </c>
      <c r="AX372" s="25" t="str">
        <f>+IFERROR(VLOOKUP($AW372,'Calculation COD'!$B$4:$J$1055,7,FALSE),"")</f>
        <v/>
      </c>
      <c r="AY372" s="25" t="str">
        <f>+IFERROR(VLOOKUP($AW372,'Calculation NH4'!$B$4:$J$1041,7,FALSE),"")</f>
        <v/>
      </c>
      <c r="AZ372" s="42" t="str">
        <f>+IFERROR(VLOOKUP($AW372,'Calculation NO3'!$B$4:$J$1044,7,FALSE),"")</f>
        <v/>
      </c>
      <c r="BA372" s="70" t="str">
        <f>+IFERROR(VLOOKUP($AW372,'Calculation P'!$B$4:$J$1000,7,FALSE),"")</f>
        <v/>
      </c>
      <c r="BB372" s="373" t="str">
        <f t="shared" si="149"/>
        <v>43783H</v>
      </c>
      <c r="BC372" s="42" t="str">
        <f>+IFERROR(VLOOKUP($BB372,'Calculation TSS'!$B$4:$J$1000,7,FALSE),"")</f>
        <v/>
      </c>
      <c r="BD372" s="25" t="str">
        <f>+IFERROR(VLOOKUP($BB372,'Calculation COD'!$B$4:$J$1055,7,FALSE),"")</f>
        <v/>
      </c>
      <c r="BE372" s="25" t="str">
        <f>+IFERROR(VLOOKUP($BB372,'Calculation NH4'!$B$4:$J$1041,7,FALSE),"")</f>
        <v/>
      </c>
      <c r="BF372" s="25" t="str">
        <f>+IFERROR(VLOOKUP($BB372,'Calculation NO3'!$B$4:$J$1044,7,FALSE),"")</f>
        <v/>
      </c>
      <c r="BG372" s="132" t="str">
        <f>+IFERROR(VLOOKUP($BB372,'Calculation P'!$B$4:$J$1000,7,FALSE),"")</f>
        <v/>
      </c>
      <c r="BH372" s="377" t="str">
        <f t="shared" si="150"/>
        <v>43783I</v>
      </c>
      <c r="BI372" s="67" t="str">
        <f>+IFERROR(VLOOKUP($BH372,'Calculation TSS'!$B$4:$J$1000,7,FALSE),"")</f>
        <v/>
      </c>
      <c r="BJ372" s="25" t="str">
        <f>+IFERROR(VLOOKUP($BH372,'Calculation COD'!$B$4:$J$1055,7,FALSE),"")</f>
        <v/>
      </c>
      <c r="BK372" s="25" t="str">
        <f>+IFERROR(VLOOKUP($BH372,'Calculation NH4'!$B$4:$J$1041,7,FALSE),"")</f>
        <v/>
      </c>
      <c r="BL372" s="25" t="str">
        <f>+IFERROR(VLOOKUP($BH372,'Calculation NO3'!$B$4:$J$1044,7,FALSE),"")</f>
        <v/>
      </c>
      <c r="BM372" s="42" t="str">
        <f>+IFERROR(VLOOKUP($BH372,'Calculation P'!$B$4:$J$1000,7,FALSE),"")</f>
        <v/>
      </c>
      <c r="BN372" s="62"/>
      <c r="BO372" s="373" t="str">
        <f t="shared" si="151"/>
        <v>43783N</v>
      </c>
      <c r="BP372" s="190" t="str">
        <f>IFERROR(+VLOOKUP($BO372,'Calculation Solids'!$B$4:$I$1141,7,FALSE),"")</f>
        <v/>
      </c>
      <c r="BQ372" s="379" t="str">
        <f t="shared" si="152"/>
        <v>43783O</v>
      </c>
      <c r="BR372" s="190" t="str">
        <f>IFERROR(+VLOOKUP($BQ372,'Calculation Solids'!$B$4:$I$1141,7,FALSE),"")</f>
        <v/>
      </c>
      <c r="BS372" s="380" t="str">
        <f t="shared" si="153"/>
        <v>43783P</v>
      </c>
      <c r="BT372" s="190" t="str">
        <f>IFERROR(+VLOOKUP($BS372,'Calculation Solids'!$B$4:$I$1141,7,FALSE),"")</f>
        <v/>
      </c>
    </row>
    <row r="373" spans="1:72" x14ac:dyDescent="0.35">
      <c r="A373" s="359">
        <v>43784</v>
      </c>
      <c r="B373" s="239"/>
      <c r="C373" s="173" t="str">
        <f t="shared" si="137"/>
        <v>43784A</v>
      </c>
      <c r="D373" s="42">
        <f>IFERROR(+VLOOKUP(C373,'Calculation Solids'!$B$4:$I$1141,7,FALSE),"")</f>
        <v>16.401843402369998</v>
      </c>
      <c r="E373" s="372" t="str">
        <f>+IFERROR(VLOOKUP($C373,'Calculation COD'!$B$4:$J$1055,7,FALSE),"")</f>
        <v/>
      </c>
      <c r="F373" s="373" t="str">
        <f t="shared" si="138"/>
        <v>43784B</v>
      </c>
      <c r="G373" s="323">
        <f>IFERROR(+VLOOKUP($F373,'Calculation Solids'!$B$4:$I$1141,7,FALSE),"")</f>
        <v>4.0827614816864077</v>
      </c>
      <c r="H373" s="374" t="str">
        <f>+IFERROR(VLOOKUP($F373,'Calculation COD'!$B$4:$J$1055,7,FALSE),"")</f>
        <v/>
      </c>
      <c r="I373" s="374" t="str">
        <f>+IFERROR(VLOOKUP($F373,'Calculation NH4'!$B$4:$J$1041,7,FALSE),"")</f>
        <v/>
      </c>
      <c r="J373" s="42" t="str">
        <f>+IFERROR(VLOOKUP($F373,'Calculation NO3'!$B$4:$J$1044,7,FALSE),"")</f>
        <v/>
      </c>
      <c r="K373" s="42" t="str">
        <f>+IFERROR(VLOOKUP($F373,'Calculation P'!$B$4:$J$1000,7,FALSE),"")</f>
        <v/>
      </c>
      <c r="L373" s="239"/>
      <c r="M373" s="375" t="str">
        <f t="shared" si="139"/>
        <v>43784J</v>
      </c>
      <c r="N373" s="67">
        <f>+IFERROR(VLOOKUP($M373,'Calculation Solids'!$B$4:$J$1141,7,FALSE),"")</f>
        <v>43.234964660632947</v>
      </c>
      <c r="O373" s="42" t="str">
        <f t="shared" si="140"/>
        <v>43784K</v>
      </c>
      <c r="P373" s="42">
        <f>+IFERROR(VLOOKUP($O373,'Calculation Solids'!$B$4:$J$1141,7,FALSE),"")</f>
        <v>45.105478007767751</v>
      </c>
      <c r="Q373" s="42" t="str">
        <f t="shared" si="141"/>
        <v>43784L</v>
      </c>
      <c r="R373" s="42" t="str">
        <f>+IFERROR(VLOOKUP($Q373,'Calculation Solids'!$B$4:$J$1141,7,FALSE),"")</f>
        <v/>
      </c>
      <c r="S373" s="42" t="str">
        <f t="shared" si="142"/>
        <v>43784M</v>
      </c>
      <c r="T373" s="42" t="str">
        <f>+IFERROR(VLOOKUP($S373,'Calculation Solids'!$B$4:$J$1141,7,FALSE),"")</f>
        <v/>
      </c>
      <c r="U373" s="70">
        <f t="shared" si="143"/>
        <v>44.170221334200349</v>
      </c>
      <c r="V373" s="376" t="str">
        <f t="shared" si="144"/>
        <v>43784C</v>
      </c>
      <c r="W373" s="42" t="str">
        <f>+IFERROR(VLOOKUP($V373,'Calculation Solids'!$B$4:$J$1141,7,FALSE),"")</f>
        <v/>
      </c>
      <c r="X373" s="24" t="str">
        <f>+IFERROR(VLOOKUP($V373,'Calculation COD'!$B$4:$J$1055,7,FALSE),"")</f>
        <v/>
      </c>
      <c r="Y373" s="24" t="str">
        <f>+IFERROR(VLOOKUP($V373,'Calculation NH4'!$B$4:$J$1041,7,FALSE),"")</f>
        <v/>
      </c>
      <c r="Z373" s="42" t="str">
        <f>+IFERROR(VLOOKUP($V373,'Calculation NO3'!$B$4:$J$1044,7,FALSE),"")</f>
        <v/>
      </c>
      <c r="AA373" s="132" t="str">
        <f>+IFERROR(VLOOKUP($V373,'Calculation P'!$B$4:$J$1000,7,FALSE),"")</f>
        <v/>
      </c>
      <c r="AB373" s="62"/>
      <c r="AC373" s="373" t="str">
        <f t="shared" si="145"/>
        <v>43784D</v>
      </c>
      <c r="AD373" s="24" t="str">
        <f>+IFERROR(VLOOKUP($AC373,'Calculation TSS'!$B$4:$J$1000,7,FALSE),"")</f>
        <v/>
      </c>
      <c r="AE373" s="24" t="str">
        <f>+IFERROR(VLOOKUP($AC373,'Calculation COD'!$B$4:$J$1055,7,FALSE),"")</f>
        <v/>
      </c>
      <c r="AF373" s="24" t="str">
        <f>+IFERROR(VLOOKUP($AC373,'Calculation NH4'!$B$4:$J$1041,7,FALSE),"")</f>
        <v/>
      </c>
      <c r="AG373" s="42" t="str">
        <f>+IFERROR(VLOOKUP($AC373,'Calculation NO3'!$B$4:$J$1044,7,FALSE),"")</f>
        <v/>
      </c>
      <c r="AH373" s="42" t="str">
        <f>+IFERROR(VLOOKUP($AC373,'Calculation P'!$B$4:$J$1000,7,FALSE),"")</f>
        <v/>
      </c>
      <c r="AI373" s="239"/>
      <c r="AJ373" s="377" t="str">
        <f t="shared" si="146"/>
        <v>43784E</v>
      </c>
      <c r="AK373" s="378" t="str">
        <f>+IFERROR(VLOOKUP($AJ373,'Calculation TSS'!$B$4:$J$1000,7,FALSE),"")</f>
        <v/>
      </c>
      <c r="AL373" s="24" t="str">
        <f>+IFERROR(VLOOKUP($AJ373,'Calculation COD'!$B$4:$J$1055,7,FALSE),"")</f>
        <v/>
      </c>
      <c r="AM373" s="24" t="str">
        <f>+IFERROR(VLOOKUP($AJ373,'Calculation NH4'!$B$4:$J$1041,7,FALSE),"")</f>
        <v/>
      </c>
      <c r="AN373" s="42" t="str">
        <f>+IFERROR(VLOOKUP($AJ373,'Calculation NO3'!$B$4:$J$1044,7,FALSE),"")</f>
        <v/>
      </c>
      <c r="AO373" s="70" t="str">
        <f>+IFERROR(VLOOKUP($AJ373,'Calculation P'!$B$4:$J$1000,7,FALSE),"")</f>
        <v/>
      </c>
      <c r="AP373" s="323" t="str">
        <f t="shared" si="147"/>
        <v>43784F</v>
      </c>
      <c r="AQ373" s="25" t="str">
        <f>+IFERROR(VLOOKUP($AP373,'Calculation TSS'!$B$4:$J$1000,7,FALSE),"")</f>
        <v/>
      </c>
      <c r="AR373" s="25" t="str">
        <f>+IFERROR(VLOOKUP($AP373,'Calculation COD'!$B$4:$J$1055,7,FALSE),"")</f>
        <v/>
      </c>
      <c r="AS373" s="25" t="str">
        <f>+IFERROR(VLOOKUP($AP373,'Calculation NH4'!$B$4:$J$1041,7,FALSE),"")</f>
        <v/>
      </c>
      <c r="AT373" s="42" t="str">
        <f>+IFERROR(VLOOKUP($AP373,'Calculation NO3'!$B$4:$J$1044,7,FALSE),"")</f>
        <v/>
      </c>
      <c r="AU373" s="42" t="str">
        <f>+IFERROR(VLOOKUP($AP373,'Calculation P'!$B$4:$J$1000,7,FALSE),"")</f>
        <v/>
      </c>
      <c r="AV373" s="62"/>
      <c r="AW373" s="376" t="str">
        <f t="shared" si="148"/>
        <v>43784G</v>
      </c>
      <c r="AX373" s="25" t="str">
        <f>+IFERROR(VLOOKUP($AW373,'Calculation COD'!$B$4:$J$1055,7,FALSE),"")</f>
        <v/>
      </c>
      <c r="AY373" s="25" t="str">
        <f>+IFERROR(VLOOKUP($AW373,'Calculation NH4'!$B$4:$J$1041,7,FALSE),"")</f>
        <v/>
      </c>
      <c r="AZ373" s="42" t="str">
        <f>+IFERROR(VLOOKUP($AW373,'Calculation NO3'!$B$4:$J$1044,7,FALSE),"")</f>
        <v/>
      </c>
      <c r="BA373" s="70" t="str">
        <f>+IFERROR(VLOOKUP($AW373,'Calculation P'!$B$4:$J$1000,7,FALSE),"")</f>
        <v/>
      </c>
      <c r="BB373" s="373" t="str">
        <f t="shared" si="149"/>
        <v>43784H</v>
      </c>
      <c r="BC373" s="42" t="str">
        <f>+IFERROR(VLOOKUP($BB373,'Calculation TSS'!$B$4:$J$1000,7,FALSE),"")</f>
        <v/>
      </c>
      <c r="BD373" s="25" t="str">
        <f>+IFERROR(VLOOKUP($BB373,'Calculation COD'!$B$4:$J$1055,7,FALSE),"")</f>
        <v/>
      </c>
      <c r="BE373" s="25" t="str">
        <f>+IFERROR(VLOOKUP($BB373,'Calculation NH4'!$B$4:$J$1041,7,FALSE),"")</f>
        <v/>
      </c>
      <c r="BF373" s="25" t="str">
        <f>+IFERROR(VLOOKUP($BB373,'Calculation NO3'!$B$4:$J$1044,7,FALSE),"")</f>
        <v/>
      </c>
      <c r="BG373" s="132" t="str">
        <f>+IFERROR(VLOOKUP($BB373,'Calculation P'!$B$4:$J$1000,7,FALSE),"")</f>
        <v/>
      </c>
      <c r="BH373" s="377" t="str">
        <f t="shared" si="150"/>
        <v>43784I</v>
      </c>
      <c r="BI373" s="67" t="str">
        <f>+IFERROR(VLOOKUP($BH373,'Calculation TSS'!$B$4:$J$1000,7,FALSE),"")</f>
        <v/>
      </c>
      <c r="BJ373" s="25" t="str">
        <f>+IFERROR(VLOOKUP($BH373,'Calculation COD'!$B$4:$J$1055,7,FALSE),"")</f>
        <v/>
      </c>
      <c r="BK373" s="25" t="str">
        <f>+IFERROR(VLOOKUP($BH373,'Calculation NH4'!$B$4:$J$1041,7,FALSE),"")</f>
        <v/>
      </c>
      <c r="BL373" s="25" t="str">
        <f>+IFERROR(VLOOKUP($BH373,'Calculation NO3'!$B$4:$J$1044,7,FALSE),"")</f>
        <v/>
      </c>
      <c r="BM373" s="42" t="str">
        <f>+IFERROR(VLOOKUP($BH373,'Calculation P'!$B$4:$J$1000,7,FALSE),"")</f>
        <v/>
      </c>
      <c r="BN373" s="62"/>
      <c r="BO373" s="373" t="str">
        <f t="shared" si="151"/>
        <v>43784N</v>
      </c>
      <c r="BP373" s="190" t="str">
        <f>IFERROR(+VLOOKUP($BO373,'Calculation Solids'!$B$4:$I$1141,7,FALSE),"")</f>
        <v/>
      </c>
      <c r="BQ373" s="379" t="str">
        <f t="shared" si="152"/>
        <v>43784O</v>
      </c>
      <c r="BR373" s="190" t="str">
        <f>IFERROR(+VLOOKUP($BQ373,'Calculation Solids'!$B$4:$I$1141,7,FALSE),"")</f>
        <v/>
      </c>
      <c r="BS373" s="380" t="str">
        <f t="shared" si="153"/>
        <v>43784P</v>
      </c>
      <c r="BT373" s="190" t="str">
        <f>IFERROR(+VLOOKUP($BS373,'Calculation Solids'!$B$4:$I$1141,7,FALSE),"")</f>
        <v/>
      </c>
    </row>
    <row r="374" spans="1:72" x14ac:dyDescent="0.35">
      <c r="A374" s="359">
        <v>43785</v>
      </c>
      <c r="B374" s="406"/>
      <c r="C374" s="407" t="str">
        <f t="shared" si="137"/>
        <v>43785A</v>
      </c>
      <c r="D374" s="408" t="str">
        <f>IFERROR(+VLOOKUP(C374,'Calculation Solids'!$B$4:$I$1141,7,FALSE),"")</f>
        <v/>
      </c>
      <c r="E374" s="409" t="str">
        <f>+IFERROR(VLOOKUP($C374,'Calculation COD'!$B$4:$J$1055,7,FALSE),"")</f>
        <v/>
      </c>
      <c r="F374" s="410" t="str">
        <f t="shared" si="138"/>
        <v>43785B</v>
      </c>
      <c r="G374" s="411" t="str">
        <f>IFERROR(+VLOOKUP($F374,'Calculation Solids'!$B$4:$I$1141,7,FALSE),"")</f>
        <v/>
      </c>
      <c r="H374" s="412" t="str">
        <f>+IFERROR(VLOOKUP($F374,'Calculation COD'!$B$4:$J$1055,7,FALSE),"")</f>
        <v/>
      </c>
      <c r="I374" s="412" t="str">
        <f>+IFERROR(VLOOKUP($F374,'Calculation NH4'!$B$4:$J$1041,7,FALSE),"")</f>
        <v/>
      </c>
      <c r="J374" s="408" t="str">
        <f>+IFERROR(VLOOKUP($F374,'Calculation NO3'!$B$4:$J$1044,7,FALSE),"")</f>
        <v/>
      </c>
      <c r="K374" s="408" t="str">
        <f>+IFERROR(VLOOKUP($F374,'Calculation P'!$B$4:$J$1000,7,FALSE),"")</f>
        <v/>
      </c>
      <c r="L374" s="406"/>
      <c r="M374" s="413" t="str">
        <f t="shared" si="139"/>
        <v>43785J</v>
      </c>
      <c r="N374" s="414" t="str">
        <f>+IFERROR(VLOOKUP($M374,'Calculation Solids'!$B$4:$J$1141,7,FALSE),"")</f>
        <v/>
      </c>
      <c r="O374" s="408" t="str">
        <f t="shared" si="140"/>
        <v>43785K</v>
      </c>
      <c r="P374" s="408" t="str">
        <f>+IFERROR(VLOOKUP($O374,'Calculation Solids'!$B$4:$J$1141,7,FALSE),"")</f>
        <v/>
      </c>
      <c r="Q374" s="408" t="str">
        <f t="shared" si="141"/>
        <v>43785L</v>
      </c>
      <c r="R374" s="408" t="str">
        <f>+IFERROR(VLOOKUP($Q374,'Calculation Solids'!$B$4:$J$1141,7,FALSE),"")</f>
        <v/>
      </c>
      <c r="S374" s="408" t="str">
        <f t="shared" si="142"/>
        <v>43785M</v>
      </c>
      <c r="T374" s="408" t="str">
        <f>+IFERROR(VLOOKUP($S374,'Calculation Solids'!$B$4:$J$1141,7,FALSE),"")</f>
        <v/>
      </c>
      <c r="U374" s="415" t="str">
        <f t="shared" si="143"/>
        <v/>
      </c>
      <c r="V374" s="416" t="str">
        <f t="shared" si="144"/>
        <v>43785C</v>
      </c>
      <c r="W374" s="408" t="str">
        <f>+IFERROR(VLOOKUP($V374,'Calculation Solids'!$B$4:$J$1141,7,FALSE),"")</f>
        <v/>
      </c>
      <c r="X374" s="417" t="str">
        <f>+IFERROR(VLOOKUP($V374,'Calculation COD'!$B$4:$J$1055,7,FALSE),"")</f>
        <v/>
      </c>
      <c r="Y374" s="417" t="str">
        <f>+IFERROR(VLOOKUP($V374,'Calculation NH4'!$B$4:$J$1041,7,FALSE),"")</f>
        <v/>
      </c>
      <c r="Z374" s="408" t="str">
        <f>+IFERROR(VLOOKUP($V374,'Calculation NO3'!$B$4:$J$1044,7,FALSE),"")</f>
        <v/>
      </c>
      <c r="AA374" s="418" t="str">
        <f>+IFERROR(VLOOKUP($V374,'Calculation P'!$B$4:$J$1000,7,FALSE),"")</f>
        <v/>
      </c>
      <c r="AB374" s="419"/>
      <c r="AC374" s="410" t="str">
        <f t="shared" si="145"/>
        <v>43785D</v>
      </c>
      <c r="AD374" s="417" t="str">
        <f>+IFERROR(VLOOKUP($AC374,'Calculation TSS'!$B$4:$J$1000,7,FALSE),"")</f>
        <v/>
      </c>
      <c r="AE374" s="417" t="str">
        <f>+IFERROR(VLOOKUP($AC374,'Calculation COD'!$B$4:$J$1055,7,FALSE),"")</f>
        <v/>
      </c>
      <c r="AF374" s="417" t="str">
        <f>+IFERROR(VLOOKUP($AC374,'Calculation NH4'!$B$4:$J$1041,7,FALSE),"")</f>
        <v/>
      </c>
      <c r="AG374" s="408" t="str">
        <f>+IFERROR(VLOOKUP($AC374,'Calculation NO3'!$B$4:$J$1044,7,FALSE),"")</f>
        <v/>
      </c>
      <c r="AH374" s="408" t="str">
        <f>+IFERROR(VLOOKUP($AC374,'Calculation P'!$B$4:$J$1000,7,FALSE),"")</f>
        <v/>
      </c>
      <c r="AI374" s="406"/>
      <c r="AJ374" s="420" t="str">
        <f t="shared" si="146"/>
        <v>43785E</v>
      </c>
      <c r="AK374" s="421" t="str">
        <f>+IFERROR(VLOOKUP($AJ374,'Calculation TSS'!$B$4:$J$1000,7,FALSE),"")</f>
        <v/>
      </c>
      <c r="AL374" s="417" t="str">
        <f>+IFERROR(VLOOKUP($AJ374,'Calculation COD'!$B$4:$J$1055,7,FALSE),"")</f>
        <v/>
      </c>
      <c r="AM374" s="417" t="str">
        <f>+IFERROR(VLOOKUP($AJ374,'Calculation NH4'!$B$4:$J$1041,7,FALSE),"")</f>
        <v/>
      </c>
      <c r="AN374" s="408" t="str">
        <f>+IFERROR(VLOOKUP($AJ374,'Calculation NO3'!$B$4:$J$1044,7,FALSE),"")</f>
        <v/>
      </c>
      <c r="AO374" s="415" t="str">
        <f>+IFERROR(VLOOKUP($AJ374,'Calculation P'!$B$4:$J$1000,7,FALSE),"")</f>
        <v/>
      </c>
      <c r="AP374" s="411" t="str">
        <f t="shared" si="147"/>
        <v>43785F</v>
      </c>
      <c r="AQ374" s="422" t="str">
        <f>+IFERROR(VLOOKUP($AP374,'Calculation TSS'!$B$4:$J$1000,7,FALSE),"")</f>
        <v/>
      </c>
      <c r="AR374" s="422" t="str">
        <f>+IFERROR(VLOOKUP($AP374,'Calculation COD'!$B$4:$J$1055,7,FALSE),"")</f>
        <v/>
      </c>
      <c r="AS374" s="422" t="str">
        <f>+IFERROR(VLOOKUP($AP374,'Calculation NH4'!$B$4:$J$1041,7,FALSE),"")</f>
        <v/>
      </c>
      <c r="AT374" s="408" t="str">
        <f>+IFERROR(VLOOKUP($AP374,'Calculation NO3'!$B$4:$J$1044,7,FALSE),"")</f>
        <v/>
      </c>
      <c r="AU374" s="408" t="str">
        <f>+IFERROR(VLOOKUP($AP374,'Calculation P'!$B$4:$J$1000,7,FALSE),"")</f>
        <v/>
      </c>
      <c r="AV374" s="419"/>
      <c r="AW374" s="416" t="str">
        <f t="shared" si="148"/>
        <v>43785G</v>
      </c>
      <c r="AX374" s="422" t="str">
        <f>+IFERROR(VLOOKUP($AW374,'Calculation COD'!$B$4:$J$1055,7,FALSE),"")</f>
        <v/>
      </c>
      <c r="AY374" s="422" t="str">
        <f>+IFERROR(VLOOKUP($AW374,'Calculation NH4'!$B$4:$J$1041,7,FALSE),"")</f>
        <v/>
      </c>
      <c r="AZ374" s="408" t="str">
        <f>+IFERROR(VLOOKUP($AW374,'Calculation NO3'!$B$4:$J$1044,7,FALSE),"")</f>
        <v/>
      </c>
      <c r="BA374" s="415" t="str">
        <f>+IFERROR(VLOOKUP($AW374,'Calculation P'!$B$4:$J$1000,7,FALSE),"")</f>
        <v/>
      </c>
      <c r="BB374" s="410" t="str">
        <f t="shared" si="149"/>
        <v>43785H</v>
      </c>
      <c r="BC374" s="408" t="str">
        <f>+IFERROR(VLOOKUP($BB374,'Calculation TSS'!$B$4:$J$1000,7,FALSE),"")</f>
        <v/>
      </c>
      <c r="BD374" s="422" t="str">
        <f>+IFERROR(VLOOKUP($BB374,'Calculation COD'!$B$4:$J$1055,7,FALSE),"")</f>
        <v/>
      </c>
      <c r="BE374" s="422" t="str">
        <f>+IFERROR(VLOOKUP($BB374,'Calculation NH4'!$B$4:$J$1041,7,FALSE),"")</f>
        <v/>
      </c>
      <c r="BF374" s="422" t="str">
        <f>+IFERROR(VLOOKUP($BB374,'Calculation NO3'!$B$4:$J$1044,7,FALSE),"")</f>
        <v/>
      </c>
      <c r="BG374" s="418" t="str">
        <f>+IFERROR(VLOOKUP($BB374,'Calculation P'!$B$4:$J$1000,7,FALSE),"")</f>
        <v/>
      </c>
      <c r="BH374" s="420" t="str">
        <f t="shared" si="150"/>
        <v>43785I</v>
      </c>
      <c r="BI374" s="414" t="str">
        <f>+IFERROR(VLOOKUP($BH374,'Calculation TSS'!$B$4:$J$1000,7,FALSE),"")</f>
        <v/>
      </c>
      <c r="BJ374" s="422" t="str">
        <f>+IFERROR(VLOOKUP($BH374,'Calculation COD'!$B$4:$J$1055,7,FALSE),"")</f>
        <v/>
      </c>
      <c r="BK374" s="422" t="str">
        <f>+IFERROR(VLOOKUP($BH374,'Calculation NH4'!$B$4:$J$1041,7,FALSE),"")</f>
        <v/>
      </c>
      <c r="BL374" s="422" t="str">
        <f>+IFERROR(VLOOKUP($BH374,'Calculation NO3'!$B$4:$J$1044,7,FALSE),"")</f>
        <v/>
      </c>
      <c r="BM374" s="408" t="str">
        <f>+IFERROR(VLOOKUP($BH374,'Calculation P'!$B$4:$J$1000,7,FALSE),"")</f>
        <v/>
      </c>
      <c r="BN374" s="419"/>
      <c r="BO374" s="410" t="str">
        <f t="shared" si="151"/>
        <v>43785N</v>
      </c>
      <c r="BP374" s="423" t="str">
        <f>IFERROR(+VLOOKUP($BO374,'Calculation Solids'!$B$4:$I$1141,7,FALSE),"")</f>
        <v/>
      </c>
      <c r="BQ374" s="424" t="str">
        <f t="shared" si="152"/>
        <v>43785O</v>
      </c>
      <c r="BR374" s="423" t="str">
        <f>IFERROR(+VLOOKUP($BQ374,'Calculation Solids'!$B$4:$I$1141,7,FALSE),"")</f>
        <v/>
      </c>
      <c r="BS374" s="425" t="str">
        <f t="shared" si="153"/>
        <v>43785P</v>
      </c>
      <c r="BT374" s="423" t="str">
        <f>IFERROR(+VLOOKUP($BS374,'Calculation Solids'!$B$4:$I$1141,7,FALSE),"")</f>
        <v/>
      </c>
    </row>
    <row r="375" spans="1:72" x14ac:dyDescent="0.35">
      <c r="A375" s="359">
        <v>43786</v>
      </c>
      <c r="B375" s="406"/>
      <c r="C375" s="407" t="str">
        <f t="shared" si="137"/>
        <v>43786A</v>
      </c>
      <c r="D375" s="408" t="str">
        <f>IFERROR(+VLOOKUP(C375,'Calculation Solids'!$B$4:$I$1141,7,FALSE),"")</f>
        <v/>
      </c>
      <c r="E375" s="409" t="str">
        <f>+IFERROR(VLOOKUP($C375,'Calculation COD'!$B$4:$J$1055,7,FALSE),"")</f>
        <v/>
      </c>
      <c r="F375" s="410" t="str">
        <f t="shared" si="138"/>
        <v>43786B</v>
      </c>
      <c r="G375" s="411" t="str">
        <f>IFERROR(+VLOOKUP($F375,'Calculation Solids'!$B$4:$I$1141,7,FALSE),"")</f>
        <v/>
      </c>
      <c r="H375" s="412" t="str">
        <f>+IFERROR(VLOOKUP($F375,'Calculation COD'!$B$4:$J$1055,7,FALSE),"")</f>
        <v/>
      </c>
      <c r="I375" s="412" t="str">
        <f>+IFERROR(VLOOKUP($F375,'Calculation NH4'!$B$4:$J$1041,7,FALSE),"")</f>
        <v/>
      </c>
      <c r="J375" s="408" t="str">
        <f>+IFERROR(VLOOKUP($F375,'Calculation NO3'!$B$4:$J$1044,7,FALSE),"")</f>
        <v/>
      </c>
      <c r="K375" s="408" t="str">
        <f>+IFERROR(VLOOKUP($F375,'Calculation P'!$B$4:$J$1000,7,FALSE),"")</f>
        <v/>
      </c>
      <c r="L375" s="406"/>
      <c r="M375" s="413" t="str">
        <f t="shared" si="139"/>
        <v>43786J</v>
      </c>
      <c r="N375" s="414" t="str">
        <f>+IFERROR(VLOOKUP($M375,'Calculation Solids'!$B$4:$J$1141,7,FALSE),"")</f>
        <v/>
      </c>
      <c r="O375" s="408" t="str">
        <f t="shared" si="140"/>
        <v>43786K</v>
      </c>
      <c r="P375" s="408" t="str">
        <f>+IFERROR(VLOOKUP($O375,'Calculation Solids'!$B$4:$J$1141,7,FALSE),"")</f>
        <v/>
      </c>
      <c r="Q375" s="408" t="str">
        <f t="shared" si="141"/>
        <v>43786L</v>
      </c>
      <c r="R375" s="408" t="str">
        <f>+IFERROR(VLOOKUP($Q375,'Calculation Solids'!$B$4:$J$1141,7,FALSE),"")</f>
        <v/>
      </c>
      <c r="S375" s="408" t="str">
        <f t="shared" si="142"/>
        <v>43786M</v>
      </c>
      <c r="T375" s="408" t="str">
        <f>+IFERROR(VLOOKUP($S375,'Calculation Solids'!$B$4:$J$1141,7,FALSE),"")</f>
        <v/>
      </c>
      <c r="U375" s="415" t="str">
        <f t="shared" si="143"/>
        <v/>
      </c>
      <c r="V375" s="416" t="str">
        <f t="shared" si="144"/>
        <v>43786C</v>
      </c>
      <c r="W375" s="408" t="str">
        <f>+IFERROR(VLOOKUP($V375,'Calculation Solids'!$B$4:$J$1141,7,FALSE),"")</f>
        <v/>
      </c>
      <c r="X375" s="417" t="str">
        <f>+IFERROR(VLOOKUP($V375,'Calculation COD'!$B$4:$J$1055,7,FALSE),"")</f>
        <v/>
      </c>
      <c r="Y375" s="417" t="str">
        <f>+IFERROR(VLOOKUP($V375,'Calculation NH4'!$B$4:$J$1041,7,FALSE),"")</f>
        <v/>
      </c>
      <c r="Z375" s="408" t="str">
        <f>+IFERROR(VLOOKUP($V375,'Calculation NO3'!$B$4:$J$1044,7,FALSE),"")</f>
        <v/>
      </c>
      <c r="AA375" s="418" t="str">
        <f>+IFERROR(VLOOKUP($V375,'Calculation P'!$B$4:$J$1000,7,FALSE),"")</f>
        <v/>
      </c>
      <c r="AB375" s="419"/>
      <c r="AC375" s="410" t="str">
        <f t="shared" si="145"/>
        <v>43786D</v>
      </c>
      <c r="AD375" s="417" t="str">
        <f>+IFERROR(VLOOKUP($AC375,'Calculation TSS'!$B$4:$J$1000,7,FALSE),"")</f>
        <v/>
      </c>
      <c r="AE375" s="417" t="str">
        <f>+IFERROR(VLOOKUP($AC375,'Calculation COD'!$B$4:$J$1055,7,FALSE),"")</f>
        <v/>
      </c>
      <c r="AF375" s="417" t="str">
        <f>+IFERROR(VLOOKUP($AC375,'Calculation NH4'!$B$4:$J$1041,7,FALSE),"")</f>
        <v/>
      </c>
      <c r="AG375" s="408" t="str">
        <f>+IFERROR(VLOOKUP($AC375,'Calculation NO3'!$B$4:$J$1044,7,FALSE),"")</f>
        <v/>
      </c>
      <c r="AH375" s="408" t="str">
        <f>+IFERROR(VLOOKUP($AC375,'Calculation P'!$B$4:$J$1000,7,FALSE),"")</f>
        <v/>
      </c>
      <c r="AI375" s="406"/>
      <c r="AJ375" s="420" t="str">
        <f t="shared" si="146"/>
        <v>43786E</v>
      </c>
      <c r="AK375" s="421" t="str">
        <f>+IFERROR(VLOOKUP($AJ375,'Calculation TSS'!$B$4:$J$1000,7,FALSE),"")</f>
        <v/>
      </c>
      <c r="AL375" s="417" t="str">
        <f>+IFERROR(VLOOKUP($AJ375,'Calculation COD'!$B$4:$J$1055,7,FALSE),"")</f>
        <v/>
      </c>
      <c r="AM375" s="417" t="str">
        <f>+IFERROR(VLOOKUP($AJ375,'Calculation NH4'!$B$4:$J$1041,7,FALSE),"")</f>
        <v/>
      </c>
      <c r="AN375" s="408" t="str">
        <f>+IFERROR(VLOOKUP($AJ375,'Calculation NO3'!$B$4:$J$1044,7,FALSE),"")</f>
        <v/>
      </c>
      <c r="AO375" s="415" t="str">
        <f>+IFERROR(VLOOKUP($AJ375,'Calculation P'!$B$4:$J$1000,7,FALSE),"")</f>
        <v/>
      </c>
      <c r="AP375" s="411" t="str">
        <f t="shared" si="147"/>
        <v>43786F</v>
      </c>
      <c r="AQ375" s="422" t="str">
        <f>+IFERROR(VLOOKUP($AP375,'Calculation TSS'!$B$4:$J$1000,7,FALSE),"")</f>
        <v/>
      </c>
      <c r="AR375" s="422" t="str">
        <f>+IFERROR(VLOOKUP($AP375,'Calculation COD'!$B$4:$J$1055,7,FALSE),"")</f>
        <v/>
      </c>
      <c r="AS375" s="422" t="str">
        <f>+IFERROR(VLOOKUP($AP375,'Calculation NH4'!$B$4:$J$1041,7,FALSE),"")</f>
        <v/>
      </c>
      <c r="AT375" s="408" t="str">
        <f>+IFERROR(VLOOKUP($AP375,'Calculation NO3'!$B$4:$J$1044,7,FALSE),"")</f>
        <v/>
      </c>
      <c r="AU375" s="408" t="str">
        <f>+IFERROR(VLOOKUP($AP375,'Calculation P'!$B$4:$J$1000,7,FALSE),"")</f>
        <v/>
      </c>
      <c r="AV375" s="419"/>
      <c r="AW375" s="416" t="str">
        <f t="shared" si="148"/>
        <v>43786G</v>
      </c>
      <c r="AX375" s="422" t="str">
        <f>+IFERROR(VLOOKUP($AW375,'Calculation COD'!$B$4:$J$1055,7,FALSE),"")</f>
        <v/>
      </c>
      <c r="AY375" s="422" t="str">
        <f>+IFERROR(VLOOKUP($AW375,'Calculation NH4'!$B$4:$J$1041,7,FALSE),"")</f>
        <v/>
      </c>
      <c r="AZ375" s="408" t="str">
        <f>+IFERROR(VLOOKUP($AW375,'Calculation NO3'!$B$4:$J$1044,7,FALSE),"")</f>
        <v/>
      </c>
      <c r="BA375" s="415" t="str">
        <f>+IFERROR(VLOOKUP($AW375,'Calculation P'!$B$4:$J$1000,7,FALSE),"")</f>
        <v/>
      </c>
      <c r="BB375" s="410" t="str">
        <f t="shared" si="149"/>
        <v>43786H</v>
      </c>
      <c r="BC375" s="408" t="str">
        <f>+IFERROR(VLOOKUP($BB375,'Calculation TSS'!$B$4:$J$1000,7,FALSE),"")</f>
        <v/>
      </c>
      <c r="BD375" s="422" t="str">
        <f>+IFERROR(VLOOKUP($BB375,'Calculation COD'!$B$4:$J$1055,7,FALSE),"")</f>
        <v/>
      </c>
      <c r="BE375" s="422" t="str">
        <f>+IFERROR(VLOOKUP($BB375,'Calculation NH4'!$B$4:$J$1041,7,FALSE),"")</f>
        <v/>
      </c>
      <c r="BF375" s="422" t="str">
        <f>+IFERROR(VLOOKUP($BB375,'Calculation NO3'!$B$4:$J$1044,7,FALSE),"")</f>
        <v/>
      </c>
      <c r="BG375" s="418" t="str">
        <f>+IFERROR(VLOOKUP($BB375,'Calculation P'!$B$4:$J$1000,7,FALSE),"")</f>
        <v/>
      </c>
      <c r="BH375" s="420" t="str">
        <f t="shared" si="150"/>
        <v>43786I</v>
      </c>
      <c r="BI375" s="414" t="str">
        <f>+IFERROR(VLOOKUP($BH375,'Calculation TSS'!$B$4:$J$1000,7,FALSE),"")</f>
        <v/>
      </c>
      <c r="BJ375" s="422" t="str">
        <f>+IFERROR(VLOOKUP($BH375,'Calculation COD'!$B$4:$J$1055,7,FALSE),"")</f>
        <v/>
      </c>
      <c r="BK375" s="422" t="str">
        <f>+IFERROR(VLOOKUP($BH375,'Calculation NH4'!$B$4:$J$1041,7,FALSE),"")</f>
        <v/>
      </c>
      <c r="BL375" s="422" t="str">
        <f>+IFERROR(VLOOKUP($BH375,'Calculation NO3'!$B$4:$J$1044,7,FALSE),"")</f>
        <v/>
      </c>
      <c r="BM375" s="408" t="str">
        <f>+IFERROR(VLOOKUP($BH375,'Calculation P'!$B$4:$J$1000,7,FALSE),"")</f>
        <v/>
      </c>
      <c r="BN375" s="419"/>
      <c r="BO375" s="410" t="str">
        <f t="shared" si="151"/>
        <v>43786N</v>
      </c>
      <c r="BP375" s="423" t="str">
        <f>IFERROR(+VLOOKUP($BO375,'Calculation Solids'!$B$4:$I$1141,7,FALSE),"")</f>
        <v/>
      </c>
      <c r="BQ375" s="424" t="str">
        <f t="shared" si="152"/>
        <v>43786O</v>
      </c>
      <c r="BR375" s="423" t="str">
        <f>IFERROR(+VLOOKUP($BQ375,'Calculation Solids'!$B$4:$I$1141,7,FALSE),"")</f>
        <v/>
      </c>
      <c r="BS375" s="425" t="str">
        <f t="shared" si="153"/>
        <v>43786P</v>
      </c>
      <c r="BT375" s="423" t="str">
        <f>IFERROR(+VLOOKUP($BS375,'Calculation Solids'!$B$4:$I$1141,7,FALSE),"")</f>
        <v/>
      </c>
    </row>
    <row r="376" spans="1:72" x14ac:dyDescent="0.35">
      <c r="A376" s="359">
        <v>43787</v>
      </c>
      <c r="B376" s="239"/>
      <c r="C376" s="173" t="str">
        <f t="shared" si="137"/>
        <v>43787A</v>
      </c>
      <c r="D376" s="42">
        <f>IFERROR(+VLOOKUP(C376,'Calculation Solids'!$B$4:$I$1141,7,FALSE),"")</f>
        <v>8.6700428862780274</v>
      </c>
      <c r="E376" s="372" t="str">
        <f>+IFERROR(VLOOKUP($C376,'Calculation COD'!$B$4:$J$1055,7,FALSE),"")</f>
        <v/>
      </c>
      <c r="F376" s="373" t="str">
        <f t="shared" si="138"/>
        <v>43787B</v>
      </c>
      <c r="G376" s="323">
        <f>IFERROR(+VLOOKUP($F376,'Calculation Solids'!$B$4:$I$1141,7,FALSE),"")</f>
        <v>3.6424271377294697</v>
      </c>
      <c r="H376" s="374" t="str">
        <f>+IFERROR(VLOOKUP($F376,'Calculation COD'!$B$4:$J$1055,7,FALSE),"")</f>
        <v/>
      </c>
      <c r="I376" s="374" t="str">
        <f>+IFERROR(VLOOKUP($F376,'Calculation NH4'!$B$4:$J$1041,7,FALSE),"")</f>
        <v/>
      </c>
      <c r="J376" s="42" t="str">
        <f>+IFERROR(VLOOKUP($F376,'Calculation NO3'!$B$4:$J$1044,7,FALSE),"")</f>
        <v/>
      </c>
      <c r="K376" s="42" t="str">
        <f>+IFERROR(VLOOKUP($F376,'Calculation P'!$B$4:$J$1000,7,FALSE),"")</f>
        <v/>
      </c>
      <c r="L376" s="239"/>
      <c r="M376" s="375" t="str">
        <f t="shared" si="139"/>
        <v>43787J</v>
      </c>
      <c r="N376" s="67">
        <f>+IFERROR(VLOOKUP($M376,'Calculation Solids'!$B$4:$J$1141,7,FALSE),"")</f>
        <v>48.245073423757354</v>
      </c>
      <c r="O376" s="42" t="str">
        <f t="shared" si="140"/>
        <v>43787K</v>
      </c>
      <c r="P376" s="42">
        <f>+IFERROR(VLOOKUP($O376,'Calculation Solids'!$B$4:$J$1141,7,FALSE),"")</f>
        <v>42.416977734763122</v>
      </c>
      <c r="Q376" s="42" t="str">
        <f t="shared" si="141"/>
        <v>43787L</v>
      </c>
      <c r="R376" s="42" t="str">
        <f>+IFERROR(VLOOKUP($Q376,'Calculation Solids'!$B$4:$J$1141,7,FALSE),"")</f>
        <v/>
      </c>
      <c r="S376" s="42" t="str">
        <f t="shared" si="142"/>
        <v>43787M</v>
      </c>
      <c r="T376" s="42" t="str">
        <f>+IFERROR(VLOOKUP($S376,'Calculation Solids'!$B$4:$J$1141,7,FALSE),"")</f>
        <v/>
      </c>
      <c r="U376" s="70">
        <f t="shared" si="143"/>
        <v>45.331025579260242</v>
      </c>
      <c r="V376" s="376" t="str">
        <f t="shared" si="144"/>
        <v>43787C</v>
      </c>
      <c r="W376" s="42" t="str">
        <f>+IFERROR(VLOOKUP($V376,'Calculation Solids'!$B$4:$J$1141,7,FALSE),"")</f>
        <v/>
      </c>
      <c r="X376" s="24" t="str">
        <f>+IFERROR(VLOOKUP($V376,'Calculation COD'!$B$4:$J$1055,7,FALSE),"")</f>
        <v/>
      </c>
      <c r="Y376" s="24" t="str">
        <f>+IFERROR(VLOOKUP($V376,'Calculation NH4'!$B$4:$J$1041,7,FALSE),"")</f>
        <v/>
      </c>
      <c r="Z376" s="42" t="str">
        <f>+IFERROR(VLOOKUP($V376,'Calculation NO3'!$B$4:$J$1044,7,FALSE),"")</f>
        <v/>
      </c>
      <c r="AA376" s="132" t="str">
        <f>+IFERROR(VLOOKUP($V376,'Calculation P'!$B$4:$J$1000,7,FALSE),"")</f>
        <v/>
      </c>
      <c r="AB376" s="62"/>
      <c r="AC376" s="373" t="str">
        <f t="shared" si="145"/>
        <v>43787D</v>
      </c>
      <c r="AD376" s="24" t="str">
        <f>+IFERROR(VLOOKUP($AC376,'Calculation TSS'!$B$4:$J$1000,7,FALSE),"")</f>
        <v/>
      </c>
      <c r="AE376" s="24" t="str">
        <f>+IFERROR(VLOOKUP($AC376,'Calculation COD'!$B$4:$J$1055,7,FALSE),"")</f>
        <v/>
      </c>
      <c r="AF376" s="24" t="str">
        <f>+IFERROR(VLOOKUP($AC376,'Calculation NH4'!$B$4:$J$1041,7,FALSE),"")</f>
        <v/>
      </c>
      <c r="AG376" s="42" t="str">
        <f>+IFERROR(VLOOKUP($AC376,'Calculation NO3'!$B$4:$J$1044,7,FALSE),"")</f>
        <v/>
      </c>
      <c r="AH376" s="42" t="str">
        <f>+IFERROR(VLOOKUP($AC376,'Calculation P'!$B$4:$J$1000,7,FALSE),"")</f>
        <v/>
      </c>
      <c r="AI376" s="239"/>
      <c r="AJ376" s="377" t="str">
        <f t="shared" si="146"/>
        <v>43787E</v>
      </c>
      <c r="AK376" s="378" t="str">
        <f>+IFERROR(VLOOKUP($AJ376,'Calculation TSS'!$B$4:$J$1000,7,FALSE),"")</f>
        <v/>
      </c>
      <c r="AL376" s="24" t="str">
        <f>+IFERROR(VLOOKUP($AJ376,'Calculation COD'!$B$4:$J$1055,7,FALSE),"")</f>
        <v/>
      </c>
      <c r="AM376" s="24" t="str">
        <f>+IFERROR(VLOOKUP($AJ376,'Calculation NH4'!$B$4:$J$1041,7,FALSE),"")</f>
        <v/>
      </c>
      <c r="AN376" s="42" t="str">
        <f>+IFERROR(VLOOKUP($AJ376,'Calculation NO3'!$B$4:$J$1044,7,FALSE),"")</f>
        <v/>
      </c>
      <c r="AO376" s="70" t="str">
        <f>+IFERROR(VLOOKUP($AJ376,'Calculation P'!$B$4:$J$1000,7,FALSE),"")</f>
        <v/>
      </c>
      <c r="AP376" s="323" t="str">
        <f t="shared" si="147"/>
        <v>43787F</v>
      </c>
      <c r="AQ376" s="25" t="str">
        <f>+IFERROR(VLOOKUP($AP376,'Calculation TSS'!$B$4:$J$1000,7,FALSE),"")</f>
        <v/>
      </c>
      <c r="AR376" s="25" t="str">
        <f>+IFERROR(VLOOKUP($AP376,'Calculation COD'!$B$4:$J$1055,7,FALSE),"")</f>
        <v/>
      </c>
      <c r="AS376" s="25" t="str">
        <f>+IFERROR(VLOOKUP($AP376,'Calculation NH4'!$B$4:$J$1041,7,FALSE),"")</f>
        <v/>
      </c>
      <c r="AT376" s="42" t="str">
        <f>+IFERROR(VLOOKUP($AP376,'Calculation NO3'!$B$4:$J$1044,7,FALSE),"")</f>
        <v/>
      </c>
      <c r="AU376" s="42" t="str">
        <f>+IFERROR(VLOOKUP($AP376,'Calculation P'!$B$4:$J$1000,7,FALSE),"")</f>
        <v/>
      </c>
      <c r="AV376" s="62"/>
      <c r="AW376" s="376" t="str">
        <f t="shared" si="148"/>
        <v>43787G</v>
      </c>
      <c r="AX376" s="25" t="str">
        <f>+IFERROR(VLOOKUP($AW376,'Calculation COD'!$B$4:$J$1055,7,FALSE),"")</f>
        <v/>
      </c>
      <c r="AY376" s="25" t="str">
        <f>+IFERROR(VLOOKUP($AW376,'Calculation NH4'!$B$4:$J$1041,7,FALSE),"")</f>
        <v/>
      </c>
      <c r="AZ376" s="42" t="str">
        <f>+IFERROR(VLOOKUP($AW376,'Calculation NO3'!$B$4:$J$1044,7,FALSE),"")</f>
        <v/>
      </c>
      <c r="BA376" s="70" t="str">
        <f>+IFERROR(VLOOKUP($AW376,'Calculation P'!$B$4:$J$1000,7,FALSE),"")</f>
        <v/>
      </c>
      <c r="BB376" s="373" t="str">
        <f t="shared" si="149"/>
        <v>43787H</v>
      </c>
      <c r="BC376" s="42" t="str">
        <f>+IFERROR(VLOOKUP($BB376,'Calculation TSS'!$B$4:$J$1000,7,FALSE),"")</f>
        <v/>
      </c>
      <c r="BD376" s="25" t="str">
        <f>+IFERROR(VLOOKUP($BB376,'Calculation COD'!$B$4:$J$1055,7,FALSE),"")</f>
        <v/>
      </c>
      <c r="BE376" s="25" t="str">
        <f>+IFERROR(VLOOKUP($BB376,'Calculation NH4'!$B$4:$J$1041,7,FALSE),"")</f>
        <v/>
      </c>
      <c r="BF376" s="25" t="str">
        <f>+IFERROR(VLOOKUP($BB376,'Calculation NO3'!$B$4:$J$1044,7,FALSE),"")</f>
        <v/>
      </c>
      <c r="BG376" s="132" t="str">
        <f>+IFERROR(VLOOKUP($BB376,'Calculation P'!$B$4:$J$1000,7,FALSE),"")</f>
        <v/>
      </c>
      <c r="BH376" s="377" t="str">
        <f t="shared" si="150"/>
        <v>43787I</v>
      </c>
      <c r="BI376" s="67" t="str">
        <f>+IFERROR(VLOOKUP($BH376,'Calculation TSS'!$B$4:$J$1000,7,FALSE),"")</f>
        <v/>
      </c>
      <c r="BJ376" s="25" t="str">
        <f>+IFERROR(VLOOKUP($BH376,'Calculation COD'!$B$4:$J$1055,7,FALSE),"")</f>
        <v/>
      </c>
      <c r="BK376" s="25" t="str">
        <f>+IFERROR(VLOOKUP($BH376,'Calculation NH4'!$B$4:$J$1041,7,FALSE),"")</f>
        <v/>
      </c>
      <c r="BL376" s="25" t="str">
        <f>+IFERROR(VLOOKUP($BH376,'Calculation NO3'!$B$4:$J$1044,7,FALSE),"")</f>
        <v/>
      </c>
      <c r="BM376" s="42" t="str">
        <f>+IFERROR(VLOOKUP($BH376,'Calculation P'!$B$4:$J$1000,7,FALSE),"")</f>
        <v/>
      </c>
      <c r="BN376" s="62"/>
      <c r="BO376" s="373" t="str">
        <f t="shared" si="151"/>
        <v>43787N</v>
      </c>
      <c r="BP376" s="190" t="str">
        <f>IFERROR(+VLOOKUP($BO376,'Calculation Solids'!$B$4:$I$1141,7,FALSE),"")</f>
        <v/>
      </c>
      <c r="BQ376" s="379" t="str">
        <f t="shared" si="152"/>
        <v>43787O</v>
      </c>
      <c r="BR376" s="190">
        <f>IFERROR(+VLOOKUP($BQ376,'Calculation Solids'!$B$4:$I$1141,7,FALSE),"")</f>
        <v>614.36182416069744</v>
      </c>
      <c r="BS376" s="380" t="str">
        <f t="shared" si="153"/>
        <v>43787P</v>
      </c>
      <c r="BT376" s="190" t="str">
        <f>IFERROR(+VLOOKUP($BS376,'Calculation Solids'!$B$4:$I$1141,7,FALSE),"")</f>
        <v/>
      </c>
    </row>
    <row r="377" spans="1:72" x14ac:dyDescent="0.35">
      <c r="A377" s="359">
        <v>43788</v>
      </c>
      <c r="B377" s="239"/>
      <c r="C377" s="173" t="str">
        <f t="shared" si="137"/>
        <v>43788A</v>
      </c>
      <c r="D377" s="42" t="str">
        <f>IFERROR(+VLOOKUP(C377,'Calculation Solids'!$B$4:$I$1141,7,FALSE),"")</f>
        <v/>
      </c>
      <c r="E377" s="372" t="str">
        <f>+IFERROR(VLOOKUP($C377,'Calculation COD'!$B$4:$J$1055,7,FALSE),"")</f>
        <v/>
      </c>
      <c r="F377" s="373" t="str">
        <f t="shared" si="138"/>
        <v>43788B</v>
      </c>
      <c r="G377" s="323" t="str">
        <f>IFERROR(+VLOOKUP($F377,'Calculation Solids'!$B$4:$I$1141,7,FALSE),"")</f>
        <v/>
      </c>
      <c r="H377" s="374" t="str">
        <f>+IFERROR(VLOOKUP($F377,'Calculation COD'!$B$4:$J$1055,7,FALSE),"")</f>
        <v/>
      </c>
      <c r="I377" s="374" t="str">
        <f>+IFERROR(VLOOKUP($F377,'Calculation NH4'!$B$4:$J$1041,7,FALSE),"")</f>
        <v/>
      </c>
      <c r="J377" s="42" t="str">
        <f>+IFERROR(VLOOKUP($F377,'Calculation NO3'!$B$4:$J$1044,7,FALSE),"")</f>
        <v/>
      </c>
      <c r="K377" s="42" t="str">
        <f>+IFERROR(VLOOKUP($F377,'Calculation P'!$B$4:$J$1000,7,FALSE),"")</f>
        <v/>
      </c>
      <c r="L377" s="239"/>
      <c r="M377" s="375" t="str">
        <f t="shared" si="139"/>
        <v>43788J</v>
      </c>
      <c r="N377" s="67" t="str">
        <f>+IFERROR(VLOOKUP($M377,'Calculation Solids'!$B$4:$J$1141,7,FALSE),"")</f>
        <v/>
      </c>
      <c r="O377" s="42" t="str">
        <f t="shared" si="140"/>
        <v>43788K</v>
      </c>
      <c r="P377" s="42" t="str">
        <f>+IFERROR(VLOOKUP($O377,'Calculation Solids'!$B$4:$J$1141,7,FALSE),"")</f>
        <v/>
      </c>
      <c r="Q377" s="42" t="str">
        <f t="shared" si="141"/>
        <v>43788L</v>
      </c>
      <c r="R377" s="42" t="str">
        <f>+IFERROR(VLOOKUP($Q377,'Calculation Solids'!$B$4:$J$1141,7,FALSE),"")</f>
        <v/>
      </c>
      <c r="S377" s="42" t="str">
        <f t="shared" si="142"/>
        <v>43788M</v>
      </c>
      <c r="T377" s="42" t="str">
        <f>+IFERROR(VLOOKUP($S377,'Calculation Solids'!$B$4:$J$1141,7,FALSE),"")</f>
        <v/>
      </c>
      <c r="U377" s="70" t="str">
        <f t="shared" si="143"/>
        <v/>
      </c>
      <c r="V377" s="376" t="str">
        <f t="shared" si="144"/>
        <v>43788C</v>
      </c>
      <c r="W377" s="42" t="str">
        <f>+IFERROR(VLOOKUP($V377,'Calculation Solids'!$B$4:$J$1141,7,FALSE),"")</f>
        <v/>
      </c>
      <c r="X377" s="24" t="str">
        <f>+IFERROR(VLOOKUP($V377,'Calculation COD'!$B$4:$J$1055,7,FALSE),"")</f>
        <v/>
      </c>
      <c r="Y377" s="24" t="str">
        <f>+IFERROR(VLOOKUP($V377,'Calculation NH4'!$B$4:$J$1041,7,FALSE),"")</f>
        <v/>
      </c>
      <c r="Z377" s="42" t="str">
        <f>+IFERROR(VLOOKUP($V377,'Calculation NO3'!$B$4:$J$1044,7,FALSE),"")</f>
        <v/>
      </c>
      <c r="AA377" s="132" t="str">
        <f>+IFERROR(VLOOKUP($V377,'Calculation P'!$B$4:$J$1000,7,FALSE),"")</f>
        <v/>
      </c>
      <c r="AB377" s="62"/>
      <c r="AC377" s="373" t="str">
        <f t="shared" si="145"/>
        <v>43788D</v>
      </c>
      <c r="AD377" s="24" t="str">
        <f>+IFERROR(VLOOKUP($AC377,'Calculation TSS'!$B$4:$J$1000,7,FALSE),"")</f>
        <v/>
      </c>
      <c r="AE377" s="24" t="str">
        <f>+IFERROR(VLOOKUP($AC377,'Calculation COD'!$B$4:$J$1055,7,FALSE),"")</f>
        <v/>
      </c>
      <c r="AF377" s="24" t="str">
        <f>+IFERROR(VLOOKUP($AC377,'Calculation NH4'!$B$4:$J$1041,7,FALSE),"")</f>
        <v/>
      </c>
      <c r="AG377" s="42" t="str">
        <f>+IFERROR(VLOOKUP($AC377,'Calculation NO3'!$B$4:$J$1044,7,FALSE),"")</f>
        <v/>
      </c>
      <c r="AH377" s="42" t="str">
        <f>+IFERROR(VLOOKUP($AC377,'Calculation P'!$B$4:$J$1000,7,FALSE),"")</f>
        <v/>
      </c>
      <c r="AI377" s="239"/>
      <c r="AJ377" s="377" t="str">
        <f t="shared" si="146"/>
        <v>43788E</v>
      </c>
      <c r="AK377" s="378" t="str">
        <f>+IFERROR(VLOOKUP($AJ377,'Calculation TSS'!$B$4:$J$1000,7,FALSE),"")</f>
        <v/>
      </c>
      <c r="AL377" s="24" t="str">
        <f>+IFERROR(VLOOKUP($AJ377,'Calculation COD'!$B$4:$J$1055,7,FALSE),"")</f>
        <v/>
      </c>
      <c r="AM377" s="24" t="str">
        <f>+IFERROR(VLOOKUP($AJ377,'Calculation NH4'!$B$4:$J$1041,7,FALSE),"")</f>
        <v/>
      </c>
      <c r="AN377" s="42" t="str">
        <f>+IFERROR(VLOOKUP($AJ377,'Calculation NO3'!$B$4:$J$1044,7,FALSE),"")</f>
        <v/>
      </c>
      <c r="AO377" s="70" t="str">
        <f>+IFERROR(VLOOKUP($AJ377,'Calculation P'!$B$4:$J$1000,7,FALSE),"")</f>
        <v/>
      </c>
      <c r="AP377" s="323" t="str">
        <f t="shared" si="147"/>
        <v>43788F</v>
      </c>
      <c r="AQ377" s="25" t="str">
        <f>+IFERROR(VLOOKUP($AP377,'Calculation TSS'!$B$4:$J$1000,7,FALSE),"")</f>
        <v/>
      </c>
      <c r="AR377" s="25" t="str">
        <f>+IFERROR(VLOOKUP($AP377,'Calculation COD'!$B$4:$J$1055,7,FALSE),"")</f>
        <v/>
      </c>
      <c r="AS377" s="25" t="str">
        <f>+IFERROR(VLOOKUP($AP377,'Calculation NH4'!$B$4:$J$1041,7,FALSE),"")</f>
        <v/>
      </c>
      <c r="AT377" s="42" t="str">
        <f>+IFERROR(VLOOKUP($AP377,'Calculation NO3'!$B$4:$J$1044,7,FALSE),"")</f>
        <v/>
      </c>
      <c r="AU377" s="42" t="str">
        <f>+IFERROR(VLOOKUP($AP377,'Calculation P'!$B$4:$J$1000,7,FALSE),"")</f>
        <v/>
      </c>
      <c r="AV377" s="62"/>
      <c r="AW377" s="376" t="str">
        <f t="shared" si="148"/>
        <v>43788G</v>
      </c>
      <c r="AX377" s="25" t="str">
        <f>+IFERROR(VLOOKUP($AW377,'Calculation COD'!$B$4:$J$1055,7,FALSE),"")</f>
        <v/>
      </c>
      <c r="AY377" s="25" t="str">
        <f>+IFERROR(VLOOKUP($AW377,'Calculation NH4'!$B$4:$J$1041,7,FALSE),"")</f>
        <v/>
      </c>
      <c r="AZ377" s="42" t="str">
        <f>+IFERROR(VLOOKUP($AW377,'Calculation NO3'!$B$4:$J$1044,7,FALSE),"")</f>
        <v/>
      </c>
      <c r="BA377" s="70" t="str">
        <f>+IFERROR(VLOOKUP($AW377,'Calculation P'!$B$4:$J$1000,7,FALSE),"")</f>
        <v/>
      </c>
      <c r="BB377" s="373" t="str">
        <f t="shared" si="149"/>
        <v>43788H</v>
      </c>
      <c r="BC377" s="42" t="str">
        <f>+IFERROR(VLOOKUP($BB377,'Calculation TSS'!$B$4:$J$1000,7,FALSE),"")</f>
        <v/>
      </c>
      <c r="BD377" s="25" t="str">
        <f>+IFERROR(VLOOKUP($BB377,'Calculation COD'!$B$4:$J$1055,7,FALSE),"")</f>
        <v/>
      </c>
      <c r="BE377" s="25" t="str">
        <f>+IFERROR(VLOOKUP($BB377,'Calculation NH4'!$B$4:$J$1041,7,FALSE),"")</f>
        <v/>
      </c>
      <c r="BF377" s="25" t="str">
        <f>+IFERROR(VLOOKUP($BB377,'Calculation NO3'!$B$4:$J$1044,7,FALSE),"")</f>
        <v/>
      </c>
      <c r="BG377" s="132" t="str">
        <f>+IFERROR(VLOOKUP($BB377,'Calculation P'!$B$4:$J$1000,7,FALSE),"")</f>
        <v/>
      </c>
      <c r="BH377" s="377" t="str">
        <f t="shared" si="150"/>
        <v>43788I</v>
      </c>
      <c r="BI377" s="67" t="str">
        <f>+IFERROR(VLOOKUP($BH377,'Calculation TSS'!$B$4:$J$1000,7,FALSE),"")</f>
        <v/>
      </c>
      <c r="BJ377" s="25" t="str">
        <f>+IFERROR(VLOOKUP($BH377,'Calculation COD'!$B$4:$J$1055,7,FALSE),"")</f>
        <v/>
      </c>
      <c r="BK377" s="25" t="str">
        <f>+IFERROR(VLOOKUP($BH377,'Calculation NH4'!$B$4:$J$1041,7,FALSE),"")</f>
        <v/>
      </c>
      <c r="BL377" s="25" t="str">
        <f>+IFERROR(VLOOKUP($BH377,'Calculation NO3'!$B$4:$J$1044,7,FALSE),"")</f>
        <v/>
      </c>
      <c r="BM377" s="42" t="str">
        <f>+IFERROR(VLOOKUP($BH377,'Calculation P'!$B$4:$J$1000,7,FALSE),"")</f>
        <v/>
      </c>
      <c r="BN377" s="62"/>
      <c r="BO377" s="373" t="str">
        <f t="shared" si="151"/>
        <v>43788N</v>
      </c>
      <c r="BP377" s="190" t="str">
        <f>IFERROR(+VLOOKUP($BO377,'Calculation Solids'!$B$4:$I$1141,7,FALSE),"")</f>
        <v/>
      </c>
      <c r="BQ377" s="379" t="str">
        <f t="shared" si="152"/>
        <v>43788O</v>
      </c>
      <c r="BR377" s="190" t="str">
        <f>IFERROR(+VLOOKUP($BQ377,'Calculation Solids'!$B$4:$I$1141,7,FALSE),"")</f>
        <v/>
      </c>
      <c r="BS377" s="380" t="str">
        <f t="shared" si="153"/>
        <v>43788P</v>
      </c>
      <c r="BT377" s="190" t="str">
        <f>IFERROR(+VLOOKUP($BS377,'Calculation Solids'!$B$4:$I$1141,7,FALSE),"")</f>
        <v/>
      </c>
    </row>
    <row r="378" spans="1:72" x14ac:dyDescent="0.35">
      <c r="A378" s="359">
        <v>43789</v>
      </c>
      <c r="B378" s="239"/>
      <c r="C378" s="173" t="str">
        <f t="shared" si="137"/>
        <v>43789A</v>
      </c>
      <c r="D378" s="42">
        <f>IFERROR(+VLOOKUP(C378,'Calculation Solids'!$B$4:$I$1141,7,FALSE),"")</f>
        <v>12.462122613430418</v>
      </c>
      <c r="E378" s="372">
        <f>+IFERROR(VLOOKUP($C378,'Calculation COD'!$B$4:$J$1055,7,FALSE),"")</f>
        <v>13440</v>
      </c>
      <c r="F378" s="373" t="str">
        <f t="shared" si="138"/>
        <v>43789B</v>
      </c>
      <c r="G378" s="323">
        <f>IFERROR(+VLOOKUP($F378,'Calculation Solids'!$B$4:$I$1141,7,FALSE),"")</f>
        <v>5.6527894020393559</v>
      </c>
      <c r="H378" s="374">
        <f>+IFERROR(VLOOKUP($F378,'Calculation COD'!$B$4:$J$1055,7,FALSE),"")</f>
        <v>5220</v>
      </c>
      <c r="I378" s="374">
        <f>+IFERROR(VLOOKUP($F378,'Calculation NH4'!$B$4:$J$1041,7,FALSE),"")</f>
        <v>960</v>
      </c>
      <c r="J378" s="42">
        <f>+IFERROR(VLOOKUP($F378,'Calculation NO3'!$B$4:$J$1044,7,FALSE),"")</f>
        <v>46</v>
      </c>
      <c r="K378" s="42">
        <f>+IFERROR(VLOOKUP($F378,'Calculation P'!$B$4:$J$1000,7,FALSE),"")</f>
        <v>39.5</v>
      </c>
      <c r="L378" s="239"/>
      <c r="M378" s="375" t="str">
        <f t="shared" si="139"/>
        <v>43789J</v>
      </c>
      <c r="N378" s="67">
        <f>+IFERROR(VLOOKUP($M378,'Calculation Solids'!$B$4:$J$1141,7,FALSE),"")</f>
        <v>51.246409462123324</v>
      </c>
      <c r="O378" s="42" t="str">
        <f t="shared" si="140"/>
        <v>43789K</v>
      </c>
      <c r="P378" s="42">
        <f>+IFERROR(VLOOKUP($O378,'Calculation Solids'!$B$4:$J$1141,7,FALSE),"")</f>
        <v>49.458844965696734</v>
      </c>
      <c r="Q378" s="42" t="str">
        <f t="shared" si="141"/>
        <v>43789L</v>
      </c>
      <c r="R378" s="42" t="str">
        <f>+IFERROR(VLOOKUP($Q378,'Calculation Solids'!$B$4:$J$1141,7,FALSE),"")</f>
        <v/>
      </c>
      <c r="S378" s="42" t="str">
        <f t="shared" si="142"/>
        <v>43789M</v>
      </c>
      <c r="T378" s="42" t="str">
        <f>+IFERROR(VLOOKUP($S378,'Calculation Solids'!$B$4:$J$1141,7,FALSE),"")</f>
        <v/>
      </c>
      <c r="U378" s="70">
        <f t="shared" si="143"/>
        <v>50.352627213910026</v>
      </c>
      <c r="V378" s="376" t="str">
        <f t="shared" si="144"/>
        <v>43789C</v>
      </c>
      <c r="W378" s="42">
        <f>+IFERROR(VLOOKUP($V378,'Calculation Solids'!$B$4:$J$1141,7,FALSE),"")</f>
        <v>3.0626957893588829</v>
      </c>
      <c r="X378" s="24">
        <f>+IFERROR(VLOOKUP($V378,'Calculation COD'!$B$4:$J$1055,7,FALSE),"")</f>
        <v>0</v>
      </c>
      <c r="Y378" s="24">
        <f>+IFERROR(VLOOKUP($V378,'Calculation NH4'!$B$4:$J$1041,7,FALSE),"")</f>
        <v>855</v>
      </c>
      <c r="Z378" s="42">
        <f>+IFERROR(VLOOKUP($V378,'Calculation NO3'!$B$4:$J$1044,7,FALSE),"")</f>
        <v>0</v>
      </c>
      <c r="AA378" s="132" t="str">
        <f>+IFERROR(VLOOKUP($V378,'Calculation P'!$B$4:$J$1000,7,FALSE),"")</f>
        <v/>
      </c>
      <c r="AB378" s="62"/>
      <c r="AC378" s="373" t="str">
        <f t="shared" si="145"/>
        <v>43789D</v>
      </c>
      <c r="AD378" s="24">
        <f>+IFERROR(VLOOKUP($AC378,'Calculation TSS'!$B$4:$J$1000,7,FALSE),"")</f>
        <v>800.00000000000068</v>
      </c>
      <c r="AE378" s="24">
        <f>+IFERROR(VLOOKUP($AC378,'Calculation COD'!$B$4:$J$1055,7,FALSE),"")</f>
        <v>0</v>
      </c>
      <c r="AF378" s="24">
        <f>+IFERROR(VLOOKUP($AC378,'Calculation NH4'!$B$4:$J$1041,7,FALSE),"")</f>
        <v>780</v>
      </c>
      <c r="AG378" s="42">
        <f>+IFERROR(VLOOKUP($AC378,'Calculation NO3'!$B$4:$J$1044,7,FALSE),"")</f>
        <v>0</v>
      </c>
      <c r="AH378" s="42" t="str">
        <f>+IFERROR(VLOOKUP($AC378,'Calculation P'!$B$4:$J$1000,7,FALSE),"")</f>
        <v/>
      </c>
      <c r="AI378" s="239"/>
      <c r="AJ378" s="377" t="str">
        <f t="shared" si="146"/>
        <v>43789E</v>
      </c>
      <c r="AK378" s="378" t="str">
        <f>+IFERROR(VLOOKUP($AJ378,'Calculation TSS'!$B$4:$J$1000,7,FALSE),"")</f>
        <v/>
      </c>
      <c r="AL378" s="24" t="str">
        <f>+IFERROR(VLOOKUP($AJ378,'Calculation COD'!$B$4:$J$1055,7,FALSE),"")</f>
        <v/>
      </c>
      <c r="AM378" s="24" t="str">
        <f>+IFERROR(VLOOKUP($AJ378,'Calculation NH4'!$B$4:$J$1041,7,FALSE),"")</f>
        <v/>
      </c>
      <c r="AN378" s="42" t="str">
        <f>+IFERROR(VLOOKUP($AJ378,'Calculation NO3'!$B$4:$J$1044,7,FALSE),"")</f>
        <v/>
      </c>
      <c r="AO378" s="70" t="str">
        <f>+IFERROR(VLOOKUP($AJ378,'Calculation P'!$B$4:$J$1000,7,FALSE),"")</f>
        <v/>
      </c>
      <c r="AP378" s="323" t="str">
        <f t="shared" si="147"/>
        <v>43789F</v>
      </c>
      <c r="AQ378" s="25">
        <f>+IFERROR(VLOOKUP($AP378,'Calculation TSS'!$B$4:$J$1000,7,FALSE),"")</f>
        <v>583.33333333333576</v>
      </c>
      <c r="AR378" s="25" t="str">
        <f>+IFERROR(VLOOKUP($AP378,'Calculation COD'!$B$4:$J$1055,7,FALSE),"")</f>
        <v/>
      </c>
      <c r="AS378" s="25" t="str">
        <f>+IFERROR(VLOOKUP($AP378,'Calculation NH4'!$B$4:$J$1041,7,FALSE),"")</f>
        <v/>
      </c>
      <c r="AT378" s="42" t="str">
        <f>+IFERROR(VLOOKUP($AP378,'Calculation NO3'!$B$4:$J$1044,7,FALSE),"")</f>
        <v/>
      </c>
      <c r="AU378" s="42" t="str">
        <f>+IFERROR(VLOOKUP($AP378,'Calculation P'!$B$4:$J$1000,7,FALSE),"")</f>
        <v/>
      </c>
      <c r="AV378" s="62"/>
      <c r="AW378" s="376" t="str">
        <f t="shared" si="148"/>
        <v>43789G</v>
      </c>
      <c r="AX378" s="25">
        <f>+IFERROR(VLOOKUP($AW378,'Calculation COD'!$B$4:$J$1055,7,FALSE),"")</f>
        <v>0</v>
      </c>
      <c r="AY378" s="25">
        <f>+IFERROR(VLOOKUP($AW378,'Calculation NH4'!$B$4:$J$1041,7,FALSE),"")</f>
        <v>300</v>
      </c>
      <c r="AZ378" s="42">
        <f>+IFERROR(VLOOKUP($AW378,'Calculation NO3'!$B$4:$J$1044,7,FALSE),"")</f>
        <v>5.4</v>
      </c>
      <c r="BA378" s="70">
        <f>+IFERROR(VLOOKUP($AW378,'Calculation P'!$B$4:$J$1000,7,FALSE),"")</f>
        <v>0</v>
      </c>
      <c r="BB378" s="373" t="str">
        <f t="shared" si="149"/>
        <v>43789H</v>
      </c>
      <c r="BC378" s="42" t="str">
        <f>+IFERROR(VLOOKUP($BB378,'Calculation TSS'!$B$4:$J$1000,7,FALSE),"")</f>
        <v/>
      </c>
      <c r="BD378" s="25">
        <f>+IFERROR(VLOOKUP($BB378,'Calculation COD'!$B$4:$J$1055,7,FALSE),"")</f>
        <v>0</v>
      </c>
      <c r="BE378" s="25">
        <f>+IFERROR(VLOOKUP($BB378,'Calculation NH4'!$B$4:$J$1041,7,FALSE),"")</f>
        <v>476</v>
      </c>
      <c r="BF378" s="25">
        <f>+IFERROR(VLOOKUP($BB378,'Calculation NO3'!$B$4:$J$1044,7,FALSE),"")</f>
        <v>7.8000000000000007</v>
      </c>
      <c r="BG378" s="132" t="str">
        <f>+IFERROR(VLOOKUP($BB378,'Calculation P'!$B$4:$J$1000,7,FALSE),"")</f>
        <v/>
      </c>
      <c r="BH378" s="377" t="str">
        <f t="shared" si="150"/>
        <v>43789I</v>
      </c>
      <c r="BI378" s="67">
        <f>+IFERROR(VLOOKUP($BH378,'Calculation TSS'!$B$4:$J$1000,7,FALSE),"")</f>
        <v>36.000000000000476</v>
      </c>
      <c r="BJ378" s="25">
        <f>+IFERROR(VLOOKUP($BH378,'Calculation COD'!$B$4:$J$1055,7,FALSE),"")</f>
        <v>0</v>
      </c>
      <c r="BK378" s="25">
        <f>+IFERROR(VLOOKUP($BH378,'Calculation NH4'!$B$4:$J$1041,7,FALSE),"")</f>
        <v>220</v>
      </c>
      <c r="BL378" s="25" t="str">
        <f>+IFERROR(VLOOKUP($BH378,'Calculation NO3'!$B$4:$J$1044,7,FALSE),"")</f>
        <v/>
      </c>
      <c r="BM378" s="42">
        <f>+IFERROR(VLOOKUP($BH378,'Calculation P'!$B$4:$J$1000,7,FALSE),"")</f>
        <v>0</v>
      </c>
      <c r="BN378" s="62"/>
      <c r="BO378" s="373" t="str">
        <f t="shared" si="151"/>
        <v>43789N</v>
      </c>
      <c r="BP378" s="190">
        <f>IFERROR(+VLOOKUP($BO378,'Calculation Solids'!$B$4:$I$1141,7,FALSE),"")</f>
        <v>266.05825448676507</v>
      </c>
      <c r="BQ378" s="379" t="str">
        <f t="shared" si="152"/>
        <v>43789O</v>
      </c>
      <c r="BR378" s="190" t="str">
        <f>IFERROR(+VLOOKUP($BQ378,'Calculation Solids'!$B$4:$I$1141,7,FALSE),"")</f>
        <v/>
      </c>
      <c r="BS378" s="380" t="str">
        <f t="shared" si="153"/>
        <v>43789P</v>
      </c>
      <c r="BT378" s="190" t="str">
        <f>IFERROR(+VLOOKUP($BS378,'Calculation Solids'!$B$4:$I$1141,7,FALSE),"")</f>
        <v/>
      </c>
    </row>
    <row r="379" spans="1:72" x14ac:dyDescent="0.35">
      <c r="A379" s="359">
        <v>43790</v>
      </c>
      <c r="B379" s="239"/>
      <c r="C379" s="173" t="str">
        <f t="shared" si="137"/>
        <v>43790A</v>
      </c>
      <c r="D379" s="42" t="str">
        <f>IFERROR(+VLOOKUP(C379,'Calculation Solids'!$B$4:$I$1141,7,FALSE),"")</f>
        <v/>
      </c>
      <c r="E379" s="372" t="str">
        <f>+IFERROR(VLOOKUP($C379,'Calculation COD'!$B$4:$J$1055,7,FALSE),"")</f>
        <v/>
      </c>
      <c r="F379" s="373" t="str">
        <f t="shared" si="138"/>
        <v>43790B</v>
      </c>
      <c r="G379" s="323" t="str">
        <f>IFERROR(+VLOOKUP($F379,'Calculation Solids'!$B$4:$I$1141,7,FALSE),"")</f>
        <v/>
      </c>
      <c r="H379" s="374" t="str">
        <f>+IFERROR(VLOOKUP($F379,'Calculation COD'!$B$4:$J$1055,7,FALSE),"")</f>
        <v/>
      </c>
      <c r="I379" s="374" t="str">
        <f>+IFERROR(VLOOKUP($F379,'Calculation NH4'!$B$4:$J$1041,7,FALSE),"")</f>
        <v/>
      </c>
      <c r="J379" s="42" t="str">
        <f>+IFERROR(VLOOKUP($F379,'Calculation NO3'!$B$4:$J$1044,7,FALSE),"")</f>
        <v/>
      </c>
      <c r="K379" s="42" t="str">
        <f>+IFERROR(VLOOKUP($F379,'Calculation P'!$B$4:$J$1000,7,FALSE),"")</f>
        <v/>
      </c>
      <c r="L379" s="239"/>
      <c r="M379" s="375" t="str">
        <f t="shared" si="139"/>
        <v>43790J</v>
      </c>
      <c r="N379" s="67" t="str">
        <f>+IFERROR(VLOOKUP($M379,'Calculation Solids'!$B$4:$J$1141,7,FALSE),"")</f>
        <v/>
      </c>
      <c r="O379" s="42" t="str">
        <f t="shared" si="140"/>
        <v>43790K</v>
      </c>
      <c r="P379" s="42" t="str">
        <f>+IFERROR(VLOOKUP($O379,'Calculation Solids'!$B$4:$J$1141,7,FALSE),"")</f>
        <v/>
      </c>
      <c r="Q379" s="42" t="str">
        <f t="shared" si="141"/>
        <v>43790L</v>
      </c>
      <c r="R379" s="42" t="str">
        <f>+IFERROR(VLOOKUP($Q379,'Calculation Solids'!$B$4:$J$1141,7,FALSE),"")</f>
        <v/>
      </c>
      <c r="S379" s="42" t="str">
        <f t="shared" si="142"/>
        <v>43790M</v>
      </c>
      <c r="T379" s="42" t="str">
        <f>+IFERROR(VLOOKUP($S379,'Calculation Solids'!$B$4:$J$1141,7,FALSE),"")</f>
        <v/>
      </c>
      <c r="U379" s="70" t="str">
        <f t="shared" si="143"/>
        <v/>
      </c>
      <c r="V379" s="376" t="str">
        <f t="shared" si="144"/>
        <v>43790C</v>
      </c>
      <c r="W379" s="42" t="str">
        <f>+IFERROR(VLOOKUP($V379,'Calculation Solids'!$B$4:$J$1141,7,FALSE),"")</f>
        <v/>
      </c>
      <c r="X379" s="24" t="str">
        <f>+IFERROR(VLOOKUP($V379,'Calculation COD'!$B$4:$J$1055,7,FALSE),"")</f>
        <v/>
      </c>
      <c r="Y379" s="24" t="str">
        <f>+IFERROR(VLOOKUP($V379,'Calculation NH4'!$B$4:$J$1041,7,FALSE),"")</f>
        <v/>
      </c>
      <c r="Z379" s="42" t="str">
        <f>+IFERROR(VLOOKUP($V379,'Calculation NO3'!$B$4:$J$1044,7,FALSE),"")</f>
        <v/>
      </c>
      <c r="AA379" s="132" t="str">
        <f>+IFERROR(VLOOKUP($V379,'Calculation P'!$B$4:$J$1000,7,FALSE),"")</f>
        <v/>
      </c>
      <c r="AB379" s="62"/>
      <c r="AC379" s="373" t="str">
        <f t="shared" si="145"/>
        <v>43790D</v>
      </c>
      <c r="AD379" s="24" t="str">
        <f>+IFERROR(VLOOKUP($AC379,'Calculation TSS'!$B$4:$J$1000,7,FALSE),"")</f>
        <v/>
      </c>
      <c r="AE379" s="24" t="str">
        <f>+IFERROR(VLOOKUP($AC379,'Calculation COD'!$B$4:$J$1055,7,FALSE),"")</f>
        <v/>
      </c>
      <c r="AF379" s="24" t="str">
        <f>+IFERROR(VLOOKUP($AC379,'Calculation NH4'!$B$4:$J$1041,7,FALSE),"")</f>
        <v/>
      </c>
      <c r="AG379" s="42" t="str">
        <f>+IFERROR(VLOOKUP($AC379,'Calculation NO3'!$B$4:$J$1044,7,FALSE),"")</f>
        <v/>
      </c>
      <c r="AH379" s="42" t="str">
        <f>+IFERROR(VLOOKUP($AC379,'Calculation P'!$B$4:$J$1000,7,FALSE),"")</f>
        <v/>
      </c>
      <c r="AI379" s="239"/>
      <c r="AJ379" s="377" t="str">
        <f t="shared" si="146"/>
        <v>43790E</v>
      </c>
      <c r="AK379" s="378" t="str">
        <f>+IFERROR(VLOOKUP($AJ379,'Calculation TSS'!$B$4:$J$1000,7,FALSE),"")</f>
        <v/>
      </c>
      <c r="AL379" s="24" t="str">
        <f>+IFERROR(VLOOKUP($AJ379,'Calculation COD'!$B$4:$J$1055,7,FALSE),"")</f>
        <v/>
      </c>
      <c r="AM379" s="24" t="str">
        <f>+IFERROR(VLOOKUP($AJ379,'Calculation NH4'!$B$4:$J$1041,7,FALSE),"")</f>
        <v/>
      </c>
      <c r="AN379" s="42" t="str">
        <f>+IFERROR(VLOOKUP($AJ379,'Calculation NO3'!$B$4:$J$1044,7,FALSE),"")</f>
        <v/>
      </c>
      <c r="AO379" s="70" t="str">
        <f>+IFERROR(VLOOKUP($AJ379,'Calculation P'!$B$4:$J$1000,7,FALSE),"")</f>
        <v/>
      </c>
      <c r="AP379" s="323" t="str">
        <f t="shared" si="147"/>
        <v>43790F</v>
      </c>
      <c r="AQ379" s="25" t="str">
        <f>+IFERROR(VLOOKUP($AP379,'Calculation TSS'!$B$4:$J$1000,7,FALSE),"")</f>
        <v/>
      </c>
      <c r="AR379" s="25" t="str">
        <f>+IFERROR(VLOOKUP($AP379,'Calculation COD'!$B$4:$J$1055,7,FALSE),"")</f>
        <v/>
      </c>
      <c r="AS379" s="25" t="str">
        <f>+IFERROR(VLOOKUP($AP379,'Calculation NH4'!$B$4:$J$1041,7,FALSE),"")</f>
        <v/>
      </c>
      <c r="AT379" s="42" t="str">
        <f>+IFERROR(VLOOKUP($AP379,'Calculation NO3'!$B$4:$J$1044,7,FALSE),"")</f>
        <v/>
      </c>
      <c r="AU379" s="42" t="str">
        <f>+IFERROR(VLOOKUP($AP379,'Calculation P'!$B$4:$J$1000,7,FALSE),"")</f>
        <v/>
      </c>
      <c r="AV379" s="62"/>
      <c r="AW379" s="376" t="str">
        <f t="shared" si="148"/>
        <v>43790G</v>
      </c>
      <c r="AX379" s="25" t="str">
        <f>+IFERROR(VLOOKUP($AW379,'Calculation COD'!$B$4:$J$1055,7,FALSE),"")</f>
        <v/>
      </c>
      <c r="AY379" s="25" t="str">
        <f>+IFERROR(VLOOKUP($AW379,'Calculation NH4'!$B$4:$J$1041,7,FALSE),"")</f>
        <v/>
      </c>
      <c r="AZ379" s="42" t="str">
        <f>+IFERROR(VLOOKUP($AW379,'Calculation NO3'!$B$4:$J$1044,7,FALSE),"")</f>
        <v/>
      </c>
      <c r="BA379" s="70" t="str">
        <f>+IFERROR(VLOOKUP($AW379,'Calculation P'!$B$4:$J$1000,7,FALSE),"")</f>
        <v/>
      </c>
      <c r="BB379" s="373" t="str">
        <f t="shared" si="149"/>
        <v>43790H</v>
      </c>
      <c r="BC379" s="42" t="str">
        <f>+IFERROR(VLOOKUP($BB379,'Calculation TSS'!$B$4:$J$1000,7,FALSE),"")</f>
        <v/>
      </c>
      <c r="BD379" s="25" t="str">
        <f>+IFERROR(VLOOKUP($BB379,'Calculation COD'!$B$4:$J$1055,7,FALSE),"")</f>
        <v/>
      </c>
      <c r="BE379" s="25" t="str">
        <f>+IFERROR(VLOOKUP($BB379,'Calculation NH4'!$B$4:$J$1041,7,FALSE),"")</f>
        <v/>
      </c>
      <c r="BF379" s="25" t="str">
        <f>+IFERROR(VLOOKUP($BB379,'Calculation NO3'!$B$4:$J$1044,7,FALSE),"")</f>
        <v/>
      </c>
      <c r="BG379" s="132" t="str">
        <f>+IFERROR(VLOOKUP($BB379,'Calculation P'!$B$4:$J$1000,7,FALSE),"")</f>
        <v/>
      </c>
      <c r="BH379" s="377" t="str">
        <f t="shared" si="150"/>
        <v>43790I</v>
      </c>
      <c r="BI379" s="67" t="str">
        <f>+IFERROR(VLOOKUP($BH379,'Calculation TSS'!$B$4:$J$1000,7,FALSE),"")</f>
        <v/>
      </c>
      <c r="BJ379" s="25" t="str">
        <f>+IFERROR(VLOOKUP($BH379,'Calculation COD'!$B$4:$J$1055,7,FALSE),"")</f>
        <v/>
      </c>
      <c r="BK379" s="25" t="str">
        <f>+IFERROR(VLOOKUP($BH379,'Calculation NH4'!$B$4:$J$1041,7,FALSE),"")</f>
        <v/>
      </c>
      <c r="BL379" s="25" t="str">
        <f>+IFERROR(VLOOKUP($BH379,'Calculation NO3'!$B$4:$J$1044,7,FALSE),"")</f>
        <v/>
      </c>
      <c r="BM379" s="42" t="str">
        <f>+IFERROR(VLOOKUP($BH379,'Calculation P'!$B$4:$J$1000,7,FALSE),"")</f>
        <v/>
      </c>
      <c r="BN379" s="62"/>
      <c r="BO379" s="373" t="str">
        <f t="shared" si="151"/>
        <v>43790N</v>
      </c>
      <c r="BP379" s="190" t="str">
        <f>IFERROR(+VLOOKUP($BO379,'Calculation Solids'!$B$4:$I$1141,7,FALSE),"")</f>
        <v/>
      </c>
      <c r="BQ379" s="379" t="str">
        <f t="shared" si="152"/>
        <v>43790O</v>
      </c>
      <c r="BR379" s="190" t="str">
        <f>IFERROR(+VLOOKUP($BQ379,'Calculation Solids'!$B$4:$I$1141,7,FALSE),"")</f>
        <v/>
      </c>
      <c r="BS379" s="380" t="str">
        <f t="shared" si="153"/>
        <v>43790P</v>
      </c>
      <c r="BT379" s="190" t="str">
        <f>IFERROR(+VLOOKUP($BS379,'Calculation Solids'!$B$4:$I$1141,7,FALSE),"")</f>
        <v/>
      </c>
    </row>
    <row r="380" spans="1:72" x14ac:dyDescent="0.35">
      <c r="A380" s="359">
        <v>43791</v>
      </c>
      <c r="B380" s="239"/>
      <c r="C380" s="173" t="str">
        <f t="shared" si="137"/>
        <v>43791A</v>
      </c>
      <c r="D380" s="42">
        <f>IFERROR(+VLOOKUP(C380,'Calculation Solids'!$B$4:$I$1141,7,FALSE),"")</f>
        <v>13.708092785534532</v>
      </c>
      <c r="E380" s="372" t="str">
        <f>+IFERROR(VLOOKUP($C380,'Calculation COD'!$B$4:$J$1055,7,FALSE),"")</f>
        <v/>
      </c>
      <c r="F380" s="373" t="str">
        <f t="shared" si="138"/>
        <v>43791B</v>
      </c>
      <c r="G380" s="323">
        <f>IFERROR(+VLOOKUP($F380,'Calculation Solids'!$B$4:$I$1141,7,FALSE),"")</f>
        <v>4.3000901980912847</v>
      </c>
      <c r="H380" s="374" t="str">
        <f>+IFERROR(VLOOKUP($F380,'Calculation COD'!$B$4:$J$1055,7,FALSE),"")</f>
        <v/>
      </c>
      <c r="I380" s="374" t="str">
        <f>+IFERROR(VLOOKUP($F380,'Calculation NH4'!$B$4:$J$1041,7,FALSE),"")</f>
        <v/>
      </c>
      <c r="J380" s="42" t="str">
        <f>+IFERROR(VLOOKUP($F380,'Calculation NO3'!$B$4:$J$1044,7,FALSE),"")</f>
        <v/>
      </c>
      <c r="K380" s="42" t="str">
        <f>+IFERROR(VLOOKUP($F380,'Calculation P'!$B$4:$J$1000,7,FALSE),"")</f>
        <v/>
      </c>
      <c r="L380" s="239"/>
      <c r="M380" s="375" t="str">
        <f t="shared" si="139"/>
        <v>43791J</v>
      </c>
      <c r="N380" s="67">
        <f>+IFERROR(VLOOKUP($M380,'Calculation Solids'!$B$4:$J$1141,7,FALSE),"")</f>
        <v>59.076519528231501</v>
      </c>
      <c r="O380" s="42" t="str">
        <f t="shared" si="140"/>
        <v>43791K</v>
      </c>
      <c r="P380" s="42" t="str">
        <f>+IFERROR(VLOOKUP($O380,'Calculation Solids'!$B$4:$J$1141,7,FALSE),"")</f>
        <v/>
      </c>
      <c r="Q380" s="42" t="str">
        <f t="shared" si="141"/>
        <v>43791L</v>
      </c>
      <c r="R380" s="42" t="str">
        <f>+IFERROR(VLOOKUP($Q380,'Calculation Solids'!$B$4:$J$1141,7,FALSE),"")</f>
        <v/>
      </c>
      <c r="S380" s="42" t="str">
        <f t="shared" si="142"/>
        <v>43791M</v>
      </c>
      <c r="T380" s="42" t="str">
        <f>+IFERROR(VLOOKUP($S380,'Calculation Solids'!$B$4:$J$1141,7,FALSE),"")</f>
        <v/>
      </c>
      <c r="U380" s="70">
        <f t="shared" si="143"/>
        <v>59.076519528231501</v>
      </c>
      <c r="V380" s="376" t="str">
        <f t="shared" si="144"/>
        <v>43791C</v>
      </c>
      <c r="W380" s="42" t="str">
        <f>+IFERROR(VLOOKUP($V380,'Calculation Solids'!$B$4:$J$1141,7,FALSE),"")</f>
        <v/>
      </c>
      <c r="X380" s="24" t="str">
        <f>+IFERROR(VLOOKUP($V380,'Calculation COD'!$B$4:$J$1055,7,FALSE),"")</f>
        <v/>
      </c>
      <c r="Y380" s="24" t="str">
        <f>+IFERROR(VLOOKUP($V380,'Calculation NH4'!$B$4:$J$1041,7,FALSE),"")</f>
        <v/>
      </c>
      <c r="Z380" s="42" t="str">
        <f>+IFERROR(VLOOKUP($V380,'Calculation NO3'!$B$4:$J$1044,7,FALSE),"")</f>
        <v/>
      </c>
      <c r="AA380" s="132" t="str">
        <f>+IFERROR(VLOOKUP($V380,'Calculation P'!$B$4:$J$1000,7,FALSE),"")</f>
        <v/>
      </c>
      <c r="AB380" s="62"/>
      <c r="AC380" s="373" t="str">
        <f t="shared" si="145"/>
        <v>43791D</v>
      </c>
      <c r="AD380" s="24" t="str">
        <f>+IFERROR(VLOOKUP($AC380,'Calculation TSS'!$B$4:$J$1000,7,FALSE),"")</f>
        <v/>
      </c>
      <c r="AE380" s="24" t="str">
        <f>+IFERROR(VLOOKUP($AC380,'Calculation COD'!$B$4:$J$1055,7,FALSE),"")</f>
        <v/>
      </c>
      <c r="AF380" s="24" t="str">
        <f>+IFERROR(VLOOKUP($AC380,'Calculation NH4'!$B$4:$J$1041,7,FALSE),"")</f>
        <v/>
      </c>
      <c r="AG380" s="42" t="str">
        <f>+IFERROR(VLOOKUP($AC380,'Calculation NO3'!$B$4:$J$1044,7,FALSE),"")</f>
        <v/>
      </c>
      <c r="AH380" s="42" t="str">
        <f>+IFERROR(VLOOKUP($AC380,'Calculation P'!$B$4:$J$1000,7,FALSE),"")</f>
        <v/>
      </c>
      <c r="AI380" s="239"/>
      <c r="AJ380" s="377" t="str">
        <f t="shared" si="146"/>
        <v>43791E</v>
      </c>
      <c r="AK380" s="378" t="str">
        <f>+IFERROR(VLOOKUP($AJ380,'Calculation TSS'!$B$4:$J$1000,7,FALSE),"")</f>
        <v/>
      </c>
      <c r="AL380" s="24" t="str">
        <f>+IFERROR(VLOOKUP($AJ380,'Calculation COD'!$B$4:$J$1055,7,FALSE),"")</f>
        <v/>
      </c>
      <c r="AM380" s="24" t="str">
        <f>+IFERROR(VLOOKUP($AJ380,'Calculation NH4'!$B$4:$J$1041,7,FALSE),"")</f>
        <v/>
      </c>
      <c r="AN380" s="42" t="str">
        <f>+IFERROR(VLOOKUP($AJ380,'Calculation NO3'!$B$4:$J$1044,7,FALSE),"")</f>
        <v/>
      </c>
      <c r="AO380" s="70" t="str">
        <f>+IFERROR(VLOOKUP($AJ380,'Calculation P'!$B$4:$J$1000,7,FALSE),"")</f>
        <v/>
      </c>
      <c r="AP380" s="323" t="str">
        <f t="shared" si="147"/>
        <v>43791F</v>
      </c>
      <c r="AQ380" s="25" t="str">
        <f>+IFERROR(VLOOKUP($AP380,'Calculation TSS'!$B$4:$J$1000,7,FALSE),"")</f>
        <v/>
      </c>
      <c r="AR380" s="25" t="str">
        <f>+IFERROR(VLOOKUP($AP380,'Calculation COD'!$B$4:$J$1055,7,FALSE),"")</f>
        <v/>
      </c>
      <c r="AS380" s="25" t="str">
        <f>+IFERROR(VLOOKUP($AP380,'Calculation NH4'!$B$4:$J$1041,7,FALSE),"")</f>
        <v/>
      </c>
      <c r="AT380" s="42" t="str">
        <f>+IFERROR(VLOOKUP($AP380,'Calculation NO3'!$B$4:$J$1044,7,FALSE),"")</f>
        <v/>
      </c>
      <c r="AU380" s="42" t="str">
        <f>+IFERROR(VLOOKUP($AP380,'Calculation P'!$B$4:$J$1000,7,FALSE),"")</f>
        <v/>
      </c>
      <c r="AV380" s="62"/>
      <c r="AW380" s="376" t="str">
        <f t="shared" si="148"/>
        <v>43791G</v>
      </c>
      <c r="AX380" s="25" t="str">
        <f>+IFERROR(VLOOKUP($AW380,'Calculation COD'!$B$4:$J$1055,7,FALSE),"")</f>
        <v/>
      </c>
      <c r="AY380" s="25" t="str">
        <f>+IFERROR(VLOOKUP($AW380,'Calculation NH4'!$B$4:$J$1041,7,FALSE),"")</f>
        <v/>
      </c>
      <c r="AZ380" s="42" t="str">
        <f>+IFERROR(VLOOKUP($AW380,'Calculation NO3'!$B$4:$J$1044,7,FALSE),"")</f>
        <v/>
      </c>
      <c r="BA380" s="70" t="str">
        <f>+IFERROR(VLOOKUP($AW380,'Calculation P'!$B$4:$J$1000,7,FALSE),"")</f>
        <v/>
      </c>
      <c r="BB380" s="373" t="str">
        <f t="shared" si="149"/>
        <v>43791H</v>
      </c>
      <c r="BC380" s="42" t="str">
        <f>+IFERROR(VLOOKUP($BB380,'Calculation TSS'!$B$4:$J$1000,7,FALSE),"")</f>
        <v/>
      </c>
      <c r="BD380" s="25" t="str">
        <f>+IFERROR(VLOOKUP($BB380,'Calculation COD'!$B$4:$J$1055,7,FALSE),"")</f>
        <v/>
      </c>
      <c r="BE380" s="25" t="str">
        <f>+IFERROR(VLOOKUP($BB380,'Calculation NH4'!$B$4:$J$1041,7,FALSE),"")</f>
        <v/>
      </c>
      <c r="BF380" s="25" t="str">
        <f>+IFERROR(VLOOKUP($BB380,'Calculation NO3'!$B$4:$J$1044,7,FALSE),"")</f>
        <v/>
      </c>
      <c r="BG380" s="132" t="str">
        <f>+IFERROR(VLOOKUP($BB380,'Calculation P'!$B$4:$J$1000,7,FALSE),"")</f>
        <v/>
      </c>
      <c r="BH380" s="377" t="str">
        <f t="shared" si="150"/>
        <v>43791I</v>
      </c>
      <c r="BI380" s="67" t="str">
        <f>+IFERROR(VLOOKUP($BH380,'Calculation TSS'!$B$4:$J$1000,7,FALSE),"")</f>
        <v/>
      </c>
      <c r="BJ380" s="25" t="str">
        <f>+IFERROR(VLOOKUP($BH380,'Calculation COD'!$B$4:$J$1055,7,FALSE),"")</f>
        <v/>
      </c>
      <c r="BK380" s="25" t="str">
        <f>+IFERROR(VLOOKUP($BH380,'Calculation NH4'!$B$4:$J$1041,7,FALSE),"")</f>
        <v/>
      </c>
      <c r="BL380" s="25" t="str">
        <f>+IFERROR(VLOOKUP($BH380,'Calculation NO3'!$B$4:$J$1044,7,FALSE),"")</f>
        <v/>
      </c>
      <c r="BM380" s="42" t="str">
        <f>+IFERROR(VLOOKUP($BH380,'Calculation P'!$B$4:$J$1000,7,FALSE),"")</f>
        <v/>
      </c>
      <c r="BN380" s="62"/>
      <c r="BO380" s="373" t="str">
        <f t="shared" si="151"/>
        <v>43791N</v>
      </c>
      <c r="BP380" s="190" t="str">
        <f>IFERROR(+VLOOKUP($BO380,'Calculation Solids'!$B$4:$I$1141,7,FALSE),"")</f>
        <v/>
      </c>
      <c r="BQ380" s="379" t="str">
        <f t="shared" si="152"/>
        <v>43791O</v>
      </c>
      <c r="BR380" s="190" t="str">
        <f>IFERROR(+VLOOKUP($BQ380,'Calculation Solids'!$B$4:$I$1141,7,FALSE),"")</f>
        <v/>
      </c>
      <c r="BS380" s="380" t="str">
        <f t="shared" si="153"/>
        <v>43791P</v>
      </c>
      <c r="BT380" s="190" t="str">
        <f>IFERROR(+VLOOKUP($BS380,'Calculation Solids'!$B$4:$I$1141,7,FALSE),"")</f>
        <v/>
      </c>
    </row>
    <row r="381" spans="1:72" x14ac:dyDescent="0.35">
      <c r="A381" s="359">
        <v>43792</v>
      </c>
      <c r="B381" s="406"/>
      <c r="C381" s="407" t="str">
        <f t="shared" si="137"/>
        <v>43792A</v>
      </c>
      <c r="D381" s="408" t="str">
        <f>IFERROR(+VLOOKUP(C381,'Calculation Solids'!$B$4:$I$1141,7,FALSE),"")</f>
        <v/>
      </c>
      <c r="E381" s="409" t="str">
        <f>+IFERROR(VLOOKUP($C381,'Calculation COD'!$B$4:$J$1055,7,FALSE),"")</f>
        <v/>
      </c>
      <c r="F381" s="410" t="str">
        <f t="shared" si="138"/>
        <v>43792B</v>
      </c>
      <c r="G381" s="411" t="str">
        <f>IFERROR(+VLOOKUP($F381,'Calculation Solids'!$B$4:$I$1141,7,FALSE),"")</f>
        <v/>
      </c>
      <c r="H381" s="412" t="str">
        <f>+IFERROR(VLOOKUP($F381,'Calculation COD'!$B$4:$J$1055,7,FALSE),"")</f>
        <v/>
      </c>
      <c r="I381" s="412" t="str">
        <f>+IFERROR(VLOOKUP($F381,'Calculation NH4'!$B$4:$J$1041,7,FALSE),"")</f>
        <v/>
      </c>
      <c r="J381" s="408" t="str">
        <f>+IFERROR(VLOOKUP($F381,'Calculation NO3'!$B$4:$J$1044,7,FALSE),"")</f>
        <v/>
      </c>
      <c r="K381" s="408" t="str">
        <f>+IFERROR(VLOOKUP($F381,'Calculation P'!$B$4:$J$1000,7,FALSE),"")</f>
        <v/>
      </c>
      <c r="L381" s="406"/>
      <c r="M381" s="413" t="str">
        <f t="shared" si="139"/>
        <v>43792J</v>
      </c>
      <c r="N381" s="414" t="str">
        <f>+IFERROR(VLOOKUP($M381,'Calculation Solids'!$B$4:$J$1141,7,FALSE),"")</f>
        <v/>
      </c>
      <c r="O381" s="408" t="str">
        <f t="shared" si="140"/>
        <v>43792K</v>
      </c>
      <c r="P381" s="408" t="str">
        <f>+IFERROR(VLOOKUP($O381,'Calculation Solids'!$B$4:$J$1141,7,FALSE),"")</f>
        <v/>
      </c>
      <c r="Q381" s="408" t="str">
        <f t="shared" si="141"/>
        <v>43792L</v>
      </c>
      <c r="R381" s="408" t="str">
        <f>+IFERROR(VLOOKUP($Q381,'Calculation Solids'!$B$4:$J$1141,7,FALSE),"")</f>
        <v/>
      </c>
      <c r="S381" s="408" t="str">
        <f t="shared" si="142"/>
        <v>43792M</v>
      </c>
      <c r="T381" s="408" t="str">
        <f>+IFERROR(VLOOKUP($S381,'Calculation Solids'!$B$4:$J$1141,7,FALSE),"")</f>
        <v/>
      </c>
      <c r="U381" s="415" t="str">
        <f t="shared" si="143"/>
        <v/>
      </c>
      <c r="V381" s="416" t="str">
        <f t="shared" si="144"/>
        <v>43792C</v>
      </c>
      <c r="W381" s="408" t="str">
        <f>+IFERROR(VLOOKUP($V381,'Calculation Solids'!$B$4:$J$1141,7,FALSE),"")</f>
        <v/>
      </c>
      <c r="X381" s="417" t="str">
        <f>+IFERROR(VLOOKUP($V381,'Calculation COD'!$B$4:$J$1055,7,FALSE),"")</f>
        <v/>
      </c>
      <c r="Y381" s="417" t="str">
        <f>+IFERROR(VLOOKUP($V381,'Calculation NH4'!$B$4:$J$1041,7,FALSE),"")</f>
        <v/>
      </c>
      <c r="Z381" s="408" t="str">
        <f>+IFERROR(VLOOKUP($V381,'Calculation NO3'!$B$4:$J$1044,7,FALSE),"")</f>
        <v/>
      </c>
      <c r="AA381" s="418" t="str">
        <f>+IFERROR(VLOOKUP($V381,'Calculation P'!$B$4:$J$1000,7,FALSE),"")</f>
        <v/>
      </c>
      <c r="AB381" s="419"/>
      <c r="AC381" s="410" t="str">
        <f t="shared" si="145"/>
        <v>43792D</v>
      </c>
      <c r="AD381" s="417" t="str">
        <f>+IFERROR(VLOOKUP($AC381,'Calculation TSS'!$B$4:$J$1000,7,FALSE),"")</f>
        <v/>
      </c>
      <c r="AE381" s="417" t="str">
        <f>+IFERROR(VLOOKUP($AC381,'Calculation COD'!$B$4:$J$1055,7,FALSE),"")</f>
        <v/>
      </c>
      <c r="AF381" s="417" t="str">
        <f>+IFERROR(VLOOKUP($AC381,'Calculation NH4'!$B$4:$J$1041,7,FALSE),"")</f>
        <v/>
      </c>
      <c r="AG381" s="408" t="str">
        <f>+IFERROR(VLOOKUP($AC381,'Calculation NO3'!$B$4:$J$1044,7,FALSE),"")</f>
        <v/>
      </c>
      <c r="AH381" s="408" t="str">
        <f>+IFERROR(VLOOKUP($AC381,'Calculation P'!$B$4:$J$1000,7,FALSE),"")</f>
        <v/>
      </c>
      <c r="AI381" s="406"/>
      <c r="AJ381" s="420" t="str">
        <f t="shared" si="146"/>
        <v>43792E</v>
      </c>
      <c r="AK381" s="421" t="str">
        <f>+IFERROR(VLOOKUP($AJ381,'Calculation TSS'!$B$4:$J$1000,7,FALSE),"")</f>
        <v/>
      </c>
      <c r="AL381" s="417" t="str">
        <f>+IFERROR(VLOOKUP($AJ381,'Calculation COD'!$B$4:$J$1055,7,FALSE),"")</f>
        <v/>
      </c>
      <c r="AM381" s="417" t="str">
        <f>+IFERROR(VLOOKUP($AJ381,'Calculation NH4'!$B$4:$J$1041,7,FALSE),"")</f>
        <v/>
      </c>
      <c r="AN381" s="408" t="str">
        <f>+IFERROR(VLOOKUP($AJ381,'Calculation NO3'!$B$4:$J$1044,7,FALSE),"")</f>
        <v/>
      </c>
      <c r="AO381" s="415" t="str">
        <f>+IFERROR(VLOOKUP($AJ381,'Calculation P'!$B$4:$J$1000,7,FALSE),"")</f>
        <v/>
      </c>
      <c r="AP381" s="411" t="str">
        <f t="shared" si="147"/>
        <v>43792F</v>
      </c>
      <c r="AQ381" s="422" t="str">
        <f>+IFERROR(VLOOKUP($AP381,'Calculation TSS'!$B$4:$J$1000,7,FALSE),"")</f>
        <v/>
      </c>
      <c r="AR381" s="422" t="str">
        <f>+IFERROR(VLOOKUP($AP381,'Calculation COD'!$B$4:$J$1055,7,FALSE),"")</f>
        <v/>
      </c>
      <c r="AS381" s="422" t="str">
        <f>+IFERROR(VLOOKUP($AP381,'Calculation NH4'!$B$4:$J$1041,7,FALSE),"")</f>
        <v/>
      </c>
      <c r="AT381" s="408" t="str">
        <f>+IFERROR(VLOOKUP($AP381,'Calculation NO3'!$B$4:$J$1044,7,FALSE),"")</f>
        <v/>
      </c>
      <c r="AU381" s="408" t="str">
        <f>+IFERROR(VLOOKUP($AP381,'Calculation P'!$B$4:$J$1000,7,FALSE),"")</f>
        <v/>
      </c>
      <c r="AV381" s="419"/>
      <c r="AW381" s="416" t="str">
        <f t="shared" si="148"/>
        <v>43792G</v>
      </c>
      <c r="AX381" s="422" t="str">
        <f>+IFERROR(VLOOKUP($AW381,'Calculation COD'!$B$4:$J$1055,7,FALSE),"")</f>
        <v/>
      </c>
      <c r="AY381" s="422" t="str">
        <f>+IFERROR(VLOOKUP($AW381,'Calculation NH4'!$B$4:$J$1041,7,FALSE),"")</f>
        <v/>
      </c>
      <c r="AZ381" s="408" t="str">
        <f>+IFERROR(VLOOKUP($AW381,'Calculation NO3'!$B$4:$J$1044,7,FALSE),"")</f>
        <v/>
      </c>
      <c r="BA381" s="415" t="str">
        <f>+IFERROR(VLOOKUP($AW381,'Calculation P'!$B$4:$J$1000,7,FALSE),"")</f>
        <v/>
      </c>
      <c r="BB381" s="410" t="str">
        <f t="shared" si="149"/>
        <v>43792H</v>
      </c>
      <c r="BC381" s="408" t="str">
        <f>+IFERROR(VLOOKUP($BB381,'Calculation TSS'!$B$4:$J$1000,7,FALSE),"")</f>
        <v/>
      </c>
      <c r="BD381" s="422" t="str">
        <f>+IFERROR(VLOOKUP($BB381,'Calculation COD'!$B$4:$J$1055,7,FALSE),"")</f>
        <v/>
      </c>
      <c r="BE381" s="422" t="str">
        <f>+IFERROR(VLOOKUP($BB381,'Calculation NH4'!$B$4:$J$1041,7,FALSE),"")</f>
        <v/>
      </c>
      <c r="BF381" s="422" t="str">
        <f>+IFERROR(VLOOKUP($BB381,'Calculation NO3'!$B$4:$J$1044,7,FALSE),"")</f>
        <v/>
      </c>
      <c r="BG381" s="418" t="str">
        <f>+IFERROR(VLOOKUP($BB381,'Calculation P'!$B$4:$J$1000,7,FALSE),"")</f>
        <v/>
      </c>
      <c r="BH381" s="420" t="str">
        <f t="shared" si="150"/>
        <v>43792I</v>
      </c>
      <c r="BI381" s="414" t="str">
        <f>+IFERROR(VLOOKUP($BH381,'Calculation TSS'!$B$4:$J$1000,7,FALSE),"")</f>
        <v/>
      </c>
      <c r="BJ381" s="422" t="str">
        <f>+IFERROR(VLOOKUP($BH381,'Calculation COD'!$B$4:$J$1055,7,FALSE),"")</f>
        <v/>
      </c>
      <c r="BK381" s="422" t="str">
        <f>+IFERROR(VLOOKUP($BH381,'Calculation NH4'!$B$4:$J$1041,7,FALSE),"")</f>
        <v/>
      </c>
      <c r="BL381" s="422" t="str">
        <f>+IFERROR(VLOOKUP($BH381,'Calculation NO3'!$B$4:$J$1044,7,FALSE),"")</f>
        <v/>
      </c>
      <c r="BM381" s="408" t="str">
        <f>+IFERROR(VLOOKUP($BH381,'Calculation P'!$B$4:$J$1000,7,FALSE),"")</f>
        <v/>
      </c>
      <c r="BN381" s="419"/>
      <c r="BO381" s="410" t="str">
        <f t="shared" si="151"/>
        <v>43792N</v>
      </c>
      <c r="BP381" s="423" t="str">
        <f>IFERROR(+VLOOKUP($BO381,'Calculation Solids'!$B$4:$I$1141,7,FALSE),"")</f>
        <v/>
      </c>
      <c r="BQ381" s="424" t="str">
        <f t="shared" si="152"/>
        <v>43792O</v>
      </c>
      <c r="BR381" s="423" t="str">
        <f>IFERROR(+VLOOKUP($BQ381,'Calculation Solids'!$B$4:$I$1141,7,FALSE),"")</f>
        <v/>
      </c>
      <c r="BS381" s="425" t="str">
        <f t="shared" si="153"/>
        <v>43792P</v>
      </c>
      <c r="BT381" s="423" t="str">
        <f>IFERROR(+VLOOKUP($BS381,'Calculation Solids'!$B$4:$I$1141,7,FALSE),"")</f>
        <v/>
      </c>
    </row>
    <row r="382" spans="1:72" x14ac:dyDescent="0.35">
      <c r="A382" s="359">
        <v>43793</v>
      </c>
      <c r="B382" s="406"/>
      <c r="C382" s="407" t="str">
        <f t="shared" si="137"/>
        <v>43793A</v>
      </c>
      <c r="D382" s="408" t="str">
        <f>IFERROR(+VLOOKUP(C382,'Calculation Solids'!$B$4:$I$1141,7,FALSE),"")</f>
        <v/>
      </c>
      <c r="E382" s="409" t="str">
        <f>+IFERROR(VLOOKUP($C382,'Calculation COD'!$B$4:$J$1055,7,FALSE),"")</f>
        <v/>
      </c>
      <c r="F382" s="410" t="str">
        <f t="shared" si="138"/>
        <v>43793B</v>
      </c>
      <c r="G382" s="411" t="str">
        <f>IFERROR(+VLOOKUP($F382,'Calculation Solids'!$B$4:$I$1141,7,FALSE),"")</f>
        <v/>
      </c>
      <c r="H382" s="412" t="str">
        <f>+IFERROR(VLOOKUP($F382,'Calculation COD'!$B$4:$J$1055,7,FALSE),"")</f>
        <v/>
      </c>
      <c r="I382" s="412" t="str">
        <f>+IFERROR(VLOOKUP($F382,'Calculation NH4'!$B$4:$J$1041,7,FALSE),"")</f>
        <v/>
      </c>
      <c r="J382" s="408" t="str">
        <f>+IFERROR(VLOOKUP($F382,'Calculation NO3'!$B$4:$J$1044,7,FALSE),"")</f>
        <v/>
      </c>
      <c r="K382" s="408" t="str">
        <f>+IFERROR(VLOOKUP($F382,'Calculation P'!$B$4:$J$1000,7,FALSE),"")</f>
        <v/>
      </c>
      <c r="L382" s="406"/>
      <c r="M382" s="413" t="str">
        <f t="shared" si="139"/>
        <v>43793J</v>
      </c>
      <c r="N382" s="414" t="str">
        <f>+IFERROR(VLOOKUP($M382,'Calculation Solids'!$B$4:$J$1141,7,FALSE),"")</f>
        <v/>
      </c>
      <c r="O382" s="408" t="str">
        <f t="shared" si="140"/>
        <v>43793K</v>
      </c>
      <c r="P382" s="408" t="str">
        <f>+IFERROR(VLOOKUP($O382,'Calculation Solids'!$B$4:$J$1141,7,FALSE),"")</f>
        <v/>
      </c>
      <c r="Q382" s="408" t="str">
        <f t="shared" si="141"/>
        <v>43793L</v>
      </c>
      <c r="R382" s="408" t="str">
        <f>+IFERROR(VLOOKUP($Q382,'Calculation Solids'!$B$4:$J$1141,7,FALSE),"")</f>
        <v/>
      </c>
      <c r="S382" s="408" t="str">
        <f t="shared" si="142"/>
        <v>43793M</v>
      </c>
      <c r="T382" s="408" t="str">
        <f>+IFERROR(VLOOKUP($S382,'Calculation Solids'!$B$4:$J$1141,7,FALSE),"")</f>
        <v/>
      </c>
      <c r="U382" s="415" t="str">
        <f t="shared" si="143"/>
        <v/>
      </c>
      <c r="V382" s="416" t="str">
        <f t="shared" si="144"/>
        <v>43793C</v>
      </c>
      <c r="W382" s="408" t="str">
        <f>+IFERROR(VLOOKUP($V382,'Calculation Solids'!$B$4:$J$1141,7,FALSE),"")</f>
        <v/>
      </c>
      <c r="X382" s="417" t="str">
        <f>+IFERROR(VLOOKUP($V382,'Calculation COD'!$B$4:$J$1055,7,FALSE),"")</f>
        <v/>
      </c>
      <c r="Y382" s="417" t="str">
        <f>+IFERROR(VLOOKUP($V382,'Calculation NH4'!$B$4:$J$1041,7,FALSE),"")</f>
        <v/>
      </c>
      <c r="Z382" s="408" t="str">
        <f>+IFERROR(VLOOKUP($V382,'Calculation NO3'!$B$4:$J$1044,7,FALSE),"")</f>
        <v/>
      </c>
      <c r="AA382" s="418" t="str">
        <f>+IFERROR(VLOOKUP($V382,'Calculation P'!$B$4:$J$1000,7,FALSE),"")</f>
        <v/>
      </c>
      <c r="AB382" s="419"/>
      <c r="AC382" s="410" t="str">
        <f t="shared" si="145"/>
        <v>43793D</v>
      </c>
      <c r="AD382" s="417" t="str">
        <f>+IFERROR(VLOOKUP($AC382,'Calculation TSS'!$B$4:$J$1000,7,FALSE),"")</f>
        <v/>
      </c>
      <c r="AE382" s="417" t="str">
        <f>+IFERROR(VLOOKUP($AC382,'Calculation COD'!$B$4:$J$1055,7,FALSE),"")</f>
        <v/>
      </c>
      <c r="AF382" s="417" t="str">
        <f>+IFERROR(VLOOKUP($AC382,'Calculation NH4'!$B$4:$J$1041,7,FALSE),"")</f>
        <v/>
      </c>
      <c r="AG382" s="408" t="str">
        <f>+IFERROR(VLOOKUP($AC382,'Calculation NO3'!$B$4:$J$1044,7,FALSE),"")</f>
        <v/>
      </c>
      <c r="AH382" s="408" t="str">
        <f>+IFERROR(VLOOKUP($AC382,'Calculation P'!$B$4:$J$1000,7,FALSE),"")</f>
        <v/>
      </c>
      <c r="AI382" s="406"/>
      <c r="AJ382" s="420" t="str">
        <f t="shared" si="146"/>
        <v>43793E</v>
      </c>
      <c r="AK382" s="421" t="str">
        <f>+IFERROR(VLOOKUP($AJ382,'Calculation TSS'!$B$4:$J$1000,7,FALSE),"")</f>
        <v/>
      </c>
      <c r="AL382" s="417" t="str">
        <f>+IFERROR(VLOOKUP($AJ382,'Calculation COD'!$B$4:$J$1055,7,FALSE),"")</f>
        <v/>
      </c>
      <c r="AM382" s="417" t="str">
        <f>+IFERROR(VLOOKUP($AJ382,'Calculation NH4'!$B$4:$J$1041,7,FALSE),"")</f>
        <v/>
      </c>
      <c r="AN382" s="408" t="str">
        <f>+IFERROR(VLOOKUP($AJ382,'Calculation NO3'!$B$4:$J$1044,7,FALSE),"")</f>
        <v/>
      </c>
      <c r="AO382" s="415" t="str">
        <f>+IFERROR(VLOOKUP($AJ382,'Calculation P'!$B$4:$J$1000,7,FALSE),"")</f>
        <v/>
      </c>
      <c r="AP382" s="411" t="str">
        <f t="shared" si="147"/>
        <v>43793F</v>
      </c>
      <c r="AQ382" s="422" t="str">
        <f>+IFERROR(VLOOKUP($AP382,'Calculation TSS'!$B$4:$J$1000,7,FALSE),"")</f>
        <v/>
      </c>
      <c r="AR382" s="422" t="str">
        <f>+IFERROR(VLOOKUP($AP382,'Calculation COD'!$B$4:$J$1055,7,FALSE),"")</f>
        <v/>
      </c>
      <c r="AS382" s="422" t="str">
        <f>+IFERROR(VLOOKUP($AP382,'Calculation NH4'!$B$4:$J$1041,7,FALSE),"")</f>
        <v/>
      </c>
      <c r="AT382" s="408" t="str">
        <f>+IFERROR(VLOOKUP($AP382,'Calculation NO3'!$B$4:$J$1044,7,FALSE),"")</f>
        <v/>
      </c>
      <c r="AU382" s="408" t="str">
        <f>+IFERROR(VLOOKUP($AP382,'Calculation P'!$B$4:$J$1000,7,FALSE),"")</f>
        <v/>
      </c>
      <c r="AV382" s="419"/>
      <c r="AW382" s="416" t="str">
        <f t="shared" si="148"/>
        <v>43793G</v>
      </c>
      <c r="AX382" s="422" t="str">
        <f>+IFERROR(VLOOKUP($AW382,'Calculation COD'!$B$4:$J$1055,7,FALSE),"")</f>
        <v/>
      </c>
      <c r="AY382" s="422" t="str">
        <f>+IFERROR(VLOOKUP($AW382,'Calculation NH4'!$B$4:$J$1041,7,FALSE),"")</f>
        <v/>
      </c>
      <c r="AZ382" s="408" t="str">
        <f>+IFERROR(VLOOKUP($AW382,'Calculation NO3'!$B$4:$J$1044,7,FALSE),"")</f>
        <v/>
      </c>
      <c r="BA382" s="415" t="str">
        <f>+IFERROR(VLOOKUP($AW382,'Calculation P'!$B$4:$J$1000,7,FALSE),"")</f>
        <v/>
      </c>
      <c r="BB382" s="410" t="str">
        <f t="shared" si="149"/>
        <v>43793H</v>
      </c>
      <c r="BC382" s="408" t="str">
        <f>+IFERROR(VLOOKUP($BB382,'Calculation TSS'!$B$4:$J$1000,7,FALSE),"")</f>
        <v/>
      </c>
      <c r="BD382" s="422" t="str">
        <f>+IFERROR(VLOOKUP($BB382,'Calculation COD'!$B$4:$J$1055,7,FALSE),"")</f>
        <v/>
      </c>
      <c r="BE382" s="422" t="str">
        <f>+IFERROR(VLOOKUP($BB382,'Calculation NH4'!$B$4:$J$1041,7,FALSE),"")</f>
        <v/>
      </c>
      <c r="BF382" s="422" t="str">
        <f>+IFERROR(VLOOKUP($BB382,'Calculation NO3'!$B$4:$J$1044,7,FALSE),"")</f>
        <v/>
      </c>
      <c r="BG382" s="418" t="str">
        <f>+IFERROR(VLOOKUP($BB382,'Calculation P'!$B$4:$J$1000,7,FALSE),"")</f>
        <v/>
      </c>
      <c r="BH382" s="420" t="str">
        <f t="shared" si="150"/>
        <v>43793I</v>
      </c>
      <c r="BI382" s="414" t="str">
        <f>+IFERROR(VLOOKUP($BH382,'Calculation TSS'!$B$4:$J$1000,7,FALSE),"")</f>
        <v/>
      </c>
      <c r="BJ382" s="422" t="str">
        <f>+IFERROR(VLOOKUP($BH382,'Calculation COD'!$B$4:$J$1055,7,FALSE),"")</f>
        <v/>
      </c>
      <c r="BK382" s="422" t="str">
        <f>+IFERROR(VLOOKUP($BH382,'Calculation NH4'!$B$4:$J$1041,7,FALSE),"")</f>
        <v/>
      </c>
      <c r="BL382" s="422" t="str">
        <f>+IFERROR(VLOOKUP($BH382,'Calculation NO3'!$B$4:$J$1044,7,FALSE),"")</f>
        <v/>
      </c>
      <c r="BM382" s="408" t="str">
        <f>+IFERROR(VLOOKUP($BH382,'Calculation P'!$B$4:$J$1000,7,FALSE),"")</f>
        <v/>
      </c>
      <c r="BN382" s="419"/>
      <c r="BO382" s="410" t="str">
        <f t="shared" si="151"/>
        <v>43793N</v>
      </c>
      <c r="BP382" s="423" t="str">
        <f>IFERROR(+VLOOKUP($BO382,'Calculation Solids'!$B$4:$I$1141,7,FALSE),"")</f>
        <v/>
      </c>
      <c r="BQ382" s="424" t="str">
        <f t="shared" si="152"/>
        <v>43793O</v>
      </c>
      <c r="BR382" s="423" t="str">
        <f>IFERROR(+VLOOKUP($BQ382,'Calculation Solids'!$B$4:$I$1141,7,FALSE),"")</f>
        <v/>
      </c>
      <c r="BS382" s="425" t="str">
        <f t="shared" si="153"/>
        <v>43793P</v>
      </c>
      <c r="BT382" s="423" t="str">
        <f>IFERROR(+VLOOKUP($BS382,'Calculation Solids'!$B$4:$I$1141,7,FALSE),"")</f>
        <v/>
      </c>
    </row>
    <row r="383" spans="1:72" x14ac:dyDescent="0.35">
      <c r="A383" s="359">
        <v>43794</v>
      </c>
      <c r="B383" s="239"/>
      <c r="C383" s="173" t="str">
        <f t="shared" si="137"/>
        <v>43794A</v>
      </c>
      <c r="D383" s="42">
        <f>IFERROR(+VLOOKUP(C383,'Calculation Solids'!$B$4:$I$1141,7,FALSE),"")</f>
        <v>11.38017197030938</v>
      </c>
      <c r="E383" s="372" t="str">
        <f>+IFERROR(VLOOKUP($C383,'Calculation COD'!$B$4:$J$1055,7,FALSE),"")</f>
        <v/>
      </c>
      <c r="F383" s="373" t="str">
        <f t="shared" si="138"/>
        <v>43794B</v>
      </c>
      <c r="G383" s="323">
        <f>IFERROR(+VLOOKUP($F383,'Calculation Solids'!$B$4:$I$1141,7,FALSE),"")</f>
        <v>4.3918876508870976</v>
      </c>
      <c r="H383" s="374" t="str">
        <f>+IFERROR(VLOOKUP($F383,'Calculation COD'!$B$4:$J$1055,7,FALSE),"")</f>
        <v/>
      </c>
      <c r="I383" s="374" t="str">
        <f>+IFERROR(VLOOKUP($F383,'Calculation NH4'!$B$4:$J$1041,7,FALSE),"")</f>
        <v/>
      </c>
      <c r="J383" s="42" t="str">
        <f>+IFERROR(VLOOKUP($F383,'Calculation NO3'!$B$4:$J$1044,7,FALSE),"")</f>
        <v/>
      </c>
      <c r="K383" s="42" t="str">
        <f>+IFERROR(VLOOKUP($F383,'Calculation P'!$B$4:$J$1000,7,FALSE),"")</f>
        <v/>
      </c>
      <c r="L383" s="239"/>
      <c r="M383" s="375" t="str">
        <f t="shared" si="139"/>
        <v>43794J</v>
      </c>
      <c r="N383" s="67">
        <f>+IFERROR(VLOOKUP($M383,'Calculation Solids'!$B$4:$J$1141,7,FALSE),"")</f>
        <v>48.280543827998663</v>
      </c>
      <c r="O383" s="42" t="str">
        <f t="shared" si="140"/>
        <v>43794K</v>
      </c>
      <c r="P383" s="42" t="str">
        <f>+IFERROR(VLOOKUP($O383,'Calculation Solids'!$B$4:$J$1141,7,FALSE),"")</f>
        <v/>
      </c>
      <c r="Q383" s="42" t="str">
        <f t="shared" si="141"/>
        <v>43794L</v>
      </c>
      <c r="R383" s="42" t="str">
        <f>+IFERROR(VLOOKUP($Q383,'Calculation Solids'!$B$4:$J$1141,7,FALSE),"")</f>
        <v/>
      </c>
      <c r="S383" s="42" t="str">
        <f t="shared" si="142"/>
        <v>43794M</v>
      </c>
      <c r="T383" s="42" t="str">
        <f>+IFERROR(VLOOKUP($S383,'Calculation Solids'!$B$4:$J$1141,7,FALSE),"")</f>
        <v/>
      </c>
      <c r="U383" s="70">
        <f t="shared" si="143"/>
        <v>48.280543827998663</v>
      </c>
      <c r="V383" s="376" t="str">
        <f t="shared" si="144"/>
        <v>43794C</v>
      </c>
      <c r="W383" s="42" t="str">
        <f>+IFERROR(VLOOKUP($V383,'Calculation Solids'!$B$4:$J$1141,7,FALSE),"")</f>
        <v/>
      </c>
      <c r="X383" s="24" t="str">
        <f>+IFERROR(VLOOKUP($V383,'Calculation COD'!$B$4:$J$1055,7,FALSE),"")</f>
        <v/>
      </c>
      <c r="Y383" s="24" t="str">
        <f>+IFERROR(VLOOKUP($V383,'Calculation NH4'!$B$4:$J$1041,7,FALSE),"")</f>
        <v/>
      </c>
      <c r="Z383" s="42" t="str">
        <f>+IFERROR(VLOOKUP($V383,'Calculation NO3'!$B$4:$J$1044,7,FALSE),"")</f>
        <v/>
      </c>
      <c r="AA383" s="132" t="str">
        <f>+IFERROR(VLOOKUP($V383,'Calculation P'!$B$4:$J$1000,7,FALSE),"")</f>
        <v/>
      </c>
      <c r="AB383" s="62"/>
      <c r="AC383" s="373" t="str">
        <f t="shared" si="145"/>
        <v>43794D</v>
      </c>
      <c r="AD383" s="24" t="str">
        <f>+IFERROR(VLOOKUP($AC383,'Calculation TSS'!$B$4:$J$1000,7,FALSE),"")</f>
        <v/>
      </c>
      <c r="AE383" s="24" t="str">
        <f>+IFERROR(VLOOKUP($AC383,'Calculation COD'!$B$4:$J$1055,7,FALSE),"")</f>
        <v/>
      </c>
      <c r="AF383" s="24" t="str">
        <f>+IFERROR(VLOOKUP($AC383,'Calculation NH4'!$B$4:$J$1041,7,FALSE),"")</f>
        <v/>
      </c>
      <c r="AG383" s="42" t="str">
        <f>+IFERROR(VLOOKUP($AC383,'Calculation NO3'!$B$4:$J$1044,7,FALSE),"")</f>
        <v/>
      </c>
      <c r="AH383" s="42" t="str">
        <f>+IFERROR(VLOOKUP($AC383,'Calculation P'!$B$4:$J$1000,7,FALSE),"")</f>
        <v/>
      </c>
      <c r="AI383" s="239"/>
      <c r="AJ383" s="377" t="str">
        <f t="shared" si="146"/>
        <v>43794E</v>
      </c>
      <c r="AK383" s="378" t="str">
        <f>+IFERROR(VLOOKUP($AJ383,'Calculation TSS'!$B$4:$J$1000,7,FALSE),"")</f>
        <v/>
      </c>
      <c r="AL383" s="24" t="str">
        <f>+IFERROR(VLOOKUP($AJ383,'Calculation COD'!$B$4:$J$1055,7,FALSE),"")</f>
        <v/>
      </c>
      <c r="AM383" s="24" t="str">
        <f>+IFERROR(VLOOKUP($AJ383,'Calculation NH4'!$B$4:$J$1041,7,FALSE),"")</f>
        <v/>
      </c>
      <c r="AN383" s="42" t="str">
        <f>+IFERROR(VLOOKUP($AJ383,'Calculation NO3'!$B$4:$J$1044,7,FALSE),"")</f>
        <v/>
      </c>
      <c r="AO383" s="70" t="str">
        <f>+IFERROR(VLOOKUP($AJ383,'Calculation P'!$B$4:$J$1000,7,FALSE),"")</f>
        <v/>
      </c>
      <c r="AP383" s="323" t="str">
        <f t="shared" si="147"/>
        <v>43794F</v>
      </c>
      <c r="AQ383" s="25" t="str">
        <f>+IFERROR(VLOOKUP($AP383,'Calculation TSS'!$B$4:$J$1000,7,FALSE),"")</f>
        <v/>
      </c>
      <c r="AR383" s="25" t="str">
        <f>+IFERROR(VLOOKUP($AP383,'Calculation COD'!$B$4:$J$1055,7,FALSE),"")</f>
        <v/>
      </c>
      <c r="AS383" s="25" t="str">
        <f>+IFERROR(VLOOKUP($AP383,'Calculation NH4'!$B$4:$J$1041,7,FALSE),"")</f>
        <v/>
      </c>
      <c r="AT383" s="42" t="str">
        <f>+IFERROR(VLOOKUP($AP383,'Calculation NO3'!$B$4:$J$1044,7,FALSE),"")</f>
        <v/>
      </c>
      <c r="AU383" s="42" t="str">
        <f>+IFERROR(VLOOKUP($AP383,'Calculation P'!$B$4:$J$1000,7,FALSE),"")</f>
        <v/>
      </c>
      <c r="AV383" s="62"/>
      <c r="AW383" s="376" t="str">
        <f t="shared" si="148"/>
        <v>43794G</v>
      </c>
      <c r="AX383" s="25" t="str">
        <f>+IFERROR(VLOOKUP($AW383,'Calculation COD'!$B$4:$J$1055,7,FALSE),"")</f>
        <v/>
      </c>
      <c r="AY383" s="25" t="str">
        <f>+IFERROR(VLOOKUP($AW383,'Calculation NH4'!$B$4:$J$1041,7,FALSE),"")</f>
        <v/>
      </c>
      <c r="AZ383" s="42" t="str">
        <f>+IFERROR(VLOOKUP($AW383,'Calculation NO3'!$B$4:$J$1044,7,FALSE),"")</f>
        <v/>
      </c>
      <c r="BA383" s="70" t="str">
        <f>+IFERROR(VLOOKUP($AW383,'Calculation P'!$B$4:$J$1000,7,FALSE),"")</f>
        <v/>
      </c>
      <c r="BB383" s="373" t="str">
        <f t="shared" si="149"/>
        <v>43794H</v>
      </c>
      <c r="BC383" s="42" t="str">
        <f>+IFERROR(VLOOKUP($BB383,'Calculation TSS'!$B$4:$J$1000,7,FALSE),"")</f>
        <v/>
      </c>
      <c r="BD383" s="25" t="str">
        <f>+IFERROR(VLOOKUP($BB383,'Calculation COD'!$B$4:$J$1055,7,FALSE),"")</f>
        <v/>
      </c>
      <c r="BE383" s="25" t="str">
        <f>+IFERROR(VLOOKUP($BB383,'Calculation NH4'!$B$4:$J$1041,7,FALSE),"")</f>
        <v/>
      </c>
      <c r="BF383" s="25" t="str">
        <f>+IFERROR(VLOOKUP($BB383,'Calculation NO3'!$B$4:$J$1044,7,FALSE),"")</f>
        <v/>
      </c>
      <c r="BG383" s="132" t="str">
        <f>+IFERROR(VLOOKUP($BB383,'Calculation P'!$B$4:$J$1000,7,FALSE),"")</f>
        <v/>
      </c>
      <c r="BH383" s="377" t="str">
        <f t="shared" si="150"/>
        <v>43794I</v>
      </c>
      <c r="BI383" s="67" t="str">
        <f>+IFERROR(VLOOKUP($BH383,'Calculation TSS'!$B$4:$J$1000,7,FALSE),"")</f>
        <v/>
      </c>
      <c r="BJ383" s="25" t="str">
        <f>+IFERROR(VLOOKUP($BH383,'Calculation COD'!$B$4:$J$1055,7,FALSE),"")</f>
        <v/>
      </c>
      <c r="BK383" s="25" t="str">
        <f>+IFERROR(VLOOKUP($BH383,'Calculation NH4'!$B$4:$J$1041,7,FALSE),"")</f>
        <v/>
      </c>
      <c r="BL383" s="25" t="str">
        <f>+IFERROR(VLOOKUP($BH383,'Calculation NO3'!$B$4:$J$1044,7,FALSE),"")</f>
        <v/>
      </c>
      <c r="BM383" s="42" t="str">
        <f>+IFERROR(VLOOKUP($BH383,'Calculation P'!$B$4:$J$1000,7,FALSE),"")</f>
        <v/>
      </c>
      <c r="BN383" s="62"/>
      <c r="BO383" s="373" t="str">
        <f t="shared" si="151"/>
        <v>43794N</v>
      </c>
      <c r="BP383" s="190" t="str">
        <f>IFERROR(+VLOOKUP($BO383,'Calculation Solids'!$B$4:$I$1141,7,FALSE),"")</f>
        <v/>
      </c>
      <c r="BQ383" s="379" t="str">
        <f t="shared" si="152"/>
        <v>43794O</v>
      </c>
      <c r="BR383" s="190">
        <f>IFERROR(+VLOOKUP($BQ383,'Calculation Solids'!$B$4:$I$1141,7,FALSE),"")</f>
        <v>405.59526294687379</v>
      </c>
      <c r="BS383" s="380" t="str">
        <f t="shared" si="153"/>
        <v>43794P</v>
      </c>
      <c r="BT383" s="190" t="str">
        <f>IFERROR(+VLOOKUP($BS383,'Calculation Solids'!$B$4:$I$1141,7,FALSE),"")</f>
        <v/>
      </c>
    </row>
    <row r="384" spans="1:72" x14ac:dyDescent="0.35">
      <c r="A384" s="359">
        <v>43795</v>
      </c>
      <c r="B384" s="239"/>
      <c r="C384" s="173" t="str">
        <f t="shared" si="137"/>
        <v>43795A</v>
      </c>
      <c r="D384" s="42" t="str">
        <f>IFERROR(+VLOOKUP(C384,'Calculation Solids'!$B$4:$I$1141,7,FALSE),"")</f>
        <v/>
      </c>
      <c r="E384" s="372" t="str">
        <f>+IFERROR(VLOOKUP($C384,'Calculation COD'!$B$4:$J$1055,7,FALSE),"")</f>
        <v/>
      </c>
      <c r="F384" s="373" t="str">
        <f t="shared" si="138"/>
        <v>43795B</v>
      </c>
      <c r="G384" s="323" t="str">
        <f>IFERROR(+VLOOKUP($F384,'Calculation Solids'!$B$4:$I$1141,7,FALSE),"")</f>
        <v/>
      </c>
      <c r="H384" s="374" t="str">
        <f>+IFERROR(VLOOKUP($F384,'Calculation COD'!$B$4:$J$1055,7,FALSE),"")</f>
        <v/>
      </c>
      <c r="I384" s="374" t="str">
        <f>+IFERROR(VLOOKUP($F384,'Calculation NH4'!$B$4:$J$1041,7,FALSE),"")</f>
        <v/>
      </c>
      <c r="J384" s="42" t="str">
        <f>+IFERROR(VLOOKUP($F384,'Calculation NO3'!$B$4:$J$1044,7,FALSE),"")</f>
        <v/>
      </c>
      <c r="K384" s="42" t="str">
        <f>+IFERROR(VLOOKUP($F384,'Calculation P'!$B$4:$J$1000,7,FALSE),"")</f>
        <v/>
      </c>
      <c r="L384" s="239"/>
      <c r="M384" s="375" t="str">
        <f t="shared" si="139"/>
        <v>43795J</v>
      </c>
      <c r="N384" s="67" t="str">
        <f>+IFERROR(VLOOKUP($M384,'Calculation Solids'!$B$4:$J$1141,7,FALSE),"")</f>
        <v/>
      </c>
      <c r="O384" s="42" t="str">
        <f t="shared" si="140"/>
        <v>43795K</v>
      </c>
      <c r="P384" s="42" t="str">
        <f>+IFERROR(VLOOKUP($O384,'Calculation Solids'!$B$4:$J$1141,7,FALSE),"")</f>
        <v/>
      </c>
      <c r="Q384" s="42" t="str">
        <f t="shared" si="141"/>
        <v>43795L</v>
      </c>
      <c r="R384" s="42" t="str">
        <f>+IFERROR(VLOOKUP($Q384,'Calculation Solids'!$B$4:$J$1141,7,FALSE),"")</f>
        <v/>
      </c>
      <c r="S384" s="42" t="str">
        <f t="shared" si="142"/>
        <v>43795M</v>
      </c>
      <c r="T384" s="42" t="str">
        <f>+IFERROR(VLOOKUP($S384,'Calculation Solids'!$B$4:$J$1141,7,FALSE),"")</f>
        <v/>
      </c>
      <c r="U384" s="70" t="str">
        <f t="shared" si="143"/>
        <v/>
      </c>
      <c r="V384" s="376" t="str">
        <f t="shared" si="144"/>
        <v>43795C</v>
      </c>
      <c r="W384" s="42" t="str">
        <f>+IFERROR(VLOOKUP($V384,'Calculation Solids'!$B$4:$J$1141,7,FALSE),"")</f>
        <v/>
      </c>
      <c r="X384" s="24" t="str">
        <f>+IFERROR(VLOOKUP($V384,'Calculation COD'!$B$4:$J$1055,7,FALSE),"")</f>
        <v/>
      </c>
      <c r="Y384" s="24" t="str">
        <f>+IFERROR(VLOOKUP($V384,'Calculation NH4'!$B$4:$J$1041,7,FALSE),"")</f>
        <v/>
      </c>
      <c r="Z384" s="42" t="str">
        <f>+IFERROR(VLOOKUP($V384,'Calculation NO3'!$B$4:$J$1044,7,FALSE),"")</f>
        <v/>
      </c>
      <c r="AA384" s="132" t="str">
        <f>+IFERROR(VLOOKUP($V384,'Calculation P'!$B$4:$J$1000,7,FALSE),"")</f>
        <v/>
      </c>
      <c r="AB384" s="62"/>
      <c r="AC384" s="373" t="str">
        <f t="shared" si="145"/>
        <v>43795D</v>
      </c>
      <c r="AD384" s="24" t="str">
        <f>+IFERROR(VLOOKUP($AC384,'Calculation TSS'!$B$4:$J$1000,7,FALSE),"")</f>
        <v/>
      </c>
      <c r="AE384" s="24" t="str">
        <f>+IFERROR(VLOOKUP($AC384,'Calculation COD'!$B$4:$J$1055,7,FALSE),"")</f>
        <v/>
      </c>
      <c r="AF384" s="24" t="str">
        <f>+IFERROR(VLOOKUP($AC384,'Calculation NH4'!$B$4:$J$1041,7,FALSE),"")</f>
        <v/>
      </c>
      <c r="AG384" s="42" t="str">
        <f>+IFERROR(VLOOKUP($AC384,'Calculation NO3'!$B$4:$J$1044,7,FALSE),"")</f>
        <v/>
      </c>
      <c r="AH384" s="42" t="str">
        <f>+IFERROR(VLOOKUP($AC384,'Calculation P'!$B$4:$J$1000,7,FALSE),"")</f>
        <v/>
      </c>
      <c r="AI384" s="239"/>
      <c r="AJ384" s="377" t="str">
        <f t="shared" si="146"/>
        <v>43795E</v>
      </c>
      <c r="AK384" s="378" t="str">
        <f>+IFERROR(VLOOKUP($AJ384,'Calculation TSS'!$B$4:$J$1000,7,FALSE),"")</f>
        <v/>
      </c>
      <c r="AL384" s="24" t="str">
        <f>+IFERROR(VLOOKUP($AJ384,'Calculation COD'!$B$4:$J$1055,7,FALSE),"")</f>
        <v/>
      </c>
      <c r="AM384" s="24" t="str">
        <f>+IFERROR(VLOOKUP($AJ384,'Calculation NH4'!$B$4:$J$1041,7,FALSE),"")</f>
        <v/>
      </c>
      <c r="AN384" s="42" t="str">
        <f>+IFERROR(VLOOKUP($AJ384,'Calculation NO3'!$B$4:$J$1044,7,FALSE),"")</f>
        <v/>
      </c>
      <c r="AO384" s="70" t="str">
        <f>+IFERROR(VLOOKUP($AJ384,'Calculation P'!$B$4:$J$1000,7,FALSE),"")</f>
        <v/>
      </c>
      <c r="AP384" s="323" t="str">
        <f t="shared" si="147"/>
        <v>43795F</v>
      </c>
      <c r="AQ384" s="25" t="str">
        <f>+IFERROR(VLOOKUP($AP384,'Calculation TSS'!$B$4:$J$1000,7,FALSE),"")</f>
        <v/>
      </c>
      <c r="AR384" s="25" t="str">
        <f>+IFERROR(VLOOKUP($AP384,'Calculation COD'!$B$4:$J$1055,7,FALSE),"")</f>
        <v/>
      </c>
      <c r="AS384" s="25" t="str">
        <f>+IFERROR(VLOOKUP($AP384,'Calculation NH4'!$B$4:$J$1041,7,FALSE),"")</f>
        <v/>
      </c>
      <c r="AT384" s="42" t="str">
        <f>+IFERROR(VLOOKUP($AP384,'Calculation NO3'!$B$4:$J$1044,7,FALSE),"")</f>
        <v/>
      </c>
      <c r="AU384" s="42" t="str">
        <f>+IFERROR(VLOOKUP($AP384,'Calculation P'!$B$4:$J$1000,7,FALSE),"")</f>
        <v/>
      </c>
      <c r="AV384" s="62"/>
      <c r="AW384" s="376" t="str">
        <f t="shared" si="148"/>
        <v>43795G</v>
      </c>
      <c r="AX384" s="25" t="str">
        <f>+IFERROR(VLOOKUP($AW384,'Calculation COD'!$B$4:$J$1055,7,FALSE),"")</f>
        <v/>
      </c>
      <c r="AY384" s="25" t="str">
        <f>+IFERROR(VLOOKUP($AW384,'Calculation NH4'!$B$4:$J$1041,7,FALSE),"")</f>
        <v/>
      </c>
      <c r="AZ384" s="42" t="str">
        <f>+IFERROR(VLOOKUP($AW384,'Calculation NO3'!$B$4:$J$1044,7,FALSE),"")</f>
        <v/>
      </c>
      <c r="BA384" s="70" t="str">
        <f>+IFERROR(VLOOKUP($AW384,'Calculation P'!$B$4:$J$1000,7,FALSE),"")</f>
        <v/>
      </c>
      <c r="BB384" s="373" t="str">
        <f t="shared" si="149"/>
        <v>43795H</v>
      </c>
      <c r="BC384" s="42" t="str">
        <f>+IFERROR(VLOOKUP($BB384,'Calculation TSS'!$B$4:$J$1000,7,FALSE),"")</f>
        <v/>
      </c>
      <c r="BD384" s="25" t="str">
        <f>+IFERROR(VLOOKUP($BB384,'Calculation COD'!$B$4:$J$1055,7,FALSE),"")</f>
        <v/>
      </c>
      <c r="BE384" s="25" t="str">
        <f>+IFERROR(VLOOKUP($BB384,'Calculation NH4'!$B$4:$J$1041,7,FALSE),"")</f>
        <v/>
      </c>
      <c r="BF384" s="25" t="str">
        <f>+IFERROR(VLOOKUP($BB384,'Calculation NO3'!$B$4:$J$1044,7,FALSE),"")</f>
        <v/>
      </c>
      <c r="BG384" s="132" t="str">
        <f>+IFERROR(VLOOKUP($BB384,'Calculation P'!$B$4:$J$1000,7,FALSE),"")</f>
        <v/>
      </c>
      <c r="BH384" s="377" t="str">
        <f t="shared" si="150"/>
        <v>43795I</v>
      </c>
      <c r="BI384" s="67" t="str">
        <f>+IFERROR(VLOOKUP($BH384,'Calculation TSS'!$B$4:$J$1000,7,FALSE),"")</f>
        <v/>
      </c>
      <c r="BJ384" s="25" t="str">
        <f>+IFERROR(VLOOKUP($BH384,'Calculation COD'!$B$4:$J$1055,7,FALSE),"")</f>
        <v/>
      </c>
      <c r="BK384" s="25" t="str">
        <f>+IFERROR(VLOOKUP($BH384,'Calculation NH4'!$B$4:$J$1041,7,FALSE),"")</f>
        <v/>
      </c>
      <c r="BL384" s="25" t="str">
        <f>+IFERROR(VLOOKUP($BH384,'Calculation NO3'!$B$4:$J$1044,7,FALSE),"")</f>
        <v/>
      </c>
      <c r="BM384" s="42" t="str">
        <f>+IFERROR(VLOOKUP($BH384,'Calculation P'!$B$4:$J$1000,7,FALSE),"")</f>
        <v/>
      </c>
      <c r="BN384" s="62"/>
      <c r="BO384" s="373" t="str">
        <f t="shared" si="151"/>
        <v>43795N</v>
      </c>
      <c r="BP384" s="190" t="str">
        <f>IFERROR(+VLOOKUP($BO384,'Calculation Solids'!$B$4:$I$1141,7,FALSE),"")</f>
        <v/>
      </c>
      <c r="BQ384" s="379" t="str">
        <f t="shared" si="152"/>
        <v>43795O</v>
      </c>
      <c r="BR384" s="190" t="str">
        <f>IFERROR(+VLOOKUP($BQ384,'Calculation Solids'!$B$4:$I$1141,7,FALSE),"")</f>
        <v/>
      </c>
      <c r="BS384" s="380" t="str">
        <f t="shared" si="153"/>
        <v>43795P</v>
      </c>
      <c r="BT384" s="190" t="str">
        <f>IFERROR(+VLOOKUP($BS384,'Calculation Solids'!$B$4:$I$1141,7,FALSE),"")</f>
        <v/>
      </c>
    </row>
    <row r="385" spans="1:72" x14ac:dyDescent="0.35">
      <c r="A385" s="359">
        <v>43796</v>
      </c>
      <c r="B385" s="239"/>
      <c r="C385" s="173" t="str">
        <f t="shared" si="137"/>
        <v>43796A</v>
      </c>
      <c r="D385" s="42">
        <f>IFERROR(+VLOOKUP(C385,'Calculation Solids'!$B$4:$I$1141,7,FALSE),"")</f>
        <v>7.9324319351582515</v>
      </c>
      <c r="E385" s="372">
        <f>+IFERROR(VLOOKUP($C385,'Calculation COD'!$B$4:$J$1055,7,FALSE),"")</f>
        <v>8800</v>
      </c>
      <c r="F385" s="373" t="str">
        <f t="shared" si="138"/>
        <v>43796B</v>
      </c>
      <c r="G385" s="323">
        <f>IFERROR(+VLOOKUP($F385,'Calculation Solids'!$B$4:$I$1141,7,FALSE),"")</f>
        <v>5.879738243526897</v>
      </c>
      <c r="H385" s="374">
        <f>+IFERROR(VLOOKUP($F385,'Calculation COD'!$B$4:$J$1055,7,FALSE),"")</f>
        <v>5460</v>
      </c>
      <c r="I385" s="374">
        <f>+IFERROR(VLOOKUP($F385,'Calculation NH4'!$B$4:$J$1041,7,FALSE),"")</f>
        <v>660</v>
      </c>
      <c r="J385" s="42">
        <f>+IFERROR(VLOOKUP($F385,'Calculation NO3'!$B$4:$J$1044,7,FALSE),"")</f>
        <v>63</v>
      </c>
      <c r="K385" s="42" t="str">
        <f>+IFERROR(VLOOKUP($F385,'Calculation P'!$B$4:$J$1000,7,FALSE),"")</f>
        <v/>
      </c>
      <c r="L385" s="239"/>
      <c r="M385" s="375" t="str">
        <f t="shared" si="139"/>
        <v>43796J</v>
      </c>
      <c r="N385" s="67">
        <f>+IFERROR(VLOOKUP($M385,'Calculation Solids'!$B$4:$J$1141,7,FALSE),"")</f>
        <v>52.917494696002912</v>
      </c>
      <c r="O385" s="42" t="str">
        <f t="shared" si="140"/>
        <v>43796K</v>
      </c>
      <c r="P385" s="42" t="str">
        <f>+IFERROR(VLOOKUP($O385,'Calculation Solids'!$B$4:$J$1141,7,FALSE),"")</f>
        <v/>
      </c>
      <c r="Q385" s="42" t="str">
        <f t="shared" si="141"/>
        <v>43796L</v>
      </c>
      <c r="R385" s="42" t="str">
        <f>+IFERROR(VLOOKUP($Q385,'Calculation Solids'!$B$4:$J$1141,7,FALSE),"")</f>
        <v/>
      </c>
      <c r="S385" s="42" t="str">
        <f t="shared" si="142"/>
        <v>43796M</v>
      </c>
      <c r="T385" s="42" t="str">
        <f>+IFERROR(VLOOKUP($S385,'Calculation Solids'!$B$4:$J$1141,7,FALSE),"")</f>
        <v/>
      </c>
      <c r="U385" s="70">
        <f t="shared" si="143"/>
        <v>52.917494696002912</v>
      </c>
      <c r="V385" s="376" t="str">
        <f t="shared" si="144"/>
        <v>43796C</v>
      </c>
      <c r="W385" s="42" t="str">
        <f>+IFERROR(VLOOKUP($V385,'Calculation Solids'!$B$4:$J$1141,7,FALSE),"")</f>
        <v/>
      </c>
      <c r="X385" s="24" t="str">
        <f>+IFERROR(VLOOKUP($V385,'Calculation COD'!$B$4:$J$1055,7,FALSE),"")</f>
        <v/>
      </c>
      <c r="Y385" s="24" t="str">
        <f>+IFERROR(VLOOKUP($V385,'Calculation NH4'!$B$4:$J$1041,7,FALSE),"")</f>
        <v/>
      </c>
      <c r="Z385" s="42" t="str">
        <f>+IFERROR(VLOOKUP($V385,'Calculation NO3'!$B$4:$J$1044,7,FALSE),"")</f>
        <v/>
      </c>
      <c r="AA385" s="132" t="str">
        <f>+IFERROR(VLOOKUP($V385,'Calculation P'!$B$4:$J$1000,7,FALSE),"")</f>
        <v/>
      </c>
      <c r="AB385" s="62"/>
      <c r="AC385" s="373" t="str">
        <f t="shared" si="145"/>
        <v>43796D</v>
      </c>
      <c r="AD385" s="24" t="str">
        <f>+IFERROR(VLOOKUP($AC385,'Calculation TSS'!$B$4:$J$1000,7,FALSE),"")</f>
        <v/>
      </c>
      <c r="AE385" s="24" t="str">
        <f>+IFERROR(VLOOKUP($AC385,'Calculation COD'!$B$4:$J$1055,7,FALSE),"")</f>
        <v/>
      </c>
      <c r="AF385" s="24" t="str">
        <f>+IFERROR(VLOOKUP($AC385,'Calculation NH4'!$B$4:$J$1041,7,FALSE),"")</f>
        <v/>
      </c>
      <c r="AG385" s="42" t="str">
        <f>+IFERROR(VLOOKUP($AC385,'Calculation NO3'!$B$4:$J$1044,7,FALSE),"")</f>
        <v/>
      </c>
      <c r="AH385" s="42" t="str">
        <f>+IFERROR(VLOOKUP($AC385,'Calculation P'!$B$4:$J$1000,7,FALSE),"")</f>
        <v/>
      </c>
      <c r="AI385" s="239"/>
      <c r="AJ385" s="377" t="str">
        <f t="shared" si="146"/>
        <v>43796E</v>
      </c>
      <c r="AK385" s="378" t="str">
        <f>+IFERROR(VLOOKUP($AJ385,'Calculation TSS'!$B$4:$J$1000,7,FALSE),"")</f>
        <v/>
      </c>
      <c r="AL385" s="24" t="str">
        <f>+IFERROR(VLOOKUP($AJ385,'Calculation COD'!$B$4:$J$1055,7,FALSE),"")</f>
        <v/>
      </c>
      <c r="AM385" s="24" t="str">
        <f>+IFERROR(VLOOKUP($AJ385,'Calculation NH4'!$B$4:$J$1041,7,FALSE),"")</f>
        <v/>
      </c>
      <c r="AN385" s="42" t="str">
        <f>+IFERROR(VLOOKUP($AJ385,'Calculation NO3'!$B$4:$J$1044,7,FALSE),"")</f>
        <v/>
      </c>
      <c r="AO385" s="70" t="str">
        <f>+IFERROR(VLOOKUP($AJ385,'Calculation P'!$B$4:$J$1000,7,FALSE),"")</f>
        <v/>
      </c>
      <c r="AP385" s="323" t="str">
        <f t="shared" si="147"/>
        <v>43796F</v>
      </c>
      <c r="AQ385" s="25">
        <f>+IFERROR(VLOOKUP($AP385,'Calculation TSS'!$B$4:$J$1000,7,FALSE),"")</f>
        <v>556.66666666666833</v>
      </c>
      <c r="AR385" s="25" t="str">
        <f>+IFERROR(VLOOKUP($AP385,'Calculation COD'!$B$4:$J$1055,7,FALSE),"")</f>
        <v/>
      </c>
      <c r="AS385" s="25" t="str">
        <f>+IFERROR(VLOOKUP($AP385,'Calculation NH4'!$B$4:$J$1041,7,FALSE),"")</f>
        <v/>
      </c>
      <c r="AT385" s="42" t="str">
        <f>+IFERROR(VLOOKUP($AP385,'Calculation NO3'!$B$4:$J$1044,7,FALSE),"")</f>
        <v/>
      </c>
      <c r="AU385" s="42" t="str">
        <f>+IFERROR(VLOOKUP($AP385,'Calculation P'!$B$4:$J$1000,7,FALSE),"")</f>
        <v/>
      </c>
      <c r="AV385" s="62"/>
      <c r="AW385" s="376" t="str">
        <f t="shared" si="148"/>
        <v>43796G</v>
      </c>
      <c r="AX385" s="25">
        <f>+IFERROR(VLOOKUP($AW385,'Calculation COD'!$B$4:$J$1055,7,FALSE),"")</f>
        <v>0</v>
      </c>
      <c r="AY385" s="25">
        <f>+IFERROR(VLOOKUP($AW385,'Calculation NH4'!$B$4:$J$1041,7,FALSE),"")</f>
        <v>330</v>
      </c>
      <c r="AZ385" s="42">
        <f>+IFERROR(VLOOKUP($AW385,'Calculation NO3'!$B$4:$J$1044,7,FALSE),"")</f>
        <v>0</v>
      </c>
      <c r="BA385" s="70" t="str">
        <f>+IFERROR(VLOOKUP($AW385,'Calculation P'!$B$4:$J$1000,7,FALSE),"")</f>
        <v/>
      </c>
      <c r="BB385" s="373" t="str">
        <f t="shared" si="149"/>
        <v>43796H</v>
      </c>
      <c r="BC385" s="42" t="str">
        <f>+IFERROR(VLOOKUP($BB385,'Calculation TSS'!$B$4:$J$1000,7,FALSE),"")</f>
        <v/>
      </c>
      <c r="BD385" s="25" t="str">
        <f>+IFERROR(VLOOKUP($BB385,'Calculation COD'!$B$4:$J$1055,7,FALSE),"")</f>
        <v/>
      </c>
      <c r="BE385" s="25" t="str">
        <f>+IFERROR(VLOOKUP($BB385,'Calculation NH4'!$B$4:$J$1041,7,FALSE),"")</f>
        <v/>
      </c>
      <c r="BF385" s="25" t="str">
        <f>+IFERROR(VLOOKUP($BB385,'Calculation NO3'!$B$4:$J$1044,7,FALSE),"")</f>
        <v/>
      </c>
      <c r="BG385" s="132" t="str">
        <f>+IFERROR(VLOOKUP($BB385,'Calculation P'!$B$4:$J$1000,7,FALSE),"")</f>
        <v/>
      </c>
      <c r="BH385" s="377" t="str">
        <f t="shared" si="150"/>
        <v>43796I</v>
      </c>
      <c r="BI385" s="67">
        <f>+IFERROR(VLOOKUP($BH385,'Calculation TSS'!$B$4:$J$1000,7,FALSE),"")</f>
        <v>23.999999999999577</v>
      </c>
      <c r="BJ385" s="25">
        <f>+IFERROR(VLOOKUP($BH385,'Calculation COD'!$B$4:$J$1055,7,FALSE),"")</f>
        <v>0</v>
      </c>
      <c r="BK385" s="25">
        <f>+IFERROR(VLOOKUP($BH385,'Calculation NH4'!$B$4:$J$1041,7,FALSE),"")</f>
        <v>325</v>
      </c>
      <c r="BL385" s="25">
        <f>+IFERROR(VLOOKUP($BH385,'Calculation NO3'!$B$4:$J$1044,7,FALSE),"")</f>
        <v>31.5</v>
      </c>
      <c r="BM385" s="42" t="str">
        <f>+IFERROR(VLOOKUP($BH385,'Calculation P'!$B$4:$J$1000,7,FALSE),"")</f>
        <v/>
      </c>
      <c r="BN385" s="62"/>
      <c r="BO385" s="373" t="str">
        <f t="shared" si="151"/>
        <v>43796N</v>
      </c>
      <c r="BP385" s="190">
        <f>IFERROR(+VLOOKUP($BO385,'Calculation Solids'!$B$4:$I$1141,7,FALSE),"")</f>
        <v>318.24158913406444</v>
      </c>
      <c r="BQ385" s="379" t="str">
        <f t="shared" si="152"/>
        <v>43796O</v>
      </c>
      <c r="BR385" s="190" t="str">
        <f>IFERROR(+VLOOKUP($BQ385,'Calculation Solids'!$B$4:$I$1141,7,FALSE),"")</f>
        <v/>
      </c>
      <c r="BS385" s="380" t="str">
        <f t="shared" si="153"/>
        <v>43796P</v>
      </c>
      <c r="BT385" s="190" t="str">
        <f>IFERROR(+VLOOKUP($BS385,'Calculation Solids'!$B$4:$I$1141,7,FALSE),"")</f>
        <v/>
      </c>
    </row>
    <row r="386" spans="1:72" x14ac:dyDescent="0.35">
      <c r="A386" s="359">
        <v>43797</v>
      </c>
      <c r="B386" s="239"/>
      <c r="C386" s="173" t="str">
        <f t="shared" si="137"/>
        <v>43797A</v>
      </c>
      <c r="D386" s="42" t="str">
        <f>IFERROR(+VLOOKUP(C386,'Calculation Solids'!$B$4:$I$1141,7,FALSE),"")</f>
        <v/>
      </c>
      <c r="E386" s="372" t="str">
        <f>+IFERROR(VLOOKUP($C386,'Calculation COD'!$B$4:$J$1055,7,FALSE),"")</f>
        <v/>
      </c>
      <c r="F386" s="373" t="str">
        <f t="shared" si="138"/>
        <v>43797B</v>
      </c>
      <c r="G386" s="323" t="str">
        <f>IFERROR(+VLOOKUP($F386,'Calculation Solids'!$B$4:$I$1141,7,FALSE),"")</f>
        <v/>
      </c>
      <c r="H386" s="374" t="str">
        <f>+IFERROR(VLOOKUP($F386,'Calculation COD'!$B$4:$J$1055,7,FALSE),"")</f>
        <v/>
      </c>
      <c r="I386" s="374" t="str">
        <f>+IFERROR(VLOOKUP($F386,'Calculation NH4'!$B$4:$J$1041,7,FALSE),"")</f>
        <v/>
      </c>
      <c r="J386" s="42" t="str">
        <f>+IFERROR(VLOOKUP($F386,'Calculation NO3'!$B$4:$J$1044,7,FALSE),"")</f>
        <v/>
      </c>
      <c r="K386" s="42" t="str">
        <f>+IFERROR(VLOOKUP($F386,'Calculation P'!$B$4:$J$1000,7,FALSE),"")</f>
        <v/>
      </c>
      <c r="L386" s="239"/>
      <c r="M386" s="375" t="str">
        <f t="shared" si="139"/>
        <v>43797J</v>
      </c>
      <c r="N386" s="67" t="str">
        <f>+IFERROR(VLOOKUP($M386,'Calculation Solids'!$B$4:$J$1141,7,FALSE),"")</f>
        <v/>
      </c>
      <c r="O386" s="42" t="str">
        <f t="shared" si="140"/>
        <v>43797K</v>
      </c>
      <c r="P386" s="42" t="str">
        <f>+IFERROR(VLOOKUP($O386,'Calculation Solids'!$B$4:$J$1141,7,FALSE),"")</f>
        <v/>
      </c>
      <c r="Q386" s="42" t="str">
        <f t="shared" si="141"/>
        <v>43797L</v>
      </c>
      <c r="R386" s="42" t="str">
        <f>+IFERROR(VLOOKUP($Q386,'Calculation Solids'!$B$4:$J$1141,7,FALSE),"")</f>
        <v/>
      </c>
      <c r="S386" s="42" t="str">
        <f t="shared" si="142"/>
        <v>43797M</v>
      </c>
      <c r="T386" s="42" t="str">
        <f>+IFERROR(VLOOKUP($S386,'Calculation Solids'!$B$4:$J$1141,7,FALSE),"")</f>
        <v/>
      </c>
      <c r="U386" s="70" t="str">
        <f t="shared" si="143"/>
        <v/>
      </c>
      <c r="V386" s="376" t="str">
        <f t="shared" si="144"/>
        <v>43797C</v>
      </c>
      <c r="W386" s="42" t="str">
        <f>+IFERROR(VLOOKUP($V386,'Calculation Solids'!$B$4:$J$1141,7,FALSE),"")</f>
        <v/>
      </c>
      <c r="X386" s="24" t="str">
        <f>+IFERROR(VLOOKUP($V386,'Calculation COD'!$B$4:$J$1055,7,FALSE),"")</f>
        <v/>
      </c>
      <c r="Y386" s="24" t="str">
        <f>+IFERROR(VLOOKUP($V386,'Calculation NH4'!$B$4:$J$1041,7,FALSE),"")</f>
        <v/>
      </c>
      <c r="Z386" s="42" t="str">
        <f>+IFERROR(VLOOKUP($V386,'Calculation NO3'!$B$4:$J$1044,7,FALSE),"")</f>
        <v/>
      </c>
      <c r="AA386" s="132" t="str">
        <f>+IFERROR(VLOOKUP($V386,'Calculation P'!$B$4:$J$1000,7,FALSE),"")</f>
        <v/>
      </c>
      <c r="AB386" s="62"/>
      <c r="AC386" s="373" t="str">
        <f t="shared" si="145"/>
        <v>43797D</v>
      </c>
      <c r="AD386" s="24" t="str">
        <f>+IFERROR(VLOOKUP($AC386,'Calculation TSS'!$B$4:$J$1000,7,FALSE),"")</f>
        <v/>
      </c>
      <c r="AE386" s="24" t="str">
        <f>+IFERROR(VLOOKUP($AC386,'Calculation COD'!$B$4:$J$1055,7,FALSE),"")</f>
        <v/>
      </c>
      <c r="AF386" s="24" t="str">
        <f>+IFERROR(VLOOKUP($AC386,'Calculation NH4'!$B$4:$J$1041,7,FALSE),"")</f>
        <v/>
      </c>
      <c r="AG386" s="42" t="str">
        <f>+IFERROR(VLOOKUP($AC386,'Calculation NO3'!$B$4:$J$1044,7,FALSE),"")</f>
        <v/>
      </c>
      <c r="AH386" s="42" t="str">
        <f>+IFERROR(VLOOKUP($AC386,'Calculation P'!$B$4:$J$1000,7,FALSE),"")</f>
        <v/>
      </c>
      <c r="AI386" s="239"/>
      <c r="AJ386" s="377" t="str">
        <f t="shared" si="146"/>
        <v>43797E</v>
      </c>
      <c r="AK386" s="378" t="str">
        <f>+IFERROR(VLOOKUP($AJ386,'Calculation TSS'!$B$4:$J$1000,7,FALSE),"")</f>
        <v/>
      </c>
      <c r="AL386" s="24" t="str">
        <f>+IFERROR(VLOOKUP($AJ386,'Calculation COD'!$B$4:$J$1055,7,FALSE),"")</f>
        <v/>
      </c>
      <c r="AM386" s="24" t="str">
        <f>+IFERROR(VLOOKUP($AJ386,'Calculation NH4'!$B$4:$J$1041,7,FALSE),"")</f>
        <v/>
      </c>
      <c r="AN386" s="42" t="str">
        <f>+IFERROR(VLOOKUP($AJ386,'Calculation NO3'!$B$4:$J$1044,7,FALSE),"")</f>
        <v/>
      </c>
      <c r="AO386" s="70" t="str">
        <f>+IFERROR(VLOOKUP($AJ386,'Calculation P'!$B$4:$J$1000,7,FALSE),"")</f>
        <v/>
      </c>
      <c r="AP386" s="323" t="str">
        <f t="shared" si="147"/>
        <v>43797F</v>
      </c>
      <c r="AQ386" s="25" t="str">
        <f>+IFERROR(VLOOKUP($AP386,'Calculation TSS'!$B$4:$J$1000,7,FALSE),"")</f>
        <v/>
      </c>
      <c r="AR386" s="25" t="str">
        <f>+IFERROR(VLOOKUP($AP386,'Calculation COD'!$B$4:$J$1055,7,FALSE),"")</f>
        <v/>
      </c>
      <c r="AS386" s="25" t="str">
        <f>+IFERROR(VLOOKUP($AP386,'Calculation NH4'!$B$4:$J$1041,7,FALSE),"")</f>
        <v/>
      </c>
      <c r="AT386" s="42" t="str">
        <f>+IFERROR(VLOOKUP($AP386,'Calculation NO3'!$B$4:$J$1044,7,FALSE),"")</f>
        <v/>
      </c>
      <c r="AU386" s="42" t="str">
        <f>+IFERROR(VLOOKUP($AP386,'Calculation P'!$B$4:$J$1000,7,FALSE),"")</f>
        <v/>
      </c>
      <c r="AV386" s="62"/>
      <c r="AW386" s="376" t="str">
        <f t="shared" si="148"/>
        <v>43797G</v>
      </c>
      <c r="AX386" s="25" t="str">
        <f>+IFERROR(VLOOKUP($AW386,'Calculation COD'!$B$4:$J$1055,7,FALSE),"")</f>
        <v/>
      </c>
      <c r="AY386" s="25" t="str">
        <f>+IFERROR(VLOOKUP($AW386,'Calculation NH4'!$B$4:$J$1041,7,FALSE),"")</f>
        <v/>
      </c>
      <c r="AZ386" s="42" t="str">
        <f>+IFERROR(VLOOKUP($AW386,'Calculation NO3'!$B$4:$J$1044,7,FALSE),"")</f>
        <v/>
      </c>
      <c r="BA386" s="70" t="str">
        <f>+IFERROR(VLOOKUP($AW386,'Calculation P'!$B$4:$J$1000,7,FALSE),"")</f>
        <v/>
      </c>
      <c r="BB386" s="373" t="str">
        <f t="shared" si="149"/>
        <v>43797H</v>
      </c>
      <c r="BC386" s="42" t="str">
        <f>+IFERROR(VLOOKUP($BB386,'Calculation TSS'!$B$4:$J$1000,7,FALSE),"")</f>
        <v/>
      </c>
      <c r="BD386" s="25" t="str">
        <f>+IFERROR(VLOOKUP($BB386,'Calculation COD'!$B$4:$J$1055,7,FALSE),"")</f>
        <v/>
      </c>
      <c r="BE386" s="25" t="str">
        <f>+IFERROR(VLOOKUP($BB386,'Calculation NH4'!$B$4:$J$1041,7,FALSE),"")</f>
        <v/>
      </c>
      <c r="BF386" s="25" t="str">
        <f>+IFERROR(VLOOKUP($BB386,'Calculation NO3'!$B$4:$J$1044,7,FALSE),"")</f>
        <v/>
      </c>
      <c r="BG386" s="132" t="str">
        <f>+IFERROR(VLOOKUP($BB386,'Calculation P'!$B$4:$J$1000,7,FALSE),"")</f>
        <v/>
      </c>
      <c r="BH386" s="377" t="str">
        <f t="shared" si="150"/>
        <v>43797I</v>
      </c>
      <c r="BI386" s="67" t="str">
        <f>+IFERROR(VLOOKUP($BH386,'Calculation TSS'!$B$4:$J$1000,7,FALSE),"")</f>
        <v/>
      </c>
      <c r="BJ386" s="25" t="str">
        <f>+IFERROR(VLOOKUP($BH386,'Calculation COD'!$B$4:$J$1055,7,FALSE),"")</f>
        <v/>
      </c>
      <c r="BK386" s="25" t="str">
        <f>+IFERROR(VLOOKUP($BH386,'Calculation NH4'!$B$4:$J$1041,7,FALSE),"")</f>
        <v/>
      </c>
      <c r="BL386" s="25" t="str">
        <f>+IFERROR(VLOOKUP($BH386,'Calculation NO3'!$B$4:$J$1044,7,FALSE),"")</f>
        <v/>
      </c>
      <c r="BM386" s="42" t="str">
        <f>+IFERROR(VLOOKUP($BH386,'Calculation P'!$B$4:$J$1000,7,FALSE),"")</f>
        <v/>
      </c>
      <c r="BN386" s="62"/>
      <c r="BO386" s="373" t="str">
        <f t="shared" si="151"/>
        <v>43797N</v>
      </c>
      <c r="BP386" s="190">
        <f>IFERROR(+VLOOKUP($BO386,'Calculation Solids'!$B$4:$I$1141,7,FALSE),"")</f>
        <v>410.82242302072513</v>
      </c>
      <c r="BQ386" s="379" t="str">
        <f t="shared" si="152"/>
        <v>43797O</v>
      </c>
      <c r="BR386" s="190" t="str">
        <f>IFERROR(+VLOOKUP($BQ386,'Calculation Solids'!$B$4:$I$1141,7,FALSE),"")</f>
        <v/>
      </c>
      <c r="BS386" s="380" t="str">
        <f t="shared" si="153"/>
        <v>43797P</v>
      </c>
      <c r="BT386" s="190" t="str">
        <f>IFERROR(+VLOOKUP($BS386,'Calculation Solids'!$B$4:$I$1141,7,FALSE),"")</f>
        <v/>
      </c>
    </row>
    <row r="387" spans="1:72" x14ac:dyDescent="0.35">
      <c r="A387" s="359">
        <v>43798</v>
      </c>
      <c r="B387" s="239"/>
      <c r="C387" s="173" t="str">
        <f t="shared" si="137"/>
        <v>43798A</v>
      </c>
      <c r="D387" s="42">
        <f>IFERROR(+VLOOKUP(C387,'Calculation Solids'!$B$4:$I$1141,7,FALSE),"")</f>
        <v>15.380166158376298</v>
      </c>
      <c r="E387" s="372" t="str">
        <f>+IFERROR(VLOOKUP($C387,'Calculation COD'!$B$4:$J$1055,7,FALSE),"")</f>
        <v/>
      </c>
      <c r="F387" s="373" t="str">
        <f t="shared" si="138"/>
        <v>43798B</v>
      </c>
      <c r="G387" s="323">
        <f>IFERROR(+VLOOKUP($F387,'Calculation Solids'!$B$4:$I$1141,7,FALSE),"")</f>
        <v>3.8141377372126097</v>
      </c>
      <c r="H387" s="374" t="str">
        <f>+IFERROR(VLOOKUP($F387,'Calculation COD'!$B$4:$J$1055,7,FALSE),"")</f>
        <v/>
      </c>
      <c r="I387" s="374" t="str">
        <f>+IFERROR(VLOOKUP($F387,'Calculation NH4'!$B$4:$J$1041,7,FALSE),"")</f>
        <v/>
      </c>
      <c r="J387" s="42" t="str">
        <f>+IFERROR(VLOOKUP($F387,'Calculation NO3'!$B$4:$J$1044,7,FALSE),"")</f>
        <v/>
      </c>
      <c r="K387" s="42" t="str">
        <f>+IFERROR(VLOOKUP($F387,'Calculation P'!$B$4:$J$1000,7,FALSE),"")</f>
        <v/>
      </c>
      <c r="L387" s="239"/>
      <c r="M387" s="375" t="str">
        <f t="shared" si="139"/>
        <v>43798J</v>
      </c>
      <c r="N387" s="67">
        <f>+IFERROR(VLOOKUP($M387,'Calculation Solids'!$B$4:$J$1141,7,FALSE),"")</f>
        <v>50.842173439052601</v>
      </c>
      <c r="O387" s="42" t="str">
        <f t="shared" si="140"/>
        <v>43798K</v>
      </c>
      <c r="P387" s="42">
        <f>+IFERROR(VLOOKUP($O387,'Calculation Solids'!$B$4:$J$1141,7,FALSE),"")</f>
        <v>51.206804062093397</v>
      </c>
      <c r="Q387" s="42" t="str">
        <f t="shared" si="141"/>
        <v>43798L</v>
      </c>
      <c r="R387" s="42" t="str">
        <f>+IFERROR(VLOOKUP($Q387,'Calculation Solids'!$B$4:$J$1141,7,FALSE),"")</f>
        <v/>
      </c>
      <c r="S387" s="42" t="str">
        <f t="shared" si="142"/>
        <v>43798M</v>
      </c>
      <c r="T387" s="42" t="str">
        <f>+IFERROR(VLOOKUP($S387,'Calculation Solids'!$B$4:$J$1141,7,FALSE),"")</f>
        <v/>
      </c>
      <c r="U387" s="70">
        <f t="shared" si="143"/>
        <v>51.024488750572999</v>
      </c>
      <c r="V387" s="376" t="str">
        <f t="shared" si="144"/>
        <v>43798C</v>
      </c>
      <c r="W387" s="42" t="str">
        <f>+IFERROR(VLOOKUP($V387,'Calculation Solids'!$B$4:$J$1141,7,FALSE),"")</f>
        <v/>
      </c>
      <c r="X387" s="24" t="str">
        <f>+IFERROR(VLOOKUP($V387,'Calculation COD'!$B$4:$J$1055,7,FALSE),"")</f>
        <v/>
      </c>
      <c r="Y387" s="24" t="str">
        <f>+IFERROR(VLOOKUP($V387,'Calculation NH4'!$B$4:$J$1041,7,FALSE),"")</f>
        <v/>
      </c>
      <c r="Z387" s="42" t="str">
        <f>+IFERROR(VLOOKUP($V387,'Calculation NO3'!$B$4:$J$1044,7,FALSE),"")</f>
        <v/>
      </c>
      <c r="AA387" s="132" t="str">
        <f>+IFERROR(VLOOKUP($V387,'Calculation P'!$B$4:$J$1000,7,FALSE),"")</f>
        <v/>
      </c>
      <c r="AB387" s="62"/>
      <c r="AC387" s="373" t="str">
        <f t="shared" si="145"/>
        <v>43798D</v>
      </c>
      <c r="AD387" s="24" t="str">
        <f>+IFERROR(VLOOKUP($AC387,'Calculation TSS'!$B$4:$J$1000,7,FALSE),"")</f>
        <v/>
      </c>
      <c r="AE387" s="24" t="str">
        <f>+IFERROR(VLOOKUP($AC387,'Calculation COD'!$B$4:$J$1055,7,FALSE),"")</f>
        <v/>
      </c>
      <c r="AF387" s="24" t="str">
        <f>+IFERROR(VLOOKUP($AC387,'Calculation NH4'!$B$4:$J$1041,7,FALSE),"")</f>
        <v/>
      </c>
      <c r="AG387" s="42" t="str">
        <f>+IFERROR(VLOOKUP($AC387,'Calculation NO3'!$B$4:$J$1044,7,FALSE),"")</f>
        <v/>
      </c>
      <c r="AH387" s="42" t="str">
        <f>+IFERROR(VLOOKUP($AC387,'Calculation P'!$B$4:$J$1000,7,FALSE),"")</f>
        <v/>
      </c>
      <c r="AI387" s="239"/>
      <c r="AJ387" s="377" t="str">
        <f t="shared" si="146"/>
        <v>43798E</v>
      </c>
      <c r="AK387" s="378" t="str">
        <f>+IFERROR(VLOOKUP($AJ387,'Calculation TSS'!$B$4:$J$1000,7,FALSE),"")</f>
        <v/>
      </c>
      <c r="AL387" s="24" t="str">
        <f>+IFERROR(VLOOKUP($AJ387,'Calculation COD'!$B$4:$J$1055,7,FALSE),"")</f>
        <v/>
      </c>
      <c r="AM387" s="24" t="str">
        <f>+IFERROR(VLOOKUP($AJ387,'Calculation NH4'!$B$4:$J$1041,7,FALSE),"")</f>
        <v/>
      </c>
      <c r="AN387" s="42" t="str">
        <f>+IFERROR(VLOOKUP($AJ387,'Calculation NO3'!$B$4:$J$1044,7,FALSE),"")</f>
        <v/>
      </c>
      <c r="AO387" s="70" t="str">
        <f>+IFERROR(VLOOKUP($AJ387,'Calculation P'!$B$4:$J$1000,7,FALSE),"")</f>
        <v/>
      </c>
      <c r="AP387" s="323" t="str">
        <f t="shared" si="147"/>
        <v>43798F</v>
      </c>
      <c r="AQ387" s="25" t="str">
        <f>+IFERROR(VLOOKUP($AP387,'Calculation TSS'!$B$4:$J$1000,7,FALSE),"")</f>
        <v/>
      </c>
      <c r="AR387" s="25" t="str">
        <f>+IFERROR(VLOOKUP($AP387,'Calculation COD'!$B$4:$J$1055,7,FALSE),"")</f>
        <v/>
      </c>
      <c r="AS387" s="25" t="str">
        <f>+IFERROR(VLOOKUP($AP387,'Calculation NH4'!$B$4:$J$1041,7,FALSE),"")</f>
        <v/>
      </c>
      <c r="AT387" s="42" t="str">
        <f>+IFERROR(VLOOKUP($AP387,'Calculation NO3'!$B$4:$J$1044,7,FALSE),"")</f>
        <v/>
      </c>
      <c r="AU387" s="42" t="str">
        <f>+IFERROR(VLOOKUP($AP387,'Calculation P'!$B$4:$J$1000,7,FALSE),"")</f>
        <v/>
      </c>
      <c r="AV387" s="62"/>
      <c r="AW387" s="376" t="str">
        <f t="shared" si="148"/>
        <v>43798G</v>
      </c>
      <c r="AX387" s="25" t="str">
        <f>+IFERROR(VLOOKUP($AW387,'Calculation COD'!$B$4:$J$1055,7,FALSE),"")</f>
        <v/>
      </c>
      <c r="AY387" s="25" t="str">
        <f>+IFERROR(VLOOKUP($AW387,'Calculation NH4'!$B$4:$J$1041,7,FALSE),"")</f>
        <v/>
      </c>
      <c r="AZ387" s="42" t="str">
        <f>+IFERROR(VLOOKUP($AW387,'Calculation NO3'!$B$4:$J$1044,7,FALSE),"")</f>
        <v/>
      </c>
      <c r="BA387" s="70" t="str">
        <f>+IFERROR(VLOOKUP($AW387,'Calculation P'!$B$4:$J$1000,7,FALSE),"")</f>
        <v/>
      </c>
      <c r="BB387" s="373" t="str">
        <f t="shared" si="149"/>
        <v>43798H</v>
      </c>
      <c r="BC387" s="42" t="str">
        <f>+IFERROR(VLOOKUP($BB387,'Calculation TSS'!$B$4:$J$1000,7,FALSE),"")</f>
        <v/>
      </c>
      <c r="BD387" s="25" t="str">
        <f>+IFERROR(VLOOKUP($BB387,'Calculation COD'!$B$4:$J$1055,7,FALSE),"")</f>
        <v/>
      </c>
      <c r="BE387" s="25" t="str">
        <f>+IFERROR(VLOOKUP($BB387,'Calculation NH4'!$B$4:$J$1041,7,FALSE),"")</f>
        <v/>
      </c>
      <c r="BF387" s="25" t="str">
        <f>+IFERROR(VLOOKUP($BB387,'Calculation NO3'!$B$4:$J$1044,7,FALSE),"")</f>
        <v/>
      </c>
      <c r="BG387" s="132" t="str">
        <f>+IFERROR(VLOOKUP($BB387,'Calculation P'!$B$4:$J$1000,7,FALSE),"")</f>
        <v/>
      </c>
      <c r="BH387" s="377" t="str">
        <f t="shared" si="150"/>
        <v>43798I</v>
      </c>
      <c r="BI387" s="67" t="str">
        <f>+IFERROR(VLOOKUP($BH387,'Calculation TSS'!$B$4:$J$1000,7,FALSE),"")</f>
        <v/>
      </c>
      <c r="BJ387" s="25" t="str">
        <f>+IFERROR(VLOOKUP($BH387,'Calculation COD'!$B$4:$J$1055,7,FALSE),"")</f>
        <v/>
      </c>
      <c r="BK387" s="25" t="str">
        <f>+IFERROR(VLOOKUP($BH387,'Calculation NH4'!$B$4:$J$1041,7,FALSE),"")</f>
        <v/>
      </c>
      <c r="BL387" s="25" t="str">
        <f>+IFERROR(VLOOKUP($BH387,'Calculation NO3'!$B$4:$J$1044,7,FALSE),"")</f>
        <v/>
      </c>
      <c r="BM387" s="42" t="str">
        <f>+IFERROR(VLOOKUP($BH387,'Calculation P'!$B$4:$J$1000,7,FALSE),"")</f>
        <v/>
      </c>
      <c r="BN387" s="62"/>
      <c r="BO387" s="373" t="str">
        <f t="shared" si="151"/>
        <v>43798N</v>
      </c>
      <c r="BP387" s="190" t="str">
        <f>IFERROR(+VLOOKUP($BO387,'Calculation Solids'!$B$4:$I$1141,7,FALSE),"")</f>
        <v/>
      </c>
      <c r="BQ387" s="379" t="str">
        <f t="shared" si="152"/>
        <v>43798O</v>
      </c>
      <c r="BR387" s="190" t="str">
        <f>IFERROR(+VLOOKUP($BQ387,'Calculation Solids'!$B$4:$I$1141,7,FALSE),"")</f>
        <v/>
      </c>
      <c r="BS387" s="380" t="str">
        <f t="shared" si="153"/>
        <v>43798P</v>
      </c>
      <c r="BT387" s="190" t="str">
        <f>IFERROR(+VLOOKUP($BS387,'Calculation Solids'!$B$4:$I$1141,7,FALSE),"")</f>
        <v/>
      </c>
    </row>
    <row r="388" spans="1:72" x14ac:dyDescent="0.35">
      <c r="A388" s="359">
        <v>43799</v>
      </c>
      <c r="B388" s="406"/>
      <c r="C388" s="407" t="str">
        <f t="shared" si="137"/>
        <v>43799A</v>
      </c>
      <c r="D388" s="408" t="str">
        <f>IFERROR(+VLOOKUP(C388,'Calculation Solids'!$B$4:$I$1141,7,FALSE),"")</f>
        <v/>
      </c>
      <c r="E388" s="409" t="str">
        <f>+IFERROR(VLOOKUP($C388,'Calculation COD'!$B$4:$J$1055,7,FALSE),"")</f>
        <v/>
      </c>
      <c r="F388" s="410" t="str">
        <f t="shared" si="138"/>
        <v>43799B</v>
      </c>
      <c r="G388" s="411" t="str">
        <f>IFERROR(+VLOOKUP($F388,'Calculation Solids'!$B$4:$I$1141,7,FALSE),"")</f>
        <v/>
      </c>
      <c r="H388" s="412" t="str">
        <f>+IFERROR(VLOOKUP($F388,'Calculation COD'!$B$4:$J$1055,7,FALSE),"")</f>
        <v/>
      </c>
      <c r="I388" s="412" t="str">
        <f>+IFERROR(VLOOKUP($F388,'Calculation NH4'!$B$4:$J$1041,7,FALSE),"")</f>
        <v/>
      </c>
      <c r="J388" s="408" t="str">
        <f>+IFERROR(VLOOKUP($F388,'Calculation NO3'!$B$4:$J$1044,7,FALSE),"")</f>
        <v/>
      </c>
      <c r="K388" s="408" t="str">
        <f>+IFERROR(VLOOKUP($F388,'Calculation P'!$B$4:$J$1000,7,FALSE),"")</f>
        <v/>
      </c>
      <c r="L388" s="406"/>
      <c r="M388" s="413" t="str">
        <f t="shared" si="139"/>
        <v>43799J</v>
      </c>
      <c r="N388" s="414" t="str">
        <f>+IFERROR(VLOOKUP($M388,'Calculation Solids'!$B$4:$J$1141,7,FALSE),"")</f>
        <v/>
      </c>
      <c r="O388" s="408" t="str">
        <f t="shared" si="140"/>
        <v>43799K</v>
      </c>
      <c r="P388" s="408" t="str">
        <f>+IFERROR(VLOOKUP($O388,'Calculation Solids'!$B$4:$J$1141,7,FALSE),"")</f>
        <v/>
      </c>
      <c r="Q388" s="408" t="str">
        <f t="shared" si="141"/>
        <v>43799L</v>
      </c>
      <c r="R388" s="408" t="str">
        <f>+IFERROR(VLOOKUP($Q388,'Calculation Solids'!$B$4:$J$1141,7,FALSE),"")</f>
        <v/>
      </c>
      <c r="S388" s="408" t="str">
        <f t="shared" si="142"/>
        <v>43799M</v>
      </c>
      <c r="T388" s="408" t="str">
        <f>+IFERROR(VLOOKUP($S388,'Calculation Solids'!$B$4:$J$1141,7,FALSE),"")</f>
        <v/>
      </c>
      <c r="U388" s="415" t="str">
        <f t="shared" si="143"/>
        <v/>
      </c>
      <c r="V388" s="416" t="str">
        <f t="shared" si="144"/>
        <v>43799C</v>
      </c>
      <c r="W388" s="408" t="str">
        <f>+IFERROR(VLOOKUP($V388,'Calculation Solids'!$B$4:$J$1141,7,FALSE),"")</f>
        <v/>
      </c>
      <c r="X388" s="417" t="str">
        <f>+IFERROR(VLOOKUP($V388,'Calculation COD'!$B$4:$J$1055,7,FALSE),"")</f>
        <v/>
      </c>
      <c r="Y388" s="417" t="str">
        <f>+IFERROR(VLOOKUP($V388,'Calculation NH4'!$B$4:$J$1041,7,FALSE),"")</f>
        <v/>
      </c>
      <c r="Z388" s="408" t="str">
        <f>+IFERROR(VLOOKUP($V388,'Calculation NO3'!$B$4:$J$1044,7,FALSE),"")</f>
        <v/>
      </c>
      <c r="AA388" s="418" t="str">
        <f>+IFERROR(VLOOKUP($V388,'Calculation P'!$B$4:$J$1000,7,FALSE),"")</f>
        <v/>
      </c>
      <c r="AB388" s="419"/>
      <c r="AC388" s="410" t="str">
        <f t="shared" si="145"/>
        <v>43799D</v>
      </c>
      <c r="AD388" s="417" t="str">
        <f>+IFERROR(VLOOKUP($AC388,'Calculation TSS'!$B$4:$J$1000,7,FALSE),"")</f>
        <v/>
      </c>
      <c r="AE388" s="417" t="str">
        <f>+IFERROR(VLOOKUP($AC388,'Calculation COD'!$B$4:$J$1055,7,FALSE),"")</f>
        <v/>
      </c>
      <c r="AF388" s="417" t="str">
        <f>+IFERROR(VLOOKUP($AC388,'Calculation NH4'!$B$4:$J$1041,7,FALSE),"")</f>
        <v/>
      </c>
      <c r="AG388" s="408" t="str">
        <f>+IFERROR(VLOOKUP($AC388,'Calculation NO3'!$B$4:$J$1044,7,FALSE),"")</f>
        <v/>
      </c>
      <c r="AH388" s="408" t="str">
        <f>+IFERROR(VLOOKUP($AC388,'Calculation P'!$B$4:$J$1000,7,FALSE),"")</f>
        <v/>
      </c>
      <c r="AI388" s="406"/>
      <c r="AJ388" s="420" t="str">
        <f t="shared" si="146"/>
        <v>43799E</v>
      </c>
      <c r="AK388" s="421" t="str">
        <f>+IFERROR(VLOOKUP($AJ388,'Calculation TSS'!$B$4:$J$1000,7,FALSE),"")</f>
        <v/>
      </c>
      <c r="AL388" s="417" t="str">
        <f>+IFERROR(VLOOKUP($AJ388,'Calculation COD'!$B$4:$J$1055,7,FALSE),"")</f>
        <v/>
      </c>
      <c r="AM388" s="417" t="str">
        <f>+IFERROR(VLOOKUP($AJ388,'Calculation NH4'!$B$4:$J$1041,7,FALSE),"")</f>
        <v/>
      </c>
      <c r="AN388" s="408" t="str">
        <f>+IFERROR(VLOOKUP($AJ388,'Calculation NO3'!$B$4:$J$1044,7,FALSE),"")</f>
        <v/>
      </c>
      <c r="AO388" s="415" t="str">
        <f>+IFERROR(VLOOKUP($AJ388,'Calculation P'!$B$4:$J$1000,7,FALSE),"")</f>
        <v/>
      </c>
      <c r="AP388" s="411" t="str">
        <f t="shared" si="147"/>
        <v>43799F</v>
      </c>
      <c r="AQ388" s="422" t="str">
        <f>+IFERROR(VLOOKUP($AP388,'Calculation TSS'!$B$4:$J$1000,7,FALSE),"")</f>
        <v/>
      </c>
      <c r="AR388" s="422" t="str">
        <f>+IFERROR(VLOOKUP($AP388,'Calculation COD'!$B$4:$J$1055,7,FALSE),"")</f>
        <v/>
      </c>
      <c r="AS388" s="422" t="str">
        <f>+IFERROR(VLOOKUP($AP388,'Calculation NH4'!$B$4:$J$1041,7,FALSE),"")</f>
        <v/>
      </c>
      <c r="AT388" s="408" t="str">
        <f>+IFERROR(VLOOKUP($AP388,'Calculation NO3'!$B$4:$J$1044,7,FALSE),"")</f>
        <v/>
      </c>
      <c r="AU388" s="408" t="str">
        <f>+IFERROR(VLOOKUP($AP388,'Calculation P'!$B$4:$J$1000,7,FALSE),"")</f>
        <v/>
      </c>
      <c r="AV388" s="419"/>
      <c r="AW388" s="416" t="str">
        <f t="shared" si="148"/>
        <v>43799G</v>
      </c>
      <c r="AX388" s="422" t="str">
        <f>+IFERROR(VLOOKUP($AW388,'Calculation COD'!$B$4:$J$1055,7,FALSE),"")</f>
        <v/>
      </c>
      <c r="AY388" s="422" t="str">
        <f>+IFERROR(VLOOKUP($AW388,'Calculation NH4'!$B$4:$J$1041,7,FALSE),"")</f>
        <v/>
      </c>
      <c r="AZ388" s="408" t="str">
        <f>+IFERROR(VLOOKUP($AW388,'Calculation NO3'!$B$4:$J$1044,7,FALSE),"")</f>
        <v/>
      </c>
      <c r="BA388" s="415" t="str">
        <f>+IFERROR(VLOOKUP($AW388,'Calculation P'!$B$4:$J$1000,7,FALSE),"")</f>
        <v/>
      </c>
      <c r="BB388" s="410" t="str">
        <f t="shared" si="149"/>
        <v>43799H</v>
      </c>
      <c r="BC388" s="408" t="str">
        <f>+IFERROR(VLOOKUP($BB388,'Calculation TSS'!$B$4:$J$1000,7,FALSE),"")</f>
        <v/>
      </c>
      <c r="BD388" s="422" t="str">
        <f>+IFERROR(VLOOKUP($BB388,'Calculation COD'!$B$4:$J$1055,7,FALSE),"")</f>
        <v/>
      </c>
      <c r="BE388" s="422" t="str">
        <f>+IFERROR(VLOOKUP($BB388,'Calculation NH4'!$B$4:$J$1041,7,FALSE),"")</f>
        <v/>
      </c>
      <c r="BF388" s="422" t="str">
        <f>+IFERROR(VLOOKUP($BB388,'Calculation NO3'!$B$4:$J$1044,7,FALSE),"")</f>
        <v/>
      </c>
      <c r="BG388" s="418" t="str">
        <f>+IFERROR(VLOOKUP($BB388,'Calculation P'!$B$4:$J$1000,7,FALSE),"")</f>
        <v/>
      </c>
      <c r="BH388" s="420" t="str">
        <f t="shared" si="150"/>
        <v>43799I</v>
      </c>
      <c r="BI388" s="414" t="str">
        <f>+IFERROR(VLOOKUP($BH388,'Calculation TSS'!$B$4:$J$1000,7,FALSE),"")</f>
        <v/>
      </c>
      <c r="BJ388" s="422" t="str">
        <f>+IFERROR(VLOOKUP($BH388,'Calculation COD'!$B$4:$J$1055,7,FALSE),"")</f>
        <v/>
      </c>
      <c r="BK388" s="422" t="str">
        <f>+IFERROR(VLOOKUP($BH388,'Calculation NH4'!$B$4:$J$1041,7,FALSE),"")</f>
        <v/>
      </c>
      <c r="BL388" s="422" t="str">
        <f>+IFERROR(VLOOKUP($BH388,'Calculation NO3'!$B$4:$J$1044,7,FALSE),"")</f>
        <v/>
      </c>
      <c r="BM388" s="408" t="str">
        <f>+IFERROR(VLOOKUP($BH388,'Calculation P'!$B$4:$J$1000,7,FALSE),"")</f>
        <v/>
      </c>
      <c r="BN388" s="419"/>
      <c r="BO388" s="410" t="str">
        <f t="shared" si="151"/>
        <v>43799N</v>
      </c>
      <c r="BP388" s="423" t="str">
        <f>IFERROR(+VLOOKUP($BO388,'Calculation Solids'!$B$4:$I$1141,7,FALSE),"")</f>
        <v/>
      </c>
      <c r="BQ388" s="424" t="str">
        <f t="shared" si="152"/>
        <v>43799O</v>
      </c>
      <c r="BR388" s="423" t="str">
        <f>IFERROR(+VLOOKUP($BQ388,'Calculation Solids'!$B$4:$I$1141,7,FALSE),"")</f>
        <v/>
      </c>
      <c r="BS388" s="425" t="str">
        <f t="shared" si="153"/>
        <v>43799P</v>
      </c>
      <c r="BT388" s="423" t="str">
        <f>IFERROR(+VLOOKUP($BS388,'Calculation Solids'!$B$4:$I$1141,7,FALSE),"")</f>
        <v/>
      </c>
    </row>
    <row r="389" spans="1:72" x14ac:dyDescent="0.35">
      <c r="A389" s="359">
        <v>43800</v>
      </c>
      <c r="B389" s="406"/>
      <c r="C389" s="407" t="str">
        <f t="shared" si="137"/>
        <v>43800A</v>
      </c>
      <c r="D389" s="408" t="str">
        <f>IFERROR(+VLOOKUP(C389,'Calculation Solids'!$B$4:$I$1141,7,FALSE),"")</f>
        <v/>
      </c>
      <c r="E389" s="409" t="str">
        <f>+IFERROR(VLOOKUP($C389,'Calculation COD'!$B$4:$J$1055,7,FALSE),"")</f>
        <v/>
      </c>
      <c r="F389" s="410" t="str">
        <f t="shared" si="138"/>
        <v>43800B</v>
      </c>
      <c r="G389" s="411" t="str">
        <f>IFERROR(+VLOOKUP($F389,'Calculation Solids'!$B$4:$I$1141,7,FALSE),"")</f>
        <v/>
      </c>
      <c r="H389" s="412" t="str">
        <f>+IFERROR(VLOOKUP($F389,'Calculation COD'!$B$4:$J$1055,7,FALSE),"")</f>
        <v/>
      </c>
      <c r="I389" s="412" t="str">
        <f>+IFERROR(VLOOKUP($F389,'Calculation NH4'!$B$4:$J$1041,7,FALSE),"")</f>
        <v/>
      </c>
      <c r="J389" s="408" t="str">
        <f>+IFERROR(VLOOKUP($F389,'Calculation NO3'!$B$4:$J$1044,7,FALSE),"")</f>
        <v/>
      </c>
      <c r="K389" s="408" t="str">
        <f>+IFERROR(VLOOKUP($F389,'Calculation P'!$B$4:$J$1000,7,FALSE),"")</f>
        <v/>
      </c>
      <c r="L389" s="406"/>
      <c r="M389" s="413" t="str">
        <f t="shared" si="139"/>
        <v>43800J</v>
      </c>
      <c r="N389" s="414" t="str">
        <f>+IFERROR(VLOOKUP($M389,'Calculation Solids'!$B$4:$J$1141,7,FALSE),"")</f>
        <v/>
      </c>
      <c r="O389" s="408" t="str">
        <f t="shared" si="140"/>
        <v>43800K</v>
      </c>
      <c r="P389" s="408" t="str">
        <f>+IFERROR(VLOOKUP($O389,'Calculation Solids'!$B$4:$J$1141,7,FALSE),"")</f>
        <v/>
      </c>
      <c r="Q389" s="408" t="str">
        <f t="shared" si="141"/>
        <v>43800L</v>
      </c>
      <c r="R389" s="408" t="str">
        <f>+IFERROR(VLOOKUP($Q389,'Calculation Solids'!$B$4:$J$1141,7,FALSE),"")</f>
        <v/>
      </c>
      <c r="S389" s="408" t="str">
        <f t="shared" si="142"/>
        <v>43800M</v>
      </c>
      <c r="T389" s="408" t="str">
        <f>+IFERROR(VLOOKUP($S389,'Calculation Solids'!$B$4:$J$1141,7,FALSE),"")</f>
        <v/>
      </c>
      <c r="U389" s="415" t="str">
        <f t="shared" si="143"/>
        <v/>
      </c>
      <c r="V389" s="416" t="str">
        <f t="shared" si="144"/>
        <v>43800C</v>
      </c>
      <c r="W389" s="408" t="str">
        <f>+IFERROR(VLOOKUP($V389,'Calculation Solids'!$B$4:$J$1141,7,FALSE),"")</f>
        <v/>
      </c>
      <c r="X389" s="417" t="str">
        <f>+IFERROR(VLOOKUP($V389,'Calculation COD'!$B$4:$J$1055,7,FALSE),"")</f>
        <v/>
      </c>
      <c r="Y389" s="417" t="str">
        <f>+IFERROR(VLOOKUP($V389,'Calculation NH4'!$B$4:$J$1041,7,FALSE),"")</f>
        <v/>
      </c>
      <c r="Z389" s="408" t="str">
        <f>+IFERROR(VLOOKUP($V389,'Calculation NO3'!$B$4:$J$1044,7,FALSE),"")</f>
        <v/>
      </c>
      <c r="AA389" s="418" t="str">
        <f>+IFERROR(VLOOKUP($V389,'Calculation P'!$B$4:$J$1000,7,FALSE),"")</f>
        <v/>
      </c>
      <c r="AB389" s="419"/>
      <c r="AC389" s="410" t="str">
        <f t="shared" si="145"/>
        <v>43800D</v>
      </c>
      <c r="AD389" s="417" t="str">
        <f>+IFERROR(VLOOKUP($AC389,'Calculation TSS'!$B$4:$J$1000,7,FALSE),"")</f>
        <v/>
      </c>
      <c r="AE389" s="417" t="str">
        <f>+IFERROR(VLOOKUP($AC389,'Calculation COD'!$B$4:$J$1055,7,FALSE),"")</f>
        <v/>
      </c>
      <c r="AF389" s="417" t="str">
        <f>+IFERROR(VLOOKUP($AC389,'Calculation NH4'!$B$4:$J$1041,7,FALSE),"")</f>
        <v/>
      </c>
      <c r="AG389" s="408" t="str">
        <f>+IFERROR(VLOOKUP($AC389,'Calculation NO3'!$B$4:$J$1044,7,FALSE),"")</f>
        <v/>
      </c>
      <c r="AH389" s="408" t="str">
        <f>+IFERROR(VLOOKUP($AC389,'Calculation P'!$B$4:$J$1000,7,FALSE),"")</f>
        <v/>
      </c>
      <c r="AI389" s="406"/>
      <c r="AJ389" s="420" t="str">
        <f t="shared" si="146"/>
        <v>43800E</v>
      </c>
      <c r="AK389" s="421" t="str">
        <f>+IFERROR(VLOOKUP($AJ389,'Calculation TSS'!$B$4:$J$1000,7,FALSE),"")</f>
        <v/>
      </c>
      <c r="AL389" s="417" t="str">
        <f>+IFERROR(VLOOKUP($AJ389,'Calculation COD'!$B$4:$J$1055,7,FALSE),"")</f>
        <v/>
      </c>
      <c r="AM389" s="417" t="str">
        <f>+IFERROR(VLOOKUP($AJ389,'Calculation NH4'!$B$4:$J$1041,7,FALSE),"")</f>
        <v/>
      </c>
      <c r="AN389" s="408" t="str">
        <f>+IFERROR(VLOOKUP($AJ389,'Calculation NO3'!$B$4:$J$1044,7,FALSE),"")</f>
        <v/>
      </c>
      <c r="AO389" s="415" t="str">
        <f>+IFERROR(VLOOKUP($AJ389,'Calculation P'!$B$4:$J$1000,7,FALSE),"")</f>
        <v/>
      </c>
      <c r="AP389" s="411" t="str">
        <f t="shared" si="147"/>
        <v>43800F</v>
      </c>
      <c r="AQ389" s="422" t="str">
        <f>+IFERROR(VLOOKUP($AP389,'Calculation TSS'!$B$4:$J$1000,7,FALSE),"")</f>
        <v/>
      </c>
      <c r="AR389" s="422" t="str">
        <f>+IFERROR(VLOOKUP($AP389,'Calculation COD'!$B$4:$J$1055,7,FALSE),"")</f>
        <v/>
      </c>
      <c r="AS389" s="422" t="str">
        <f>+IFERROR(VLOOKUP($AP389,'Calculation NH4'!$B$4:$J$1041,7,FALSE),"")</f>
        <v/>
      </c>
      <c r="AT389" s="408" t="str">
        <f>+IFERROR(VLOOKUP($AP389,'Calculation NO3'!$B$4:$J$1044,7,FALSE),"")</f>
        <v/>
      </c>
      <c r="AU389" s="408" t="str">
        <f>+IFERROR(VLOOKUP($AP389,'Calculation P'!$B$4:$J$1000,7,FALSE),"")</f>
        <v/>
      </c>
      <c r="AV389" s="419"/>
      <c r="AW389" s="416" t="str">
        <f t="shared" si="148"/>
        <v>43800G</v>
      </c>
      <c r="AX389" s="422" t="str">
        <f>+IFERROR(VLOOKUP($AW389,'Calculation COD'!$B$4:$J$1055,7,FALSE),"")</f>
        <v/>
      </c>
      <c r="AY389" s="422" t="str">
        <f>+IFERROR(VLOOKUP($AW389,'Calculation NH4'!$B$4:$J$1041,7,FALSE),"")</f>
        <v/>
      </c>
      <c r="AZ389" s="408" t="str">
        <f>+IFERROR(VLOOKUP($AW389,'Calculation NO3'!$B$4:$J$1044,7,FALSE),"")</f>
        <v/>
      </c>
      <c r="BA389" s="415" t="str">
        <f>+IFERROR(VLOOKUP($AW389,'Calculation P'!$B$4:$J$1000,7,FALSE),"")</f>
        <v/>
      </c>
      <c r="BB389" s="410" t="str">
        <f t="shared" si="149"/>
        <v>43800H</v>
      </c>
      <c r="BC389" s="408" t="str">
        <f>+IFERROR(VLOOKUP($BB389,'Calculation TSS'!$B$4:$J$1000,7,FALSE),"")</f>
        <v/>
      </c>
      <c r="BD389" s="422" t="str">
        <f>+IFERROR(VLOOKUP($BB389,'Calculation COD'!$B$4:$J$1055,7,FALSE),"")</f>
        <v/>
      </c>
      <c r="BE389" s="422" t="str">
        <f>+IFERROR(VLOOKUP($BB389,'Calculation NH4'!$B$4:$J$1041,7,FALSE),"")</f>
        <v/>
      </c>
      <c r="BF389" s="422" t="str">
        <f>+IFERROR(VLOOKUP($BB389,'Calculation NO3'!$B$4:$J$1044,7,FALSE),"")</f>
        <v/>
      </c>
      <c r="BG389" s="418" t="str">
        <f>+IFERROR(VLOOKUP($BB389,'Calculation P'!$B$4:$J$1000,7,FALSE),"")</f>
        <v/>
      </c>
      <c r="BH389" s="420" t="str">
        <f t="shared" si="150"/>
        <v>43800I</v>
      </c>
      <c r="BI389" s="414" t="str">
        <f>+IFERROR(VLOOKUP($BH389,'Calculation TSS'!$B$4:$J$1000,7,FALSE),"")</f>
        <v/>
      </c>
      <c r="BJ389" s="422" t="str">
        <f>+IFERROR(VLOOKUP($BH389,'Calculation COD'!$B$4:$J$1055,7,FALSE),"")</f>
        <v/>
      </c>
      <c r="BK389" s="422" t="str">
        <f>+IFERROR(VLOOKUP($BH389,'Calculation NH4'!$B$4:$J$1041,7,FALSE),"")</f>
        <v/>
      </c>
      <c r="BL389" s="422" t="str">
        <f>+IFERROR(VLOOKUP($BH389,'Calculation NO3'!$B$4:$J$1044,7,FALSE),"")</f>
        <v/>
      </c>
      <c r="BM389" s="408" t="str">
        <f>+IFERROR(VLOOKUP($BH389,'Calculation P'!$B$4:$J$1000,7,FALSE),"")</f>
        <v/>
      </c>
      <c r="BN389" s="419"/>
      <c r="BO389" s="410" t="str">
        <f t="shared" si="151"/>
        <v>43800N</v>
      </c>
      <c r="BP389" s="423" t="str">
        <f>IFERROR(+VLOOKUP($BO389,'Calculation Solids'!$B$4:$I$1141,7,FALSE),"")</f>
        <v/>
      </c>
      <c r="BQ389" s="424" t="str">
        <f t="shared" si="152"/>
        <v>43800O</v>
      </c>
      <c r="BR389" s="423" t="str">
        <f>IFERROR(+VLOOKUP($BQ389,'Calculation Solids'!$B$4:$I$1141,7,FALSE),"")</f>
        <v/>
      </c>
      <c r="BS389" s="425" t="str">
        <f t="shared" si="153"/>
        <v>43800P</v>
      </c>
      <c r="BT389" s="423" t="str">
        <f>IFERROR(+VLOOKUP($BS389,'Calculation Solids'!$B$4:$I$1141,7,FALSE),"")</f>
        <v/>
      </c>
    </row>
    <row r="390" spans="1:72" x14ac:dyDescent="0.35">
      <c r="A390" s="359">
        <v>43801</v>
      </c>
      <c r="B390" s="239"/>
      <c r="C390" s="173" t="str">
        <f t="shared" si="137"/>
        <v>43801A</v>
      </c>
      <c r="D390" s="42">
        <f>IFERROR(+VLOOKUP(C390,'Calculation Solids'!$B$4:$I$1141,7,FALSE),"")</f>
        <v>15.253417654207107</v>
      </c>
      <c r="E390" s="372" t="str">
        <f>+IFERROR(VLOOKUP($C390,'Calculation COD'!$B$4:$J$1055,7,FALSE),"")</f>
        <v/>
      </c>
      <c r="F390" s="373" t="str">
        <f t="shared" si="138"/>
        <v>43801B</v>
      </c>
      <c r="G390" s="323">
        <f>IFERROR(+VLOOKUP($F390,'Calculation Solids'!$B$4:$I$1141,7,FALSE),"")</f>
        <v>7.4006234403488627</v>
      </c>
      <c r="H390" s="374" t="str">
        <f>+IFERROR(VLOOKUP($F390,'Calculation COD'!$B$4:$J$1055,7,FALSE),"")</f>
        <v/>
      </c>
      <c r="I390" s="374" t="str">
        <f>+IFERROR(VLOOKUP($F390,'Calculation NH4'!$B$4:$J$1041,7,FALSE),"")</f>
        <v/>
      </c>
      <c r="J390" s="42" t="str">
        <f>+IFERROR(VLOOKUP($F390,'Calculation NO3'!$B$4:$J$1044,7,FALSE),"")</f>
        <v/>
      </c>
      <c r="K390" s="42" t="str">
        <f>+IFERROR(VLOOKUP($F390,'Calculation P'!$B$4:$J$1000,7,FALSE),"")</f>
        <v/>
      </c>
      <c r="L390" s="239"/>
      <c r="M390" s="375" t="str">
        <f t="shared" si="139"/>
        <v>43801J</v>
      </c>
      <c r="N390" s="67">
        <f>+IFERROR(VLOOKUP($M390,'Calculation Solids'!$B$4:$J$1141,7,FALSE),"")</f>
        <v>54.700129775300624</v>
      </c>
      <c r="O390" s="42" t="str">
        <f t="shared" si="140"/>
        <v>43801K</v>
      </c>
      <c r="P390" s="42">
        <f>+IFERROR(VLOOKUP($O390,'Calculation Solids'!$B$4:$J$1141,7,FALSE),"")</f>
        <v>57.528613642984986</v>
      </c>
      <c r="Q390" s="42" t="str">
        <f t="shared" si="141"/>
        <v>43801L</v>
      </c>
      <c r="R390" s="42" t="str">
        <f>+IFERROR(VLOOKUP($Q390,'Calculation Solids'!$B$4:$J$1141,7,FALSE),"")</f>
        <v/>
      </c>
      <c r="S390" s="42" t="str">
        <f t="shared" si="142"/>
        <v>43801M</v>
      </c>
      <c r="T390" s="42" t="str">
        <f>+IFERROR(VLOOKUP($S390,'Calculation Solids'!$B$4:$J$1141,7,FALSE),"")</f>
        <v/>
      </c>
      <c r="U390" s="70">
        <f t="shared" si="143"/>
        <v>56.114371709142802</v>
      </c>
      <c r="V390" s="376" t="str">
        <f t="shared" si="144"/>
        <v>43801C</v>
      </c>
      <c r="W390" s="42">
        <f>+IFERROR(VLOOKUP($V390,'Calculation Solids'!$B$4:$J$1141,7,FALSE),"")</f>
        <v>57.358873579439376</v>
      </c>
      <c r="X390" s="24" t="str">
        <f>+IFERROR(VLOOKUP($V390,'Calculation COD'!$B$4:$J$1055,7,FALSE),"")</f>
        <v/>
      </c>
      <c r="Y390" s="24" t="str">
        <f>+IFERROR(VLOOKUP($V390,'Calculation NH4'!$B$4:$J$1041,7,FALSE),"")</f>
        <v/>
      </c>
      <c r="Z390" s="42" t="str">
        <f>+IFERROR(VLOOKUP($V390,'Calculation NO3'!$B$4:$J$1044,7,FALSE),"")</f>
        <v/>
      </c>
      <c r="AA390" s="132" t="str">
        <f>+IFERROR(VLOOKUP($V390,'Calculation P'!$B$4:$J$1000,7,FALSE),"")</f>
        <v/>
      </c>
      <c r="AB390" s="62"/>
      <c r="AC390" s="373" t="str">
        <f t="shared" si="145"/>
        <v>43801D</v>
      </c>
      <c r="AD390" s="24" t="str">
        <f>+IFERROR(VLOOKUP($AC390,'Calculation TSS'!$B$4:$J$1000,7,FALSE),"")</f>
        <v/>
      </c>
      <c r="AE390" s="24" t="str">
        <f>+IFERROR(VLOOKUP($AC390,'Calculation COD'!$B$4:$J$1055,7,FALSE),"")</f>
        <v/>
      </c>
      <c r="AF390" s="24" t="str">
        <f>+IFERROR(VLOOKUP($AC390,'Calculation NH4'!$B$4:$J$1041,7,FALSE),"")</f>
        <v/>
      </c>
      <c r="AG390" s="42" t="str">
        <f>+IFERROR(VLOOKUP($AC390,'Calculation NO3'!$B$4:$J$1044,7,FALSE),"")</f>
        <v/>
      </c>
      <c r="AH390" s="42" t="str">
        <f>+IFERROR(VLOOKUP($AC390,'Calculation P'!$B$4:$J$1000,7,FALSE),"")</f>
        <v/>
      </c>
      <c r="AI390" s="239"/>
      <c r="AJ390" s="377" t="str">
        <f t="shared" si="146"/>
        <v>43801E</v>
      </c>
      <c r="AK390" s="378" t="str">
        <f>+IFERROR(VLOOKUP($AJ390,'Calculation TSS'!$B$4:$J$1000,7,FALSE),"")</f>
        <v/>
      </c>
      <c r="AL390" s="24" t="str">
        <f>+IFERROR(VLOOKUP($AJ390,'Calculation COD'!$B$4:$J$1055,7,FALSE),"")</f>
        <v/>
      </c>
      <c r="AM390" s="24" t="str">
        <f>+IFERROR(VLOOKUP($AJ390,'Calculation NH4'!$B$4:$J$1041,7,FALSE),"")</f>
        <v/>
      </c>
      <c r="AN390" s="42" t="str">
        <f>+IFERROR(VLOOKUP($AJ390,'Calculation NO3'!$B$4:$J$1044,7,FALSE),"")</f>
        <v/>
      </c>
      <c r="AO390" s="70" t="str">
        <f>+IFERROR(VLOOKUP($AJ390,'Calculation P'!$B$4:$J$1000,7,FALSE),"")</f>
        <v/>
      </c>
      <c r="AP390" s="323" t="str">
        <f t="shared" si="147"/>
        <v>43801F</v>
      </c>
      <c r="AQ390" s="25" t="str">
        <f>+IFERROR(VLOOKUP($AP390,'Calculation TSS'!$B$4:$J$1000,7,FALSE),"")</f>
        <v/>
      </c>
      <c r="AR390" s="25" t="str">
        <f>+IFERROR(VLOOKUP($AP390,'Calculation COD'!$B$4:$J$1055,7,FALSE),"")</f>
        <v/>
      </c>
      <c r="AS390" s="25" t="str">
        <f>+IFERROR(VLOOKUP($AP390,'Calculation NH4'!$B$4:$J$1041,7,FALSE),"")</f>
        <v/>
      </c>
      <c r="AT390" s="42" t="str">
        <f>+IFERROR(VLOOKUP($AP390,'Calculation NO3'!$B$4:$J$1044,7,FALSE),"")</f>
        <v/>
      </c>
      <c r="AU390" s="42" t="str">
        <f>+IFERROR(VLOOKUP($AP390,'Calculation P'!$B$4:$J$1000,7,FALSE),"")</f>
        <v/>
      </c>
      <c r="AV390" s="62"/>
      <c r="AW390" s="376" t="str">
        <f t="shared" si="148"/>
        <v>43801G</v>
      </c>
      <c r="AX390" s="25" t="str">
        <f>+IFERROR(VLOOKUP($AW390,'Calculation COD'!$B$4:$J$1055,7,FALSE),"")</f>
        <v/>
      </c>
      <c r="AY390" s="25" t="str">
        <f>+IFERROR(VLOOKUP($AW390,'Calculation NH4'!$B$4:$J$1041,7,FALSE),"")</f>
        <v/>
      </c>
      <c r="AZ390" s="42" t="str">
        <f>+IFERROR(VLOOKUP($AW390,'Calculation NO3'!$B$4:$J$1044,7,FALSE),"")</f>
        <v/>
      </c>
      <c r="BA390" s="70" t="str">
        <f>+IFERROR(VLOOKUP($AW390,'Calculation P'!$B$4:$J$1000,7,FALSE),"")</f>
        <v/>
      </c>
      <c r="BB390" s="373" t="str">
        <f t="shared" si="149"/>
        <v>43801H</v>
      </c>
      <c r="BC390" s="42" t="str">
        <f>+IFERROR(VLOOKUP($BB390,'Calculation TSS'!$B$4:$J$1000,7,FALSE),"")</f>
        <v/>
      </c>
      <c r="BD390" s="25" t="str">
        <f>+IFERROR(VLOOKUP($BB390,'Calculation COD'!$B$4:$J$1055,7,FALSE),"")</f>
        <v/>
      </c>
      <c r="BE390" s="25" t="str">
        <f>+IFERROR(VLOOKUP($BB390,'Calculation NH4'!$B$4:$J$1041,7,FALSE),"")</f>
        <v/>
      </c>
      <c r="BF390" s="25" t="str">
        <f>+IFERROR(VLOOKUP($BB390,'Calculation NO3'!$B$4:$J$1044,7,FALSE),"")</f>
        <v/>
      </c>
      <c r="BG390" s="132" t="str">
        <f>+IFERROR(VLOOKUP($BB390,'Calculation P'!$B$4:$J$1000,7,FALSE),"")</f>
        <v/>
      </c>
      <c r="BH390" s="377" t="str">
        <f t="shared" si="150"/>
        <v>43801I</v>
      </c>
      <c r="BI390" s="67" t="str">
        <f>+IFERROR(VLOOKUP($BH390,'Calculation TSS'!$B$4:$J$1000,7,FALSE),"")</f>
        <v/>
      </c>
      <c r="BJ390" s="25" t="str">
        <f>+IFERROR(VLOOKUP($BH390,'Calculation COD'!$B$4:$J$1055,7,FALSE),"")</f>
        <v/>
      </c>
      <c r="BK390" s="25" t="str">
        <f>+IFERROR(VLOOKUP($BH390,'Calculation NH4'!$B$4:$J$1041,7,FALSE),"")</f>
        <v/>
      </c>
      <c r="BL390" s="25" t="str">
        <f>+IFERROR(VLOOKUP($BH390,'Calculation NO3'!$B$4:$J$1044,7,FALSE),"")</f>
        <v/>
      </c>
      <c r="BM390" s="42" t="str">
        <f>+IFERROR(VLOOKUP($BH390,'Calculation P'!$B$4:$J$1000,7,FALSE),"")</f>
        <v/>
      </c>
      <c r="BN390" s="62"/>
      <c r="BO390" s="373" t="str">
        <f t="shared" si="151"/>
        <v>43801N</v>
      </c>
      <c r="BP390" s="190" t="str">
        <f>IFERROR(+VLOOKUP($BO390,'Calculation Solids'!$B$4:$I$1141,7,FALSE),"")</f>
        <v/>
      </c>
      <c r="BQ390" s="379" t="str">
        <f t="shared" si="152"/>
        <v>43801O</v>
      </c>
      <c r="BR390" s="190">
        <f>IFERROR(+VLOOKUP($BQ390,'Calculation Solids'!$B$4:$I$1141,7,FALSE),"")</f>
        <v>-0.56294101089971249</v>
      </c>
      <c r="BS390" s="380" t="str">
        <f t="shared" si="153"/>
        <v>43801P</v>
      </c>
      <c r="BT390" s="190" t="str">
        <f>IFERROR(+VLOOKUP($BS390,'Calculation Solids'!$B$4:$I$1141,7,FALSE),"")</f>
        <v/>
      </c>
    </row>
    <row r="391" spans="1:72" x14ac:dyDescent="0.35">
      <c r="A391" s="359">
        <v>43802</v>
      </c>
      <c r="B391" s="239"/>
      <c r="C391" s="173" t="str">
        <f t="shared" si="137"/>
        <v>43802A</v>
      </c>
      <c r="D391" s="42" t="str">
        <f>IFERROR(+VLOOKUP(C391,'Calculation Solids'!$B$4:$I$1141,7,FALSE),"")</f>
        <v/>
      </c>
      <c r="E391" s="372" t="str">
        <f>+IFERROR(VLOOKUP($C391,'Calculation COD'!$B$4:$J$1055,7,FALSE),"")</f>
        <v/>
      </c>
      <c r="F391" s="373" t="str">
        <f t="shared" si="138"/>
        <v>43802B</v>
      </c>
      <c r="G391" s="323" t="str">
        <f>IFERROR(+VLOOKUP($F391,'Calculation Solids'!$B$4:$I$1141,7,FALSE),"")</f>
        <v/>
      </c>
      <c r="H391" s="374" t="str">
        <f>+IFERROR(VLOOKUP($F391,'Calculation COD'!$B$4:$J$1055,7,FALSE),"")</f>
        <v/>
      </c>
      <c r="I391" s="374" t="str">
        <f>+IFERROR(VLOOKUP($F391,'Calculation NH4'!$B$4:$J$1041,7,FALSE),"")</f>
        <v/>
      </c>
      <c r="J391" s="42" t="str">
        <f>+IFERROR(VLOOKUP($F391,'Calculation NO3'!$B$4:$J$1044,7,FALSE),"")</f>
        <v/>
      </c>
      <c r="K391" s="42" t="str">
        <f>+IFERROR(VLOOKUP($F391,'Calculation P'!$B$4:$J$1000,7,FALSE),"")</f>
        <v/>
      </c>
      <c r="L391" s="239"/>
      <c r="M391" s="375" t="str">
        <f t="shared" si="139"/>
        <v>43802J</v>
      </c>
      <c r="N391" s="67" t="str">
        <f>+IFERROR(VLOOKUP($M391,'Calculation Solids'!$B$4:$J$1141,7,FALSE),"")</f>
        <v/>
      </c>
      <c r="O391" s="42" t="str">
        <f t="shared" si="140"/>
        <v>43802K</v>
      </c>
      <c r="P391" s="42" t="str">
        <f>+IFERROR(VLOOKUP($O391,'Calculation Solids'!$B$4:$J$1141,7,FALSE),"")</f>
        <v/>
      </c>
      <c r="Q391" s="42" t="str">
        <f t="shared" si="141"/>
        <v>43802L</v>
      </c>
      <c r="R391" s="42" t="str">
        <f>+IFERROR(VLOOKUP($Q391,'Calculation Solids'!$B$4:$J$1141,7,FALSE),"")</f>
        <v/>
      </c>
      <c r="S391" s="42" t="str">
        <f t="shared" si="142"/>
        <v>43802M</v>
      </c>
      <c r="T391" s="42" t="str">
        <f>+IFERROR(VLOOKUP($S391,'Calculation Solids'!$B$4:$J$1141,7,FALSE),"")</f>
        <v/>
      </c>
      <c r="U391" s="70" t="str">
        <f t="shared" si="143"/>
        <v/>
      </c>
      <c r="V391" s="376" t="str">
        <f t="shared" si="144"/>
        <v>43802C</v>
      </c>
      <c r="W391" s="42" t="str">
        <f>+IFERROR(VLOOKUP($V391,'Calculation Solids'!$B$4:$J$1141,7,FALSE),"")</f>
        <v/>
      </c>
      <c r="X391" s="24" t="str">
        <f>+IFERROR(VLOOKUP($V391,'Calculation COD'!$B$4:$J$1055,7,FALSE),"")</f>
        <v/>
      </c>
      <c r="Y391" s="24" t="str">
        <f>+IFERROR(VLOOKUP($V391,'Calculation NH4'!$B$4:$J$1041,7,FALSE),"")</f>
        <v/>
      </c>
      <c r="Z391" s="42" t="str">
        <f>+IFERROR(VLOOKUP($V391,'Calculation NO3'!$B$4:$J$1044,7,FALSE),"")</f>
        <v/>
      </c>
      <c r="AA391" s="132" t="str">
        <f>+IFERROR(VLOOKUP($V391,'Calculation P'!$B$4:$J$1000,7,FALSE),"")</f>
        <v/>
      </c>
      <c r="AB391" s="62"/>
      <c r="AC391" s="373" t="str">
        <f t="shared" si="145"/>
        <v>43802D</v>
      </c>
      <c r="AD391" s="24" t="str">
        <f>+IFERROR(VLOOKUP($AC391,'Calculation TSS'!$B$4:$J$1000,7,FALSE),"")</f>
        <v/>
      </c>
      <c r="AE391" s="24" t="str">
        <f>+IFERROR(VLOOKUP($AC391,'Calculation COD'!$B$4:$J$1055,7,FALSE),"")</f>
        <v/>
      </c>
      <c r="AF391" s="24" t="str">
        <f>+IFERROR(VLOOKUP($AC391,'Calculation NH4'!$B$4:$J$1041,7,FALSE),"")</f>
        <v/>
      </c>
      <c r="AG391" s="42" t="str">
        <f>+IFERROR(VLOOKUP($AC391,'Calculation NO3'!$B$4:$J$1044,7,FALSE),"")</f>
        <v/>
      </c>
      <c r="AH391" s="42" t="str">
        <f>+IFERROR(VLOOKUP($AC391,'Calculation P'!$B$4:$J$1000,7,FALSE),"")</f>
        <v/>
      </c>
      <c r="AI391" s="239"/>
      <c r="AJ391" s="377" t="str">
        <f t="shared" si="146"/>
        <v>43802E</v>
      </c>
      <c r="AK391" s="378" t="str">
        <f>+IFERROR(VLOOKUP($AJ391,'Calculation TSS'!$B$4:$J$1000,7,FALSE),"")</f>
        <v/>
      </c>
      <c r="AL391" s="24" t="str">
        <f>+IFERROR(VLOOKUP($AJ391,'Calculation COD'!$B$4:$J$1055,7,FALSE),"")</f>
        <v/>
      </c>
      <c r="AM391" s="24" t="str">
        <f>+IFERROR(VLOOKUP($AJ391,'Calculation NH4'!$B$4:$J$1041,7,FALSE),"")</f>
        <v/>
      </c>
      <c r="AN391" s="42" t="str">
        <f>+IFERROR(VLOOKUP($AJ391,'Calculation NO3'!$B$4:$J$1044,7,FALSE),"")</f>
        <v/>
      </c>
      <c r="AO391" s="70" t="str">
        <f>+IFERROR(VLOOKUP($AJ391,'Calculation P'!$B$4:$J$1000,7,FALSE),"")</f>
        <v/>
      </c>
      <c r="AP391" s="323" t="str">
        <f t="shared" si="147"/>
        <v>43802F</v>
      </c>
      <c r="AQ391" s="25" t="str">
        <f>+IFERROR(VLOOKUP($AP391,'Calculation TSS'!$B$4:$J$1000,7,FALSE),"")</f>
        <v/>
      </c>
      <c r="AR391" s="25" t="str">
        <f>+IFERROR(VLOOKUP($AP391,'Calculation COD'!$B$4:$J$1055,7,FALSE),"")</f>
        <v/>
      </c>
      <c r="AS391" s="25" t="str">
        <f>+IFERROR(VLOOKUP($AP391,'Calculation NH4'!$B$4:$J$1041,7,FALSE),"")</f>
        <v/>
      </c>
      <c r="AT391" s="42" t="str">
        <f>+IFERROR(VLOOKUP($AP391,'Calculation NO3'!$B$4:$J$1044,7,FALSE),"")</f>
        <v/>
      </c>
      <c r="AU391" s="42" t="str">
        <f>+IFERROR(VLOOKUP($AP391,'Calculation P'!$B$4:$J$1000,7,FALSE),"")</f>
        <v/>
      </c>
      <c r="AV391" s="62"/>
      <c r="AW391" s="376" t="str">
        <f t="shared" si="148"/>
        <v>43802G</v>
      </c>
      <c r="AX391" s="25" t="str">
        <f>+IFERROR(VLOOKUP($AW391,'Calculation COD'!$B$4:$J$1055,7,FALSE),"")</f>
        <v/>
      </c>
      <c r="AY391" s="25" t="str">
        <f>+IFERROR(VLOOKUP($AW391,'Calculation NH4'!$B$4:$J$1041,7,FALSE),"")</f>
        <v/>
      </c>
      <c r="AZ391" s="42" t="str">
        <f>+IFERROR(VLOOKUP($AW391,'Calculation NO3'!$B$4:$J$1044,7,FALSE),"")</f>
        <v/>
      </c>
      <c r="BA391" s="70" t="str">
        <f>+IFERROR(VLOOKUP($AW391,'Calculation P'!$B$4:$J$1000,7,FALSE),"")</f>
        <v/>
      </c>
      <c r="BB391" s="373" t="str">
        <f t="shared" si="149"/>
        <v>43802H</v>
      </c>
      <c r="BC391" s="42" t="str">
        <f>+IFERROR(VLOOKUP($BB391,'Calculation TSS'!$B$4:$J$1000,7,FALSE),"")</f>
        <v/>
      </c>
      <c r="BD391" s="25" t="str">
        <f>+IFERROR(VLOOKUP($BB391,'Calculation COD'!$B$4:$J$1055,7,FALSE),"")</f>
        <v/>
      </c>
      <c r="BE391" s="25" t="str">
        <f>+IFERROR(VLOOKUP($BB391,'Calculation NH4'!$B$4:$J$1041,7,FALSE),"")</f>
        <v/>
      </c>
      <c r="BF391" s="25" t="str">
        <f>+IFERROR(VLOOKUP($BB391,'Calculation NO3'!$B$4:$J$1044,7,FALSE),"")</f>
        <v/>
      </c>
      <c r="BG391" s="132" t="str">
        <f>+IFERROR(VLOOKUP($BB391,'Calculation P'!$B$4:$J$1000,7,FALSE),"")</f>
        <v/>
      </c>
      <c r="BH391" s="377" t="str">
        <f t="shared" si="150"/>
        <v>43802I</v>
      </c>
      <c r="BI391" s="67" t="str">
        <f>+IFERROR(VLOOKUP($BH391,'Calculation TSS'!$B$4:$J$1000,7,FALSE),"")</f>
        <v/>
      </c>
      <c r="BJ391" s="25" t="str">
        <f>+IFERROR(VLOOKUP($BH391,'Calculation COD'!$B$4:$J$1055,7,FALSE),"")</f>
        <v/>
      </c>
      <c r="BK391" s="25" t="str">
        <f>+IFERROR(VLOOKUP($BH391,'Calculation NH4'!$B$4:$J$1041,7,FALSE),"")</f>
        <v/>
      </c>
      <c r="BL391" s="25" t="str">
        <f>+IFERROR(VLOOKUP($BH391,'Calculation NO3'!$B$4:$J$1044,7,FALSE),"")</f>
        <v/>
      </c>
      <c r="BM391" s="42" t="str">
        <f>+IFERROR(VLOOKUP($BH391,'Calculation P'!$B$4:$J$1000,7,FALSE),"")</f>
        <v/>
      </c>
      <c r="BN391" s="62"/>
      <c r="BO391" s="373" t="str">
        <f t="shared" si="151"/>
        <v>43802N</v>
      </c>
      <c r="BP391" s="190" t="str">
        <f>IFERROR(+VLOOKUP($BO391,'Calculation Solids'!$B$4:$I$1141,7,FALSE),"")</f>
        <v/>
      </c>
      <c r="BQ391" s="379" t="str">
        <f t="shared" si="152"/>
        <v>43802O</v>
      </c>
      <c r="BR391" s="190" t="str">
        <f>IFERROR(+VLOOKUP($BQ391,'Calculation Solids'!$B$4:$I$1141,7,FALSE),"")</f>
        <v/>
      </c>
      <c r="BS391" s="380" t="str">
        <f t="shared" si="153"/>
        <v>43802P</v>
      </c>
      <c r="BT391" s="190" t="str">
        <f>IFERROR(+VLOOKUP($BS391,'Calculation Solids'!$B$4:$I$1141,7,FALSE),"")</f>
        <v/>
      </c>
    </row>
    <row r="392" spans="1:72" x14ac:dyDescent="0.35">
      <c r="A392" s="359">
        <v>43803</v>
      </c>
      <c r="B392" s="239"/>
      <c r="C392" s="173" t="str">
        <f t="shared" si="137"/>
        <v>43803A</v>
      </c>
      <c r="D392" s="42">
        <f>IFERROR(+VLOOKUP(C392,'Calculation Solids'!$B$4:$I$1141,7,FALSE),"")</f>
        <v>9.7194117610878763</v>
      </c>
      <c r="E392" s="372">
        <f>+IFERROR(VLOOKUP($C392,'Calculation COD'!$B$4:$J$1055,7,FALSE),"")</f>
        <v>10000</v>
      </c>
      <c r="F392" s="373" t="str">
        <f t="shared" si="138"/>
        <v>43803B</v>
      </c>
      <c r="G392" s="323">
        <f>IFERROR(+VLOOKUP($F392,'Calculation Solids'!$B$4:$I$1141,7,FALSE),"")</f>
        <v>5.1056934790307658</v>
      </c>
      <c r="H392" s="374">
        <f>+IFERROR(VLOOKUP($F392,'Calculation COD'!$B$4:$J$1055,7,FALSE),"")</f>
        <v>5340</v>
      </c>
      <c r="I392" s="374">
        <f>+IFERROR(VLOOKUP($F392,'Calculation NH4'!$B$4:$J$1041,7,FALSE),"")</f>
        <v>915</v>
      </c>
      <c r="J392" s="42">
        <f>+IFERROR(VLOOKUP($F392,'Calculation NO3'!$B$4:$J$1044,7,FALSE),"")</f>
        <v>35.4</v>
      </c>
      <c r="K392" s="42" t="str">
        <f>+IFERROR(VLOOKUP($F392,'Calculation P'!$B$4:$J$1000,7,FALSE),"")</f>
        <v/>
      </c>
      <c r="L392" s="239"/>
      <c r="M392" s="375" t="str">
        <f t="shared" si="139"/>
        <v>43803J</v>
      </c>
      <c r="N392" s="67">
        <f>+IFERROR(VLOOKUP($M392,'Calculation Solids'!$B$4:$J$1141,7,FALSE),"")</f>
        <v>52.199825529845853</v>
      </c>
      <c r="O392" s="42" t="str">
        <f t="shared" si="140"/>
        <v>43803K</v>
      </c>
      <c r="P392" s="42">
        <f>+IFERROR(VLOOKUP($O392,'Calculation Solids'!$B$4:$J$1141,7,FALSE),"")</f>
        <v>52.838346518162233</v>
      </c>
      <c r="Q392" s="42" t="str">
        <f t="shared" si="141"/>
        <v>43803L</v>
      </c>
      <c r="R392" s="42">
        <f>+IFERROR(VLOOKUP($Q392,'Calculation Solids'!$B$4:$J$1141,7,FALSE),"")</f>
        <v>51.213949748457622</v>
      </c>
      <c r="S392" s="42" t="str">
        <f t="shared" si="142"/>
        <v>43803M</v>
      </c>
      <c r="T392" s="42" t="str">
        <f>+IFERROR(VLOOKUP($S392,'Calculation Solids'!$B$4:$J$1141,7,FALSE),"")</f>
        <v/>
      </c>
      <c r="U392" s="70">
        <f t="shared" si="143"/>
        <v>52.0840405988219</v>
      </c>
      <c r="V392" s="376" t="str">
        <f t="shared" si="144"/>
        <v>43803C</v>
      </c>
      <c r="W392" s="42" t="str">
        <f>+IFERROR(VLOOKUP($V392,'Calculation Solids'!$B$4:$J$1141,7,FALSE),"")</f>
        <v/>
      </c>
      <c r="X392" s="24" t="str">
        <f>+IFERROR(VLOOKUP($V392,'Calculation COD'!$B$4:$J$1055,7,FALSE),"")</f>
        <v/>
      </c>
      <c r="Y392" s="24" t="str">
        <f>+IFERROR(VLOOKUP($V392,'Calculation NH4'!$B$4:$J$1041,7,FALSE),"")</f>
        <v/>
      </c>
      <c r="Z392" s="42" t="str">
        <f>+IFERROR(VLOOKUP($V392,'Calculation NO3'!$B$4:$J$1044,7,FALSE),"")</f>
        <v/>
      </c>
      <c r="AA392" s="132" t="str">
        <f>+IFERROR(VLOOKUP($V392,'Calculation P'!$B$4:$J$1000,7,FALSE),"")</f>
        <v/>
      </c>
      <c r="AB392" s="62"/>
      <c r="AC392" s="373" t="str">
        <f t="shared" si="145"/>
        <v>43803D</v>
      </c>
      <c r="AD392" s="24" t="str">
        <f>+IFERROR(VLOOKUP($AC392,'Calculation TSS'!$B$4:$J$1000,7,FALSE),"")</f>
        <v/>
      </c>
      <c r="AE392" s="24" t="str">
        <f>+IFERROR(VLOOKUP($AC392,'Calculation COD'!$B$4:$J$1055,7,FALSE),"")</f>
        <v/>
      </c>
      <c r="AF392" s="24" t="str">
        <f>+IFERROR(VLOOKUP($AC392,'Calculation NH4'!$B$4:$J$1041,7,FALSE),"")</f>
        <v/>
      </c>
      <c r="AG392" s="42" t="str">
        <f>+IFERROR(VLOOKUP($AC392,'Calculation NO3'!$B$4:$J$1044,7,FALSE),"")</f>
        <v/>
      </c>
      <c r="AH392" s="42" t="str">
        <f>+IFERROR(VLOOKUP($AC392,'Calculation P'!$B$4:$J$1000,7,FALSE),"")</f>
        <v/>
      </c>
      <c r="AI392" s="239"/>
      <c r="AJ392" s="377" t="str">
        <f t="shared" si="146"/>
        <v>43803E</v>
      </c>
      <c r="AK392" s="378" t="str">
        <f>+IFERROR(VLOOKUP($AJ392,'Calculation TSS'!$B$4:$J$1000,7,FALSE),"")</f>
        <v/>
      </c>
      <c r="AL392" s="24" t="str">
        <f>+IFERROR(VLOOKUP($AJ392,'Calculation COD'!$B$4:$J$1055,7,FALSE),"")</f>
        <v/>
      </c>
      <c r="AM392" s="24" t="str">
        <f>+IFERROR(VLOOKUP($AJ392,'Calculation NH4'!$B$4:$J$1041,7,FALSE),"")</f>
        <v/>
      </c>
      <c r="AN392" s="42" t="str">
        <f>+IFERROR(VLOOKUP($AJ392,'Calculation NO3'!$B$4:$J$1044,7,FALSE),"")</f>
        <v/>
      </c>
      <c r="AO392" s="70" t="str">
        <f>+IFERROR(VLOOKUP($AJ392,'Calculation P'!$B$4:$J$1000,7,FALSE),"")</f>
        <v/>
      </c>
      <c r="AP392" s="323" t="str">
        <f t="shared" si="147"/>
        <v>43803F</v>
      </c>
      <c r="AQ392" s="25">
        <f>+IFERROR(VLOOKUP($AP392,'Calculation TSS'!$B$4:$J$1000,7,FALSE),"")</f>
        <v>695.99999999999886</v>
      </c>
      <c r="AR392" s="25" t="str">
        <f>+IFERROR(VLOOKUP($AP392,'Calculation COD'!$B$4:$J$1055,7,FALSE),"")</f>
        <v/>
      </c>
      <c r="AS392" s="25" t="str">
        <f>+IFERROR(VLOOKUP($AP392,'Calculation NH4'!$B$4:$J$1041,7,FALSE),"")</f>
        <v/>
      </c>
      <c r="AT392" s="42" t="str">
        <f>+IFERROR(VLOOKUP($AP392,'Calculation NO3'!$B$4:$J$1044,7,FALSE),"")</f>
        <v/>
      </c>
      <c r="AU392" s="42" t="str">
        <f>+IFERROR(VLOOKUP($AP392,'Calculation P'!$B$4:$J$1000,7,FALSE),"")</f>
        <v/>
      </c>
      <c r="AV392" s="62"/>
      <c r="AW392" s="376" t="str">
        <f t="shared" si="148"/>
        <v>43803G</v>
      </c>
      <c r="AX392" s="25">
        <f>+IFERROR(VLOOKUP($AW392,'Calculation COD'!$B$4:$J$1055,7,FALSE),"")</f>
        <v>0</v>
      </c>
      <c r="AY392" s="25">
        <f>+IFERROR(VLOOKUP($AW392,'Calculation NH4'!$B$4:$J$1041,7,FALSE),"")</f>
        <v>257.5</v>
      </c>
      <c r="AZ392" s="42">
        <f>+IFERROR(VLOOKUP($AW392,'Calculation NO3'!$B$4:$J$1044,7,FALSE),"")</f>
        <v>0</v>
      </c>
      <c r="BA392" s="70" t="str">
        <f>+IFERROR(VLOOKUP($AW392,'Calculation P'!$B$4:$J$1000,7,FALSE),"")</f>
        <v/>
      </c>
      <c r="BB392" s="373" t="str">
        <f t="shared" si="149"/>
        <v>43803H</v>
      </c>
      <c r="BC392" s="42" t="str">
        <f>+IFERROR(VLOOKUP($BB392,'Calculation TSS'!$B$4:$J$1000,7,FALSE),"")</f>
        <v/>
      </c>
      <c r="BD392" s="25" t="str">
        <f>+IFERROR(VLOOKUP($BB392,'Calculation COD'!$B$4:$J$1055,7,FALSE),"")</f>
        <v/>
      </c>
      <c r="BE392" s="25" t="str">
        <f>+IFERROR(VLOOKUP($BB392,'Calculation NH4'!$B$4:$J$1041,7,FALSE),"")</f>
        <v/>
      </c>
      <c r="BF392" s="25" t="str">
        <f>+IFERROR(VLOOKUP($BB392,'Calculation NO3'!$B$4:$J$1044,7,FALSE),"")</f>
        <v/>
      </c>
      <c r="BG392" s="132" t="str">
        <f>+IFERROR(VLOOKUP($BB392,'Calculation P'!$B$4:$J$1000,7,FALSE),"")</f>
        <v/>
      </c>
      <c r="BH392" s="377" t="str">
        <f t="shared" si="150"/>
        <v>43803I</v>
      </c>
      <c r="BI392" s="67">
        <f>+IFERROR(VLOOKUP($BH392,'Calculation TSS'!$B$4:$J$1000,7,FALSE),"")</f>
        <v>28.000000000000249</v>
      </c>
      <c r="BJ392" s="25">
        <f>+IFERROR(VLOOKUP($BH392,'Calculation COD'!$B$4:$J$1055,7,FALSE),"")</f>
        <v>0</v>
      </c>
      <c r="BK392" s="25">
        <f>+IFERROR(VLOOKUP($BH392,'Calculation NH4'!$B$4:$J$1041,7,FALSE),"")</f>
        <v>380</v>
      </c>
      <c r="BL392" s="25">
        <f>+IFERROR(VLOOKUP($BH392,'Calculation NO3'!$B$4:$J$1044,7,FALSE),"")</f>
        <v>152.5</v>
      </c>
      <c r="BM392" s="42" t="str">
        <f>+IFERROR(VLOOKUP($BH392,'Calculation P'!$B$4:$J$1000,7,FALSE),"")</f>
        <v/>
      </c>
      <c r="BN392" s="62"/>
      <c r="BO392" s="373" t="str">
        <f t="shared" si="151"/>
        <v>43803N</v>
      </c>
      <c r="BP392" s="190">
        <f>IFERROR(+VLOOKUP($BO392,'Calculation Solids'!$B$4:$I$1141,7,FALSE),"")</f>
        <v>333.73095636165544</v>
      </c>
      <c r="BQ392" s="379" t="str">
        <f t="shared" si="152"/>
        <v>43803O</v>
      </c>
      <c r="BR392" s="190" t="str">
        <f>IFERROR(+VLOOKUP($BQ392,'Calculation Solids'!$B$4:$I$1141,7,FALSE),"")</f>
        <v/>
      </c>
      <c r="BS392" s="380" t="str">
        <f t="shared" si="153"/>
        <v>43803P</v>
      </c>
      <c r="BT392" s="190" t="str">
        <f>IFERROR(+VLOOKUP($BS392,'Calculation Solids'!$B$4:$I$1141,7,FALSE),"")</f>
        <v/>
      </c>
    </row>
    <row r="393" spans="1:72" x14ac:dyDescent="0.35">
      <c r="A393" s="359">
        <v>43804</v>
      </c>
      <c r="B393" s="239"/>
      <c r="C393" s="173" t="str">
        <f t="shared" si="137"/>
        <v>43804A</v>
      </c>
      <c r="D393" s="42" t="str">
        <f>IFERROR(+VLOOKUP(C393,'Calculation Solids'!$B$4:$I$1141,7,FALSE),"")</f>
        <v/>
      </c>
      <c r="E393" s="372" t="str">
        <f>+IFERROR(VLOOKUP($C393,'Calculation COD'!$B$4:$J$1055,7,FALSE),"")</f>
        <v/>
      </c>
      <c r="F393" s="373" t="str">
        <f t="shared" si="138"/>
        <v>43804B</v>
      </c>
      <c r="G393" s="323" t="str">
        <f>IFERROR(+VLOOKUP($F393,'Calculation Solids'!$B$4:$I$1141,7,FALSE),"")</f>
        <v/>
      </c>
      <c r="H393" s="374" t="str">
        <f>+IFERROR(VLOOKUP($F393,'Calculation COD'!$B$4:$J$1055,7,FALSE),"")</f>
        <v/>
      </c>
      <c r="I393" s="374" t="str">
        <f>+IFERROR(VLOOKUP($F393,'Calculation NH4'!$B$4:$J$1041,7,FALSE),"")</f>
        <v/>
      </c>
      <c r="J393" s="42" t="str">
        <f>+IFERROR(VLOOKUP($F393,'Calculation NO3'!$B$4:$J$1044,7,FALSE),"")</f>
        <v/>
      </c>
      <c r="K393" s="42" t="str">
        <f>+IFERROR(VLOOKUP($F393,'Calculation P'!$B$4:$J$1000,7,FALSE),"")</f>
        <v/>
      </c>
      <c r="L393" s="239"/>
      <c r="M393" s="375" t="str">
        <f t="shared" si="139"/>
        <v>43804J</v>
      </c>
      <c r="N393" s="67" t="str">
        <f>+IFERROR(VLOOKUP($M393,'Calculation Solids'!$B$4:$J$1141,7,FALSE),"")</f>
        <v/>
      </c>
      <c r="O393" s="42" t="str">
        <f t="shared" si="140"/>
        <v>43804K</v>
      </c>
      <c r="P393" s="42" t="str">
        <f>+IFERROR(VLOOKUP($O393,'Calculation Solids'!$B$4:$J$1141,7,FALSE),"")</f>
        <v/>
      </c>
      <c r="Q393" s="42" t="str">
        <f t="shared" si="141"/>
        <v>43804L</v>
      </c>
      <c r="R393" s="42" t="str">
        <f>+IFERROR(VLOOKUP($Q393,'Calculation Solids'!$B$4:$J$1141,7,FALSE),"")</f>
        <v/>
      </c>
      <c r="S393" s="42" t="str">
        <f t="shared" si="142"/>
        <v>43804M</v>
      </c>
      <c r="T393" s="42" t="str">
        <f>+IFERROR(VLOOKUP($S393,'Calculation Solids'!$B$4:$J$1141,7,FALSE),"")</f>
        <v/>
      </c>
      <c r="U393" s="70" t="str">
        <f t="shared" si="143"/>
        <v/>
      </c>
      <c r="V393" s="376" t="str">
        <f t="shared" si="144"/>
        <v>43804C</v>
      </c>
      <c r="W393" s="42" t="str">
        <f>+IFERROR(VLOOKUP($V393,'Calculation Solids'!$B$4:$J$1141,7,FALSE),"")</f>
        <v/>
      </c>
      <c r="X393" s="24" t="str">
        <f>+IFERROR(VLOOKUP($V393,'Calculation COD'!$B$4:$J$1055,7,FALSE),"")</f>
        <v/>
      </c>
      <c r="Y393" s="24" t="str">
        <f>+IFERROR(VLOOKUP($V393,'Calculation NH4'!$B$4:$J$1041,7,FALSE),"")</f>
        <v/>
      </c>
      <c r="Z393" s="42" t="str">
        <f>+IFERROR(VLOOKUP($V393,'Calculation NO3'!$B$4:$J$1044,7,FALSE),"")</f>
        <v/>
      </c>
      <c r="AA393" s="132" t="str">
        <f>+IFERROR(VLOOKUP($V393,'Calculation P'!$B$4:$J$1000,7,FALSE),"")</f>
        <v/>
      </c>
      <c r="AB393" s="62"/>
      <c r="AC393" s="373" t="str">
        <f t="shared" si="145"/>
        <v>43804D</v>
      </c>
      <c r="AD393" s="24" t="str">
        <f>+IFERROR(VLOOKUP($AC393,'Calculation TSS'!$B$4:$J$1000,7,FALSE),"")</f>
        <v/>
      </c>
      <c r="AE393" s="24" t="str">
        <f>+IFERROR(VLOOKUP($AC393,'Calculation COD'!$B$4:$J$1055,7,FALSE),"")</f>
        <v/>
      </c>
      <c r="AF393" s="24" t="str">
        <f>+IFERROR(VLOOKUP($AC393,'Calculation NH4'!$B$4:$J$1041,7,FALSE),"")</f>
        <v/>
      </c>
      <c r="AG393" s="42" t="str">
        <f>+IFERROR(VLOOKUP($AC393,'Calculation NO3'!$B$4:$J$1044,7,FALSE),"")</f>
        <v/>
      </c>
      <c r="AH393" s="42" t="str">
        <f>+IFERROR(VLOOKUP($AC393,'Calculation P'!$B$4:$J$1000,7,FALSE),"")</f>
        <v/>
      </c>
      <c r="AI393" s="239"/>
      <c r="AJ393" s="377" t="str">
        <f t="shared" si="146"/>
        <v>43804E</v>
      </c>
      <c r="AK393" s="378" t="str">
        <f>+IFERROR(VLOOKUP($AJ393,'Calculation TSS'!$B$4:$J$1000,7,FALSE),"")</f>
        <v/>
      </c>
      <c r="AL393" s="24" t="str">
        <f>+IFERROR(VLOOKUP($AJ393,'Calculation COD'!$B$4:$J$1055,7,FALSE),"")</f>
        <v/>
      </c>
      <c r="AM393" s="24" t="str">
        <f>+IFERROR(VLOOKUP($AJ393,'Calculation NH4'!$B$4:$J$1041,7,FALSE),"")</f>
        <v/>
      </c>
      <c r="AN393" s="42" t="str">
        <f>+IFERROR(VLOOKUP($AJ393,'Calculation NO3'!$B$4:$J$1044,7,FALSE),"")</f>
        <v/>
      </c>
      <c r="AO393" s="70" t="str">
        <f>+IFERROR(VLOOKUP($AJ393,'Calculation P'!$B$4:$J$1000,7,FALSE),"")</f>
        <v/>
      </c>
      <c r="AP393" s="323" t="str">
        <f t="shared" si="147"/>
        <v>43804F</v>
      </c>
      <c r="AQ393" s="25" t="str">
        <f>+IFERROR(VLOOKUP($AP393,'Calculation TSS'!$B$4:$J$1000,7,FALSE),"")</f>
        <v/>
      </c>
      <c r="AR393" s="25" t="str">
        <f>+IFERROR(VLOOKUP($AP393,'Calculation COD'!$B$4:$J$1055,7,FALSE),"")</f>
        <v/>
      </c>
      <c r="AS393" s="25" t="str">
        <f>+IFERROR(VLOOKUP($AP393,'Calculation NH4'!$B$4:$J$1041,7,FALSE),"")</f>
        <v/>
      </c>
      <c r="AT393" s="42" t="str">
        <f>+IFERROR(VLOOKUP($AP393,'Calculation NO3'!$B$4:$J$1044,7,FALSE),"")</f>
        <v/>
      </c>
      <c r="AU393" s="42" t="str">
        <f>+IFERROR(VLOOKUP($AP393,'Calculation P'!$B$4:$J$1000,7,FALSE),"")</f>
        <v/>
      </c>
      <c r="AV393" s="62"/>
      <c r="AW393" s="376" t="str">
        <f t="shared" si="148"/>
        <v>43804G</v>
      </c>
      <c r="AX393" s="25" t="str">
        <f>+IFERROR(VLOOKUP($AW393,'Calculation COD'!$B$4:$J$1055,7,FALSE),"")</f>
        <v/>
      </c>
      <c r="AY393" s="25" t="str">
        <f>+IFERROR(VLOOKUP($AW393,'Calculation NH4'!$B$4:$J$1041,7,FALSE),"")</f>
        <v/>
      </c>
      <c r="AZ393" s="42" t="str">
        <f>+IFERROR(VLOOKUP($AW393,'Calculation NO3'!$B$4:$J$1044,7,FALSE),"")</f>
        <v/>
      </c>
      <c r="BA393" s="70" t="str">
        <f>+IFERROR(VLOOKUP($AW393,'Calculation P'!$B$4:$J$1000,7,FALSE),"")</f>
        <v/>
      </c>
      <c r="BB393" s="373" t="str">
        <f t="shared" si="149"/>
        <v>43804H</v>
      </c>
      <c r="BC393" s="42" t="str">
        <f>+IFERROR(VLOOKUP($BB393,'Calculation TSS'!$B$4:$J$1000,7,FALSE),"")</f>
        <v/>
      </c>
      <c r="BD393" s="25" t="str">
        <f>+IFERROR(VLOOKUP($BB393,'Calculation COD'!$B$4:$J$1055,7,FALSE),"")</f>
        <v/>
      </c>
      <c r="BE393" s="25" t="str">
        <f>+IFERROR(VLOOKUP($BB393,'Calculation NH4'!$B$4:$J$1041,7,FALSE),"")</f>
        <v/>
      </c>
      <c r="BF393" s="25" t="str">
        <f>+IFERROR(VLOOKUP($BB393,'Calculation NO3'!$B$4:$J$1044,7,FALSE),"")</f>
        <v/>
      </c>
      <c r="BG393" s="132" t="str">
        <f>+IFERROR(VLOOKUP($BB393,'Calculation P'!$B$4:$J$1000,7,FALSE),"")</f>
        <v/>
      </c>
      <c r="BH393" s="377" t="str">
        <f t="shared" si="150"/>
        <v>43804I</v>
      </c>
      <c r="BI393" s="67" t="str">
        <f>+IFERROR(VLOOKUP($BH393,'Calculation TSS'!$B$4:$J$1000,7,FALSE),"")</f>
        <v/>
      </c>
      <c r="BJ393" s="25" t="str">
        <f>+IFERROR(VLOOKUP($BH393,'Calculation COD'!$B$4:$J$1055,7,FALSE),"")</f>
        <v/>
      </c>
      <c r="BK393" s="25" t="str">
        <f>+IFERROR(VLOOKUP($BH393,'Calculation NH4'!$B$4:$J$1041,7,FALSE),"")</f>
        <v/>
      </c>
      <c r="BL393" s="25" t="str">
        <f>+IFERROR(VLOOKUP($BH393,'Calculation NO3'!$B$4:$J$1044,7,FALSE),"")</f>
        <v/>
      </c>
      <c r="BM393" s="42" t="str">
        <f>+IFERROR(VLOOKUP($BH393,'Calculation P'!$B$4:$J$1000,7,FALSE),"")</f>
        <v/>
      </c>
      <c r="BN393" s="62"/>
      <c r="BO393" s="373" t="str">
        <f t="shared" si="151"/>
        <v>43804N</v>
      </c>
      <c r="BP393" s="190" t="str">
        <f>IFERROR(+VLOOKUP($BO393,'Calculation Solids'!$B$4:$I$1141,7,FALSE),"")</f>
        <v/>
      </c>
      <c r="BQ393" s="379" t="str">
        <f t="shared" si="152"/>
        <v>43804O</v>
      </c>
      <c r="BR393" s="190" t="str">
        <f>IFERROR(+VLOOKUP($BQ393,'Calculation Solids'!$B$4:$I$1141,7,FALSE),"")</f>
        <v/>
      </c>
      <c r="BS393" s="380" t="str">
        <f t="shared" si="153"/>
        <v>43804P</v>
      </c>
      <c r="BT393" s="190" t="str">
        <f>IFERROR(+VLOOKUP($BS393,'Calculation Solids'!$B$4:$I$1141,7,FALSE),"")</f>
        <v/>
      </c>
    </row>
    <row r="394" spans="1:72" x14ac:dyDescent="0.35">
      <c r="A394" s="359">
        <v>43805</v>
      </c>
      <c r="B394" s="239"/>
      <c r="C394" s="173" t="str">
        <f t="shared" si="137"/>
        <v>43805A</v>
      </c>
      <c r="D394" s="42">
        <f>IFERROR(+VLOOKUP(C394,'Calculation Solids'!$B$4:$I$1141,7,FALSE),"")</f>
        <v>10.222384074538038</v>
      </c>
      <c r="E394" s="372" t="str">
        <f>+IFERROR(VLOOKUP($C394,'Calculation COD'!$B$4:$J$1055,7,FALSE),"")</f>
        <v/>
      </c>
      <c r="F394" s="373" t="str">
        <f t="shared" si="138"/>
        <v>43805B</v>
      </c>
      <c r="G394" s="323">
        <f>IFERROR(+VLOOKUP($F394,'Calculation Solids'!$B$4:$I$1141,7,FALSE),"")</f>
        <v>3.6081283462797678</v>
      </c>
      <c r="H394" s="374" t="str">
        <f>+IFERROR(VLOOKUP($F394,'Calculation COD'!$B$4:$J$1055,7,FALSE),"")</f>
        <v/>
      </c>
      <c r="I394" s="374" t="str">
        <f>+IFERROR(VLOOKUP($F394,'Calculation NH4'!$B$4:$J$1041,7,FALSE),"")</f>
        <v/>
      </c>
      <c r="J394" s="42" t="str">
        <f>+IFERROR(VLOOKUP($F394,'Calculation NO3'!$B$4:$J$1044,7,FALSE),"")</f>
        <v/>
      </c>
      <c r="K394" s="42" t="str">
        <f>+IFERROR(VLOOKUP($F394,'Calculation P'!$B$4:$J$1000,7,FALSE),"")</f>
        <v/>
      </c>
      <c r="L394" s="239"/>
      <c r="M394" s="375" t="str">
        <f t="shared" si="139"/>
        <v>43805J</v>
      </c>
      <c r="N394" s="67">
        <f>+IFERROR(VLOOKUP($M394,'Calculation Solids'!$B$4:$J$1141,7,FALSE),"")</f>
        <v>43.543891863987042</v>
      </c>
      <c r="O394" s="42" t="str">
        <f t="shared" si="140"/>
        <v>43805K</v>
      </c>
      <c r="P394" s="42">
        <f>+IFERROR(VLOOKUP($O394,'Calculation Solids'!$B$4:$J$1141,7,FALSE),"")</f>
        <v>55.539632201336978</v>
      </c>
      <c r="Q394" s="42" t="str">
        <f t="shared" si="141"/>
        <v>43805L</v>
      </c>
      <c r="R394" s="42" t="str">
        <f>+IFERROR(VLOOKUP($Q394,'Calculation Solids'!$B$4:$J$1141,7,FALSE),"")</f>
        <v/>
      </c>
      <c r="S394" s="42" t="str">
        <f t="shared" si="142"/>
        <v>43805M</v>
      </c>
      <c r="T394" s="42" t="str">
        <f>+IFERROR(VLOOKUP($S394,'Calculation Solids'!$B$4:$J$1141,7,FALSE),"")</f>
        <v/>
      </c>
      <c r="U394" s="70">
        <f t="shared" si="143"/>
        <v>49.541762032662007</v>
      </c>
      <c r="V394" s="376" t="str">
        <f t="shared" si="144"/>
        <v>43805C</v>
      </c>
      <c r="W394" s="42" t="str">
        <f>+IFERROR(VLOOKUP($V394,'Calculation Solids'!$B$4:$J$1141,7,FALSE),"")</f>
        <v/>
      </c>
      <c r="X394" s="24" t="str">
        <f>+IFERROR(VLOOKUP($V394,'Calculation COD'!$B$4:$J$1055,7,FALSE),"")</f>
        <v/>
      </c>
      <c r="Y394" s="24" t="str">
        <f>+IFERROR(VLOOKUP($V394,'Calculation NH4'!$B$4:$J$1041,7,FALSE),"")</f>
        <v/>
      </c>
      <c r="Z394" s="42" t="str">
        <f>+IFERROR(VLOOKUP($V394,'Calculation NO3'!$B$4:$J$1044,7,FALSE),"")</f>
        <v/>
      </c>
      <c r="AA394" s="132" t="str">
        <f>+IFERROR(VLOOKUP($V394,'Calculation P'!$B$4:$J$1000,7,FALSE),"")</f>
        <v/>
      </c>
      <c r="AB394" s="62"/>
      <c r="AC394" s="373" t="str">
        <f t="shared" si="145"/>
        <v>43805D</v>
      </c>
      <c r="AD394" s="24" t="str">
        <f>+IFERROR(VLOOKUP($AC394,'Calculation TSS'!$B$4:$J$1000,7,FALSE),"")</f>
        <v/>
      </c>
      <c r="AE394" s="24" t="str">
        <f>+IFERROR(VLOOKUP($AC394,'Calculation COD'!$B$4:$J$1055,7,FALSE),"")</f>
        <v/>
      </c>
      <c r="AF394" s="24" t="str">
        <f>+IFERROR(VLOOKUP($AC394,'Calculation NH4'!$B$4:$J$1041,7,FALSE),"")</f>
        <v/>
      </c>
      <c r="AG394" s="42" t="str">
        <f>+IFERROR(VLOOKUP($AC394,'Calculation NO3'!$B$4:$J$1044,7,FALSE),"")</f>
        <v/>
      </c>
      <c r="AH394" s="42" t="str">
        <f>+IFERROR(VLOOKUP($AC394,'Calculation P'!$B$4:$J$1000,7,FALSE),"")</f>
        <v/>
      </c>
      <c r="AI394" s="239"/>
      <c r="AJ394" s="377" t="str">
        <f t="shared" si="146"/>
        <v>43805E</v>
      </c>
      <c r="AK394" s="378" t="str">
        <f>+IFERROR(VLOOKUP($AJ394,'Calculation TSS'!$B$4:$J$1000,7,FALSE),"")</f>
        <v/>
      </c>
      <c r="AL394" s="24" t="str">
        <f>+IFERROR(VLOOKUP($AJ394,'Calculation COD'!$B$4:$J$1055,7,FALSE),"")</f>
        <v/>
      </c>
      <c r="AM394" s="24" t="str">
        <f>+IFERROR(VLOOKUP($AJ394,'Calculation NH4'!$B$4:$J$1041,7,FALSE),"")</f>
        <v/>
      </c>
      <c r="AN394" s="42" t="str">
        <f>+IFERROR(VLOOKUP($AJ394,'Calculation NO3'!$B$4:$J$1044,7,FALSE),"")</f>
        <v/>
      </c>
      <c r="AO394" s="70" t="str">
        <f>+IFERROR(VLOOKUP($AJ394,'Calculation P'!$B$4:$J$1000,7,FALSE),"")</f>
        <v/>
      </c>
      <c r="AP394" s="323" t="str">
        <f t="shared" si="147"/>
        <v>43805F</v>
      </c>
      <c r="AQ394" s="25" t="str">
        <f>+IFERROR(VLOOKUP($AP394,'Calculation TSS'!$B$4:$J$1000,7,FALSE),"")</f>
        <v/>
      </c>
      <c r="AR394" s="25" t="str">
        <f>+IFERROR(VLOOKUP($AP394,'Calculation COD'!$B$4:$J$1055,7,FALSE),"")</f>
        <v/>
      </c>
      <c r="AS394" s="25" t="str">
        <f>+IFERROR(VLOOKUP($AP394,'Calculation NH4'!$B$4:$J$1041,7,FALSE),"")</f>
        <v/>
      </c>
      <c r="AT394" s="42" t="str">
        <f>+IFERROR(VLOOKUP($AP394,'Calculation NO3'!$B$4:$J$1044,7,FALSE),"")</f>
        <v/>
      </c>
      <c r="AU394" s="42" t="str">
        <f>+IFERROR(VLOOKUP($AP394,'Calculation P'!$B$4:$J$1000,7,FALSE),"")</f>
        <v/>
      </c>
      <c r="AV394" s="62"/>
      <c r="AW394" s="376" t="str">
        <f t="shared" si="148"/>
        <v>43805G</v>
      </c>
      <c r="AX394" s="25" t="str">
        <f>+IFERROR(VLOOKUP($AW394,'Calculation COD'!$B$4:$J$1055,7,FALSE),"")</f>
        <v/>
      </c>
      <c r="AY394" s="25" t="str">
        <f>+IFERROR(VLOOKUP($AW394,'Calculation NH4'!$B$4:$J$1041,7,FALSE),"")</f>
        <v/>
      </c>
      <c r="AZ394" s="42" t="str">
        <f>+IFERROR(VLOOKUP($AW394,'Calculation NO3'!$B$4:$J$1044,7,FALSE),"")</f>
        <v/>
      </c>
      <c r="BA394" s="70" t="str">
        <f>+IFERROR(VLOOKUP($AW394,'Calculation P'!$B$4:$J$1000,7,FALSE),"")</f>
        <v/>
      </c>
      <c r="BB394" s="373" t="str">
        <f t="shared" si="149"/>
        <v>43805H</v>
      </c>
      <c r="BC394" s="42" t="str">
        <f>+IFERROR(VLOOKUP($BB394,'Calculation TSS'!$B$4:$J$1000,7,FALSE),"")</f>
        <v/>
      </c>
      <c r="BD394" s="25" t="str">
        <f>+IFERROR(VLOOKUP($BB394,'Calculation COD'!$B$4:$J$1055,7,FALSE),"")</f>
        <v/>
      </c>
      <c r="BE394" s="25" t="str">
        <f>+IFERROR(VLOOKUP($BB394,'Calculation NH4'!$B$4:$J$1041,7,FALSE),"")</f>
        <v/>
      </c>
      <c r="BF394" s="25" t="str">
        <f>+IFERROR(VLOOKUP($BB394,'Calculation NO3'!$B$4:$J$1044,7,FALSE),"")</f>
        <v/>
      </c>
      <c r="BG394" s="132" t="str">
        <f>+IFERROR(VLOOKUP($BB394,'Calculation P'!$B$4:$J$1000,7,FALSE),"")</f>
        <v/>
      </c>
      <c r="BH394" s="377" t="str">
        <f t="shared" si="150"/>
        <v>43805I</v>
      </c>
      <c r="BI394" s="67" t="str">
        <f>+IFERROR(VLOOKUP($BH394,'Calculation TSS'!$B$4:$J$1000,7,FALSE),"")</f>
        <v/>
      </c>
      <c r="BJ394" s="25" t="str">
        <f>+IFERROR(VLOOKUP($BH394,'Calculation COD'!$B$4:$J$1055,7,FALSE),"")</f>
        <v/>
      </c>
      <c r="BK394" s="25" t="str">
        <f>+IFERROR(VLOOKUP($BH394,'Calculation NH4'!$B$4:$J$1041,7,FALSE),"")</f>
        <v/>
      </c>
      <c r="BL394" s="25" t="str">
        <f>+IFERROR(VLOOKUP($BH394,'Calculation NO3'!$B$4:$J$1044,7,FALSE),"")</f>
        <v/>
      </c>
      <c r="BM394" s="42" t="str">
        <f>+IFERROR(VLOOKUP($BH394,'Calculation P'!$B$4:$J$1000,7,FALSE),"")</f>
        <v/>
      </c>
      <c r="BN394" s="62"/>
      <c r="BO394" s="373" t="str">
        <f t="shared" si="151"/>
        <v>43805N</v>
      </c>
      <c r="BP394" s="190" t="str">
        <f>IFERROR(+VLOOKUP($BO394,'Calculation Solids'!$B$4:$I$1141,7,FALSE),"")</f>
        <v/>
      </c>
      <c r="BQ394" s="379" t="str">
        <f t="shared" si="152"/>
        <v>43805O</v>
      </c>
      <c r="BR394" s="190" t="str">
        <f>IFERROR(+VLOOKUP($BQ394,'Calculation Solids'!$B$4:$I$1141,7,FALSE),"")</f>
        <v/>
      </c>
      <c r="BS394" s="380" t="str">
        <f t="shared" si="153"/>
        <v>43805P</v>
      </c>
      <c r="BT394" s="190" t="str">
        <f>IFERROR(+VLOOKUP($BS394,'Calculation Solids'!$B$4:$I$1141,7,FALSE),"")</f>
        <v/>
      </c>
    </row>
    <row r="395" spans="1:72" x14ac:dyDescent="0.35">
      <c r="A395" s="359">
        <v>43806</v>
      </c>
      <c r="B395" s="406"/>
      <c r="C395" s="407" t="str">
        <f t="shared" si="137"/>
        <v>43806A</v>
      </c>
      <c r="D395" s="408" t="str">
        <f>IFERROR(+VLOOKUP(C395,'Calculation Solids'!$B$4:$I$1141,7,FALSE),"")</f>
        <v/>
      </c>
      <c r="E395" s="409" t="str">
        <f>+IFERROR(VLOOKUP($C395,'Calculation COD'!$B$4:$J$1055,7,FALSE),"")</f>
        <v/>
      </c>
      <c r="F395" s="410" t="str">
        <f t="shared" si="138"/>
        <v>43806B</v>
      </c>
      <c r="G395" s="411" t="str">
        <f>IFERROR(+VLOOKUP($F395,'Calculation Solids'!$B$4:$I$1141,7,FALSE),"")</f>
        <v/>
      </c>
      <c r="H395" s="412" t="str">
        <f>+IFERROR(VLOOKUP($F395,'Calculation COD'!$B$4:$J$1055,7,FALSE),"")</f>
        <v/>
      </c>
      <c r="I395" s="412" t="str">
        <f>+IFERROR(VLOOKUP($F395,'Calculation NH4'!$B$4:$J$1041,7,FALSE),"")</f>
        <v/>
      </c>
      <c r="J395" s="408" t="str">
        <f>+IFERROR(VLOOKUP($F395,'Calculation NO3'!$B$4:$J$1044,7,FALSE),"")</f>
        <v/>
      </c>
      <c r="K395" s="408" t="str">
        <f>+IFERROR(VLOOKUP($F395,'Calculation P'!$B$4:$J$1000,7,FALSE),"")</f>
        <v/>
      </c>
      <c r="L395" s="406"/>
      <c r="M395" s="413" t="str">
        <f t="shared" si="139"/>
        <v>43806J</v>
      </c>
      <c r="N395" s="414" t="str">
        <f>+IFERROR(VLOOKUP($M395,'Calculation Solids'!$B$4:$J$1141,7,FALSE),"")</f>
        <v/>
      </c>
      <c r="O395" s="408" t="str">
        <f t="shared" si="140"/>
        <v>43806K</v>
      </c>
      <c r="P395" s="408" t="str">
        <f>+IFERROR(VLOOKUP($O395,'Calculation Solids'!$B$4:$J$1141,7,FALSE),"")</f>
        <v/>
      </c>
      <c r="Q395" s="408" t="str">
        <f t="shared" si="141"/>
        <v>43806L</v>
      </c>
      <c r="R395" s="408" t="str">
        <f>+IFERROR(VLOOKUP($Q395,'Calculation Solids'!$B$4:$J$1141,7,FALSE),"")</f>
        <v/>
      </c>
      <c r="S395" s="408" t="str">
        <f t="shared" si="142"/>
        <v>43806M</v>
      </c>
      <c r="T395" s="408" t="str">
        <f>+IFERROR(VLOOKUP($S395,'Calculation Solids'!$B$4:$J$1141,7,FALSE),"")</f>
        <v/>
      </c>
      <c r="U395" s="415" t="str">
        <f t="shared" si="143"/>
        <v/>
      </c>
      <c r="V395" s="416" t="str">
        <f t="shared" si="144"/>
        <v>43806C</v>
      </c>
      <c r="W395" s="408" t="str">
        <f>+IFERROR(VLOOKUP($V395,'Calculation Solids'!$B$4:$J$1141,7,FALSE),"")</f>
        <v/>
      </c>
      <c r="X395" s="417" t="str">
        <f>+IFERROR(VLOOKUP($V395,'Calculation COD'!$B$4:$J$1055,7,FALSE),"")</f>
        <v/>
      </c>
      <c r="Y395" s="417" t="str">
        <f>+IFERROR(VLOOKUP($V395,'Calculation NH4'!$B$4:$J$1041,7,FALSE),"")</f>
        <v/>
      </c>
      <c r="Z395" s="408" t="str">
        <f>+IFERROR(VLOOKUP($V395,'Calculation NO3'!$B$4:$J$1044,7,FALSE),"")</f>
        <v/>
      </c>
      <c r="AA395" s="418" t="str">
        <f>+IFERROR(VLOOKUP($V395,'Calculation P'!$B$4:$J$1000,7,FALSE),"")</f>
        <v/>
      </c>
      <c r="AB395" s="419"/>
      <c r="AC395" s="410" t="str">
        <f t="shared" si="145"/>
        <v>43806D</v>
      </c>
      <c r="AD395" s="417" t="str">
        <f>+IFERROR(VLOOKUP($AC395,'Calculation TSS'!$B$4:$J$1000,7,FALSE),"")</f>
        <v/>
      </c>
      <c r="AE395" s="417" t="str">
        <f>+IFERROR(VLOOKUP($AC395,'Calculation COD'!$B$4:$J$1055,7,FALSE),"")</f>
        <v/>
      </c>
      <c r="AF395" s="417" t="str">
        <f>+IFERROR(VLOOKUP($AC395,'Calculation NH4'!$B$4:$J$1041,7,FALSE),"")</f>
        <v/>
      </c>
      <c r="AG395" s="408" t="str">
        <f>+IFERROR(VLOOKUP($AC395,'Calculation NO3'!$B$4:$J$1044,7,FALSE),"")</f>
        <v/>
      </c>
      <c r="AH395" s="408" t="str">
        <f>+IFERROR(VLOOKUP($AC395,'Calculation P'!$B$4:$J$1000,7,FALSE),"")</f>
        <v/>
      </c>
      <c r="AI395" s="406"/>
      <c r="AJ395" s="420" t="str">
        <f t="shared" si="146"/>
        <v>43806E</v>
      </c>
      <c r="AK395" s="421" t="str">
        <f>+IFERROR(VLOOKUP($AJ395,'Calculation TSS'!$B$4:$J$1000,7,FALSE),"")</f>
        <v/>
      </c>
      <c r="AL395" s="417" t="str">
        <f>+IFERROR(VLOOKUP($AJ395,'Calculation COD'!$B$4:$J$1055,7,FALSE),"")</f>
        <v/>
      </c>
      <c r="AM395" s="417" t="str">
        <f>+IFERROR(VLOOKUP($AJ395,'Calculation NH4'!$B$4:$J$1041,7,FALSE),"")</f>
        <v/>
      </c>
      <c r="AN395" s="408" t="str">
        <f>+IFERROR(VLOOKUP($AJ395,'Calculation NO3'!$B$4:$J$1044,7,FALSE),"")</f>
        <v/>
      </c>
      <c r="AO395" s="415" t="str">
        <f>+IFERROR(VLOOKUP($AJ395,'Calculation P'!$B$4:$J$1000,7,FALSE),"")</f>
        <v/>
      </c>
      <c r="AP395" s="411" t="str">
        <f t="shared" si="147"/>
        <v>43806F</v>
      </c>
      <c r="AQ395" s="422" t="str">
        <f>+IFERROR(VLOOKUP($AP395,'Calculation TSS'!$B$4:$J$1000,7,FALSE),"")</f>
        <v/>
      </c>
      <c r="AR395" s="422" t="str">
        <f>+IFERROR(VLOOKUP($AP395,'Calculation COD'!$B$4:$J$1055,7,FALSE),"")</f>
        <v/>
      </c>
      <c r="AS395" s="422" t="str">
        <f>+IFERROR(VLOOKUP($AP395,'Calculation NH4'!$B$4:$J$1041,7,FALSE),"")</f>
        <v/>
      </c>
      <c r="AT395" s="408" t="str">
        <f>+IFERROR(VLOOKUP($AP395,'Calculation NO3'!$B$4:$J$1044,7,FALSE),"")</f>
        <v/>
      </c>
      <c r="AU395" s="408" t="str">
        <f>+IFERROR(VLOOKUP($AP395,'Calculation P'!$B$4:$J$1000,7,FALSE),"")</f>
        <v/>
      </c>
      <c r="AV395" s="419"/>
      <c r="AW395" s="416" t="str">
        <f t="shared" si="148"/>
        <v>43806G</v>
      </c>
      <c r="AX395" s="422" t="str">
        <f>+IFERROR(VLOOKUP($AW395,'Calculation COD'!$B$4:$J$1055,7,FALSE),"")</f>
        <v/>
      </c>
      <c r="AY395" s="422" t="str">
        <f>+IFERROR(VLOOKUP($AW395,'Calculation NH4'!$B$4:$J$1041,7,FALSE),"")</f>
        <v/>
      </c>
      <c r="AZ395" s="408" t="str">
        <f>+IFERROR(VLOOKUP($AW395,'Calculation NO3'!$B$4:$J$1044,7,FALSE),"")</f>
        <v/>
      </c>
      <c r="BA395" s="415" t="str">
        <f>+IFERROR(VLOOKUP($AW395,'Calculation P'!$B$4:$J$1000,7,FALSE),"")</f>
        <v/>
      </c>
      <c r="BB395" s="410" t="str">
        <f t="shared" si="149"/>
        <v>43806H</v>
      </c>
      <c r="BC395" s="408" t="str">
        <f>+IFERROR(VLOOKUP($BB395,'Calculation TSS'!$B$4:$J$1000,7,FALSE),"")</f>
        <v/>
      </c>
      <c r="BD395" s="422" t="str">
        <f>+IFERROR(VLOOKUP($BB395,'Calculation COD'!$B$4:$J$1055,7,FALSE),"")</f>
        <v/>
      </c>
      <c r="BE395" s="422" t="str">
        <f>+IFERROR(VLOOKUP($BB395,'Calculation NH4'!$B$4:$J$1041,7,FALSE),"")</f>
        <v/>
      </c>
      <c r="BF395" s="422" t="str">
        <f>+IFERROR(VLOOKUP($BB395,'Calculation NO3'!$B$4:$J$1044,7,FALSE),"")</f>
        <v/>
      </c>
      <c r="BG395" s="418" t="str">
        <f>+IFERROR(VLOOKUP($BB395,'Calculation P'!$B$4:$J$1000,7,FALSE),"")</f>
        <v/>
      </c>
      <c r="BH395" s="420" t="str">
        <f t="shared" si="150"/>
        <v>43806I</v>
      </c>
      <c r="BI395" s="414" t="str">
        <f>+IFERROR(VLOOKUP($BH395,'Calculation TSS'!$B$4:$J$1000,7,FALSE),"")</f>
        <v/>
      </c>
      <c r="BJ395" s="422" t="str">
        <f>+IFERROR(VLOOKUP($BH395,'Calculation COD'!$B$4:$J$1055,7,FALSE),"")</f>
        <v/>
      </c>
      <c r="BK395" s="422" t="str">
        <f>+IFERROR(VLOOKUP($BH395,'Calculation NH4'!$B$4:$J$1041,7,FALSE),"")</f>
        <v/>
      </c>
      <c r="BL395" s="422" t="str">
        <f>+IFERROR(VLOOKUP($BH395,'Calculation NO3'!$B$4:$J$1044,7,FALSE),"")</f>
        <v/>
      </c>
      <c r="BM395" s="408" t="str">
        <f>+IFERROR(VLOOKUP($BH395,'Calculation P'!$B$4:$J$1000,7,FALSE),"")</f>
        <v/>
      </c>
      <c r="BN395" s="419"/>
      <c r="BO395" s="410" t="str">
        <f t="shared" si="151"/>
        <v>43806N</v>
      </c>
      <c r="BP395" s="423" t="str">
        <f>IFERROR(+VLOOKUP($BO395,'Calculation Solids'!$B$4:$I$1141,7,FALSE),"")</f>
        <v/>
      </c>
      <c r="BQ395" s="424" t="str">
        <f t="shared" si="152"/>
        <v>43806O</v>
      </c>
      <c r="BR395" s="423" t="str">
        <f>IFERROR(+VLOOKUP($BQ395,'Calculation Solids'!$B$4:$I$1141,7,FALSE),"")</f>
        <v/>
      </c>
      <c r="BS395" s="425" t="str">
        <f t="shared" si="153"/>
        <v>43806P</v>
      </c>
      <c r="BT395" s="423" t="str">
        <f>IFERROR(+VLOOKUP($BS395,'Calculation Solids'!$B$4:$I$1141,7,FALSE),"")</f>
        <v/>
      </c>
    </row>
    <row r="396" spans="1:72" x14ac:dyDescent="0.35">
      <c r="A396" s="359">
        <v>43807</v>
      </c>
      <c r="B396" s="406"/>
      <c r="C396" s="407" t="str">
        <f t="shared" si="137"/>
        <v>43807A</v>
      </c>
      <c r="D396" s="408" t="str">
        <f>IFERROR(+VLOOKUP(C396,'Calculation Solids'!$B$4:$I$1141,7,FALSE),"")</f>
        <v/>
      </c>
      <c r="E396" s="409" t="str">
        <f>+IFERROR(VLOOKUP($C396,'Calculation COD'!$B$4:$J$1055,7,FALSE),"")</f>
        <v/>
      </c>
      <c r="F396" s="410" t="str">
        <f t="shared" si="138"/>
        <v>43807B</v>
      </c>
      <c r="G396" s="411" t="str">
        <f>IFERROR(+VLOOKUP($F396,'Calculation Solids'!$B$4:$I$1141,7,FALSE),"")</f>
        <v/>
      </c>
      <c r="H396" s="412" t="str">
        <f>+IFERROR(VLOOKUP($F396,'Calculation COD'!$B$4:$J$1055,7,FALSE),"")</f>
        <v/>
      </c>
      <c r="I396" s="412" t="str">
        <f>+IFERROR(VLOOKUP($F396,'Calculation NH4'!$B$4:$J$1041,7,FALSE),"")</f>
        <v/>
      </c>
      <c r="J396" s="408" t="str">
        <f>+IFERROR(VLOOKUP($F396,'Calculation NO3'!$B$4:$J$1044,7,FALSE),"")</f>
        <v/>
      </c>
      <c r="K396" s="408" t="str">
        <f>+IFERROR(VLOOKUP($F396,'Calculation P'!$B$4:$J$1000,7,FALSE),"")</f>
        <v/>
      </c>
      <c r="L396" s="406"/>
      <c r="M396" s="413" t="str">
        <f t="shared" si="139"/>
        <v>43807J</v>
      </c>
      <c r="N396" s="414" t="str">
        <f>+IFERROR(VLOOKUP($M396,'Calculation Solids'!$B$4:$J$1141,7,FALSE),"")</f>
        <v/>
      </c>
      <c r="O396" s="408" t="str">
        <f t="shared" si="140"/>
        <v>43807K</v>
      </c>
      <c r="P396" s="408" t="str">
        <f>+IFERROR(VLOOKUP($O396,'Calculation Solids'!$B$4:$J$1141,7,FALSE),"")</f>
        <v/>
      </c>
      <c r="Q396" s="408" t="str">
        <f t="shared" si="141"/>
        <v>43807L</v>
      </c>
      <c r="R396" s="408" t="str">
        <f>+IFERROR(VLOOKUP($Q396,'Calculation Solids'!$B$4:$J$1141,7,FALSE),"")</f>
        <v/>
      </c>
      <c r="S396" s="408" t="str">
        <f t="shared" si="142"/>
        <v>43807M</v>
      </c>
      <c r="T396" s="408" t="str">
        <f>+IFERROR(VLOOKUP($S396,'Calculation Solids'!$B$4:$J$1141,7,FALSE),"")</f>
        <v/>
      </c>
      <c r="U396" s="415" t="str">
        <f t="shared" si="143"/>
        <v/>
      </c>
      <c r="V396" s="416" t="str">
        <f t="shared" si="144"/>
        <v>43807C</v>
      </c>
      <c r="W396" s="408" t="str">
        <f>+IFERROR(VLOOKUP($V396,'Calculation Solids'!$B$4:$J$1141,7,FALSE),"")</f>
        <v/>
      </c>
      <c r="X396" s="417" t="str">
        <f>+IFERROR(VLOOKUP($V396,'Calculation COD'!$B$4:$J$1055,7,FALSE),"")</f>
        <v/>
      </c>
      <c r="Y396" s="417" t="str">
        <f>+IFERROR(VLOOKUP($V396,'Calculation NH4'!$B$4:$J$1041,7,FALSE),"")</f>
        <v/>
      </c>
      <c r="Z396" s="408" t="str">
        <f>+IFERROR(VLOOKUP($V396,'Calculation NO3'!$B$4:$J$1044,7,FALSE),"")</f>
        <v/>
      </c>
      <c r="AA396" s="418" t="str">
        <f>+IFERROR(VLOOKUP($V396,'Calculation P'!$B$4:$J$1000,7,FALSE),"")</f>
        <v/>
      </c>
      <c r="AB396" s="62"/>
      <c r="AC396" s="410" t="str">
        <f t="shared" si="145"/>
        <v>43807D</v>
      </c>
      <c r="AD396" s="417" t="str">
        <f>+IFERROR(VLOOKUP($AC396,'Calculation TSS'!$B$4:$J$1000,7,FALSE),"")</f>
        <v/>
      </c>
      <c r="AE396" s="417" t="str">
        <f>+IFERROR(VLOOKUP($AC396,'Calculation COD'!$B$4:$J$1055,7,FALSE),"")</f>
        <v/>
      </c>
      <c r="AF396" s="417" t="str">
        <f>+IFERROR(VLOOKUP($AC396,'Calculation NH4'!$B$4:$J$1041,7,FALSE),"")</f>
        <v/>
      </c>
      <c r="AG396" s="408" t="str">
        <f>+IFERROR(VLOOKUP($AC396,'Calculation NO3'!$B$4:$J$1044,7,FALSE),"")</f>
        <v/>
      </c>
      <c r="AH396" s="408" t="str">
        <f>+IFERROR(VLOOKUP($AC396,'Calculation P'!$B$4:$J$1000,7,FALSE),"")</f>
        <v/>
      </c>
      <c r="AI396" s="406"/>
      <c r="AJ396" s="420" t="str">
        <f t="shared" si="146"/>
        <v>43807E</v>
      </c>
      <c r="AK396" s="421" t="str">
        <f>+IFERROR(VLOOKUP($AJ396,'Calculation TSS'!$B$4:$J$1000,7,FALSE),"")</f>
        <v/>
      </c>
      <c r="AL396" s="417" t="str">
        <f>+IFERROR(VLOOKUP($AJ396,'Calculation COD'!$B$4:$J$1055,7,FALSE),"")</f>
        <v/>
      </c>
      <c r="AM396" s="417" t="str">
        <f>+IFERROR(VLOOKUP($AJ396,'Calculation NH4'!$B$4:$J$1041,7,FALSE),"")</f>
        <v/>
      </c>
      <c r="AN396" s="408" t="str">
        <f>+IFERROR(VLOOKUP($AJ396,'Calculation NO3'!$B$4:$J$1044,7,FALSE),"")</f>
        <v/>
      </c>
      <c r="AO396" s="415" t="str">
        <f>+IFERROR(VLOOKUP($AJ396,'Calculation P'!$B$4:$J$1000,7,FALSE),"")</f>
        <v/>
      </c>
      <c r="AP396" s="411" t="str">
        <f t="shared" si="147"/>
        <v>43807F</v>
      </c>
      <c r="AQ396" s="422" t="str">
        <f>+IFERROR(VLOOKUP($AP396,'Calculation TSS'!$B$4:$J$1000,7,FALSE),"")</f>
        <v/>
      </c>
      <c r="AR396" s="422" t="str">
        <f>+IFERROR(VLOOKUP($AP396,'Calculation COD'!$B$4:$J$1055,7,FALSE),"")</f>
        <v/>
      </c>
      <c r="AS396" s="422" t="str">
        <f>+IFERROR(VLOOKUP($AP396,'Calculation NH4'!$B$4:$J$1041,7,FALSE),"")</f>
        <v/>
      </c>
      <c r="AT396" s="408" t="str">
        <f>+IFERROR(VLOOKUP($AP396,'Calculation NO3'!$B$4:$J$1044,7,FALSE),"")</f>
        <v/>
      </c>
      <c r="AU396" s="408" t="str">
        <f>+IFERROR(VLOOKUP($AP396,'Calculation P'!$B$4:$J$1000,7,FALSE),"")</f>
        <v/>
      </c>
      <c r="AV396" s="419"/>
      <c r="AW396" s="416" t="str">
        <f t="shared" si="148"/>
        <v>43807G</v>
      </c>
      <c r="AX396" s="422" t="str">
        <f>+IFERROR(VLOOKUP($AW396,'Calculation COD'!$B$4:$J$1055,7,FALSE),"")</f>
        <v/>
      </c>
      <c r="AY396" s="422" t="str">
        <f>+IFERROR(VLOOKUP($AW396,'Calculation NH4'!$B$4:$J$1041,7,FALSE),"")</f>
        <v/>
      </c>
      <c r="AZ396" s="408" t="str">
        <f>+IFERROR(VLOOKUP($AW396,'Calculation NO3'!$B$4:$J$1044,7,FALSE),"")</f>
        <v/>
      </c>
      <c r="BA396" s="415" t="str">
        <f>+IFERROR(VLOOKUP($AW396,'Calculation P'!$B$4:$J$1000,7,FALSE),"")</f>
        <v/>
      </c>
      <c r="BB396" s="410" t="str">
        <f t="shared" si="149"/>
        <v>43807H</v>
      </c>
      <c r="BC396" s="408" t="str">
        <f>+IFERROR(VLOOKUP($BB396,'Calculation TSS'!$B$4:$J$1000,7,FALSE),"")</f>
        <v/>
      </c>
      <c r="BD396" s="422" t="str">
        <f>+IFERROR(VLOOKUP($BB396,'Calculation COD'!$B$4:$J$1055,7,FALSE),"")</f>
        <v/>
      </c>
      <c r="BE396" s="422" t="str">
        <f>+IFERROR(VLOOKUP($BB396,'Calculation NH4'!$B$4:$J$1041,7,FALSE),"")</f>
        <v/>
      </c>
      <c r="BF396" s="422" t="str">
        <f>+IFERROR(VLOOKUP($BB396,'Calculation NO3'!$B$4:$J$1044,7,FALSE),"")</f>
        <v/>
      </c>
      <c r="BG396" s="418" t="str">
        <f>+IFERROR(VLOOKUP($BB396,'Calculation P'!$B$4:$J$1000,7,FALSE),"")</f>
        <v/>
      </c>
      <c r="BH396" s="420" t="str">
        <f t="shared" si="150"/>
        <v>43807I</v>
      </c>
      <c r="BI396" s="414" t="str">
        <f>+IFERROR(VLOOKUP($BH396,'Calculation TSS'!$B$4:$J$1000,7,FALSE),"")</f>
        <v/>
      </c>
      <c r="BJ396" s="422" t="str">
        <f>+IFERROR(VLOOKUP($BH396,'Calculation COD'!$B$4:$J$1055,7,FALSE),"")</f>
        <v/>
      </c>
      <c r="BK396" s="422" t="str">
        <f>+IFERROR(VLOOKUP($BH396,'Calculation NH4'!$B$4:$J$1041,7,FALSE),"")</f>
        <v/>
      </c>
      <c r="BL396" s="422" t="str">
        <f>+IFERROR(VLOOKUP($BH396,'Calculation NO3'!$B$4:$J$1044,7,FALSE),"")</f>
        <v/>
      </c>
      <c r="BM396" s="408" t="str">
        <f>+IFERROR(VLOOKUP($BH396,'Calculation P'!$B$4:$J$1000,7,FALSE),"")</f>
        <v/>
      </c>
      <c r="BN396" s="419"/>
      <c r="BO396" s="410" t="str">
        <f t="shared" si="151"/>
        <v>43807N</v>
      </c>
      <c r="BP396" s="423" t="str">
        <f>IFERROR(+VLOOKUP($BO396,'Calculation Solids'!$B$4:$I$1141,7,FALSE),"")</f>
        <v/>
      </c>
      <c r="BQ396" s="424" t="str">
        <f t="shared" si="152"/>
        <v>43807O</v>
      </c>
      <c r="BR396" s="423" t="str">
        <f>IFERROR(+VLOOKUP($BQ396,'Calculation Solids'!$B$4:$I$1141,7,FALSE),"")</f>
        <v/>
      </c>
      <c r="BS396" s="425" t="str">
        <f t="shared" si="153"/>
        <v>43807P</v>
      </c>
      <c r="BT396" s="423" t="str">
        <f>IFERROR(+VLOOKUP($BS396,'Calculation Solids'!$B$4:$I$1141,7,FALSE),"")</f>
        <v/>
      </c>
    </row>
    <row r="397" spans="1:72" x14ac:dyDescent="0.35">
      <c r="A397" s="359">
        <v>43808</v>
      </c>
      <c r="B397" s="239"/>
      <c r="C397" s="173" t="str">
        <f t="shared" si="137"/>
        <v>43808A</v>
      </c>
      <c r="D397" s="42">
        <f>IFERROR(+VLOOKUP(C397,'Calculation Solids'!$B$4:$I$1141,7,FALSE),"")</f>
        <v>12.365792053371861</v>
      </c>
      <c r="E397" s="372" t="str">
        <f>+IFERROR(VLOOKUP($C397,'Calculation COD'!$B$4:$J$1055,7,FALSE),"")</f>
        <v/>
      </c>
      <c r="F397" s="373" t="str">
        <f t="shared" si="138"/>
        <v>43808B</v>
      </c>
      <c r="G397" s="323">
        <f>IFERROR(+VLOOKUP($F397,'Calculation Solids'!$B$4:$I$1141,7,FALSE),"")</f>
        <v>5.6145099062581707</v>
      </c>
      <c r="H397" s="374" t="str">
        <f>+IFERROR(VLOOKUP($F397,'Calculation COD'!$B$4:$J$1055,7,FALSE),"")</f>
        <v/>
      </c>
      <c r="I397" s="374" t="str">
        <f>+IFERROR(VLOOKUP($F397,'Calculation NH4'!$B$4:$J$1041,7,FALSE),"")</f>
        <v/>
      </c>
      <c r="J397" s="42" t="str">
        <f>+IFERROR(VLOOKUP($F397,'Calculation NO3'!$B$4:$J$1044,7,FALSE),"")</f>
        <v/>
      </c>
      <c r="K397" s="42" t="str">
        <f>+IFERROR(VLOOKUP($F397,'Calculation P'!$B$4:$J$1000,7,FALSE),"")</f>
        <v/>
      </c>
      <c r="L397" s="239"/>
      <c r="M397" s="375" t="str">
        <f t="shared" si="139"/>
        <v>43808J</v>
      </c>
      <c r="N397" s="67">
        <f>+IFERROR(VLOOKUP($M397,'Calculation Solids'!$B$4:$J$1141,7,FALSE),"")</f>
        <v>44.469546963021543</v>
      </c>
      <c r="O397" s="42" t="str">
        <f t="shared" si="140"/>
        <v>43808K</v>
      </c>
      <c r="P397" s="42">
        <f>+IFERROR(VLOOKUP($O397,'Calculation Solids'!$B$4:$J$1141,7,FALSE),"")</f>
        <v>47.221111618564841</v>
      </c>
      <c r="Q397" s="42" t="str">
        <f t="shared" si="141"/>
        <v>43808L</v>
      </c>
      <c r="R397" s="42" t="str">
        <f>+IFERROR(VLOOKUP($Q397,'Calculation Solids'!$B$4:$J$1141,7,FALSE),"")</f>
        <v/>
      </c>
      <c r="S397" s="42" t="str">
        <f t="shared" si="142"/>
        <v>43808M</v>
      </c>
      <c r="T397" s="42" t="str">
        <f>+IFERROR(VLOOKUP($S397,'Calculation Solids'!$B$4:$J$1141,7,FALSE),"")</f>
        <v/>
      </c>
      <c r="U397" s="70">
        <f t="shared" si="143"/>
        <v>45.845329290793188</v>
      </c>
      <c r="V397" s="376" t="str">
        <f t="shared" si="144"/>
        <v>43808C</v>
      </c>
      <c r="W397" s="42" t="str">
        <f>+IFERROR(VLOOKUP($V397,'Calculation Solids'!$B$4:$J$1141,7,FALSE),"")</f>
        <v/>
      </c>
      <c r="X397" s="24" t="str">
        <f>+IFERROR(VLOOKUP($V397,'Calculation COD'!$B$4:$J$1055,7,FALSE),"")</f>
        <v/>
      </c>
      <c r="Y397" s="24" t="str">
        <f>+IFERROR(VLOOKUP($V397,'Calculation NH4'!$B$4:$J$1041,7,FALSE),"")</f>
        <v/>
      </c>
      <c r="Z397" s="42" t="str">
        <f>+IFERROR(VLOOKUP($V397,'Calculation NO3'!$B$4:$J$1044,7,FALSE),"")</f>
        <v/>
      </c>
      <c r="AA397" s="132" t="str">
        <f>+IFERROR(VLOOKUP($V397,'Calculation P'!$B$4:$J$1000,7,FALSE),"")</f>
        <v/>
      </c>
      <c r="AB397" s="62"/>
      <c r="AC397" s="373" t="str">
        <f t="shared" si="145"/>
        <v>43808D</v>
      </c>
      <c r="AD397" s="24" t="str">
        <f>+IFERROR(VLOOKUP($AC397,'Calculation TSS'!$B$4:$J$1000,7,FALSE),"")</f>
        <v/>
      </c>
      <c r="AE397" s="24" t="str">
        <f>+IFERROR(VLOOKUP($AC397,'Calculation COD'!$B$4:$J$1055,7,FALSE),"")</f>
        <v/>
      </c>
      <c r="AF397" s="24" t="str">
        <f>+IFERROR(VLOOKUP($AC397,'Calculation NH4'!$B$4:$J$1041,7,FALSE),"")</f>
        <v/>
      </c>
      <c r="AG397" s="42" t="str">
        <f>+IFERROR(VLOOKUP($AC397,'Calculation NO3'!$B$4:$J$1044,7,FALSE),"")</f>
        <v/>
      </c>
      <c r="AH397" s="42" t="str">
        <f>+IFERROR(VLOOKUP($AC397,'Calculation P'!$B$4:$J$1000,7,FALSE),"")</f>
        <v/>
      </c>
      <c r="AI397" s="239"/>
      <c r="AJ397" s="377" t="str">
        <f t="shared" si="146"/>
        <v>43808E</v>
      </c>
      <c r="AK397" s="378" t="str">
        <f>+IFERROR(VLOOKUP($AJ397,'Calculation TSS'!$B$4:$J$1000,7,FALSE),"")</f>
        <v/>
      </c>
      <c r="AL397" s="24" t="str">
        <f>+IFERROR(VLOOKUP($AJ397,'Calculation COD'!$B$4:$J$1055,7,FALSE),"")</f>
        <v/>
      </c>
      <c r="AM397" s="24" t="str">
        <f>+IFERROR(VLOOKUP($AJ397,'Calculation NH4'!$B$4:$J$1041,7,FALSE),"")</f>
        <v/>
      </c>
      <c r="AN397" s="42" t="str">
        <f>+IFERROR(VLOOKUP($AJ397,'Calculation NO3'!$B$4:$J$1044,7,FALSE),"")</f>
        <v/>
      </c>
      <c r="AO397" s="70" t="str">
        <f>+IFERROR(VLOOKUP($AJ397,'Calculation P'!$B$4:$J$1000,7,FALSE),"")</f>
        <v/>
      </c>
      <c r="AP397" s="323" t="str">
        <f t="shared" si="147"/>
        <v>43808F</v>
      </c>
      <c r="AQ397" s="25" t="str">
        <f>+IFERROR(VLOOKUP($AP397,'Calculation TSS'!$B$4:$J$1000,7,FALSE),"")</f>
        <v/>
      </c>
      <c r="AR397" s="25" t="str">
        <f>+IFERROR(VLOOKUP($AP397,'Calculation COD'!$B$4:$J$1055,7,FALSE),"")</f>
        <v/>
      </c>
      <c r="AS397" s="25" t="str">
        <f>+IFERROR(VLOOKUP($AP397,'Calculation NH4'!$B$4:$J$1041,7,FALSE),"")</f>
        <v/>
      </c>
      <c r="AT397" s="42" t="str">
        <f>+IFERROR(VLOOKUP($AP397,'Calculation NO3'!$B$4:$J$1044,7,FALSE),"")</f>
        <v/>
      </c>
      <c r="AU397" s="42" t="str">
        <f>+IFERROR(VLOOKUP($AP397,'Calculation P'!$B$4:$J$1000,7,FALSE),"")</f>
        <v/>
      </c>
      <c r="AV397" s="62"/>
      <c r="AW397" s="376" t="str">
        <f t="shared" si="148"/>
        <v>43808G</v>
      </c>
      <c r="AX397" s="25" t="str">
        <f>+IFERROR(VLOOKUP($AW397,'Calculation COD'!$B$4:$J$1055,7,FALSE),"")</f>
        <v/>
      </c>
      <c r="AY397" s="25" t="str">
        <f>+IFERROR(VLOOKUP($AW397,'Calculation NH4'!$B$4:$J$1041,7,FALSE),"")</f>
        <v/>
      </c>
      <c r="AZ397" s="42" t="str">
        <f>+IFERROR(VLOOKUP($AW397,'Calculation NO3'!$B$4:$J$1044,7,FALSE),"")</f>
        <v/>
      </c>
      <c r="BA397" s="70" t="str">
        <f>+IFERROR(VLOOKUP($AW397,'Calculation P'!$B$4:$J$1000,7,FALSE),"")</f>
        <v/>
      </c>
      <c r="BB397" s="373" t="str">
        <f t="shared" si="149"/>
        <v>43808H</v>
      </c>
      <c r="BC397" s="42" t="str">
        <f>+IFERROR(VLOOKUP($BB397,'Calculation TSS'!$B$4:$J$1000,7,FALSE),"")</f>
        <v/>
      </c>
      <c r="BD397" s="25" t="str">
        <f>+IFERROR(VLOOKUP($BB397,'Calculation COD'!$B$4:$J$1055,7,FALSE),"")</f>
        <v/>
      </c>
      <c r="BE397" s="25" t="str">
        <f>+IFERROR(VLOOKUP($BB397,'Calculation NH4'!$B$4:$J$1041,7,FALSE),"")</f>
        <v/>
      </c>
      <c r="BF397" s="25" t="str">
        <f>+IFERROR(VLOOKUP($BB397,'Calculation NO3'!$B$4:$J$1044,7,FALSE),"")</f>
        <v/>
      </c>
      <c r="BG397" s="132" t="str">
        <f>+IFERROR(VLOOKUP($BB397,'Calculation P'!$B$4:$J$1000,7,FALSE),"")</f>
        <v/>
      </c>
      <c r="BH397" s="377" t="str">
        <f t="shared" si="150"/>
        <v>43808I</v>
      </c>
      <c r="BI397" s="67" t="str">
        <f>+IFERROR(VLOOKUP($BH397,'Calculation TSS'!$B$4:$J$1000,7,FALSE),"")</f>
        <v/>
      </c>
      <c r="BJ397" s="25" t="str">
        <f>+IFERROR(VLOOKUP($BH397,'Calculation COD'!$B$4:$J$1055,7,FALSE),"")</f>
        <v/>
      </c>
      <c r="BK397" s="25" t="str">
        <f>+IFERROR(VLOOKUP($BH397,'Calculation NH4'!$B$4:$J$1041,7,FALSE),"")</f>
        <v/>
      </c>
      <c r="BL397" s="25" t="str">
        <f>+IFERROR(VLOOKUP($BH397,'Calculation NO3'!$B$4:$J$1044,7,FALSE),"")</f>
        <v/>
      </c>
      <c r="BM397" s="42" t="str">
        <f>+IFERROR(VLOOKUP($BH397,'Calculation P'!$B$4:$J$1000,7,FALSE),"")</f>
        <v/>
      </c>
      <c r="BN397" s="62"/>
      <c r="BO397" s="373" t="str">
        <f t="shared" si="151"/>
        <v>43808N</v>
      </c>
      <c r="BP397" s="190" t="str">
        <f>IFERROR(+VLOOKUP($BO397,'Calculation Solids'!$B$4:$I$1141,7,FALSE),"")</f>
        <v/>
      </c>
      <c r="BQ397" s="379" t="str">
        <f t="shared" si="152"/>
        <v>43808O</v>
      </c>
      <c r="BR397" s="190">
        <f>IFERROR(+VLOOKUP($BQ397,'Calculation Solids'!$B$4:$I$1141,7,FALSE),"")</f>
        <v>840.10630408308702</v>
      </c>
      <c r="BS397" s="380" t="str">
        <f t="shared" si="153"/>
        <v>43808P</v>
      </c>
      <c r="BT397" s="190" t="str">
        <f>IFERROR(+VLOOKUP($BS397,'Calculation Solids'!$B$4:$I$1141,7,FALSE),"")</f>
        <v/>
      </c>
    </row>
    <row r="398" spans="1:72" x14ac:dyDescent="0.35">
      <c r="A398" s="359">
        <v>43809</v>
      </c>
      <c r="B398" s="239"/>
      <c r="C398" s="173" t="str">
        <f t="shared" si="137"/>
        <v>43809A</v>
      </c>
      <c r="D398" s="42" t="str">
        <f>IFERROR(+VLOOKUP(C398,'Calculation Solids'!$B$4:$I$1141,7,FALSE),"")</f>
        <v/>
      </c>
      <c r="E398" s="372" t="str">
        <f>+IFERROR(VLOOKUP($C398,'Calculation COD'!$B$4:$J$1055,7,FALSE),"")</f>
        <v/>
      </c>
      <c r="F398" s="373" t="str">
        <f t="shared" si="138"/>
        <v>43809B</v>
      </c>
      <c r="G398" s="323" t="str">
        <f>IFERROR(+VLOOKUP($F398,'Calculation Solids'!$B$4:$I$1141,7,FALSE),"")</f>
        <v/>
      </c>
      <c r="H398" s="374" t="str">
        <f>+IFERROR(VLOOKUP($F398,'Calculation COD'!$B$4:$J$1055,7,FALSE),"")</f>
        <v/>
      </c>
      <c r="I398" s="374" t="str">
        <f>+IFERROR(VLOOKUP($F398,'Calculation NH4'!$B$4:$J$1041,7,FALSE),"")</f>
        <v/>
      </c>
      <c r="J398" s="42" t="str">
        <f>+IFERROR(VLOOKUP($F398,'Calculation NO3'!$B$4:$J$1044,7,FALSE),"")</f>
        <v/>
      </c>
      <c r="K398" s="42" t="str">
        <f>+IFERROR(VLOOKUP($F398,'Calculation P'!$B$4:$J$1000,7,FALSE),"")</f>
        <v/>
      </c>
      <c r="L398" s="239"/>
      <c r="M398" s="375" t="str">
        <f t="shared" si="139"/>
        <v>43809J</v>
      </c>
      <c r="N398" s="67" t="str">
        <f>+IFERROR(VLOOKUP($M398,'Calculation Solids'!$B$4:$J$1141,7,FALSE),"")</f>
        <v/>
      </c>
      <c r="O398" s="42" t="str">
        <f t="shared" si="140"/>
        <v>43809K</v>
      </c>
      <c r="P398" s="42" t="str">
        <f>+IFERROR(VLOOKUP($O398,'Calculation Solids'!$B$4:$J$1141,7,FALSE),"")</f>
        <v/>
      </c>
      <c r="Q398" s="42" t="str">
        <f t="shared" si="141"/>
        <v>43809L</v>
      </c>
      <c r="R398" s="42" t="str">
        <f>+IFERROR(VLOOKUP($Q398,'Calculation Solids'!$B$4:$J$1141,7,FALSE),"")</f>
        <v/>
      </c>
      <c r="S398" s="42" t="str">
        <f t="shared" si="142"/>
        <v>43809M</v>
      </c>
      <c r="T398" s="42" t="str">
        <f>+IFERROR(VLOOKUP($S398,'Calculation Solids'!$B$4:$J$1141,7,FALSE),"")</f>
        <v/>
      </c>
      <c r="U398" s="70" t="str">
        <f t="shared" si="143"/>
        <v/>
      </c>
      <c r="V398" s="376" t="str">
        <f t="shared" si="144"/>
        <v>43809C</v>
      </c>
      <c r="W398" s="42" t="str">
        <f>+IFERROR(VLOOKUP($V398,'Calculation Solids'!$B$4:$J$1141,7,FALSE),"")</f>
        <v/>
      </c>
      <c r="X398" s="24" t="str">
        <f>+IFERROR(VLOOKUP($V398,'Calculation COD'!$B$4:$J$1055,7,FALSE),"")</f>
        <v/>
      </c>
      <c r="Y398" s="24" t="str">
        <f>+IFERROR(VLOOKUP($V398,'Calculation NH4'!$B$4:$J$1041,7,FALSE),"")</f>
        <v/>
      </c>
      <c r="Z398" s="42" t="str">
        <f>+IFERROR(VLOOKUP($V398,'Calculation NO3'!$B$4:$J$1044,7,FALSE),"")</f>
        <v/>
      </c>
      <c r="AA398" s="132" t="str">
        <f>+IFERROR(VLOOKUP($V398,'Calculation P'!$B$4:$J$1000,7,FALSE),"")</f>
        <v/>
      </c>
      <c r="AB398" s="62"/>
      <c r="AC398" s="373" t="str">
        <f t="shared" si="145"/>
        <v>43809D</v>
      </c>
      <c r="AD398" s="24" t="str">
        <f>+IFERROR(VLOOKUP($AC398,'Calculation TSS'!$B$4:$J$1000,7,FALSE),"")</f>
        <v/>
      </c>
      <c r="AE398" s="24" t="str">
        <f>+IFERROR(VLOOKUP($AC398,'Calculation COD'!$B$4:$J$1055,7,FALSE),"")</f>
        <v/>
      </c>
      <c r="AF398" s="24" t="str">
        <f>+IFERROR(VLOOKUP($AC398,'Calculation NH4'!$B$4:$J$1041,7,FALSE),"")</f>
        <v/>
      </c>
      <c r="AG398" s="42" t="str">
        <f>+IFERROR(VLOOKUP($AC398,'Calculation NO3'!$B$4:$J$1044,7,FALSE),"")</f>
        <v/>
      </c>
      <c r="AH398" s="42" t="str">
        <f>+IFERROR(VLOOKUP($AC398,'Calculation P'!$B$4:$J$1000,7,FALSE),"")</f>
        <v/>
      </c>
      <c r="AI398" s="239"/>
      <c r="AJ398" s="377" t="str">
        <f t="shared" si="146"/>
        <v>43809E</v>
      </c>
      <c r="AK398" s="378" t="str">
        <f>+IFERROR(VLOOKUP($AJ398,'Calculation TSS'!$B$4:$J$1000,7,FALSE),"")</f>
        <v/>
      </c>
      <c r="AL398" s="24" t="str">
        <f>+IFERROR(VLOOKUP($AJ398,'Calculation COD'!$B$4:$J$1055,7,FALSE),"")</f>
        <v/>
      </c>
      <c r="AM398" s="24" t="str">
        <f>+IFERROR(VLOOKUP($AJ398,'Calculation NH4'!$B$4:$J$1041,7,FALSE),"")</f>
        <v/>
      </c>
      <c r="AN398" s="42" t="str">
        <f>+IFERROR(VLOOKUP($AJ398,'Calculation NO3'!$B$4:$J$1044,7,FALSE),"")</f>
        <v/>
      </c>
      <c r="AO398" s="70" t="str">
        <f>+IFERROR(VLOOKUP($AJ398,'Calculation P'!$B$4:$J$1000,7,FALSE),"")</f>
        <v/>
      </c>
      <c r="AP398" s="323" t="str">
        <f t="shared" si="147"/>
        <v>43809F</v>
      </c>
      <c r="AQ398" s="25" t="str">
        <f>+IFERROR(VLOOKUP($AP398,'Calculation TSS'!$B$4:$J$1000,7,FALSE),"")</f>
        <v/>
      </c>
      <c r="AR398" s="25" t="str">
        <f>+IFERROR(VLOOKUP($AP398,'Calculation COD'!$B$4:$J$1055,7,FALSE),"")</f>
        <v/>
      </c>
      <c r="AS398" s="25" t="str">
        <f>+IFERROR(VLOOKUP($AP398,'Calculation NH4'!$B$4:$J$1041,7,FALSE),"")</f>
        <v/>
      </c>
      <c r="AT398" s="42" t="str">
        <f>+IFERROR(VLOOKUP($AP398,'Calculation NO3'!$B$4:$J$1044,7,FALSE),"")</f>
        <v/>
      </c>
      <c r="AU398" s="42" t="str">
        <f>+IFERROR(VLOOKUP($AP398,'Calculation P'!$B$4:$J$1000,7,FALSE),"")</f>
        <v/>
      </c>
      <c r="AV398" s="62"/>
      <c r="AW398" s="376" t="str">
        <f t="shared" si="148"/>
        <v>43809G</v>
      </c>
      <c r="AX398" s="25" t="str">
        <f>+IFERROR(VLOOKUP($AW398,'Calculation COD'!$B$4:$J$1055,7,FALSE),"")</f>
        <v/>
      </c>
      <c r="AY398" s="25" t="str">
        <f>+IFERROR(VLOOKUP($AW398,'Calculation NH4'!$B$4:$J$1041,7,FALSE),"")</f>
        <v/>
      </c>
      <c r="AZ398" s="42" t="str">
        <f>+IFERROR(VLOOKUP($AW398,'Calculation NO3'!$B$4:$J$1044,7,FALSE),"")</f>
        <v/>
      </c>
      <c r="BA398" s="70" t="str">
        <f>+IFERROR(VLOOKUP($AW398,'Calculation P'!$B$4:$J$1000,7,FALSE),"")</f>
        <v/>
      </c>
      <c r="BB398" s="373" t="str">
        <f t="shared" si="149"/>
        <v>43809H</v>
      </c>
      <c r="BC398" s="42" t="str">
        <f>+IFERROR(VLOOKUP($BB398,'Calculation TSS'!$B$4:$J$1000,7,FALSE),"")</f>
        <v/>
      </c>
      <c r="BD398" s="25" t="str">
        <f>+IFERROR(VLOOKUP($BB398,'Calculation COD'!$B$4:$J$1055,7,FALSE),"")</f>
        <v/>
      </c>
      <c r="BE398" s="25" t="str">
        <f>+IFERROR(VLOOKUP($BB398,'Calculation NH4'!$B$4:$J$1041,7,FALSE),"")</f>
        <v/>
      </c>
      <c r="BF398" s="25" t="str">
        <f>+IFERROR(VLOOKUP($BB398,'Calculation NO3'!$B$4:$J$1044,7,FALSE),"")</f>
        <v/>
      </c>
      <c r="BG398" s="132" t="str">
        <f>+IFERROR(VLOOKUP($BB398,'Calculation P'!$B$4:$J$1000,7,FALSE),"")</f>
        <v/>
      </c>
      <c r="BH398" s="377" t="str">
        <f t="shared" si="150"/>
        <v>43809I</v>
      </c>
      <c r="BI398" s="67" t="str">
        <f>+IFERROR(VLOOKUP($BH398,'Calculation TSS'!$B$4:$J$1000,7,FALSE),"")</f>
        <v/>
      </c>
      <c r="BJ398" s="25" t="str">
        <f>+IFERROR(VLOOKUP($BH398,'Calculation COD'!$B$4:$J$1055,7,FALSE),"")</f>
        <v/>
      </c>
      <c r="BK398" s="25" t="str">
        <f>+IFERROR(VLOOKUP($BH398,'Calculation NH4'!$B$4:$J$1041,7,FALSE),"")</f>
        <v/>
      </c>
      <c r="BL398" s="25" t="str">
        <f>+IFERROR(VLOOKUP($BH398,'Calculation NO3'!$B$4:$J$1044,7,FALSE),"")</f>
        <v/>
      </c>
      <c r="BM398" s="42" t="str">
        <f>+IFERROR(VLOOKUP($BH398,'Calculation P'!$B$4:$J$1000,7,FALSE),"")</f>
        <v/>
      </c>
      <c r="BN398" s="62"/>
      <c r="BO398" s="373" t="str">
        <f t="shared" si="151"/>
        <v>43809N</v>
      </c>
      <c r="BP398" s="190" t="str">
        <f>IFERROR(+VLOOKUP($BO398,'Calculation Solids'!$B$4:$I$1141,7,FALSE),"")</f>
        <v/>
      </c>
      <c r="BQ398" s="379" t="str">
        <f t="shared" si="152"/>
        <v>43809O</v>
      </c>
      <c r="BR398" s="190" t="str">
        <f>IFERROR(+VLOOKUP($BQ398,'Calculation Solids'!$B$4:$I$1141,7,FALSE),"")</f>
        <v/>
      </c>
      <c r="BS398" s="380" t="str">
        <f t="shared" si="153"/>
        <v>43809P</v>
      </c>
      <c r="BT398" s="190" t="str">
        <f>IFERROR(+VLOOKUP($BS398,'Calculation Solids'!$B$4:$I$1141,7,FALSE),"")</f>
        <v/>
      </c>
    </row>
    <row r="399" spans="1:72" x14ac:dyDescent="0.35">
      <c r="A399" s="359">
        <v>43810</v>
      </c>
      <c r="B399" s="239"/>
      <c r="C399" s="173" t="str">
        <f t="shared" si="137"/>
        <v>43810A</v>
      </c>
      <c r="D399" s="42">
        <f>IFERROR(+VLOOKUP(C399,'Calculation Solids'!$B$4:$I$1141,7,FALSE),"")</f>
        <v>8.0680322213332936</v>
      </c>
      <c r="E399" s="372">
        <f>+IFERROR(VLOOKUP($C399,'Calculation COD'!$B$4:$J$1055,7,FALSE),"")</f>
        <v>8500</v>
      </c>
      <c r="F399" s="373" t="str">
        <f t="shared" si="138"/>
        <v>43810B</v>
      </c>
      <c r="G399" s="323">
        <f>IFERROR(+VLOOKUP($F399,'Calculation Solids'!$B$4:$I$1141,7,FALSE),"")</f>
        <v>4.793399857119848</v>
      </c>
      <c r="H399" s="374">
        <f>+IFERROR(VLOOKUP($F399,'Calculation COD'!$B$4:$J$1055,7,FALSE),"")</f>
        <v>4140</v>
      </c>
      <c r="I399" s="374">
        <f>+IFERROR(VLOOKUP($F399,'Calculation NH4'!$B$4:$J$1041,7,FALSE),"")</f>
        <v>870</v>
      </c>
      <c r="J399" s="42">
        <f>+IFERROR(VLOOKUP($F399,'Calculation NO3'!$B$4:$J$1044,7,FALSE),"")</f>
        <v>31.4</v>
      </c>
      <c r="K399" s="42">
        <f>+IFERROR(VLOOKUP($F399,'Calculation P'!$B$4:$J$1000,7,FALSE),"")</f>
        <v>32.700000000000003</v>
      </c>
      <c r="L399" s="239"/>
      <c r="M399" s="375" t="str">
        <f t="shared" si="139"/>
        <v>43810J</v>
      </c>
      <c r="N399" s="67">
        <f>+IFERROR(VLOOKUP($M399,'Calculation Solids'!$B$4:$J$1141,7,FALSE),"")</f>
        <v>46.150798563823137</v>
      </c>
      <c r="O399" s="42" t="str">
        <f t="shared" si="140"/>
        <v>43810K</v>
      </c>
      <c r="P399" s="42">
        <f>+IFERROR(VLOOKUP($O399,'Calculation Solids'!$B$4:$J$1141,7,FALSE),"")</f>
        <v>46.773315682236316</v>
      </c>
      <c r="Q399" s="42" t="str">
        <f t="shared" si="141"/>
        <v>43810L</v>
      </c>
      <c r="R399" s="42">
        <f>+IFERROR(VLOOKUP($Q399,'Calculation Solids'!$B$4:$J$1141,7,FALSE),"")</f>
        <v>47.969466136476179</v>
      </c>
      <c r="S399" s="42" t="str">
        <f t="shared" si="142"/>
        <v>43810M</v>
      </c>
      <c r="T399" s="42">
        <f>+IFERROR(VLOOKUP($S399,'Calculation Solids'!$B$4:$J$1141,7,FALSE),"")</f>
        <v>47.446713189007738</v>
      </c>
      <c r="U399" s="70">
        <f t="shared" si="143"/>
        <v>47.085073392885839</v>
      </c>
      <c r="V399" s="376" t="str">
        <f t="shared" si="144"/>
        <v>43810C</v>
      </c>
      <c r="W399" s="42">
        <f>+IFERROR(VLOOKUP($V399,'Calculation Solids'!$B$4:$J$1141,7,FALSE),"")</f>
        <v>3.457185537952868</v>
      </c>
      <c r="X399" s="24">
        <f>+IFERROR(VLOOKUP($V399,'Calculation COD'!$B$4:$J$1055,7,FALSE),"")</f>
        <v>0</v>
      </c>
      <c r="Y399" s="24">
        <f>+IFERROR(VLOOKUP($V399,'Calculation NH4'!$B$4:$J$1041,7,FALSE),"")</f>
        <v>810</v>
      </c>
      <c r="Z399" s="42">
        <f>+IFERROR(VLOOKUP($V399,'Calculation NO3'!$B$4:$J$1044,7,FALSE),"")</f>
        <v>0</v>
      </c>
      <c r="AA399" s="132" t="str">
        <f>+IFERROR(VLOOKUP($V399,'Calculation P'!$B$4:$J$1000,7,FALSE),"")</f>
        <v/>
      </c>
      <c r="AB399" s="62"/>
      <c r="AC399" s="373" t="str">
        <f t="shared" si="145"/>
        <v>43810D</v>
      </c>
      <c r="AD399" s="24">
        <f>+IFERROR(VLOOKUP($AC399,'Calculation TSS'!$B$4:$J$1000,7,FALSE),"")</f>
        <v>813.33333333333258</v>
      </c>
      <c r="AE399" s="24">
        <f>+IFERROR(VLOOKUP($AC399,'Calculation COD'!$B$4:$J$1055,7,FALSE),"")</f>
        <v>0</v>
      </c>
      <c r="AF399" s="24">
        <f>+IFERROR(VLOOKUP($AC399,'Calculation NH4'!$B$4:$J$1041,7,FALSE),"")</f>
        <v>800</v>
      </c>
      <c r="AG399" s="42">
        <f>+IFERROR(VLOOKUP($AC399,'Calculation NO3'!$B$4:$J$1044,7,FALSE),"")</f>
        <v>0</v>
      </c>
      <c r="AH399" s="42" t="str">
        <f>+IFERROR(VLOOKUP($AC399,'Calculation P'!$B$4:$J$1000,7,FALSE),"")</f>
        <v/>
      </c>
      <c r="AI399" s="239"/>
      <c r="AJ399" s="377" t="str">
        <f t="shared" si="146"/>
        <v>43810E</v>
      </c>
      <c r="AK399" s="378" t="str">
        <f>+IFERROR(VLOOKUP($AJ399,'Calculation TSS'!$B$4:$J$1000,7,FALSE),"")</f>
        <v/>
      </c>
      <c r="AL399" s="24" t="str">
        <f>+IFERROR(VLOOKUP($AJ399,'Calculation COD'!$B$4:$J$1055,7,FALSE),"")</f>
        <v/>
      </c>
      <c r="AM399" s="24" t="str">
        <f>+IFERROR(VLOOKUP($AJ399,'Calculation NH4'!$B$4:$J$1041,7,FALSE),"")</f>
        <v/>
      </c>
      <c r="AN399" s="42" t="str">
        <f>+IFERROR(VLOOKUP($AJ399,'Calculation NO3'!$B$4:$J$1044,7,FALSE),"")</f>
        <v/>
      </c>
      <c r="AO399" s="70" t="str">
        <f>+IFERROR(VLOOKUP($AJ399,'Calculation P'!$B$4:$J$1000,7,FALSE),"")</f>
        <v/>
      </c>
      <c r="AP399" s="323" t="str">
        <f t="shared" si="147"/>
        <v>43810F</v>
      </c>
      <c r="AQ399" s="25">
        <f>+IFERROR(VLOOKUP($AP399,'Calculation TSS'!$B$4:$J$1000,7,FALSE),"")</f>
        <v>529.99999999999716</v>
      </c>
      <c r="AR399" s="25" t="str">
        <f>+IFERROR(VLOOKUP($AP399,'Calculation COD'!$B$4:$J$1055,7,FALSE),"")</f>
        <v/>
      </c>
      <c r="AS399" s="25" t="str">
        <f>+IFERROR(VLOOKUP($AP399,'Calculation NH4'!$B$4:$J$1041,7,FALSE),"")</f>
        <v/>
      </c>
      <c r="AT399" s="42" t="str">
        <f>+IFERROR(VLOOKUP($AP399,'Calculation NO3'!$B$4:$J$1044,7,FALSE),"")</f>
        <v/>
      </c>
      <c r="AU399" s="42" t="str">
        <f>+IFERROR(VLOOKUP($AP399,'Calculation P'!$B$4:$J$1000,7,FALSE),"")</f>
        <v/>
      </c>
      <c r="AV399" s="62"/>
      <c r="AW399" s="376" t="str">
        <f t="shared" si="148"/>
        <v>43810G</v>
      </c>
      <c r="AX399" s="25">
        <f>+IFERROR(VLOOKUP($AW399,'Calculation COD'!$B$4:$J$1055,7,FALSE),"")</f>
        <v>0</v>
      </c>
      <c r="AY399" s="25">
        <f>+IFERROR(VLOOKUP($AW399,'Calculation NH4'!$B$4:$J$1041,7,FALSE),"")</f>
        <v>345</v>
      </c>
      <c r="AZ399" s="42">
        <f>+IFERROR(VLOOKUP($AW399,'Calculation NO3'!$B$4:$J$1044,7,FALSE),"")</f>
        <v>0</v>
      </c>
      <c r="BA399" s="70">
        <f>+IFERROR(VLOOKUP($AW399,'Calculation P'!$B$4:$J$1000,7,FALSE),"")</f>
        <v>0</v>
      </c>
      <c r="BB399" s="373" t="str">
        <f t="shared" si="149"/>
        <v>43810H</v>
      </c>
      <c r="BC399" s="42">
        <f>+IFERROR(VLOOKUP($BB399,'Calculation TSS'!$B$4:$J$1000,7,FALSE),"")</f>
        <v>24.000000000000316</v>
      </c>
      <c r="BD399" s="25">
        <f>+IFERROR(VLOOKUP($BB399,'Calculation COD'!$B$4:$J$1055,7,FALSE),"")</f>
        <v>0</v>
      </c>
      <c r="BE399" s="25">
        <f>+IFERROR(VLOOKUP($BB399,'Calculation NH4'!$B$4:$J$1041,7,FALSE),"")</f>
        <v>325</v>
      </c>
      <c r="BF399" s="25">
        <f>+IFERROR(VLOOKUP($BB399,'Calculation NO3'!$B$4:$J$1044,7,FALSE),"")</f>
        <v>48.900000000000006</v>
      </c>
      <c r="BG399" s="132" t="str">
        <f>+IFERROR(VLOOKUP($BB399,'Calculation P'!$B$4:$J$1000,7,FALSE),"")</f>
        <v/>
      </c>
      <c r="BH399" s="377" t="str">
        <f t="shared" si="150"/>
        <v>43810I</v>
      </c>
      <c r="BI399" s="67">
        <f>+IFERROR(VLOOKUP($BH399,'Calculation TSS'!$B$4:$J$1000,7,FALSE),"")</f>
        <v>20.999999999999908</v>
      </c>
      <c r="BJ399" s="25">
        <f>+IFERROR(VLOOKUP($BH399,'Calculation COD'!$B$4:$J$1055,7,FALSE),"")</f>
        <v>0</v>
      </c>
      <c r="BK399" s="25">
        <f>+IFERROR(VLOOKUP($BH399,'Calculation NH4'!$B$4:$J$1041,7,FALSE),"")</f>
        <v>145</v>
      </c>
      <c r="BL399" s="25">
        <f>+IFERROR(VLOOKUP($BH399,'Calculation NO3'!$B$4:$J$1044,7,FALSE),"")</f>
        <v>112.5</v>
      </c>
      <c r="BM399" s="42">
        <f>+IFERROR(VLOOKUP($BH399,'Calculation P'!$B$4:$J$1000,7,FALSE),"")</f>
        <v>0</v>
      </c>
      <c r="BN399" s="62"/>
      <c r="BO399" s="373" t="str">
        <f t="shared" si="151"/>
        <v>43810N</v>
      </c>
      <c r="BP399" s="190" t="str">
        <f>IFERROR(+VLOOKUP($BO399,'Calculation Solids'!$B$4:$I$1141,7,FALSE),"")</f>
        <v/>
      </c>
      <c r="BQ399" s="379" t="str">
        <f t="shared" si="152"/>
        <v>43810O</v>
      </c>
      <c r="BR399" s="190" t="str">
        <f>IFERROR(+VLOOKUP($BQ399,'Calculation Solids'!$B$4:$I$1141,7,FALSE),"")</f>
        <v/>
      </c>
      <c r="BS399" s="380" t="str">
        <f t="shared" si="153"/>
        <v>43810P</v>
      </c>
      <c r="BT399" s="190" t="str">
        <f>IFERROR(+VLOOKUP($BS399,'Calculation Solids'!$B$4:$I$1141,7,FALSE),"")</f>
        <v/>
      </c>
    </row>
    <row r="400" spans="1:72" x14ac:dyDescent="0.35">
      <c r="A400" s="359">
        <v>43811</v>
      </c>
      <c r="B400" s="239"/>
      <c r="C400" s="173" t="str">
        <f t="shared" si="137"/>
        <v>43811A</v>
      </c>
      <c r="D400" s="42" t="str">
        <f>IFERROR(+VLOOKUP(C400,'Calculation Solids'!$B$4:$I$1141,7,FALSE),"")</f>
        <v/>
      </c>
      <c r="E400" s="372" t="str">
        <f>+IFERROR(VLOOKUP($C400,'Calculation COD'!$B$4:$J$1055,7,FALSE),"")</f>
        <v/>
      </c>
      <c r="F400" s="373" t="str">
        <f t="shared" si="138"/>
        <v>43811B</v>
      </c>
      <c r="G400" s="323" t="str">
        <f>IFERROR(+VLOOKUP($F400,'Calculation Solids'!$B$4:$I$1141,7,FALSE),"")</f>
        <v/>
      </c>
      <c r="H400" s="374" t="str">
        <f>+IFERROR(VLOOKUP($F400,'Calculation COD'!$B$4:$J$1055,7,FALSE),"")</f>
        <v/>
      </c>
      <c r="I400" s="374" t="str">
        <f>+IFERROR(VLOOKUP($F400,'Calculation NH4'!$B$4:$J$1041,7,FALSE),"")</f>
        <v/>
      </c>
      <c r="J400" s="42" t="str">
        <f>+IFERROR(VLOOKUP($F400,'Calculation NO3'!$B$4:$J$1044,7,FALSE),"")</f>
        <v/>
      </c>
      <c r="K400" s="42" t="str">
        <f>+IFERROR(VLOOKUP($F400,'Calculation P'!$B$4:$J$1000,7,FALSE),"")</f>
        <v/>
      </c>
      <c r="L400" s="239"/>
      <c r="M400" s="375" t="str">
        <f t="shared" si="139"/>
        <v>43811J</v>
      </c>
      <c r="N400" s="67" t="str">
        <f>+IFERROR(VLOOKUP($M400,'Calculation Solids'!$B$4:$J$1141,7,FALSE),"")</f>
        <v/>
      </c>
      <c r="O400" s="42" t="str">
        <f t="shared" si="140"/>
        <v>43811K</v>
      </c>
      <c r="P400" s="42" t="str">
        <f>+IFERROR(VLOOKUP($O400,'Calculation Solids'!$B$4:$J$1141,7,FALSE),"")</f>
        <v/>
      </c>
      <c r="Q400" s="42" t="str">
        <f t="shared" si="141"/>
        <v>43811L</v>
      </c>
      <c r="R400" s="42" t="str">
        <f>+IFERROR(VLOOKUP($Q400,'Calculation Solids'!$B$4:$J$1141,7,FALSE),"")</f>
        <v/>
      </c>
      <c r="S400" s="42" t="str">
        <f t="shared" si="142"/>
        <v>43811M</v>
      </c>
      <c r="T400" s="42" t="str">
        <f>+IFERROR(VLOOKUP($S400,'Calculation Solids'!$B$4:$J$1141,7,FALSE),"")</f>
        <v/>
      </c>
      <c r="U400" s="70" t="str">
        <f t="shared" si="143"/>
        <v/>
      </c>
      <c r="V400" s="376" t="str">
        <f t="shared" si="144"/>
        <v>43811C</v>
      </c>
      <c r="W400" s="42" t="str">
        <f>+IFERROR(VLOOKUP($V400,'Calculation Solids'!$B$4:$J$1141,7,FALSE),"")</f>
        <v/>
      </c>
      <c r="X400" s="24" t="str">
        <f>+IFERROR(VLOOKUP($V400,'Calculation COD'!$B$4:$J$1055,7,FALSE),"")</f>
        <v/>
      </c>
      <c r="Y400" s="24" t="str">
        <f>+IFERROR(VLOOKUP($V400,'Calculation NH4'!$B$4:$J$1041,7,FALSE),"")</f>
        <v/>
      </c>
      <c r="Z400" s="42" t="str">
        <f>+IFERROR(VLOOKUP($V400,'Calculation NO3'!$B$4:$J$1044,7,FALSE),"")</f>
        <v/>
      </c>
      <c r="AA400" s="132" t="str">
        <f>+IFERROR(VLOOKUP($V400,'Calculation P'!$B$4:$J$1000,7,FALSE),"")</f>
        <v/>
      </c>
      <c r="AB400" s="62"/>
      <c r="AC400" s="373" t="str">
        <f t="shared" si="145"/>
        <v>43811D</v>
      </c>
      <c r="AD400" s="24" t="str">
        <f>+IFERROR(VLOOKUP($AC400,'Calculation TSS'!$B$4:$J$1000,7,FALSE),"")</f>
        <v/>
      </c>
      <c r="AE400" s="24" t="str">
        <f>+IFERROR(VLOOKUP($AC400,'Calculation COD'!$B$4:$J$1055,7,FALSE),"")</f>
        <v/>
      </c>
      <c r="AF400" s="24" t="str">
        <f>+IFERROR(VLOOKUP($AC400,'Calculation NH4'!$B$4:$J$1041,7,FALSE),"")</f>
        <v/>
      </c>
      <c r="AG400" s="42" t="str">
        <f>+IFERROR(VLOOKUP($AC400,'Calculation NO3'!$B$4:$J$1044,7,FALSE),"")</f>
        <v/>
      </c>
      <c r="AH400" s="42" t="str">
        <f>+IFERROR(VLOOKUP($AC400,'Calculation P'!$B$4:$J$1000,7,FALSE),"")</f>
        <v/>
      </c>
      <c r="AI400" s="239"/>
      <c r="AJ400" s="377" t="str">
        <f t="shared" si="146"/>
        <v>43811E</v>
      </c>
      <c r="AK400" s="378" t="str">
        <f>+IFERROR(VLOOKUP($AJ400,'Calculation TSS'!$B$4:$J$1000,7,FALSE),"")</f>
        <v/>
      </c>
      <c r="AL400" s="24" t="str">
        <f>+IFERROR(VLOOKUP($AJ400,'Calculation COD'!$B$4:$J$1055,7,FALSE),"")</f>
        <v/>
      </c>
      <c r="AM400" s="24" t="str">
        <f>+IFERROR(VLOOKUP($AJ400,'Calculation NH4'!$B$4:$J$1041,7,FALSE),"")</f>
        <v/>
      </c>
      <c r="AN400" s="42" t="str">
        <f>+IFERROR(VLOOKUP($AJ400,'Calculation NO3'!$B$4:$J$1044,7,FALSE),"")</f>
        <v/>
      </c>
      <c r="AO400" s="70" t="str">
        <f>+IFERROR(VLOOKUP($AJ400,'Calculation P'!$B$4:$J$1000,7,FALSE),"")</f>
        <v/>
      </c>
      <c r="AP400" s="323" t="str">
        <f t="shared" si="147"/>
        <v>43811F</v>
      </c>
      <c r="AQ400" s="25" t="str">
        <f>+IFERROR(VLOOKUP($AP400,'Calculation TSS'!$B$4:$J$1000,7,FALSE),"")</f>
        <v/>
      </c>
      <c r="AR400" s="25" t="str">
        <f>+IFERROR(VLOOKUP($AP400,'Calculation COD'!$B$4:$J$1055,7,FALSE),"")</f>
        <v/>
      </c>
      <c r="AS400" s="25" t="str">
        <f>+IFERROR(VLOOKUP($AP400,'Calculation NH4'!$B$4:$J$1041,7,FALSE),"")</f>
        <v/>
      </c>
      <c r="AT400" s="42" t="str">
        <f>+IFERROR(VLOOKUP($AP400,'Calculation NO3'!$B$4:$J$1044,7,FALSE),"")</f>
        <v/>
      </c>
      <c r="AU400" s="42" t="str">
        <f>+IFERROR(VLOOKUP($AP400,'Calculation P'!$B$4:$J$1000,7,FALSE),"")</f>
        <v/>
      </c>
      <c r="AV400" s="62"/>
      <c r="AW400" s="376" t="str">
        <f t="shared" si="148"/>
        <v>43811G</v>
      </c>
      <c r="AX400" s="25" t="str">
        <f>+IFERROR(VLOOKUP($AW400,'Calculation COD'!$B$4:$J$1055,7,FALSE),"")</f>
        <v/>
      </c>
      <c r="AY400" s="25" t="str">
        <f>+IFERROR(VLOOKUP($AW400,'Calculation NH4'!$B$4:$J$1041,7,FALSE),"")</f>
        <v/>
      </c>
      <c r="AZ400" s="42" t="str">
        <f>+IFERROR(VLOOKUP($AW400,'Calculation NO3'!$B$4:$J$1044,7,FALSE),"")</f>
        <v/>
      </c>
      <c r="BA400" s="70" t="str">
        <f>+IFERROR(VLOOKUP($AW400,'Calculation P'!$B$4:$J$1000,7,FALSE),"")</f>
        <v/>
      </c>
      <c r="BB400" s="373" t="str">
        <f t="shared" si="149"/>
        <v>43811H</v>
      </c>
      <c r="BC400" s="42" t="str">
        <f>+IFERROR(VLOOKUP($BB400,'Calculation TSS'!$B$4:$J$1000,7,FALSE),"")</f>
        <v/>
      </c>
      <c r="BD400" s="25" t="str">
        <f>+IFERROR(VLOOKUP($BB400,'Calculation COD'!$B$4:$J$1055,7,FALSE),"")</f>
        <v/>
      </c>
      <c r="BE400" s="25" t="str">
        <f>+IFERROR(VLOOKUP($BB400,'Calculation NH4'!$B$4:$J$1041,7,FALSE),"")</f>
        <v/>
      </c>
      <c r="BF400" s="25" t="str">
        <f>+IFERROR(VLOOKUP($BB400,'Calculation NO3'!$B$4:$J$1044,7,FALSE),"")</f>
        <v/>
      </c>
      <c r="BG400" s="132" t="str">
        <f>+IFERROR(VLOOKUP($BB400,'Calculation P'!$B$4:$J$1000,7,FALSE),"")</f>
        <v/>
      </c>
      <c r="BH400" s="377" t="str">
        <f t="shared" si="150"/>
        <v>43811I</v>
      </c>
      <c r="BI400" s="67" t="str">
        <f>+IFERROR(VLOOKUP($BH400,'Calculation TSS'!$B$4:$J$1000,7,FALSE),"")</f>
        <v/>
      </c>
      <c r="BJ400" s="25" t="str">
        <f>+IFERROR(VLOOKUP($BH400,'Calculation COD'!$B$4:$J$1055,7,FALSE),"")</f>
        <v/>
      </c>
      <c r="BK400" s="25" t="str">
        <f>+IFERROR(VLOOKUP($BH400,'Calculation NH4'!$B$4:$J$1041,7,FALSE),"")</f>
        <v/>
      </c>
      <c r="BL400" s="25" t="str">
        <f>+IFERROR(VLOOKUP($BH400,'Calculation NO3'!$B$4:$J$1044,7,FALSE),"")</f>
        <v/>
      </c>
      <c r="BM400" s="42" t="str">
        <f>+IFERROR(VLOOKUP($BH400,'Calculation P'!$B$4:$J$1000,7,FALSE),"")</f>
        <v/>
      </c>
      <c r="BN400" s="62"/>
      <c r="BO400" s="373" t="str">
        <f t="shared" si="151"/>
        <v>43811N</v>
      </c>
      <c r="BP400" s="190" t="str">
        <f>IFERROR(+VLOOKUP($BO400,'Calculation Solids'!$B$4:$I$1141,7,FALSE),"")</f>
        <v/>
      </c>
      <c r="BQ400" s="379" t="str">
        <f t="shared" si="152"/>
        <v>43811O</v>
      </c>
      <c r="BR400" s="190" t="str">
        <f>IFERROR(+VLOOKUP($BQ400,'Calculation Solids'!$B$4:$I$1141,7,FALSE),"")</f>
        <v/>
      </c>
      <c r="BS400" s="380" t="str">
        <f t="shared" si="153"/>
        <v>43811P</v>
      </c>
      <c r="BT400" s="190" t="str">
        <f>IFERROR(+VLOOKUP($BS400,'Calculation Solids'!$B$4:$I$1141,7,FALSE),"")</f>
        <v/>
      </c>
    </row>
    <row r="401" spans="1:72" x14ac:dyDescent="0.35">
      <c r="A401" s="359">
        <v>43812</v>
      </c>
      <c r="B401" s="239"/>
      <c r="C401" s="173" t="str">
        <f t="shared" si="137"/>
        <v>43812A</v>
      </c>
      <c r="D401" s="42">
        <f>IFERROR(+VLOOKUP(C401,'Calculation Solids'!$B$4:$I$1141,7,FALSE),"")</f>
        <v>10.670919859901115</v>
      </c>
      <c r="E401" s="372" t="str">
        <f>+IFERROR(VLOOKUP($C401,'Calculation COD'!$B$4:$J$1055,7,FALSE),"")</f>
        <v/>
      </c>
      <c r="F401" s="373" t="str">
        <f t="shared" si="138"/>
        <v>43812B</v>
      </c>
      <c r="G401" s="323">
        <f>IFERROR(+VLOOKUP($F401,'Calculation Solids'!$B$4:$I$1141,7,FALSE),"")</f>
        <v>5.0491618391347295</v>
      </c>
      <c r="H401" s="374" t="str">
        <f>+IFERROR(VLOOKUP($F401,'Calculation COD'!$B$4:$J$1055,7,FALSE),"")</f>
        <v/>
      </c>
      <c r="I401" s="374" t="str">
        <f>+IFERROR(VLOOKUP($F401,'Calculation NH4'!$B$4:$J$1041,7,FALSE),"")</f>
        <v/>
      </c>
      <c r="J401" s="42" t="str">
        <f>+IFERROR(VLOOKUP($F401,'Calculation NO3'!$B$4:$J$1044,7,FALSE),"")</f>
        <v/>
      </c>
      <c r="K401" s="42" t="str">
        <f>+IFERROR(VLOOKUP($F401,'Calculation P'!$B$4:$J$1000,7,FALSE),"")</f>
        <v/>
      </c>
      <c r="L401" s="239"/>
      <c r="M401" s="375" t="str">
        <f t="shared" si="139"/>
        <v>43812J</v>
      </c>
      <c r="N401" s="67">
        <f>+IFERROR(VLOOKUP($M401,'Calculation Solids'!$B$4:$J$1141,7,FALSE),"")</f>
        <v>47.4332676659198</v>
      </c>
      <c r="O401" s="42" t="str">
        <f t="shared" si="140"/>
        <v>43812K</v>
      </c>
      <c r="P401" s="42">
        <f>+IFERROR(VLOOKUP($O401,'Calculation Solids'!$B$4:$J$1141,7,FALSE),"")</f>
        <v>50.211156697328683</v>
      </c>
      <c r="Q401" s="42" t="str">
        <f t="shared" si="141"/>
        <v>43812L</v>
      </c>
      <c r="R401" s="42" t="str">
        <f>+IFERROR(VLOOKUP($Q401,'Calculation Solids'!$B$4:$J$1141,7,FALSE),"")</f>
        <v/>
      </c>
      <c r="S401" s="42" t="str">
        <f t="shared" si="142"/>
        <v>43812M</v>
      </c>
      <c r="T401" s="42" t="str">
        <f>+IFERROR(VLOOKUP($S401,'Calculation Solids'!$B$4:$J$1141,7,FALSE),"")</f>
        <v/>
      </c>
      <c r="U401" s="70">
        <f t="shared" si="143"/>
        <v>48.822212181624238</v>
      </c>
      <c r="V401" s="376" t="str">
        <f t="shared" si="144"/>
        <v>43812C</v>
      </c>
      <c r="W401" s="42" t="str">
        <f>+IFERROR(VLOOKUP($V401,'Calculation Solids'!$B$4:$J$1141,7,FALSE),"")</f>
        <v/>
      </c>
      <c r="X401" s="24" t="str">
        <f>+IFERROR(VLOOKUP($V401,'Calculation COD'!$B$4:$J$1055,7,FALSE),"")</f>
        <v/>
      </c>
      <c r="Y401" s="24" t="str">
        <f>+IFERROR(VLOOKUP($V401,'Calculation NH4'!$B$4:$J$1041,7,FALSE),"")</f>
        <v/>
      </c>
      <c r="Z401" s="42" t="str">
        <f>+IFERROR(VLOOKUP($V401,'Calculation NO3'!$B$4:$J$1044,7,FALSE),"")</f>
        <v/>
      </c>
      <c r="AA401" s="132" t="str">
        <f>+IFERROR(VLOOKUP($V401,'Calculation P'!$B$4:$J$1000,7,FALSE),"")</f>
        <v/>
      </c>
      <c r="AB401" s="62"/>
      <c r="AC401" s="373" t="str">
        <f t="shared" si="145"/>
        <v>43812D</v>
      </c>
      <c r="AD401" s="24" t="str">
        <f>+IFERROR(VLOOKUP($AC401,'Calculation TSS'!$B$4:$J$1000,7,FALSE),"")</f>
        <v/>
      </c>
      <c r="AE401" s="24" t="str">
        <f>+IFERROR(VLOOKUP($AC401,'Calculation COD'!$B$4:$J$1055,7,FALSE),"")</f>
        <v/>
      </c>
      <c r="AF401" s="24" t="str">
        <f>+IFERROR(VLOOKUP($AC401,'Calculation NH4'!$B$4:$J$1041,7,FALSE),"")</f>
        <v/>
      </c>
      <c r="AG401" s="42" t="str">
        <f>+IFERROR(VLOOKUP($AC401,'Calculation NO3'!$B$4:$J$1044,7,FALSE),"")</f>
        <v/>
      </c>
      <c r="AH401" s="42" t="str">
        <f>+IFERROR(VLOOKUP($AC401,'Calculation P'!$B$4:$J$1000,7,FALSE),"")</f>
        <v/>
      </c>
      <c r="AI401" s="239"/>
      <c r="AJ401" s="377" t="str">
        <f t="shared" si="146"/>
        <v>43812E</v>
      </c>
      <c r="AK401" s="378" t="str">
        <f>+IFERROR(VLOOKUP($AJ401,'Calculation TSS'!$B$4:$J$1000,7,FALSE),"")</f>
        <v/>
      </c>
      <c r="AL401" s="24" t="str">
        <f>+IFERROR(VLOOKUP($AJ401,'Calculation COD'!$B$4:$J$1055,7,FALSE),"")</f>
        <v/>
      </c>
      <c r="AM401" s="24" t="str">
        <f>+IFERROR(VLOOKUP($AJ401,'Calculation NH4'!$B$4:$J$1041,7,FALSE),"")</f>
        <v/>
      </c>
      <c r="AN401" s="42" t="str">
        <f>+IFERROR(VLOOKUP($AJ401,'Calculation NO3'!$B$4:$J$1044,7,FALSE),"")</f>
        <v/>
      </c>
      <c r="AO401" s="70" t="str">
        <f>+IFERROR(VLOOKUP($AJ401,'Calculation P'!$B$4:$J$1000,7,FALSE),"")</f>
        <v/>
      </c>
      <c r="AP401" s="323" t="str">
        <f t="shared" si="147"/>
        <v>43812F</v>
      </c>
      <c r="AQ401" s="25" t="str">
        <f>+IFERROR(VLOOKUP($AP401,'Calculation TSS'!$B$4:$J$1000,7,FALSE),"")</f>
        <v/>
      </c>
      <c r="AR401" s="25" t="str">
        <f>+IFERROR(VLOOKUP($AP401,'Calculation COD'!$B$4:$J$1055,7,FALSE),"")</f>
        <v/>
      </c>
      <c r="AS401" s="25" t="str">
        <f>+IFERROR(VLOOKUP($AP401,'Calculation NH4'!$B$4:$J$1041,7,FALSE),"")</f>
        <v/>
      </c>
      <c r="AT401" s="42" t="str">
        <f>+IFERROR(VLOOKUP($AP401,'Calculation NO3'!$B$4:$J$1044,7,FALSE),"")</f>
        <v/>
      </c>
      <c r="AU401" s="42" t="str">
        <f>+IFERROR(VLOOKUP($AP401,'Calculation P'!$B$4:$J$1000,7,FALSE),"")</f>
        <v/>
      </c>
      <c r="AV401" s="62"/>
      <c r="AW401" s="376" t="str">
        <f t="shared" si="148"/>
        <v>43812G</v>
      </c>
      <c r="AX401" s="25" t="str">
        <f>+IFERROR(VLOOKUP($AW401,'Calculation COD'!$B$4:$J$1055,7,FALSE),"")</f>
        <v/>
      </c>
      <c r="AY401" s="25" t="str">
        <f>+IFERROR(VLOOKUP($AW401,'Calculation NH4'!$B$4:$J$1041,7,FALSE),"")</f>
        <v/>
      </c>
      <c r="AZ401" s="42" t="str">
        <f>+IFERROR(VLOOKUP($AW401,'Calculation NO3'!$B$4:$J$1044,7,FALSE),"")</f>
        <v/>
      </c>
      <c r="BA401" s="70" t="str">
        <f>+IFERROR(VLOOKUP($AW401,'Calculation P'!$B$4:$J$1000,7,FALSE),"")</f>
        <v/>
      </c>
      <c r="BB401" s="373" t="str">
        <f t="shared" si="149"/>
        <v>43812H</v>
      </c>
      <c r="BC401" s="42" t="str">
        <f>+IFERROR(VLOOKUP($BB401,'Calculation TSS'!$B$4:$J$1000,7,FALSE),"")</f>
        <v/>
      </c>
      <c r="BD401" s="25" t="str">
        <f>+IFERROR(VLOOKUP($BB401,'Calculation COD'!$B$4:$J$1055,7,FALSE),"")</f>
        <v/>
      </c>
      <c r="BE401" s="25" t="str">
        <f>+IFERROR(VLOOKUP($BB401,'Calculation NH4'!$B$4:$J$1041,7,FALSE),"")</f>
        <v/>
      </c>
      <c r="BF401" s="25" t="str">
        <f>+IFERROR(VLOOKUP($BB401,'Calculation NO3'!$B$4:$J$1044,7,FALSE),"")</f>
        <v/>
      </c>
      <c r="BG401" s="132" t="str">
        <f>+IFERROR(VLOOKUP($BB401,'Calculation P'!$B$4:$J$1000,7,FALSE),"")</f>
        <v/>
      </c>
      <c r="BH401" s="377" t="str">
        <f t="shared" si="150"/>
        <v>43812I</v>
      </c>
      <c r="BI401" s="67" t="str">
        <f>+IFERROR(VLOOKUP($BH401,'Calculation TSS'!$B$4:$J$1000,7,FALSE),"")</f>
        <v/>
      </c>
      <c r="BJ401" s="25" t="str">
        <f>+IFERROR(VLOOKUP($BH401,'Calculation COD'!$B$4:$J$1055,7,FALSE),"")</f>
        <v/>
      </c>
      <c r="BK401" s="25" t="str">
        <f>+IFERROR(VLOOKUP($BH401,'Calculation NH4'!$B$4:$J$1041,7,FALSE),"")</f>
        <v/>
      </c>
      <c r="BL401" s="25" t="str">
        <f>+IFERROR(VLOOKUP($BH401,'Calculation NO3'!$B$4:$J$1044,7,FALSE),"")</f>
        <v/>
      </c>
      <c r="BM401" s="42" t="str">
        <f>+IFERROR(VLOOKUP($BH401,'Calculation P'!$B$4:$J$1000,7,FALSE),"")</f>
        <v/>
      </c>
      <c r="BN401" s="62"/>
      <c r="BO401" s="373" t="str">
        <f t="shared" si="151"/>
        <v>43812N</v>
      </c>
      <c r="BP401" s="190" t="str">
        <f>IFERROR(+VLOOKUP($BO401,'Calculation Solids'!$B$4:$I$1141,7,FALSE),"")</f>
        <v/>
      </c>
      <c r="BQ401" s="379" t="str">
        <f t="shared" si="152"/>
        <v>43812O</v>
      </c>
      <c r="BR401" s="190" t="str">
        <f>IFERROR(+VLOOKUP($BQ401,'Calculation Solids'!$B$4:$I$1141,7,FALSE),"")</f>
        <v/>
      </c>
      <c r="BS401" s="380" t="str">
        <f t="shared" si="153"/>
        <v>43812P</v>
      </c>
      <c r="BT401" s="190" t="str">
        <f>IFERROR(+VLOOKUP($BS401,'Calculation Solids'!$B$4:$I$1141,7,FALSE),"")</f>
        <v/>
      </c>
    </row>
    <row r="402" spans="1:72" x14ac:dyDescent="0.35">
      <c r="A402" s="359">
        <v>43813</v>
      </c>
      <c r="B402" s="406"/>
      <c r="C402" s="407" t="str">
        <f t="shared" si="137"/>
        <v>43813A</v>
      </c>
      <c r="D402" s="408" t="str">
        <f>IFERROR(+VLOOKUP(C402,'Calculation Solids'!$B$4:$I$1141,7,FALSE),"")</f>
        <v/>
      </c>
      <c r="E402" s="409" t="str">
        <f>+IFERROR(VLOOKUP($C402,'Calculation COD'!$B$4:$J$1055,7,FALSE),"")</f>
        <v/>
      </c>
      <c r="F402" s="410" t="str">
        <f t="shared" si="138"/>
        <v>43813B</v>
      </c>
      <c r="G402" s="411" t="str">
        <f>IFERROR(+VLOOKUP($F402,'Calculation Solids'!$B$4:$I$1141,7,FALSE),"")</f>
        <v/>
      </c>
      <c r="H402" s="412" t="str">
        <f>+IFERROR(VLOOKUP($F402,'Calculation COD'!$B$4:$J$1055,7,FALSE),"")</f>
        <v/>
      </c>
      <c r="I402" s="412" t="str">
        <f>+IFERROR(VLOOKUP($F402,'Calculation NH4'!$B$4:$J$1041,7,FALSE),"")</f>
        <v/>
      </c>
      <c r="J402" s="408" t="str">
        <f>+IFERROR(VLOOKUP($F402,'Calculation NO3'!$B$4:$J$1044,7,FALSE),"")</f>
        <v/>
      </c>
      <c r="K402" s="408" t="str">
        <f>+IFERROR(VLOOKUP($F402,'Calculation P'!$B$4:$J$1000,7,FALSE),"")</f>
        <v/>
      </c>
      <c r="L402" s="406"/>
      <c r="M402" s="413" t="str">
        <f t="shared" si="139"/>
        <v>43813J</v>
      </c>
      <c r="N402" s="414" t="str">
        <f>+IFERROR(VLOOKUP($M402,'Calculation Solids'!$B$4:$J$1141,7,FALSE),"")</f>
        <v/>
      </c>
      <c r="O402" s="408" t="str">
        <f t="shared" si="140"/>
        <v>43813K</v>
      </c>
      <c r="P402" s="408" t="str">
        <f>+IFERROR(VLOOKUP($O402,'Calculation Solids'!$B$4:$J$1141,7,FALSE),"")</f>
        <v/>
      </c>
      <c r="Q402" s="408" t="str">
        <f t="shared" si="141"/>
        <v>43813L</v>
      </c>
      <c r="R402" s="408" t="str">
        <f>+IFERROR(VLOOKUP($Q402,'Calculation Solids'!$B$4:$J$1141,7,FALSE),"")</f>
        <v/>
      </c>
      <c r="S402" s="408" t="str">
        <f t="shared" si="142"/>
        <v>43813M</v>
      </c>
      <c r="T402" s="408" t="str">
        <f>+IFERROR(VLOOKUP($S402,'Calculation Solids'!$B$4:$J$1141,7,FALSE),"")</f>
        <v/>
      </c>
      <c r="U402" s="415" t="str">
        <f t="shared" si="143"/>
        <v/>
      </c>
      <c r="V402" s="416" t="str">
        <f t="shared" si="144"/>
        <v>43813C</v>
      </c>
      <c r="W402" s="408" t="str">
        <f>+IFERROR(VLOOKUP($V402,'Calculation Solids'!$B$4:$J$1141,7,FALSE),"")</f>
        <v/>
      </c>
      <c r="X402" s="417" t="str">
        <f>+IFERROR(VLOOKUP($V402,'Calculation COD'!$B$4:$J$1055,7,FALSE),"")</f>
        <v/>
      </c>
      <c r="Y402" s="417" t="str">
        <f>+IFERROR(VLOOKUP($V402,'Calculation NH4'!$B$4:$J$1041,7,FALSE),"")</f>
        <v/>
      </c>
      <c r="Z402" s="408" t="str">
        <f>+IFERROR(VLOOKUP($V402,'Calculation NO3'!$B$4:$J$1044,7,FALSE),"")</f>
        <v/>
      </c>
      <c r="AA402" s="418" t="str">
        <f>+IFERROR(VLOOKUP($V402,'Calculation P'!$B$4:$J$1000,7,FALSE),"")</f>
        <v/>
      </c>
      <c r="AB402" s="419"/>
      <c r="AC402" s="410" t="str">
        <f t="shared" si="145"/>
        <v>43813D</v>
      </c>
      <c r="AD402" s="417" t="str">
        <f>+IFERROR(VLOOKUP($AC402,'Calculation TSS'!$B$4:$J$1000,7,FALSE),"")</f>
        <v/>
      </c>
      <c r="AE402" s="417" t="str">
        <f>+IFERROR(VLOOKUP($AC402,'Calculation COD'!$B$4:$J$1055,7,FALSE),"")</f>
        <v/>
      </c>
      <c r="AF402" s="417" t="str">
        <f>+IFERROR(VLOOKUP($AC402,'Calculation NH4'!$B$4:$J$1041,7,FALSE),"")</f>
        <v/>
      </c>
      <c r="AG402" s="408" t="str">
        <f>+IFERROR(VLOOKUP($AC402,'Calculation NO3'!$B$4:$J$1044,7,FALSE),"")</f>
        <v/>
      </c>
      <c r="AH402" s="408" t="str">
        <f>+IFERROR(VLOOKUP($AC402,'Calculation P'!$B$4:$J$1000,7,FALSE),"")</f>
        <v/>
      </c>
      <c r="AI402" s="406"/>
      <c r="AJ402" s="420" t="str">
        <f t="shared" si="146"/>
        <v>43813E</v>
      </c>
      <c r="AK402" s="421" t="str">
        <f>+IFERROR(VLOOKUP($AJ402,'Calculation TSS'!$B$4:$J$1000,7,FALSE),"")</f>
        <v/>
      </c>
      <c r="AL402" s="417" t="str">
        <f>+IFERROR(VLOOKUP($AJ402,'Calculation COD'!$B$4:$J$1055,7,FALSE),"")</f>
        <v/>
      </c>
      <c r="AM402" s="417" t="str">
        <f>+IFERROR(VLOOKUP($AJ402,'Calculation NH4'!$B$4:$J$1041,7,FALSE),"")</f>
        <v/>
      </c>
      <c r="AN402" s="408" t="str">
        <f>+IFERROR(VLOOKUP($AJ402,'Calculation NO3'!$B$4:$J$1044,7,FALSE),"")</f>
        <v/>
      </c>
      <c r="AO402" s="415" t="str">
        <f>+IFERROR(VLOOKUP($AJ402,'Calculation P'!$B$4:$J$1000,7,FALSE),"")</f>
        <v/>
      </c>
      <c r="AP402" s="411" t="str">
        <f t="shared" si="147"/>
        <v>43813F</v>
      </c>
      <c r="AQ402" s="422" t="str">
        <f>+IFERROR(VLOOKUP($AP402,'Calculation TSS'!$B$4:$J$1000,7,FALSE),"")</f>
        <v/>
      </c>
      <c r="AR402" s="422" t="str">
        <f>+IFERROR(VLOOKUP($AP402,'Calculation COD'!$B$4:$J$1055,7,FALSE),"")</f>
        <v/>
      </c>
      <c r="AS402" s="422" t="str">
        <f>+IFERROR(VLOOKUP($AP402,'Calculation NH4'!$B$4:$J$1041,7,FALSE),"")</f>
        <v/>
      </c>
      <c r="AT402" s="408" t="str">
        <f>+IFERROR(VLOOKUP($AP402,'Calculation NO3'!$B$4:$J$1044,7,FALSE),"")</f>
        <v/>
      </c>
      <c r="AU402" s="408" t="str">
        <f>+IFERROR(VLOOKUP($AP402,'Calculation P'!$B$4:$J$1000,7,FALSE),"")</f>
        <v/>
      </c>
      <c r="AV402" s="419"/>
      <c r="AW402" s="416" t="str">
        <f t="shared" si="148"/>
        <v>43813G</v>
      </c>
      <c r="AX402" s="422" t="str">
        <f>+IFERROR(VLOOKUP($AW402,'Calculation COD'!$B$4:$J$1055,7,FALSE),"")</f>
        <v/>
      </c>
      <c r="AY402" s="422" t="str">
        <f>+IFERROR(VLOOKUP($AW402,'Calculation NH4'!$B$4:$J$1041,7,FALSE),"")</f>
        <v/>
      </c>
      <c r="AZ402" s="408" t="str">
        <f>+IFERROR(VLOOKUP($AW402,'Calculation NO3'!$B$4:$J$1044,7,FALSE),"")</f>
        <v/>
      </c>
      <c r="BA402" s="415" t="str">
        <f>+IFERROR(VLOOKUP($AW402,'Calculation P'!$B$4:$J$1000,7,FALSE),"")</f>
        <v/>
      </c>
      <c r="BB402" s="410" t="str">
        <f t="shared" si="149"/>
        <v>43813H</v>
      </c>
      <c r="BC402" s="408" t="str">
        <f>+IFERROR(VLOOKUP($BB402,'Calculation TSS'!$B$4:$J$1000,7,FALSE),"")</f>
        <v/>
      </c>
      <c r="BD402" s="422" t="str">
        <f>+IFERROR(VLOOKUP($BB402,'Calculation COD'!$B$4:$J$1055,7,FALSE),"")</f>
        <v/>
      </c>
      <c r="BE402" s="422" t="str">
        <f>+IFERROR(VLOOKUP($BB402,'Calculation NH4'!$B$4:$J$1041,7,FALSE),"")</f>
        <v/>
      </c>
      <c r="BF402" s="422" t="str">
        <f>+IFERROR(VLOOKUP($BB402,'Calculation NO3'!$B$4:$J$1044,7,FALSE),"")</f>
        <v/>
      </c>
      <c r="BG402" s="418" t="str">
        <f>+IFERROR(VLOOKUP($BB402,'Calculation P'!$B$4:$J$1000,7,FALSE),"")</f>
        <v/>
      </c>
      <c r="BH402" s="420" t="str">
        <f t="shared" si="150"/>
        <v>43813I</v>
      </c>
      <c r="BI402" s="414" t="str">
        <f>+IFERROR(VLOOKUP($BH402,'Calculation TSS'!$B$4:$J$1000,7,FALSE),"")</f>
        <v/>
      </c>
      <c r="BJ402" s="422" t="str">
        <f>+IFERROR(VLOOKUP($BH402,'Calculation COD'!$B$4:$J$1055,7,FALSE),"")</f>
        <v/>
      </c>
      <c r="BK402" s="422" t="str">
        <f>+IFERROR(VLOOKUP($BH402,'Calculation NH4'!$B$4:$J$1041,7,FALSE),"")</f>
        <v/>
      </c>
      <c r="BL402" s="422" t="str">
        <f>+IFERROR(VLOOKUP($BH402,'Calculation NO3'!$B$4:$J$1044,7,FALSE),"")</f>
        <v/>
      </c>
      <c r="BM402" s="408" t="str">
        <f>+IFERROR(VLOOKUP($BH402,'Calculation P'!$B$4:$J$1000,7,FALSE),"")</f>
        <v/>
      </c>
      <c r="BN402" s="419"/>
      <c r="BO402" s="410" t="str">
        <f t="shared" si="151"/>
        <v>43813N</v>
      </c>
      <c r="BP402" s="423" t="str">
        <f>IFERROR(+VLOOKUP($BO402,'Calculation Solids'!$B$4:$I$1141,7,FALSE),"")</f>
        <v/>
      </c>
      <c r="BQ402" s="424" t="str">
        <f t="shared" si="152"/>
        <v>43813O</v>
      </c>
      <c r="BR402" s="423" t="str">
        <f>IFERROR(+VLOOKUP($BQ402,'Calculation Solids'!$B$4:$I$1141,7,FALSE),"")</f>
        <v/>
      </c>
      <c r="BS402" s="425" t="str">
        <f t="shared" si="153"/>
        <v>43813P</v>
      </c>
      <c r="BT402" s="423" t="str">
        <f>IFERROR(+VLOOKUP($BS402,'Calculation Solids'!$B$4:$I$1141,7,FALSE),"")</f>
        <v/>
      </c>
    </row>
    <row r="403" spans="1:72" x14ac:dyDescent="0.35">
      <c r="A403" s="359">
        <v>43814</v>
      </c>
      <c r="B403" s="406"/>
      <c r="C403" s="407" t="str">
        <f t="shared" si="137"/>
        <v>43814A</v>
      </c>
      <c r="D403" s="408" t="str">
        <f>IFERROR(+VLOOKUP(C403,'Calculation Solids'!$B$4:$I$1141,7,FALSE),"")</f>
        <v/>
      </c>
      <c r="E403" s="409" t="str">
        <f>+IFERROR(VLOOKUP($C403,'Calculation COD'!$B$4:$J$1055,7,FALSE),"")</f>
        <v/>
      </c>
      <c r="F403" s="410" t="str">
        <f t="shared" si="138"/>
        <v>43814B</v>
      </c>
      <c r="G403" s="411" t="str">
        <f>IFERROR(+VLOOKUP($F403,'Calculation Solids'!$B$4:$I$1141,7,FALSE),"")</f>
        <v/>
      </c>
      <c r="H403" s="412" t="str">
        <f>+IFERROR(VLOOKUP($F403,'Calculation COD'!$B$4:$J$1055,7,FALSE),"")</f>
        <v/>
      </c>
      <c r="I403" s="412" t="str">
        <f>+IFERROR(VLOOKUP($F403,'Calculation NH4'!$B$4:$J$1041,7,FALSE),"")</f>
        <v/>
      </c>
      <c r="J403" s="408" t="str">
        <f>+IFERROR(VLOOKUP($F403,'Calculation NO3'!$B$4:$J$1044,7,FALSE),"")</f>
        <v/>
      </c>
      <c r="K403" s="408" t="str">
        <f>+IFERROR(VLOOKUP($F403,'Calculation P'!$B$4:$J$1000,7,FALSE),"")</f>
        <v/>
      </c>
      <c r="L403" s="406"/>
      <c r="M403" s="413" t="str">
        <f t="shared" si="139"/>
        <v>43814J</v>
      </c>
      <c r="N403" s="414" t="str">
        <f>+IFERROR(VLOOKUP($M403,'Calculation Solids'!$B$4:$J$1141,7,FALSE),"")</f>
        <v/>
      </c>
      <c r="O403" s="408" t="str">
        <f t="shared" si="140"/>
        <v>43814K</v>
      </c>
      <c r="P403" s="408" t="str">
        <f>+IFERROR(VLOOKUP($O403,'Calculation Solids'!$B$4:$J$1141,7,FALSE),"")</f>
        <v/>
      </c>
      <c r="Q403" s="408" t="str">
        <f t="shared" si="141"/>
        <v>43814L</v>
      </c>
      <c r="R403" s="408" t="str">
        <f>+IFERROR(VLOOKUP($Q403,'Calculation Solids'!$B$4:$J$1141,7,FALSE),"")</f>
        <v/>
      </c>
      <c r="S403" s="408" t="str">
        <f t="shared" si="142"/>
        <v>43814M</v>
      </c>
      <c r="T403" s="408" t="str">
        <f>+IFERROR(VLOOKUP($S403,'Calculation Solids'!$B$4:$J$1141,7,FALSE),"")</f>
        <v/>
      </c>
      <c r="U403" s="415" t="str">
        <f t="shared" si="143"/>
        <v/>
      </c>
      <c r="V403" s="416" t="str">
        <f t="shared" si="144"/>
        <v>43814C</v>
      </c>
      <c r="W403" s="408" t="str">
        <f>+IFERROR(VLOOKUP($V403,'Calculation Solids'!$B$4:$J$1141,7,FALSE),"")</f>
        <v/>
      </c>
      <c r="X403" s="417" t="str">
        <f>+IFERROR(VLOOKUP($V403,'Calculation COD'!$B$4:$J$1055,7,FALSE),"")</f>
        <v/>
      </c>
      <c r="Y403" s="417" t="str">
        <f>+IFERROR(VLOOKUP($V403,'Calculation NH4'!$B$4:$J$1041,7,FALSE),"")</f>
        <v/>
      </c>
      <c r="Z403" s="408" t="str">
        <f>+IFERROR(VLOOKUP($V403,'Calculation NO3'!$B$4:$J$1044,7,FALSE),"")</f>
        <v/>
      </c>
      <c r="AA403" s="418" t="str">
        <f>+IFERROR(VLOOKUP($V403,'Calculation P'!$B$4:$J$1000,7,FALSE),"")</f>
        <v/>
      </c>
      <c r="AB403" s="419"/>
      <c r="AC403" s="410" t="str">
        <f t="shared" si="145"/>
        <v>43814D</v>
      </c>
      <c r="AD403" s="417" t="str">
        <f>+IFERROR(VLOOKUP($AC403,'Calculation TSS'!$B$4:$J$1000,7,FALSE),"")</f>
        <v/>
      </c>
      <c r="AE403" s="417" t="str">
        <f>+IFERROR(VLOOKUP($AC403,'Calculation COD'!$B$4:$J$1055,7,FALSE),"")</f>
        <v/>
      </c>
      <c r="AF403" s="417" t="str">
        <f>+IFERROR(VLOOKUP($AC403,'Calculation NH4'!$B$4:$J$1041,7,FALSE),"")</f>
        <v/>
      </c>
      <c r="AG403" s="408" t="str">
        <f>+IFERROR(VLOOKUP($AC403,'Calculation NO3'!$B$4:$J$1044,7,FALSE),"")</f>
        <v/>
      </c>
      <c r="AH403" s="408" t="str">
        <f>+IFERROR(VLOOKUP($AC403,'Calculation P'!$B$4:$J$1000,7,FALSE),"")</f>
        <v/>
      </c>
      <c r="AI403" s="406"/>
      <c r="AJ403" s="420" t="str">
        <f t="shared" si="146"/>
        <v>43814E</v>
      </c>
      <c r="AK403" s="421" t="str">
        <f>+IFERROR(VLOOKUP($AJ403,'Calculation TSS'!$B$4:$J$1000,7,FALSE),"")</f>
        <v/>
      </c>
      <c r="AL403" s="417" t="str">
        <f>+IFERROR(VLOOKUP($AJ403,'Calculation COD'!$B$4:$J$1055,7,FALSE),"")</f>
        <v/>
      </c>
      <c r="AM403" s="417" t="str">
        <f>+IFERROR(VLOOKUP($AJ403,'Calculation NH4'!$B$4:$J$1041,7,FALSE),"")</f>
        <v/>
      </c>
      <c r="AN403" s="408" t="str">
        <f>+IFERROR(VLOOKUP($AJ403,'Calculation NO3'!$B$4:$J$1044,7,FALSE),"")</f>
        <v/>
      </c>
      <c r="AO403" s="415" t="str">
        <f>+IFERROR(VLOOKUP($AJ403,'Calculation P'!$B$4:$J$1000,7,FALSE),"")</f>
        <v/>
      </c>
      <c r="AP403" s="411" t="str">
        <f t="shared" si="147"/>
        <v>43814F</v>
      </c>
      <c r="AQ403" s="422" t="str">
        <f>+IFERROR(VLOOKUP($AP403,'Calculation TSS'!$B$4:$J$1000,7,FALSE),"")</f>
        <v/>
      </c>
      <c r="AR403" s="422" t="str">
        <f>+IFERROR(VLOOKUP($AP403,'Calculation COD'!$B$4:$J$1055,7,FALSE),"")</f>
        <v/>
      </c>
      <c r="AS403" s="422" t="str">
        <f>+IFERROR(VLOOKUP($AP403,'Calculation NH4'!$B$4:$J$1041,7,FALSE),"")</f>
        <v/>
      </c>
      <c r="AT403" s="408" t="str">
        <f>+IFERROR(VLOOKUP($AP403,'Calculation NO3'!$B$4:$J$1044,7,FALSE),"")</f>
        <v/>
      </c>
      <c r="AU403" s="408" t="str">
        <f>+IFERROR(VLOOKUP($AP403,'Calculation P'!$B$4:$J$1000,7,FALSE),"")</f>
        <v/>
      </c>
      <c r="AV403" s="419"/>
      <c r="AW403" s="416" t="str">
        <f t="shared" si="148"/>
        <v>43814G</v>
      </c>
      <c r="AX403" s="422" t="str">
        <f>+IFERROR(VLOOKUP($AW403,'Calculation COD'!$B$4:$J$1055,7,FALSE),"")</f>
        <v/>
      </c>
      <c r="AY403" s="422" t="str">
        <f>+IFERROR(VLOOKUP($AW403,'Calculation NH4'!$B$4:$J$1041,7,FALSE),"")</f>
        <v/>
      </c>
      <c r="AZ403" s="408" t="str">
        <f>+IFERROR(VLOOKUP($AW403,'Calculation NO3'!$B$4:$J$1044,7,FALSE),"")</f>
        <v/>
      </c>
      <c r="BA403" s="415" t="str">
        <f>+IFERROR(VLOOKUP($AW403,'Calculation P'!$B$4:$J$1000,7,FALSE),"")</f>
        <v/>
      </c>
      <c r="BB403" s="410" t="str">
        <f t="shared" si="149"/>
        <v>43814H</v>
      </c>
      <c r="BC403" s="408" t="str">
        <f>+IFERROR(VLOOKUP($BB403,'Calculation TSS'!$B$4:$J$1000,7,FALSE),"")</f>
        <v/>
      </c>
      <c r="BD403" s="422" t="str">
        <f>+IFERROR(VLOOKUP($BB403,'Calculation COD'!$B$4:$J$1055,7,FALSE),"")</f>
        <v/>
      </c>
      <c r="BE403" s="422" t="str">
        <f>+IFERROR(VLOOKUP($BB403,'Calculation NH4'!$B$4:$J$1041,7,FALSE),"")</f>
        <v/>
      </c>
      <c r="BF403" s="422" t="str">
        <f>+IFERROR(VLOOKUP($BB403,'Calculation NO3'!$B$4:$J$1044,7,FALSE),"")</f>
        <v/>
      </c>
      <c r="BG403" s="418" t="str">
        <f>+IFERROR(VLOOKUP($BB403,'Calculation P'!$B$4:$J$1000,7,FALSE),"")</f>
        <v/>
      </c>
      <c r="BH403" s="420" t="str">
        <f t="shared" si="150"/>
        <v>43814I</v>
      </c>
      <c r="BI403" s="414" t="str">
        <f>+IFERROR(VLOOKUP($BH403,'Calculation TSS'!$B$4:$J$1000,7,FALSE),"")</f>
        <v/>
      </c>
      <c r="BJ403" s="422" t="str">
        <f>+IFERROR(VLOOKUP($BH403,'Calculation COD'!$B$4:$J$1055,7,FALSE),"")</f>
        <v/>
      </c>
      <c r="BK403" s="422" t="str">
        <f>+IFERROR(VLOOKUP($BH403,'Calculation NH4'!$B$4:$J$1041,7,FALSE),"")</f>
        <v/>
      </c>
      <c r="BL403" s="422" t="str">
        <f>+IFERROR(VLOOKUP($BH403,'Calculation NO3'!$B$4:$J$1044,7,FALSE),"")</f>
        <v/>
      </c>
      <c r="BM403" s="408" t="str">
        <f>+IFERROR(VLOOKUP($BH403,'Calculation P'!$B$4:$J$1000,7,FALSE),"")</f>
        <v/>
      </c>
      <c r="BN403" s="419"/>
      <c r="BO403" s="410" t="str">
        <f t="shared" si="151"/>
        <v>43814N</v>
      </c>
      <c r="BP403" s="423" t="str">
        <f>IFERROR(+VLOOKUP($BO403,'Calculation Solids'!$B$4:$I$1141,7,FALSE),"")</f>
        <v/>
      </c>
      <c r="BQ403" s="424" t="str">
        <f t="shared" si="152"/>
        <v>43814O</v>
      </c>
      <c r="BR403" s="423" t="str">
        <f>IFERROR(+VLOOKUP($BQ403,'Calculation Solids'!$B$4:$I$1141,7,FALSE),"")</f>
        <v/>
      </c>
      <c r="BS403" s="425" t="str">
        <f t="shared" si="153"/>
        <v>43814P</v>
      </c>
      <c r="BT403" s="423" t="str">
        <f>IFERROR(+VLOOKUP($BS403,'Calculation Solids'!$B$4:$I$1141,7,FALSE),"")</f>
        <v/>
      </c>
    </row>
    <row r="404" spans="1:72" x14ac:dyDescent="0.35">
      <c r="A404" s="359">
        <v>43815</v>
      </c>
      <c r="B404" s="239"/>
      <c r="C404" s="173" t="str">
        <f t="shared" ref="C404:C438" si="154">+CONCATENATE($A404,$D$5)</f>
        <v>43815A</v>
      </c>
      <c r="D404" s="42">
        <f>IFERROR(+VLOOKUP(C404,'Calculation Solids'!$B$4:$I$1141,7,FALSE),"")</f>
        <v>7.4507839256235924</v>
      </c>
      <c r="E404" s="372" t="str">
        <f>+IFERROR(VLOOKUP($C404,'Calculation COD'!$B$4:$J$1055,7,FALSE),"")</f>
        <v/>
      </c>
      <c r="F404" s="373" t="str">
        <f t="shared" si="138"/>
        <v>43815B</v>
      </c>
      <c r="G404" s="323">
        <f>IFERROR(+VLOOKUP($F404,'Calculation Solids'!$B$4:$I$1141,7,FALSE),"")</f>
        <v>6.5077195754767407</v>
      </c>
      <c r="H404" s="374" t="str">
        <f>+IFERROR(VLOOKUP($F404,'Calculation COD'!$B$4:$J$1055,7,FALSE),"")</f>
        <v/>
      </c>
      <c r="I404" s="374" t="str">
        <f>+IFERROR(VLOOKUP($F404,'Calculation NH4'!$B$4:$J$1041,7,FALSE),"")</f>
        <v/>
      </c>
      <c r="J404" s="42" t="str">
        <f>+IFERROR(VLOOKUP($F404,'Calculation NO3'!$B$4:$J$1044,7,FALSE),"")</f>
        <v/>
      </c>
      <c r="K404" s="42" t="str">
        <f>+IFERROR(VLOOKUP($F404,'Calculation P'!$B$4:$J$1000,7,FALSE),"")</f>
        <v/>
      </c>
      <c r="L404" s="239"/>
      <c r="M404" s="375" t="str">
        <f t="shared" si="139"/>
        <v>43815J</v>
      </c>
      <c r="N404" s="67">
        <f>+IFERROR(VLOOKUP($M404,'Calculation Solids'!$B$4:$J$1141,7,FALSE),"")</f>
        <v>51.243955159142814</v>
      </c>
      <c r="O404" s="42" t="str">
        <f t="shared" si="140"/>
        <v>43815K</v>
      </c>
      <c r="P404" s="42">
        <f>+IFERROR(VLOOKUP($O404,'Calculation Solids'!$B$4:$J$1141,7,FALSE),"")</f>
        <v>49.12565770679398</v>
      </c>
      <c r="Q404" s="42" t="str">
        <f t="shared" si="141"/>
        <v>43815L</v>
      </c>
      <c r="R404" s="42">
        <f>+IFERROR(VLOOKUP($Q404,'Calculation Solids'!$B$4:$J$1141,7,FALSE),"")</f>
        <v>53.372792672946204</v>
      </c>
      <c r="S404" s="42" t="str">
        <f t="shared" si="142"/>
        <v>43815M</v>
      </c>
      <c r="T404" s="42" t="str">
        <f>+IFERROR(VLOOKUP($S404,'Calculation Solids'!$B$4:$J$1141,7,FALSE),"")</f>
        <v/>
      </c>
      <c r="U404" s="70">
        <f t="shared" si="143"/>
        <v>51.247468512961007</v>
      </c>
      <c r="V404" s="376" t="str">
        <f t="shared" si="144"/>
        <v>43815C</v>
      </c>
      <c r="W404" s="42" t="str">
        <f>+IFERROR(VLOOKUP($V404,'Calculation Solids'!$B$4:$J$1141,7,FALSE),"")</f>
        <v/>
      </c>
      <c r="X404" s="24" t="str">
        <f>+IFERROR(VLOOKUP($V404,'Calculation COD'!$B$4:$J$1055,7,FALSE),"")</f>
        <v/>
      </c>
      <c r="Y404" s="24" t="str">
        <f>+IFERROR(VLOOKUP($V404,'Calculation NH4'!$B$4:$J$1041,7,FALSE),"")</f>
        <v/>
      </c>
      <c r="Z404" s="42" t="str">
        <f>+IFERROR(VLOOKUP($V404,'Calculation NO3'!$B$4:$J$1044,7,FALSE),"")</f>
        <v/>
      </c>
      <c r="AA404" s="132" t="str">
        <f>+IFERROR(VLOOKUP($V404,'Calculation P'!$B$4:$J$1000,7,FALSE),"")</f>
        <v/>
      </c>
      <c r="AB404" s="62"/>
      <c r="AC404" s="373" t="str">
        <f t="shared" si="145"/>
        <v>43815D</v>
      </c>
      <c r="AD404" s="24" t="str">
        <f>+IFERROR(VLOOKUP($AC404,'Calculation TSS'!$B$4:$J$1000,7,FALSE),"")</f>
        <v/>
      </c>
      <c r="AE404" s="24" t="str">
        <f>+IFERROR(VLOOKUP($AC404,'Calculation COD'!$B$4:$J$1055,7,FALSE),"")</f>
        <v/>
      </c>
      <c r="AF404" s="24" t="str">
        <f>+IFERROR(VLOOKUP($AC404,'Calculation NH4'!$B$4:$J$1041,7,FALSE),"")</f>
        <v/>
      </c>
      <c r="AG404" s="42" t="str">
        <f>+IFERROR(VLOOKUP($AC404,'Calculation NO3'!$B$4:$J$1044,7,FALSE),"")</f>
        <v/>
      </c>
      <c r="AH404" s="42" t="str">
        <f>+IFERROR(VLOOKUP($AC404,'Calculation P'!$B$4:$J$1000,7,FALSE),"")</f>
        <v/>
      </c>
      <c r="AI404" s="239"/>
      <c r="AJ404" s="377" t="str">
        <f t="shared" si="146"/>
        <v>43815E</v>
      </c>
      <c r="AK404" s="378" t="str">
        <f>+IFERROR(VLOOKUP($AJ404,'Calculation TSS'!$B$4:$J$1000,7,FALSE),"")</f>
        <v/>
      </c>
      <c r="AL404" s="24" t="str">
        <f>+IFERROR(VLOOKUP($AJ404,'Calculation COD'!$B$4:$J$1055,7,FALSE),"")</f>
        <v/>
      </c>
      <c r="AM404" s="24" t="str">
        <f>+IFERROR(VLOOKUP($AJ404,'Calculation NH4'!$B$4:$J$1041,7,FALSE),"")</f>
        <v/>
      </c>
      <c r="AN404" s="42" t="str">
        <f>+IFERROR(VLOOKUP($AJ404,'Calculation NO3'!$B$4:$J$1044,7,FALSE),"")</f>
        <v/>
      </c>
      <c r="AO404" s="70" t="str">
        <f>+IFERROR(VLOOKUP($AJ404,'Calculation P'!$B$4:$J$1000,7,FALSE),"")</f>
        <v/>
      </c>
      <c r="AP404" s="323" t="str">
        <f t="shared" si="147"/>
        <v>43815F</v>
      </c>
      <c r="AQ404" s="25" t="str">
        <f>+IFERROR(VLOOKUP($AP404,'Calculation TSS'!$B$4:$J$1000,7,FALSE),"")</f>
        <v/>
      </c>
      <c r="AR404" s="25" t="str">
        <f>+IFERROR(VLOOKUP($AP404,'Calculation COD'!$B$4:$J$1055,7,FALSE),"")</f>
        <v/>
      </c>
      <c r="AS404" s="25" t="str">
        <f>+IFERROR(VLOOKUP($AP404,'Calculation NH4'!$B$4:$J$1041,7,FALSE),"")</f>
        <v/>
      </c>
      <c r="AT404" s="42" t="str">
        <f>+IFERROR(VLOOKUP($AP404,'Calculation NO3'!$B$4:$J$1044,7,FALSE),"")</f>
        <v/>
      </c>
      <c r="AU404" s="42" t="str">
        <f>+IFERROR(VLOOKUP($AP404,'Calculation P'!$B$4:$J$1000,7,FALSE),"")</f>
        <v/>
      </c>
      <c r="AV404" s="62"/>
      <c r="AW404" s="376" t="str">
        <f t="shared" si="148"/>
        <v>43815G</v>
      </c>
      <c r="AX404" s="25" t="str">
        <f>+IFERROR(VLOOKUP($AW404,'Calculation COD'!$B$4:$J$1055,7,FALSE),"")</f>
        <v/>
      </c>
      <c r="AY404" s="25" t="str">
        <f>+IFERROR(VLOOKUP($AW404,'Calculation NH4'!$B$4:$J$1041,7,FALSE),"")</f>
        <v/>
      </c>
      <c r="AZ404" s="42" t="str">
        <f>+IFERROR(VLOOKUP($AW404,'Calculation NO3'!$B$4:$J$1044,7,FALSE),"")</f>
        <v/>
      </c>
      <c r="BA404" s="70" t="str">
        <f>+IFERROR(VLOOKUP($AW404,'Calculation P'!$B$4:$J$1000,7,FALSE),"")</f>
        <v/>
      </c>
      <c r="BB404" s="373" t="str">
        <f t="shared" si="149"/>
        <v>43815H</v>
      </c>
      <c r="BC404" s="42" t="str">
        <f>+IFERROR(VLOOKUP($BB404,'Calculation TSS'!$B$4:$J$1000,7,FALSE),"")</f>
        <v/>
      </c>
      <c r="BD404" s="25" t="str">
        <f>+IFERROR(VLOOKUP($BB404,'Calculation COD'!$B$4:$J$1055,7,FALSE),"")</f>
        <v/>
      </c>
      <c r="BE404" s="25" t="str">
        <f>+IFERROR(VLOOKUP($BB404,'Calculation NH4'!$B$4:$J$1041,7,FALSE),"")</f>
        <v/>
      </c>
      <c r="BF404" s="25" t="str">
        <f>+IFERROR(VLOOKUP($BB404,'Calculation NO3'!$B$4:$J$1044,7,FALSE),"")</f>
        <v/>
      </c>
      <c r="BG404" s="132" t="str">
        <f>+IFERROR(VLOOKUP($BB404,'Calculation P'!$B$4:$J$1000,7,FALSE),"")</f>
        <v/>
      </c>
      <c r="BH404" s="377" t="str">
        <f t="shared" si="150"/>
        <v>43815I</v>
      </c>
      <c r="BI404" s="67" t="str">
        <f>+IFERROR(VLOOKUP($BH404,'Calculation TSS'!$B$4:$J$1000,7,FALSE),"")</f>
        <v/>
      </c>
      <c r="BJ404" s="25" t="str">
        <f>+IFERROR(VLOOKUP($BH404,'Calculation COD'!$B$4:$J$1055,7,FALSE),"")</f>
        <v/>
      </c>
      <c r="BK404" s="25" t="str">
        <f>+IFERROR(VLOOKUP($BH404,'Calculation NH4'!$B$4:$J$1041,7,FALSE),"")</f>
        <v/>
      </c>
      <c r="BL404" s="25" t="str">
        <f>+IFERROR(VLOOKUP($BH404,'Calculation NO3'!$B$4:$J$1044,7,FALSE),"")</f>
        <v/>
      </c>
      <c r="BM404" s="42" t="str">
        <f>+IFERROR(VLOOKUP($BH404,'Calculation P'!$B$4:$J$1000,7,FALSE),"")</f>
        <v/>
      </c>
      <c r="BN404" s="62"/>
      <c r="BO404" s="373" t="str">
        <f t="shared" si="151"/>
        <v>43815N</v>
      </c>
      <c r="BP404" s="190" t="str">
        <f>IFERROR(+VLOOKUP($BO404,'Calculation Solids'!$B$4:$I$1141,7,FALSE),"")</f>
        <v/>
      </c>
      <c r="BQ404" s="379" t="str">
        <f t="shared" si="152"/>
        <v>43815O</v>
      </c>
      <c r="BR404" s="190">
        <f>IFERROR(+VLOOKUP($BQ404,'Calculation Solids'!$B$4:$I$1141,7,FALSE),"")</f>
        <v>461.44589507844523</v>
      </c>
      <c r="BS404" s="380" t="str">
        <f t="shared" si="153"/>
        <v>43815P</v>
      </c>
      <c r="BT404" s="190" t="str">
        <f>IFERROR(+VLOOKUP($BS404,'Calculation Solids'!$B$4:$I$1141,7,FALSE),"")</f>
        <v/>
      </c>
    </row>
    <row r="405" spans="1:72" x14ac:dyDescent="0.35">
      <c r="A405" s="359">
        <v>43816</v>
      </c>
      <c r="B405" s="239"/>
      <c r="C405" s="173" t="str">
        <f t="shared" si="154"/>
        <v>43816A</v>
      </c>
      <c r="D405" s="42" t="str">
        <f>IFERROR(+VLOOKUP(C405,'Calculation Solids'!$B$4:$I$1141,7,FALSE),"")</f>
        <v/>
      </c>
      <c r="E405" s="372" t="str">
        <f>+IFERROR(VLOOKUP($C405,'Calculation COD'!$B$4:$J$1055,7,FALSE),"")</f>
        <v/>
      </c>
      <c r="F405" s="373" t="str">
        <f t="shared" si="138"/>
        <v>43816B</v>
      </c>
      <c r="G405" s="323" t="str">
        <f>IFERROR(+VLOOKUP($F405,'Calculation Solids'!$B$4:$I$1141,7,FALSE),"")</f>
        <v/>
      </c>
      <c r="H405" s="374" t="str">
        <f>+IFERROR(VLOOKUP($F405,'Calculation COD'!$B$4:$J$1055,7,FALSE),"")</f>
        <v/>
      </c>
      <c r="I405" s="374" t="str">
        <f>+IFERROR(VLOOKUP($F405,'Calculation NH4'!$B$4:$J$1041,7,FALSE),"")</f>
        <v/>
      </c>
      <c r="J405" s="42" t="str">
        <f>+IFERROR(VLOOKUP($F405,'Calculation NO3'!$B$4:$J$1044,7,FALSE),"")</f>
        <v/>
      </c>
      <c r="K405" s="42" t="str">
        <f>+IFERROR(VLOOKUP($F405,'Calculation P'!$B$4:$J$1000,7,FALSE),"")</f>
        <v/>
      </c>
      <c r="L405" s="239"/>
      <c r="M405" s="375" t="str">
        <f t="shared" si="139"/>
        <v>43816J</v>
      </c>
      <c r="N405" s="67" t="str">
        <f>+IFERROR(VLOOKUP($M405,'Calculation Solids'!$B$4:$J$1141,7,FALSE),"")</f>
        <v/>
      </c>
      <c r="O405" s="42" t="str">
        <f t="shared" si="140"/>
        <v>43816K</v>
      </c>
      <c r="P405" s="42" t="str">
        <f>+IFERROR(VLOOKUP($O405,'Calculation Solids'!$B$4:$J$1141,7,FALSE),"")</f>
        <v/>
      </c>
      <c r="Q405" s="42" t="str">
        <f t="shared" si="141"/>
        <v>43816L</v>
      </c>
      <c r="R405" s="42" t="str">
        <f>+IFERROR(VLOOKUP($Q405,'Calculation Solids'!$B$4:$J$1141,7,FALSE),"")</f>
        <v/>
      </c>
      <c r="S405" s="42" t="str">
        <f t="shared" si="142"/>
        <v>43816M</v>
      </c>
      <c r="T405" s="42" t="str">
        <f>+IFERROR(VLOOKUP($S405,'Calculation Solids'!$B$4:$J$1141,7,FALSE),"")</f>
        <v/>
      </c>
      <c r="U405" s="70" t="str">
        <f t="shared" si="143"/>
        <v/>
      </c>
      <c r="V405" s="376" t="str">
        <f t="shared" si="144"/>
        <v>43816C</v>
      </c>
      <c r="W405" s="42" t="str">
        <f>+IFERROR(VLOOKUP($V405,'Calculation Solids'!$B$4:$J$1141,7,FALSE),"")</f>
        <v/>
      </c>
      <c r="X405" s="24" t="str">
        <f>+IFERROR(VLOOKUP($V405,'Calculation COD'!$B$4:$J$1055,7,FALSE),"")</f>
        <v/>
      </c>
      <c r="Y405" s="24" t="str">
        <f>+IFERROR(VLOOKUP($V405,'Calculation NH4'!$B$4:$J$1041,7,FALSE),"")</f>
        <v/>
      </c>
      <c r="Z405" s="42" t="str">
        <f>+IFERROR(VLOOKUP($V405,'Calculation NO3'!$B$4:$J$1044,7,FALSE),"")</f>
        <v/>
      </c>
      <c r="AA405" s="132" t="str">
        <f>+IFERROR(VLOOKUP($V405,'Calculation P'!$B$4:$J$1000,7,FALSE),"")</f>
        <v/>
      </c>
      <c r="AB405" s="62"/>
      <c r="AC405" s="373" t="str">
        <f t="shared" si="145"/>
        <v>43816D</v>
      </c>
      <c r="AD405" s="24" t="str">
        <f>+IFERROR(VLOOKUP($AC405,'Calculation TSS'!$B$4:$J$1000,7,FALSE),"")</f>
        <v/>
      </c>
      <c r="AE405" s="24" t="str">
        <f>+IFERROR(VLOOKUP($AC405,'Calculation COD'!$B$4:$J$1055,7,FALSE),"")</f>
        <v/>
      </c>
      <c r="AF405" s="24" t="str">
        <f>+IFERROR(VLOOKUP($AC405,'Calculation NH4'!$B$4:$J$1041,7,FALSE),"")</f>
        <v/>
      </c>
      <c r="AG405" s="42" t="str">
        <f>+IFERROR(VLOOKUP($AC405,'Calculation NO3'!$B$4:$J$1044,7,FALSE),"")</f>
        <v/>
      </c>
      <c r="AH405" s="42" t="str">
        <f>+IFERROR(VLOOKUP($AC405,'Calculation P'!$B$4:$J$1000,7,FALSE),"")</f>
        <v/>
      </c>
      <c r="AI405" s="239"/>
      <c r="AJ405" s="377" t="str">
        <f t="shared" si="146"/>
        <v>43816E</v>
      </c>
      <c r="AK405" s="378" t="str">
        <f>+IFERROR(VLOOKUP($AJ405,'Calculation TSS'!$B$4:$J$1000,7,FALSE),"")</f>
        <v/>
      </c>
      <c r="AL405" s="24" t="str">
        <f>+IFERROR(VLOOKUP($AJ405,'Calculation COD'!$B$4:$J$1055,7,FALSE),"")</f>
        <v/>
      </c>
      <c r="AM405" s="24" t="str">
        <f>+IFERROR(VLOOKUP($AJ405,'Calculation NH4'!$B$4:$J$1041,7,FALSE),"")</f>
        <v/>
      </c>
      <c r="AN405" s="42" t="str">
        <f>+IFERROR(VLOOKUP($AJ405,'Calculation NO3'!$B$4:$J$1044,7,FALSE),"")</f>
        <v/>
      </c>
      <c r="AO405" s="70" t="str">
        <f>+IFERROR(VLOOKUP($AJ405,'Calculation P'!$B$4:$J$1000,7,FALSE),"")</f>
        <v/>
      </c>
      <c r="AP405" s="323" t="str">
        <f t="shared" si="147"/>
        <v>43816F</v>
      </c>
      <c r="AQ405" s="25" t="str">
        <f>+IFERROR(VLOOKUP($AP405,'Calculation TSS'!$B$4:$J$1000,7,FALSE),"")</f>
        <v/>
      </c>
      <c r="AR405" s="25" t="str">
        <f>+IFERROR(VLOOKUP($AP405,'Calculation COD'!$B$4:$J$1055,7,FALSE),"")</f>
        <v/>
      </c>
      <c r="AS405" s="25" t="str">
        <f>+IFERROR(VLOOKUP($AP405,'Calculation NH4'!$B$4:$J$1041,7,FALSE),"")</f>
        <v/>
      </c>
      <c r="AT405" s="42" t="str">
        <f>+IFERROR(VLOOKUP($AP405,'Calculation NO3'!$B$4:$J$1044,7,FALSE),"")</f>
        <v/>
      </c>
      <c r="AU405" s="42" t="str">
        <f>+IFERROR(VLOOKUP($AP405,'Calculation P'!$B$4:$J$1000,7,FALSE),"")</f>
        <v/>
      </c>
      <c r="AV405" s="62"/>
      <c r="AW405" s="376" t="str">
        <f t="shared" si="148"/>
        <v>43816G</v>
      </c>
      <c r="AX405" s="25" t="str">
        <f>+IFERROR(VLOOKUP($AW405,'Calculation COD'!$B$4:$J$1055,7,FALSE),"")</f>
        <v/>
      </c>
      <c r="AY405" s="25" t="str">
        <f>+IFERROR(VLOOKUP($AW405,'Calculation NH4'!$B$4:$J$1041,7,FALSE),"")</f>
        <v/>
      </c>
      <c r="AZ405" s="42" t="str">
        <f>+IFERROR(VLOOKUP($AW405,'Calculation NO3'!$B$4:$J$1044,7,FALSE),"")</f>
        <v/>
      </c>
      <c r="BA405" s="70" t="str">
        <f>+IFERROR(VLOOKUP($AW405,'Calculation P'!$B$4:$J$1000,7,FALSE),"")</f>
        <v/>
      </c>
      <c r="BB405" s="373" t="str">
        <f t="shared" si="149"/>
        <v>43816H</v>
      </c>
      <c r="BC405" s="42" t="str">
        <f>+IFERROR(VLOOKUP($BB405,'Calculation TSS'!$B$4:$J$1000,7,FALSE),"")</f>
        <v/>
      </c>
      <c r="BD405" s="25" t="str">
        <f>+IFERROR(VLOOKUP($BB405,'Calculation COD'!$B$4:$J$1055,7,FALSE),"")</f>
        <v/>
      </c>
      <c r="BE405" s="25" t="str">
        <f>+IFERROR(VLOOKUP($BB405,'Calculation NH4'!$B$4:$J$1041,7,FALSE),"")</f>
        <v/>
      </c>
      <c r="BF405" s="25" t="str">
        <f>+IFERROR(VLOOKUP($BB405,'Calculation NO3'!$B$4:$J$1044,7,FALSE),"")</f>
        <v/>
      </c>
      <c r="BG405" s="132" t="str">
        <f>+IFERROR(VLOOKUP($BB405,'Calculation P'!$B$4:$J$1000,7,FALSE),"")</f>
        <v/>
      </c>
      <c r="BH405" s="377" t="str">
        <f t="shared" si="150"/>
        <v>43816I</v>
      </c>
      <c r="BI405" s="67" t="str">
        <f>+IFERROR(VLOOKUP($BH405,'Calculation TSS'!$B$4:$J$1000,7,FALSE),"")</f>
        <v/>
      </c>
      <c r="BJ405" s="25" t="str">
        <f>+IFERROR(VLOOKUP($BH405,'Calculation COD'!$B$4:$J$1055,7,FALSE),"")</f>
        <v/>
      </c>
      <c r="BK405" s="25" t="str">
        <f>+IFERROR(VLOOKUP($BH405,'Calculation NH4'!$B$4:$J$1041,7,FALSE),"")</f>
        <v/>
      </c>
      <c r="BL405" s="25" t="str">
        <f>+IFERROR(VLOOKUP($BH405,'Calculation NO3'!$B$4:$J$1044,7,FALSE),"")</f>
        <v/>
      </c>
      <c r="BM405" s="42" t="str">
        <f>+IFERROR(VLOOKUP($BH405,'Calculation P'!$B$4:$J$1000,7,FALSE),"")</f>
        <v/>
      </c>
      <c r="BN405" s="62"/>
      <c r="BO405" s="373" t="str">
        <f t="shared" si="151"/>
        <v>43816N</v>
      </c>
      <c r="BP405" s="190">
        <f>IFERROR(+VLOOKUP($BO405,'Calculation Solids'!$B$4:$I$1141,7,FALSE),"")</f>
        <v>239.26401674415152</v>
      </c>
      <c r="BQ405" s="379" t="str">
        <f t="shared" si="152"/>
        <v>43816O</v>
      </c>
      <c r="BR405" s="190" t="str">
        <f>IFERROR(+VLOOKUP($BQ405,'Calculation Solids'!$B$4:$I$1141,7,FALSE),"")</f>
        <v/>
      </c>
      <c r="BS405" s="380" t="str">
        <f t="shared" si="153"/>
        <v>43816P</v>
      </c>
      <c r="BT405" s="190" t="str">
        <f>IFERROR(+VLOOKUP($BS405,'Calculation Solids'!$B$4:$I$1141,7,FALSE),"")</f>
        <v/>
      </c>
    </row>
    <row r="406" spans="1:72" x14ac:dyDescent="0.35">
      <c r="A406" s="359">
        <v>43817</v>
      </c>
      <c r="B406" s="239"/>
      <c r="C406" s="173" t="str">
        <f t="shared" si="154"/>
        <v>43817A</v>
      </c>
      <c r="D406" s="42">
        <f>IFERROR(+VLOOKUP(C406,'Calculation Solids'!$B$4:$I$1141,7,FALSE),"")</f>
        <v>6.8381597223362238</v>
      </c>
      <c r="E406" s="372">
        <f>+IFERROR(VLOOKUP($C406,'Calculation COD'!$B$4:$J$1055,7,FALSE),"")</f>
        <v>7700</v>
      </c>
      <c r="F406" s="373" t="str">
        <f t="shared" si="138"/>
        <v>43817B</v>
      </c>
      <c r="G406" s="323">
        <f>IFERROR(+VLOOKUP($F406,'Calculation Solids'!$B$4:$I$1141,7,FALSE),"")</f>
        <v>6.898413833036483</v>
      </c>
      <c r="H406" s="374">
        <f>+IFERROR(VLOOKUP($F406,'Calculation COD'!$B$4:$J$1055,7,FALSE),"")</f>
        <v>5580</v>
      </c>
      <c r="I406" s="374">
        <f>+IFERROR(VLOOKUP($F406,'Calculation NH4'!$B$4:$J$1041,7,FALSE),"")</f>
        <v>795</v>
      </c>
      <c r="J406" s="42">
        <f>+IFERROR(VLOOKUP($F406,'Calculation NO3'!$B$4:$J$1044,7,FALSE),"")</f>
        <v>48</v>
      </c>
      <c r="K406" s="42" t="str">
        <f>+IFERROR(VLOOKUP($F406,'Calculation P'!$B$4:$J$1000,7,FALSE),"")</f>
        <v/>
      </c>
      <c r="L406" s="239"/>
      <c r="M406" s="375" t="str">
        <f t="shared" si="139"/>
        <v>43817J</v>
      </c>
      <c r="N406" s="67">
        <f>+IFERROR(VLOOKUP($M406,'Calculation Solids'!$B$4:$J$1141,7,FALSE),"")</f>
        <v>51.33198148692788</v>
      </c>
      <c r="O406" s="42" t="str">
        <f t="shared" si="140"/>
        <v>43817K</v>
      </c>
      <c r="P406" s="42">
        <f>+IFERROR(VLOOKUP($O406,'Calculation Solids'!$B$4:$J$1141,7,FALSE),"")</f>
        <v>64.289865325820514</v>
      </c>
      <c r="Q406" s="42" t="str">
        <f t="shared" si="141"/>
        <v>43817L</v>
      </c>
      <c r="R406" s="42">
        <f>+IFERROR(VLOOKUP($Q406,'Calculation Solids'!$B$4:$J$1141,7,FALSE),"")</f>
        <v>47.3460243688166</v>
      </c>
      <c r="S406" s="42" t="str">
        <f t="shared" si="142"/>
        <v>43817M</v>
      </c>
      <c r="T406" s="42" t="str">
        <f>+IFERROR(VLOOKUP($S406,'Calculation Solids'!$B$4:$J$1141,7,FALSE),"")</f>
        <v/>
      </c>
      <c r="U406" s="70">
        <f t="shared" si="143"/>
        <v>54.322623727188329</v>
      </c>
      <c r="V406" s="376" t="str">
        <f t="shared" si="144"/>
        <v>43817C</v>
      </c>
      <c r="W406" s="42" t="str">
        <f>+IFERROR(VLOOKUP($V406,'Calculation Solids'!$B$4:$J$1141,7,FALSE),"")</f>
        <v/>
      </c>
      <c r="X406" s="24" t="str">
        <f>+IFERROR(VLOOKUP($V406,'Calculation COD'!$B$4:$J$1055,7,FALSE),"")</f>
        <v/>
      </c>
      <c r="Y406" s="24" t="str">
        <f>+IFERROR(VLOOKUP($V406,'Calculation NH4'!$B$4:$J$1041,7,FALSE),"")</f>
        <v/>
      </c>
      <c r="Z406" s="42" t="str">
        <f>+IFERROR(VLOOKUP($V406,'Calculation NO3'!$B$4:$J$1044,7,FALSE),"")</f>
        <v/>
      </c>
      <c r="AA406" s="132" t="str">
        <f>+IFERROR(VLOOKUP($V406,'Calculation P'!$B$4:$J$1000,7,FALSE),"")</f>
        <v/>
      </c>
      <c r="AB406" s="62"/>
      <c r="AC406" s="373" t="str">
        <f t="shared" si="145"/>
        <v>43817D</v>
      </c>
      <c r="AD406" s="24" t="str">
        <f>+IFERROR(VLOOKUP($AC406,'Calculation TSS'!$B$4:$J$1000,7,FALSE),"")</f>
        <v/>
      </c>
      <c r="AE406" s="24" t="str">
        <f>+IFERROR(VLOOKUP($AC406,'Calculation COD'!$B$4:$J$1055,7,FALSE),"")</f>
        <v/>
      </c>
      <c r="AF406" s="24" t="str">
        <f>+IFERROR(VLOOKUP($AC406,'Calculation NH4'!$B$4:$J$1041,7,FALSE),"")</f>
        <v/>
      </c>
      <c r="AG406" s="42" t="str">
        <f>+IFERROR(VLOOKUP($AC406,'Calculation NO3'!$B$4:$J$1044,7,FALSE),"")</f>
        <v/>
      </c>
      <c r="AH406" s="42" t="str">
        <f>+IFERROR(VLOOKUP($AC406,'Calculation P'!$B$4:$J$1000,7,FALSE),"")</f>
        <v/>
      </c>
      <c r="AI406" s="239"/>
      <c r="AJ406" s="377" t="str">
        <f t="shared" si="146"/>
        <v>43817E</v>
      </c>
      <c r="AK406" s="378" t="str">
        <f>+IFERROR(VLOOKUP($AJ406,'Calculation TSS'!$B$4:$J$1000,7,FALSE),"")</f>
        <v/>
      </c>
      <c r="AL406" s="24" t="str">
        <f>+IFERROR(VLOOKUP($AJ406,'Calculation COD'!$B$4:$J$1055,7,FALSE),"")</f>
        <v/>
      </c>
      <c r="AM406" s="24" t="str">
        <f>+IFERROR(VLOOKUP($AJ406,'Calculation NH4'!$B$4:$J$1041,7,FALSE),"")</f>
        <v/>
      </c>
      <c r="AN406" s="42" t="str">
        <f>+IFERROR(VLOOKUP($AJ406,'Calculation NO3'!$B$4:$J$1044,7,FALSE),"")</f>
        <v/>
      </c>
      <c r="AO406" s="70" t="str">
        <f>+IFERROR(VLOOKUP($AJ406,'Calculation P'!$B$4:$J$1000,7,FALSE),"")</f>
        <v/>
      </c>
      <c r="AP406" s="323" t="str">
        <f t="shared" si="147"/>
        <v>43817F</v>
      </c>
      <c r="AQ406" s="25">
        <f>+IFERROR(VLOOKUP($AP406,'Calculation TSS'!$B$4:$J$1000,7,FALSE),"")</f>
        <v>399.99999999999665</v>
      </c>
      <c r="AR406" s="25" t="str">
        <f>+IFERROR(VLOOKUP($AP406,'Calculation COD'!$B$4:$J$1055,7,FALSE),"")</f>
        <v/>
      </c>
      <c r="AS406" s="25" t="str">
        <f>+IFERROR(VLOOKUP($AP406,'Calculation NH4'!$B$4:$J$1041,7,FALSE),"")</f>
        <v/>
      </c>
      <c r="AT406" s="42" t="str">
        <f>+IFERROR(VLOOKUP($AP406,'Calculation NO3'!$B$4:$J$1044,7,FALSE),"")</f>
        <v/>
      </c>
      <c r="AU406" s="42" t="str">
        <f>+IFERROR(VLOOKUP($AP406,'Calculation P'!$B$4:$J$1000,7,FALSE),"")</f>
        <v/>
      </c>
      <c r="AV406" s="62"/>
      <c r="AW406" s="376" t="str">
        <f t="shared" si="148"/>
        <v>43817G</v>
      </c>
      <c r="AX406" s="25">
        <f>+IFERROR(VLOOKUP($AW406,'Calculation COD'!$B$4:$J$1055,7,FALSE),"")</f>
        <v>0</v>
      </c>
      <c r="AY406" s="25">
        <f>+IFERROR(VLOOKUP($AW406,'Calculation NH4'!$B$4:$J$1041,7,FALSE),"")</f>
        <v>511</v>
      </c>
      <c r="AZ406" s="42">
        <f>+IFERROR(VLOOKUP($AW406,'Calculation NO3'!$B$4:$J$1044,7,FALSE),"")</f>
        <v>0</v>
      </c>
      <c r="BA406" s="70" t="str">
        <f>+IFERROR(VLOOKUP($AW406,'Calculation P'!$B$4:$J$1000,7,FALSE),"")</f>
        <v/>
      </c>
      <c r="BB406" s="373" t="str">
        <f t="shared" si="149"/>
        <v>43817H</v>
      </c>
      <c r="BC406" s="42" t="str">
        <f>+IFERROR(VLOOKUP($BB406,'Calculation TSS'!$B$4:$J$1000,7,FALSE),"")</f>
        <v/>
      </c>
      <c r="BD406" s="25" t="str">
        <f>+IFERROR(VLOOKUP($BB406,'Calculation COD'!$B$4:$J$1055,7,FALSE),"")</f>
        <v/>
      </c>
      <c r="BE406" s="25" t="str">
        <f>+IFERROR(VLOOKUP($BB406,'Calculation NH4'!$B$4:$J$1041,7,FALSE),"")</f>
        <v/>
      </c>
      <c r="BF406" s="25" t="str">
        <f>+IFERROR(VLOOKUP($BB406,'Calculation NO3'!$B$4:$J$1044,7,FALSE),"")</f>
        <v/>
      </c>
      <c r="BG406" s="132" t="str">
        <f>+IFERROR(VLOOKUP($BB406,'Calculation P'!$B$4:$J$1000,7,FALSE),"")</f>
        <v/>
      </c>
      <c r="BH406" s="377" t="str">
        <f t="shared" si="150"/>
        <v>43817I</v>
      </c>
      <c r="BI406" s="67">
        <f>+IFERROR(VLOOKUP($BH406,'Calculation TSS'!$B$4:$J$1000,7,FALSE),"")</f>
        <v>76.000000000000512</v>
      </c>
      <c r="BJ406" s="25">
        <f>+IFERROR(VLOOKUP($BH406,'Calculation COD'!$B$4:$J$1055,7,FALSE),"")</f>
        <v>0</v>
      </c>
      <c r="BK406" s="25">
        <f>+IFERROR(VLOOKUP($BH406,'Calculation NH4'!$B$4:$J$1041,7,FALSE),"")</f>
        <v>195</v>
      </c>
      <c r="BL406" s="25">
        <f>+IFERROR(VLOOKUP($BH406,'Calculation NO3'!$B$4:$J$1044,7,FALSE),"")</f>
        <v>10.199999999999999</v>
      </c>
      <c r="BM406" s="42" t="str">
        <f>+IFERROR(VLOOKUP($BH406,'Calculation P'!$B$4:$J$1000,7,FALSE),"")</f>
        <v/>
      </c>
      <c r="BN406" s="62"/>
      <c r="BO406" s="373" t="str">
        <f t="shared" si="151"/>
        <v>43817N</v>
      </c>
      <c r="BP406" s="190" t="str">
        <f>IFERROR(+VLOOKUP($BO406,'Calculation Solids'!$B$4:$I$1141,7,FALSE),"")</f>
        <v/>
      </c>
      <c r="BQ406" s="379" t="str">
        <f t="shared" si="152"/>
        <v>43817O</v>
      </c>
      <c r="BR406" s="190" t="str">
        <f>IFERROR(+VLOOKUP($BQ406,'Calculation Solids'!$B$4:$I$1141,7,FALSE),"")</f>
        <v/>
      </c>
      <c r="BS406" s="380" t="str">
        <f t="shared" si="153"/>
        <v>43817P</v>
      </c>
      <c r="BT406" s="190" t="str">
        <f>IFERROR(+VLOOKUP($BS406,'Calculation Solids'!$B$4:$I$1141,7,FALSE),"")</f>
        <v/>
      </c>
    </row>
    <row r="407" spans="1:72" x14ac:dyDescent="0.35">
      <c r="A407" s="359">
        <v>43818</v>
      </c>
      <c r="B407" s="239"/>
      <c r="C407" s="173" t="str">
        <f t="shared" si="154"/>
        <v>43818A</v>
      </c>
      <c r="D407" s="42" t="str">
        <f>IFERROR(+VLOOKUP(C407,'Calculation Solids'!$B$4:$I$1141,7,FALSE),"")</f>
        <v/>
      </c>
      <c r="E407" s="372" t="str">
        <f>+IFERROR(VLOOKUP($C407,'Calculation COD'!$B$4:$J$1055,7,FALSE),"")</f>
        <v/>
      </c>
      <c r="F407" s="373" t="str">
        <f t="shared" si="138"/>
        <v>43818B</v>
      </c>
      <c r="G407" s="323" t="str">
        <f>IFERROR(+VLOOKUP($F407,'Calculation Solids'!$B$4:$I$1141,7,FALSE),"")</f>
        <v/>
      </c>
      <c r="H407" s="374" t="str">
        <f>+IFERROR(VLOOKUP($F407,'Calculation COD'!$B$4:$J$1055,7,FALSE),"")</f>
        <v/>
      </c>
      <c r="I407" s="374" t="str">
        <f>+IFERROR(VLOOKUP($F407,'Calculation NH4'!$B$4:$J$1041,7,FALSE),"")</f>
        <v/>
      </c>
      <c r="J407" s="42" t="str">
        <f>+IFERROR(VLOOKUP($F407,'Calculation NO3'!$B$4:$J$1044,7,FALSE),"")</f>
        <v/>
      </c>
      <c r="K407" s="42" t="str">
        <f>+IFERROR(VLOOKUP($F407,'Calculation P'!$B$4:$J$1000,7,FALSE),"")</f>
        <v/>
      </c>
      <c r="L407" s="239"/>
      <c r="M407" s="375" t="str">
        <f t="shared" si="139"/>
        <v>43818J</v>
      </c>
      <c r="N407" s="67" t="str">
        <f>+IFERROR(VLOOKUP($M407,'Calculation Solids'!$B$4:$J$1141,7,FALSE),"")</f>
        <v/>
      </c>
      <c r="O407" s="42" t="str">
        <f t="shared" si="140"/>
        <v>43818K</v>
      </c>
      <c r="P407" s="42" t="str">
        <f>+IFERROR(VLOOKUP($O407,'Calculation Solids'!$B$4:$J$1141,7,FALSE),"")</f>
        <v/>
      </c>
      <c r="Q407" s="42" t="str">
        <f t="shared" si="141"/>
        <v>43818L</v>
      </c>
      <c r="R407" s="42" t="str">
        <f>+IFERROR(VLOOKUP($Q407,'Calculation Solids'!$B$4:$J$1141,7,FALSE),"")</f>
        <v/>
      </c>
      <c r="S407" s="42" t="str">
        <f t="shared" si="142"/>
        <v>43818M</v>
      </c>
      <c r="T407" s="42" t="str">
        <f>+IFERROR(VLOOKUP($S407,'Calculation Solids'!$B$4:$J$1141,7,FALSE),"")</f>
        <v/>
      </c>
      <c r="U407" s="70" t="str">
        <f t="shared" si="143"/>
        <v/>
      </c>
      <c r="V407" s="376" t="str">
        <f t="shared" si="144"/>
        <v>43818C</v>
      </c>
      <c r="W407" s="42" t="str">
        <f>+IFERROR(VLOOKUP($V407,'Calculation Solids'!$B$4:$J$1141,7,FALSE),"")</f>
        <v/>
      </c>
      <c r="X407" s="24" t="str">
        <f>+IFERROR(VLOOKUP($V407,'Calculation COD'!$B$4:$J$1055,7,FALSE),"")</f>
        <v/>
      </c>
      <c r="Y407" s="24" t="str">
        <f>+IFERROR(VLOOKUP($V407,'Calculation NH4'!$B$4:$J$1041,7,FALSE),"")</f>
        <v/>
      </c>
      <c r="Z407" s="42" t="str">
        <f>+IFERROR(VLOOKUP($V407,'Calculation NO3'!$B$4:$J$1044,7,FALSE),"")</f>
        <v/>
      </c>
      <c r="AA407" s="132" t="str">
        <f>+IFERROR(VLOOKUP($V407,'Calculation P'!$B$4:$J$1000,7,FALSE),"")</f>
        <v/>
      </c>
      <c r="AB407" s="62"/>
      <c r="AC407" s="373" t="str">
        <f t="shared" si="145"/>
        <v>43818D</v>
      </c>
      <c r="AD407" s="24" t="str">
        <f>+IFERROR(VLOOKUP($AC407,'Calculation TSS'!$B$4:$J$1000,7,FALSE),"")</f>
        <v/>
      </c>
      <c r="AE407" s="24" t="str">
        <f>+IFERROR(VLOOKUP($AC407,'Calculation COD'!$B$4:$J$1055,7,FALSE),"")</f>
        <v/>
      </c>
      <c r="AF407" s="24" t="str">
        <f>+IFERROR(VLOOKUP($AC407,'Calculation NH4'!$B$4:$J$1041,7,FALSE),"")</f>
        <v/>
      </c>
      <c r="AG407" s="42" t="str">
        <f>+IFERROR(VLOOKUP($AC407,'Calculation NO3'!$B$4:$J$1044,7,FALSE),"")</f>
        <v/>
      </c>
      <c r="AH407" s="42" t="str">
        <f>+IFERROR(VLOOKUP($AC407,'Calculation P'!$B$4:$J$1000,7,FALSE),"")</f>
        <v/>
      </c>
      <c r="AI407" s="239"/>
      <c r="AJ407" s="377" t="str">
        <f t="shared" si="146"/>
        <v>43818E</v>
      </c>
      <c r="AK407" s="378" t="str">
        <f>+IFERROR(VLOOKUP($AJ407,'Calculation TSS'!$B$4:$J$1000,7,FALSE),"")</f>
        <v/>
      </c>
      <c r="AL407" s="24" t="str">
        <f>+IFERROR(VLOOKUP($AJ407,'Calculation COD'!$B$4:$J$1055,7,FALSE),"")</f>
        <v/>
      </c>
      <c r="AM407" s="24" t="str">
        <f>+IFERROR(VLOOKUP($AJ407,'Calculation NH4'!$B$4:$J$1041,7,FALSE),"")</f>
        <v/>
      </c>
      <c r="AN407" s="42" t="str">
        <f>+IFERROR(VLOOKUP($AJ407,'Calculation NO3'!$B$4:$J$1044,7,FALSE),"")</f>
        <v/>
      </c>
      <c r="AO407" s="70" t="str">
        <f>+IFERROR(VLOOKUP($AJ407,'Calculation P'!$B$4:$J$1000,7,FALSE),"")</f>
        <v/>
      </c>
      <c r="AP407" s="323" t="str">
        <f t="shared" si="147"/>
        <v>43818F</v>
      </c>
      <c r="AQ407" s="25" t="str">
        <f>+IFERROR(VLOOKUP($AP407,'Calculation TSS'!$B$4:$J$1000,7,FALSE),"")</f>
        <v/>
      </c>
      <c r="AR407" s="25" t="str">
        <f>+IFERROR(VLOOKUP($AP407,'Calculation COD'!$B$4:$J$1055,7,FALSE),"")</f>
        <v/>
      </c>
      <c r="AS407" s="25" t="str">
        <f>+IFERROR(VLOOKUP($AP407,'Calculation NH4'!$B$4:$J$1041,7,FALSE),"")</f>
        <v/>
      </c>
      <c r="AT407" s="42" t="str">
        <f>+IFERROR(VLOOKUP($AP407,'Calculation NO3'!$B$4:$J$1044,7,FALSE),"")</f>
        <v/>
      </c>
      <c r="AU407" s="42" t="str">
        <f>+IFERROR(VLOOKUP($AP407,'Calculation P'!$B$4:$J$1000,7,FALSE),"")</f>
        <v/>
      </c>
      <c r="AV407" s="62"/>
      <c r="AW407" s="376" t="str">
        <f t="shared" si="148"/>
        <v>43818G</v>
      </c>
      <c r="AX407" s="25" t="str">
        <f>+IFERROR(VLOOKUP($AW407,'Calculation COD'!$B$4:$J$1055,7,FALSE),"")</f>
        <v/>
      </c>
      <c r="AY407" s="25" t="str">
        <f>+IFERROR(VLOOKUP($AW407,'Calculation NH4'!$B$4:$J$1041,7,FALSE),"")</f>
        <v/>
      </c>
      <c r="AZ407" s="42" t="str">
        <f>+IFERROR(VLOOKUP($AW407,'Calculation NO3'!$B$4:$J$1044,7,FALSE),"")</f>
        <v/>
      </c>
      <c r="BA407" s="70" t="str">
        <f>+IFERROR(VLOOKUP($AW407,'Calculation P'!$B$4:$J$1000,7,FALSE),"")</f>
        <v/>
      </c>
      <c r="BB407" s="373" t="str">
        <f t="shared" si="149"/>
        <v>43818H</v>
      </c>
      <c r="BC407" s="42" t="str">
        <f>+IFERROR(VLOOKUP($BB407,'Calculation TSS'!$B$4:$J$1000,7,FALSE),"")</f>
        <v/>
      </c>
      <c r="BD407" s="25" t="str">
        <f>+IFERROR(VLOOKUP($BB407,'Calculation COD'!$B$4:$J$1055,7,FALSE),"")</f>
        <v/>
      </c>
      <c r="BE407" s="25" t="str">
        <f>+IFERROR(VLOOKUP($BB407,'Calculation NH4'!$B$4:$J$1041,7,FALSE),"")</f>
        <v/>
      </c>
      <c r="BF407" s="25" t="str">
        <f>+IFERROR(VLOOKUP($BB407,'Calculation NO3'!$B$4:$J$1044,7,FALSE),"")</f>
        <v/>
      </c>
      <c r="BG407" s="132" t="str">
        <f>+IFERROR(VLOOKUP($BB407,'Calculation P'!$B$4:$J$1000,7,FALSE),"")</f>
        <v/>
      </c>
      <c r="BH407" s="377" t="str">
        <f t="shared" si="150"/>
        <v>43818I</v>
      </c>
      <c r="BI407" s="67" t="str">
        <f>+IFERROR(VLOOKUP($BH407,'Calculation TSS'!$B$4:$J$1000,7,FALSE),"")</f>
        <v/>
      </c>
      <c r="BJ407" s="25" t="str">
        <f>+IFERROR(VLOOKUP($BH407,'Calculation COD'!$B$4:$J$1055,7,FALSE),"")</f>
        <v/>
      </c>
      <c r="BK407" s="25" t="str">
        <f>+IFERROR(VLOOKUP($BH407,'Calculation NH4'!$B$4:$J$1041,7,FALSE),"")</f>
        <v/>
      </c>
      <c r="BL407" s="25" t="str">
        <f>+IFERROR(VLOOKUP($BH407,'Calculation NO3'!$B$4:$J$1044,7,FALSE),"")</f>
        <v/>
      </c>
      <c r="BM407" s="42" t="str">
        <f>+IFERROR(VLOOKUP($BH407,'Calculation P'!$B$4:$J$1000,7,FALSE),"")</f>
        <v/>
      </c>
      <c r="BN407" s="62"/>
      <c r="BO407" s="373" t="str">
        <f t="shared" si="151"/>
        <v>43818N</v>
      </c>
      <c r="BP407" s="190" t="str">
        <f>IFERROR(+VLOOKUP($BO407,'Calculation Solids'!$B$4:$I$1141,7,FALSE),"")</f>
        <v/>
      </c>
      <c r="BQ407" s="379" t="str">
        <f t="shared" si="152"/>
        <v>43818O</v>
      </c>
      <c r="BR407" s="190" t="str">
        <f>IFERROR(+VLOOKUP($BQ407,'Calculation Solids'!$B$4:$I$1141,7,FALSE),"")</f>
        <v/>
      </c>
      <c r="BS407" s="380" t="str">
        <f t="shared" si="153"/>
        <v>43818P</v>
      </c>
      <c r="BT407" s="190" t="str">
        <f>IFERROR(+VLOOKUP($BS407,'Calculation Solids'!$B$4:$I$1141,7,FALSE),"")</f>
        <v/>
      </c>
    </row>
    <row r="408" spans="1:72" x14ac:dyDescent="0.35">
      <c r="A408" s="359">
        <v>43819</v>
      </c>
      <c r="B408" s="239"/>
      <c r="C408" s="173" t="str">
        <f t="shared" si="154"/>
        <v>43819A</v>
      </c>
      <c r="D408" s="42">
        <f>IFERROR(+VLOOKUP(C408,'Calculation Solids'!$B$4:$I$1141,7,FALSE),"")</f>
        <v>6.2102263755717004</v>
      </c>
      <c r="E408" s="372" t="str">
        <f>+IFERROR(VLOOKUP($C408,'Calculation COD'!$B$4:$J$1055,7,FALSE),"")</f>
        <v/>
      </c>
      <c r="F408" s="373" t="str">
        <f t="shared" si="138"/>
        <v>43819B</v>
      </c>
      <c r="G408" s="323">
        <f>IFERROR(+VLOOKUP($F408,'Calculation Solids'!$B$4:$I$1141,7,FALSE),"")</f>
        <v>4.7594918382858458</v>
      </c>
      <c r="H408" s="374" t="str">
        <f>+IFERROR(VLOOKUP($F408,'Calculation COD'!$B$4:$J$1055,7,FALSE),"")</f>
        <v/>
      </c>
      <c r="I408" s="374" t="str">
        <f>+IFERROR(VLOOKUP($F408,'Calculation NH4'!$B$4:$J$1041,7,FALSE),"")</f>
        <v/>
      </c>
      <c r="J408" s="42" t="str">
        <f>+IFERROR(VLOOKUP($F408,'Calculation NO3'!$B$4:$J$1044,7,FALSE),"")</f>
        <v/>
      </c>
      <c r="K408" s="42" t="str">
        <f>+IFERROR(VLOOKUP($F408,'Calculation P'!$B$4:$J$1000,7,FALSE),"")</f>
        <v/>
      </c>
      <c r="L408" s="239"/>
      <c r="M408" s="375" t="str">
        <f t="shared" si="139"/>
        <v>43819J</v>
      </c>
      <c r="N408" s="67">
        <f>+IFERROR(VLOOKUP($M408,'Calculation Solids'!$B$4:$J$1141,7,FALSE),"")</f>
        <v>54.759806081974453</v>
      </c>
      <c r="O408" s="42" t="str">
        <f t="shared" si="140"/>
        <v>43819K</v>
      </c>
      <c r="P408" s="42" t="str">
        <f>+IFERROR(VLOOKUP($O408,'Calculation Solids'!$B$4:$J$1141,7,FALSE),"")</f>
        <v/>
      </c>
      <c r="Q408" s="42" t="str">
        <f t="shared" si="141"/>
        <v>43819L</v>
      </c>
      <c r="R408" s="42" t="str">
        <f>+IFERROR(VLOOKUP($Q408,'Calculation Solids'!$B$4:$J$1141,7,FALSE),"")</f>
        <v/>
      </c>
      <c r="S408" s="42" t="str">
        <f t="shared" si="142"/>
        <v>43819M</v>
      </c>
      <c r="T408" s="42" t="str">
        <f>+IFERROR(VLOOKUP($S408,'Calculation Solids'!$B$4:$J$1141,7,FALSE),"")</f>
        <v/>
      </c>
      <c r="U408" s="70">
        <f t="shared" si="143"/>
        <v>54.759806081974453</v>
      </c>
      <c r="V408" s="376" t="str">
        <f t="shared" si="144"/>
        <v>43819C</v>
      </c>
      <c r="W408" s="42" t="str">
        <f>+IFERROR(VLOOKUP($V408,'Calculation Solids'!$B$4:$J$1141,7,FALSE),"")</f>
        <v/>
      </c>
      <c r="X408" s="24" t="str">
        <f>+IFERROR(VLOOKUP($V408,'Calculation COD'!$B$4:$J$1055,7,FALSE),"")</f>
        <v/>
      </c>
      <c r="Y408" s="24" t="str">
        <f>+IFERROR(VLOOKUP($V408,'Calculation NH4'!$B$4:$J$1041,7,FALSE),"")</f>
        <v/>
      </c>
      <c r="Z408" s="42" t="str">
        <f>+IFERROR(VLOOKUP($V408,'Calculation NO3'!$B$4:$J$1044,7,FALSE),"")</f>
        <v/>
      </c>
      <c r="AA408" s="132" t="str">
        <f>+IFERROR(VLOOKUP($V408,'Calculation P'!$B$4:$J$1000,7,FALSE),"")</f>
        <v/>
      </c>
      <c r="AB408" s="62"/>
      <c r="AC408" s="373" t="str">
        <f t="shared" si="145"/>
        <v>43819D</v>
      </c>
      <c r="AD408" s="24" t="str">
        <f>+IFERROR(VLOOKUP($AC408,'Calculation TSS'!$B$4:$J$1000,7,FALSE),"")</f>
        <v/>
      </c>
      <c r="AE408" s="24" t="str">
        <f>+IFERROR(VLOOKUP($AC408,'Calculation COD'!$B$4:$J$1055,7,FALSE),"")</f>
        <v/>
      </c>
      <c r="AF408" s="24" t="str">
        <f>+IFERROR(VLOOKUP($AC408,'Calculation NH4'!$B$4:$J$1041,7,FALSE),"")</f>
        <v/>
      </c>
      <c r="AG408" s="42" t="str">
        <f>+IFERROR(VLOOKUP($AC408,'Calculation NO3'!$B$4:$J$1044,7,FALSE),"")</f>
        <v/>
      </c>
      <c r="AH408" s="42" t="str">
        <f>+IFERROR(VLOOKUP($AC408,'Calculation P'!$B$4:$J$1000,7,FALSE),"")</f>
        <v/>
      </c>
      <c r="AI408" s="239"/>
      <c r="AJ408" s="377" t="str">
        <f t="shared" si="146"/>
        <v>43819E</v>
      </c>
      <c r="AK408" s="378" t="str">
        <f>+IFERROR(VLOOKUP($AJ408,'Calculation TSS'!$B$4:$J$1000,7,FALSE),"")</f>
        <v/>
      </c>
      <c r="AL408" s="24" t="str">
        <f>+IFERROR(VLOOKUP($AJ408,'Calculation COD'!$B$4:$J$1055,7,FALSE),"")</f>
        <v/>
      </c>
      <c r="AM408" s="24" t="str">
        <f>+IFERROR(VLOOKUP($AJ408,'Calculation NH4'!$B$4:$J$1041,7,FALSE),"")</f>
        <v/>
      </c>
      <c r="AN408" s="42" t="str">
        <f>+IFERROR(VLOOKUP($AJ408,'Calculation NO3'!$B$4:$J$1044,7,FALSE),"")</f>
        <v/>
      </c>
      <c r="AO408" s="70" t="str">
        <f>+IFERROR(VLOOKUP($AJ408,'Calculation P'!$B$4:$J$1000,7,FALSE),"")</f>
        <v/>
      </c>
      <c r="AP408" s="323" t="str">
        <f t="shared" si="147"/>
        <v>43819F</v>
      </c>
      <c r="AQ408" s="25" t="str">
        <f>+IFERROR(VLOOKUP($AP408,'Calculation TSS'!$B$4:$J$1000,7,FALSE),"")</f>
        <v/>
      </c>
      <c r="AR408" s="25" t="str">
        <f>+IFERROR(VLOOKUP($AP408,'Calculation COD'!$B$4:$J$1055,7,FALSE),"")</f>
        <v/>
      </c>
      <c r="AS408" s="25" t="str">
        <f>+IFERROR(VLOOKUP($AP408,'Calculation NH4'!$B$4:$J$1041,7,FALSE),"")</f>
        <v/>
      </c>
      <c r="AT408" s="42" t="str">
        <f>+IFERROR(VLOOKUP($AP408,'Calculation NO3'!$B$4:$J$1044,7,FALSE),"")</f>
        <v/>
      </c>
      <c r="AU408" s="42" t="str">
        <f>+IFERROR(VLOOKUP($AP408,'Calculation P'!$B$4:$J$1000,7,FALSE),"")</f>
        <v/>
      </c>
      <c r="AV408" s="62"/>
      <c r="AW408" s="376" t="str">
        <f t="shared" si="148"/>
        <v>43819G</v>
      </c>
      <c r="AX408" s="25" t="str">
        <f>+IFERROR(VLOOKUP($AW408,'Calculation COD'!$B$4:$J$1055,7,FALSE),"")</f>
        <v/>
      </c>
      <c r="AY408" s="25" t="str">
        <f>+IFERROR(VLOOKUP($AW408,'Calculation NH4'!$B$4:$J$1041,7,FALSE),"")</f>
        <v/>
      </c>
      <c r="AZ408" s="42" t="str">
        <f>+IFERROR(VLOOKUP($AW408,'Calculation NO3'!$B$4:$J$1044,7,FALSE),"")</f>
        <v/>
      </c>
      <c r="BA408" s="70" t="str">
        <f>+IFERROR(VLOOKUP($AW408,'Calculation P'!$B$4:$J$1000,7,FALSE),"")</f>
        <v/>
      </c>
      <c r="BB408" s="373" t="str">
        <f t="shared" si="149"/>
        <v>43819H</v>
      </c>
      <c r="BC408" s="42" t="str">
        <f>+IFERROR(VLOOKUP($BB408,'Calculation TSS'!$B$4:$J$1000,7,FALSE),"")</f>
        <v/>
      </c>
      <c r="BD408" s="25" t="str">
        <f>+IFERROR(VLOOKUP($BB408,'Calculation COD'!$B$4:$J$1055,7,FALSE),"")</f>
        <v/>
      </c>
      <c r="BE408" s="25" t="str">
        <f>+IFERROR(VLOOKUP($BB408,'Calculation NH4'!$B$4:$J$1041,7,FALSE),"")</f>
        <v/>
      </c>
      <c r="BF408" s="25" t="str">
        <f>+IFERROR(VLOOKUP($BB408,'Calculation NO3'!$B$4:$J$1044,7,FALSE),"")</f>
        <v/>
      </c>
      <c r="BG408" s="132" t="str">
        <f>+IFERROR(VLOOKUP($BB408,'Calculation P'!$B$4:$J$1000,7,FALSE),"")</f>
        <v/>
      </c>
      <c r="BH408" s="377" t="str">
        <f t="shared" si="150"/>
        <v>43819I</v>
      </c>
      <c r="BI408" s="67" t="str">
        <f>+IFERROR(VLOOKUP($BH408,'Calculation TSS'!$B$4:$J$1000,7,FALSE),"")</f>
        <v/>
      </c>
      <c r="BJ408" s="25" t="str">
        <f>+IFERROR(VLOOKUP($BH408,'Calculation COD'!$B$4:$J$1055,7,FALSE),"")</f>
        <v/>
      </c>
      <c r="BK408" s="25" t="str">
        <f>+IFERROR(VLOOKUP($BH408,'Calculation NH4'!$B$4:$J$1041,7,FALSE),"")</f>
        <v/>
      </c>
      <c r="BL408" s="25" t="str">
        <f>+IFERROR(VLOOKUP($BH408,'Calculation NO3'!$B$4:$J$1044,7,FALSE),"")</f>
        <v/>
      </c>
      <c r="BM408" s="42" t="str">
        <f>+IFERROR(VLOOKUP($BH408,'Calculation P'!$B$4:$J$1000,7,FALSE),"")</f>
        <v/>
      </c>
      <c r="BN408" s="62"/>
      <c r="BO408" s="373" t="str">
        <f t="shared" si="151"/>
        <v>43819N</v>
      </c>
      <c r="BP408" s="190" t="str">
        <f>IFERROR(+VLOOKUP($BO408,'Calculation Solids'!$B$4:$I$1141,7,FALSE),"")</f>
        <v/>
      </c>
      <c r="BQ408" s="379" t="str">
        <f t="shared" si="152"/>
        <v>43819O</v>
      </c>
      <c r="BR408" s="190" t="str">
        <f>IFERROR(+VLOOKUP($BQ408,'Calculation Solids'!$B$4:$I$1141,7,FALSE),"")</f>
        <v/>
      </c>
      <c r="BS408" s="380" t="str">
        <f t="shared" si="153"/>
        <v>43819P</v>
      </c>
      <c r="BT408" s="190" t="str">
        <f>IFERROR(+VLOOKUP($BS408,'Calculation Solids'!$B$4:$I$1141,7,FALSE),"")</f>
        <v/>
      </c>
    </row>
    <row r="409" spans="1:72" x14ac:dyDescent="0.35">
      <c r="A409" s="359">
        <v>43820</v>
      </c>
      <c r="B409" s="406"/>
      <c r="C409" s="407" t="str">
        <f t="shared" si="154"/>
        <v>43820A</v>
      </c>
      <c r="D409" s="408" t="str">
        <f>IFERROR(+VLOOKUP(C409,'Calculation Solids'!$B$4:$I$1141,7,FALSE),"")</f>
        <v/>
      </c>
      <c r="E409" s="409" t="str">
        <f>+IFERROR(VLOOKUP($C409,'Calculation COD'!$B$4:$J$1055,7,FALSE),"")</f>
        <v/>
      </c>
      <c r="F409" s="410" t="str">
        <f t="shared" si="138"/>
        <v>43820B</v>
      </c>
      <c r="G409" s="411" t="str">
        <f>IFERROR(+VLOOKUP($F409,'Calculation Solids'!$B$4:$I$1141,7,FALSE),"")</f>
        <v/>
      </c>
      <c r="H409" s="412" t="str">
        <f>+IFERROR(VLOOKUP($F409,'Calculation COD'!$B$4:$J$1055,7,FALSE),"")</f>
        <v/>
      </c>
      <c r="I409" s="412" t="str">
        <f>+IFERROR(VLOOKUP($F409,'Calculation NH4'!$B$4:$J$1041,7,FALSE),"")</f>
        <v/>
      </c>
      <c r="J409" s="408" t="str">
        <f>+IFERROR(VLOOKUP($F409,'Calculation NO3'!$B$4:$J$1044,7,FALSE),"")</f>
        <v/>
      </c>
      <c r="K409" s="408" t="str">
        <f>+IFERROR(VLOOKUP($F409,'Calculation P'!$B$4:$J$1000,7,FALSE),"")</f>
        <v/>
      </c>
      <c r="L409" s="406"/>
      <c r="M409" s="413" t="str">
        <f t="shared" si="139"/>
        <v>43820J</v>
      </c>
      <c r="N409" s="414" t="str">
        <f>+IFERROR(VLOOKUP($M409,'Calculation Solids'!$B$4:$J$1141,7,FALSE),"")</f>
        <v/>
      </c>
      <c r="O409" s="408" t="str">
        <f t="shared" si="140"/>
        <v>43820K</v>
      </c>
      <c r="P409" s="408" t="str">
        <f>+IFERROR(VLOOKUP($O409,'Calculation Solids'!$B$4:$J$1141,7,FALSE),"")</f>
        <v/>
      </c>
      <c r="Q409" s="408" t="str">
        <f t="shared" si="141"/>
        <v>43820L</v>
      </c>
      <c r="R409" s="408" t="str">
        <f>+IFERROR(VLOOKUP($Q409,'Calculation Solids'!$B$4:$J$1141,7,FALSE),"")</f>
        <v/>
      </c>
      <c r="S409" s="408" t="str">
        <f t="shared" si="142"/>
        <v>43820M</v>
      </c>
      <c r="T409" s="408" t="str">
        <f>+IFERROR(VLOOKUP($S409,'Calculation Solids'!$B$4:$J$1141,7,FALSE),"")</f>
        <v/>
      </c>
      <c r="U409" s="415" t="str">
        <f t="shared" si="143"/>
        <v/>
      </c>
      <c r="V409" s="416" t="str">
        <f t="shared" si="144"/>
        <v>43820C</v>
      </c>
      <c r="W409" s="408" t="str">
        <f>+IFERROR(VLOOKUP($V409,'Calculation Solids'!$B$4:$J$1141,7,FALSE),"")</f>
        <v/>
      </c>
      <c r="X409" s="417" t="str">
        <f>+IFERROR(VLOOKUP($V409,'Calculation COD'!$B$4:$J$1055,7,FALSE),"")</f>
        <v/>
      </c>
      <c r="Y409" s="417" t="str">
        <f>+IFERROR(VLOOKUP($V409,'Calculation NH4'!$B$4:$J$1041,7,FALSE),"")</f>
        <v/>
      </c>
      <c r="Z409" s="408" t="str">
        <f>+IFERROR(VLOOKUP($V409,'Calculation NO3'!$B$4:$J$1044,7,FALSE),"")</f>
        <v/>
      </c>
      <c r="AA409" s="418" t="str">
        <f>+IFERROR(VLOOKUP($V409,'Calculation P'!$B$4:$J$1000,7,FALSE),"")</f>
        <v/>
      </c>
      <c r="AB409" s="419"/>
      <c r="AC409" s="410" t="str">
        <f t="shared" si="145"/>
        <v>43820D</v>
      </c>
      <c r="AD409" s="417" t="str">
        <f>+IFERROR(VLOOKUP($AC409,'Calculation TSS'!$B$4:$J$1000,7,FALSE),"")</f>
        <v/>
      </c>
      <c r="AE409" s="417" t="str">
        <f>+IFERROR(VLOOKUP($AC409,'Calculation COD'!$B$4:$J$1055,7,FALSE),"")</f>
        <v/>
      </c>
      <c r="AF409" s="417" t="str">
        <f>+IFERROR(VLOOKUP($AC409,'Calculation NH4'!$B$4:$J$1041,7,FALSE),"")</f>
        <v/>
      </c>
      <c r="AG409" s="408" t="str">
        <f>+IFERROR(VLOOKUP($AC409,'Calculation NO3'!$B$4:$J$1044,7,FALSE),"")</f>
        <v/>
      </c>
      <c r="AH409" s="408" t="str">
        <f>+IFERROR(VLOOKUP($AC409,'Calculation P'!$B$4:$J$1000,7,FALSE),"")</f>
        <v/>
      </c>
      <c r="AI409" s="406"/>
      <c r="AJ409" s="420" t="str">
        <f t="shared" si="146"/>
        <v>43820E</v>
      </c>
      <c r="AK409" s="421" t="str">
        <f>+IFERROR(VLOOKUP($AJ409,'Calculation TSS'!$B$4:$J$1000,7,FALSE),"")</f>
        <v/>
      </c>
      <c r="AL409" s="417" t="str">
        <f>+IFERROR(VLOOKUP($AJ409,'Calculation COD'!$B$4:$J$1055,7,FALSE),"")</f>
        <v/>
      </c>
      <c r="AM409" s="417" t="str">
        <f>+IFERROR(VLOOKUP($AJ409,'Calculation NH4'!$B$4:$J$1041,7,FALSE),"")</f>
        <v/>
      </c>
      <c r="AN409" s="408" t="str">
        <f>+IFERROR(VLOOKUP($AJ409,'Calculation NO3'!$B$4:$J$1044,7,FALSE),"")</f>
        <v/>
      </c>
      <c r="AO409" s="415" t="str">
        <f>+IFERROR(VLOOKUP($AJ409,'Calculation P'!$B$4:$J$1000,7,FALSE),"")</f>
        <v/>
      </c>
      <c r="AP409" s="411" t="str">
        <f t="shared" si="147"/>
        <v>43820F</v>
      </c>
      <c r="AQ409" s="422" t="str">
        <f>+IFERROR(VLOOKUP($AP409,'Calculation TSS'!$B$4:$J$1000,7,FALSE),"")</f>
        <v/>
      </c>
      <c r="AR409" s="422" t="str">
        <f>+IFERROR(VLOOKUP($AP409,'Calculation COD'!$B$4:$J$1055,7,FALSE),"")</f>
        <v/>
      </c>
      <c r="AS409" s="422" t="str">
        <f>+IFERROR(VLOOKUP($AP409,'Calculation NH4'!$B$4:$J$1041,7,FALSE),"")</f>
        <v/>
      </c>
      <c r="AT409" s="408" t="str">
        <f>+IFERROR(VLOOKUP($AP409,'Calculation NO3'!$B$4:$J$1044,7,FALSE),"")</f>
        <v/>
      </c>
      <c r="AU409" s="408" t="str">
        <f>+IFERROR(VLOOKUP($AP409,'Calculation P'!$B$4:$J$1000,7,FALSE),"")</f>
        <v/>
      </c>
      <c r="AV409" s="419"/>
      <c r="AW409" s="416" t="str">
        <f t="shared" si="148"/>
        <v>43820G</v>
      </c>
      <c r="AX409" s="422" t="str">
        <f>+IFERROR(VLOOKUP($AW409,'Calculation COD'!$B$4:$J$1055,7,FALSE),"")</f>
        <v/>
      </c>
      <c r="AY409" s="422" t="str">
        <f>+IFERROR(VLOOKUP($AW409,'Calculation NH4'!$B$4:$J$1041,7,FALSE),"")</f>
        <v/>
      </c>
      <c r="AZ409" s="408" t="str">
        <f>+IFERROR(VLOOKUP($AW409,'Calculation NO3'!$B$4:$J$1044,7,FALSE),"")</f>
        <v/>
      </c>
      <c r="BA409" s="415" t="str">
        <f>+IFERROR(VLOOKUP($AW409,'Calculation P'!$B$4:$J$1000,7,FALSE),"")</f>
        <v/>
      </c>
      <c r="BB409" s="410" t="str">
        <f t="shared" si="149"/>
        <v>43820H</v>
      </c>
      <c r="BC409" s="408" t="str">
        <f>+IFERROR(VLOOKUP($BB409,'Calculation TSS'!$B$4:$J$1000,7,FALSE),"")</f>
        <v/>
      </c>
      <c r="BD409" s="422" t="str">
        <f>+IFERROR(VLOOKUP($BB409,'Calculation COD'!$B$4:$J$1055,7,FALSE),"")</f>
        <v/>
      </c>
      <c r="BE409" s="422" t="str">
        <f>+IFERROR(VLOOKUP($BB409,'Calculation NH4'!$B$4:$J$1041,7,FALSE),"")</f>
        <v/>
      </c>
      <c r="BF409" s="422" t="str">
        <f>+IFERROR(VLOOKUP($BB409,'Calculation NO3'!$B$4:$J$1044,7,FALSE),"")</f>
        <v/>
      </c>
      <c r="BG409" s="418" t="str">
        <f>+IFERROR(VLOOKUP($BB409,'Calculation P'!$B$4:$J$1000,7,FALSE),"")</f>
        <v/>
      </c>
      <c r="BH409" s="420" t="str">
        <f t="shared" si="150"/>
        <v>43820I</v>
      </c>
      <c r="BI409" s="414" t="str">
        <f>+IFERROR(VLOOKUP($BH409,'Calculation TSS'!$B$4:$J$1000,7,FALSE),"")</f>
        <v/>
      </c>
      <c r="BJ409" s="422" t="str">
        <f>+IFERROR(VLOOKUP($BH409,'Calculation COD'!$B$4:$J$1055,7,FALSE),"")</f>
        <v/>
      </c>
      <c r="BK409" s="422" t="str">
        <f>+IFERROR(VLOOKUP($BH409,'Calculation NH4'!$B$4:$J$1041,7,FALSE),"")</f>
        <v/>
      </c>
      <c r="BL409" s="422" t="str">
        <f>+IFERROR(VLOOKUP($BH409,'Calculation NO3'!$B$4:$J$1044,7,FALSE),"")</f>
        <v/>
      </c>
      <c r="BM409" s="408" t="str">
        <f>+IFERROR(VLOOKUP($BH409,'Calculation P'!$B$4:$J$1000,7,FALSE),"")</f>
        <v/>
      </c>
      <c r="BN409" s="419"/>
      <c r="BO409" s="410" t="str">
        <f t="shared" si="151"/>
        <v>43820N</v>
      </c>
      <c r="BP409" s="423" t="str">
        <f>IFERROR(+VLOOKUP($BO409,'Calculation Solids'!$B$4:$I$1141,7,FALSE),"")</f>
        <v/>
      </c>
      <c r="BQ409" s="424" t="str">
        <f t="shared" si="152"/>
        <v>43820O</v>
      </c>
      <c r="BR409" s="423" t="str">
        <f>IFERROR(+VLOOKUP($BQ409,'Calculation Solids'!$B$4:$I$1141,7,FALSE),"")</f>
        <v/>
      </c>
      <c r="BS409" s="425" t="str">
        <f t="shared" si="153"/>
        <v>43820P</v>
      </c>
      <c r="BT409" s="423" t="str">
        <f>IFERROR(+VLOOKUP($BS409,'Calculation Solids'!$B$4:$I$1141,7,FALSE),"")</f>
        <v/>
      </c>
    </row>
    <row r="410" spans="1:72" x14ac:dyDescent="0.35">
      <c r="A410" s="359">
        <v>43821</v>
      </c>
      <c r="B410" s="406"/>
      <c r="C410" s="407" t="str">
        <f t="shared" si="154"/>
        <v>43821A</v>
      </c>
      <c r="D410" s="408" t="str">
        <f>IFERROR(+VLOOKUP(C410,'Calculation Solids'!$B$4:$I$1141,7,FALSE),"")</f>
        <v/>
      </c>
      <c r="E410" s="409" t="str">
        <f>+IFERROR(VLOOKUP($C410,'Calculation COD'!$B$4:$J$1055,7,FALSE),"")</f>
        <v/>
      </c>
      <c r="F410" s="410" t="str">
        <f t="shared" si="138"/>
        <v>43821B</v>
      </c>
      <c r="G410" s="411" t="str">
        <f>IFERROR(+VLOOKUP($F410,'Calculation Solids'!$B$4:$I$1141,7,FALSE),"")</f>
        <v/>
      </c>
      <c r="H410" s="412" t="str">
        <f>+IFERROR(VLOOKUP($F410,'Calculation COD'!$B$4:$J$1055,7,FALSE),"")</f>
        <v/>
      </c>
      <c r="I410" s="412" t="str">
        <f>+IFERROR(VLOOKUP($F410,'Calculation NH4'!$B$4:$J$1041,7,FALSE),"")</f>
        <v/>
      </c>
      <c r="J410" s="408" t="str">
        <f>+IFERROR(VLOOKUP($F410,'Calculation NO3'!$B$4:$J$1044,7,FALSE),"")</f>
        <v/>
      </c>
      <c r="K410" s="408" t="str">
        <f>+IFERROR(VLOOKUP($F410,'Calculation P'!$B$4:$J$1000,7,FALSE),"")</f>
        <v/>
      </c>
      <c r="L410" s="406"/>
      <c r="M410" s="413" t="str">
        <f t="shared" si="139"/>
        <v>43821J</v>
      </c>
      <c r="N410" s="414" t="str">
        <f>+IFERROR(VLOOKUP($M410,'Calculation Solids'!$B$4:$J$1141,7,FALSE),"")</f>
        <v/>
      </c>
      <c r="O410" s="408" t="str">
        <f t="shared" si="140"/>
        <v>43821K</v>
      </c>
      <c r="P410" s="408" t="str">
        <f>+IFERROR(VLOOKUP($O410,'Calculation Solids'!$B$4:$J$1141,7,FALSE),"")</f>
        <v/>
      </c>
      <c r="Q410" s="408" t="str">
        <f t="shared" si="141"/>
        <v>43821L</v>
      </c>
      <c r="R410" s="408" t="str">
        <f>+IFERROR(VLOOKUP($Q410,'Calculation Solids'!$B$4:$J$1141,7,FALSE),"")</f>
        <v/>
      </c>
      <c r="S410" s="408" t="str">
        <f t="shared" si="142"/>
        <v>43821M</v>
      </c>
      <c r="T410" s="408" t="str">
        <f>+IFERROR(VLOOKUP($S410,'Calculation Solids'!$B$4:$J$1141,7,FALSE),"")</f>
        <v/>
      </c>
      <c r="U410" s="415" t="str">
        <f t="shared" si="143"/>
        <v/>
      </c>
      <c r="V410" s="416" t="str">
        <f t="shared" si="144"/>
        <v>43821C</v>
      </c>
      <c r="W410" s="408" t="str">
        <f>+IFERROR(VLOOKUP($V410,'Calculation Solids'!$B$4:$J$1141,7,FALSE),"")</f>
        <v/>
      </c>
      <c r="X410" s="417" t="str">
        <f>+IFERROR(VLOOKUP($V410,'Calculation COD'!$B$4:$J$1055,7,FALSE),"")</f>
        <v/>
      </c>
      <c r="Y410" s="417" t="str">
        <f>+IFERROR(VLOOKUP($V410,'Calculation NH4'!$B$4:$J$1041,7,FALSE),"")</f>
        <v/>
      </c>
      <c r="Z410" s="408" t="str">
        <f>+IFERROR(VLOOKUP($V410,'Calculation NO3'!$B$4:$J$1044,7,FALSE),"")</f>
        <v/>
      </c>
      <c r="AA410" s="418" t="str">
        <f>+IFERROR(VLOOKUP($V410,'Calculation P'!$B$4:$J$1000,7,FALSE),"")</f>
        <v/>
      </c>
      <c r="AB410" s="419"/>
      <c r="AC410" s="410" t="str">
        <f t="shared" si="145"/>
        <v>43821D</v>
      </c>
      <c r="AD410" s="417" t="str">
        <f>+IFERROR(VLOOKUP($AC410,'Calculation TSS'!$B$4:$J$1000,7,FALSE),"")</f>
        <v/>
      </c>
      <c r="AE410" s="417" t="str">
        <f>+IFERROR(VLOOKUP($AC410,'Calculation COD'!$B$4:$J$1055,7,FALSE),"")</f>
        <v/>
      </c>
      <c r="AF410" s="417" t="str">
        <f>+IFERROR(VLOOKUP($AC410,'Calculation NH4'!$B$4:$J$1041,7,FALSE),"")</f>
        <v/>
      </c>
      <c r="AG410" s="408" t="str">
        <f>+IFERROR(VLOOKUP($AC410,'Calculation NO3'!$B$4:$J$1044,7,FALSE),"")</f>
        <v/>
      </c>
      <c r="AH410" s="408" t="str">
        <f>+IFERROR(VLOOKUP($AC410,'Calculation P'!$B$4:$J$1000,7,FALSE),"")</f>
        <v/>
      </c>
      <c r="AI410" s="406"/>
      <c r="AJ410" s="420" t="str">
        <f t="shared" si="146"/>
        <v>43821E</v>
      </c>
      <c r="AK410" s="421" t="str">
        <f>+IFERROR(VLOOKUP($AJ410,'Calculation TSS'!$B$4:$J$1000,7,FALSE),"")</f>
        <v/>
      </c>
      <c r="AL410" s="417" t="str">
        <f>+IFERROR(VLOOKUP($AJ410,'Calculation COD'!$B$4:$J$1055,7,FALSE),"")</f>
        <v/>
      </c>
      <c r="AM410" s="417" t="str">
        <f>+IFERROR(VLOOKUP($AJ410,'Calculation NH4'!$B$4:$J$1041,7,FALSE),"")</f>
        <v/>
      </c>
      <c r="AN410" s="408" t="str">
        <f>+IFERROR(VLOOKUP($AJ410,'Calculation NO3'!$B$4:$J$1044,7,FALSE),"")</f>
        <v/>
      </c>
      <c r="AO410" s="415" t="str">
        <f>+IFERROR(VLOOKUP($AJ410,'Calculation P'!$B$4:$J$1000,7,FALSE),"")</f>
        <v/>
      </c>
      <c r="AP410" s="411" t="str">
        <f t="shared" si="147"/>
        <v>43821F</v>
      </c>
      <c r="AQ410" s="422" t="str">
        <f>+IFERROR(VLOOKUP($AP410,'Calculation TSS'!$B$4:$J$1000,7,FALSE),"")</f>
        <v/>
      </c>
      <c r="AR410" s="422" t="str">
        <f>+IFERROR(VLOOKUP($AP410,'Calculation COD'!$B$4:$J$1055,7,FALSE),"")</f>
        <v/>
      </c>
      <c r="AS410" s="422" t="str">
        <f>+IFERROR(VLOOKUP($AP410,'Calculation NH4'!$B$4:$J$1041,7,FALSE),"")</f>
        <v/>
      </c>
      <c r="AT410" s="408" t="str">
        <f>+IFERROR(VLOOKUP($AP410,'Calculation NO3'!$B$4:$J$1044,7,FALSE),"")</f>
        <v/>
      </c>
      <c r="AU410" s="408" t="str">
        <f>+IFERROR(VLOOKUP($AP410,'Calculation P'!$B$4:$J$1000,7,FALSE),"")</f>
        <v/>
      </c>
      <c r="AV410" s="419"/>
      <c r="AW410" s="416" t="str">
        <f t="shared" si="148"/>
        <v>43821G</v>
      </c>
      <c r="AX410" s="422" t="str">
        <f>+IFERROR(VLOOKUP($AW410,'Calculation COD'!$B$4:$J$1055,7,FALSE),"")</f>
        <v/>
      </c>
      <c r="AY410" s="422" t="str">
        <f>+IFERROR(VLOOKUP($AW410,'Calculation NH4'!$B$4:$J$1041,7,FALSE),"")</f>
        <v/>
      </c>
      <c r="AZ410" s="408" t="str">
        <f>+IFERROR(VLOOKUP($AW410,'Calculation NO3'!$B$4:$J$1044,7,FALSE),"")</f>
        <v/>
      </c>
      <c r="BA410" s="415" t="str">
        <f>+IFERROR(VLOOKUP($AW410,'Calculation P'!$B$4:$J$1000,7,FALSE),"")</f>
        <v/>
      </c>
      <c r="BB410" s="410" t="str">
        <f t="shared" si="149"/>
        <v>43821H</v>
      </c>
      <c r="BC410" s="408" t="str">
        <f>+IFERROR(VLOOKUP($BB410,'Calculation TSS'!$B$4:$J$1000,7,FALSE),"")</f>
        <v/>
      </c>
      <c r="BD410" s="422" t="str">
        <f>+IFERROR(VLOOKUP($BB410,'Calculation COD'!$B$4:$J$1055,7,FALSE),"")</f>
        <v/>
      </c>
      <c r="BE410" s="422" t="str">
        <f>+IFERROR(VLOOKUP($BB410,'Calculation NH4'!$B$4:$J$1041,7,FALSE),"")</f>
        <v/>
      </c>
      <c r="BF410" s="422" t="str">
        <f>+IFERROR(VLOOKUP($BB410,'Calculation NO3'!$B$4:$J$1044,7,FALSE),"")</f>
        <v/>
      </c>
      <c r="BG410" s="418" t="str">
        <f>+IFERROR(VLOOKUP($BB410,'Calculation P'!$B$4:$J$1000,7,FALSE),"")</f>
        <v/>
      </c>
      <c r="BH410" s="420" t="str">
        <f t="shared" si="150"/>
        <v>43821I</v>
      </c>
      <c r="BI410" s="414" t="str">
        <f>+IFERROR(VLOOKUP($BH410,'Calculation TSS'!$B$4:$J$1000,7,FALSE),"")</f>
        <v/>
      </c>
      <c r="BJ410" s="422" t="str">
        <f>+IFERROR(VLOOKUP($BH410,'Calculation COD'!$B$4:$J$1055,7,FALSE),"")</f>
        <v/>
      </c>
      <c r="BK410" s="422" t="str">
        <f>+IFERROR(VLOOKUP($BH410,'Calculation NH4'!$B$4:$J$1041,7,FALSE),"")</f>
        <v/>
      </c>
      <c r="BL410" s="422" t="str">
        <f>+IFERROR(VLOOKUP($BH410,'Calculation NO3'!$B$4:$J$1044,7,FALSE),"")</f>
        <v/>
      </c>
      <c r="BM410" s="408" t="str">
        <f>+IFERROR(VLOOKUP($BH410,'Calculation P'!$B$4:$J$1000,7,FALSE),"")</f>
        <v/>
      </c>
      <c r="BN410" s="419"/>
      <c r="BO410" s="410" t="str">
        <f t="shared" si="151"/>
        <v>43821N</v>
      </c>
      <c r="BP410" s="423" t="str">
        <f>IFERROR(+VLOOKUP($BO410,'Calculation Solids'!$B$4:$I$1141,7,FALSE),"")</f>
        <v/>
      </c>
      <c r="BQ410" s="424" t="str">
        <f t="shared" si="152"/>
        <v>43821O</v>
      </c>
      <c r="BR410" s="423" t="str">
        <f>IFERROR(+VLOOKUP($BQ410,'Calculation Solids'!$B$4:$I$1141,7,FALSE),"")</f>
        <v/>
      </c>
      <c r="BS410" s="425" t="str">
        <f t="shared" si="153"/>
        <v>43821P</v>
      </c>
      <c r="BT410" s="423" t="str">
        <f>IFERROR(+VLOOKUP($BS410,'Calculation Solids'!$B$4:$I$1141,7,FALSE),"")</f>
        <v/>
      </c>
    </row>
    <row r="411" spans="1:72" x14ac:dyDescent="0.35">
      <c r="A411" s="359">
        <v>43822</v>
      </c>
      <c r="B411" s="239"/>
      <c r="C411" s="173" t="str">
        <f t="shared" si="154"/>
        <v>43822A</v>
      </c>
      <c r="D411" s="42">
        <f>IFERROR(+VLOOKUP(C411,'Calculation Solids'!$B$4:$I$1141,7,FALSE),"")</f>
        <v>9.1081582516185406</v>
      </c>
      <c r="E411" s="372" t="str">
        <f>+IFERROR(VLOOKUP($C411,'Calculation COD'!$B$4:$J$1055,7,FALSE),"")</f>
        <v/>
      </c>
      <c r="F411" s="373" t="str">
        <f t="shared" si="138"/>
        <v>43822B</v>
      </c>
      <c r="G411" s="323">
        <f>IFERROR(+VLOOKUP($F411,'Calculation Solids'!$B$4:$I$1141,7,FALSE),"")</f>
        <v>5.519284420029348</v>
      </c>
      <c r="H411" s="374" t="str">
        <f>+IFERROR(VLOOKUP($F411,'Calculation COD'!$B$4:$J$1055,7,FALSE),"")</f>
        <v/>
      </c>
      <c r="I411" s="374" t="str">
        <f>+IFERROR(VLOOKUP($F411,'Calculation NH4'!$B$4:$J$1041,7,FALSE),"")</f>
        <v/>
      </c>
      <c r="J411" s="42" t="str">
        <f>+IFERROR(VLOOKUP($F411,'Calculation NO3'!$B$4:$J$1044,7,FALSE),"")</f>
        <v/>
      </c>
      <c r="K411" s="42" t="str">
        <f>+IFERROR(VLOOKUP($F411,'Calculation P'!$B$4:$J$1000,7,FALSE),"")</f>
        <v/>
      </c>
      <c r="L411" s="239"/>
      <c r="M411" s="375" t="str">
        <f t="shared" si="139"/>
        <v>43822J</v>
      </c>
      <c r="N411" s="67">
        <f>+IFERROR(VLOOKUP($M411,'Calculation Solids'!$B$4:$J$1141,7,FALSE),"")</f>
        <v>53.153404817671962</v>
      </c>
      <c r="O411" s="42" t="str">
        <f t="shared" si="140"/>
        <v>43822K</v>
      </c>
      <c r="P411" s="42">
        <f>+IFERROR(VLOOKUP($O411,'Calculation Solids'!$B$4:$J$1141,7,FALSE),"")</f>
        <v>56.227136402273885</v>
      </c>
      <c r="Q411" s="42" t="str">
        <f t="shared" si="141"/>
        <v>43822L</v>
      </c>
      <c r="R411" s="42">
        <f>+IFERROR(VLOOKUP($Q411,'Calculation Solids'!$B$4:$J$1141,7,FALSE),"")</f>
        <v>54.80585634248677</v>
      </c>
      <c r="S411" s="42" t="str">
        <f t="shared" si="142"/>
        <v>43822M</v>
      </c>
      <c r="T411" s="42" t="str">
        <f>+IFERROR(VLOOKUP($S411,'Calculation Solids'!$B$4:$J$1141,7,FALSE),"")</f>
        <v/>
      </c>
      <c r="U411" s="70">
        <f t="shared" si="143"/>
        <v>54.728799187477541</v>
      </c>
      <c r="V411" s="376" t="str">
        <f t="shared" si="144"/>
        <v>43822C</v>
      </c>
      <c r="W411" s="42" t="str">
        <f>+IFERROR(VLOOKUP($V411,'Calculation Solids'!$B$4:$J$1141,7,FALSE),"")</f>
        <v/>
      </c>
      <c r="X411" s="24" t="str">
        <f>+IFERROR(VLOOKUP($V411,'Calculation COD'!$B$4:$J$1055,7,FALSE),"")</f>
        <v/>
      </c>
      <c r="Y411" s="24" t="str">
        <f>+IFERROR(VLOOKUP($V411,'Calculation NH4'!$B$4:$J$1041,7,FALSE),"")</f>
        <v/>
      </c>
      <c r="Z411" s="42" t="str">
        <f>+IFERROR(VLOOKUP($V411,'Calculation NO3'!$B$4:$J$1044,7,FALSE),"")</f>
        <v/>
      </c>
      <c r="AA411" s="132" t="str">
        <f>+IFERROR(VLOOKUP($V411,'Calculation P'!$B$4:$J$1000,7,FALSE),"")</f>
        <v/>
      </c>
      <c r="AB411" s="62"/>
      <c r="AC411" s="373" t="str">
        <f t="shared" si="145"/>
        <v>43822D</v>
      </c>
      <c r="AD411" s="24" t="str">
        <f>+IFERROR(VLOOKUP($AC411,'Calculation TSS'!$B$4:$J$1000,7,FALSE),"")</f>
        <v/>
      </c>
      <c r="AE411" s="24" t="str">
        <f>+IFERROR(VLOOKUP($AC411,'Calculation COD'!$B$4:$J$1055,7,FALSE),"")</f>
        <v/>
      </c>
      <c r="AF411" s="24" t="str">
        <f>+IFERROR(VLOOKUP($AC411,'Calculation NH4'!$B$4:$J$1041,7,FALSE),"")</f>
        <v/>
      </c>
      <c r="AG411" s="42" t="str">
        <f>+IFERROR(VLOOKUP($AC411,'Calculation NO3'!$B$4:$J$1044,7,FALSE),"")</f>
        <v/>
      </c>
      <c r="AH411" s="42" t="str">
        <f>+IFERROR(VLOOKUP($AC411,'Calculation P'!$B$4:$J$1000,7,FALSE),"")</f>
        <v/>
      </c>
      <c r="AI411" s="239"/>
      <c r="AJ411" s="377" t="str">
        <f t="shared" si="146"/>
        <v>43822E</v>
      </c>
      <c r="AK411" s="378" t="str">
        <f>+IFERROR(VLOOKUP($AJ411,'Calculation TSS'!$B$4:$J$1000,7,FALSE),"")</f>
        <v/>
      </c>
      <c r="AL411" s="24" t="str">
        <f>+IFERROR(VLOOKUP($AJ411,'Calculation COD'!$B$4:$J$1055,7,FALSE),"")</f>
        <v/>
      </c>
      <c r="AM411" s="24" t="str">
        <f>+IFERROR(VLOOKUP($AJ411,'Calculation NH4'!$B$4:$J$1041,7,FALSE),"")</f>
        <v/>
      </c>
      <c r="AN411" s="42" t="str">
        <f>+IFERROR(VLOOKUP($AJ411,'Calculation NO3'!$B$4:$J$1044,7,FALSE),"")</f>
        <v/>
      </c>
      <c r="AO411" s="70" t="str">
        <f>+IFERROR(VLOOKUP($AJ411,'Calculation P'!$B$4:$J$1000,7,FALSE),"")</f>
        <v/>
      </c>
      <c r="AP411" s="323" t="str">
        <f t="shared" si="147"/>
        <v>43822F</v>
      </c>
      <c r="AQ411" s="25" t="str">
        <f>+IFERROR(VLOOKUP($AP411,'Calculation TSS'!$B$4:$J$1000,7,FALSE),"")</f>
        <v/>
      </c>
      <c r="AR411" s="25" t="str">
        <f>+IFERROR(VLOOKUP($AP411,'Calculation COD'!$B$4:$J$1055,7,FALSE),"")</f>
        <v/>
      </c>
      <c r="AS411" s="25" t="str">
        <f>+IFERROR(VLOOKUP($AP411,'Calculation NH4'!$B$4:$J$1041,7,FALSE),"")</f>
        <v/>
      </c>
      <c r="AT411" s="42" t="str">
        <f>+IFERROR(VLOOKUP($AP411,'Calculation NO3'!$B$4:$J$1044,7,FALSE),"")</f>
        <v/>
      </c>
      <c r="AU411" s="42" t="str">
        <f>+IFERROR(VLOOKUP($AP411,'Calculation P'!$B$4:$J$1000,7,FALSE),"")</f>
        <v/>
      </c>
      <c r="AV411" s="62"/>
      <c r="AW411" s="376" t="str">
        <f t="shared" si="148"/>
        <v>43822G</v>
      </c>
      <c r="AX411" s="25" t="str">
        <f>+IFERROR(VLOOKUP($AW411,'Calculation COD'!$B$4:$J$1055,7,FALSE),"")</f>
        <v/>
      </c>
      <c r="AY411" s="25" t="str">
        <f>+IFERROR(VLOOKUP($AW411,'Calculation NH4'!$B$4:$J$1041,7,FALSE),"")</f>
        <v/>
      </c>
      <c r="AZ411" s="42" t="str">
        <f>+IFERROR(VLOOKUP($AW411,'Calculation NO3'!$B$4:$J$1044,7,FALSE),"")</f>
        <v/>
      </c>
      <c r="BA411" s="70" t="str">
        <f>+IFERROR(VLOOKUP($AW411,'Calculation P'!$B$4:$J$1000,7,FALSE),"")</f>
        <v/>
      </c>
      <c r="BB411" s="373" t="str">
        <f t="shared" si="149"/>
        <v>43822H</v>
      </c>
      <c r="BC411" s="42" t="str">
        <f>+IFERROR(VLOOKUP($BB411,'Calculation TSS'!$B$4:$J$1000,7,FALSE),"")</f>
        <v/>
      </c>
      <c r="BD411" s="25" t="str">
        <f>+IFERROR(VLOOKUP($BB411,'Calculation COD'!$B$4:$J$1055,7,FALSE),"")</f>
        <v/>
      </c>
      <c r="BE411" s="25" t="str">
        <f>+IFERROR(VLOOKUP($BB411,'Calculation NH4'!$B$4:$J$1041,7,FALSE),"")</f>
        <v/>
      </c>
      <c r="BF411" s="25" t="str">
        <f>+IFERROR(VLOOKUP($BB411,'Calculation NO3'!$B$4:$J$1044,7,FALSE),"")</f>
        <v/>
      </c>
      <c r="BG411" s="132" t="str">
        <f>+IFERROR(VLOOKUP($BB411,'Calculation P'!$B$4:$J$1000,7,FALSE),"")</f>
        <v/>
      </c>
      <c r="BH411" s="377" t="str">
        <f t="shared" si="150"/>
        <v>43822I</v>
      </c>
      <c r="BI411" s="67" t="str">
        <f>+IFERROR(VLOOKUP($BH411,'Calculation TSS'!$B$4:$J$1000,7,FALSE),"")</f>
        <v/>
      </c>
      <c r="BJ411" s="25" t="str">
        <f>+IFERROR(VLOOKUP($BH411,'Calculation COD'!$B$4:$J$1055,7,FALSE),"")</f>
        <v/>
      </c>
      <c r="BK411" s="25" t="str">
        <f>+IFERROR(VLOOKUP($BH411,'Calculation NH4'!$B$4:$J$1041,7,FALSE),"")</f>
        <v/>
      </c>
      <c r="BL411" s="25" t="str">
        <f>+IFERROR(VLOOKUP($BH411,'Calculation NO3'!$B$4:$J$1044,7,FALSE),"")</f>
        <v/>
      </c>
      <c r="BM411" s="42" t="str">
        <f>+IFERROR(VLOOKUP($BH411,'Calculation P'!$B$4:$J$1000,7,FALSE),"")</f>
        <v/>
      </c>
      <c r="BN411" s="62"/>
      <c r="BO411" s="373" t="str">
        <f t="shared" si="151"/>
        <v>43822N</v>
      </c>
      <c r="BP411" s="190">
        <f>IFERROR(+VLOOKUP($BO411,'Calculation Solids'!$B$4:$I$1141,7,FALSE),"")</f>
        <v>263.52433318567728</v>
      </c>
      <c r="BQ411" s="379" t="str">
        <f t="shared" si="152"/>
        <v>43822O</v>
      </c>
      <c r="BR411" s="190">
        <f>IFERROR(+VLOOKUP($BQ411,'Calculation Solids'!$B$4:$I$1141,7,FALSE),"")</f>
        <v>428.73297434273042</v>
      </c>
      <c r="BS411" s="380" t="str">
        <f t="shared" si="153"/>
        <v>43822P</v>
      </c>
      <c r="BT411" s="190" t="str">
        <f>IFERROR(+VLOOKUP($BS411,'Calculation Solids'!$B$4:$I$1141,7,FALSE),"")</f>
        <v/>
      </c>
    </row>
    <row r="412" spans="1:72" x14ac:dyDescent="0.35">
      <c r="A412" s="359">
        <v>43823</v>
      </c>
      <c r="B412" s="239"/>
      <c r="C412" s="173" t="str">
        <f t="shared" si="154"/>
        <v>43823A</v>
      </c>
      <c r="D412" s="42" t="str">
        <f>IFERROR(+VLOOKUP(C412,'Calculation Solids'!$B$4:$I$1141,7,FALSE),"")</f>
        <v/>
      </c>
      <c r="E412" s="372" t="str">
        <f>+IFERROR(VLOOKUP($C412,'Calculation COD'!$B$4:$J$1055,7,FALSE),"")</f>
        <v/>
      </c>
      <c r="F412" s="373" t="str">
        <f t="shared" si="138"/>
        <v>43823B</v>
      </c>
      <c r="G412" s="323" t="str">
        <f>IFERROR(+VLOOKUP($F412,'Calculation Solids'!$B$4:$I$1141,7,FALSE),"")</f>
        <v/>
      </c>
      <c r="H412" s="374" t="str">
        <f>+IFERROR(VLOOKUP($F412,'Calculation COD'!$B$4:$J$1055,7,FALSE),"")</f>
        <v/>
      </c>
      <c r="I412" s="374" t="str">
        <f>+IFERROR(VLOOKUP($F412,'Calculation NH4'!$B$4:$J$1041,7,FALSE),"")</f>
        <v/>
      </c>
      <c r="J412" s="42" t="str">
        <f>+IFERROR(VLOOKUP($F412,'Calculation NO3'!$B$4:$J$1044,7,FALSE),"")</f>
        <v/>
      </c>
      <c r="K412" s="42" t="str">
        <f>+IFERROR(VLOOKUP($F412,'Calculation P'!$B$4:$J$1000,7,FALSE),"")</f>
        <v/>
      </c>
      <c r="L412" s="239"/>
      <c r="M412" s="375" t="str">
        <f t="shared" si="139"/>
        <v>43823J</v>
      </c>
      <c r="N412" s="67" t="str">
        <f>+IFERROR(VLOOKUP($M412,'Calculation Solids'!$B$4:$J$1141,7,FALSE),"")</f>
        <v/>
      </c>
      <c r="O412" s="42" t="str">
        <f t="shared" si="140"/>
        <v>43823K</v>
      </c>
      <c r="P412" s="42" t="str">
        <f>+IFERROR(VLOOKUP($O412,'Calculation Solids'!$B$4:$J$1141,7,FALSE),"")</f>
        <v/>
      </c>
      <c r="Q412" s="42" t="str">
        <f t="shared" si="141"/>
        <v>43823L</v>
      </c>
      <c r="R412" s="42" t="str">
        <f>+IFERROR(VLOOKUP($Q412,'Calculation Solids'!$B$4:$J$1141,7,FALSE),"")</f>
        <v/>
      </c>
      <c r="S412" s="42" t="str">
        <f t="shared" si="142"/>
        <v>43823M</v>
      </c>
      <c r="T412" s="42" t="str">
        <f>+IFERROR(VLOOKUP($S412,'Calculation Solids'!$B$4:$J$1141,7,FALSE),"")</f>
        <v/>
      </c>
      <c r="U412" s="70" t="str">
        <f t="shared" si="143"/>
        <v/>
      </c>
      <c r="V412" s="376" t="str">
        <f t="shared" si="144"/>
        <v>43823C</v>
      </c>
      <c r="W412" s="42" t="str">
        <f>+IFERROR(VLOOKUP($V412,'Calculation Solids'!$B$4:$J$1141,7,FALSE),"")</f>
        <v/>
      </c>
      <c r="X412" s="24" t="str">
        <f>+IFERROR(VLOOKUP($V412,'Calculation COD'!$B$4:$J$1055,7,FALSE),"")</f>
        <v/>
      </c>
      <c r="Y412" s="24" t="str">
        <f>+IFERROR(VLOOKUP($V412,'Calculation NH4'!$B$4:$J$1041,7,FALSE),"")</f>
        <v/>
      </c>
      <c r="Z412" s="42" t="str">
        <f>+IFERROR(VLOOKUP($V412,'Calculation NO3'!$B$4:$J$1044,7,FALSE),"")</f>
        <v/>
      </c>
      <c r="AA412" s="132" t="str">
        <f>+IFERROR(VLOOKUP($V412,'Calculation P'!$B$4:$J$1000,7,FALSE),"")</f>
        <v/>
      </c>
      <c r="AB412" s="62"/>
      <c r="AC412" s="373" t="str">
        <f t="shared" si="145"/>
        <v>43823D</v>
      </c>
      <c r="AD412" s="24" t="str">
        <f>+IFERROR(VLOOKUP($AC412,'Calculation TSS'!$B$4:$J$1000,7,FALSE),"")</f>
        <v/>
      </c>
      <c r="AE412" s="24" t="str">
        <f>+IFERROR(VLOOKUP($AC412,'Calculation COD'!$B$4:$J$1055,7,FALSE),"")</f>
        <v/>
      </c>
      <c r="AF412" s="24" t="str">
        <f>+IFERROR(VLOOKUP($AC412,'Calculation NH4'!$B$4:$J$1041,7,FALSE),"")</f>
        <v/>
      </c>
      <c r="AG412" s="42" t="str">
        <f>+IFERROR(VLOOKUP($AC412,'Calculation NO3'!$B$4:$J$1044,7,FALSE),"")</f>
        <v/>
      </c>
      <c r="AH412" s="42" t="str">
        <f>+IFERROR(VLOOKUP($AC412,'Calculation P'!$B$4:$J$1000,7,FALSE),"")</f>
        <v/>
      </c>
      <c r="AI412" s="239"/>
      <c r="AJ412" s="377" t="str">
        <f t="shared" si="146"/>
        <v>43823E</v>
      </c>
      <c r="AK412" s="378" t="str">
        <f>+IFERROR(VLOOKUP($AJ412,'Calculation TSS'!$B$4:$J$1000,7,FALSE),"")</f>
        <v/>
      </c>
      <c r="AL412" s="24" t="str">
        <f>+IFERROR(VLOOKUP($AJ412,'Calculation COD'!$B$4:$J$1055,7,FALSE),"")</f>
        <v/>
      </c>
      <c r="AM412" s="24" t="str">
        <f>+IFERROR(VLOOKUP($AJ412,'Calculation NH4'!$B$4:$J$1041,7,FALSE),"")</f>
        <v/>
      </c>
      <c r="AN412" s="42" t="str">
        <f>+IFERROR(VLOOKUP($AJ412,'Calculation NO3'!$B$4:$J$1044,7,FALSE),"")</f>
        <v/>
      </c>
      <c r="AO412" s="70" t="str">
        <f>+IFERROR(VLOOKUP($AJ412,'Calculation P'!$B$4:$J$1000,7,FALSE),"")</f>
        <v/>
      </c>
      <c r="AP412" s="323" t="str">
        <f t="shared" si="147"/>
        <v>43823F</v>
      </c>
      <c r="AQ412" s="25" t="str">
        <f>+IFERROR(VLOOKUP($AP412,'Calculation TSS'!$B$4:$J$1000,7,FALSE),"")</f>
        <v/>
      </c>
      <c r="AR412" s="25" t="str">
        <f>+IFERROR(VLOOKUP($AP412,'Calculation COD'!$B$4:$J$1055,7,FALSE),"")</f>
        <v/>
      </c>
      <c r="AS412" s="25" t="str">
        <f>+IFERROR(VLOOKUP($AP412,'Calculation NH4'!$B$4:$J$1041,7,FALSE),"")</f>
        <v/>
      </c>
      <c r="AT412" s="42" t="str">
        <f>+IFERROR(VLOOKUP($AP412,'Calculation NO3'!$B$4:$J$1044,7,FALSE),"")</f>
        <v/>
      </c>
      <c r="AU412" s="42" t="str">
        <f>+IFERROR(VLOOKUP($AP412,'Calculation P'!$B$4:$J$1000,7,FALSE),"")</f>
        <v/>
      </c>
      <c r="AV412" s="62"/>
      <c r="AW412" s="376" t="str">
        <f t="shared" si="148"/>
        <v>43823G</v>
      </c>
      <c r="AX412" s="25" t="str">
        <f>+IFERROR(VLOOKUP($AW412,'Calculation COD'!$B$4:$J$1055,7,FALSE),"")</f>
        <v/>
      </c>
      <c r="AY412" s="25" t="str">
        <f>+IFERROR(VLOOKUP($AW412,'Calculation NH4'!$B$4:$J$1041,7,FALSE),"")</f>
        <v/>
      </c>
      <c r="AZ412" s="42" t="str">
        <f>+IFERROR(VLOOKUP($AW412,'Calculation NO3'!$B$4:$J$1044,7,FALSE),"")</f>
        <v/>
      </c>
      <c r="BA412" s="70" t="str">
        <f>+IFERROR(VLOOKUP($AW412,'Calculation P'!$B$4:$J$1000,7,FALSE),"")</f>
        <v/>
      </c>
      <c r="BB412" s="373" t="str">
        <f t="shared" si="149"/>
        <v>43823H</v>
      </c>
      <c r="BC412" s="42" t="str">
        <f>+IFERROR(VLOOKUP($BB412,'Calculation TSS'!$B$4:$J$1000,7,FALSE),"")</f>
        <v/>
      </c>
      <c r="BD412" s="25" t="str">
        <f>+IFERROR(VLOOKUP($BB412,'Calculation COD'!$B$4:$J$1055,7,FALSE),"")</f>
        <v/>
      </c>
      <c r="BE412" s="25" t="str">
        <f>+IFERROR(VLOOKUP($BB412,'Calculation NH4'!$B$4:$J$1041,7,FALSE),"")</f>
        <v/>
      </c>
      <c r="BF412" s="25" t="str">
        <f>+IFERROR(VLOOKUP($BB412,'Calculation NO3'!$B$4:$J$1044,7,FALSE),"")</f>
        <v/>
      </c>
      <c r="BG412" s="132" t="str">
        <f>+IFERROR(VLOOKUP($BB412,'Calculation P'!$B$4:$J$1000,7,FALSE),"")</f>
        <v/>
      </c>
      <c r="BH412" s="377" t="str">
        <f t="shared" si="150"/>
        <v>43823I</v>
      </c>
      <c r="BI412" s="67" t="str">
        <f>+IFERROR(VLOOKUP($BH412,'Calculation TSS'!$B$4:$J$1000,7,FALSE),"")</f>
        <v/>
      </c>
      <c r="BJ412" s="25" t="str">
        <f>+IFERROR(VLOOKUP($BH412,'Calculation COD'!$B$4:$J$1055,7,FALSE),"")</f>
        <v/>
      </c>
      <c r="BK412" s="25" t="str">
        <f>+IFERROR(VLOOKUP($BH412,'Calculation NH4'!$B$4:$J$1041,7,FALSE),"")</f>
        <v/>
      </c>
      <c r="BL412" s="25" t="str">
        <f>+IFERROR(VLOOKUP($BH412,'Calculation NO3'!$B$4:$J$1044,7,FALSE),"")</f>
        <v/>
      </c>
      <c r="BM412" s="42" t="str">
        <f>+IFERROR(VLOOKUP($BH412,'Calculation P'!$B$4:$J$1000,7,FALSE),"")</f>
        <v/>
      </c>
      <c r="BN412" s="62"/>
      <c r="BO412" s="373" t="str">
        <f t="shared" si="151"/>
        <v>43823N</v>
      </c>
      <c r="BP412" s="190" t="str">
        <f>IFERROR(+VLOOKUP($BO412,'Calculation Solids'!$B$4:$I$1141,7,FALSE),"")</f>
        <v/>
      </c>
      <c r="BQ412" s="379" t="str">
        <f t="shared" si="152"/>
        <v>43823O</v>
      </c>
      <c r="BR412" s="190" t="str">
        <f>IFERROR(+VLOOKUP($BQ412,'Calculation Solids'!$B$4:$I$1141,7,FALSE),"")</f>
        <v/>
      </c>
      <c r="BS412" s="380" t="str">
        <f t="shared" si="153"/>
        <v>43823P</v>
      </c>
      <c r="BT412" s="190" t="str">
        <f>IFERROR(+VLOOKUP($BS412,'Calculation Solids'!$B$4:$I$1141,7,FALSE),"")</f>
        <v/>
      </c>
    </row>
    <row r="413" spans="1:72" x14ac:dyDescent="0.35">
      <c r="A413" s="359">
        <v>43824</v>
      </c>
      <c r="B413" s="239"/>
      <c r="C413" s="173" t="str">
        <f t="shared" si="154"/>
        <v>43824A</v>
      </c>
      <c r="D413" s="42">
        <f>IFERROR(+VLOOKUP(C413,'Calculation Solids'!$B$4:$I$1141,7,FALSE),"")</f>
        <v>10.156562638760258</v>
      </c>
      <c r="E413" s="372">
        <f>+IFERROR(VLOOKUP($C413,'Calculation COD'!$B$4:$J$1055,7,FALSE),"")</f>
        <v>9900</v>
      </c>
      <c r="F413" s="373" t="str">
        <f t="shared" si="138"/>
        <v>43824B</v>
      </c>
      <c r="G413" s="323">
        <f>IFERROR(+VLOOKUP($F413,'Calculation Solids'!$B$4:$I$1141,7,FALSE),"")</f>
        <v>7.2841744176790577</v>
      </c>
      <c r="H413" s="374">
        <f>+IFERROR(VLOOKUP($F413,'Calculation COD'!$B$4:$J$1055,7,FALSE),"")</f>
        <v>5820</v>
      </c>
      <c r="I413" s="374">
        <f>+IFERROR(VLOOKUP($F413,'Calculation NH4'!$B$4:$J$1041,7,FALSE),"")</f>
        <v>975</v>
      </c>
      <c r="J413" s="42">
        <f>+IFERROR(VLOOKUP($F413,'Calculation NO3'!$B$4:$J$1044,7,FALSE),"")</f>
        <v>54</v>
      </c>
      <c r="K413" s="42">
        <f>+IFERROR(VLOOKUP($F413,'Calculation P'!$B$4:$J$1000,7,FALSE),"")</f>
        <v>57</v>
      </c>
      <c r="L413" s="239"/>
      <c r="M413" s="375" t="str">
        <f t="shared" si="139"/>
        <v>43824J</v>
      </c>
      <c r="N413" s="67">
        <f>+IFERROR(VLOOKUP($M413,'Calculation Solids'!$B$4:$J$1141,7,FALSE),"")</f>
        <v>48.900378624209921</v>
      </c>
      <c r="O413" s="42" t="str">
        <f t="shared" si="140"/>
        <v>43824K</v>
      </c>
      <c r="P413" s="42">
        <f>+IFERROR(VLOOKUP($O413,'Calculation Solids'!$B$4:$J$1141,7,FALSE),"")</f>
        <v>49.916796658324586</v>
      </c>
      <c r="Q413" s="42" t="str">
        <f t="shared" si="141"/>
        <v>43824L</v>
      </c>
      <c r="R413" s="42">
        <f>+IFERROR(VLOOKUP($Q413,'Calculation Solids'!$B$4:$J$1141,7,FALSE),"")</f>
        <v>49.928606639582569</v>
      </c>
      <c r="S413" s="42" t="str">
        <f t="shared" si="142"/>
        <v>43824M</v>
      </c>
      <c r="T413" s="42" t="str">
        <f>+IFERROR(VLOOKUP($S413,'Calculation Solids'!$B$4:$J$1141,7,FALSE),"")</f>
        <v/>
      </c>
      <c r="U413" s="70">
        <f t="shared" si="143"/>
        <v>49.581927307372361</v>
      </c>
      <c r="V413" s="376" t="str">
        <f t="shared" si="144"/>
        <v>43824C</v>
      </c>
      <c r="W413" s="42">
        <f>+IFERROR(VLOOKUP($V413,'Calculation Solids'!$B$4:$J$1141,7,FALSE),"")</f>
        <v>5.9678508712684133</v>
      </c>
      <c r="X413" s="24">
        <f>+IFERROR(VLOOKUP($V413,'Calculation COD'!$B$4:$J$1055,7,FALSE),"")</f>
        <v>5460</v>
      </c>
      <c r="Y413" s="24">
        <f>+IFERROR(VLOOKUP($V413,'Calculation NH4'!$B$4:$J$1041,7,FALSE),"")</f>
        <v>885</v>
      </c>
      <c r="Z413" s="42">
        <f>+IFERROR(VLOOKUP($V413,'Calculation NO3'!$B$4:$J$1044,7,FALSE),"")</f>
        <v>51</v>
      </c>
      <c r="AA413" s="132" t="str">
        <f>+IFERROR(VLOOKUP($V413,'Calculation P'!$B$4:$J$1000,7,FALSE),"")</f>
        <v/>
      </c>
      <c r="AB413" s="62"/>
      <c r="AC413" s="373" t="str">
        <f t="shared" si="145"/>
        <v>43824D</v>
      </c>
      <c r="AD413" s="24">
        <f>+IFERROR(VLOOKUP($AC413,'Calculation TSS'!$B$4:$J$1000,7,FALSE),"")</f>
        <v>5459.9999999999982</v>
      </c>
      <c r="AE413" s="24">
        <f>+IFERROR(VLOOKUP($AC413,'Calculation COD'!$B$4:$J$1055,7,FALSE),"")</f>
        <v>6000</v>
      </c>
      <c r="AF413" s="24">
        <f>+IFERROR(VLOOKUP($AC413,'Calculation NH4'!$B$4:$J$1041,7,FALSE),"")</f>
        <v>1000</v>
      </c>
      <c r="AG413" s="42">
        <f>+IFERROR(VLOOKUP($AC413,'Calculation NO3'!$B$4:$J$1044,7,FALSE),"")</f>
        <v>70.5</v>
      </c>
      <c r="AH413" s="42" t="str">
        <f>+IFERROR(VLOOKUP($AC413,'Calculation P'!$B$4:$J$1000,7,FALSE),"")</f>
        <v/>
      </c>
      <c r="AI413" s="239"/>
      <c r="AJ413" s="377" t="str">
        <f t="shared" si="146"/>
        <v>43824E</v>
      </c>
      <c r="AK413" s="378" t="str">
        <f>+IFERROR(VLOOKUP($AJ413,'Calculation TSS'!$B$4:$J$1000,7,FALSE),"")</f>
        <v/>
      </c>
      <c r="AL413" s="24" t="str">
        <f>+IFERROR(VLOOKUP($AJ413,'Calculation COD'!$B$4:$J$1055,7,FALSE),"")</f>
        <v/>
      </c>
      <c r="AM413" s="24" t="str">
        <f>+IFERROR(VLOOKUP($AJ413,'Calculation NH4'!$B$4:$J$1041,7,FALSE),"")</f>
        <v/>
      </c>
      <c r="AN413" s="42" t="str">
        <f>+IFERROR(VLOOKUP($AJ413,'Calculation NO3'!$B$4:$J$1044,7,FALSE),"")</f>
        <v/>
      </c>
      <c r="AO413" s="70" t="str">
        <f>+IFERROR(VLOOKUP($AJ413,'Calculation P'!$B$4:$J$1000,7,FALSE),"")</f>
        <v/>
      </c>
      <c r="AP413" s="323" t="str">
        <f t="shared" si="147"/>
        <v>43824F</v>
      </c>
      <c r="AQ413" s="25">
        <f>+IFERROR(VLOOKUP($AP413,'Calculation TSS'!$B$4:$J$1000,7,FALSE),"")</f>
        <v>506.6666666666664</v>
      </c>
      <c r="AR413" s="25" t="str">
        <f>+IFERROR(VLOOKUP($AP413,'Calculation COD'!$B$4:$J$1055,7,FALSE),"")</f>
        <v/>
      </c>
      <c r="AS413" s="25" t="str">
        <f>+IFERROR(VLOOKUP($AP413,'Calculation NH4'!$B$4:$J$1041,7,FALSE),"")</f>
        <v/>
      </c>
      <c r="AT413" s="42" t="str">
        <f>+IFERROR(VLOOKUP($AP413,'Calculation NO3'!$B$4:$J$1044,7,FALSE),"")</f>
        <v/>
      </c>
      <c r="AU413" s="42" t="str">
        <f>+IFERROR(VLOOKUP($AP413,'Calculation P'!$B$4:$J$1000,7,FALSE),"")</f>
        <v/>
      </c>
      <c r="AV413" s="62"/>
      <c r="AW413" s="376" t="str">
        <f t="shared" si="148"/>
        <v>43824G</v>
      </c>
      <c r="AX413" s="25">
        <f>+IFERROR(VLOOKUP($AW413,'Calculation COD'!$B$4:$J$1055,7,FALSE),"")</f>
        <v>0</v>
      </c>
      <c r="AY413" s="25">
        <f>+IFERROR(VLOOKUP($AW413,'Calculation NH4'!$B$4:$J$1041,7,FALSE),"")</f>
        <v>470</v>
      </c>
      <c r="AZ413" s="42">
        <f>+IFERROR(VLOOKUP($AW413,'Calculation NO3'!$B$4:$J$1044,7,FALSE),"")</f>
        <v>0</v>
      </c>
      <c r="BA413" s="70">
        <f>+IFERROR(VLOOKUP($AW413,'Calculation P'!$B$4:$J$1000,7,FALSE),"")</f>
        <v>0</v>
      </c>
      <c r="BB413" s="373" t="str">
        <f t="shared" si="149"/>
        <v>43824H</v>
      </c>
      <c r="BC413" s="42">
        <f>+IFERROR(VLOOKUP($BB413,'Calculation TSS'!$B$4:$J$1000,7,FALSE),"")</f>
        <v>28.666666666666472</v>
      </c>
      <c r="BD413" s="25">
        <f>+IFERROR(VLOOKUP($BB413,'Calculation COD'!$B$4:$J$1055,7,FALSE),"")</f>
        <v>0</v>
      </c>
      <c r="BE413" s="25">
        <f>+IFERROR(VLOOKUP($BB413,'Calculation NH4'!$B$4:$J$1041,7,FALSE),"")</f>
        <v>175</v>
      </c>
      <c r="BF413" s="25">
        <f>+IFERROR(VLOOKUP($BB413,'Calculation NO3'!$B$4:$J$1044,7,FALSE),"")</f>
        <v>96.5</v>
      </c>
      <c r="BG413" s="132" t="str">
        <f>+IFERROR(VLOOKUP($BB413,'Calculation P'!$B$4:$J$1000,7,FALSE),"")</f>
        <v/>
      </c>
      <c r="BH413" s="377" t="str">
        <f t="shared" si="150"/>
        <v>43824I</v>
      </c>
      <c r="BI413" s="67">
        <f>+IFERROR(VLOOKUP($BH413,'Calculation TSS'!$B$4:$J$1000,7,FALSE),"")</f>
        <v>21.999999999999797</v>
      </c>
      <c r="BJ413" s="25">
        <f>+IFERROR(VLOOKUP($BH413,'Calculation COD'!$B$4:$J$1055,7,FALSE),"")</f>
        <v>0</v>
      </c>
      <c r="BK413" s="25">
        <f>+IFERROR(VLOOKUP($BH413,'Calculation NH4'!$B$4:$J$1041,7,FALSE),"")</f>
        <v>130</v>
      </c>
      <c r="BL413" s="25">
        <f>+IFERROR(VLOOKUP($BH413,'Calculation NO3'!$B$4:$J$1044,7,FALSE),"")</f>
        <v>69</v>
      </c>
      <c r="BM413" s="42">
        <f>+IFERROR(VLOOKUP($BH413,'Calculation P'!$B$4:$J$1000,7,FALSE),"")</f>
        <v>0</v>
      </c>
      <c r="BN413" s="62"/>
      <c r="BO413" s="373" t="str">
        <f t="shared" si="151"/>
        <v>43824N</v>
      </c>
      <c r="BP413" s="190" t="str">
        <f>IFERROR(+VLOOKUP($BO413,'Calculation Solids'!$B$4:$I$1141,7,FALSE),"")</f>
        <v/>
      </c>
      <c r="BQ413" s="379" t="str">
        <f t="shared" si="152"/>
        <v>43824O</v>
      </c>
      <c r="BR413" s="190" t="str">
        <f>IFERROR(+VLOOKUP($BQ413,'Calculation Solids'!$B$4:$I$1141,7,FALSE),"")</f>
        <v/>
      </c>
      <c r="BS413" s="380" t="str">
        <f t="shared" si="153"/>
        <v>43824P</v>
      </c>
      <c r="BT413" s="190" t="str">
        <f>IFERROR(+VLOOKUP($BS413,'Calculation Solids'!$B$4:$I$1141,7,FALSE),"")</f>
        <v/>
      </c>
    </row>
    <row r="414" spans="1:72" x14ac:dyDescent="0.35">
      <c r="A414" s="359">
        <v>43825</v>
      </c>
      <c r="B414" s="239"/>
      <c r="C414" s="173" t="str">
        <f t="shared" si="154"/>
        <v>43825A</v>
      </c>
      <c r="D414" s="42" t="str">
        <f>IFERROR(+VLOOKUP(C414,'Calculation Solids'!$B$4:$I$1141,7,FALSE),"")</f>
        <v/>
      </c>
      <c r="E414" s="372" t="str">
        <f>+IFERROR(VLOOKUP($C414,'Calculation COD'!$B$4:$J$1055,7,FALSE),"")</f>
        <v/>
      </c>
      <c r="F414" s="373" t="str">
        <f t="shared" si="138"/>
        <v>43825B</v>
      </c>
      <c r="G414" s="323" t="str">
        <f>IFERROR(+VLOOKUP($F414,'Calculation Solids'!$B$4:$I$1141,7,FALSE),"")</f>
        <v/>
      </c>
      <c r="H414" s="374" t="str">
        <f>+IFERROR(VLOOKUP($F414,'Calculation COD'!$B$4:$J$1055,7,FALSE),"")</f>
        <v/>
      </c>
      <c r="I414" s="374" t="str">
        <f>+IFERROR(VLOOKUP($F414,'Calculation NH4'!$B$4:$J$1041,7,FALSE),"")</f>
        <v/>
      </c>
      <c r="J414" s="42" t="str">
        <f>+IFERROR(VLOOKUP($F414,'Calculation NO3'!$B$4:$J$1044,7,FALSE),"")</f>
        <v/>
      </c>
      <c r="K414" s="42" t="str">
        <f>+IFERROR(VLOOKUP($F414,'Calculation P'!$B$4:$J$1000,7,FALSE),"")</f>
        <v/>
      </c>
      <c r="L414" s="239"/>
      <c r="M414" s="375" t="str">
        <f t="shared" si="139"/>
        <v>43825J</v>
      </c>
      <c r="N414" s="67" t="str">
        <f>+IFERROR(VLOOKUP($M414,'Calculation Solids'!$B$4:$J$1141,7,FALSE),"")</f>
        <v/>
      </c>
      <c r="O414" s="42" t="str">
        <f t="shared" si="140"/>
        <v>43825K</v>
      </c>
      <c r="P414" s="42" t="str">
        <f>+IFERROR(VLOOKUP($O414,'Calculation Solids'!$B$4:$J$1141,7,FALSE),"")</f>
        <v/>
      </c>
      <c r="Q414" s="42" t="str">
        <f t="shared" si="141"/>
        <v>43825L</v>
      </c>
      <c r="R414" s="42" t="str">
        <f>+IFERROR(VLOOKUP($Q414,'Calculation Solids'!$B$4:$J$1141,7,FALSE),"")</f>
        <v/>
      </c>
      <c r="S414" s="42" t="str">
        <f t="shared" si="142"/>
        <v>43825M</v>
      </c>
      <c r="T414" s="42" t="str">
        <f>+IFERROR(VLOOKUP($S414,'Calculation Solids'!$B$4:$J$1141,7,FALSE),"")</f>
        <v/>
      </c>
      <c r="U414" s="70" t="str">
        <f t="shared" si="143"/>
        <v/>
      </c>
      <c r="V414" s="376" t="str">
        <f t="shared" si="144"/>
        <v>43825C</v>
      </c>
      <c r="W414" s="42" t="str">
        <f>+IFERROR(VLOOKUP($V414,'Calculation Solids'!$B$4:$J$1141,7,FALSE),"")</f>
        <v/>
      </c>
      <c r="X414" s="24" t="str">
        <f>+IFERROR(VLOOKUP($V414,'Calculation COD'!$B$4:$J$1055,7,FALSE),"")</f>
        <v/>
      </c>
      <c r="Y414" s="24" t="str">
        <f>+IFERROR(VLOOKUP($V414,'Calculation NH4'!$B$4:$J$1041,7,FALSE),"")</f>
        <v/>
      </c>
      <c r="Z414" s="42" t="str">
        <f>+IFERROR(VLOOKUP($V414,'Calculation NO3'!$B$4:$J$1044,7,FALSE),"")</f>
        <v/>
      </c>
      <c r="AA414" s="132" t="str">
        <f>+IFERROR(VLOOKUP($V414,'Calculation P'!$B$4:$J$1000,7,FALSE),"")</f>
        <v/>
      </c>
      <c r="AB414" s="62"/>
      <c r="AC414" s="373" t="str">
        <f t="shared" si="145"/>
        <v>43825D</v>
      </c>
      <c r="AD414" s="24" t="str">
        <f>+IFERROR(VLOOKUP($AC414,'Calculation TSS'!$B$4:$J$1000,7,FALSE),"")</f>
        <v/>
      </c>
      <c r="AE414" s="24" t="str">
        <f>+IFERROR(VLOOKUP($AC414,'Calculation COD'!$B$4:$J$1055,7,FALSE),"")</f>
        <v/>
      </c>
      <c r="AF414" s="24" t="str">
        <f>+IFERROR(VLOOKUP($AC414,'Calculation NH4'!$B$4:$J$1041,7,FALSE),"")</f>
        <v/>
      </c>
      <c r="AG414" s="42" t="str">
        <f>+IFERROR(VLOOKUP($AC414,'Calculation NO3'!$B$4:$J$1044,7,FALSE),"")</f>
        <v/>
      </c>
      <c r="AH414" s="42" t="str">
        <f>+IFERROR(VLOOKUP($AC414,'Calculation P'!$B$4:$J$1000,7,FALSE),"")</f>
        <v/>
      </c>
      <c r="AI414" s="239"/>
      <c r="AJ414" s="377" t="str">
        <f t="shared" si="146"/>
        <v>43825E</v>
      </c>
      <c r="AK414" s="378" t="str">
        <f>+IFERROR(VLOOKUP($AJ414,'Calculation TSS'!$B$4:$J$1000,7,FALSE),"")</f>
        <v/>
      </c>
      <c r="AL414" s="24" t="str">
        <f>+IFERROR(VLOOKUP($AJ414,'Calculation COD'!$B$4:$J$1055,7,FALSE),"")</f>
        <v/>
      </c>
      <c r="AM414" s="24" t="str">
        <f>+IFERROR(VLOOKUP($AJ414,'Calculation NH4'!$B$4:$J$1041,7,FALSE),"")</f>
        <v/>
      </c>
      <c r="AN414" s="42" t="str">
        <f>+IFERROR(VLOOKUP($AJ414,'Calculation NO3'!$B$4:$J$1044,7,FALSE),"")</f>
        <v/>
      </c>
      <c r="AO414" s="70" t="str">
        <f>+IFERROR(VLOOKUP($AJ414,'Calculation P'!$B$4:$J$1000,7,FALSE),"")</f>
        <v/>
      </c>
      <c r="AP414" s="323" t="str">
        <f t="shared" si="147"/>
        <v>43825F</v>
      </c>
      <c r="AQ414" s="25" t="str">
        <f>+IFERROR(VLOOKUP($AP414,'Calculation TSS'!$B$4:$J$1000,7,FALSE),"")</f>
        <v/>
      </c>
      <c r="AR414" s="25" t="str">
        <f>+IFERROR(VLOOKUP($AP414,'Calculation COD'!$B$4:$J$1055,7,FALSE),"")</f>
        <v/>
      </c>
      <c r="AS414" s="25" t="str">
        <f>+IFERROR(VLOOKUP($AP414,'Calculation NH4'!$B$4:$J$1041,7,FALSE),"")</f>
        <v/>
      </c>
      <c r="AT414" s="42" t="str">
        <f>+IFERROR(VLOOKUP($AP414,'Calculation NO3'!$B$4:$J$1044,7,FALSE),"")</f>
        <v/>
      </c>
      <c r="AU414" s="42" t="str">
        <f>+IFERROR(VLOOKUP($AP414,'Calculation P'!$B$4:$J$1000,7,FALSE),"")</f>
        <v/>
      </c>
      <c r="AV414" s="62"/>
      <c r="AW414" s="376" t="str">
        <f t="shared" si="148"/>
        <v>43825G</v>
      </c>
      <c r="AX414" s="25" t="str">
        <f>+IFERROR(VLOOKUP($AW414,'Calculation COD'!$B$4:$J$1055,7,FALSE),"")</f>
        <v/>
      </c>
      <c r="AY414" s="25" t="str">
        <f>+IFERROR(VLOOKUP($AW414,'Calculation NH4'!$B$4:$J$1041,7,FALSE),"")</f>
        <v/>
      </c>
      <c r="AZ414" s="42" t="str">
        <f>+IFERROR(VLOOKUP($AW414,'Calculation NO3'!$B$4:$J$1044,7,FALSE),"")</f>
        <v/>
      </c>
      <c r="BA414" s="70" t="str">
        <f>+IFERROR(VLOOKUP($AW414,'Calculation P'!$B$4:$J$1000,7,FALSE),"")</f>
        <v/>
      </c>
      <c r="BB414" s="373" t="str">
        <f t="shared" si="149"/>
        <v>43825H</v>
      </c>
      <c r="BC414" s="42" t="str">
        <f>+IFERROR(VLOOKUP($BB414,'Calculation TSS'!$B$4:$J$1000,7,FALSE),"")</f>
        <v/>
      </c>
      <c r="BD414" s="25" t="str">
        <f>+IFERROR(VLOOKUP($BB414,'Calculation COD'!$B$4:$J$1055,7,FALSE),"")</f>
        <v/>
      </c>
      <c r="BE414" s="25" t="str">
        <f>+IFERROR(VLOOKUP($BB414,'Calculation NH4'!$B$4:$J$1041,7,FALSE),"")</f>
        <v/>
      </c>
      <c r="BF414" s="25" t="str">
        <f>+IFERROR(VLOOKUP($BB414,'Calculation NO3'!$B$4:$J$1044,7,FALSE),"")</f>
        <v/>
      </c>
      <c r="BG414" s="132" t="str">
        <f>+IFERROR(VLOOKUP($BB414,'Calculation P'!$B$4:$J$1000,7,FALSE),"")</f>
        <v/>
      </c>
      <c r="BH414" s="377" t="str">
        <f t="shared" si="150"/>
        <v>43825I</v>
      </c>
      <c r="BI414" s="67" t="str">
        <f>+IFERROR(VLOOKUP($BH414,'Calculation TSS'!$B$4:$J$1000,7,FALSE),"")</f>
        <v/>
      </c>
      <c r="BJ414" s="25" t="str">
        <f>+IFERROR(VLOOKUP($BH414,'Calculation COD'!$B$4:$J$1055,7,FALSE),"")</f>
        <v/>
      </c>
      <c r="BK414" s="25" t="str">
        <f>+IFERROR(VLOOKUP($BH414,'Calculation NH4'!$B$4:$J$1041,7,FALSE),"")</f>
        <v/>
      </c>
      <c r="BL414" s="25" t="str">
        <f>+IFERROR(VLOOKUP($BH414,'Calculation NO3'!$B$4:$J$1044,7,FALSE),"")</f>
        <v/>
      </c>
      <c r="BM414" s="42" t="str">
        <f>+IFERROR(VLOOKUP($BH414,'Calculation P'!$B$4:$J$1000,7,FALSE),"")</f>
        <v/>
      </c>
      <c r="BN414" s="62"/>
      <c r="BO414" s="373" t="str">
        <f t="shared" si="151"/>
        <v>43825N</v>
      </c>
      <c r="BP414" s="190" t="str">
        <f>IFERROR(+VLOOKUP($BO414,'Calculation Solids'!$B$4:$I$1141,7,FALSE),"")</f>
        <v/>
      </c>
      <c r="BQ414" s="379" t="str">
        <f t="shared" si="152"/>
        <v>43825O</v>
      </c>
      <c r="BR414" s="190" t="str">
        <f>IFERROR(+VLOOKUP($BQ414,'Calculation Solids'!$B$4:$I$1141,7,FALSE),"")</f>
        <v/>
      </c>
      <c r="BS414" s="380" t="str">
        <f t="shared" si="153"/>
        <v>43825P</v>
      </c>
      <c r="BT414" s="190" t="str">
        <f>IFERROR(+VLOOKUP($BS414,'Calculation Solids'!$B$4:$I$1141,7,FALSE),"")</f>
        <v/>
      </c>
    </row>
    <row r="415" spans="1:72" x14ac:dyDescent="0.35">
      <c r="A415" s="359">
        <v>43826</v>
      </c>
      <c r="B415" s="239"/>
      <c r="C415" s="173" t="str">
        <f t="shared" si="154"/>
        <v>43826A</v>
      </c>
      <c r="D415" s="42">
        <f>IFERROR(+VLOOKUP(C415,'Calculation Solids'!$B$4:$I$1141,7,FALSE),"")</f>
        <v>9.3364811815411528</v>
      </c>
      <c r="E415" s="372" t="str">
        <f>+IFERROR(VLOOKUP($C415,'Calculation COD'!$B$4:$J$1055,7,FALSE),"")</f>
        <v/>
      </c>
      <c r="F415" s="373" t="str">
        <f t="shared" si="138"/>
        <v>43826B</v>
      </c>
      <c r="G415" s="323">
        <f>IFERROR(+VLOOKUP($F415,'Calculation Solids'!$B$4:$I$1141,7,FALSE),"")</f>
        <v>7.4321441996471735</v>
      </c>
      <c r="H415" s="374" t="str">
        <f>+IFERROR(VLOOKUP($F415,'Calculation COD'!$B$4:$J$1055,7,FALSE),"")</f>
        <v/>
      </c>
      <c r="I415" s="374" t="str">
        <f>+IFERROR(VLOOKUP($F415,'Calculation NH4'!$B$4:$J$1041,7,FALSE),"")</f>
        <v/>
      </c>
      <c r="J415" s="42" t="str">
        <f>+IFERROR(VLOOKUP($F415,'Calculation NO3'!$B$4:$J$1044,7,FALSE),"")</f>
        <v/>
      </c>
      <c r="K415" s="42" t="str">
        <f>+IFERROR(VLOOKUP($F415,'Calculation P'!$B$4:$J$1000,7,FALSE),"")</f>
        <v/>
      </c>
      <c r="L415" s="239"/>
      <c r="M415" s="375" t="str">
        <f t="shared" si="139"/>
        <v>43826J</v>
      </c>
      <c r="N415" s="67">
        <f>+IFERROR(VLOOKUP($M415,'Calculation Solids'!$B$4:$J$1141,7,FALSE),"")</f>
        <v>49.264057612661524</v>
      </c>
      <c r="O415" s="42" t="str">
        <f t="shared" si="140"/>
        <v>43826K</v>
      </c>
      <c r="P415" s="42">
        <f>+IFERROR(VLOOKUP($O415,'Calculation Solids'!$B$4:$J$1141,7,FALSE),"")</f>
        <v>50.448275445354945</v>
      </c>
      <c r="Q415" s="42" t="str">
        <f t="shared" si="141"/>
        <v>43826L</v>
      </c>
      <c r="R415" s="42">
        <f>+IFERROR(VLOOKUP($Q415,'Calculation Solids'!$B$4:$J$1141,7,FALSE),"")</f>
        <v>47.640025866178746</v>
      </c>
      <c r="S415" s="42" t="str">
        <f t="shared" si="142"/>
        <v>43826M</v>
      </c>
      <c r="T415" s="42" t="str">
        <f>+IFERROR(VLOOKUP($S415,'Calculation Solids'!$B$4:$J$1141,7,FALSE),"")</f>
        <v/>
      </c>
      <c r="U415" s="70">
        <f t="shared" si="143"/>
        <v>49.117452974731741</v>
      </c>
      <c r="V415" s="376" t="str">
        <f t="shared" si="144"/>
        <v>43826C</v>
      </c>
      <c r="W415" s="42" t="str">
        <f>+IFERROR(VLOOKUP($V415,'Calculation Solids'!$B$4:$J$1141,7,FALSE),"")</f>
        <v/>
      </c>
      <c r="X415" s="24" t="str">
        <f>+IFERROR(VLOOKUP($V415,'Calculation COD'!$B$4:$J$1055,7,FALSE),"")</f>
        <v/>
      </c>
      <c r="Y415" s="24" t="str">
        <f>+IFERROR(VLOOKUP($V415,'Calculation NH4'!$B$4:$J$1041,7,FALSE),"")</f>
        <v/>
      </c>
      <c r="Z415" s="42" t="str">
        <f>+IFERROR(VLOOKUP($V415,'Calculation NO3'!$B$4:$J$1044,7,FALSE),"")</f>
        <v/>
      </c>
      <c r="AA415" s="132" t="str">
        <f>+IFERROR(VLOOKUP($V415,'Calculation P'!$B$4:$J$1000,7,FALSE),"")</f>
        <v/>
      </c>
      <c r="AB415" s="62"/>
      <c r="AC415" s="373" t="str">
        <f t="shared" si="145"/>
        <v>43826D</v>
      </c>
      <c r="AD415" s="24" t="str">
        <f>+IFERROR(VLOOKUP($AC415,'Calculation TSS'!$B$4:$J$1000,7,FALSE),"")</f>
        <v/>
      </c>
      <c r="AE415" s="24" t="str">
        <f>+IFERROR(VLOOKUP($AC415,'Calculation COD'!$B$4:$J$1055,7,FALSE),"")</f>
        <v/>
      </c>
      <c r="AF415" s="24" t="str">
        <f>+IFERROR(VLOOKUP($AC415,'Calculation NH4'!$B$4:$J$1041,7,FALSE),"")</f>
        <v/>
      </c>
      <c r="AG415" s="42" t="str">
        <f>+IFERROR(VLOOKUP($AC415,'Calculation NO3'!$B$4:$J$1044,7,FALSE),"")</f>
        <v/>
      </c>
      <c r="AH415" s="42" t="str">
        <f>+IFERROR(VLOOKUP($AC415,'Calculation P'!$B$4:$J$1000,7,FALSE),"")</f>
        <v/>
      </c>
      <c r="AI415" s="239"/>
      <c r="AJ415" s="377" t="str">
        <f t="shared" si="146"/>
        <v>43826E</v>
      </c>
      <c r="AK415" s="378" t="str">
        <f>+IFERROR(VLOOKUP($AJ415,'Calculation TSS'!$B$4:$J$1000,7,FALSE),"")</f>
        <v/>
      </c>
      <c r="AL415" s="24" t="str">
        <f>+IFERROR(VLOOKUP($AJ415,'Calculation COD'!$B$4:$J$1055,7,FALSE),"")</f>
        <v/>
      </c>
      <c r="AM415" s="24" t="str">
        <f>+IFERROR(VLOOKUP($AJ415,'Calculation NH4'!$B$4:$J$1041,7,FALSE),"")</f>
        <v/>
      </c>
      <c r="AN415" s="42" t="str">
        <f>+IFERROR(VLOOKUP($AJ415,'Calculation NO3'!$B$4:$J$1044,7,FALSE),"")</f>
        <v/>
      </c>
      <c r="AO415" s="70" t="str">
        <f>+IFERROR(VLOOKUP($AJ415,'Calculation P'!$B$4:$J$1000,7,FALSE),"")</f>
        <v/>
      </c>
      <c r="AP415" s="323" t="str">
        <f t="shared" si="147"/>
        <v>43826F</v>
      </c>
      <c r="AQ415" s="25" t="str">
        <f>+IFERROR(VLOOKUP($AP415,'Calculation TSS'!$B$4:$J$1000,7,FALSE),"")</f>
        <v/>
      </c>
      <c r="AR415" s="25" t="str">
        <f>+IFERROR(VLOOKUP($AP415,'Calculation COD'!$B$4:$J$1055,7,FALSE),"")</f>
        <v/>
      </c>
      <c r="AS415" s="25" t="str">
        <f>+IFERROR(VLOOKUP($AP415,'Calculation NH4'!$B$4:$J$1041,7,FALSE),"")</f>
        <v/>
      </c>
      <c r="AT415" s="42" t="str">
        <f>+IFERROR(VLOOKUP($AP415,'Calculation NO3'!$B$4:$J$1044,7,FALSE),"")</f>
        <v/>
      </c>
      <c r="AU415" s="42" t="str">
        <f>+IFERROR(VLOOKUP($AP415,'Calculation P'!$B$4:$J$1000,7,FALSE),"")</f>
        <v/>
      </c>
      <c r="AV415" s="62"/>
      <c r="AW415" s="376" t="str">
        <f t="shared" si="148"/>
        <v>43826G</v>
      </c>
      <c r="AX415" s="25" t="str">
        <f>+IFERROR(VLOOKUP($AW415,'Calculation COD'!$B$4:$J$1055,7,FALSE),"")</f>
        <v/>
      </c>
      <c r="AY415" s="25" t="str">
        <f>+IFERROR(VLOOKUP($AW415,'Calculation NH4'!$B$4:$J$1041,7,FALSE),"")</f>
        <v/>
      </c>
      <c r="AZ415" s="42" t="str">
        <f>+IFERROR(VLOOKUP($AW415,'Calculation NO3'!$B$4:$J$1044,7,FALSE),"")</f>
        <v/>
      </c>
      <c r="BA415" s="70" t="str">
        <f>+IFERROR(VLOOKUP($AW415,'Calculation P'!$B$4:$J$1000,7,FALSE),"")</f>
        <v/>
      </c>
      <c r="BB415" s="373" t="str">
        <f t="shared" si="149"/>
        <v>43826H</v>
      </c>
      <c r="BC415" s="42" t="str">
        <f>+IFERROR(VLOOKUP($BB415,'Calculation TSS'!$B$4:$J$1000,7,FALSE),"")</f>
        <v/>
      </c>
      <c r="BD415" s="25" t="str">
        <f>+IFERROR(VLOOKUP($BB415,'Calculation COD'!$B$4:$J$1055,7,FALSE),"")</f>
        <v/>
      </c>
      <c r="BE415" s="25" t="str">
        <f>+IFERROR(VLOOKUP($BB415,'Calculation NH4'!$B$4:$J$1041,7,FALSE),"")</f>
        <v/>
      </c>
      <c r="BF415" s="25" t="str">
        <f>+IFERROR(VLOOKUP($BB415,'Calculation NO3'!$B$4:$J$1044,7,FALSE),"")</f>
        <v/>
      </c>
      <c r="BG415" s="132" t="str">
        <f>+IFERROR(VLOOKUP($BB415,'Calculation P'!$B$4:$J$1000,7,FALSE),"")</f>
        <v/>
      </c>
      <c r="BH415" s="377" t="str">
        <f t="shared" si="150"/>
        <v>43826I</v>
      </c>
      <c r="BI415" s="67" t="str">
        <f>+IFERROR(VLOOKUP($BH415,'Calculation TSS'!$B$4:$J$1000,7,FALSE),"")</f>
        <v/>
      </c>
      <c r="BJ415" s="25" t="str">
        <f>+IFERROR(VLOOKUP($BH415,'Calculation COD'!$B$4:$J$1055,7,FALSE),"")</f>
        <v/>
      </c>
      <c r="BK415" s="25" t="str">
        <f>+IFERROR(VLOOKUP($BH415,'Calculation NH4'!$B$4:$J$1041,7,FALSE),"")</f>
        <v/>
      </c>
      <c r="BL415" s="25" t="str">
        <f>+IFERROR(VLOOKUP($BH415,'Calculation NO3'!$B$4:$J$1044,7,FALSE),"")</f>
        <v/>
      </c>
      <c r="BM415" s="42" t="str">
        <f>+IFERROR(VLOOKUP($BH415,'Calculation P'!$B$4:$J$1000,7,FALSE),"")</f>
        <v/>
      </c>
      <c r="BN415" s="62"/>
      <c r="BO415" s="373" t="str">
        <f t="shared" si="151"/>
        <v>43826N</v>
      </c>
      <c r="BP415" s="190" t="str">
        <f>IFERROR(+VLOOKUP($BO415,'Calculation Solids'!$B$4:$I$1141,7,FALSE),"")</f>
        <v/>
      </c>
      <c r="BQ415" s="379" t="str">
        <f t="shared" si="152"/>
        <v>43826O</v>
      </c>
      <c r="BR415" s="190" t="str">
        <f>IFERROR(+VLOOKUP($BQ415,'Calculation Solids'!$B$4:$I$1141,7,FALSE),"")</f>
        <v/>
      </c>
      <c r="BS415" s="380" t="str">
        <f t="shared" si="153"/>
        <v>43826P</v>
      </c>
      <c r="BT415" s="190" t="str">
        <f>IFERROR(+VLOOKUP($BS415,'Calculation Solids'!$B$4:$I$1141,7,FALSE),"")</f>
        <v/>
      </c>
    </row>
    <row r="416" spans="1:72" x14ac:dyDescent="0.35">
      <c r="A416" s="359">
        <v>43827</v>
      </c>
      <c r="B416" s="406"/>
      <c r="C416" s="407" t="str">
        <f t="shared" si="154"/>
        <v>43827A</v>
      </c>
      <c r="D416" s="408" t="str">
        <f>IFERROR(+VLOOKUP(C416,'Calculation Solids'!$B$4:$I$1141,7,FALSE),"")</f>
        <v/>
      </c>
      <c r="E416" s="409" t="str">
        <f>+IFERROR(VLOOKUP($C416,'Calculation COD'!$B$4:$J$1055,7,FALSE),"")</f>
        <v/>
      </c>
      <c r="F416" s="410" t="str">
        <f t="shared" si="138"/>
        <v>43827B</v>
      </c>
      <c r="G416" s="411" t="str">
        <f>IFERROR(+VLOOKUP($F416,'Calculation Solids'!$B$4:$I$1141,7,FALSE),"")</f>
        <v/>
      </c>
      <c r="H416" s="412" t="str">
        <f>+IFERROR(VLOOKUP($F416,'Calculation COD'!$B$4:$J$1055,7,FALSE),"")</f>
        <v/>
      </c>
      <c r="I416" s="412" t="str">
        <f>+IFERROR(VLOOKUP($F416,'Calculation NH4'!$B$4:$J$1041,7,FALSE),"")</f>
        <v/>
      </c>
      <c r="J416" s="408" t="str">
        <f>+IFERROR(VLOOKUP($F416,'Calculation NO3'!$B$4:$J$1044,7,FALSE),"")</f>
        <v/>
      </c>
      <c r="K416" s="408" t="str">
        <f>+IFERROR(VLOOKUP($F416,'Calculation P'!$B$4:$J$1000,7,FALSE),"")</f>
        <v/>
      </c>
      <c r="L416" s="406"/>
      <c r="M416" s="413" t="str">
        <f t="shared" si="139"/>
        <v>43827J</v>
      </c>
      <c r="N416" s="414" t="str">
        <f>+IFERROR(VLOOKUP($M416,'Calculation Solids'!$B$4:$J$1141,7,FALSE),"")</f>
        <v/>
      </c>
      <c r="O416" s="408" t="str">
        <f t="shared" si="140"/>
        <v>43827K</v>
      </c>
      <c r="P416" s="408" t="str">
        <f>+IFERROR(VLOOKUP($O416,'Calculation Solids'!$B$4:$J$1141,7,FALSE),"")</f>
        <v/>
      </c>
      <c r="Q416" s="408" t="str">
        <f t="shared" si="141"/>
        <v>43827L</v>
      </c>
      <c r="R416" s="408" t="str">
        <f>+IFERROR(VLOOKUP($Q416,'Calculation Solids'!$B$4:$J$1141,7,FALSE),"")</f>
        <v/>
      </c>
      <c r="S416" s="408" t="str">
        <f t="shared" si="142"/>
        <v>43827M</v>
      </c>
      <c r="T416" s="408" t="str">
        <f>+IFERROR(VLOOKUP($S416,'Calculation Solids'!$B$4:$J$1141,7,FALSE),"")</f>
        <v/>
      </c>
      <c r="U416" s="415" t="str">
        <f t="shared" si="143"/>
        <v/>
      </c>
      <c r="V416" s="416" t="str">
        <f t="shared" si="144"/>
        <v>43827C</v>
      </c>
      <c r="W416" s="408" t="str">
        <f>+IFERROR(VLOOKUP($V416,'Calculation Solids'!$B$4:$J$1141,7,FALSE),"")</f>
        <v/>
      </c>
      <c r="X416" s="417" t="str">
        <f>+IFERROR(VLOOKUP($V416,'Calculation COD'!$B$4:$J$1055,7,FALSE),"")</f>
        <v/>
      </c>
      <c r="Y416" s="417" t="str">
        <f>+IFERROR(VLOOKUP($V416,'Calculation NH4'!$B$4:$J$1041,7,FALSE),"")</f>
        <v/>
      </c>
      <c r="Z416" s="408" t="str">
        <f>+IFERROR(VLOOKUP($V416,'Calculation NO3'!$B$4:$J$1044,7,FALSE),"")</f>
        <v/>
      </c>
      <c r="AA416" s="418" t="str">
        <f>+IFERROR(VLOOKUP($V416,'Calculation P'!$B$4:$J$1000,7,FALSE),"")</f>
        <v/>
      </c>
      <c r="AB416" s="419"/>
      <c r="AC416" s="410" t="str">
        <f t="shared" si="145"/>
        <v>43827D</v>
      </c>
      <c r="AD416" s="417" t="str">
        <f>+IFERROR(VLOOKUP($AC416,'Calculation TSS'!$B$4:$J$1000,7,FALSE),"")</f>
        <v/>
      </c>
      <c r="AE416" s="417" t="str">
        <f>+IFERROR(VLOOKUP($AC416,'Calculation COD'!$B$4:$J$1055,7,FALSE),"")</f>
        <v/>
      </c>
      <c r="AF416" s="417" t="str">
        <f>+IFERROR(VLOOKUP($AC416,'Calculation NH4'!$B$4:$J$1041,7,FALSE),"")</f>
        <v/>
      </c>
      <c r="AG416" s="408" t="str">
        <f>+IFERROR(VLOOKUP($AC416,'Calculation NO3'!$B$4:$J$1044,7,FALSE),"")</f>
        <v/>
      </c>
      <c r="AH416" s="408" t="str">
        <f>+IFERROR(VLOOKUP($AC416,'Calculation P'!$B$4:$J$1000,7,FALSE),"")</f>
        <v/>
      </c>
      <c r="AI416" s="406"/>
      <c r="AJ416" s="420" t="str">
        <f t="shared" si="146"/>
        <v>43827E</v>
      </c>
      <c r="AK416" s="421" t="str">
        <f>+IFERROR(VLOOKUP($AJ416,'Calculation TSS'!$B$4:$J$1000,7,FALSE),"")</f>
        <v/>
      </c>
      <c r="AL416" s="417" t="str">
        <f>+IFERROR(VLOOKUP($AJ416,'Calculation COD'!$B$4:$J$1055,7,FALSE),"")</f>
        <v/>
      </c>
      <c r="AM416" s="417" t="str">
        <f>+IFERROR(VLOOKUP($AJ416,'Calculation NH4'!$B$4:$J$1041,7,FALSE),"")</f>
        <v/>
      </c>
      <c r="AN416" s="408" t="str">
        <f>+IFERROR(VLOOKUP($AJ416,'Calculation NO3'!$B$4:$J$1044,7,FALSE),"")</f>
        <v/>
      </c>
      <c r="AO416" s="415" t="str">
        <f>+IFERROR(VLOOKUP($AJ416,'Calculation P'!$B$4:$J$1000,7,FALSE),"")</f>
        <v/>
      </c>
      <c r="AP416" s="411" t="str">
        <f t="shared" si="147"/>
        <v>43827F</v>
      </c>
      <c r="AQ416" s="422" t="str">
        <f>+IFERROR(VLOOKUP($AP416,'Calculation TSS'!$B$4:$J$1000,7,FALSE),"")</f>
        <v/>
      </c>
      <c r="AR416" s="422" t="str">
        <f>+IFERROR(VLOOKUP($AP416,'Calculation COD'!$B$4:$J$1055,7,FALSE),"")</f>
        <v/>
      </c>
      <c r="AS416" s="422" t="str">
        <f>+IFERROR(VLOOKUP($AP416,'Calculation NH4'!$B$4:$J$1041,7,FALSE),"")</f>
        <v/>
      </c>
      <c r="AT416" s="408" t="str">
        <f>+IFERROR(VLOOKUP($AP416,'Calculation NO3'!$B$4:$J$1044,7,FALSE),"")</f>
        <v/>
      </c>
      <c r="AU416" s="408" t="str">
        <f>+IFERROR(VLOOKUP($AP416,'Calculation P'!$B$4:$J$1000,7,FALSE),"")</f>
        <v/>
      </c>
      <c r="AV416" s="419"/>
      <c r="AW416" s="416" t="str">
        <f t="shared" si="148"/>
        <v>43827G</v>
      </c>
      <c r="AX416" s="422" t="str">
        <f>+IFERROR(VLOOKUP($AW416,'Calculation COD'!$B$4:$J$1055,7,FALSE),"")</f>
        <v/>
      </c>
      <c r="AY416" s="422" t="str">
        <f>+IFERROR(VLOOKUP($AW416,'Calculation NH4'!$B$4:$J$1041,7,FALSE),"")</f>
        <v/>
      </c>
      <c r="AZ416" s="408" t="str">
        <f>+IFERROR(VLOOKUP($AW416,'Calculation NO3'!$B$4:$J$1044,7,FALSE),"")</f>
        <v/>
      </c>
      <c r="BA416" s="415" t="str">
        <f>+IFERROR(VLOOKUP($AW416,'Calculation P'!$B$4:$J$1000,7,FALSE),"")</f>
        <v/>
      </c>
      <c r="BB416" s="410" t="str">
        <f t="shared" si="149"/>
        <v>43827H</v>
      </c>
      <c r="BC416" s="408" t="str">
        <f>+IFERROR(VLOOKUP($BB416,'Calculation TSS'!$B$4:$J$1000,7,FALSE),"")</f>
        <v/>
      </c>
      <c r="BD416" s="422" t="str">
        <f>+IFERROR(VLOOKUP($BB416,'Calculation COD'!$B$4:$J$1055,7,FALSE),"")</f>
        <v/>
      </c>
      <c r="BE416" s="422" t="str">
        <f>+IFERROR(VLOOKUP($BB416,'Calculation NH4'!$B$4:$J$1041,7,FALSE),"")</f>
        <v/>
      </c>
      <c r="BF416" s="422" t="str">
        <f>+IFERROR(VLOOKUP($BB416,'Calculation NO3'!$B$4:$J$1044,7,FALSE),"")</f>
        <v/>
      </c>
      <c r="BG416" s="418" t="str">
        <f>+IFERROR(VLOOKUP($BB416,'Calculation P'!$B$4:$J$1000,7,FALSE),"")</f>
        <v/>
      </c>
      <c r="BH416" s="420" t="str">
        <f t="shared" si="150"/>
        <v>43827I</v>
      </c>
      <c r="BI416" s="414" t="str">
        <f>+IFERROR(VLOOKUP($BH416,'Calculation TSS'!$B$4:$J$1000,7,FALSE),"")</f>
        <v/>
      </c>
      <c r="BJ416" s="422" t="str">
        <f>+IFERROR(VLOOKUP($BH416,'Calculation COD'!$B$4:$J$1055,7,FALSE),"")</f>
        <v/>
      </c>
      <c r="BK416" s="422" t="str">
        <f>+IFERROR(VLOOKUP($BH416,'Calculation NH4'!$B$4:$J$1041,7,FALSE),"")</f>
        <v/>
      </c>
      <c r="BL416" s="422" t="str">
        <f>+IFERROR(VLOOKUP($BH416,'Calculation NO3'!$B$4:$J$1044,7,FALSE),"")</f>
        <v/>
      </c>
      <c r="BM416" s="408" t="str">
        <f>+IFERROR(VLOOKUP($BH416,'Calculation P'!$B$4:$J$1000,7,FALSE),"")</f>
        <v/>
      </c>
      <c r="BN416" s="419"/>
      <c r="BO416" s="410" t="str">
        <f t="shared" si="151"/>
        <v>43827N</v>
      </c>
      <c r="BP416" s="423" t="str">
        <f>IFERROR(+VLOOKUP($BO416,'Calculation Solids'!$B$4:$I$1141,7,FALSE),"")</f>
        <v/>
      </c>
      <c r="BQ416" s="424" t="str">
        <f t="shared" si="152"/>
        <v>43827O</v>
      </c>
      <c r="BR416" s="423" t="str">
        <f>IFERROR(+VLOOKUP($BQ416,'Calculation Solids'!$B$4:$I$1141,7,FALSE),"")</f>
        <v/>
      </c>
      <c r="BS416" s="425" t="str">
        <f t="shared" si="153"/>
        <v>43827P</v>
      </c>
      <c r="BT416" s="423" t="str">
        <f>IFERROR(+VLOOKUP($BS416,'Calculation Solids'!$B$4:$I$1141,7,FALSE),"")</f>
        <v/>
      </c>
    </row>
    <row r="417" spans="1:72" x14ac:dyDescent="0.35">
      <c r="A417" s="359">
        <v>43828</v>
      </c>
      <c r="B417" s="406"/>
      <c r="C417" s="407" t="str">
        <f t="shared" si="154"/>
        <v>43828A</v>
      </c>
      <c r="D417" s="408" t="str">
        <f>IFERROR(+VLOOKUP(C417,'Calculation Solids'!$B$4:$I$1141,7,FALSE),"")</f>
        <v/>
      </c>
      <c r="E417" s="409" t="str">
        <f>+IFERROR(VLOOKUP($C417,'Calculation COD'!$B$4:$J$1055,7,FALSE),"")</f>
        <v/>
      </c>
      <c r="F417" s="410" t="str">
        <f t="shared" si="138"/>
        <v>43828B</v>
      </c>
      <c r="G417" s="411" t="str">
        <f>IFERROR(+VLOOKUP($F417,'Calculation Solids'!$B$4:$I$1141,7,FALSE),"")</f>
        <v/>
      </c>
      <c r="H417" s="412" t="str">
        <f>+IFERROR(VLOOKUP($F417,'Calculation COD'!$B$4:$J$1055,7,FALSE),"")</f>
        <v/>
      </c>
      <c r="I417" s="412" t="str">
        <f>+IFERROR(VLOOKUP($F417,'Calculation NH4'!$B$4:$J$1041,7,FALSE),"")</f>
        <v/>
      </c>
      <c r="J417" s="408" t="str">
        <f>+IFERROR(VLOOKUP($F417,'Calculation NO3'!$B$4:$J$1044,7,FALSE),"")</f>
        <v/>
      </c>
      <c r="K417" s="408" t="str">
        <f>+IFERROR(VLOOKUP($F417,'Calculation P'!$B$4:$J$1000,7,FALSE),"")</f>
        <v/>
      </c>
      <c r="L417" s="406"/>
      <c r="M417" s="413" t="str">
        <f t="shared" si="139"/>
        <v>43828J</v>
      </c>
      <c r="N417" s="414" t="str">
        <f>+IFERROR(VLOOKUP($M417,'Calculation Solids'!$B$4:$J$1141,7,FALSE),"")</f>
        <v/>
      </c>
      <c r="O417" s="408" t="str">
        <f t="shared" si="140"/>
        <v>43828K</v>
      </c>
      <c r="P417" s="408" t="str">
        <f>+IFERROR(VLOOKUP($O417,'Calculation Solids'!$B$4:$J$1141,7,FALSE),"")</f>
        <v/>
      </c>
      <c r="Q417" s="408" t="str">
        <f t="shared" si="141"/>
        <v>43828L</v>
      </c>
      <c r="R417" s="408" t="str">
        <f>+IFERROR(VLOOKUP($Q417,'Calculation Solids'!$B$4:$J$1141,7,FALSE),"")</f>
        <v/>
      </c>
      <c r="S417" s="408" t="str">
        <f t="shared" si="142"/>
        <v>43828M</v>
      </c>
      <c r="T417" s="408" t="str">
        <f>+IFERROR(VLOOKUP($S417,'Calculation Solids'!$B$4:$J$1141,7,FALSE),"")</f>
        <v/>
      </c>
      <c r="U417" s="415" t="str">
        <f t="shared" si="143"/>
        <v/>
      </c>
      <c r="V417" s="416" t="str">
        <f t="shared" si="144"/>
        <v>43828C</v>
      </c>
      <c r="W417" s="408" t="str">
        <f>+IFERROR(VLOOKUP($V417,'Calculation Solids'!$B$4:$J$1141,7,FALSE),"")</f>
        <v/>
      </c>
      <c r="X417" s="417" t="str">
        <f>+IFERROR(VLOOKUP($V417,'Calculation COD'!$B$4:$J$1055,7,FALSE),"")</f>
        <v/>
      </c>
      <c r="Y417" s="417" t="str">
        <f>+IFERROR(VLOOKUP($V417,'Calculation NH4'!$B$4:$J$1041,7,FALSE),"")</f>
        <v/>
      </c>
      <c r="Z417" s="408" t="str">
        <f>+IFERROR(VLOOKUP($V417,'Calculation NO3'!$B$4:$J$1044,7,FALSE),"")</f>
        <v/>
      </c>
      <c r="AA417" s="418" t="str">
        <f>+IFERROR(VLOOKUP($V417,'Calculation P'!$B$4:$J$1000,7,FALSE),"")</f>
        <v/>
      </c>
      <c r="AB417" s="419"/>
      <c r="AC417" s="410" t="str">
        <f t="shared" si="145"/>
        <v>43828D</v>
      </c>
      <c r="AD417" s="417" t="str">
        <f>+IFERROR(VLOOKUP($AC417,'Calculation TSS'!$B$4:$J$1000,7,FALSE),"")</f>
        <v/>
      </c>
      <c r="AE417" s="417" t="str">
        <f>+IFERROR(VLOOKUP($AC417,'Calculation COD'!$B$4:$J$1055,7,FALSE),"")</f>
        <v/>
      </c>
      <c r="AF417" s="417" t="str">
        <f>+IFERROR(VLOOKUP($AC417,'Calculation NH4'!$B$4:$J$1041,7,FALSE),"")</f>
        <v/>
      </c>
      <c r="AG417" s="408" t="str">
        <f>+IFERROR(VLOOKUP($AC417,'Calculation NO3'!$B$4:$J$1044,7,FALSE),"")</f>
        <v/>
      </c>
      <c r="AH417" s="408" t="str">
        <f>+IFERROR(VLOOKUP($AC417,'Calculation P'!$B$4:$J$1000,7,FALSE),"")</f>
        <v/>
      </c>
      <c r="AI417" s="406"/>
      <c r="AJ417" s="420" t="str">
        <f t="shared" si="146"/>
        <v>43828E</v>
      </c>
      <c r="AK417" s="421" t="str">
        <f>+IFERROR(VLOOKUP($AJ417,'Calculation TSS'!$B$4:$J$1000,7,FALSE),"")</f>
        <v/>
      </c>
      <c r="AL417" s="417" t="str">
        <f>+IFERROR(VLOOKUP($AJ417,'Calculation COD'!$B$4:$J$1055,7,FALSE),"")</f>
        <v/>
      </c>
      <c r="AM417" s="417" t="str">
        <f>+IFERROR(VLOOKUP($AJ417,'Calculation NH4'!$B$4:$J$1041,7,FALSE),"")</f>
        <v/>
      </c>
      <c r="AN417" s="408" t="str">
        <f>+IFERROR(VLOOKUP($AJ417,'Calculation NO3'!$B$4:$J$1044,7,FALSE),"")</f>
        <v/>
      </c>
      <c r="AO417" s="415" t="str">
        <f>+IFERROR(VLOOKUP($AJ417,'Calculation P'!$B$4:$J$1000,7,FALSE),"")</f>
        <v/>
      </c>
      <c r="AP417" s="411" t="str">
        <f t="shared" si="147"/>
        <v>43828F</v>
      </c>
      <c r="AQ417" s="422" t="str">
        <f>+IFERROR(VLOOKUP($AP417,'Calculation TSS'!$B$4:$J$1000,7,FALSE),"")</f>
        <v/>
      </c>
      <c r="AR417" s="422" t="str">
        <f>+IFERROR(VLOOKUP($AP417,'Calculation COD'!$B$4:$J$1055,7,FALSE),"")</f>
        <v/>
      </c>
      <c r="AS417" s="422" t="str">
        <f>+IFERROR(VLOOKUP($AP417,'Calculation NH4'!$B$4:$J$1041,7,FALSE),"")</f>
        <v/>
      </c>
      <c r="AT417" s="408" t="str">
        <f>+IFERROR(VLOOKUP($AP417,'Calculation NO3'!$B$4:$J$1044,7,FALSE),"")</f>
        <v/>
      </c>
      <c r="AU417" s="408" t="str">
        <f>+IFERROR(VLOOKUP($AP417,'Calculation P'!$B$4:$J$1000,7,FALSE),"")</f>
        <v/>
      </c>
      <c r="AV417" s="419"/>
      <c r="AW417" s="416" t="str">
        <f t="shared" si="148"/>
        <v>43828G</v>
      </c>
      <c r="AX417" s="422" t="str">
        <f>+IFERROR(VLOOKUP($AW417,'Calculation COD'!$B$4:$J$1055,7,FALSE),"")</f>
        <v/>
      </c>
      <c r="AY417" s="422" t="str">
        <f>+IFERROR(VLOOKUP($AW417,'Calculation NH4'!$B$4:$J$1041,7,FALSE),"")</f>
        <v/>
      </c>
      <c r="AZ417" s="408" t="str">
        <f>+IFERROR(VLOOKUP($AW417,'Calculation NO3'!$B$4:$J$1044,7,FALSE),"")</f>
        <v/>
      </c>
      <c r="BA417" s="415" t="str">
        <f>+IFERROR(VLOOKUP($AW417,'Calculation P'!$B$4:$J$1000,7,FALSE),"")</f>
        <v/>
      </c>
      <c r="BB417" s="410" t="str">
        <f t="shared" si="149"/>
        <v>43828H</v>
      </c>
      <c r="BC417" s="408" t="str">
        <f>+IFERROR(VLOOKUP($BB417,'Calculation TSS'!$B$4:$J$1000,7,FALSE),"")</f>
        <v/>
      </c>
      <c r="BD417" s="422" t="str">
        <f>+IFERROR(VLOOKUP($BB417,'Calculation COD'!$B$4:$J$1055,7,FALSE),"")</f>
        <v/>
      </c>
      <c r="BE417" s="422" t="str">
        <f>+IFERROR(VLOOKUP($BB417,'Calculation NH4'!$B$4:$J$1041,7,FALSE),"")</f>
        <v/>
      </c>
      <c r="BF417" s="422" t="str">
        <f>+IFERROR(VLOOKUP($BB417,'Calculation NO3'!$B$4:$J$1044,7,FALSE),"")</f>
        <v/>
      </c>
      <c r="BG417" s="418" t="str">
        <f>+IFERROR(VLOOKUP($BB417,'Calculation P'!$B$4:$J$1000,7,FALSE),"")</f>
        <v/>
      </c>
      <c r="BH417" s="420" t="str">
        <f t="shared" si="150"/>
        <v>43828I</v>
      </c>
      <c r="BI417" s="414" t="str">
        <f>+IFERROR(VLOOKUP($BH417,'Calculation TSS'!$B$4:$J$1000,7,FALSE),"")</f>
        <v/>
      </c>
      <c r="BJ417" s="422" t="str">
        <f>+IFERROR(VLOOKUP($BH417,'Calculation COD'!$B$4:$J$1055,7,FALSE),"")</f>
        <v/>
      </c>
      <c r="BK417" s="422" t="str">
        <f>+IFERROR(VLOOKUP($BH417,'Calculation NH4'!$B$4:$J$1041,7,FALSE),"")</f>
        <v/>
      </c>
      <c r="BL417" s="422" t="str">
        <f>+IFERROR(VLOOKUP($BH417,'Calculation NO3'!$B$4:$J$1044,7,FALSE),"")</f>
        <v/>
      </c>
      <c r="BM417" s="408" t="str">
        <f>+IFERROR(VLOOKUP($BH417,'Calculation P'!$B$4:$J$1000,7,FALSE),"")</f>
        <v/>
      </c>
      <c r="BN417" s="419"/>
      <c r="BO417" s="410" t="str">
        <f t="shared" si="151"/>
        <v>43828N</v>
      </c>
      <c r="BP417" s="423" t="str">
        <f>IFERROR(+VLOOKUP($BO417,'Calculation Solids'!$B$4:$I$1141,7,FALSE),"")</f>
        <v/>
      </c>
      <c r="BQ417" s="424" t="str">
        <f t="shared" si="152"/>
        <v>43828O</v>
      </c>
      <c r="BR417" s="423" t="str">
        <f>IFERROR(+VLOOKUP($BQ417,'Calculation Solids'!$B$4:$I$1141,7,FALSE),"")</f>
        <v/>
      </c>
      <c r="BS417" s="425" t="str">
        <f t="shared" si="153"/>
        <v>43828P</v>
      </c>
      <c r="BT417" s="423" t="str">
        <f>IFERROR(+VLOOKUP($BS417,'Calculation Solids'!$B$4:$I$1141,7,FALSE),"")</f>
        <v/>
      </c>
    </row>
    <row r="418" spans="1:72" x14ac:dyDescent="0.35">
      <c r="A418" s="359">
        <v>43829</v>
      </c>
      <c r="B418" s="239"/>
      <c r="C418" s="173" t="str">
        <f t="shared" si="154"/>
        <v>43829A</v>
      </c>
      <c r="D418" s="42">
        <f>IFERROR(+VLOOKUP(C418,'Calculation Solids'!$B$4:$I$1141,7,FALSE),"")</f>
        <v>8.6198415281109977</v>
      </c>
      <c r="E418" s="372" t="str">
        <f>+IFERROR(VLOOKUP($C418,'Calculation COD'!$B$4:$J$1055,7,FALSE),"")</f>
        <v/>
      </c>
      <c r="F418" s="373" t="str">
        <f t="shared" si="138"/>
        <v>43829B</v>
      </c>
      <c r="G418" s="323">
        <f>IFERROR(+VLOOKUP($F418,'Calculation Solids'!$B$4:$I$1141,7,FALSE),"")</f>
        <v>5.3869277045935924</v>
      </c>
      <c r="H418" s="374" t="str">
        <f>+IFERROR(VLOOKUP($F418,'Calculation COD'!$B$4:$J$1055,7,FALSE),"")</f>
        <v/>
      </c>
      <c r="I418" s="374" t="str">
        <f>+IFERROR(VLOOKUP($F418,'Calculation NH4'!$B$4:$J$1041,7,FALSE),"")</f>
        <v/>
      </c>
      <c r="J418" s="42" t="str">
        <f>+IFERROR(VLOOKUP($F418,'Calculation NO3'!$B$4:$J$1044,7,FALSE),"")</f>
        <v/>
      </c>
      <c r="K418" s="42" t="str">
        <f>+IFERROR(VLOOKUP($F418,'Calculation P'!$B$4:$J$1000,7,FALSE),"")</f>
        <v/>
      </c>
      <c r="L418" s="239"/>
      <c r="M418" s="375" t="str">
        <f t="shared" si="139"/>
        <v>43829J</v>
      </c>
      <c r="N418" s="67">
        <f>+IFERROR(VLOOKUP($M418,'Calculation Solids'!$B$4:$J$1141,7,FALSE),"")</f>
        <v>55.285667492685384</v>
      </c>
      <c r="O418" s="42" t="str">
        <f t="shared" si="140"/>
        <v>43829K</v>
      </c>
      <c r="P418" s="42">
        <f>+IFERROR(VLOOKUP($O418,'Calculation Solids'!$B$4:$J$1141,7,FALSE),"")</f>
        <v>51.354989726377916</v>
      </c>
      <c r="Q418" s="42" t="str">
        <f t="shared" si="141"/>
        <v>43829L</v>
      </c>
      <c r="R418" s="42" t="str">
        <f>+IFERROR(VLOOKUP($Q418,'Calculation Solids'!$B$4:$J$1141,7,FALSE),"")</f>
        <v/>
      </c>
      <c r="S418" s="42" t="str">
        <f t="shared" si="142"/>
        <v>43829M</v>
      </c>
      <c r="T418" s="42" t="str">
        <f>+IFERROR(VLOOKUP($S418,'Calculation Solids'!$B$4:$J$1141,7,FALSE),"")</f>
        <v/>
      </c>
      <c r="U418" s="70">
        <f t="shared" si="143"/>
        <v>53.32032860953165</v>
      </c>
      <c r="V418" s="376" t="str">
        <f t="shared" si="144"/>
        <v>43829C</v>
      </c>
      <c r="W418" s="42" t="str">
        <f>+IFERROR(VLOOKUP($V418,'Calculation Solids'!$B$4:$J$1141,7,FALSE),"")</f>
        <v/>
      </c>
      <c r="X418" s="24" t="str">
        <f>+IFERROR(VLOOKUP($V418,'Calculation COD'!$B$4:$J$1055,7,FALSE),"")</f>
        <v/>
      </c>
      <c r="Y418" s="24" t="str">
        <f>+IFERROR(VLOOKUP($V418,'Calculation NH4'!$B$4:$J$1041,7,FALSE),"")</f>
        <v/>
      </c>
      <c r="Z418" s="42" t="str">
        <f>+IFERROR(VLOOKUP($V418,'Calculation NO3'!$B$4:$J$1044,7,FALSE),"")</f>
        <v/>
      </c>
      <c r="AA418" s="132" t="str">
        <f>+IFERROR(VLOOKUP($V418,'Calculation P'!$B$4:$J$1000,7,FALSE),"")</f>
        <v/>
      </c>
      <c r="AB418" s="62"/>
      <c r="AC418" s="373" t="str">
        <f t="shared" si="145"/>
        <v>43829D</v>
      </c>
      <c r="AD418" s="24" t="str">
        <f>+IFERROR(VLOOKUP($AC418,'Calculation TSS'!$B$4:$J$1000,7,FALSE),"")</f>
        <v/>
      </c>
      <c r="AE418" s="24" t="str">
        <f>+IFERROR(VLOOKUP($AC418,'Calculation COD'!$B$4:$J$1055,7,FALSE),"")</f>
        <v/>
      </c>
      <c r="AF418" s="24" t="str">
        <f>+IFERROR(VLOOKUP($AC418,'Calculation NH4'!$B$4:$J$1041,7,FALSE),"")</f>
        <v/>
      </c>
      <c r="AG418" s="42" t="str">
        <f>+IFERROR(VLOOKUP($AC418,'Calculation NO3'!$B$4:$J$1044,7,FALSE),"")</f>
        <v/>
      </c>
      <c r="AH418" s="42" t="str">
        <f>+IFERROR(VLOOKUP($AC418,'Calculation P'!$B$4:$J$1000,7,FALSE),"")</f>
        <v/>
      </c>
      <c r="AI418" s="239"/>
      <c r="AJ418" s="377" t="str">
        <f t="shared" si="146"/>
        <v>43829E</v>
      </c>
      <c r="AK418" s="378" t="str">
        <f>+IFERROR(VLOOKUP($AJ418,'Calculation TSS'!$B$4:$J$1000,7,FALSE),"")</f>
        <v/>
      </c>
      <c r="AL418" s="24" t="str">
        <f>+IFERROR(VLOOKUP($AJ418,'Calculation COD'!$B$4:$J$1055,7,FALSE),"")</f>
        <v/>
      </c>
      <c r="AM418" s="24" t="str">
        <f>+IFERROR(VLOOKUP($AJ418,'Calculation NH4'!$B$4:$J$1041,7,FALSE),"")</f>
        <v/>
      </c>
      <c r="AN418" s="42" t="str">
        <f>+IFERROR(VLOOKUP($AJ418,'Calculation NO3'!$B$4:$J$1044,7,FALSE),"")</f>
        <v/>
      </c>
      <c r="AO418" s="70" t="str">
        <f>+IFERROR(VLOOKUP($AJ418,'Calculation P'!$B$4:$J$1000,7,FALSE),"")</f>
        <v/>
      </c>
      <c r="AP418" s="323" t="str">
        <f t="shared" si="147"/>
        <v>43829F</v>
      </c>
      <c r="AQ418" s="25" t="str">
        <f>+IFERROR(VLOOKUP($AP418,'Calculation TSS'!$B$4:$J$1000,7,FALSE),"")</f>
        <v/>
      </c>
      <c r="AR418" s="25" t="str">
        <f>+IFERROR(VLOOKUP($AP418,'Calculation COD'!$B$4:$J$1055,7,FALSE),"")</f>
        <v/>
      </c>
      <c r="AS418" s="25" t="str">
        <f>+IFERROR(VLOOKUP($AP418,'Calculation NH4'!$B$4:$J$1041,7,FALSE),"")</f>
        <v/>
      </c>
      <c r="AT418" s="42" t="str">
        <f>+IFERROR(VLOOKUP($AP418,'Calculation NO3'!$B$4:$J$1044,7,FALSE),"")</f>
        <v/>
      </c>
      <c r="AU418" s="42" t="str">
        <f>+IFERROR(VLOOKUP($AP418,'Calculation P'!$B$4:$J$1000,7,FALSE),"")</f>
        <v/>
      </c>
      <c r="AV418" s="62"/>
      <c r="AW418" s="376" t="str">
        <f t="shared" si="148"/>
        <v>43829G</v>
      </c>
      <c r="AX418" s="25" t="str">
        <f>+IFERROR(VLOOKUP($AW418,'Calculation COD'!$B$4:$J$1055,7,FALSE),"")</f>
        <v/>
      </c>
      <c r="AY418" s="25" t="str">
        <f>+IFERROR(VLOOKUP($AW418,'Calculation NH4'!$B$4:$J$1041,7,FALSE),"")</f>
        <v/>
      </c>
      <c r="AZ418" s="42" t="str">
        <f>+IFERROR(VLOOKUP($AW418,'Calculation NO3'!$B$4:$J$1044,7,FALSE),"")</f>
        <v/>
      </c>
      <c r="BA418" s="70" t="str">
        <f>+IFERROR(VLOOKUP($AW418,'Calculation P'!$B$4:$J$1000,7,FALSE),"")</f>
        <v/>
      </c>
      <c r="BB418" s="373" t="str">
        <f t="shared" si="149"/>
        <v>43829H</v>
      </c>
      <c r="BC418" s="42" t="str">
        <f>+IFERROR(VLOOKUP($BB418,'Calculation TSS'!$B$4:$J$1000,7,FALSE),"")</f>
        <v/>
      </c>
      <c r="BD418" s="25" t="str">
        <f>+IFERROR(VLOOKUP($BB418,'Calculation COD'!$B$4:$J$1055,7,FALSE),"")</f>
        <v/>
      </c>
      <c r="BE418" s="25" t="str">
        <f>+IFERROR(VLOOKUP($BB418,'Calculation NH4'!$B$4:$J$1041,7,FALSE),"")</f>
        <v/>
      </c>
      <c r="BF418" s="25" t="str">
        <f>+IFERROR(VLOOKUP($BB418,'Calculation NO3'!$B$4:$J$1044,7,FALSE),"")</f>
        <v/>
      </c>
      <c r="BG418" s="132" t="str">
        <f>+IFERROR(VLOOKUP($BB418,'Calculation P'!$B$4:$J$1000,7,FALSE),"")</f>
        <v/>
      </c>
      <c r="BH418" s="377" t="str">
        <f t="shared" si="150"/>
        <v>43829I</v>
      </c>
      <c r="BI418" s="67" t="str">
        <f>+IFERROR(VLOOKUP($BH418,'Calculation TSS'!$B$4:$J$1000,7,FALSE),"")</f>
        <v/>
      </c>
      <c r="BJ418" s="25" t="str">
        <f>+IFERROR(VLOOKUP($BH418,'Calculation COD'!$B$4:$J$1055,7,FALSE),"")</f>
        <v/>
      </c>
      <c r="BK418" s="25" t="str">
        <f>+IFERROR(VLOOKUP($BH418,'Calculation NH4'!$B$4:$J$1041,7,FALSE),"")</f>
        <v/>
      </c>
      <c r="BL418" s="25" t="str">
        <f>+IFERROR(VLOOKUP($BH418,'Calculation NO3'!$B$4:$J$1044,7,FALSE),"")</f>
        <v/>
      </c>
      <c r="BM418" s="42" t="str">
        <f>+IFERROR(VLOOKUP($BH418,'Calculation P'!$B$4:$J$1000,7,FALSE),"")</f>
        <v/>
      </c>
      <c r="BN418" s="62"/>
      <c r="BO418" s="373" t="str">
        <f t="shared" si="151"/>
        <v>43829N</v>
      </c>
      <c r="BP418" s="190">
        <f>IFERROR(+VLOOKUP($BO418,'Calculation Solids'!$B$4:$I$1141,7,FALSE),"")</f>
        <v>317.65874963195603</v>
      </c>
      <c r="BQ418" s="379" t="str">
        <f t="shared" si="152"/>
        <v>43829O</v>
      </c>
      <c r="BR418" s="190">
        <f>IFERROR(+VLOOKUP($BQ418,'Calculation Solids'!$B$4:$I$1141,7,FALSE),"")</f>
        <v>565.23691365868763</v>
      </c>
      <c r="BS418" s="380" t="str">
        <f t="shared" si="153"/>
        <v>43829P</v>
      </c>
      <c r="BT418" s="190" t="str">
        <f>IFERROR(+VLOOKUP($BS418,'Calculation Solids'!$B$4:$I$1141,7,FALSE),"")</f>
        <v/>
      </c>
    </row>
    <row r="419" spans="1:72" x14ac:dyDescent="0.35">
      <c r="A419" s="359">
        <v>43830</v>
      </c>
      <c r="B419" s="239"/>
      <c r="C419" s="173" t="str">
        <f t="shared" si="154"/>
        <v>43830A</v>
      </c>
      <c r="D419" s="42" t="str">
        <f>IFERROR(+VLOOKUP(C419,'Calculation Solids'!$B$4:$I$1141,7,FALSE),"")</f>
        <v/>
      </c>
      <c r="E419" s="372" t="str">
        <f>+IFERROR(VLOOKUP($C419,'Calculation COD'!$B$4:$J$1055,7,FALSE),"")</f>
        <v/>
      </c>
      <c r="F419" s="373" t="str">
        <f t="shared" si="138"/>
        <v>43830B</v>
      </c>
      <c r="G419" s="323" t="str">
        <f>IFERROR(+VLOOKUP($F419,'Calculation Solids'!$B$4:$I$1141,7,FALSE),"")</f>
        <v/>
      </c>
      <c r="H419" s="374" t="str">
        <f>+IFERROR(VLOOKUP($F419,'Calculation COD'!$B$4:$J$1055,7,FALSE),"")</f>
        <v/>
      </c>
      <c r="I419" s="374" t="str">
        <f>+IFERROR(VLOOKUP($F419,'Calculation NH4'!$B$4:$J$1041,7,FALSE),"")</f>
        <v/>
      </c>
      <c r="J419" s="42" t="str">
        <f>+IFERROR(VLOOKUP($F419,'Calculation NO3'!$B$4:$J$1044,7,FALSE),"")</f>
        <v/>
      </c>
      <c r="K419" s="42" t="str">
        <f>+IFERROR(VLOOKUP($F419,'Calculation P'!$B$4:$J$1000,7,FALSE),"")</f>
        <v/>
      </c>
      <c r="L419" s="239"/>
      <c r="M419" s="375" t="str">
        <f t="shared" si="139"/>
        <v>43830J</v>
      </c>
      <c r="N419" s="67" t="str">
        <f>+IFERROR(VLOOKUP($M419,'Calculation Solids'!$B$4:$J$1141,7,FALSE),"")</f>
        <v/>
      </c>
      <c r="O419" s="42" t="str">
        <f t="shared" si="140"/>
        <v>43830K</v>
      </c>
      <c r="P419" s="42" t="str">
        <f>+IFERROR(VLOOKUP($O419,'Calculation Solids'!$B$4:$J$1141,7,FALSE),"")</f>
        <v/>
      </c>
      <c r="Q419" s="42" t="str">
        <f t="shared" si="141"/>
        <v>43830L</v>
      </c>
      <c r="R419" s="42" t="str">
        <f>+IFERROR(VLOOKUP($Q419,'Calculation Solids'!$B$4:$J$1141,7,FALSE),"")</f>
        <v/>
      </c>
      <c r="S419" s="42" t="str">
        <f t="shared" si="142"/>
        <v>43830M</v>
      </c>
      <c r="T419" s="42" t="str">
        <f>+IFERROR(VLOOKUP($S419,'Calculation Solids'!$B$4:$J$1141,7,FALSE),"")</f>
        <v/>
      </c>
      <c r="U419" s="70" t="str">
        <f t="shared" ref="U419:U438" si="155">IFERROR(AVERAGE(N419,P419,R419,T419),"")</f>
        <v/>
      </c>
      <c r="V419" s="376" t="str">
        <f t="shared" si="144"/>
        <v>43830C</v>
      </c>
      <c r="W419" s="42" t="str">
        <f>+IFERROR(VLOOKUP($V419,'Calculation Solids'!$B$4:$J$1141,7,FALSE),"")</f>
        <v/>
      </c>
      <c r="X419" s="24" t="str">
        <f>+IFERROR(VLOOKUP($V419,'Calculation COD'!$B$4:$J$1055,7,FALSE),"")</f>
        <v/>
      </c>
      <c r="Y419" s="24" t="str">
        <f>+IFERROR(VLOOKUP($V419,'Calculation NH4'!$B$4:$J$1041,7,FALSE),"")</f>
        <v/>
      </c>
      <c r="Z419" s="42" t="str">
        <f>+IFERROR(VLOOKUP($V419,'Calculation NO3'!$B$4:$J$1044,7,FALSE),"")</f>
        <v/>
      </c>
      <c r="AA419" s="132" t="str">
        <f>+IFERROR(VLOOKUP($V419,'Calculation P'!$B$4:$J$1000,7,FALSE),"")</f>
        <v/>
      </c>
      <c r="AB419" s="62"/>
      <c r="AC419" s="373" t="str">
        <f t="shared" si="145"/>
        <v>43830D</v>
      </c>
      <c r="AD419" s="24" t="str">
        <f>+IFERROR(VLOOKUP($AC419,'Calculation TSS'!$B$4:$J$1000,7,FALSE),"")</f>
        <v/>
      </c>
      <c r="AE419" s="24" t="str">
        <f>+IFERROR(VLOOKUP($AC419,'Calculation COD'!$B$4:$J$1055,7,FALSE),"")</f>
        <v/>
      </c>
      <c r="AF419" s="24" t="str">
        <f>+IFERROR(VLOOKUP($AC419,'Calculation NH4'!$B$4:$J$1041,7,FALSE),"")</f>
        <v/>
      </c>
      <c r="AG419" s="42" t="str">
        <f>+IFERROR(VLOOKUP($AC419,'Calculation NO3'!$B$4:$J$1044,7,FALSE),"")</f>
        <v/>
      </c>
      <c r="AH419" s="42" t="str">
        <f>+IFERROR(VLOOKUP($AC419,'Calculation P'!$B$4:$J$1000,7,FALSE),"")</f>
        <v/>
      </c>
      <c r="AI419" s="239"/>
      <c r="AJ419" s="377" t="str">
        <f t="shared" si="146"/>
        <v>43830E</v>
      </c>
      <c r="AK419" s="378" t="str">
        <f>+IFERROR(VLOOKUP($AJ419,'Calculation TSS'!$B$4:$J$1000,7,FALSE),"")</f>
        <v/>
      </c>
      <c r="AL419" s="24" t="str">
        <f>+IFERROR(VLOOKUP($AJ419,'Calculation COD'!$B$4:$J$1055,7,FALSE),"")</f>
        <v/>
      </c>
      <c r="AM419" s="24" t="str">
        <f>+IFERROR(VLOOKUP($AJ419,'Calculation NH4'!$B$4:$J$1041,7,FALSE),"")</f>
        <v/>
      </c>
      <c r="AN419" s="42" t="str">
        <f>+IFERROR(VLOOKUP($AJ419,'Calculation NO3'!$B$4:$J$1044,7,FALSE),"")</f>
        <v/>
      </c>
      <c r="AO419" s="70" t="str">
        <f>+IFERROR(VLOOKUP($AJ419,'Calculation P'!$B$4:$J$1000,7,FALSE),"")</f>
        <v/>
      </c>
      <c r="AP419" s="323" t="str">
        <f t="shared" si="147"/>
        <v>43830F</v>
      </c>
      <c r="AQ419" s="25" t="str">
        <f>+IFERROR(VLOOKUP($AP419,'Calculation TSS'!$B$4:$J$1000,7,FALSE),"")</f>
        <v/>
      </c>
      <c r="AR419" s="25" t="str">
        <f>+IFERROR(VLOOKUP($AP419,'Calculation COD'!$B$4:$J$1055,7,FALSE),"")</f>
        <v/>
      </c>
      <c r="AS419" s="25" t="str">
        <f>+IFERROR(VLOOKUP($AP419,'Calculation NH4'!$B$4:$J$1041,7,FALSE),"")</f>
        <v/>
      </c>
      <c r="AT419" s="42" t="str">
        <f>+IFERROR(VLOOKUP($AP419,'Calculation NO3'!$B$4:$J$1044,7,FALSE),"")</f>
        <v/>
      </c>
      <c r="AU419" s="42" t="str">
        <f>+IFERROR(VLOOKUP($AP419,'Calculation P'!$B$4:$J$1000,7,FALSE),"")</f>
        <v/>
      </c>
      <c r="AV419" s="62"/>
      <c r="AW419" s="376" t="str">
        <f t="shared" si="148"/>
        <v>43830G</v>
      </c>
      <c r="AX419" s="25" t="str">
        <f>+IFERROR(VLOOKUP($AW419,'Calculation COD'!$B$4:$J$1055,7,FALSE),"")</f>
        <v/>
      </c>
      <c r="AY419" s="25" t="str">
        <f>+IFERROR(VLOOKUP($AW419,'Calculation NH4'!$B$4:$J$1041,7,FALSE),"")</f>
        <v/>
      </c>
      <c r="AZ419" s="42" t="str">
        <f>+IFERROR(VLOOKUP($AW419,'Calculation NO3'!$B$4:$J$1044,7,FALSE),"")</f>
        <v/>
      </c>
      <c r="BA419" s="70" t="str">
        <f>+IFERROR(VLOOKUP($AW419,'Calculation P'!$B$4:$J$1000,7,FALSE),"")</f>
        <v/>
      </c>
      <c r="BB419" s="373" t="str">
        <f t="shared" si="149"/>
        <v>43830H</v>
      </c>
      <c r="BC419" s="42" t="str">
        <f>+IFERROR(VLOOKUP($BB419,'Calculation TSS'!$B$4:$J$1000,7,FALSE),"")</f>
        <v/>
      </c>
      <c r="BD419" s="25" t="str">
        <f>+IFERROR(VLOOKUP($BB419,'Calculation COD'!$B$4:$J$1055,7,FALSE),"")</f>
        <v/>
      </c>
      <c r="BE419" s="25" t="str">
        <f>+IFERROR(VLOOKUP($BB419,'Calculation NH4'!$B$4:$J$1041,7,FALSE),"")</f>
        <v/>
      </c>
      <c r="BF419" s="25" t="str">
        <f>+IFERROR(VLOOKUP($BB419,'Calculation NO3'!$B$4:$J$1044,7,FALSE),"")</f>
        <v/>
      </c>
      <c r="BG419" s="132" t="str">
        <f>+IFERROR(VLOOKUP($BB419,'Calculation P'!$B$4:$J$1000,7,FALSE),"")</f>
        <v/>
      </c>
      <c r="BH419" s="377" t="str">
        <f t="shared" si="150"/>
        <v>43830I</v>
      </c>
      <c r="BI419" s="67" t="str">
        <f>+IFERROR(VLOOKUP($BH419,'Calculation TSS'!$B$4:$J$1000,7,FALSE),"")</f>
        <v/>
      </c>
      <c r="BJ419" s="25" t="str">
        <f>+IFERROR(VLOOKUP($BH419,'Calculation COD'!$B$4:$J$1055,7,FALSE),"")</f>
        <v/>
      </c>
      <c r="BK419" s="25" t="str">
        <f>+IFERROR(VLOOKUP($BH419,'Calculation NH4'!$B$4:$J$1041,7,FALSE),"")</f>
        <v/>
      </c>
      <c r="BL419" s="25" t="str">
        <f>+IFERROR(VLOOKUP($BH419,'Calculation NO3'!$B$4:$J$1044,7,FALSE),"")</f>
        <v/>
      </c>
      <c r="BM419" s="42" t="str">
        <f>+IFERROR(VLOOKUP($BH419,'Calculation P'!$B$4:$J$1000,7,FALSE),"")</f>
        <v/>
      </c>
      <c r="BN419" s="62"/>
      <c r="BO419" s="373" t="str">
        <f t="shared" si="151"/>
        <v>43830N</v>
      </c>
      <c r="BP419" s="190" t="str">
        <f>IFERROR(+VLOOKUP($BO419,'Calculation Solids'!$B$4:$I$1141,7,FALSE),"")</f>
        <v/>
      </c>
      <c r="BQ419" s="379" t="str">
        <f t="shared" si="152"/>
        <v>43830O</v>
      </c>
      <c r="BR419" s="190" t="str">
        <f>IFERROR(+VLOOKUP($BQ419,'Calculation Solids'!$B$4:$I$1141,7,FALSE),"")</f>
        <v/>
      </c>
      <c r="BS419" s="380" t="str">
        <f t="shared" si="153"/>
        <v>43830P</v>
      </c>
      <c r="BT419" s="190" t="str">
        <f>IFERROR(+VLOOKUP($BS419,'Calculation Solids'!$B$4:$I$1141,7,FALSE),"")</f>
        <v/>
      </c>
    </row>
    <row r="420" spans="1:72" x14ac:dyDescent="0.35">
      <c r="A420" s="359">
        <v>43831</v>
      </c>
      <c r="B420" s="239"/>
      <c r="C420" s="173" t="str">
        <f t="shared" si="154"/>
        <v>43831A</v>
      </c>
      <c r="D420" s="42">
        <f>IFERROR(+VLOOKUP(C420,'Calculation Solids'!$B$4:$I$1141,7,FALSE),"")</f>
        <v>15.242791936530354</v>
      </c>
      <c r="E420" s="372" t="str">
        <f>+IFERROR(VLOOKUP($C420,'Calculation COD'!$B$4:$J$1055,7,FALSE),"")</f>
        <v/>
      </c>
      <c r="F420" s="373" t="str">
        <f t="shared" si="138"/>
        <v>43831B</v>
      </c>
      <c r="G420" s="323">
        <f>IFERROR(+VLOOKUP($F420,'Calculation Solids'!$B$4:$I$1141,7,FALSE),"")</f>
        <v>8.4994411947496271</v>
      </c>
      <c r="H420" s="374" t="str">
        <f>+IFERROR(VLOOKUP($F420,'Calculation COD'!$B$4:$J$1055,7,FALSE),"")</f>
        <v/>
      </c>
      <c r="I420" s="374">
        <f>+IFERROR(VLOOKUP($F420,'Calculation NH4'!$B$4:$J$1041,7,FALSE),"")</f>
        <v>900</v>
      </c>
      <c r="J420" s="42">
        <f>+IFERROR(VLOOKUP($F420,'Calculation NO3'!$B$4:$J$1044,7,FALSE),"")</f>
        <v>51</v>
      </c>
      <c r="K420" s="42" t="str">
        <f>+IFERROR(VLOOKUP($F420,'Calculation P'!$B$4:$J$1000,7,FALSE),"")</f>
        <v/>
      </c>
      <c r="L420" s="239"/>
      <c r="M420" s="375" t="str">
        <f t="shared" si="139"/>
        <v>43831J</v>
      </c>
      <c r="N420" s="67">
        <f>+IFERROR(VLOOKUP($M420,'Calculation Solids'!$B$4:$J$1141,7,FALSE),"")</f>
        <v>49.288451092087406</v>
      </c>
      <c r="O420" s="42" t="str">
        <f t="shared" si="140"/>
        <v>43831K</v>
      </c>
      <c r="P420" s="42">
        <f>+IFERROR(VLOOKUP($O420,'Calculation Solids'!$B$4:$J$1141,7,FALSE),"")</f>
        <v>47.816761313245159</v>
      </c>
      <c r="Q420" s="42" t="str">
        <f t="shared" si="141"/>
        <v>43831L</v>
      </c>
      <c r="R420" s="42">
        <f>+IFERROR(VLOOKUP($Q420,'Calculation Solids'!$B$4:$J$1141,7,FALSE),"")</f>
        <v>52.685450393763617</v>
      </c>
      <c r="S420" s="42" t="str">
        <f t="shared" si="142"/>
        <v>43831M</v>
      </c>
      <c r="T420" s="42">
        <f>+IFERROR(VLOOKUP($S420,'Calculation Solids'!$B$4:$J$1141,7,FALSE),"")</f>
        <v>50.968400949822652</v>
      </c>
      <c r="U420" s="70">
        <f t="shared" si="155"/>
        <v>50.189765937229708</v>
      </c>
      <c r="V420" s="376" t="str">
        <f t="shared" si="144"/>
        <v>43831C</v>
      </c>
      <c r="W420" s="42" t="str">
        <f>+IFERROR(VLOOKUP($V420,'Calculation Solids'!$B$4:$J$1141,7,FALSE),"")</f>
        <v/>
      </c>
      <c r="X420" s="24" t="str">
        <f>+IFERROR(VLOOKUP($V420,'Calculation COD'!$B$4:$J$1055,7,FALSE),"")</f>
        <v/>
      </c>
      <c r="Y420" s="24" t="str">
        <f>+IFERROR(VLOOKUP($V420,'Calculation NH4'!$B$4:$J$1041,7,FALSE),"")</f>
        <v/>
      </c>
      <c r="Z420" s="42" t="str">
        <f>+IFERROR(VLOOKUP($V420,'Calculation NO3'!$B$4:$J$1044,7,FALSE),"")</f>
        <v/>
      </c>
      <c r="AA420" s="132" t="str">
        <f>+IFERROR(VLOOKUP($V420,'Calculation P'!$B$4:$J$1000,7,FALSE),"")</f>
        <v/>
      </c>
      <c r="AB420" s="62"/>
      <c r="AC420" s="373" t="str">
        <f t="shared" si="145"/>
        <v>43831D</v>
      </c>
      <c r="AD420" s="24" t="str">
        <f>+IFERROR(VLOOKUP($AC420,'Calculation TSS'!$B$4:$J$1000,7,FALSE),"")</f>
        <v/>
      </c>
      <c r="AE420" s="24" t="str">
        <f>+IFERROR(VLOOKUP($AC420,'Calculation COD'!$B$4:$J$1055,7,FALSE),"")</f>
        <v/>
      </c>
      <c r="AF420" s="24" t="str">
        <f>+IFERROR(VLOOKUP($AC420,'Calculation NH4'!$B$4:$J$1041,7,FALSE),"")</f>
        <v/>
      </c>
      <c r="AG420" s="42" t="str">
        <f>+IFERROR(VLOOKUP($AC420,'Calculation NO3'!$B$4:$J$1044,7,FALSE),"")</f>
        <v/>
      </c>
      <c r="AH420" s="42" t="str">
        <f>+IFERROR(VLOOKUP($AC420,'Calculation P'!$B$4:$J$1000,7,FALSE),"")</f>
        <v/>
      </c>
      <c r="AI420" s="239"/>
      <c r="AJ420" s="377" t="str">
        <f t="shared" si="146"/>
        <v>43831E</v>
      </c>
      <c r="AK420" s="378" t="str">
        <f>+IFERROR(VLOOKUP($AJ420,'Calculation TSS'!$B$4:$J$1000,7,FALSE),"")</f>
        <v/>
      </c>
      <c r="AL420" s="24" t="str">
        <f>+IFERROR(VLOOKUP($AJ420,'Calculation COD'!$B$4:$J$1055,7,FALSE),"")</f>
        <v/>
      </c>
      <c r="AM420" s="24" t="str">
        <f>+IFERROR(VLOOKUP($AJ420,'Calculation NH4'!$B$4:$J$1041,7,FALSE),"")</f>
        <v/>
      </c>
      <c r="AN420" s="42" t="str">
        <f>+IFERROR(VLOOKUP($AJ420,'Calculation NO3'!$B$4:$J$1044,7,FALSE),"")</f>
        <v/>
      </c>
      <c r="AO420" s="70" t="str">
        <f>+IFERROR(VLOOKUP($AJ420,'Calculation P'!$B$4:$J$1000,7,FALSE),"")</f>
        <v/>
      </c>
      <c r="AP420" s="323" t="str">
        <f t="shared" si="147"/>
        <v>43831F</v>
      </c>
      <c r="AQ420" s="25">
        <f>+IFERROR(VLOOKUP($AP420,'Calculation TSS'!$B$4:$J$1000,7,FALSE),"")</f>
        <v>600.00000000000057</v>
      </c>
      <c r="AR420" s="25" t="str">
        <f>+IFERROR(VLOOKUP($AP420,'Calculation COD'!$B$4:$J$1055,7,FALSE),"")</f>
        <v/>
      </c>
      <c r="AS420" s="25" t="str">
        <f>+IFERROR(VLOOKUP($AP420,'Calculation NH4'!$B$4:$J$1041,7,FALSE),"")</f>
        <v/>
      </c>
      <c r="AT420" s="42" t="str">
        <f>+IFERROR(VLOOKUP($AP420,'Calculation NO3'!$B$4:$J$1044,7,FALSE),"")</f>
        <v/>
      </c>
      <c r="AU420" s="42" t="str">
        <f>+IFERROR(VLOOKUP($AP420,'Calculation P'!$B$4:$J$1000,7,FALSE),"")</f>
        <v/>
      </c>
      <c r="AV420" s="62"/>
      <c r="AW420" s="376" t="str">
        <f t="shared" si="148"/>
        <v>43831G</v>
      </c>
      <c r="AX420" s="25" t="str">
        <f>+IFERROR(VLOOKUP($AW420,'Calculation COD'!$B$4:$J$1055,7,FALSE),"")</f>
        <v/>
      </c>
      <c r="AY420" s="25">
        <f>+IFERROR(VLOOKUP($AW420,'Calculation NH4'!$B$4:$J$1041,7,FALSE),"")</f>
        <v>460</v>
      </c>
      <c r="AZ420" s="42">
        <f>+IFERROR(VLOOKUP($AW420,'Calculation NO3'!$B$4:$J$1044,7,FALSE),"")</f>
        <v>0</v>
      </c>
      <c r="BA420" s="70" t="str">
        <f>+IFERROR(VLOOKUP($AW420,'Calculation P'!$B$4:$J$1000,7,FALSE),"")</f>
        <v/>
      </c>
      <c r="BB420" s="373" t="str">
        <f t="shared" si="149"/>
        <v>43831H</v>
      </c>
      <c r="BC420" s="42" t="str">
        <f>+IFERROR(VLOOKUP($BB420,'Calculation TSS'!$B$4:$J$1000,7,FALSE),"")</f>
        <v/>
      </c>
      <c r="BD420" s="25" t="str">
        <f>+IFERROR(VLOOKUP($BB420,'Calculation COD'!$B$4:$J$1055,7,FALSE),"")</f>
        <v/>
      </c>
      <c r="BE420" s="25" t="str">
        <f>+IFERROR(VLOOKUP($BB420,'Calculation NH4'!$B$4:$J$1041,7,FALSE),"")</f>
        <v/>
      </c>
      <c r="BF420" s="25" t="str">
        <f>+IFERROR(VLOOKUP($BB420,'Calculation NO3'!$B$4:$J$1044,7,FALSE),"")</f>
        <v/>
      </c>
      <c r="BG420" s="132" t="str">
        <f>+IFERROR(VLOOKUP($BB420,'Calculation P'!$B$4:$J$1000,7,FALSE),"")</f>
        <v/>
      </c>
      <c r="BH420" s="377" t="str">
        <f t="shared" si="150"/>
        <v>43831I</v>
      </c>
      <c r="BI420" s="67">
        <f>+IFERROR(VLOOKUP($BH420,'Calculation TSS'!$B$4:$J$1000,7,FALSE),"")</f>
        <v>13.000000000000789</v>
      </c>
      <c r="BJ420" s="25" t="str">
        <f>+IFERROR(VLOOKUP($BH420,'Calculation COD'!$B$4:$J$1055,7,FALSE),"")</f>
        <v/>
      </c>
      <c r="BK420" s="25">
        <f>+IFERROR(VLOOKUP($BH420,'Calculation NH4'!$B$4:$J$1041,7,FALSE),"")</f>
        <v>94</v>
      </c>
      <c r="BL420" s="25">
        <f>+IFERROR(VLOOKUP($BH420,'Calculation NO3'!$B$4:$J$1044,7,FALSE),"")</f>
        <v>61.5</v>
      </c>
      <c r="BM420" s="42" t="str">
        <f>+IFERROR(VLOOKUP($BH420,'Calculation P'!$B$4:$J$1000,7,FALSE),"")</f>
        <v/>
      </c>
      <c r="BN420" s="62"/>
      <c r="BO420" s="373" t="str">
        <f t="shared" si="151"/>
        <v>43831N</v>
      </c>
      <c r="BP420" s="190" t="str">
        <f>IFERROR(+VLOOKUP($BO420,'Calculation Solids'!$B$4:$I$1141,7,FALSE),"")</f>
        <v/>
      </c>
      <c r="BQ420" s="379" t="str">
        <f t="shared" si="152"/>
        <v>43831O</v>
      </c>
      <c r="BR420" s="190" t="str">
        <f>IFERROR(+VLOOKUP($BQ420,'Calculation Solids'!$B$4:$I$1141,7,FALSE),"")</f>
        <v/>
      </c>
      <c r="BS420" s="380" t="str">
        <f t="shared" si="153"/>
        <v>43831P</v>
      </c>
      <c r="BT420" s="190" t="str">
        <f>IFERROR(+VLOOKUP($BS420,'Calculation Solids'!$B$4:$I$1141,7,FALSE),"")</f>
        <v/>
      </c>
    </row>
    <row r="421" spans="1:72" x14ac:dyDescent="0.35">
      <c r="A421" s="359">
        <v>43832</v>
      </c>
      <c r="B421" s="239"/>
      <c r="C421" s="173" t="str">
        <f t="shared" si="154"/>
        <v>43832A</v>
      </c>
      <c r="D421" s="42" t="str">
        <f>IFERROR(+VLOOKUP(C421,'Calculation Solids'!$B$4:$I$1141,7,FALSE),"")</f>
        <v/>
      </c>
      <c r="E421" s="372">
        <f>+IFERROR(VLOOKUP($C421,'Calculation COD'!$B$4:$J$1055,7,FALSE),"")</f>
        <v>9900</v>
      </c>
      <c r="F421" s="373" t="str">
        <f t="shared" si="138"/>
        <v>43832B</v>
      </c>
      <c r="G421" s="323" t="str">
        <f>IFERROR(+VLOOKUP($F421,'Calculation Solids'!$B$4:$I$1141,7,FALSE),"")</f>
        <v/>
      </c>
      <c r="H421" s="374">
        <f>+IFERROR(VLOOKUP($F421,'Calculation COD'!$B$4:$J$1055,7,FALSE),"")</f>
        <v>5880</v>
      </c>
      <c r="I421" s="374" t="str">
        <f>+IFERROR(VLOOKUP($F421,'Calculation NH4'!$B$4:$J$1041,7,FALSE),"")</f>
        <v/>
      </c>
      <c r="J421" s="42" t="str">
        <f>+IFERROR(VLOOKUP($F421,'Calculation NO3'!$B$4:$J$1044,7,FALSE),"")</f>
        <v/>
      </c>
      <c r="K421" s="42" t="str">
        <f>+IFERROR(VLOOKUP($F421,'Calculation P'!$B$4:$J$1000,7,FALSE),"")</f>
        <v/>
      </c>
      <c r="L421" s="239"/>
      <c r="M421" s="375" t="str">
        <f t="shared" si="139"/>
        <v>43832J</v>
      </c>
      <c r="N421" s="67" t="str">
        <f>+IFERROR(VLOOKUP($M421,'Calculation Solids'!$B$4:$J$1141,7,FALSE),"")</f>
        <v/>
      </c>
      <c r="O421" s="42" t="str">
        <f t="shared" si="140"/>
        <v>43832K</v>
      </c>
      <c r="P421" s="42" t="str">
        <f>+IFERROR(VLOOKUP($O421,'Calculation Solids'!$B$4:$J$1141,7,FALSE),"")</f>
        <v/>
      </c>
      <c r="Q421" s="42" t="str">
        <f t="shared" si="141"/>
        <v>43832L</v>
      </c>
      <c r="R421" s="42" t="str">
        <f>+IFERROR(VLOOKUP($Q421,'Calculation Solids'!$B$4:$J$1141,7,FALSE),"")</f>
        <v/>
      </c>
      <c r="S421" s="42" t="str">
        <f t="shared" si="142"/>
        <v>43832M</v>
      </c>
      <c r="T421" s="42" t="str">
        <f>+IFERROR(VLOOKUP($S421,'Calculation Solids'!$B$4:$J$1141,7,FALSE),"")</f>
        <v/>
      </c>
      <c r="U421" s="70" t="str">
        <f t="shared" si="155"/>
        <v/>
      </c>
      <c r="V421" s="376" t="str">
        <f t="shared" si="144"/>
        <v>43832C</v>
      </c>
      <c r="W421" s="42" t="str">
        <f>+IFERROR(VLOOKUP($V421,'Calculation Solids'!$B$4:$J$1141,7,FALSE),"")</f>
        <v/>
      </c>
      <c r="X421" s="24" t="str">
        <f>+IFERROR(VLOOKUP($V421,'Calculation COD'!$B$4:$J$1055,7,FALSE),"")</f>
        <v/>
      </c>
      <c r="Y421" s="24" t="str">
        <f>+IFERROR(VLOOKUP($V421,'Calculation NH4'!$B$4:$J$1041,7,FALSE),"")</f>
        <v/>
      </c>
      <c r="Z421" s="42" t="str">
        <f>+IFERROR(VLOOKUP($V421,'Calculation NO3'!$B$4:$J$1044,7,FALSE),"")</f>
        <v/>
      </c>
      <c r="AA421" s="132" t="str">
        <f>+IFERROR(VLOOKUP($V421,'Calculation P'!$B$4:$J$1000,7,FALSE),"")</f>
        <v/>
      </c>
      <c r="AB421" s="62"/>
      <c r="AC421" s="373" t="str">
        <f t="shared" si="145"/>
        <v>43832D</v>
      </c>
      <c r="AD421" s="24" t="str">
        <f>+IFERROR(VLOOKUP($AC421,'Calculation TSS'!$B$4:$J$1000,7,FALSE),"")</f>
        <v/>
      </c>
      <c r="AE421" s="24" t="str">
        <f>+IFERROR(VLOOKUP($AC421,'Calculation COD'!$B$4:$J$1055,7,FALSE),"")</f>
        <v/>
      </c>
      <c r="AF421" s="24" t="str">
        <f>+IFERROR(VLOOKUP($AC421,'Calculation NH4'!$B$4:$J$1041,7,FALSE),"")</f>
        <v/>
      </c>
      <c r="AG421" s="42" t="str">
        <f>+IFERROR(VLOOKUP($AC421,'Calculation NO3'!$B$4:$J$1044,7,FALSE),"")</f>
        <v/>
      </c>
      <c r="AH421" s="42" t="str">
        <f>+IFERROR(VLOOKUP($AC421,'Calculation P'!$B$4:$J$1000,7,FALSE),"")</f>
        <v/>
      </c>
      <c r="AI421" s="239"/>
      <c r="AJ421" s="377" t="str">
        <f t="shared" si="146"/>
        <v>43832E</v>
      </c>
      <c r="AK421" s="378" t="str">
        <f>+IFERROR(VLOOKUP($AJ421,'Calculation TSS'!$B$4:$J$1000,7,FALSE),"")</f>
        <v/>
      </c>
      <c r="AL421" s="24" t="str">
        <f>+IFERROR(VLOOKUP($AJ421,'Calculation COD'!$B$4:$J$1055,7,FALSE),"")</f>
        <v/>
      </c>
      <c r="AM421" s="24" t="str">
        <f>+IFERROR(VLOOKUP($AJ421,'Calculation NH4'!$B$4:$J$1041,7,FALSE),"")</f>
        <v/>
      </c>
      <c r="AN421" s="42" t="str">
        <f>+IFERROR(VLOOKUP($AJ421,'Calculation NO3'!$B$4:$J$1044,7,FALSE),"")</f>
        <v/>
      </c>
      <c r="AO421" s="70" t="str">
        <f>+IFERROR(VLOOKUP($AJ421,'Calculation P'!$B$4:$J$1000,7,FALSE),"")</f>
        <v/>
      </c>
      <c r="AP421" s="323" t="str">
        <f t="shared" si="147"/>
        <v>43832F</v>
      </c>
      <c r="AQ421" s="25" t="str">
        <f>+IFERROR(VLOOKUP($AP421,'Calculation TSS'!$B$4:$J$1000,7,FALSE),"")</f>
        <v/>
      </c>
      <c r="AR421" s="25" t="str">
        <f>+IFERROR(VLOOKUP($AP421,'Calculation COD'!$B$4:$J$1055,7,FALSE),"")</f>
        <v/>
      </c>
      <c r="AS421" s="25" t="str">
        <f>+IFERROR(VLOOKUP($AP421,'Calculation NH4'!$B$4:$J$1041,7,FALSE),"")</f>
        <v/>
      </c>
      <c r="AT421" s="42" t="str">
        <f>+IFERROR(VLOOKUP($AP421,'Calculation NO3'!$B$4:$J$1044,7,FALSE),"")</f>
        <v/>
      </c>
      <c r="AU421" s="42" t="str">
        <f>+IFERROR(VLOOKUP($AP421,'Calculation P'!$B$4:$J$1000,7,FALSE),"")</f>
        <v/>
      </c>
      <c r="AV421" s="62"/>
      <c r="AW421" s="376" t="str">
        <f t="shared" si="148"/>
        <v>43832G</v>
      </c>
      <c r="AX421" s="25">
        <f>+IFERROR(VLOOKUP($AW421,'Calculation COD'!$B$4:$J$1055,7,FALSE),"")</f>
        <v>0</v>
      </c>
      <c r="AY421" s="25" t="str">
        <f>+IFERROR(VLOOKUP($AW421,'Calculation NH4'!$B$4:$J$1041,7,FALSE),"")</f>
        <v/>
      </c>
      <c r="AZ421" s="42" t="str">
        <f>+IFERROR(VLOOKUP($AW421,'Calculation NO3'!$B$4:$J$1044,7,FALSE),"")</f>
        <v/>
      </c>
      <c r="BA421" s="70" t="str">
        <f>+IFERROR(VLOOKUP($AW421,'Calculation P'!$B$4:$J$1000,7,FALSE),"")</f>
        <v/>
      </c>
      <c r="BB421" s="373" t="str">
        <f t="shared" si="149"/>
        <v>43832H</v>
      </c>
      <c r="BC421" s="42" t="str">
        <f>+IFERROR(VLOOKUP($BB421,'Calculation TSS'!$B$4:$J$1000,7,FALSE),"")</f>
        <v/>
      </c>
      <c r="BD421" s="25" t="str">
        <f>+IFERROR(VLOOKUP($BB421,'Calculation COD'!$B$4:$J$1055,7,FALSE),"")</f>
        <v/>
      </c>
      <c r="BE421" s="25" t="str">
        <f>+IFERROR(VLOOKUP($BB421,'Calculation NH4'!$B$4:$J$1041,7,FALSE),"")</f>
        <v/>
      </c>
      <c r="BF421" s="25" t="str">
        <f>+IFERROR(VLOOKUP($BB421,'Calculation NO3'!$B$4:$J$1044,7,FALSE),"")</f>
        <v/>
      </c>
      <c r="BG421" s="132" t="str">
        <f>+IFERROR(VLOOKUP($BB421,'Calculation P'!$B$4:$J$1000,7,FALSE),"")</f>
        <v/>
      </c>
      <c r="BH421" s="377" t="str">
        <f t="shared" si="150"/>
        <v>43832I</v>
      </c>
      <c r="BI421" s="67" t="str">
        <f>+IFERROR(VLOOKUP($BH421,'Calculation TSS'!$B$4:$J$1000,7,FALSE),"")</f>
        <v/>
      </c>
      <c r="BJ421" s="25">
        <f>+IFERROR(VLOOKUP($BH421,'Calculation COD'!$B$4:$J$1055,7,FALSE),"")</f>
        <v>0</v>
      </c>
      <c r="BK421" s="25" t="str">
        <f>+IFERROR(VLOOKUP($BH421,'Calculation NH4'!$B$4:$J$1041,7,FALSE),"")</f>
        <v/>
      </c>
      <c r="BL421" s="25" t="str">
        <f>+IFERROR(VLOOKUP($BH421,'Calculation NO3'!$B$4:$J$1044,7,FALSE),"")</f>
        <v/>
      </c>
      <c r="BM421" s="42" t="str">
        <f>+IFERROR(VLOOKUP($BH421,'Calculation P'!$B$4:$J$1000,7,FALSE),"")</f>
        <v/>
      </c>
      <c r="BN421" s="62"/>
      <c r="BO421" s="373" t="str">
        <f t="shared" si="151"/>
        <v>43832N</v>
      </c>
      <c r="BP421" s="190" t="str">
        <f>IFERROR(+VLOOKUP($BO421,'Calculation Solids'!$B$4:$I$1141,7,FALSE),"")</f>
        <v/>
      </c>
      <c r="BQ421" s="379" t="str">
        <f t="shared" si="152"/>
        <v>43832O</v>
      </c>
      <c r="BR421" s="190" t="str">
        <f>IFERROR(+VLOOKUP($BQ421,'Calculation Solids'!$B$4:$I$1141,7,FALSE),"")</f>
        <v/>
      </c>
      <c r="BS421" s="380" t="str">
        <f t="shared" si="153"/>
        <v>43832P</v>
      </c>
      <c r="BT421" s="190" t="str">
        <f>IFERROR(+VLOOKUP($BS421,'Calculation Solids'!$B$4:$I$1141,7,FALSE),"")</f>
        <v/>
      </c>
    </row>
    <row r="422" spans="1:72" x14ac:dyDescent="0.35">
      <c r="A422" s="359">
        <v>43833</v>
      </c>
      <c r="B422" s="239"/>
      <c r="C422" s="173" t="str">
        <f t="shared" si="154"/>
        <v>43833A</v>
      </c>
      <c r="D422" s="42">
        <f>IFERROR(+VLOOKUP(C422,'Calculation Solids'!$B$4:$I$1141,7,FALSE),"")</f>
        <v>13.353038929904422</v>
      </c>
      <c r="E422" s="372" t="str">
        <f>+IFERROR(VLOOKUP($C422,'Calculation COD'!$B$4:$J$1055,7,FALSE),"")</f>
        <v/>
      </c>
      <c r="F422" s="373" t="str">
        <f t="shared" si="138"/>
        <v>43833B</v>
      </c>
      <c r="G422" s="323">
        <f>IFERROR(+VLOOKUP($F422,'Calculation Solids'!$B$4:$I$1141,7,FALSE),"")</f>
        <v>11.783739031505906</v>
      </c>
      <c r="H422" s="374" t="str">
        <f>+IFERROR(VLOOKUP($F422,'Calculation COD'!$B$4:$J$1055,7,FALSE),"")</f>
        <v/>
      </c>
      <c r="I422" s="374" t="str">
        <f>+IFERROR(VLOOKUP($F422,'Calculation NH4'!$B$4:$J$1041,7,FALSE),"")</f>
        <v/>
      </c>
      <c r="J422" s="42" t="str">
        <f>+IFERROR(VLOOKUP($F422,'Calculation NO3'!$B$4:$J$1044,7,FALSE),"")</f>
        <v/>
      </c>
      <c r="K422" s="42" t="str">
        <f>+IFERROR(VLOOKUP($F422,'Calculation P'!$B$4:$J$1000,7,FALSE),"")</f>
        <v/>
      </c>
      <c r="L422" s="239"/>
      <c r="M422" s="375" t="str">
        <f t="shared" si="139"/>
        <v>43833J</v>
      </c>
      <c r="N422" s="67">
        <f>+IFERROR(VLOOKUP($M422,'Calculation Solids'!$B$4:$J$1141,7,FALSE),"")</f>
        <v>48.954834028659583</v>
      </c>
      <c r="O422" s="42" t="str">
        <f t="shared" si="140"/>
        <v>43833K</v>
      </c>
      <c r="P422" s="42">
        <f>+IFERROR(VLOOKUP($O422,'Calculation Solids'!$B$4:$J$1141,7,FALSE),"")</f>
        <v>47.36229640331144</v>
      </c>
      <c r="Q422" s="42" t="str">
        <f t="shared" si="141"/>
        <v>43833L</v>
      </c>
      <c r="R422" s="42" t="str">
        <f>+IFERROR(VLOOKUP($Q422,'Calculation Solids'!$B$4:$J$1141,7,FALSE),"")</f>
        <v/>
      </c>
      <c r="S422" s="42" t="str">
        <f t="shared" si="142"/>
        <v>43833M</v>
      </c>
      <c r="T422" s="42" t="str">
        <f>+IFERROR(VLOOKUP($S422,'Calculation Solids'!$B$4:$J$1141,7,FALSE),"")</f>
        <v/>
      </c>
      <c r="U422" s="70">
        <f t="shared" si="155"/>
        <v>48.158565215985512</v>
      </c>
      <c r="V422" s="376" t="str">
        <f t="shared" si="144"/>
        <v>43833C</v>
      </c>
      <c r="W422" s="42" t="str">
        <f>+IFERROR(VLOOKUP($V422,'Calculation Solids'!$B$4:$J$1141,7,FALSE),"")</f>
        <v/>
      </c>
      <c r="X422" s="24" t="str">
        <f>+IFERROR(VLOOKUP($V422,'Calculation COD'!$B$4:$J$1055,7,FALSE),"")</f>
        <v/>
      </c>
      <c r="Y422" s="24" t="str">
        <f>+IFERROR(VLOOKUP($V422,'Calculation NH4'!$B$4:$J$1041,7,FALSE),"")</f>
        <v/>
      </c>
      <c r="Z422" s="42" t="str">
        <f>+IFERROR(VLOOKUP($V422,'Calculation NO3'!$B$4:$J$1044,7,FALSE),"")</f>
        <v/>
      </c>
      <c r="AA422" s="132" t="str">
        <f>+IFERROR(VLOOKUP($V422,'Calculation P'!$B$4:$J$1000,7,FALSE),"")</f>
        <v/>
      </c>
      <c r="AB422" s="62"/>
      <c r="AC422" s="373" t="str">
        <f t="shared" si="145"/>
        <v>43833D</v>
      </c>
      <c r="AD422" s="24" t="str">
        <f>+IFERROR(VLOOKUP($AC422,'Calculation TSS'!$B$4:$J$1000,7,FALSE),"")</f>
        <v/>
      </c>
      <c r="AE422" s="24" t="str">
        <f>+IFERROR(VLOOKUP($AC422,'Calculation COD'!$B$4:$J$1055,7,FALSE),"")</f>
        <v/>
      </c>
      <c r="AF422" s="24" t="str">
        <f>+IFERROR(VLOOKUP($AC422,'Calculation NH4'!$B$4:$J$1041,7,FALSE),"")</f>
        <v/>
      </c>
      <c r="AG422" s="42" t="str">
        <f>+IFERROR(VLOOKUP($AC422,'Calculation NO3'!$B$4:$J$1044,7,FALSE),"")</f>
        <v/>
      </c>
      <c r="AH422" s="42" t="str">
        <f>+IFERROR(VLOOKUP($AC422,'Calculation P'!$B$4:$J$1000,7,FALSE),"")</f>
        <v/>
      </c>
      <c r="AI422" s="239"/>
      <c r="AJ422" s="377" t="str">
        <f t="shared" si="146"/>
        <v>43833E</v>
      </c>
      <c r="AK422" s="378" t="str">
        <f>+IFERROR(VLOOKUP($AJ422,'Calculation TSS'!$B$4:$J$1000,7,FALSE),"")</f>
        <v/>
      </c>
      <c r="AL422" s="24" t="str">
        <f>+IFERROR(VLOOKUP($AJ422,'Calculation COD'!$B$4:$J$1055,7,FALSE),"")</f>
        <v/>
      </c>
      <c r="AM422" s="24" t="str">
        <f>+IFERROR(VLOOKUP($AJ422,'Calculation NH4'!$B$4:$J$1041,7,FALSE),"")</f>
        <v/>
      </c>
      <c r="AN422" s="42" t="str">
        <f>+IFERROR(VLOOKUP($AJ422,'Calculation NO3'!$B$4:$J$1044,7,FALSE),"")</f>
        <v/>
      </c>
      <c r="AO422" s="70" t="str">
        <f>+IFERROR(VLOOKUP($AJ422,'Calculation P'!$B$4:$J$1000,7,FALSE),"")</f>
        <v/>
      </c>
      <c r="AP422" s="323" t="str">
        <f t="shared" si="147"/>
        <v>43833F</v>
      </c>
      <c r="AQ422" s="25" t="str">
        <f>+IFERROR(VLOOKUP($AP422,'Calculation TSS'!$B$4:$J$1000,7,FALSE),"")</f>
        <v/>
      </c>
      <c r="AR422" s="25" t="str">
        <f>+IFERROR(VLOOKUP($AP422,'Calculation COD'!$B$4:$J$1055,7,FALSE),"")</f>
        <v/>
      </c>
      <c r="AS422" s="25" t="str">
        <f>+IFERROR(VLOOKUP($AP422,'Calculation NH4'!$B$4:$J$1041,7,FALSE),"")</f>
        <v/>
      </c>
      <c r="AT422" s="42" t="str">
        <f>+IFERROR(VLOOKUP($AP422,'Calculation NO3'!$B$4:$J$1044,7,FALSE),"")</f>
        <v/>
      </c>
      <c r="AU422" s="42" t="str">
        <f>+IFERROR(VLOOKUP($AP422,'Calculation P'!$B$4:$J$1000,7,FALSE),"")</f>
        <v/>
      </c>
      <c r="AV422" s="62"/>
      <c r="AW422" s="376" t="str">
        <f t="shared" si="148"/>
        <v>43833G</v>
      </c>
      <c r="AX422" s="25" t="str">
        <f>+IFERROR(VLOOKUP($AW422,'Calculation COD'!$B$4:$J$1055,7,FALSE),"")</f>
        <v/>
      </c>
      <c r="AY422" s="25" t="str">
        <f>+IFERROR(VLOOKUP($AW422,'Calculation NH4'!$B$4:$J$1041,7,FALSE),"")</f>
        <v/>
      </c>
      <c r="AZ422" s="42" t="str">
        <f>+IFERROR(VLOOKUP($AW422,'Calculation NO3'!$B$4:$J$1044,7,FALSE),"")</f>
        <v/>
      </c>
      <c r="BA422" s="70" t="str">
        <f>+IFERROR(VLOOKUP($AW422,'Calculation P'!$B$4:$J$1000,7,FALSE),"")</f>
        <v/>
      </c>
      <c r="BB422" s="373" t="str">
        <f t="shared" si="149"/>
        <v>43833H</v>
      </c>
      <c r="BC422" s="42" t="str">
        <f>+IFERROR(VLOOKUP($BB422,'Calculation TSS'!$B$4:$J$1000,7,FALSE),"")</f>
        <v/>
      </c>
      <c r="BD422" s="25" t="str">
        <f>+IFERROR(VLOOKUP($BB422,'Calculation COD'!$B$4:$J$1055,7,FALSE),"")</f>
        <v/>
      </c>
      <c r="BE422" s="25" t="str">
        <f>+IFERROR(VLOOKUP($BB422,'Calculation NH4'!$B$4:$J$1041,7,FALSE),"")</f>
        <v/>
      </c>
      <c r="BF422" s="25" t="str">
        <f>+IFERROR(VLOOKUP($BB422,'Calculation NO3'!$B$4:$J$1044,7,FALSE),"")</f>
        <v/>
      </c>
      <c r="BG422" s="132" t="str">
        <f>+IFERROR(VLOOKUP($BB422,'Calculation P'!$B$4:$J$1000,7,FALSE),"")</f>
        <v/>
      </c>
      <c r="BH422" s="377" t="str">
        <f t="shared" si="150"/>
        <v>43833I</v>
      </c>
      <c r="BI422" s="67" t="str">
        <f>+IFERROR(VLOOKUP($BH422,'Calculation TSS'!$B$4:$J$1000,7,FALSE),"")</f>
        <v/>
      </c>
      <c r="BJ422" s="25" t="str">
        <f>+IFERROR(VLOOKUP($BH422,'Calculation COD'!$B$4:$J$1055,7,FALSE),"")</f>
        <v/>
      </c>
      <c r="BK422" s="25" t="str">
        <f>+IFERROR(VLOOKUP($BH422,'Calculation NH4'!$B$4:$J$1041,7,FALSE),"")</f>
        <v/>
      </c>
      <c r="BL422" s="25" t="str">
        <f>+IFERROR(VLOOKUP($BH422,'Calculation NO3'!$B$4:$J$1044,7,FALSE),"")</f>
        <v/>
      </c>
      <c r="BM422" s="42" t="str">
        <f>+IFERROR(VLOOKUP($BH422,'Calculation P'!$B$4:$J$1000,7,FALSE),"")</f>
        <v/>
      </c>
      <c r="BN422" s="62"/>
      <c r="BO422" s="373" t="str">
        <f t="shared" si="151"/>
        <v>43833N</v>
      </c>
      <c r="BP422" s="190" t="str">
        <f>IFERROR(+VLOOKUP($BO422,'Calculation Solids'!$B$4:$I$1141,7,FALSE),"")</f>
        <v/>
      </c>
      <c r="BQ422" s="379" t="str">
        <f t="shared" si="152"/>
        <v>43833O</v>
      </c>
      <c r="BR422" s="190" t="str">
        <f>IFERROR(+VLOOKUP($BQ422,'Calculation Solids'!$B$4:$I$1141,7,FALSE),"")</f>
        <v/>
      </c>
      <c r="BS422" s="380" t="str">
        <f t="shared" si="153"/>
        <v>43833P</v>
      </c>
      <c r="BT422" s="190" t="str">
        <f>IFERROR(+VLOOKUP($BS422,'Calculation Solids'!$B$4:$I$1141,7,FALSE),"")</f>
        <v/>
      </c>
    </row>
    <row r="423" spans="1:72" x14ac:dyDescent="0.35">
      <c r="A423" s="359">
        <v>43834</v>
      </c>
      <c r="B423" s="406"/>
      <c r="C423" s="407" t="str">
        <f t="shared" si="154"/>
        <v>43834A</v>
      </c>
      <c r="D423" s="408" t="str">
        <f>IFERROR(+VLOOKUP(C423,'Calculation Solids'!$B$4:$I$1141,7,FALSE),"")</f>
        <v/>
      </c>
      <c r="E423" s="409" t="str">
        <f>+IFERROR(VLOOKUP($C423,'Calculation COD'!$B$4:$J$1055,7,FALSE),"")</f>
        <v/>
      </c>
      <c r="F423" s="410" t="str">
        <f t="shared" si="138"/>
        <v>43834B</v>
      </c>
      <c r="G423" s="411" t="str">
        <f>IFERROR(+VLOOKUP($F423,'Calculation Solids'!$B$4:$I$1141,7,FALSE),"")</f>
        <v/>
      </c>
      <c r="H423" s="412" t="str">
        <f>+IFERROR(VLOOKUP($F423,'Calculation COD'!$B$4:$J$1055,7,FALSE),"")</f>
        <v/>
      </c>
      <c r="I423" s="412" t="str">
        <f>+IFERROR(VLOOKUP($F423,'Calculation NH4'!$B$4:$J$1041,7,FALSE),"")</f>
        <v/>
      </c>
      <c r="J423" s="408" t="str">
        <f>+IFERROR(VLOOKUP($F423,'Calculation NO3'!$B$4:$J$1044,7,FALSE),"")</f>
        <v/>
      </c>
      <c r="K423" s="408" t="str">
        <f>+IFERROR(VLOOKUP($F423,'Calculation P'!$B$4:$J$1000,7,FALSE),"")</f>
        <v/>
      </c>
      <c r="L423" s="406"/>
      <c r="M423" s="413" t="str">
        <f t="shared" si="139"/>
        <v>43834J</v>
      </c>
      <c r="N423" s="414" t="str">
        <f>+IFERROR(VLOOKUP($M423,'Calculation Solids'!$B$4:$J$1141,7,FALSE),"")</f>
        <v/>
      </c>
      <c r="O423" s="408" t="str">
        <f t="shared" si="140"/>
        <v>43834K</v>
      </c>
      <c r="P423" s="408" t="str">
        <f>+IFERROR(VLOOKUP($O423,'Calculation Solids'!$B$4:$J$1141,7,FALSE),"")</f>
        <v/>
      </c>
      <c r="Q423" s="408" t="str">
        <f t="shared" si="141"/>
        <v>43834L</v>
      </c>
      <c r="R423" s="408" t="str">
        <f>+IFERROR(VLOOKUP($Q423,'Calculation Solids'!$B$4:$J$1141,7,FALSE),"")</f>
        <v/>
      </c>
      <c r="S423" s="408" t="str">
        <f t="shared" si="142"/>
        <v>43834M</v>
      </c>
      <c r="T423" s="408" t="str">
        <f>+IFERROR(VLOOKUP($S423,'Calculation Solids'!$B$4:$J$1141,7,FALSE),"")</f>
        <v/>
      </c>
      <c r="U423" s="415" t="str">
        <f t="shared" si="155"/>
        <v/>
      </c>
      <c r="V423" s="416" t="str">
        <f t="shared" si="144"/>
        <v>43834C</v>
      </c>
      <c r="W423" s="408" t="str">
        <f>+IFERROR(VLOOKUP($V423,'Calculation Solids'!$B$4:$J$1141,7,FALSE),"")</f>
        <v/>
      </c>
      <c r="X423" s="417" t="str">
        <f>+IFERROR(VLOOKUP($V423,'Calculation COD'!$B$4:$J$1055,7,FALSE),"")</f>
        <v/>
      </c>
      <c r="Y423" s="417" t="str">
        <f>+IFERROR(VLOOKUP($V423,'Calculation NH4'!$B$4:$J$1041,7,FALSE),"")</f>
        <v/>
      </c>
      <c r="Z423" s="408" t="str">
        <f>+IFERROR(VLOOKUP($V423,'Calculation NO3'!$B$4:$J$1044,7,FALSE),"")</f>
        <v/>
      </c>
      <c r="AA423" s="418" t="str">
        <f>+IFERROR(VLOOKUP($V423,'Calculation P'!$B$4:$J$1000,7,FALSE),"")</f>
        <v/>
      </c>
      <c r="AB423" s="419"/>
      <c r="AC423" s="410" t="str">
        <f t="shared" si="145"/>
        <v>43834D</v>
      </c>
      <c r="AD423" s="417" t="str">
        <f>+IFERROR(VLOOKUP($AC423,'Calculation TSS'!$B$4:$J$1000,7,FALSE),"")</f>
        <v/>
      </c>
      <c r="AE423" s="417" t="str">
        <f>+IFERROR(VLOOKUP($AC423,'Calculation COD'!$B$4:$J$1055,7,FALSE),"")</f>
        <v/>
      </c>
      <c r="AF423" s="417" t="str">
        <f>+IFERROR(VLOOKUP($AC423,'Calculation NH4'!$B$4:$J$1041,7,FALSE),"")</f>
        <v/>
      </c>
      <c r="AG423" s="408" t="str">
        <f>+IFERROR(VLOOKUP($AC423,'Calculation NO3'!$B$4:$J$1044,7,FALSE),"")</f>
        <v/>
      </c>
      <c r="AH423" s="408" t="str">
        <f>+IFERROR(VLOOKUP($AC423,'Calculation P'!$B$4:$J$1000,7,FALSE),"")</f>
        <v/>
      </c>
      <c r="AI423" s="406"/>
      <c r="AJ423" s="420" t="str">
        <f t="shared" si="146"/>
        <v>43834E</v>
      </c>
      <c r="AK423" s="421" t="str">
        <f>+IFERROR(VLOOKUP($AJ423,'Calculation TSS'!$B$4:$J$1000,7,FALSE),"")</f>
        <v/>
      </c>
      <c r="AL423" s="417" t="str">
        <f>+IFERROR(VLOOKUP($AJ423,'Calculation COD'!$B$4:$J$1055,7,FALSE),"")</f>
        <v/>
      </c>
      <c r="AM423" s="417" t="str">
        <f>+IFERROR(VLOOKUP($AJ423,'Calculation NH4'!$B$4:$J$1041,7,FALSE),"")</f>
        <v/>
      </c>
      <c r="AN423" s="408" t="str">
        <f>+IFERROR(VLOOKUP($AJ423,'Calculation NO3'!$B$4:$J$1044,7,FALSE),"")</f>
        <v/>
      </c>
      <c r="AO423" s="415" t="str">
        <f>+IFERROR(VLOOKUP($AJ423,'Calculation P'!$B$4:$J$1000,7,FALSE),"")</f>
        <v/>
      </c>
      <c r="AP423" s="411" t="str">
        <f t="shared" si="147"/>
        <v>43834F</v>
      </c>
      <c r="AQ423" s="422" t="str">
        <f>+IFERROR(VLOOKUP($AP423,'Calculation TSS'!$B$4:$J$1000,7,FALSE),"")</f>
        <v/>
      </c>
      <c r="AR423" s="422" t="str">
        <f>+IFERROR(VLOOKUP($AP423,'Calculation COD'!$B$4:$J$1055,7,FALSE),"")</f>
        <v/>
      </c>
      <c r="AS423" s="422" t="str">
        <f>+IFERROR(VLOOKUP($AP423,'Calculation NH4'!$B$4:$J$1041,7,FALSE),"")</f>
        <v/>
      </c>
      <c r="AT423" s="408" t="str">
        <f>+IFERROR(VLOOKUP($AP423,'Calculation NO3'!$B$4:$J$1044,7,FALSE),"")</f>
        <v/>
      </c>
      <c r="AU423" s="408" t="str">
        <f>+IFERROR(VLOOKUP($AP423,'Calculation P'!$B$4:$J$1000,7,FALSE),"")</f>
        <v/>
      </c>
      <c r="AV423" s="419"/>
      <c r="AW423" s="416" t="str">
        <f t="shared" si="148"/>
        <v>43834G</v>
      </c>
      <c r="AX423" s="422" t="str">
        <f>+IFERROR(VLOOKUP($AW423,'Calculation COD'!$B$4:$J$1055,7,FALSE),"")</f>
        <v/>
      </c>
      <c r="AY423" s="422" t="str">
        <f>+IFERROR(VLOOKUP($AW423,'Calculation NH4'!$B$4:$J$1041,7,FALSE),"")</f>
        <v/>
      </c>
      <c r="AZ423" s="408" t="str">
        <f>+IFERROR(VLOOKUP($AW423,'Calculation NO3'!$B$4:$J$1044,7,FALSE),"")</f>
        <v/>
      </c>
      <c r="BA423" s="415" t="str">
        <f>+IFERROR(VLOOKUP($AW423,'Calculation P'!$B$4:$J$1000,7,FALSE),"")</f>
        <v/>
      </c>
      <c r="BB423" s="410" t="str">
        <f t="shared" si="149"/>
        <v>43834H</v>
      </c>
      <c r="BC423" s="408" t="str">
        <f>+IFERROR(VLOOKUP($BB423,'Calculation TSS'!$B$4:$J$1000,7,FALSE),"")</f>
        <v/>
      </c>
      <c r="BD423" s="422" t="str">
        <f>+IFERROR(VLOOKUP($BB423,'Calculation COD'!$B$4:$J$1055,7,FALSE),"")</f>
        <v/>
      </c>
      <c r="BE423" s="422" t="str">
        <f>+IFERROR(VLOOKUP($BB423,'Calculation NH4'!$B$4:$J$1041,7,FALSE),"")</f>
        <v/>
      </c>
      <c r="BF423" s="422" t="str">
        <f>+IFERROR(VLOOKUP($BB423,'Calculation NO3'!$B$4:$J$1044,7,FALSE),"")</f>
        <v/>
      </c>
      <c r="BG423" s="418" t="str">
        <f>+IFERROR(VLOOKUP($BB423,'Calculation P'!$B$4:$J$1000,7,FALSE),"")</f>
        <v/>
      </c>
      <c r="BH423" s="420" t="str">
        <f t="shared" si="150"/>
        <v>43834I</v>
      </c>
      <c r="BI423" s="414" t="str">
        <f>+IFERROR(VLOOKUP($BH423,'Calculation TSS'!$B$4:$J$1000,7,FALSE),"")</f>
        <v/>
      </c>
      <c r="BJ423" s="422" t="str">
        <f>+IFERROR(VLOOKUP($BH423,'Calculation COD'!$B$4:$J$1055,7,FALSE),"")</f>
        <v/>
      </c>
      <c r="BK423" s="422" t="str">
        <f>+IFERROR(VLOOKUP($BH423,'Calculation NH4'!$B$4:$J$1041,7,FALSE),"")</f>
        <v/>
      </c>
      <c r="BL423" s="422" t="str">
        <f>+IFERROR(VLOOKUP($BH423,'Calculation NO3'!$B$4:$J$1044,7,FALSE),"")</f>
        <v/>
      </c>
      <c r="BM423" s="408" t="str">
        <f>+IFERROR(VLOOKUP($BH423,'Calculation P'!$B$4:$J$1000,7,FALSE),"")</f>
        <v/>
      </c>
      <c r="BN423" s="419"/>
      <c r="BO423" s="410" t="str">
        <f t="shared" si="151"/>
        <v>43834N</v>
      </c>
      <c r="BP423" s="423" t="str">
        <f>IFERROR(+VLOOKUP($BO423,'Calculation Solids'!$B$4:$I$1141,7,FALSE),"")</f>
        <v/>
      </c>
      <c r="BQ423" s="424" t="str">
        <f t="shared" si="152"/>
        <v>43834O</v>
      </c>
      <c r="BR423" s="423" t="str">
        <f>IFERROR(+VLOOKUP($BQ423,'Calculation Solids'!$B$4:$I$1141,7,FALSE),"")</f>
        <v/>
      </c>
      <c r="BS423" s="425" t="str">
        <f t="shared" si="153"/>
        <v>43834P</v>
      </c>
      <c r="BT423" s="423" t="str">
        <f>IFERROR(+VLOOKUP($BS423,'Calculation Solids'!$B$4:$I$1141,7,FALSE),"")</f>
        <v/>
      </c>
    </row>
    <row r="424" spans="1:72" x14ac:dyDescent="0.35">
      <c r="A424" s="359">
        <v>43835</v>
      </c>
      <c r="B424" s="406"/>
      <c r="C424" s="407" t="str">
        <f t="shared" si="154"/>
        <v>43835A</v>
      </c>
      <c r="D424" s="408" t="str">
        <f>IFERROR(+VLOOKUP(C424,'Calculation Solids'!$B$4:$I$1141,7,FALSE),"")</f>
        <v/>
      </c>
      <c r="E424" s="409" t="str">
        <f>+IFERROR(VLOOKUP($C424,'Calculation COD'!$B$4:$J$1055,7,FALSE),"")</f>
        <v/>
      </c>
      <c r="F424" s="410" t="str">
        <f t="shared" si="138"/>
        <v>43835B</v>
      </c>
      <c r="G424" s="411" t="str">
        <f>IFERROR(+VLOOKUP($F424,'Calculation Solids'!$B$4:$I$1141,7,FALSE),"")</f>
        <v/>
      </c>
      <c r="H424" s="412" t="str">
        <f>+IFERROR(VLOOKUP($F424,'Calculation COD'!$B$4:$J$1055,7,FALSE),"")</f>
        <v/>
      </c>
      <c r="I424" s="412" t="str">
        <f>+IFERROR(VLOOKUP($F424,'Calculation NH4'!$B$4:$J$1041,7,FALSE),"")</f>
        <v/>
      </c>
      <c r="J424" s="408" t="str">
        <f>+IFERROR(VLOOKUP($F424,'Calculation NO3'!$B$4:$J$1044,7,FALSE),"")</f>
        <v/>
      </c>
      <c r="K424" s="408" t="str">
        <f>+IFERROR(VLOOKUP($F424,'Calculation P'!$B$4:$J$1000,7,FALSE),"")</f>
        <v/>
      </c>
      <c r="L424" s="406"/>
      <c r="M424" s="413" t="str">
        <f t="shared" si="139"/>
        <v>43835J</v>
      </c>
      <c r="N424" s="414" t="str">
        <f>+IFERROR(VLOOKUP($M424,'Calculation Solids'!$B$4:$J$1141,7,FALSE),"")</f>
        <v/>
      </c>
      <c r="O424" s="408" t="str">
        <f t="shared" si="140"/>
        <v>43835K</v>
      </c>
      <c r="P424" s="408" t="str">
        <f>+IFERROR(VLOOKUP($O424,'Calculation Solids'!$B$4:$J$1141,7,FALSE),"")</f>
        <v/>
      </c>
      <c r="Q424" s="408" t="str">
        <f t="shared" si="141"/>
        <v>43835L</v>
      </c>
      <c r="R424" s="408" t="str">
        <f>+IFERROR(VLOOKUP($Q424,'Calculation Solids'!$B$4:$J$1141,7,FALSE),"")</f>
        <v/>
      </c>
      <c r="S424" s="408" t="str">
        <f t="shared" si="142"/>
        <v>43835M</v>
      </c>
      <c r="T424" s="408" t="str">
        <f>+IFERROR(VLOOKUP($S424,'Calculation Solids'!$B$4:$J$1141,7,FALSE),"")</f>
        <v/>
      </c>
      <c r="U424" s="415" t="str">
        <f t="shared" si="155"/>
        <v/>
      </c>
      <c r="V424" s="416" t="str">
        <f t="shared" si="144"/>
        <v>43835C</v>
      </c>
      <c r="W424" s="408" t="str">
        <f>+IFERROR(VLOOKUP($V424,'Calculation Solids'!$B$4:$J$1141,7,FALSE),"")</f>
        <v/>
      </c>
      <c r="X424" s="417" t="str">
        <f>+IFERROR(VLOOKUP($V424,'Calculation COD'!$B$4:$J$1055,7,FALSE),"")</f>
        <v/>
      </c>
      <c r="Y424" s="417" t="str">
        <f>+IFERROR(VLOOKUP($V424,'Calculation NH4'!$B$4:$J$1041,7,FALSE),"")</f>
        <v/>
      </c>
      <c r="Z424" s="408" t="str">
        <f>+IFERROR(VLOOKUP($V424,'Calculation NO3'!$B$4:$J$1044,7,FALSE),"")</f>
        <v/>
      </c>
      <c r="AA424" s="418" t="str">
        <f>+IFERROR(VLOOKUP($V424,'Calculation P'!$B$4:$J$1000,7,FALSE),"")</f>
        <v/>
      </c>
      <c r="AB424" s="419"/>
      <c r="AC424" s="410" t="str">
        <f t="shared" si="145"/>
        <v>43835D</v>
      </c>
      <c r="AD424" s="417" t="str">
        <f>+IFERROR(VLOOKUP($AC424,'Calculation TSS'!$B$4:$J$1000,7,FALSE),"")</f>
        <v/>
      </c>
      <c r="AE424" s="417" t="str">
        <f>+IFERROR(VLOOKUP($AC424,'Calculation COD'!$B$4:$J$1055,7,FALSE),"")</f>
        <v/>
      </c>
      <c r="AF424" s="417" t="str">
        <f>+IFERROR(VLOOKUP($AC424,'Calculation NH4'!$B$4:$J$1041,7,FALSE),"")</f>
        <v/>
      </c>
      <c r="AG424" s="408" t="str">
        <f>+IFERROR(VLOOKUP($AC424,'Calculation NO3'!$B$4:$J$1044,7,FALSE),"")</f>
        <v/>
      </c>
      <c r="AH424" s="408" t="str">
        <f>+IFERROR(VLOOKUP($AC424,'Calculation P'!$B$4:$J$1000,7,FALSE),"")</f>
        <v/>
      </c>
      <c r="AI424" s="406"/>
      <c r="AJ424" s="420" t="str">
        <f t="shared" si="146"/>
        <v>43835E</v>
      </c>
      <c r="AK424" s="421" t="str">
        <f>+IFERROR(VLOOKUP($AJ424,'Calculation TSS'!$B$4:$J$1000,7,FALSE),"")</f>
        <v/>
      </c>
      <c r="AL424" s="417" t="str">
        <f>+IFERROR(VLOOKUP($AJ424,'Calculation COD'!$B$4:$J$1055,7,FALSE),"")</f>
        <v/>
      </c>
      <c r="AM424" s="417" t="str">
        <f>+IFERROR(VLOOKUP($AJ424,'Calculation NH4'!$B$4:$J$1041,7,FALSE),"")</f>
        <v/>
      </c>
      <c r="AN424" s="408" t="str">
        <f>+IFERROR(VLOOKUP($AJ424,'Calculation NO3'!$B$4:$J$1044,7,FALSE),"")</f>
        <v/>
      </c>
      <c r="AO424" s="415" t="str">
        <f>+IFERROR(VLOOKUP($AJ424,'Calculation P'!$B$4:$J$1000,7,FALSE),"")</f>
        <v/>
      </c>
      <c r="AP424" s="411" t="str">
        <f t="shared" si="147"/>
        <v>43835F</v>
      </c>
      <c r="AQ424" s="422" t="str">
        <f>+IFERROR(VLOOKUP($AP424,'Calculation TSS'!$B$4:$J$1000,7,FALSE),"")</f>
        <v/>
      </c>
      <c r="AR424" s="422" t="str">
        <f>+IFERROR(VLOOKUP($AP424,'Calculation COD'!$B$4:$J$1055,7,FALSE),"")</f>
        <v/>
      </c>
      <c r="AS424" s="422" t="str">
        <f>+IFERROR(VLOOKUP($AP424,'Calculation NH4'!$B$4:$J$1041,7,FALSE),"")</f>
        <v/>
      </c>
      <c r="AT424" s="408" t="str">
        <f>+IFERROR(VLOOKUP($AP424,'Calculation NO3'!$B$4:$J$1044,7,FALSE),"")</f>
        <v/>
      </c>
      <c r="AU424" s="408" t="str">
        <f>+IFERROR(VLOOKUP($AP424,'Calculation P'!$B$4:$J$1000,7,FALSE),"")</f>
        <v/>
      </c>
      <c r="AV424" s="419"/>
      <c r="AW424" s="416" t="str">
        <f t="shared" si="148"/>
        <v>43835G</v>
      </c>
      <c r="AX424" s="422" t="str">
        <f>+IFERROR(VLOOKUP($AW424,'Calculation COD'!$B$4:$J$1055,7,FALSE),"")</f>
        <v/>
      </c>
      <c r="AY424" s="422" t="str">
        <f>+IFERROR(VLOOKUP($AW424,'Calculation NH4'!$B$4:$J$1041,7,FALSE),"")</f>
        <v/>
      </c>
      <c r="AZ424" s="408" t="str">
        <f>+IFERROR(VLOOKUP($AW424,'Calculation NO3'!$B$4:$J$1044,7,FALSE),"")</f>
        <v/>
      </c>
      <c r="BA424" s="415" t="str">
        <f>+IFERROR(VLOOKUP($AW424,'Calculation P'!$B$4:$J$1000,7,FALSE),"")</f>
        <v/>
      </c>
      <c r="BB424" s="410" t="str">
        <f t="shared" si="149"/>
        <v>43835H</v>
      </c>
      <c r="BC424" s="408" t="str">
        <f>+IFERROR(VLOOKUP($BB424,'Calculation TSS'!$B$4:$J$1000,7,FALSE),"")</f>
        <v/>
      </c>
      <c r="BD424" s="422" t="str">
        <f>+IFERROR(VLOOKUP($BB424,'Calculation COD'!$B$4:$J$1055,7,FALSE),"")</f>
        <v/>
      </c>
      <c r="BE424" s="422" t="str">
        <f>+IFERROR(VLOOKUP($BB424,'Calculation NH4'!$B$4:$J$1041,7,FALSE),"")</f>
        <v/>
      </c>
      <c r="BF424" s="422" t="str">
        <f>+IFERROR(VLOOKUP($BB424,'Calculation NO3'!$B$4:$J$1044,7,FALSE),"")</f>
        <v/>
      </c>
      <c r="BG424" s="418" t="str">
        <f>+IFERROR(VLOOKUP($BB424,'Calculation P'!$B$4:$J$1000,7,FALSE),"")</f>
        <v/>
      </c>
      <c r="BH424" s="420" t="str">
        <f t="shared" si="150"/>
        <v>43835I</v>
      </c>
      <c r="BI424" s="414" t="str">
        <f>+IFERROR(VLOOKUP($BH424,'Calculation TSS'!$B$4:$J$1000,7,FALSE),"")</f>
        <v/>
      </c>
      <c r="BJ424" s="422" t="str">
        <f>+IFERROR(VLOOKUP($BH424,'Calculation COD'!$B$4:$J$1055,7,FALSE),"")</f>
        <v/>
      </c>
      <c r="BK424" s="422" t="str">
        <f>+IFERROR(VLOOKUP($BH424,'Calculation NH4'!$B$4:$J$1041,7,FALSE),"")</f>
        <v/>
      </c>
      <c r="BL424" s="422" t="str">
        <f>+IFERROR(VLOOKUP($BH424,'Calculation NO3'!$B$4:$J$1044,7,FALSE),"")</f>
        <v/>
      </c>
      <c r="BM424" s="408" t="str">
        <f>+IFERROR(VLOOKUP($BH424,'Calculation P'!$B$4:$J$1000,7,FALSE),"")</f>
        <v/>
      </c>
      <c r="BN424" s="419"/>
      <c r="BO424" s="410" t="str">
        <f t="shared" si="151"/>
        <v>43835N</v>
      </c>
      <c r="BP424" s="423" t="str">
        <f>IFERROR(+VLOOKUP($BO424,'Calculation Solids'!$B$4:$I$1141,7,FALSE),"")</f>
        <v/>
      </c>
      <c r="BQ424" s="424" t="str">
        <f t="shared" si="152"/>
        <v>43835O</v>
      </c>
      <c r="BR424" s="423" t="str">
        <f>IFERROR(+VLOOKUP($BQ424,'Calculation Solids'!$B$4:$I$1141,7,FALSE),"")</f>
        <v/>
      </c>
      <c r="BS424" s="425" t="str">
        <f t="shared" si="153"/>
        <v>43835P</v>
      </c>
      <c r="BT424" s="423" t="str">
        <f>IFERROR(+VLOOKUP($BS424,'Calculation Solids'!$B$4:$I$1141,7,FALSE),"")</f>
        <v/>
      </c>
    </row>
    <row r="425" spans="1:72" x14ac:dyDescent="0.35">
      <c r="A425" s="359">
        <v>43836</v>
      </c>
      <c r="B425" s="239"/>
      <c r="C425" s="173" t="str">
        <f t="shared" si="154"/>
        <v>43836A</v>
      </c>
      <c r="D425" s="42">
        <f>IFERROR(+VLOOKUP(C425,'Calculation Solids'!$B$4:$I$1141,7,FALSE),"")</f>
        <v>13.029125606641909</v>
      </c>
      <c r="E425" s="372" t="str">
        <f>+IFERROR(VLOOKUP($C425,'Calculation COD'!$B$4:$J$1055,7,FALSE),"")</f>
        <v/>
      </c>
      <c r="F425" s="373" t="str">
        <f t="shared" si="138"/>
        <v>43836B</v>
      </c>
      <c r="G425" s="323">
        <f>IFERROR(+VLOOKUP($F425,'Calculation Solids'!$B$4:$I$1141,7,FALSE),"")</f>
        <v>4.5752190676926441</v>
      </c>
      <c r="H425" s="374" t="str">
        <f>+IFERROR(VLOOKUP($F425,'Calculation COD'!$B$4:$J$1055,7,FALSE),"")</f>
        <v/>
      </c>
      <c r="I425" s="374" t="str">
        <f>+IFERROR(VLOOKUP($F425,'Calculation NH4'!$B$4:$J$1041,7,FALSE),"")</f>
        <v/>
      </c>
      <c r="J425" s="42" t="str">
        <f>+IFERROR(VLOOKUP($F425,'Calculation NO3'!$B$4:$J$1044,7,FALSE),"")</f>
        <v/>
      </c>
      <c r="K425" s="42" t="str">
        <f>+IFERROR(VLOOKUP($F425,'Calculation P'!$B$4:$J$1000,7,FALSE),"")</f>
        <v/>
      </c>
      <c r="L425" s="239"/>
      <c r="M425" s="375" t="str">
        <f t="shared" si="139"/>
        <v>43836J</v>
      </c>
      <c r="N425" s="67">
        <f>+IFERROR(VLOOKUP($M425,'Calculation Solids'!$B$4:$J$1141,7,FALSE),"")</f>
        <v>44.799000908628784</v>
      </c>
      <c r="O425" s="42" t="str">
        <f t="shared" si="140"/>
        <v>43836K</v>
      </c>
      <c r="P425" s="42">
        <f>+IFERROR(VLOOKUP($O425,'Calculation Solids'!$B$4:$J$1141,7,FALSE),"")</f>
        <v>50.480950077919296</v>
      </c>
      <c r="Q425" s="42" t="str">
        <f t="shared" si="141"/>
        <v>43836L</v>
      </c>
      <c r="R425" s="42">
        <f>+IFERROR(VLOOKUP($Q425,'Calculation Solids'!$B$4:$J$1141,7,FALSE),"")</f>
        <v>48.644405233158814</v>
      </c>
      <c r="S425" s="42" t="str">
        <f t="shared" si="142"/>
        <v>43836M</v>
      </c>
      <c r="T425" s="42" t="str">
        <f>+IFERROR(VLOOKUP($S425,'Calculation Solids'!$B$4:$J$1141,7,FALSE),"")</f>
        <v/>
      </c>
      <c r="U425" s="70">
        <f t="shared" si="155"/>
        <v>47.974785406568962</v>
      </c>
      <c r="V425" s="376" t="str">
        <f t="shared" si="144"/>
        <v>43836C</v>
      </c>
      <c r="W425" s="42" t="str">
        <f>+IFERROR(VLOOKUP($V425,'Calculation Solids'!$B$4:$J$1141,7,FALSE),"")</f>
        <v/>
      </c>
      <c r="X425" s="24" t="str">
        <f>+IFERROR(VLOOKUP($V425,'Calculation COD'!$B$4:$J$1055,7,FALSE),"")</f>
        <v/>
      </c>
      <c r="Y425" s="24" t="str">
        <f>+IFERROR(VLOOKUP($V425,'Calculation NH4'!$B$4:$J$1041,7,FALSE),"")</f>
        <v/>
      </c>
      <c r="Z425" s="42" t="str">
        <f>+IFERROR(VLOOKUP($V425,'Calculation NO3'!$B$4:$J$1044,7,FALSE),"")</f>
        <v/>
      </c>
      <c r="AA425" s="132" t="str">
        <f>+IFERROR(VLOOKUP($V425,'Calculation P'!$B$4:$J$1000,7,FALSE),"")</f>
        <v/>
      </c>
      <c r="AB425" s="62"/>
      <c r="AC425" s="373" t="str">
        <f t="shared" si="145"/>
        <v>43836D</v>
      </c>
      <c r="AD425" s="24" t="str">
        <f>+IFERROR(VLOOKUP($AC425,'Calculation TSS'!$B$4:$J$1000,7,FALSE),"")</f>
        <v/>
      </c>
      <c r="AE425" s="24" t="str">
        <f>+IFERROR(VLOOKUP($AC425,'Calculation COD'!$B$4:$J$1055,7,FALSE),"")</f>
        <v/>
      </c>
      <c r="AF425" s="24" t="str">
        <f>+IFERROR(VLOOKUP($AC425,'Calculation NH4'!$B$4:$J$1041,7,FALSE),"")</f>
        <v/>
      </c>
      <c r="AG425" s="42" t="str">
        <f>+IFERROR(VLOOKUP($AC425,'Calculation NO3'!$B$4:$J$1044,7,FALSE),"")</f>
        <v/>
      </c>
      <c r="AH425" s="42" t="str">
        <f>+IFERROR(VLOOKUP($AC425,'Calculation P'!$B$4:$J$1000,7,FALSE),"")</f>
        <v/>
      </c>
      <c r="AI425" s="239"/>
      <c r="AJ425" s="377" t="str">
        <f t="shared" si="146"/>
        <v>43836E</v>
      </c>
      <c r="AK425" s="378" t="str">
        <f>+IFERROR(VLOOKUP($AJ425,'Calculation TSS'!$B$4:$J$1000,7,FALSE),"")</f>
        <v/>
      </c>
      <c r="AL425" s="24" t="str">
        <f>+IFERROR(VLOOKUP($AJ425,'Calculation COD'!$B$4:$J$1055,7,FALSE),"")</f>
        <v/>
      </c>
      <c r="AM425" s="24" t="str">
        <f>+IFERROR(VLOOKUP($AJ425,'Calculation NH4'!$B$4:$J$1041,7,FALSE),"")</f>
        <v/>
      </c>
      <c r="AN425" s="42" t="str">
        <f>+IFERROR(VLOOKUP($AJ425,'Calculation NO3'!$B$4:$J$1044,7,FALSE),"")</f>
        <v/>
      </c>
      <c r="AO425" s="70" t="str">
        <f>+IFERROR(VLOOKUP($AJ425,'Calculation P'!$B$4:$J$1000,7,FALSE),"")</f>
        <v/>
      </c>
      <c r="AP425" s="323" t="str">
        <f t="shared" si="147"/>
        <v>43836F</v>
      </c>
      <c r="AQ425" s="25" t="str">
        <f>+IFERROR(VLOOKUP($AP425,'Calculation TSS'!$B$4:$J$1000,7,FALSE),"")</f>
        <v/>
      </c>
      <c r="AR425" s="25" t="str">
        <f>+IFERROR(VLOOKUP($AP425,'Calculation COD'!$B$4:$J$1055,7,FALSE),"")</f>
        <v/>
      </c>
      <c r="AS425" s="25" t="str">
        <f>+IFERROR(VLOOKUP($AP425,'Calculation NH4'!$B$4:$J$1041,7,FALSE),"")</f>
        <v/>
      </c>
      <c r="AT425" s="42" t="str">
        <f>+IFERROR(VLOOKUP($AP425,'Calculation NO3'!$B$4:$J$1044,7,FALSE),"")</f>
        <v/>
      </c>
      <c r="AU425" s="42" t="str">
        <f>+IFERROR(VLOOKUP($AP425,'Calculation P'!$B$4:$J$1000,7,FALSE),"")</f>
        <v/>
      </c>
      <c r="AV425" s="62"/>
      <c r="AW425" s="376" t="str">
        <f t="shared" si="148"/>
        <v>43836G</v>
      </c>
      <c r="AX425" s="25" t="str">
        <f>+IFERROR(VLOOKUP($AW425,'Calculation COD'!$B$4:$J$1055,7,FALSE),"")</f>
        <v/>
      </c>
      <c r="AY425" s="25" t="str">
        <f>+IFERROR(VLOOKUP($AW425,'Calculation NH4'!$B$4:$J$1041,7,FALSE),"")</f>
        <v/>
      </c>
      <c r="AZ425" s="42" t="str">
        <f>+IFERROR(VLOOKUP($AW425,'Calculation NO3'!$B$4:$J$1044,7,FALSE),"")</f>
        <v/>
      </c>
      <c r="BA425" s="70" t="str">
        <f>+IFERROR(VLOOKUP($AW425,'Calculation P'!$B$4:$J$1000,7,FALSE),"")</f>
        <v/>
      </c>
      <c r="BB425" s="373" t="str">
        <f t="shared" si="149"/>
        <v>43836H</v>
      </c>
      <c r="BC425" s="42" t="str">
        <f>+IFERROR(VLOOKUP($BB425,'Calculation TSS'!$B$4:$J$1000,7,FALSE),"")</f>
        <v/>
      </c>
      <c r="BD425" s="25" t="str">
        <f>+IFERROR(VLOOKUP($BB425,'Calculation COD'!$B$4:$J$1055,7,FALSE),"")</f>
        <v/>
      </c>
      <c r="BE425" s="25" t="str">
        <f>+IFERROR(VLOOKUP($BB425,'Calculation NH4'!$B$4:$J$1041,7,FALSE),"")</f>
        <v/>
      </c>
      <c r="BF425" s="25" t="str">
        <f>+IFERROR(VLOOKUP($BB425,'Calculation NO3'!$B$4:$J$1044,7,FALSE),"")</f>
        <v/>
      </c>
      <c r="BG425" s="132" t="str">
        <f>+IFERROR(VLOOKUP($BB425,'Calculation P'!$B$4:$J$1000,7,FALSE),"")</f>
        <v/>
      </c>
      <c r="BH425" s="377" t="str">
        <f t="shared" si="150"/>
        <v>43836I</v>
      </c>
      <c r="BI425" s="67" t="str">
        <f>+IFERROR(VLOOKUP($BH425,'Calculation TSS'!$B$4:$J$1000,7,FALSE),"")</f>
        <v/>
      </c>
      <c r="BJ425" s="25" t="str">
        <f>+IFERROR(VLOOKUP($BH425,'Calculation COD'!$B$4:$J$1055,7,FALSE),"")</f>
        <v/>
      </c>
      <c r="BK425" s="25" t="str">
        <f>+IFERROR(VLOOKUP($BH425,'Calculation NH4'!$B$4:$J$1041,7,FALSE),"")</f>
        <v/>
      </c>
      <c r="BL425" s="25" t="str">
        <f>+IFERROR(VLOOKUP($BH425,'Calculation NO3'!$B$4:$J$1044,7,FALSE),"")</f>
        <v/>
      </c>
      <c r="BM425" s="42" t="str">
        <f>+IFERROR(VLOOKUP($BH425,'Calculation P'!$B$4:$J$1000,7,FALSE),"")</f>
        <v/>
      </c>
      <c r="BN425" s="62"/>
      <c r="BO425" s="373" t="str">
        <f t="shared" si="151"/>
        <v>43836N</v>
      </c>
      <c r="BP425" s="190">
        <f>IFERROR(+VLOOKUP($BO425,'Calculation Solids'!$B$4:$I$1141,7,FALSE),"")</f>
        <v>197.33049651686704</v>
      </c>
      <c r="BQ425" s="379" t="str">
        <f t="shared" si="152"/>
        <v>43836O</v>
      </c>
      <c r="BR425" s="190">
        <f>IFERROR(+VLOOKUP($BQ425,'Calculation Solids'!$B$4:$I$1141,7,FALSE),"")</f>
        <v>433.61708049682818</v>
      </c>
      <c r="BS425" s="380" t="str">
        <f t="shared" si="153"/>
        <v>43836P</v>
      </c>
      <c r="BT425" s="190" t="str">
        <f>IFERROR(+VLOOKUP($BS425,'Calculation Solids'!$B$4:$I$1141,7,FALSE),"")</f>
        <v/>
      </c>
    </row>
    <row r="426" spans="1:72" x14ac:dyDescent="0.35">
      <c r="A426" s="359">
        <v>43837</v>
      </c>
      <c r="B426" s="239"/>
      <c r="C426" s="173" t="str">
        <f t="shared" si="154"/>
        <v>43837A</v>
      </c>
      <c r="D426" s="42" t="str">
        <f>IFERROR(+VLOOKUP(C426,'Calculation Solids'!$B$4:$I$1141,7,FALSE),"")</f>
        <v/>
      </c>
      <c r="E426" s="372" t="str">
        <f>+IFERROR(VLOOKUP($C426,'Calculation COD'!$B$4:$J$1055,7,FALSE),"")</f>
        <v/>
      </c>
      <c r="F426" s="373" t="str">
        <f t="shared" si="138"/>
        <v>43837B</v>
      </c>
      <c r="G426" s="323" t="str">
        <f>IFERROR(+VLOOKUP($F426,'Calculation Solids'!$B$4:$I$1141,7,FALSE),"")</f>
        <v/>
      </c>
      <c r="H426" s="374" t="str">
        <f>+IFERROR(VLOOKUP($F426,'Calculation COD'!$B$4:$J$1055,7,FALSE),"")</f>
        <v/>
      </c>
      <c r="I426" s="374" t="str">
        <f>+IFERROR(VLOOKUP($F426,'Calculation NH4'!$B$4:$J$1041,7,FALSE),"")</f>
        <v/>
      </c>
      <c r="J426" s="42" t="str">
        <f>+IFERROR(VLOOKUP($F426,'Calculation NO3'!$B$4:$J$1044,7,FALSE),"")</f>
        <v/>
      </c>
      <c r="K426" s="42" t="str">
        <f>+IFERROR(VLOOKUP($F426,'Calculation P'!$B$4:$J$1000,7,FALSE),"")</f>
        <v/>
      </c>
      <c r="L426" s="239"/>
      <c r="M426" s="375" t="str">
        <f t="shared" si="139"/>
        <v>43837J</v>
      </c>
      <c r="N426" s="67" t="str">
        <f>+IFERROR(VLOOKUP($M426,'Calculation Solids'!$B$4:$J$1141,7,FALSE),"")</f>
        <v/>
      </c>
      <c r="O426" s="42" t="str">
        <f t="shared" si="140"/>
        <v>43837K</v>
      </c>
      <c r="P426" s="42" t="str">
        <f>+IFERROR(VLOOKUP($O426,'Calculation Solids'!$B$4:$J$1141,7,FALSE),"")</f>
        <v/>
      </c>
      <c r="Q426" s="42" t="str">
        <f t="shared" si="141"/>
        <v>43837L</v>
      </c>
      <c r="R426" s="42" t="str">
        <f>+IFERROR(VLOOKUP($Q426,'Calculation Solids'!$B$4:$J$1141,7,FALSE),"")</f>
        <v/>
      </c>
      <c r="S426" s="42" t="str">
        <f t="shared" si="142"/>
        <v>43837M</v>
      </c>
      <c r="T426" s="42" t="str">
        <f>+IFERROR(VLOOKUP($S426,'Calculation Solids'!$B$4:$J$1141,7,FALSE),"")</f>
        <v/>
      </c>
      <c r="U426" s="70" t="str">
        <f t="shared" si="155"/>
        <v/>
      </c>
      <c r="V426" s="376" t="str">
        <f t="shared" si="144"/>
        <v>43837C</v>
      </c>
      <c r="W426" s="42" t="str">
        <f>+IFERROR(VLOOKUP($V426,'Calculation Solids'!$B$4:$J$1141,7,FALSE),"")</f>
        <v/>
      </c>
      <c r="X426" s="24" t="str">
        <f>+IFERROR(VLOOKUP($V426,'Calculation COD'!$B$4:$J$1055,7,FALSE),"")</f>
        <v/>
      </c>
      <c r="Y426" s="24" t="str">
        <f>+IFERROR(VLOOKUP($V426,'Calculation NH4'!$B$4:$J$1041,7,FALSE),"")</f>
        <v/>
      </c>
      <c r="Z426" s="42" t="str">
        <f>+IFERROR(VLOOKUP($V426,'Calculation NO3'!$B$4:$J$1044,7,FALSE),"")</f>
        <v/>
      </c>
      <c r="AA426" s="132" t="str">
        <f>+IFERROR(VLOOKUP($V426,'Calculation P'!$B$4:$J$1000,7,FALSE),"")</f>
        <v/>
      </c>
      <c r="AB426" s="62"/>
      <c r="AC426" s="373" t="str">
        <f t="shared" si="145"/>
        <v>43837D</v>
      </c>
      <c r="AD426" s="24" t="str">
        <f>+IFERROR(VLOOKUP($AC426,'Calculation TSS'!$B$4:$J$1000,7,FALSE),"")</f>
        <v/>
      </c>
      <c r="AE426" s="24" t="str">
        <f>+IFERROR(VLOOKUP($AC426,'Calculation COD'!$B$4:$J$1055,7,FALSE),"")</f>
        <v/>
      </c>
      <c r="AF426" s="24" t="str">
        <f>+IFERROR(VLOOKUP($AC426,'Calculation NH4'!$B$4:$J$1041,7,FALSE),"")</f>
        <v/>
      </c>
      <c r="AG426" s="42" t="str">
        <f>+IFERROR(VLOOKUP($AC426,'Calculation NO3'!$B$4:$J$1044,7,FALSE),"")</f>
        <v/>
      </c>
      <c r="AH426" s="42" t="str">
        <f>+IFERROR(VLOOKUP($AC426,'Calculation P'!$B$4:$J$1000,7,FALSE),"")</f>
        <v/>
      </c>
      <c r="AI426" s="239"/>
      <c r="AJ426" s="377" t="str">
        <f t="shared" si="146"/>
        <v>43837E</v>
      </c>
      <c r="AK426" s="378" t="str">
        <f>+IFERROR(VLOOKUP($AJ426,'Calculation TSS'!$B$4:$J$1000,7,FALSE),"")</f>
        <v/>
      </c>
      <c r="AL426" s="24" t="str">
        <f>+IFERROR(VLOOKUP($AJ426,'Calculation COD'!$B$4:$J$1055,7,FALSE),"")</f>
        <v/>
      </c>
      <c r="AM426" s="24" t="str">
        <f>+IFERROR(VLOOKUP($AJ426,'Calculation NH4'!$B$4:$J$1041,7,FALSE),"")</f>
        <v/>
      </c>
      <c r="AN426" s="42" t="str">
        <f>+IFERROR(VLOOKUP($AJ426,'Calculation NO3'!$B$4:$J$1044,7,FALSE),"")</f>
        <v/>
      </c>
      <c r="AO426" s="70" t="str">
        <f>+IFERROR(VLOOKUP($AJ426,'Calculation P'!$B$4:$J$1000,7,FALSE),"")</f>
        <v/>
      </c>
      <c r="AP426" s="323" t="str">
        <f t="shared" si="147"/>
        <v>43837F</v>
      </c>
      <c r="AQ426" s="25" t="str">
        <f>+IFERROR(VLOOKUP($AP426,'Calculation TSS'!$B$4:$J$1000,7,FALSE),"")</f>
        <v/>
      </c>
      <c r="AR426" s="25" t="str">
        <f>+IFERROR(VLOOKUP($AP426,'Calculation COD'!$B$4:$J$1055,7,FALSE),"")</f>
        <v/>
      </c>
      <c r="AS426" s="25" t="str">
        <f>+IFERROR(VLOOKUP($AP426,'Calculation NH4'!$B$4:$J$1041,7,FALSE),"")</f>
        <v/>
      </c>
      <c r="AT426" s="42" t="str">
        <f>+IFERROR(VLOOKUP($AP426,'Calculation NO3'!$B$4:$J$1044,7,FALSE),"")</f>
        <v/>
      </c>
      <c r="AU426" s="42" t="str">
        <f>+IFERROR(VLOOKUP($AP426,'Calculation P'!$B$4:$J$1000,7,FALSE),"")</f>
        <v/>
      </c>
      <c r="AV426" s="62"/>
      <c r="AW426" s="376" t="str">
        <f t="shared" si="148"/>
        <v>43837G</v>
      </c>
      <c r="AX426" s="25" t="str">
        <f>+IFERROR(VLOOKUP($AW426,'Calculation COD'!$B$4:$J$1055,7,FALSE),"")</f>
        <v/>
      </c>
      <c r="AY426" s="25" t="str">
        <f>+IFERROR(VLOOKUP($AW426,'Calculation NH4'!$B$4:$J$1041,7,FALSE),"")</f>
        <v/>
      </c>
      <c r="AZ426" s="42" t="str">
        <f>+IFERROR(VLOOKUP($AW426,'Calculation NO3'!$B$4:$J$1044,7,FALSE),"")</f>
        <v/>
      </c>
      <c r="BA426" s="70" t="str">
        <f>+IFERROR(VLOOKUP($AW426,'Calculation P'!$B$4:$J$1000,7,FALSE),"")</f>
        <v/>
      </c>
      <c r="BB426" s="373" t="str">
        <f t="shared" si="149"/>
        <v>43837H</v>
      </c>
      <c r="BC426" s="42" t="str">
        <f>+IFERROR(VLOOKUP($BB426,'Calculation TSS'!$B$4:$J$1000,7,FALSE),"")</f>
        <v/>
      </c>
      <c r="BD426" s="25" t="str">
        <f>+IFERROR(VLOOKUP($BB426,'Calculation COD'!$B$4:$J$1055,7,FALSE),"")</f>
        <v/>
      </c>
      <c r="BE426" s="25" t="str">
        <f>+IFERROR(VLOOKUP($BB426,'Calculation NH4'!$B$4:$J$1041,7,FALSE),"")</f>
        <v/>
      </c>
      <c r="BF426" s="25" t="str">
        <f>+IFERROR(VLOOKUP($BB426,'Calculation NO3'!$B$4:$J$1044,7,FALSE),"")</f>
        <v/>
      </c>
      <c r="BG426" s="132" t="str">
        <f>+IFERROR(VLOOKUP($BB426,'Calculation P'!$B$4:$J$1000,7,FALSE),"")</f>
        <v/>
      </c>
      <c r="BH426" s="377" t="str">
        <f t="shared" si="150"/>
        <v>43837I</v>
      </c>
      <c r="BI426" s="67" t="str">
        <f>+IFERROR(VLOOKUP($BH426,'Calculation TSS'!$B$4:$J$1000,7,FALSE),"")</f>
        <v/>
      </c>
      <c r="BJ426" s="25" t="str">
        <f>+IFERROR(VLOOKUP($BH426,'Calculation COD'!$B$4:$J$1055,7,FALSE),"")</f>
        <v/>
      </c>
      <c r="BK426" s="25" t="str">
        <f>+IFERROR(VLOOKUP($BH426,'Calculation NH4'!$B$4:$J$1041,7,FALSE),"")</f>
        <v/>
      </c>
      <c r="BL426" s="25" t="str">
        <f>+IFERROR(VLOOKUP($BH426,'Calculation NO3'!$B$4:$J$1044,7,FALSE),"")</f>
        <v/>
      </c>
      <c r="BM426" s="42" t="str">
        <f>+IFERROR(VLOOKUP($BH426,'Calculation P'!$B$4:$J$1000,7,FALSE),"")</f>
        <v/>
      </c>
      <c r="BN426" s="62"/>
      <c r="BO426" s="373" t="str">
        <f t="shared" si="151"/>
        <v>43837N</v>
      </c>
      <c r="BP426" s="190" t="str">
        <f>IFERROR(+VLOOKUP($BO426,'Calculation Solids'!$B$4:$I$1141,7,FALSE),"")</f>
        <v/>
      </c>
      <c r="BQ426" s="379" t="str">
        <f t="shared" si="152"/>
        <v>43837O</v>
      </c>
      <c r="BR426" s="190" t="str">
        <f>IFERROR(+VLOOKUP($BQ426,'Calculation Solids'!$B$4:$I$1141,7,FALSE),"")</f>
        <v/>
      </c>
      <c r="BS426" s="380" t="str">
        <f t="shared" si="153"/>
        <v>43837P</v>
      </c>
      <c r="BT426" s="190" t="str">
        <f>IFERROR(+VLOOKUP($BS426,'Calculation Solids'!$B$4:$I$1141,7,FALSE),"")</f>
        <v/>
      </c>
    </row>
    <row r="427" spans="1:72" x14ac:dyDescent="0.35">
      <c r="A427" s="359">
        <v>43838</v>
      </c>
      <c r="B427" s="239"/>
      <c r="C427" s="173" t="str">
        <f t="shared" si="154"/>
        <v>43838A</v>
      </c>
      <c r="D427" s="42">
        <f>IFERROR(+VLOOKUP(C427,'Calculation Solids'!$B$4:$I$1141,7,FALSE),"")</f>
        <v>10.776677340084856</v>
      </c>
      <c r="E427" s="372">
        <f>+IFERROR(VLOOKUP($C427,'Calculation COD'!$B$4:$J$1055,7,FALSE),"")</f>
        <v>10000</v>
      </c>
      <c r="F427" s="373" t="str">
        <f t="shared" si="138"/>
        <v>43838B</v>
      </c>
      <c r="G427" s="323">
        <f>IFERROR(+VLOOKUP($F427,'Calculation Solids'!$B$4:$I$1141,7,FALSE),"")</f>
        <v>8.4681554657904048</v>
      </c>
      <c r="H427" s="374">
        <f>+IFERROR(VLOOKUP($F427,'Calculation COD'!$B$4:$J$1055,7,FALSE),"")</f>
        <v>5820</v>
      </c>
      <c r="I427" s="374">
        <f>+IFERROR(VLOOKUP($F427,'Calculation NH4'!$B$4:$J$1041,7,FALSE),"")</f>
        <v>1080</v>
      </c>
      <c r="J427" s="42">
        <f>+IFERROR(VLOOKUP($F427,'Calculation NO3'!$B$4:$J$1044,7,FALSE),"")</f>
        <v>70.5</v>
      </c>
      <c r="K427" s="42" t="str">
        <f>+IFERROR(VLOOKUP($F427,'Calculation P'!$B$4:$J$1000,7,FALSE),"")</f>
        <v/>
      </c>
      <c r="L427" s="239"/>
      <c r="M427" s="375" t="str">
        <f t="shared" si="139"/>
        <v>43838J</v>
      </c>
      <c r="N427" s="67">
        <f>+IFERROR(VLOOKUP($M427,'Calculation Solids'!$B$4:$J$1141,7,FALSE),"")</f>
        <v>48.587441217942768</v>
      </c>
      <c r="O427" s="42" t="str">
        <f t="shared" si="140"/>
        <v>43838K</v>
      </c>
      <c r="P427" s="42">
        <f>+IFERROR(VLOOKUP($O427,'Calculation Solids'!$B$4:$J$1141,7,FALSE),"")</f>
        <v>46.388700891219344</v>
      </c>
      <c r="Q427" s="42" t="str">
        <f t="shared" si="141"/>
        <v>43838L</v>
      </c>
      <c r="R427" s="42" t="str">
        <f>+IFERROR(VLOOKUP($Q427,'Calculation Solids'!$B$4:$J$1141,7,FALSE),"")</f>
        <v/>
      </c>
      <c r="S427" s="42" t="str">
        <f t="shared" si="142"/>
        <v>43838M</v>
      </c>
      <c r="T427" s="42" t="str">
        <f>+IFERROR(VLOOKUP($S427,'Calculation Solids'!$B$4:$J$1141,7,FALSE),"")</f>
        <v/>
      </c>
      <c r="U427" s="70">
        <f t="shared" si="155"/>
        <v>47.488071054581056</v>
      </c>
      <c r="V427" s="376" t="str">
        <f t="shared" si="144"/>
        <v>43838C</v>
      </c>
      <c r="W427" s="42">
        <f>+IFERROR(VLOOKUP($V427,'Calculation Solids'!$B$4:$J$1141,7,FALSE),"")</f>
        <v>3.966574762393495</v>
      </c>
      <c r="X427" s="24">
        <f>+IFERROR(VLOOKUP($V427,'Calculation COD'!$B$4:$J$1055,7,FALSE),"")</f>
        <v>0</v>
      </c>
      <c r="Y427" s="24">
        <f>+IFERROR(VLOOKUP($V427,'Calculation NH4'!$B$4:$J$1041,7,FALSE),"")</f>
        <v>1005</v>
      </c>
      <c r="Z427" s="42">
        <f>+IFERROR(VLOOKUP($V427,'Calculation NO3'!$B$4:$J$1044,7,FALSE),"")</f>
        <v>0</v>
      </c>
      <c r="AA427" s="132" t="str">
        <f>+IFERROR(VLOOKUP($V427,'Calculation P'!$B$4:$J$1000,7,FALSE),"")</f>
        <v/>
      </c>
      <c r="AB427" s="62"/>
      <c r="AC427" s="373" t="str">
        <f t="shared" si="145"/>
        <v>43838D</v>
      </c>
      <c r="AD427" s="24">
        <f>+IFERROR(VLOOKUP($AC427,'Calculation TSS'!$B$4:$J$1000,7,FALSE),"")</f>
        <v>1429.999999999998</v>
      </c>
      <c r="AE427" s="24">
        <f>+IFERROR(VLOOKUP($AC427,'Calculation COD'!$B$4:$J$1055,7,FALSE),"")</f>
        <v>0</v>
      </c>
      <c r="AF427" s="24">
        <f>+IFERROR(VLOOKUP($AC427,'Calculation NH4'!$B$4:$J$1041,7,FALSE),"")</f>
        <v>1010</v>
      </c>
      <c r="AG427" s="42">
        <f>+IFERROR(VLOOKUP($AC427,'Calculation NO3'!$B$4:$J$1044,7,FALSE),"")</f>
        <v>0</v>
      </c>
      <c r="AH427" s="42" t="str">
        <f>+IFERROR(VLOOKUP($AC427,'Calculation P'!$B$4:$J$1000,7,FALSE),"")</f>
        <v/>
      </c>
      <c r="AI427" s="239"/>
      <c r="AJ427" s="377" t="str">
        <f t="shared" si="146"/>
        <v>43838E</v>
      </c>
      <c r="AK427" s="378" t="str">
        <f>+IFERROR(VLOOKUP($AJ427,'Calculation TSS'!$B$4:$J$1000,7,FALSE),"")</f>
        <v/>
      </c>
      <c r="AL427" s="24" t="str">
        <f>+IFERROR(VLOOKUP($AJ427,'Calculation COD'!$B$4:$J$1055,7,FALSE),"")</f>
        <v/>
      </c>
      <c r="AM427" s="24" t="str">
        <f>+IFERROR(VLOOKUP($AJ427,'Calculation NH4'!$B$4:$J$1041,7,FALSE),"")</f>
        <v/>
      </c>
      <c r="AN427" s="42" t="str">
        <f>+IFERROR(VLOOKUP($AJ427,'Calculation NO3'!$B$4:$J$1044,7,FALSE),"")</f>
        <v/>
      </c>
      <c r="AO427" s="70" t="str">
        <f>+IFERROR(VLOOKUP($AJ427,'Calculation P'!$B$4:$J$1000,7,FALSE),"")</f>
        <v/>
      </c>
      <c r="AP427" s="323" t="str">
        <f t="shared" si="147"/>
        <v>43838F</v>
      </c>
      <c r="AQ427" s="25">
        <f>+IFERROR(VLOOKUP($AP427,'Calculation TSS'!$B$4:$J$1000,7,FALSE),"")</f>
        <v>409.99999999999926</v>
      </c>
      <c r="AR427" s="25" t="str">
        <f>+IFERROR(VLOOKUP($AP427,'Calculation COD'!$B$4:$J$1055,7,FALSE),"")</f>
        <v/>
      </c>
      <c r="AS427" s="25" t="str">
        <f>+IFERROR(VLOOKUP($AP427,'Calculation NH4'!$B$4:$J$1041,7,FALSE),"")</f>
        <v/>
      </c>
      <c r="AT427" s="42" t="str">
        <f>+IFERROR(VLOOKUP($AP427,'Calculation NO3'!$B$4:$J$1044,7,FALSE),"")</f>
        <v/>
      </c>
      <c r="AU427" s="42" t="str">
        <f>+IFERROR(VLOOKUP($AP427,'Calculation P'!$B$4:$J$1000,7,FALSE),"")</f>
        <v/>
      </c>
      <c r="AV427" s="62"/>
      <c r="AW427" s="376" t="str">
        <f t="shared" si="148"/>
        <v>43838G</v>
      </c>
      <c r="AX427" s="25">
        <f>+IFERROR(VLOOKUP($AW427,'Calculation COD'!$B$4:$J$1055,7,FALSE),"")</f>
        <v>0</v>
      </c>
      <c r="AY427" s="25">
        <f>+IFERROR(VLOOKUP($AW427,'Calculation NH4'!$B$4:$J$1041,7,FALSE),"")</f>
        <v>574</v>
      </c>
      <c r="AZ427" s="42">
        <f>+IFERROR(VLOOKUP($AW427,'Calculation NO3'!$B$4:$J$1044,7,FALSE),"")</f>
        <v>0</v>
      </c>
      <c r="BA427" s="70" t="str">
        <f>+IFERROR(VLOOKUP($AW427,'Calculation P'!$B$4:$J$1000,7,FALSE),"")</f>
        <v/>
      </c>
      <c r="BB427" s="373" t="str">
        <f t="shared" si="149"/>
        <v>43838H</v>
      </c>
      <c r="BC427" s="42">
        <f>+IFERROR(VLOOKUP($BB427,'Calculation TSS'!$B$4:$J$1000,7,FALSE),"")</f>
        <v>36.000000000000476</v>
      </c>
      <c r="BD427" s="25">
        <f>+IFERROR(VLOOKUP($BB427,'Calculation COD'!$B$4:$J$1055,7,FALSE),"")</f>
        <v>0</v>
      </c>
      <c r="BE427" s="25">
        <f>+IFERROR(VLOOKUP($BB427,'Calculation NH4'!$B$4:$J$1041,7,FALSE),"")</f>
        <v>510</v>
      </c>
      <c r="BF427" s="25">
        <f>+IFERROR(VLOOKUP($BB427,'Calculation NO3'!$B$4:$J$1044,7,FALSE),"")</f>
        <v>122.5</v>
      </c>
      <c r="BG427" s="132" t="str">
        <f>+IFERROR(VLOOKUP($BB427,'Calculation P'!$B$4:$J$1000,7,FALSE),"")</f>
        <v/>
      </c>
      <c r="BH427" s="377" t="str">
        <f t="shared" si="150"/>
        <v>43838I</v>
      </c>
      <c r="BI427" s="67">
        <f>+IFERROR(VLOOKUP($BH427,'Calculation TSS'!$B$4:$J$1000,7,FALSE),"")</f>
        <v>21.999999999999797</v>
      </c>
      <c r="BJ427" s="25">
        <f>+IFERROR(VLOOKUP($BH427,'Calculation COD'!$B$4:$J$1055,7,FALSE),"")</f>
        <v>0</v>
      </c>
      <c r="BK427" s="25">
        <f>+IFERROR(VLOOKUP($BH427,'Calculation NH4'!$B$4:$J$1041,7,FALSE),"")</f>
        <v>242.5</v>
      </c>
      <c r="BL427" s="25">
        <f>+IFERROR(VLOOKUP($BH427,'Calculation NO3'!$B$4:$J$1044,7,FALSE),"")</f>
        <v>150</v>
      </c>
      <c r="BM427" s="42" t="str">
        <f>+IFERROR(VLOOKUP($BH427,'Calculation P'!$B$4:$J$1000,7,FALSE),"")</f>
        <v/>
      </c>
      <c r="BN427" s="62"/>
      <c r="BO427" s="373" t="str">
        <f t="shared" si="151"/>
        <v>43838N</v>
      </c>
      <c r="BP427" s="190" t="str">
        <f>IFERROR(+VLOOKUP($BO427,'Calculation Solids'!$B$4:$I$1141,7,FALSE),"")</f>
        <v/>
      </c>
      <c r="BQ427" s="379" t="str">
        <f t="shared" si="152"/>
        <v>43838O</v>
      </c>
      <c r="BR427" s="190" t="str">
        <f>IFERROR(+VLOOKUP($BQ427,'Calculation Solids'!$B$4:$I$1141,7,FALSE),"")</f>
        <v/>
      </c>
      <c r="BS427" s="380" t="str">
        <f t="shared" si="153"/>
        <v>43838P</v>
      </c>
      <c r="BT427" s="190" t="str">
        <f>IFERROR(+VLOOKUP($BS427,'Calculation Solids'!$B$4:$I$1141,7,FALSE),"")</f>
        <v/>
      </c>
    </row>
    <row r="428" spans="1:72" x14ac:dyDescent="0.35">
      <c r="A428" s="359">
        <v>43839</v>
      </c>
      <c r="B428" s="239"/>
      <c r="C428" s="173" t="str">
        <f t="shared" si="154"/>
        <v>43839A</v>
      </c>
      <c r="D428" s="42" t="str">
        <f>IFERROR(+VLOOKUP(C428,'Calculation Solids'!$B$4:$I$1141,7,FALSE),"")</f>
        <v/>
      </c>
      <c r="E428" s="372" t="str">
        <f>+IFERROR(VLOOKUP($C428,'Calculation COD'!$B$4:$J$1055,7,FALSE),"")</f>
        <v/>
      </c>
      <c r="F428" s="373" t="str">
        <f t="shared" si="138"/>
        <v>43839B</v>
      </c>
      <c r="G428" s="323" t="str">
        <f>IFERROR(+VLOOKUP($F428,'Calculation Solids'!$B$4:$I$1141,7,FALSE),"")</f>
        <v/>
      </c>
      <c r="H428" s="374" t="str">
        <f>+IFERROR(VLOOKUP($F428,'Calculation COD'!$B$4:$J$1055,7,FALSE),"")</f>
        <v/>
      </c>
      <c r="I428" s="374" t="str">
        <f>+IFERROR(VLOOKUP($F428,'Calculation NH4'!$B$4:$J$1041,7,FALSE),"")</f>
        <v/>
      </c>
      <c r="J428" s="42" t="str">
        <f>+IFERROR(VLOOKUP($F428,'Calculation NO3'!$B$4:$J$1044,7,FALSE),"")</f>
        <v/>
      </c>
      <c r="K428" s="42" t="str">
        <f>+IFERROR(VLOOKUP($F428,'Calculation P'!$B$4:$J$1000,7,FALSE),"")</f>
        <v/>
      </c>
      <c r="L428" s="239"/>
      <c r="M428" s="375" t="str">
        <f t="shared" si="139"/>
        <v>43839J</v>
      </c>
      <c r="N428" s="67" t="str">
        <f>+IFERROR(VLOOKUP($M428,'Calculation Solids'!$B$4:$J$1141,7,FALSE),"")</f>
        <v/>
      </c>
      <c r="O428" s="42" t="str">
        <f t="shared" si="140"/>
        <v>43839K</v>
      </c>
      <c r="P428" s="42" t="str">
        <f>+IFERROR(VLOOKUP($O428,'Calculation Solids'!$B$4:$J$1141,7,FALSE),"")</f>
        <v/>
      </c>
      <c r="Q428" s="42" t="str">
        <f t="shared" si="141"/>
        <v>43839L</v>
      </c>
      <c r="R428" s="42" t="str">
        <f>+IFERROR(VLOOKUP($Q428,'Calculation Solids'!$B$4:$J$1141,7,FALSE),"")</f>
        <v/>
      </c>
      <c r="S428" s="42" t="str">
        <f t="shared" si="142"/>
        <v>43839M</v>
      </c>
      <c r="T428" s="42" t="str">
        <f>+IFERROR(VLOOKUP($S428,'Calculation Solids'!$B$4:$J$1141,7,FALSE),"")</f>
        <v/>
      </c>
      <c r="U428" s="70" t="str">
        <f t="shared" si="155"/>
        <v/>
      </c>
      <c r="V428" s="376" t="str">
        <f t="shared" si="144"/>
        <v>43839C</v>
      </c>
      <c r="W428" s="42" t="str">
        <f>+IFERROR(VLOOKUP($V428,'Calculation Solids'!$B$4:$J$1141,7,FALSE),"")</f>
        <v/>
      </c>
      <c r="X428" s="24" t="str">
        <f>+IFERROR(VLOOKUP($V428,'Calculation COD'!$B$4:$J$1055,7,FALSE),"")</f>
        <v/>
      </c>
      <c r="Y428" s="24" t="str">
        <f>+IFERROR(VLOOKUP($V428,'Calculation NH4'!$B$4:$J$1041,7,FALSE),"")</f>
        <v/>
      </c>
      <c r="Z428" s="42" t="str">
        <f>+IFERROR(VLOOKUP($V428,'Calculation NO3'!$B$4:$J$1044,7,FALSE),"")</f>
        <v/>
      </c>
      <c r="AA428" s="132" t="str">
        <f>+IFERROR(VLOOKUP($V428,'Calculation P'!$B$4:$J$1000,7,FALSE),"")</f>
        <v/>
      </c>
      <c r="AB428" s="62"/>
      <c r="AC428" s="373" t="str">
        <f t="shared" si="145"/>
        <v>43839D</v>
      </c>
      <c r="AD428" s="24" t="str">
        <f>+IFERROR(VLOOKUP($AC428,'Calculation TSS'!$B$4:$J$1000,7,FALSE),"")</f>
        <v/>
      </c>
      <c r="AE428" s="24" t="str">
        <f>+IFERROR(VLOOKUP($AC428,'Calculation COD'!$B$4:$J$1055,7,FALSE),"")</f>
        <v/>
      </c>
      <c r="AF428" s="24" t="str">
        <f>+IFERROR(VLOOKUP($AC428,'Calculation NH4'!$B$4:$J$1041,7,FALSE),"")</f>
        <v/>
      </c>
      <c r="AG428" s="42" t="str">
        <f>+IFERROR(VLOOKUP($AC428,'Calculation NO3'!$B$4:$J$1044,7,FALSE),"")</f>
        <v/>
      </c>
      <c r="AH428" s="42" t="str">
        <f>+IFERROR(VLOOKUP($AC428,'Calculation P'!$B$4:$J$1000,7,FALSE),"")</f>
        <v/>
      </c>
      <c r="AI428" s="239"/>
      <c r="AJ428" s="377" t="str">
        <f t="shared" si="146"/>
        <v>43839E</v>
      </c>
      <c r="AK428" s="378" t="str">
        <f>+IFERROR(VLOOKUP($AJ428,'Calculation TSS'!$B$4:$J$1000,7,FALSE),"")</f>
        <v/>
      </c>
      <c r="AL428" s="24" t="str">
        <f>+IFERROR(VLOOKUP($AJ428,'Calculation COD'!$B$4:$J$1055,7,FALSE),"")</f>
        <v/>
      </c>
      <c r="AM428" s="24" t="str">
        <f>+IFERROR(VLOOKUP($AJ428,'Calculation NH4'!$B$4:$J$1041,7,FALSE),"")</f>
        <v/>
      </c>
      <c r="AN428" s="42" t="str">
        <f>+IFERROR(VLOOKUP($AJ428,'Calculation NO3'!$B$4:$J$1044,7,FALSE),"")</f>
        <v/>
      </c>
      <c r="AO428" s="70" t="str">
        <f>+IFERROR(VLOOKUP($AJ428,'Calculation P'!$B$4:$J$1000,7,FALSE),"")</f>
        <v/>
      </c>
      <c r="AP428" s="323" t="str">
        <f t="shared" si="147"/>
        <v>43839F</v>
      </c>
      <c r="AQ428" s="25" t="str">
        <f>+IFERROR(VLOOKUP($AP428,'Calculation TSS'!$B$4:$J$1000,7,FALSE),"")</f>
        <v/>
      </c>
      <c r="AR428" s="25" t="str">
        <f>+IFERROR(VLOOKUP($AP428,'Calculation COD'!$B$4:$J$1055,7,FALSE),"")</f>
        <v/>
      </c>
      <c r="AS428" s="25" t="str">
        <f>+IFERROR(VLOOKUP($AP428,'Calculation NH4'!$B$4:$J$1041,7,FALSE),"")</f>
        <v/>
      </c>
      <c r="AT428" s="42" t="str">
        <f>+IFERROR(VLOOKUP($AP428,'Calculation NO3'!$B$4:$J$1044,7,FALSE),"")</f>
        <v/>
      </c>
      <c r="AU428" s="42" t="str">
        <f>+IFERROR(VLOOKUP($AP428,'Calculation P'!$B$4:$J$1000,7,FALSE),"")</f>
        <v/>
      </c>
      <c r="AV428" s="62"/>
      <c r="AW428" s="376" t="str">
        <f t="shared" si="148"/>
        <v>43839G</v>
      </c>
      <c r="AX428" s="25" t="str">
        <f>+IFERROR(VLOOKUP($AW428,'Calculation COD'!$B$4:$J$1055,7,FALSE),"")</f>
        <v/>
      </c>
      <c r="AY428" s="25" t="str">
        <f>+IFERROR(VLOOKUP($AW428,'Calculation NH4'!$B$4:$J$1041,7,FALSE),"")</f>
        <v/>
      </c>
      <c r="AZ428" s="42" t="str">
        <f>+IFERROR(VLOOKUP($AW428,'Calculation NO3'!$B$4:$J$1044,7,FALSE),"")</f>
        <v/>
      </c>
      <c r="BA428" s="70" t="str">
        <f>+IFERROR(VLOOKUP($AW428,'Calculation P'!$B$4:$J$1000,7,FALSE),"")</f>
        <v/>
      </c>
      <c r="BB428" s="373" t="str">
        <f t="shared" si="149"/>
        <v>43839H</v>
      </c>
      <c r="BC428" s="42" t="str">
        <f>+IFERROR(VLOOKUP($BB428,'Calculation TSS'!$B$4:$J$1000,7,FALSE),"")</f>
        <v/>
      </c>
      <c r="BD428" s="25" t="str">
        <f>+IFERROR(VLOOKUP($BB428,'Calculation COD'!$B$4:$J$1055,7,FALSE),"")</f>
        <v/>
      </c>
      <c r="BE428" s="25" t="str">
        <f>+IFERROR(VLOOKUP($BB428,'Calculation NH4'!$B$4:$J$1041,7,FALSE),"")</f>
        <v/>
      </c>
      <c r="BF428" s="25" t="str">
        <f>+IFERROR(VLOOKUP($BB428,'Calculation NO3'!$B$4:$J$1044,7,FALSE),"")</f>
        <v/>
      </c>
      <c r="BG428" s="132" t="str">
        <f>+IFERROR(VLOOKUP($BB428,'Calculation P'!$B$4:$J$1000,7,FALSE),"")</f>
        <v/>
      </c>
      <c r="BH428" s="377" t="str">
        <f t="shared" si="150"/>
        <v>43839I</v>
      </c>
      <c r="BI428" s="67" t="str">
        <f>+IFERROR(VLOOKUP($BH428,'Calculation TSS'!$B$4:$J$1000,7,FALSE),"")</f>
        <v/>
      </c>
      <c r="BJ428" s="25" t="str">
        <f>+IFERROR(VLOOKUP($BH428,'Calculation COD'!$B$4:$J$1055,7,FALSE),"")</f>
        <v/>
      </c>
      <c r="BK428" s="25" t="str">
        <f>+IFERROR(VLOOKUP($BH428,'Calculation NH4'!$B$4:$J$1041,7,FALSE),"")</f>
        <v/>
      </c>
      <c r="BL428" s="25" t="str">
        <f>+IFERROR(VLOOKUP($BH428,'Calculation NO3'!$B$4:$J$1044,7,FALSE),"")</f>
        <v/>
      </c>
      <c r="BM428" s="42" t="str">
        <f>+IFERROR(VLOOKUP($BH428,'Calculation P'!$B$4:$J$1000,7,FALSE),"")</f>
        <v/>
      </c>
      <c r="BN428" s="62"/>
      <c r="BO428" s="373" t="str">
        <f t="shared" si="151"/>
        <v>43839N</v>
      </c>
      <c r="BP428" s="190" t="str">
        <f>IFERROR(+VLOOKUP($BO428,'Calculation Solids'!$B$4:$I$1141,7,FALSE),"")</f>
        <v/>
      </c>
      <c r="BQ428" s="379" t="str">
        <f t="shared" si="152"/>
        <v>43839O</v>
      </c>
      <c r="BR428" s="190" t="str">
        <f>IFERROR(+VLOOKUP($BQ428,'Calculation Solids'!$B$4:$I$1141,7,FALSE),"")</f>
        <v/>
      </c>
      <c r="BS428" s="380" t="str">
        <f t="shared" si="153"/>
        <v>43839P</v>
      </c>
      <c r="BT428" s="190">
        <f>IFERROR(+VLOOKUP($BS428,'Calculation Solids'!$B$4:$I$1141,7,FALSE),"")</f>
        <v>54.159614461897029</v>
      </c>
    </row>
    <row r="429" spans="1:72" x14ac:dyDescent="0.35">
      <c r="A429" s="359">
        <v>43840</v>
      </c>
      <c r="B429" s="239"/>
      <c r="C429" s="173" t="str">
        <f t="shared" si="154"/>
        <v>43840A</v>
      </c>
      <c r="D429" s="42">
        <f>IFERROR(+VLOOKUP(C429,'Calculation Solids'!$B$4:$I$1141,7,FALSE),"")</f>
        <v>11.848405264871305</v>
      </c>
      <c r="E429" s="372" t="str">
        <f>+IFERROR(VLOOKUP($C429,'Calculation COD'!$B$4:$J$1055,7,FALSE),"")</f>
        <v/>
      </c>
      <c r="F429" s="373" t="str">
        <f t="shared" ref="F429:F438" si="156">+CONCATENATE($A429,$G$5)</f>
        <v>43840B</v>
      </c>
      <c r="G429" s="323">
        <f>IFERROR(+VLOOKUP($F429,'Calculation Solids'!$B$4:$I$1141,7,FALSE),"")</f>
        <v>8.7742703639096309</v>
      </c>
      <c r="H429" s="374" t="str">
        <f>+IFERROR(VLOOKUP($F429,'Calculation COD'!$B$4:$J$1055,7,FALSE),"")</f>
        <v/>
      </c>
      <c r="I429" s="374" t="str">
        <f>+IFERROR(VLOOKUP($F429,'Calculation NH4'!$B$4:$J$1041,7,FALSE),"")</f>
        <v/>
      </c>
      <c r="J429" s="42" t="str">
        <f>+IFERROR(VLOOKUP($F429,'Calculation NO3'!$B$4:$J$1044,7,FALSE),"")</f>
        <v/>
      </c>
      <c r="K429" s="42" t="str">
        <f>+IFERROR(VLOOKUP($F429,'Calculation P'!$B$4:$J$1000,7,FALSE),"")</f>
        <v/>
      </c>
      <c r="L429" s="239"/>
      <c r="M429" s="375" t="str">
        <f t="shared" ref="M429:M438" si="157">+CONCATENATE($A429,$N$5)</f>
        <v>43840J</v>
      </c>
      <c r="N429" s="67">
        <f>+IFERROR(VLOOKUP($M429,'Calculation Solids'!$B$4:$J$1141,7,FALSE),"")</f>
        <v>45.980645095499796</v>
      </c>
      <c r="O429" s="42" t="str">
        <f t="shared" ref="O429:O438" si="158">+CONCATENATE($A429,$P$5)</f>
        <v>43840K</v>
      </c>
      <c r="P429" s="42">
        <f>+IFERROR(VLOOKUP($O429,'Calculation Solids'!$B$4:$J$1141,7,FALSE),"")</f>
        <v>45.618138732115902</v>
      </c>
      <c r="Q429" s="42" t="str">
        <f t="shared" ref="Q429:Q438" si="159">+CONCATENATE($A429,$R$5)</f>
        <v>43840L</v>
      </c>
      <c r="R429" s="42">
        <f>+IFERROR(VLOOKUP($Q429,'Calculation Solids'!$B$4:$J$1141,7,FALSE),"")</f>
        <v>43.768092133214722</v>
      </c>
      <c r="S429" s="42" t="str">
        <f t="shared" ref="S429:S438" si="160">+CONCATENATE($A429,$T$5)</f>
        <v>43840M</v>
      </c>
      <c r="T429" s="42" t="str">
        <f>+IFERROR(VLOOKUP($S429,'Calculation Solids'!$B$4:$J$1141,7,FALSE),"")</f>
        <v/>
      </c>
      <c r="U429" s="70">
        <f t="shared" si="155"/>
        <v>45.12229198694348</v>
      </c>
      <c r="V429" s="376" t="str">
        <f t="shared" ref="V429:V438" si="161">+CONCATENATE($A429,$W$5)</f>
        <v>43840C</v>
      </c>
      <c r="W429" s="42" t="str">
        <f>+IFERROR(VLOOKUP($V429,'Calculation Solids'!$B$4:$J$1141,7,FALSE),"")</f>
        <v/>
      </c>
      <c r="X429" s="24" t="str">
        <f>+IFERROR(VLOOKUP($V429,'Calculation COD'!$B$4:$J$1055,7,FALSE),"")</f>
        <v/>
      </c>
      <c r="Y429" s="24" t="str">
        <f>+IFERROR(VLOOKUP($V429,'Calculation NH4'!$B$4:$J$1041,7,FALSE),"")</f>
        <v/>
      </c>
      <c r="Z429" s="42" t="str">
        <f>+IFERROR(VLOOKUP($V429,'Calculation NO3'!$B$4:$J$1044,7,FALSE),"")</f>
        <v/>
      </c>
      <c r="AA429" s="132" t="str">
        <f>+IFERROR(VLOOKUP($V429,'Calculation P'!$B$4:$J$1000,7,FALSE),"")</f>
        <v/>
      </c>
      <c r="AB429" s="62"/>
      <c r="AC429" s="373" t="str">
        <f t="shared" ref="AC429:AC438" si="162">+CONCATENATE($A429,$AD$5)</f>
        <v>43840D</v>
      </c>
      <c r="AD429" s="24" t="str">
        <f>+IFERROR(VLOOKUP($AC429,'Calculation TSS'!$B$4:$J$1000,7,FALSE),"")</f>
        <v/>
      </c>
      <c r="AE429" s="24" t="str">
        <f>+IFERROR(VLOOKUP($AC429,'Calculation COD'!$B$4:$J$1055,7,FALSE),"")</f>
        <v/>
      </c>
      <c r="AF429" s="24" t="str">
        <f>+IFERROR(VLOOKUP($AC429,'Calculation NH4'!$B$4:$J$1041,7,FALSE),"")</f>
        <v/>
      </c>
      <c r="AG429" s="42" t="str">
        <f>+IFERROR(VLOOKUP($AC429,'Calculation NO3'!$B$4:$J$1044,7,FALSE),"")</f>
        <v/>
      </c>
      <c r="AH429" s="42" t="str">
        <f>+IFERROR(VLOOKUP($AC429,'Calculation P'!$B$4:$J$1000,7,FALSE),"")</f>
        <v/>
      </c>
      <c r="AI429" s="239"/>
      <c r="AJ429" s="377" t="str">
        <f t="shared" ref="AJ429:AJ438" si="163">+CONCATENATE($A429,$AK$5)</f>
        <v>43840E</v>
      </c>
      <c r="AK429" s="378" t="str">
        <f>+IFERROR(VLOOKUP($AJ429,'Calculation TSS'!$B$4:$J$1000,7,FALSE),"")</f>
        <v/>
      </c>
      <c r="AL429" s="24" t="str">
        <f>+IFERROR(VLOOKUP($AJ429,'Calculation COD'!$B$4:$J$1055,7,FALSE),"")</f>
        <v/>
      </c>
      <c r="AM429" s="24" t="str">
        <f>+IFERROR(VLOOKUP($AJ429,'Calculation NH4'!$B$4:$J$1041,7,FALSE),"")</f>
        <v/>
      </c>
      <c r="AN429" s="42" t="str">
        <f>+IFERROR(VLOOKUP($AJ429,'Calculation NO3'!$B$4:$J$1044,7,FALSE),"")</f>
        <v/>
      </c>
      <c r="AO429" s="70" t="str">
        <f>+IFERROR(VLOOKUP($AJ429,'Calculation P'!$B$4:$J$1000,7,FALSE),"")</f>
        <v/>
      </c>
      <c r="AP429" s="323" t="str">
        <f t="shared" ref="AP429:AP438" si="164">+CONCATENATE($A429,$AQ$5)</f>
        <v>43840F</v>
      </c>
      <c r="AQ429" s="25" t="str">
        <f>+IFERROR(VLOOKUP($AP429,'Calculation TSS'!$B$4:$J$1000,7,FALSE),"")</f>
        <v/>
      </c>
      <c r="AR429" s="25" t="str">
        <f>+IFERROR(VLOOKUP($AP429,'Calculation COD'!$B$4:$J$1055,7,FALSE),"")</f>
        <v/>
      </c>
      <c r="AS429" s="25" t="str">
        <f>+IFERROR(VLOOKUP($AP429,'Calculation NH4'!$B$4:$J$1041,7,FALSE),"")</f>
        <v/>
      </c>
      <c r="AT429" s="42" t="str">
        <f>+IFERROR(VLOOKUP($AP429,'Calculation NO3'!$B$4:$J$1044,7,FALSE),"")</f>
        <v/>
      </c>
      <c r="AU429" s="42" t="str">
        <f>+IFERROR(VLOOKUP($AP429,'Calculation P'!$B$4:$J$1000,7,FALSE),"")</f>
        <v/>
      </c>
      <c r="AV429" s="62"/>
      <c r="AW429" s="376" t="str">
        <f t="shared" ref="AW429:AW438" si="165">+CONCATENATE($A429,$AX$5)</f>
        <v>43840G</v>
      </c>
      <c r="AX429" s="25" t="str">
        <f>+IFERROR(VLOOKUP($AW429,'Calculation COD'!$B$4:$J$1055,7,FALSE),"")</f>
        <v/>
      </c>
      <c r="AY429" s="25" t="str">
        <f>+IFERROR(VLOOKUP($AW429,'Calculation NH4'!$B$4:$J$1041,7,FALSE),"")</f>
        <v/>
      </c>
      <c r="AZ429" s="42" t="str">
        <f>+IFERROR(VLOOKUP($AW429,'Calculation NO3'!$B$4:$J$1044,7,FALSE),"")</f>
        <v/>
      </c>
      <c r="BA429" s="70" t="str">
        <f>+IFERROR(VLOOKUP($AW429,'Calculation P'!$B$4:$J$1000,7,FALSE),"")</f>
        <v/>
      </c>
      <c r="BB429" s="373" t="str">
        <f t="shared" ref="BB429:BB438" si="166">+CONCATENATE($A429,$BC$5)</f>
        <v>43840H</v>
      </c>
      <c r="BC429" s="42" t="str">
        <f>+IFERROR(VLOOKUP($BB429,'Calculation TSS'!$B$4:$J$1000,7,FALSE),"")</f>
        <v/>
      </c>
      <c r="BD429" s="25" t="str">
        <f>+IFERROR(VLOOKUP($BB429,'Calculation COD'!$B$4:$J$1055,7,FALSE),"")</f>
        <v/>
      </c>
      <c r="BE429" s="25" t="str">
        <f>+IFERROR(VLOOKUP($BB429,'Calculation NH4'!$B$4:$J$1041,7,FALSE),"")</f>
        <v/>
      </c>
      <c r="BF429" s="25" t="str">
        <f>+IFERROR(VLOOKUP($BB429,'Calculation NO3'!$B$4:$J$1044,7,FALSE),"")</f>
        <v/>
      </c>
      <c r="BG429" s="132" t="str">
        <f>+IFERROR(VLOOKUP($BB429,'Calculation P'!$B$4:$J$1000,7,FALSE),"")</f>
        <v/>
      </c>
      <c r="BH429" s="377" t="str">
        <f t="shared" ref="BH429:BH438" si="167">+CONCATENATE($A429,$BI$5)</f>
        <v>43840I</v>
      </c>
      <c r="BI429" s="67" t="str">
        <f>+IFERROR(VLOOKUP($BH429,'Calculation TSS'!$B$4:$J$1000,7,FALSE),"")</f>
        <v/>
      </c>
      <c r="BJ429" s="25" t="str">
        <f>+IFERROR(VLOOKUP($BH429,'Calculation COD'!$B$4:$J$1055,7,FALSE),"")</f>
        <v/>
      </c>
      <c r="BK429" s="25" t="str">
        <f>+IFERROR(VLOOKUP($BH429,'Calculation NH4'!$B$4:$J$1041,7,FALSE),"")</f>
        <v/>
      </c>
      <c r="BL429" s="25" t="str">
        <f>+IFERROR(VLOOKUP($BH429,'Calculation NO3'!$B$4:$J$1044,7,FALSE),"")</f>
        <v/>
      </c>
      <c r="BM429" s="42" t="str">
        <f>+IFERROR(VLOOKUP($BH429,'Calculation P'!$B$4:$J$1000,7,FALSE),"")</f>
        <v/>
      </c>
      <c r="BN429" s="62"/>
      <c r="BO429" s="373" t="str">
        <f t="shared" ref="BO429:BO438" si="168">+CONCATENATE($A429,$BP$5)</f>
        <v>43840N</v>
      </c>
      <c r="BP429" s="190" t="str">
        <f>IFERROR(+VLOOKUP($BO429,'Calculation Solids'!$B$4:$I$1141,7,FALSE),"")</f>
        <v/>
      </c>
      <c r="BQ429" s="379" t="str">
        <f t="shared" ref="BQ429:BQ438" si="169">+CONCATENATE($A429,$BR$5)</f>
        <v>43840O</v>
      </c>
      <c r="BR429" s="190" t="str">
        <f>IFERROR(+VLOOKUP($BQ429,'Calculation Solids'!$B$4:$I$1141,7,FALSE),"")</f>
        <v/>
      </c>
      <c r="BS429" s="380" t="str">
        <f t="shared" ref="BS429:BS438" si="170">+CONCATENATE($A429,$BT$5)</f>
        <v>43840P</v>
      </c>
      <c r="BT429" s="190" t="str">
        <f>IFERROR(+VLOOKUP($BS429,'Calculation Solids'!$B$4:$I$1141,7,FALSE),"")</f>
        <v/>
      </c>
    </row>
    <row r="430" spans="1:72" x14ac:dyDescent="0.35">
      <c r="A430" s="359">
        <v>43841</v>
      </c>
      <c r="B430" s="406"/>
      <c r="C430" s="407" t="str">
        <f t="shared" si="154"/>
        <v>43841A</v>
      </c>
      <c r="D430" s="408" t="str">
        <f>IFERROR(+VLOOKUP(C430,'Calculation Solids'!$B$4:$I$1141,7,FALSE),"")</f>
        <v/>
      </c>
      <c r="E430" s="409" t="str">
        <f>+IFERROR(VLOOKUP($C430,'Calculation COD'!$B$4:$J$1055,7,FALSE),"")</f>
        <v/>
      </c>
      <c r="F430" s="410" t="str">
        <f t="shared" si="156"/>
        <v>43841B</v>
      </c>
      <c r="G430" s="411" t="str">
        <f>IFERROR(+VLOOKUP($F430,'Calculation Solids'!$B$4:$I$1141,7,FALSE),"")</f>
        <v/>
      </c>
      <c r="H430" s="412" t="str">
        <f>+IFERROR(VLOOKUP($F430,'Calculation COD'!$B$4:$J$1055,7,FALSE),"")</f>
        <v/>
      </c>
      <c r="I430" s="412" t="str">
        <f>+IFERROR(VLOOKUP($F430,'Calculation NH4'!$B$4:$J$1041,7,FALSE),"")</f>
        <v/>
      </c>
      <c r="J430" s="408" t="str">
        <f>+IFERROR(VLOOKUP($F430,'Calculation NO3'!$B$4:$J$1044,7,FALSE),"")</f>
        <v/>
      </c>
      <c r="K430" s="408" t="str">
        <f>+IFERROR(VLOOKUP($F430,'Calculation P'!$B$4:$J$1000,7,FALSE),"")</f>
        <v/>
      </c>
      <c r="L430" s="406"/>
      <c r="M430" s="413" t="str">
        <f t="shared" si="157"/>
        <v>43841J</v>
      </c>
      <c r="N430" s="414" t="str">
        <f>+IFERROR(VLOOKUP($M430,'Calculation Solids'!$B$4:$J$1141,7,FALSE),"")</f>
        <v/>
      </c>
      <c r="O430" s="408" t="str">
        <f t="shared" si="158"/>
        <v>43841K</v>
      </c>
      <c r="P430" s="408" t="str">
        <f>+IFERROR(VLOOKUP($O430,'Calculation Solids'!$B$4:$J$1141,7,FALSE),"")</f>
        <v/>
      </c>
      <c r="Q430" s="408" t="str">
        <f t="shared" si="159"/>
        <v>43841L</v>
      </c>
      <c r="R430" s="408" t="str">
        <f>+IFERROR(VLOOKUP($Q430,'Calculation Solids'!$B$4:$J$1141,7,FALSE),"")</f>
        <v/>
      </c>
      <c r="S430" s="408" t="str">
        <f t="shared" si="160"/>
        <v>43841M</v>
      </c>
      <c r="T430" s="408" t="str">
        <f>+IFERROR(VLOOKUP($S430,'Calculation Solids'!$B$4:$J$1141,7,FALSE),"")</f>
        <v/>
      </c>
      <c r="U430" s="415" t="str">
        <f t="shared" si="155"/>
        <v/>
      </c>
      <c r="V430" s="416" t="str">
        <f t="shared" si="161"/>
        <v>43841C</v>
      </c>
      <c r="W430" s="408" t="str">
        <f>+IFERROR(VLOOKUP($V430,'Calculation Solids'!$B$4:$J$1141,7,FALSE),"")</f>
        <v/>
      </c>
      <c r="X430" s="417" t="str">
        <f>+IFERROR(VLOOKUP($V430,'Calculation COD'!$B$4:$J$1055,7,FALSE),"")</f>
        <v/>
      </c>
      <c r="Y430" s="417" t="str">
        <f>+IFERROR(VLOOKUP($V430,'Calculation NH4'!$B$4:$J$1041,7,FALSE),"")</f>
        <v/>
      </c>
      <c r="Z430" s="408" t="str">
        <f>+IFERROR(VLOOKUP($V430,'Calculation NO3'!$B$4:$J$1044,7,FALSE),"")</f>
        <v/>
      </c>
      <c r="AA430" s="418" t="str">
        <f>+IFERROR(VLOOKUP($V430,'Calculation P'!$B$4:$J$1000,7,FALSE),"")</f>
        <v/>
      </c>
      <c r="AB430" s="419"/>
      <c r="AC430" s="410" t="str">
        <f t="shared" si="162"/>
        <v>43841D</v>
      </c>
      <c r="AD430" s="417" t="str">
        <f>+IFERROR(VLOOKUP($AC430,'Calculation TSS'!$B$4:$J$1000,7,FALSE),"")</f>
        <v/>
      </c>
      <c r="AE430" s="417" t="str">
        <f>+IFERROR(VLOOKUP($AC430,'Calculation COD'!$B$4:$J$1055,7,FALSE),"")</f>
        <v/>
      </c>
      <c r="AF430" s="417" t="str">
        <f>+IFERROR(VLOOKUP($AC430,'Calculation NH4'!$B$4:$J$1041,7,FALSE),"")</f>
        <v/>
      </c>
      <c r="AG430" s="408" t="str">
        <f>+IFERROR(VLOOKUP($AC430,'Calculation NO3'!$B$4:$J$1044,7,FALSE),"")</f>
        <v/>
      </c>
      <c r="AH430" s="408" t="str">
        <f>+IFERROR(VLOOKUP($AC430,'Calculation P'!$B$4:$J$1000,7,FALSE),"")</f>
        <v/>
      </c>
      <c r="AI430" s="406"/>
      <c r="AJ430" s="420" t="str">
        <f t="shared" si="163"/>
        <v>43841E</v>
      </c>
      <c r="AK430" s="421" t="str">
        <f>+IFERROR(VLOOKUP($AJ430,'Calculation TSS'!$B$4:$J$1000,7,FALSE),"")</f>
        <v/>
      </c>
      <c r="AL430" s="417" t="str">
        <f>+IFERROR(VLOOKUP($AJ430,'Calculation COD'!$B$4:$J$1055,7,FALSE),"")</f>
        <v/>
      </c>
      <c r="AM430" s="417" t="str">
        <f>+IFERROR(VLOOKUP($AJ430,'Calculation NH4'!$B$4:$J$1041,7,FALSE),"")</f>
        <v/>
      </c>
      <c r="AN430" s="408" t="str">
        <f>+IFERROR(VLOOKUP($AJ430,'Calculation NO3'!$B$4:$J$1044,7,FALSE),"")</f>
        <v/>
      </c>
      <c r="AO430" s="415" t="str">
        <f>+IFERROR(VLOOKUP($AJ430,'Calculation P'!$B$4:$J$1000,7,FALSE),"")</f>
        <v/>
      </c>
      <c r="AP430" s="411" t="str">
        <f t="shared" si="164"/>
        <v>43841F</v>
      </c>
      <c r="AQ430" s="422" t="str">
        <f>+IFERROR(VLOOKUP($AP430,'Calculation TSS'!$B$4:$J$1000,7,FALSE),"")</f>
        <v/>
      </c>
      <c r="AR430" s="422" t="str">
        <f>+IFERROR(VLOOKUP($AP430,'Calculation COD'!$B$4:$J$1055,7,FALSE),"")</f>
        <v/>
      </c>
      <c r="AS430" s="422" t="str">
        <f>+IFERROR(VLOOKUP($AP430,'Calculation NH4'!$B$4:$J$1041,7,FALSE),"")</f>
        <v/>
      </c>
      <c r="AT430" s="408" t="str">
        <f>+IFERROR(VLOOKUP($AP430,'Calculation NO3'!$B$4:$J$1044,7,FALSE),"")</f>
        <v/>
      </c>
      <c r="AU430" s="408" t="str">
        <f>+IFERROR(VLOOKUP($AP430,'Calculation P'!$B$4:$J$1000,7,FALSE),"")</f>
        <v/>
      </c>
      <c r="AV430" s="419"/>
      <c r="AW430" s="416" t="str">
        <f t="shared" si="165"/>
        <v>43841G</v>
      </c>
      <c r="AX430" s="422" t="str">
        <f>+IFERROR(VLOOKUP($AW430,'Calculation COD'!$B$4:$J$1055,7,FALSE),"")</f>
        <v/>
      </c>
      <c r="AY430" s="422" t="str">
        <f>+IFERROR(VLOOKUP($AW430,'Calculation NH4'!$B$4:$J$1041,7,FALSE),"")</f>
        <v/>
      </c>
      <c r="AZ430" s="408" t="str">
        <f>+IFERROR(VLOOKUP($AW430,'Calculation NO3'!$B$4:$J$1044,7,FALSE),"")</f>
        <v/>
      </c>
      <c r="BA430" s="415" t="str">
        <f>+IFERROR(VLOOKUP($AW430,'Calculation P'!$B$4:$J$1000,7,FALSE),"")</f>
        <v/>
      </c>
      <c r="BB430" s="410" t="str">
        <f t="shared" si="166"/>
        <v>43841H</v>
      </c>
      <c r="BC430" s="408" t="str">
        <f>+IFERROR(VLOOKUP($BB430,'Calculation TSS'!$B$4:$J$1000,7,FALSE),"")</f>
        <v/>
      </c>
      <c r="BD430" s="422" t="str">
        <f>+IFERROR(VLOOKUP($BB430,'Calculation COD'!$B$4:$J$1055,7,FALSE),"")</f>
        <v/>
      </c>
      <c r="BE430" s="422" t="str">
        <f>+IFERROR(VLOOKUP($BB430,'Calculation NH4'!$B$4:$J$1041,7,FALSE),"")</f>
        <v/>
      </c>
      <c r="BF430" s="422" t="str">
        <f>+IFERROR(VLOOKUP($BB430,'Calculation NO3'!$B$4:$J$1044,7,FALSE),"")</f>
        <v/>
      </c>
      <c r="BG430" s="418" t="str">
        <f>+IFERROR(VLOOKUP($BB430,'Calculation P'!$B$4:$J$1000,7,FALSE),"")</f>
        <v/>
      </c>
      <c r="BH430" s="420" t="str">
        <f t="shared" si="167"/>
        <v>43841I</v>
      </c>
      <c r="BI430" s="414" t="str">
        <f>+IFERROR(VLOOKUP($BH430,'Calculation TSS'!$B$4:$J$1000,7,FALSE),"")</f>
        <v/>
      </c>
      <c r="BJ430" s="422" t="str">
        <f>+IFERROR(VLOOKUP($BH430,'Calculation COD'!$B$4:$J$1055,7,FALSE),"")</f>
        <v/>
      </c>
      <c r="BK430" s="422" t="str">
        <f>+IFERROR(VLOOKUP($BH430,'Calculation NH4'!$B$4:$J$1041,7,FALSE),"")</f>
        <v/>
      </c>
      <c r="BL430" s="422" t="str">
        <f>+IFERROR(VLOOKUP($BH430,'Calculation NO3'!$B$4:$J$1044,7,FALSE),"")</f>
        <v/>
      </c>
      <c r="BM430" s="408" t="str">
        <f>+IFERROR(VLOOKUP($BH430,'Calculation P'!$B$4:$J$1000,7,FALSE),"")</f>
        <v/>
      </c>
      <c r="BN430" s="419"/>
      <c r="BO430" s="410" t="str">
        <f t="shared" si="168"/>
        <v>43841N</v>
      </c>
      <c r="BP430" s="423" t="str">
        <f>IFERROR(+VLOOKUP($BO430,'Calculation Solids'!$B$4:$I$1141,7,FALSE),"")</f>
        <v/>
      </c>
      <c r="BQ430" s="424" t="str">
        <f t="shared" si="169"/>
        <v>43841O</v>
      </c>
      <c r="BR430" s="423" t="str">
        <f>IFERROR(+VLOOKUP($BQ430,'Calculation Solids'!$B$4:$I$1141,7,FALSE),"")</f>
        <v/>
      </c>
      <c r="BS430" s="425" t="str">
        <f t="shared" si="170"/>
        <v>43841P</v>
      </c>
      <c r="BT430" s="423" t="str">
        <f>IFERROR(+VLOOKUP($BS430,'Calculation Solids'!$B$4:$I$1141,7,FALSE),"")</f>
        <v/>
      </c>
    </row>
    <row r="431" spans="1:72" x14ac:dyDescent="0.35">
      <c r="A431" s="359">
        <v>43842</v>
      </c>
      <c r="B431" s="406"/>
      <c r="C431" s="407" t="str">
        <f t="shared" si="154"/>
        <v>43842A</v>
      </c>
      <c r="D431" s="408" t="str">
        <f>IFERROR(+VLOOKUP(C431,'Calculation Solids'!$B$4:$I$1141,7,FALSE),"")</f>
        <v/>
      </c>
      <c r="E431" s="409" t="str">
        <f>+IFERROR(VLOOKUP($C431,'Calculation COD'!$B$4:$J$1055,7,FALSE),"")</f>
        <v/>
      </c>
      <c r="F431" s="410" t="str">
        <f t="shared" si="156"/>
        <v>43842B</v>
      </c>
      <c r="G431" s="411" t="str">
        <f>IFERROR(+VLOOKUP($F431,'Calculation Solids'!$B$4:$I$1141,7,FALSE),"")</f>
        <v/>
      </c>
      <c r="H431" s="412" t="str">
        <f>+IFERROR(VLOOKUP($F431,'Calculation COD'!$B$4:$J$1055,7,FALSE),"")</f>
        <v/>
      </c>
      <c r="I431" s="412" t="str">
        <f>+IFERROR(VLOOKUP($F431,'Calculation NH4'!$B$4:$J$1041,7,FALSE),"")</f>
        <v/>
      </c>
      <c r="J431" s="408" t="str">
        <f>+IFERROR(VLOOKUP($F431,'Calculation NO3'!$B$4:$J$1044,7,FALSE),"")</f>
        <v/>
      </c>
      <c r="K431" s="408" t="str">
        <f>+IFERROR(VLOOKUP($F431,'Calculation P'!$B$4:$J$1000,7,FALSE),"")</f>
        <v/>
      </c>
      <c r="L431" s="406"/>
      <c r="M431" s="413" t="str">
        <f t="shared" si="157"/>
        <v>43842J</v>
      </c>
      <c r="N431" s="414" t="str">
        <f>+IFERROR(VLOOKUP($M431,'Calculation Solids'!$B$4:$J$1141,7,FALSE),"")</f>
        <v/>
      </c>
      <c r="O431" s="408" t="str">
        <f t="shared" si="158"/>
        <v>43842K</v>
      </c>
      <c r="P431" s="408" t="str">
        <f>+IFERROR(VLOOKUP($O431,'Calculation Solids'!$B$4:$J$1141,7,FALSE),"")</f>
        <v/>
      </c>
      <c r="Q431" s="408" t="str">
        <f t="shared" si="159"/>
        <v>43842L</v>
      </c>
      <c r="R431" s="408" t="str">
        <f>+IFERROR(VLOOKUP($Q431,'Calculation Solids'!$B$4:$J$1141,7,FALSE),"")</f>
        <v/>
      </c>
      <c r="S431" s="408" t="str">
        <f t="shared" si="160"/>
        <v>43842M</v>
      </c>
      <c r="T431" s="408" t="str">
        <f>+IFERROR(VLOOKUP($S431,'Calculation Solids'!$B$4:$J$1141,7,FALSE),"")</f>
        <v/>
      </c>
      <c r="U431" s="415" t="str">
        <f t="shared" si="155"/>
        <v/>
      </c>
      <c r="V431" s="416" t="str">
        <f t="shared" si="161"/>
        <v>43842C</v>
      </c>
      <c r="W431" s="408" t="str">
        <f>+IFERROR(VLOOKUP($V431,'Calculation Solids'!$B$4:$J$1141,7,FALSE),"")</f>
        <v/>
      </c>
      <c r="X431" s="417" t="str">
        <f>+IFERROR(VLOOKUP($V431,'Calculation COD'!$B$4:$J$1055,7,FALSE),"")</f>
        <v/>
      </c>
      <c r="Y431" s="417" t="str">
        <f>+IFERROR(VLOOKUP($V431,'Calculation NH4'!$B$4:$J$1041,7,FALSE),"")</f>
        <v/>
      </c>
      <c r="Z431" s="408" t="str">
        <f>+IFERROR(VLOOKUP($V431,'Calculation NO3'!$B$4:$J$1044,7,FALSE),"")</f>
        <v/>
      </c>
      <c r="AA431" s="418" t="str">
        <f>+IFERROR(VLOOKUP($V431,'Calculation P'!$B$4:$J$1000,7,FALSE),"")</f>
        <v/>
      </c>
      <c r="AB431" s="419"/>
      <c r="AC431" s="410" t="str">
        <f t="shared" si="162"/>
        <v>43842D</v>
      </c>
      <c r="AD431" s="417" t="str">
        <f>+IFERROR(VLOOKUP($AC431,'Calculation TSS'!$B$4:$J$1000,7,FALSE),"")</f>
        <v/>
      </c>
      <c r="AE431" s="417" t="str">
        <f>+IFERROR(VLOOKUP($AC431,'Calculation COD'!$B$4:$J$1055,7,FALSE),"")</f>
        <v/>
      </c>
      <c r="AF431" s="417" t="str">
        <f>+IFERROR(VLOOKUP($AC431,'Calculation NH4'!$B$4:$J$1041,7,FALSE),"")</f>
        <v/>
      </c>
      <c r="AG431" s="408" t="str">
        <f>+IFERROR(VLOOKUP($AC431,'Calculation NO3'!$B$4:$J$1044,7,FALSE),"")</f>
        <v/>
      </c>
      <c r="AH431" s="408" t="str">
        <f>+IFERROR(VLOOKUP($AC431,'Calculation P'!$B$4:$J$1000,7,FALSE),"")</f>
        <v/>
      </c>
      <c r="AI431" s="406"/>
      <c r="AJ431" s="420" t="str">
        <f t="shared" si="163"/>
        <v>43842E</v>
      </c>
      <c r="AK431" s="421" t="str">
        <f>+IFERROR(VLOOKUP($AJ431,'Calculation TSS'!$B$4:$J$1000,7,FALSE),"")</f>
        <v/>
      </c>
      <c r="AL431" s="417" t="str">
        <f>+IFERROR(VLOOKUP($AJ431,'Calculation COD'!$B$4:$J$1055,7,FALSE),"")</f>
        <v/>
      </c>
      <c r="AM431" s="417" t="str">
        <f>+IFERROR(VLOOKUP($AJ431,'Calculation NH4'!$B$4:$J$1041,7,FALSE),"")</f>
        <v/>
      </c>
      <c r="AN431" s="408" t="str">
        <f>+IFERROR(VLOOKUP($AJ431,'Calculation NO3'!$B$4:$J$1044,7,FALSE),"")</f>
        <v/>
      </c>
      <c r="AO431" s="415" t="str">
        <f>+IFERROR(VLOOKUP($AJ431,'Calculation P'!$B$4:$J$1000,7,FALSE),"")</f>
        <v/>
      </c>
      <c r="AP431" s="411" t="str">
        <f t="shared" si="164"/>
        <v>43842F</v>
      </c>
      <c r="AQ431" s="422" t="str">
        <f>+IFERROR(VLOOKUP($AP431,'Calculation TSS'!$B$4:$J$1000,7,FALSE),"")</f>
        <v/>
      </c>
      <c r="AR431" s="422" t="str">
        <f>+IFERROR(VLOOKUP($AP431,'Calculation COD'!$B$4:$J$1055,7,FALSE),"")</f>
        <v/>
      </c>
      <c r="AS431" s="422" t="str">
        <f>+IFERROR(VLOOKUP($AP431,'Calculation NH4'!$B$4:$J$1041,7,FALSE),"")</f>
        <v/>
      </c>
      <c r="AT431" s="408" t="str">
        <f>+IFERROR(VLOOKUP($AP431,'Calculation NO3'!$B$4:$J$1044,7,FALSE),"")</f>
        <v/>
      </c>
      <c r="AU431" s="408" t="str">
        <f>+IFERROR(VLOOKUP($AP431,'Calculation P'!$B$4:$J$1000,7,FALSE),"")</f>
        <v/>
      </c>
      <c r="AV431" s="419"/>
      <c r="AW431" s="416" t="str">
        <f t="shared" si="165"/>
        <v>43842G</v>
      </c>
      <c r="AX431" s="422" t="str">
        <f>+IFERROR(VLOOKUP($AW431,'Calculation COD'!$B$4:$J$1055,7,FALSE),"")</f>
        <v/>
      </c>
      <c r="AY431" s="422" t="str">
        <f>+IFERROR(VLOOKUP($AW431,'Calculation NH4'!$B$4:$J$1041,7,FALSE),"")</f>
        <v/>
      </c>
      <c r="AZ431" s="408" t="str">
        <f>+IFERROR(VLOOKUP($AW431,'Calculation NO3'!$B$4:$J$1044,7,FALSE),"")</f>
        <v/>
      </c>
      <c r="BA431" s="415" t="str">
        <f>+IFERROR(VLOOKUP($AW431,'Calculation P'!$B$4:$J$1000,7,FALSE),"")</f>
        <v/>
      </c>
      <c r="BB431" s="410" t="str">
        <f t="shared" si="166"/>
        <v>43842H</v>
      </c>
      <c r="BC431" s="408" t="str">
        <f>+IFERROR(VLOOKUP($BB431,'Calculation TSS'!$B$4:$J$1000,7,FALSE),"")</f>
        <v/>
      </c>
      <c r="BD431" s="422" t="str">
        <f>+IFERROR(VLOOKUP($BB431,'Calculation COD'!$B$4:$J$1055,7,FALSE),"")</f>
        <v/>
      </c>
      <c r="BE431" s="422" t="str">
        <f>+IFERROR(VLOOKUP($BB431,'Calculation NH4'!$B$4:$J$1041,7,FALSE),"")</f>
        <v/>
      </c>
      <c r="BF431" s="422" t="str">
        <f>+IFERROR(VLOOKUP($BB431,'Calculation NO3'!$B$4:$J$1044,7,FALSE),"")</f>
        <v/>
      </c>
      <c r="BG431" s="418" t="str">
        <f>+IFERROR(VLOOKUP($BB431,'Calculation P'!$B$4:$J$1000,7,FALSE),"")</f>
        <v/>
      </c>
      <c r="BH431" s="420" t="str">
        <f t="shared" si="167"/>
        <v>43842I</v>
      </c>
      <c r="BI431" s="414" t="str">
        <f>+IFERROR(VLOOKUP($BH431,'Calculation TSS'!$B$4:$J$1000,7,FALSE),"")</f>
        <v/>
      </c>
      <c r="BJ431" s="422" t="str">
        <f>+IFERROR(VLOOKUP($BH431,'Calculation COD'!$B$4:$J$1055,7,FALSE),"")</f>
        <v/>
      </c>
      <c r="BK431" s="422" t="str">
        <f>+IFERROR(VLOOKUP($BH431,'Calculation NH4'!$B$4:$J$1041,7,FALSE),"")</f>
        <v/>
      </c>
      <c r="BL431" s="422" t="str">
        <f>+IFERROR(VLOOKUP($BH431,'Calculation NO3'!$B$4:$J$1044,7,FALSE),"")</f>
        <v/>
      </c>
      <c r="BM431" s="408" t="str">
        <f>+IFERROR(VLOOKUP($BH431,'Calculation P'!$B$4:$J$1000,7,FALSE),"")</f>
        <v/>
      </c>
      <c r="BN431" s="419"/>
      <c r="BO431" s="410" t="str">
        <f t="shared" si="168"/>
        <v>43842N</v>
      </c>
      <c r="BP431" s="423" t="str">
        <f>IFERROR(+VLOOKUP($BO431,'Calculation Solids'!$B$4:$I$1141,7,FALSE),"")</f>
        <v/>
      </c>
      <c r="BQ431" s="424" t="str">
        <f t="shared" si="169"/>
        <v>43842O</v>
      </c>
      <c r="BR431" s="423" t="str">
        <f>IFERROR(+VLOOKUP($BQ431,'Calculation Solids'!$B$4:$I$1141,7,FALSE),"")</f>
        <v/>
      </c>
      <c r="BS431" s="425" t="str">
        <f t="shared" si="170"/>
        <v>43842P</v>
      </c>
      <c r="BT431" s="423" t="str">
        <f>IFERROR(+VLOOKUP($BS431,'Calculation Solids'!$B$4:$I$1141,7,FALSE),"")</f>
        <v/>
      </c>
    </row>
    <row r="432" spans="1:72" x14ac:dyDescent="0.35">
      <c r="A432" s="359">
        <v>43843</v>
      </c>
      <c r="B432" s="404"/>
      <c r="C432" s="173" t="str">
        <f t="shared" si="154"/>
        <v>43843A</v>
      </c>
      <c r="D432" s="42" t="str">
        <f>IFERROR(+VLOOKUP(C432,'Calculation Solids'!$B$4:$I$1141,7,FALSE),"")</f>
        <v/>
      </c>
      <c r="E432" s="372" t="str">
        <f>+IFERROR(VLOOKUP($C432,'Calculation COD'!$B$4:$J$1055,7,FALSE),"")</f>
        <v/>
      </c>
      <c r="F432" s="373" t="str">
        <f t="shared" si="156"/>
        <v>43843B</v>
      </c>
      <c r="G432" s="323" t="str">
        <f>IFERROR(+VLOOKUP($F432,'Calculation Solids'!$B$4:$I$1141,7,FALSE),"")</f>
        <v/>
      </c>
      <c r="H432" s="374" t="str">
        <f>+IFERROR(VLOOKUP($F432,'Calculation COD'!$B$4:$J$1055,7,FALSE),"")</f>
        <v/>
      </c>
      <c r="I432" s="374" t="str">
        <f>+IFERROR(VLOOKUP($F432,'Calculation NH4'!$B$4:$J$1041,7,FALSE),"")</f>
        <v/>
      </c>
      <c r="J432" s="42" t="str">
        <f>+IFERROR(VLOOKUP($F432,'Calculation NO3'!$B$4:$J$1044,7,FALSE),"")</f>
        <v/>
      </c>
      <c r="K432" s="42" t="str">
        <f>+IFERROR(VLOOKUP($F432,'Calculation P'!$B$4:$J$1000,7,FALSE),"")</f>
        <v/>
      </c>
      <c r="L432" s="404"/>
      <c r="M432" s="375" t="str">
        <f t="shared" si="157"/>
        <v>43843J</v>
      </c>
      <c r="N432" s="67" t="str">
        <f>+IFERROR(VLOOKUP($M432,'Calculation Solids'!$B$4:$J$1141,7,FALSE),"")</f>
        <v/>
      </c>
      <c r="O432" s="42" t="str">
        <f t="shared" si="158"/>
        <v>43843K</v>
      </c>
      <c r="P432" s="42" t="str">
        <f>+IFERROR(VLOOKUP($O432,'Calculation Solids'!$B$4:$J$1141,7,FALSE),"")</f>
        <v/>
      </c>
      <c r="Q432" s="42" t="str">
        <f t="shared" si="159"/>
        <v>43843L</v>
      </c>
      <c r="R432" s="42" t="str">
        <f>+IFERROR(VLOOKUP($Q432,'Calculation Solids'!$B$4:$J$1141,7,FALSE),"")</f>
        <v/>
      </c>
      <c r="S432" s="42" t="str">
        <f t="shared" si="160"/>
        <v>43843M</v>
      </c>
      <c r="T432" s="42" t="str">
        <f>+IFERROR(VLOOKUP($S432,'Calculation Solids'!$B$4:$J$1141,7,FALSE),"")</f>
        <v/>
      </c>
      <c r="U432" s="70" t="str">
        <f t="shared" si="155"/>
        <v/>
      </c>
      <c r="V432" s="376" t="str">
        <f t="shared" si="161"/>
        <v>43843C</v>
      </c>
      <c r="W432" s="42" t="str">
        <f>+IFERROR(VLOOKUP($V432,'Calculation Solids'!$B$4:$J$1141,7,FALSE),"")</f>
        <v/>
      </c>
      <c r="X432" s="24" t="str">
        <f>+IFERROR(VLOOKUP($V432,'Calculation COD'!$B$4:$J$1055,7,FALSE),"")</f>
        <v/>
      </c>
      <c r="Y432" s="24" t="str">
        <f>+IFERROR(VLOOKUP($V432,'Calculation NH4'!$B$4:$J$1041,7,FALSE),"")</f>
        <v/>
      </c>
      <c r="Z432" s="42" t="str">
        <f>+IFERROR(VLOOKUP($V432,'Calculation NO3'!$B$4:$J$1044,7,FALSE),"")</f>
        <v/>
      </c>
      <c r="AA432" s="132" t="str">
        <f>+IFERROR(VLOOKUP($V432,'Calculation P'!$B$4:$J$1000,7,FALSE),"")</f>
        <v/>
      </c>
      <c r="AB432" s="405"/>
      <c r="AC432" s="373" t="str">
        <f t="shared" si="162"/>
        <v>43843D</v>
      </c>
      <c r="AD432" s="24" t="str">
        <f>+IFERROR(VLOOKUP($AC432,'Calculation TSS'!$B$4:$J$1000,7,FALSE),"")</f>
        <v/>
      </c>
      <c r="AE432" s="24" t="str">
        <f>+IFERROR(VLOOKUP($AC432,'Calculation COD'!$B$4:$J$1055,7,FALSE),"")</f>
        <v/>
      </c>
      <c r="AF432" s="24" t="str">
        <f>+IFERROR(VLOOKUP($AC432,'Calculation NH4'!$B$4:$J$1041,7,FALSE),"")</f>
        <v/>
      </c>
      <c r="AG432" s="42" t="str">
        <f>+IFERROR(VLOOKUP($AC432,'Calculation NO3'!$B$4:$J$1044,7,FALSE),"")</f>
        <v/>
      </c>
      <c r="AH432" s="42" t="str">
        <f>+IFERROR(VLOOKUP($AC432,'Calculation P'!$B$4:$J$1000,7,FALSE),"")</f>
        <v/>
      </c>
      <c r="AI432" s="404"/>
      <c r="AJ432" s="377" t="str">
        <f t="shared" si="163"/>
        <v>43843E</v>
      </c>
      <c r="AK432" s="378" t="str">
        <f>+IFERROR(VLOOKUP($AJ432,'Calculation TSS'!$B$4:$J$1000,7,FALSE),"")</f>
        <v/>
      </c>
      <c r="AL432" s="24" t="str">
        <f>+IFERROR(VLOOKUP($AJ432,'Calculation COD'!$B$4:$J$1055,7,FALSE),"")</f>
        <v/>
      </c>
      <c r="AM432" s="24" t="str">
        <f>+IFERROR(VLOOKUP($AJ432,'Calculation NH4'!$B$4:$J$1041,7,FALSE),"")</f>
        <v/>
      </c>
      <c r="AN432" s="42" t="str">
        <f>+IFERROR(VLOOKUP($AJ432,'Calculation NO3'!$B$4:$J$1044,7,FALSE),"")</f>
        <v/>
      </c>
      <c r="AO432" s="70" t="str">
        <f>+IFERROR(VLOOKUP($AJ432,'Calculation P'!$B$4:$J$1000,7,FALSE),"")</f>
        <v/>
      </c>
      <c r="AP432" s="323" t="str">
        <f t="shared" si="164"/>
        <v>43843F</v>
      </c>
      <c r="AQ432" s="25" t="str">
        <f>+IFERROR(VLOOKUP($AP432,'Calculation TSS'!$B$4:$J$1000,7,FALSE),"")</f>
        <v/>
      </c>
      <c r="AR432" s="25" t="str">
        <f>+IFERROR(VLOOKUP($AP432,'Calculation COD'!$B$4:$J$1055,7,FALSE),"")</f>
        <v/>
      </c>
      <c r="AS432" s="25" t="str">
        <f>+IFERROR(VLOOKUP($AP432,'Calculation NH4'!$B$4:$J$1041,7,FALSE),"")</f>
        <v/>
      </c>
      <c r="AT432" s="42" t="str">
        <f>+IFERROR(VLOOKUP($AP432,'Calculation NO3'!$B$4:$J$1044,7,FALSE),"")</f>
        <v/>
      </c>
      <c r="AU432" s="42" t="str">
        <f>+IFERROR(VLOOKUP($AP432,'Calculation P'!$B$4:$J$1000,7,FALSE),"")</f>
        <v/>
      </c>
      <c r="AV432" s="405"/>
      <c r="AW432" s="376" t="str">
        <f t="shared" si="165"/>
        <v>43843G</v>
      </c>
      <c r="AX432" s="25" t="str">
        <f>+IFERROR(VLOOKUP($AW432,'Calculation COD'!$B$4:$J$1055,7,FALSE),"")</f>
        <v/>
      </c>
      <c r="AY432" s="25" t="str">
        <f>+IFERROR(VLOOKUP($AW432,'Calculation NH4'!$B$4:$J$1041,7,FALSE),"")</f>
        <v/>
      </c>
      <c r="AZ432" s="42" t="str">
        <f>+IFERROR(VLOOKUP($AW432,'Calculation NO3'!$B$4:$J$1044,7,FALSE),"")</f>
        <v/>
      </c>
      <c r="BA432" s="70" t="str">
        <f>+IFERROR(VLOOKUP($AW432,'Calculation P'!$B$4:$J$1000,7,FALSE),"")</f>
        <v/>
      </c>
      <c r="BB432" s="373" t="str">
        <f t="shared" si="166"/>
        <v>43843H</v>
      </c>
      <c r="BC432" s="42" t="str">
        <f>+IFERROR(VLOOKUP($BB432,'Calculation TSS'!$B$4:$J$1000,7,FALSE),"")</f>
        <v/>
      </c>
      <c r="BD432" s="25" t="str">
        <f>+IFERROR(VLOOKUP($BB432,'Calculation COD'!$B$4:$J$1055,7,FALSE),"")</f>
        <v/>
      </c>
      <c r="BE432" s="25" t="str">
        <f>+IFERROR(VLOOKUP($BB432,'Calculation NH4'!$B$4:$J$1041,7,FALSE),"")</f>
        <v/>
      </c>
      <c r="BF432" s="25" t="str">
        <f>+IFERROR(VLOOKUP($BB432,'Calculation NO3'!$B$4:$J$1044,7,FALSE),"")</f>
        <v/>
      </c>
      <c r="BG432" s="132" t="str">
        <f>+IFERROR(VLOOKUP($BB432,'Calculation P'!$B$4:$J$1000,7,FALSE),"")</f>
        <v/>
      </c>
      <c r="BH432" s="377" t="str">
        <f t="shared" si="167"/>
        <v>43843I</v>
      </c>
      <c r="BI432" s="67" t="str">
        <f>+IFERROR(VLOOKUP($BH432,'Calculation TSS'!$B$4:$J$1000,7,FALSE),"")</f>
        <v/>
      </c>
      <c r="BJ432" s="25" t="str">
        <f>+IFERROR(VLOOKUP($BH432,'Calculation COD'!$B$4:$J$1055,7,FALSE),"")</f>
        <v/>
      </c>
      <c r="BK432" s="25" t="str">
        <f>+IFERROR(VLOOKUP($BH432,'Calculation NH4'!$B$4:$J$1041,7,FALSE),"")</f>
        <v/>
      </c>
      <c r="BL432" s="25" t="str">
        <f>+IFERROR(VLOOKUP($BH432,'Calculation NO3'!$B$4:$J$1044,7,FALSE),"")</f>
        <v/>
      </c>
      <c r="BM432" s="42" t="str">
        <f>+IFERROR(VLOOKUP($BH432,'Calculation P'!$B$4:$J$1000,7,FALSE),"")</f>
        <v/>
      </c>
      <c r="BN432" s="405"/>
      <c r="BO432" s="373" t="str">
        <f t="shared" si="168"/>
        <v>43843N</v>
      </c>
      <c r="BP432" s="190" t="str">
        <f>IFERROR(+VLOOKUP($BO432,'Calculation Solids'!$B$4:$I$1141,7,FALSE),"")</f>
        <v/>
      </c>
      <c r="BQ432" s="379" t="str">
        <f t="shared" si="169"/>
        <v>43843O</v>
      </c>
      <c r="BR432" s="190" t="str">
        <f>IFERROR(+VLOOKUP($BQ432,'Calculation Solids'!$B$4:$I$1141,7,FALSE),"")</f>
        <v/>
      </c>
      <c r="BS432" s="380" t="str">
        <f t="shared" si="170"/>
        <v>43843P</v>
      </c>
      <c r="BT432" s="190" t="str">
        <f>IFERROR(+VLOOKUP($BS432,'Calculation Solids'!$B$4:$I$1141,7,FALSE),"")</f>
        <v/>
      </c>
    </row>
    <row r="433" spans="1:72" x14ac:dyDescent="0.35">
      <c r="A433" s="359">
        <v>43844</v>
      </c>
      <c r="B433" s="404"/>
      <c r="C433" s="173" t="str">
        <f t="shared" si="154"/>
        <v>43844A</v>
      </c>
      <c r="D433" s="42" t="str">
        <f>IFERROR(+VLOOKUP(C433,'Calculation Solids'!$B$4:$I$1141,7,FALSE),"")</f>
        <v/>
      </c>
      <c r="E433" s="372" t="str">
        <f>+IFERROR(VLOOKUP($C433,'Calculation COD'!$B$4:$J$1055,7,FALSE),"")</f>
        <v/>
      </c>
      <c r="F433" s="373" t="str">
        <f t="shared" si="156"/>
        <v>43844B</v>
      </c>
      <c r="G433" s="323" t="str">
        <f>IFERROR(+VLOOKUP($F433,'Calculation Solids'!$B$4:$I$1141,7,FALSE),"")</f>
        <v/>
      </c>
      <c r="H433" s="374" t="str">
        <f>+IFERROR(VLOOKUP($F433,'Calculation COD'!$B$4:$J$1055,7,FALSE),"")</f>
        <v/>
      </c>
      <c r="I433" s="374" t="str">
        <f>+IFERROR(VLOOKUP($F433,'Calculation NH4'!$B$4:$J$1041,7,FALSE),"")</f>
        <v/>
      </c>
      <c r="J433" s="42" t="str">
        <f>+IFERROR(VLOOKUP($F433,'Calculation NO3'!$B$4:$J$1044,7,FALSE),"")</f>
        <v/>
      </c>
      <c r="K433" s="42" t="str">
        <f>+IFERROR(VLOOKUP($F433,'Calculation P'!$B$4:$J$1000,7,FALSE),"")</f>
        <v/>
      </c>
      <c r="L433" s="404"/>
      <c r="M433" s="375" t="str">
        <f t="shared" si="157"/>
        <v>43844J</v>
      </c>
      <c r="N433" s="67" t="str">
        <f>+IFERROR(VLOOKUP($M433,'Calculation Solids'!$B$4:$J$1141,7,FALSE),"")</f>
        <v/>
      </c>
      <c r="O433" s="42" t="str">
        <f t="shared" si="158"/>
        <v>43844K</v>
      </c>
      <c r="P433" s="42" t="str">
        <f>+IFERROR(VLOOKUP($O433,'Calculation Solids'!$B$4:$J$1141,7,FALSE),"")</f>
        <v/>
      </c>
      <c r="Q433" s="42" t="str">
        <f t="shared" si="159"/>
        <v>43844L</v>
      </c>
      <c r="R433" s="42" t="str">
        <f>+IFERROR(VLOOKUP($Q433,'Calculation Solids'!$B$4:$J$1141,7,FALSE),"")</f>
        <v/>
      </c>
      <c r="S433" s="42" t="str">
        <f t="shared" si="160"/>
        <v>43844M</v>
      </c>
      <c r="T433" s="42" t="str">
        <f>+IFERROR(VLOOKUP($S433,'Calculation Solids'!$B$4:$J$1141,7,FALSE),"")</f>
        <v/>
      </c>
      <c r="U433" s="70" t="str">
        <f t="shared" si="155"/>
        <v/>
      </c>
      <c r="V433" s="376" t="str">
        <f t="shared" si="161"/>
        <v>43844C</v>
      </c>
      <c r="W433" s="42" t="str">
        <f>+IFERROR(VLOOKUP($V433,'Calculation Solids'!$B$4:$J$1141,7,FALSE),"")</f>
        <v/>
      </c>
      <c r="X433" s="24" t="str">
        <f>+IFERROR(VLOOKUP($V433,'Calculation COD'!$B$4:$J$1055,7,FALSE),"")</f>
        <v/>
      </c>
      <c r="Y433" s="24" t="str">
        <f>+IFERROR(VLOOKUP($V433,'Calculation NH4'!$B$4:$J$1041,7,FALSE),"")</f>
        <v/>
      </c>
      <c r="Z433" s="42" t="str">
        <f>+IFERROR(VLOOKUP($V433,'Calculation NO3'!$B$4:$J$1044,7,FALSE),"")</f>
        <v/>
      </c>
      <c r="AA433" s="132" t="str">
        <f>+IFERROR(VLOOKUP($V433,'Calculation P'!$B$4:$J$1000,7,FALSE),"")</f>
        <v/>
      </c>
      <c r="AB433" s="405"/>
      <c r="AC433" s="373" t="str">
        <f t="shared" si="162"/>
        <v>43844D</v>
      </c>
      <c r="AD433" s="24" t="str">
        <f>+IFERROR(VLOOKUP($AC433,'Calculation TSS'!$B$4:$J$1000,7,FALSE),"")</f>
        <v/>
      </c>
      <c r="AE433" s="24" t="str">
        <f>+IFERROR(VLOOKUP($AC433,'Calculation COD'!$B$4:$J$1055,7,FALSE),"")</f>
        <v/>
      </c>
      <c r="AF433" s="24" t="str">
        <f>+IFERROR(VLOOKUP($AC433,'Calculation NH4'!$B$4:$J$1041,7,FALSE),"")</f>
        <v/>
      </c>
      <c r="AG433" s="42" t="str">
        <f>+IFERROR(VLOOKUP($AC433,'Calculation NO3'!$B$4:$J$1044,7,FALSE),"")</f>
        <v/>
      </c>
      <c r="AH433" s="42" t="str">
        <f>+IFERROR(VLOOKUP($AC433,'Calculation P'!$B$4:$J$1000,7,FALSE),"")</f>
        <v/>
      </c>
      <c r="AI433" s="404"/>
      <c r="AJ433" s="377" t="str">
        <f t="shared" si="163"/>
        <v>43844E</v>
      </c>
      <c r="AK433" s="378" t="str">
        <f>+IFERROR(VLOOKUP($AJ433,'Calculation TSS'!$B$4:$J$1000,7,FALSE),"")</f>
        <v/>
      </c>
      <c r="AL433" s="24" t="str">
        <f>+IFERROR(VLOOKUP($AJ433,'Calculation COD'!$B$4:$J$1055,7,FALSE),"")</f>
        <v/>
      </c>
      <c r="AM433" s="24" t="str">
        <f>+IFERROR(VLOOKUP($AJ433,'Calculation NH4'!$B$4:$J$1041,7,FALSE),"")</f>
        <v/>
      </c>
      <c r="AN433" s="42" t="str">
        <f>+IFERROR(VLOOKUP($AJ433,'Calculation NO3'!$B$4:$J$1044,7,FALSE),"")</f>
        <v/>
      </c>
      <c r="AO433" s="70" t="str">
        <f>+IFERROR(VLOOKUP($AJ433,'Calculation P'!$B$4:$J$1000,7,FALSE),"")</f>
        <v/>
      </c>
      <c r="AP433" s="323" t="str">
        <f t="shared" si="164"/>
        <v>43844F</v>
      </c>
      <c r="AQ433" s="25" t="str">
        <f>+IFERROR(VLOOKUP($AP433,'Calculation TSS'!$B$4:$J$1000,7,FALSE),"")</f>
        <v/>
      </c>
      <c r="AR433" s="25" t="str">
        <f>+IFERROR(VLOOKUP($AP433,'Calculation COD'!$B$4:$J$1055,7,FALSE),"")</f>
        <v/>
      </c>
      <c r="AS433" s="25" t="str">
        <f>+IFERROR(VLOOKUP($AP433,'Calculation NH4'!$B$4:$J$1041,7,FALSE),"")</f>
        <v/>
      </c>
      <c r="AT433" s="42" t="str">
        <f>+IFERROR(VLOOKUP($AP433,'Calculation NO3'!$B$4:$J$1044,7,FALSE),"")</f>
        <v/>
      </c>
      <c r="AU433" s="42" t="str">
        <f>+IFERROR(VLOOKUP($AP433,'Calculation P'!$B$4:$J$1000,7,FALSE),"")</f>
        <v/>
      </c>
      <c r="AV433" s="405"/>
      <c r="AW433" s="376" t="str">
        <f t="shared" si="165"/>
        <v>43844G</v>
      </c>
      <c r="AX433" s="25" t="str">
        <f>+IFERROR(VLOOKUP($AW433,'Calculation COD'!$B$4:$J$1055,7,FALSE),"")</f>
        <v/>
      </c>
      <c r="AY433" s="25" t="str">
        <f>+IFERROR(VLOOKUP($AW433,'Calculation NH4'!$B$4:$J$1041,7,FALSE),"")</f>
        <v/>
      </c>
      <c r="AZ433" s="42" t="str">
        <f>+IFERROR(VLOOKUP($AW433,'Calculation NO3'!$B$4:$J$1044,7,FALSE),"")</f>
        <v/>
      </c>
      <c r="BA433" s="70" t="str">
        <f>+IFERROR(VLOOKUP($AW433,'Calculation P'!$B$4:$J$1000,7,FALSE),"")</f>
        <v/>
      </c>
      <c r="BB433" s="373" t="str">
        <f t="shared" si="166"/>
        <v>43844H</v>
      </c>
      <c r="BC433" s="42" t="str">
        <f>+IFERROR(VLOOKUP($BB433,'Calculation TSS'!$B$4:$J$1000,7,FALSE),"")</f>
        <v/>
      </c>
      <c r="BD433" s="25" t="str">
        <f>+IFERROR(VLOOKUP($BB433,'Calculation COD'!$B$4:$J$1055,7,FALSE),"")</f>
        <v/>
      </c>
      <c r="BE433" s="25" t="str">
        <f>+IFERROR(VLOOKUP($BB433,'Calculation NH4'!$B$4:$J$1041,7,FALSE),"")</f>
        <v/>
      </c>
      <c r="BF433" s="25" t="str">
        <f>+IFERROR(VLOOKUP($BB433,'Calculation NO3'!$B$4:$J$1044,7,FALSE),"")</f>
        <v/>
      </c>
      <c r="BG433" s="132" t="str">
        <f>+IFERROR(VLOOKUP($BB433,'Calculation P'!$B$4:$J$1000,7,FALSE),"")</f>
        <v/>
      </c>
      <c r="BH433" s="377" t="str">
        <f t="shared" si="167"/>
        <v>43844I</v>
      </c>
      <c r="BI433" s="67" t="str">
        <f>+IFERROR(VLOOKUP($BH433,'Calculation TSS'!$B$4:$J$1000,7,FALSE),"")</f>
        <v/>
      </c>
      <c r="BJ433" s="25" t="str">
        <f>+IFERROR(VLOOKUP($BH433,'Calculation COD'!$B$4:$J$1055,7,FALSE),"")</f>
        <v/>
      </c>
      <c r="BK433" s="25" t="str">
        <f>+IFERROR(VLOOKUP($BH433,'Calculation NH4'!$B$4:$J$1041,7,FALSE),"")</f>
        <v/>
      </c>
      <c r="BL433" s="25" t="str">
        <f>+IFERROR(VLOOKUP($BH433,'Calculation NO3'!$B$4:$J$1044,7,FALSE),"")</f>
        <v/>
      </c>
      <c r="BM433" s="42" t="str">
        <f>+IFERROR(VLOOKUP($BH433,'Calculation P'!$B$4:$J$1000,7,FALSE),"")</f>
        <v/>
      </c>
      <c r="BN433" s="405"/>
      <c r="BO433" s="373" t="str">
        <f t="shared" si="168"/>
        <v>43844N</v>
      </c>
      <c r="BP433" s="190" t="str">
        <f>IFERROR(+VLOOKUP($BO433,'Calculation Solids'!$B$4:$I$1141,7,FALSE),"")</f>
        <v/>
      </c>
      <c r="BQ433" s="379" t="str">
        <f t="shared" si="169"/>
        <v>43844O</v>
      </c>
      <c r="BR433" s="190" t="str">
        <f>IFERROR(+VLOOKUP($BQ433,'Calculation Solids'!$B$4:$I$1141,7,FALSE),"")</f>
        <v/>
      </c>
      <c r="BS433" s="380" t="str">
        <f t="shared" si="170"/>
        <v>43844P</v>
      </c>
      <c r="BT433" s="190" t="str">
        <f>IFERROR(+VLOOKUP($BS433,'Calculation Solids'!$B$4:$I$1141,7,FALSE),"")</f>
        <v/>
      </c>
    </row>
    <row r="434" spans="1:72" x14ac:dyDescent="0.35">
      <c r="A434" s="359">
        <v>43845</v>
      </c>
      <c r="B434" s="404"/>
      <c r="C434" s="173" t="str">
        <f t="shared" si="154"/>
        <v>43845A</v>
      </c>
      <c r="D434" s="42" t="str">
        <f>IFERROR(+VLOOKUP(C434,'Calculation Solids'!$B$4:$I$1141,7,FALSE),"")</f>
        <v/>
      </c>
      <c r="E434" s="372" t="str">
        <f>+IFERROR(VLOOKUP($C434,'Calculation COD'!$B$4:$J$1055,7,FALSE),"")</f>
        <v/>
      </c>
      <c r="F434" s="373" t="str">
        <f t="shared" si="156"/>
        <v>43845B</v>
      </c>
      <c r="G434" s="323" t="str">
        <f>IFERROR(+VLOOKUP($F434,'Calculation Solids'!$B$4:$I$1141,7,FALSE),"")</f>
        <v/>
      </c>
      <c r="H434" s="374" t="str">
        <f>+IFERROR(VLOOKUP($F434,'Calculation COD'!$B$4:$J$1055,7,FALSE),"")</f>
        <v/>
      </c>
      <c r="I434" s="374" t="str">
        <f>+IFERROR(VLOOKUP($F434,'Calculation NH4'!$B$4:$J$1041,7,FALSE),"")</f>
        <v/>
      </c>
      <c r="J434" s="42" t="str">
        <f>+IFERROR(VLOOKUP($F434,'Calculation NO3'!$B$4:$J$1044,7,FALSE),"")</f>
        <v/>
      </c>
      <c r="K434" s="42" t="str">
        <f>+IFERROR(VLOOKUP($F434,'Calculation P'!$B$4:$J$1000,7,FALSE),"")</f>
        <v/>
      </c>
      <c r="L434" s="404"/>
      <c r="M434" s="375" t="str">
        <f t="shared" si="157"/>
        <v>43845J</v>
      </c>
      <c r="N434" s="67" t="str">
        <f>+IFERROR(VLOOKUP($M434,'Calculation Solids'!$B$4:$J$1141,7,FALSE),"")</f>
        <v/>
      </c>
      <c r="O434" s="42" t="str">
        <f t="shared" si="158"/>
        <v>43845K</v>
      </c>
      <c r="P434" s="42" t="str">
        <f>+IFERROR(VLOOKUP($O434,'Calculation Solids'!$B$4:$J$1141,7,FALSE),"")</f>
        <v/>
      </c>
      <c r="Q434" s="42" t="str">
        <f t="shared" si="159"/>
        <v>43845L</v>
      </c>
      <c r="R434" s="42" t="str">
        <f>+IFERROR(VLOOKUP($Q434,'Calculation Solids'!$B$4:$J$1141,7,FALSE),"")</f>
        <v/>
      </c>
      <c r="S434" s="42" t="str">
        <f t="shared" si="160"/>
        <v>43845M</v>
      </c>
      <c r="T434" s="42" t="str">
        <f>+IFERROR(VLOOKUP($S434,'Calculation Solids'!$B$4:$J$1141,7,FALSE),"")</f>
        <v/>
      </c>
      <c r="U434" s="70" t="str">
        <f t="shared" si="155"/>
        <v/>
      </c>
      <c r="V434" s="376" t="str">
        <f t="shared" si="161"/>
        <v>43845C</v>
      </c>
      <c r="W434" s="42" t="str">
        <f>+IFERROR(VLOOKUP($V434,'Calculation Solids'!$B$4:$J$1141,7,FALSE),"")</f>
        <v/>
      </c>
      <c r="X434" s="24" t="str">
        <f>+IFERROR(VLOOKUP($V434,'Calculation COD'!$B$4:$J$1055,7,FALSE),"")</f>
        <v/>
      </c>
      <c r="Y434" s="24" t="str">
        <f>+IFERROR(VLOOKUP($V434,'Calculation NH4'!$B$4:$J$1041,7,FALSE),"")</f>
        <v/>
      </c>
      <c r="Z434" s="42" t="str">
        <f>+IFERROR(VLOOKUP($V434,'Calculation NO3'!$B$4:$J$1044,7,FALSE),"")</f>
        <v/>
      </c>
      <c r="AA434" s="132" t="str">
        <f>+IFERROR(VLOOKUP($V434,'Calculation P'!$B$4:$J$1000,7,FALSE),"")</f>
        <v/>
      </c>
      <c r="AB434" s="405"/>
      <c r="AC434" s="373" t="str">
        <f t="shared" si="162"/>
        <v>43845D</v>
      </c>
      <c r="AD434" s="24" t="str">
        <f>+IFERROR(VLOOKUP($AC434,'Calculation TSS'!$B$4:$J$1000,7,FALSE),"")</f>
        <v/>
      </c>
      <c r="AE434" s="24" t="str">
        <f>+IFERROR(VLOOKUP($AC434,'Calculation COD'!$B$4:$J$1055,7,FALSE),"")</f>
        <v/>
      </c>
      <c r="AF434" s="24" t="str">
        <f>+IFERROR(VLOOKUP($AC434,'Calculation NH4'!$B$4:$J$1041,7,FALSE),"")</f>
        <v/>
      </c>
      <c r="AG434" s="42" t="str">
        <f>+IFERROR(VLOOKUP($AC434,'Calculation NO3'!$B$4:$J$1044,7,FALSE),"")</f>
        <v/>
      </c>
      <c r="AH434" s="42" t="str">
        <f>+IFERROR(VLOOKUP($AC434,'Calculation P'!$B$4:$J$1000,7,FALSE),"")</f>
        <v/>
      </c>
      <c r="AI434" s="404"/>
      <c r="AJ434" s="377" t="str">
        <f t="shared" si="163"/>
        <v>43845E</v>
      </c>
      <c r="AK434" s="378" t="str">
        <f>+IFERROR(VLOOKUP($AJ434,'Calculation TSS'!$B$4:$J$1000,7,FALSE),"")</f>
        <v/>
      </c>
      <c r="AL434" s="24" t="str">
        <f>+IFERROR(VLOOKUP($AJ434,'Calculation COD'!$B$4:$J$1055,7,FALSE),"")</f>
        <v/>
      </c>
      <c r="AM434" s="24" t="str">
        <f>+IFERROR(VLOOKUP($AJ434,'Calculation NH4'!$B$4:$J$1041,7,FALSE),"")</f>
        <v/>
      </c>
      <c r="AN434" s="42" t="str">
        <f>+IFERROR(VLOOKUP($AJ434,'Calculation NO3'!$B$4:$J$1044,7,FALSE),"")</f>
        <v/>
      </c>
      <c r="AO434" s="70" t="str">
        <f>+IFERROR(VLOOKUP($AJ434,'Calculation P'!$B$4:$J$1000,7,FALSE),"")</f>
        <v/>
      </c>
      <c r="AP434" s="323" t="str">
        <f t="shared" si="164"/>
        <v>43845F</v>
      </c>
      <c r="AQ434" s="25" t="str">
        <f>+IFERROR(VLOOKUP($AP434,'Calculation TSS'!$B$4:$J$1000,7,FALSE),"")</f>
        <v/>
      </c>
      <c r="AR434" s="25" t="str">
        <f>+IFERROR(VLOOKUP($AP434,'Calculation COD'!$B$4:$J$1055,7,FALSE),"")</f>
        <v/>
      </c>
      <c r="AS434" s="25" t="str">
        <f>+IFERROR(VLOOKUP($AP434,'Calculation NH4'!$B$4:$J$1041,7,FALSE),"")</f>
        <v/>
      </c>
      <c r="AT434" s="42" t="str">
        <f>+IFERROR(VLOOKUP($AP434,'Calculation NO3'!$B$4:$J$1044,7,FALSE),"")</f>
        <v/>
      </c>
      <c r="AU434" s="42" t="str">
        <f>+IFERROR(VLOOKUP($AP434,'Calculation P'!$B$4:$J$1000,7,FALSE),"")</f>
        <v/>
      </c>
      <c r="AV434" s="405"/>
      <c r="AW434" s="376" t="str">
        <f t="shared" si="165"/>
        <v>43845G</v>
      </c>
      <c r="AX434" s="25" t="str">
        <f>+IFERROR(VLOOKUP($AW434,'Calculation COD'!$B$4:$J$1055,7,FALSE),"")</f>
        <v/>
      </c>
      <c r="AY434" s="25" t="str">
        <f>+IFERROR(VLOOKUP($AW434,'Calculation NH4'!$B$4:$J$1041,7,FALSE),"")</f>
        <v/>
      </c>
      <c r="AZ434" s="42" t="str">
        <f>+IFERROR(VLOOKUP($AW434,'Calculation NO3'!$B$4:$J$1044,7,FALSE),"")</f>
        <v/>
      </c>
      <c r="BA434" s="70" t="str">
        <f>+IFERROR(VLOOKUP($AW434,'Calculation P'!$B$4:$J$1000,7,FALSE),"")</f>
        <v/>
      </c>
      <c r="BB434" s="373" t="str">
        <f t="shared" si="166"/>
        <v>43845H</v>
      </c>
      <c r="BC434" s="42" t="str">
        <f>+IFERROR(VLOOKUP($BB434,'Calculation TSS'!$B$4:$J$1000,7,FALSE),"")</f>
        <v/>
      </c>
      <c r="BD434" s="25" t="str">
        <f>+IFERROR(VLOOKUP($BB434,'Calculation COD'!$B$4:$J$1055,7,FALSE),"")</f>
        <v/>
      </c>
      <c r="BE434" s="25" t="str">
        <f>+IFERROR(VLOOKUP($BB434,'Calculation NH4'!$B$4:$J$1041,7,FALSE),"")</f>
        <v/>
      </c>
      <c r="BF434" s="25" t="str">
        <f>+IFERROR(VLOOKUP($BB434,'Calculation NO3'!$B$4:$J$1044,7,FALSE),"")</f>
        <v/>
      </c>
      <c r="BG434" s="132" t="str">
        <f>+IFERROR(VLOOKUP($BB434,'Calculation P'!$B$4:$J$1000,7,FALSE),"")</f>
        <v/>
      </c>
      <c r="BH434" s="377" t="str">
        <f t="shared" si="167"/>
        <v>43845I</v>
      </c>
      <c r="BI434" s="67" t="str">
        <f>+IFERROR(VLOOKUP($BH434,'Calculation TSS'!$B$4:$J$1000,7,FALSE),"")</f>
        <v/>
      </c>
      <c r="BJ434" s="25" t="str">
        <f>+IFERROR(VLOOKUP($BH434,'Calculation COD'!$B$4:$J$1055,7,FALSE),"")</f>
        <v/>
      </c>
      <c r="BK434" s="25" t="str">
        <f>+IFERROR(VLOOKUP($BH434,'Calculation NH4'!$B$4:$J$1041,7,FALSE),"")</f>
        <v/>
      </c>
      <c r="BL434" s="25" t="str">
        <f>+IFERROR(VLOOKUP($BH434,'Calculation NO3'!$B$4:$J$1044,7,FALSE),"")</f>
        <v/>
      </c>
      <c r="BM434" s="42" t="str">
        <f>+IFERROR(VLOOKUP($BH434,'Calculation P'!$B$4:$J$1000,7,FALSE),"")</f>
        <v/>
      </c>
      <c r="BN434" s="405"/>
      <c r="BO434" s="373" t="str">
        <f t="shared" si="168"/>
        <v>43845N</v>
      </c>
      <c r="BP434" s="190" t="str">
        <f>IFERROR(+VLOOKUP($BO434,'Calculation Solids'!$B$4:$I$1141,7,FALSE),"")</f>
        <v/>
      </c>
      <c r="BQ434" s="379" t="str">
        <f t="shared" si="169"/>
        <v>43845O</v>
      </c>
      <c r="BR434" s="190" t="str">
        <f>IFERROR(+VLOOKUP($BQ434,'Calculation Solids'!$B$4:$I$1141,7,FALSE),"")</f>
        <v/>
      </c>
      <c r="BS434" s="380" t="str">
        <f t="shared" si="170"/>
        <v>43845P</v>
      </c>
      <c r="BT434" s="190" t="str">
        <f>IFERROR(+VLOOKUP($BS434,'Calculation Solids'!$B$4:$I$1141,7,FALSE),"")</f>
        <v/>
      </c>
    </row>
    <row r="435" spans="1:72" x14ac:dyDescent="0.35">
      <c r="A435" s="359">
        <v>43846</v>
      </c>
      <c r="B435" s="404"/>
      <c r="C435" s="173" t="str">
        <f t="shared" si="154"/>
        <v>43846A</v>
      </c>
      <c r="D435" s="42" t="str">
        <f>IFERROR(+VLOOKUP(C435,'Calculation Solids'!$B$4:$I$1141,7,FALSE),"")</f>
        <v/>
      </c>
      <c r="E435" s="372" t="str">
        <f>+IFERROR(VLOOKUP($C435,'Calculation COD'!$B$4:$J$1055,7,FALSE),"")</f>
        <v/>
      </c>
      <c r="F435" s="373" t="str">
        <f t="shared" si="156"/>
        <v>43846B</v>
      </c>
      <c r="G435" s="323" t="str">
        <f>IFERROR(+VLOOKUP($F435,'Calculation Solids'!$B$4:$I$1141,7,FALSE),"")</f>
        <v/>
      </c>
      <c r="H435" s="374" t="str">
        <f>+IFERROR(VLOOKUP($F435,'Calculation COD'!$B$4:$J$1055,7,FALSE),"")</f>
        <v/>
      </c>
      <c r="I435" s="374" t="str">
        <f>+IFERROR(VLOOKUP($F435,'Calculation NH4'!$B$4:$J$1041,7,FALSE),"")</f>
        <v/>
      </c>
      <c r="J435" s="42" t="str">
        <f>+IFERROR(VLOOKUP($F435,'Calculation NO3'!$B$4:$J$1044,7,FALSE),"")</f>
        <v/>
      </c>
      <c r="K435" s="42" t="str">
        <f>+IFERROR(VLOOKUP($F435,'Calculation P'!$B$4:$J$1000,7,FALSE),"")</f>
        <v/>
      </c>
      <c r="L435" s="404"/>
      <c r="M435" s="375" t="str">
        <f t="shared" si="157"/>
        <v>43846J</v>
      </c>
      <c r="N435" s="67" t="str">
        <f>+IFERROR(VLOOKUP($M435,'Calculation Solids'!$B$4:$J$1141,7,FALSE),"")</f>
        <v/>
      </c>
      <c r="O435" s="42" t="str">
        <f t="shared" si="158"/>
        <v>43846K</v>
      </c>
      <c r="P435" s="42" t="str">
        <f>+IFERROR(VLOOKUP($O435,'Calculation Solids'!$B$4:$J$1141,7,FALSE),"")</f>
        <v/>
      </c>
      <c r="Q435" s="42" t="str">
        <f t="shared" si="159"/>
        <v>43846L</v>
      </c>
      <c r="R435" s="42" t="str">
        <f>+IFERROR(VLOOKUP($Q435,'Calculation Solids'!$B$4:$J$1141,7,FALSE),"")</f>
        <v/>
      </c>
      <c r="S435" s="42" t="str">
        <f t="shared" si="160"/>
        <v>43846M</v>
      </c>
      <c r="T435" s="42" t="str">
        <f>+IFERROR(VLOOKUP($S435,'Calculation Solids'!$B$4:$J$1141,7,FALSE),"")</f>
        <v/>
      </c>
      <c r="U435" s="70" t="str">
        <f t="shared" si="155"/>
        <v/>
      </c>
      <c r="V435" s="376" t="str">
        <f t="shared" si="161"/>
        <v>43846C</v>
      </c>
      <c r="W435" s="42" t="str">
        <f>+IFERROR(VLOOKUP($V435,'Calculation Solids'!$B$4:$J$1141,7,FALSE),"")</f>
        <v/>
      </c>
      <c r="X435" s="24" t="str">
        <f>+IFERROR(VLOOKUP($V435,'Calculation COD'!$B$4:$J$1055,7,FALSE),"")</f>
        <v/>
      </c>
      <c r="Y435" s="24" t="str">
        <f>+IFERROR(VLOOKUP($V435,'Calculation NH4'!$B$4:$J$1041,7,FALSE),"")</f>
        <v/>
      </c>
      <c r="Z435" s="42" t="str">
        <f>+IFERROR(VLOOKUP($V435,'Calculation NO3'!$B$4:$J$1044,7,FALSE),"")</f>
        <v/>
      </c>
      <c r="AA435" s="132" t="str">
        <f>+IFERROR(VLOOKUP($V435,'Calculation P'!$B$4:$J$1000,7,FALSE),"")</f>
        <v/>
      </c>
      <c r="AB435" s="405"/>
      <c r="AC435" s="373" t="str">
        <f t="shared" si="162"/>
        <v>43846D</v>
      </c>
      <c r="AD435" s="24" t="str">
        <f>+IFERROR(VLOOKUP($AC435,'Calculation TSS'!$B$4:$J$1000,7,FALSE),"")</f>
        <v/>
      </c>
      <c r="AE435" s="24" t="str">
        <f>+IFERROR(VLOOKUP($AC435,'Calculation COD'!$B$4:$J$1055,7,FALSE),"")</f>
        <v/>
      </c>
      <c r="AF435" s="24" t="str">
        <f>+IFERROR(VLOOKUP($AC435,'Calculation NH4'!$B$4:$J$1041,7,FALSE),"")</f>
        <v/>
      </c>
      <c r="AG435" s="42" t="str">
        <f>+IFERROR(VLOOKUP($AC435,'Calculation NO3'!$B$4:$J$1044,7,FALSE),"")</f>
        <v/>
      </c>
      <c r="AH435" s="42" t="str">
        <f>+IFERROR(VLOOKUP($AC435,'Calculation P'!$B$4:$J$1000,7,FALSE),"")</f>
        <v/>
      </c>
      <c r="AI435" s="404"/>
      <c r="AJ435" s="377" t="str">
        <f t="shared" si="163"/>
        <v>43846E</v>
      </c>
      <c r="AK435" s="378" t="str">
        <f>+IFERROR(VLOOKUP($AJ435,'Calculation TSS'!$B$4:$J$1000,7,FALSE),"")</f>
        <v/>
      </c>
      <c r="AL435" s="24" t="str">
        <f>+IFERROR(VLOOKUP($AJ435,'Calculation COD'!$B$4:$J$1055,7,FALSE),"")</f>
        <v/>
      </c>
      <c r="AM435" s="24" t="str">
        <f>+IFERROR(VLOOKUP($AJ435,'Calculation NH4'!$B$4:$J$1041,7,FALSE),"")</f>
        <v/>
      </c>
      <c r="AN435" s="42" t="str">
        <f>+IFERROR(VLOOKUP($AJ435,'Calculation NO3'!$B$4:$J$1044,7,FALSE),"")</f>
        <v/>
      </c>
      <c r="AO435" s="70" t="str">
        <f>+IFERROR(VLOOKUP($AJ435,'Calculation P'!$B$4:$J$1000,7,FALSE),"")</f>
        <v/>
      </c>
      <c r="AP435" s="323" t="str">
        <f t="shared" si="164"/>
        <v>43846F</v>
      </c>
      <c r="AQ435" s="25" t="str">
        <f>+IFERROR(VLOOKUP($AP435,'Calculation TSS'!$B$4:$J$1000,7,FALSE),"")</f>
        <v/>
      </c>
      <c r="AR435" s="25" t="str">
        <f>+IFERROR(VLOOKUP($AP435,'Calculation COD'!$B$4:$J$1055,7,FALSE),"")</f>
        <v/>
      </c>
      <c r="AS435" s="25" t="str">
        <f>+IFERROR(VLOOKUP($AP435,'Calculation NH4'!$B$4:$J$1041,7,FALSE),"")</f>
        <v/>
      </c>
      <c r="AT435" s="42" t="str">
        <f>+IFERROR(VLOOKUP($AP435,'Calculation NO3'!$B$4:$J$1044,7,FALSE),"")</f>
        <v/>
      </c>
      <c r="AU435" s="42" t="str">
        <f>+IFERROR(VLOOKUP($AP435,'Calculation P'!$B$4:$J$1000,7,FALSE),"")</f>
        <v/>
      </c>
      <c r="AV435" s="405"/>
      <c r="AW435" s="376" t="str">
        <f t="shared" si="165"/>
        <v>43846G</v>
      </c>
      <c r="AX435" s="25" t="str">
        <f>+IFERROR(VLOOKUP($AW435,'Calculation COD'!$B$4:$J$1055,7,FALSE),"")</f>
        <v/>
      </c>
      <c r="AY435" s="25" t="str">
        <f>+IFERROR(VLOOKUP($AW435,'Calculation NH4'!$B$4:$J$1041,7,FALSE),"")</f>
        <v/>
      </c>
      <c r="AZ435" s="42" t="str">
        <f>+IFERROR(VLOOKUP($AW435,'Calculation NO3'!$B$4:$J$1044,7,FALSE),"")</f>
        <v/>
      </c>
      <c r="BA435" s="70" t="str">
        <f>+IFERROR(VLOOKUP($AW435,'Calculation P'!$B$4:$J$1000,7,FALSE),"")</f>
        <v/>
      </c>
      <c r="BB435" s="373" t="str">
        <f t="shared" si="166"/>
        <v>43846H</v>
      </c>
      <c r="BC435" s="42" t="str">
        <f>+IFERROR(VLOOKUP($BB435,'Calculation TSS'!$B$4:$J$1000,7,FALSE),"")</f>
        <v/>
      </c>
      <c r="BD435" s="25" t="str">
        <f>+IFERROR(VLOOKUP($BB435,'Calculation COD'!$B$4:$J$1055,7,FALSE),"")</f>
        <v/>
      </c>
      <c r="BE435" s="25" t="str">
        <f>+IFERROR(VLOOKUP($BB435,'Calculation NH4'!$B$4:$J$1041,7,FALSE),"")</f>
        <v/>
      </c>
      <c r="BF435" s="25" t="str">
        <f>+IFERROR(VLOOKUP($BB435,'Calculation NO3'!$B$4:$J$1044,7,FALSE),"")</f>
        <v/>
      </c>
      <c r="BG435" s="132" t="str">
        <f>+IFERROR(VLOOKUP($BB435,'Calculation P'!$B$4:$J$1000,7,FALSE),"")</f>
        <v/>
      </c>
      <c r="BH435" s="377" t="str">
        <f t="shared" si="167"/>
        <v>43846I</v>
      </c>
      <c r="BI435" s="67" t="str">
        <f>+IFERROR(VLOOKUP($BH435,'Calculation TSS'!$B$4:$J$1000,7,FALSE),"")</f>
        <v/>
      </c>
      <c r="BJ435" s="25" t="str">
        <f>+IFERROR(VLOOKUP($BH435,'Calculation COD'!$B$4:$J$1055,7,FALSE),"")</f>
        <v/>
      </c>
      <c r="BK435" s="25" t="str">
        <f>+IFERROR(VLOOKUP($BH435,'Calculation NH4'!$B$4:$J$1041,7,FALSE),"")</f>
        <v/>
      </c>
      <c r="BL435" s="25" t="str">
        <f>+IFERROR(VLOOKUP($BH435,'Calculation NO3'!$B$4:$J$1044,7,FALSE),"")</f>
        <v/>
      </c>
      <c r="BM435" s="42" t="str">
        <f>+IFERROR(VLOOKUP($BH435,'Calculation P'!$B$4:$J$1000,7,FALSE),"")</f>
        <v/>
      </c>
      <c r="BN435" s="405"/>
      <c r="BO435" s="373" t="str">
        <f t="shared" si="168"/>
        <v>43846N</v>
      </c>
      <c r="BP435" s="190" t="str">
        <f>IFERROR(+VLOOKUP($BO435,'Calculation Solids'!$B$4:$I$1141,7,FALSE),"")</f>
        <v/>
      </c>
      <c r="BQ435" s="379" t="str">
        <f t="shared" si="169"/>
        <v>43846O</v>
      </c>
      <c r="BR435" s="190" t="str">
        <f>IFERROR(+VLOOKUP($BQ435,'Calculation Solids'!$B$4:$I$1141,7,FALSE),"")</f>
        <v/>
      </c>
      <c r="BS435" s="380" t="str">
        <f t="shared" si="170"/>
        <v>43846P</v>
      </c>
      <c r="BT435" s="190" t="str">
        <f>IFERROR(+VLOOKUP($BS435,'Calculation Solids'!$B$4:$I$1141,7,FALSE),"")</f>
        <v/>
      </c>
    </row>
    <row r="436" spans="1:72" x14ac:dyDescent="0.35">
      <c r="A436" s="359">
        <v>43847</v>
      </c>
      <c r="B436" s="404"/>
      <c r="C436" s="173" t="str">
        <f t="shared" si="154"/>
        <v>43847A</v>
      </c>
      <c r="D436" s="42" t="str">
        <f>IFERROR(+VLOOKUP(C436,'Calculation Solids'!$B$4:$I$1141,7,FALSE),"")</f>
        <v/>
      </c>
      <c r="E436" s="372" t="str">
        <f>+IFERROR(VLOOKUP($C436,'Calculation COD'!$B$4:$J$1055,7,FALSE),"")</f>
        <v/>
      </c>
      <c r="F436" s="373" t="str">
        <f t="shared" si="156"/>
        <v>43847B</v>
      </c>
      <c r="G436" s="323" t="str">
        <f>IFERROR(+VLOOKUP($F436,'Calculation Solids'!$B$4:$I$1141,7,FALSE),"")</f>
        <v/>
      </c>
      <c r="H436" s="374" t="str">
        <f>+IFERROR(VLOOKUP($F436,'Calculation COD'!$B$4:$J$1055,7,FALSE),"")</f>
        <v/>
      </c>
      <c r="I436" s="374" t="str">
        <f>+IFERROR(VLOOKUP($F436,'Calculation NH4'!$B$4:$J$1041,7,FALSE),"")</f>
        <v/>
      </c>
      <c r="J436" s="42" t="str">
        <f>+IFERROR(VLOOKUP($F436,'Calculation NO3'!$B$4:$J$1044,7,FALSE),"")</f>
        <v/>
      </c>
      <c r="K436" s="42" t="str">
        <f>+IFERROR(VLOOKUP($F436,'Calculation P'!$B$4:$J$1000,7,FALSE),"")</f>
        <v/>
      </c>
      <c r="L436" s="404"/>
      <c r="M436" s="375" t="str">
        <f t="shared" si="157"/>
        <v>43847J</v>
      </c>
      <c r="N436" s="67" t="str">
        <f>+IFERROR(VLOOKUP($M436,'Calculation Solids'!$B$4:$J$1141,7,FALSE),"")</f>
        <v/>
      </c>
      <c r="O436" s="42" t="str">
        <f t="shared" si="158"/>
        <v>43847K</v>
      </c>
      <c r="P436" s="42" t="str">
        <f>+IFERROR(VLOOKUP($O436,'Calculation Solids'!$B$4:$J$1141,7,FALSE),"")</f>
        <v/>
      </c>
      <c r="Q436" s="42" t="str">
        <f t="shared" si="159"/>
        <v>43847L</v>
      </c>
      <c r="R436" s="42" t="str">
        <f>+IFERROR(VLOOKUP($Q436,'Calculation Solids'!$B$4:$J$1141,7,FALSE),"")</f>
        <v/>
      </c>
      <c r="S436" s="42" t="str">
        <f t="shared" si="160"/>
        <v>43847M</v>
      </c>
      <c r="T436" s="42" t="str">
        <f>+IFERROR(VLOOKUP($S436,'Calculation Solids'!$B$4:$J$1141,7,FALSE),"")</f>
        <v/>
      </c>
      <c r="U436" s="70" t="str">
        <f t="shared" si="155"/>
        <v/>
      </c>
      <c r="V436" s="376" t="str">
        <f t="shared" si="161"/>
        <v>43847C</v>
      </c>
      <c r="W436" s="42" t="str">
        <f>+IFERROR(VLOOKUP($V436,'Calculation Solids'!$B$4:$J$1141,7,FALSE),"")</f>
        <v/>
      </c>
      <c r="X436" s="24" t="str">
        <f>+IFERROR(VLOOKUP($V436,'Calculation COD'!$B$4:$J$1055,7,FALSE),"")</f>
        <v/>
      </c>
      <c r="Y436" s="24" t="str">
        <f>+IFERROR(VLOOKUP($V436,'Calculation NH4'!$B$4:$J$1041,7,FALSE),"")</f>
        <v/>
      </c>
      <c r="Z436" s="42" t="str">
        <f>+IFERROR(VLOOKUP($V436,'Calculation NO3'!$B$4:$J$1044,7,FALSE),"")</f>
        <v/>
      </c>
      <c r="AA436" s="132" t="str">
        <f>+IFERROR(VLOOKUP($V436,'Calculation P'!$B$4:$J$1000,7,FALSE),"")</f>
        <v/>
      </c>
      <c r="AB436" s="405"/>
      <c r="AC436" s="373" t="str">
        <f t="shared" si="162"/>
        <v>43847D</v>
      </c>
      <c r="AD436" s="24" t="str">
        <f>+IFERROR(VLOOKUP($AC436,'Calculation TSS'!$B$4:$J$1000,7,FALSE),"")</f>
        <v/>
      </c>
      <c r="AE436" s="24" t="str">
        <f>+IFERROR(VLOOKUP($AC436,'Calculation COD'!$B$4:$J$1055,7,FALSE),"")</f>
        <v/>
      </c>
      <c r="AF436" s="24" t="str">
        <f>+IFERROR(VLOOKUP($AC436,'Calculation NH4'!$B$4:$J$1041,7,FALSE),"")</f>
        <v/>
      </c>
      <c r="AG436" s="42" t="str">
        <f>+IFERROR(VLOOKUP($AC436,'Calculation NO3'!$B$4:$J$1044,7,FALSE),"")</f>
        <v/>
      </c>
      <c r="AH436" s="42" t="str">
        <f>+IFERROR(VLOOKUP($AC436,'Calculation P'!$B$4:$J$1000,7,FALSE),"")</f>
        <v/>
      </c>
      <c r="AI436" s="404"/>
      <c r="AJ436" s="377" t="str">
        <f t="shared" si="163"/>
        <v>43847E</v>
      </c>
      <c r="AK436" s="378" t="str">
        <f>+IFERROR(VLOOKUP($AJ436,'Calculation TSS'!$B$4:$J$1000,7,FALSE),"")</f>
        <v/>
      </c>
      <c r="AL436" s="24" t="str">
        <f>+IFERROR(VLOOKUP($AJ436,'Calculation COD'!$B$4:$J$1055,7,FALSE),"")</f>
        <v/>
      </c>
      <c r="AM436" s="24" t="str">
        <f>+IFERROR(VLOOKUP($AJ436,'Calculation NH4'!$B$4:$J$1041,7,FALSE),"")</f>
        <v/>
      </c>
      <c r="AN436" s="42" t="str">
        <f>+IFERROR(VLOOKUP($AJ436,'Calculation NO3'!$B$4:$J$1044,7,FALSE),"")</f>
        <v/>
      </c>
      <c r="AO436" s="70" t="str">
        <f>+IFERROR(VLOOKUP($AJ436,'Calculation P'!$B$4:$J$1000,7,FALSE),"")</f>
        <v/>
      </c>
      <c r="AP436" s="323" t="str">
        <f t="shared" si="164"/>
        <v>43847F</v>
      </c>
      <c r="AQ436" s="25" t="str">
        <f>+IFERROR(VLOOKUP($AP436,'Calculation TSS'!$B$4:$J$1000,7,FALSE),"")</f>
        <v/>
      </c>
      <c r="AR436" s="25" t="str">
        <f>+IFERROR(VLOOKUP($AP436,'Calculation COD'!$B$4:$J$1055,7,FALSE),"")</f>
        <v/>
      </c>
      <c r="AS436" s="25" t="str">
        <f>+IFERROR(VLOOKUP($AP436,'Calculation NH4'!$B$4:$J$1041,7,FALSE),"")</f>
        <v/>
      </c>
      <c r="AT436" s="42" t="str">
        <f>+IFERROR(VLOOKUP($AP436,'Calculation NO3'!$B$4:$J$1044,7,FALSE),"")</f>
        <v/>
      </c>
      <c r="AU436" s="42" t="str">
        <f>+IFERROR(VLOOKUP($AP436,'Calculation P'!$B$4:$J$1000,7,FALSE),"")</f>
        <v/>
      </c>
      <c r="AV436" s="405"/>
      <c r="AW436" s="376" t="str">
        <f t="shared" si="165"/>
        <v>43847G</v>
      </c>
      <c r="AX436" s="25" t="str">
        <f>+IFERROR(VLOOKUP($AW436,'Calculation COD'!$B$4:$J$1055,7,FALSE),"")</f>
        <v/>
      </c>
      <c r="AY436" s="25" t="str">
        <f>+IFERROR(VLOOKUP($AW436,'Calculation NH4'!$B$4:$J$1041,7,FALSE),"")</f>
        <v/>
      </c>
      <c r="AZ436" s="42" t="str">
        <f>+IFERROR(VLOOKUP($AW436,'Calculation NO3'!$B$4:$J$1044,7,FALSE),"")</f>
        <v/>
      </c>
      <c r="BA436" s="70" t="str">
        <f>+IFERROR(VLOOKUP($AW436,'Calculation P'!$B$4:$J$1000,7,FALSE),"")</f>
        <v/>
      </c>
      <c r="BB436" s="373" t="str">
        <f t="shared" si="166"/>
        <v>43847H</v>
      </c>
      <c r="BC436" s="42" t="str">
        <f>+IFERROR(VLOOKUP($BB436,'Calculation TSS'!$B$4:$J$1000,7,FALSE),"")</f>
        <v/>
      </c>
      <c r="BD436" s="25" t="str">
        <f>+IFERROR(VLOOKUP($BB436,'Calculation COD'!$B$4:$J$1055,7,FALSE),"")</f>
        <v/>
      </c>
      <c r="BE436" s="25" t="str">
        <f>+IFERROR(VLOOKUP($BB436,'Calculation NH4'!$B$4:$J$1041,7,FALSE),"")</f>
        <v/>
      </c>
      <c r="BF436" s="25" t="str">
        <f>+IFERROR(VLOOKUP($BB436,'Calculation NO3'!$B$4:$J$1044,7,FALSE),"")</f>
        <v/>
      </c>
      <c r="BG436" s="132" t="str">
        <f>+IFERROR(VLOOKUP($BB436,'Calculation P'!$B$4:$J$1000,7,FALSE),"")</f>
        <v/>
      </c>
      <c r="BH436" s="377" t="str">
        <f t="shared" si="167"/>
        <v>43847I</v>
      </c>
      <c r="BI436" s="67" t="str">
        <f>+IFERROR(VLOOKUP($BH436,'Calculation TSS'!$B$4:$J$1000,7,FALSE),"")</f>
        <v/>
      </c>
      <c r="BJ436" s="25" t="str">
        <f>+IFERROR(VLOOKUP($BH436,'Calculation COD'!$B$4:$J$1055,7,FALSE),"")</f>
        <v/>
      </c>
      <c r="BK436" s="25" t="str">
        <f>+IFERROR(VLOOKUP($BH436,'Calculation NH4'!$B$4:$J$1041,7,FALSE),"")</f>
        <v/>
      </c>
      <c r="BL436" s="25" t="str">
        <f>+IFERROR(VLOOKUP($BH436,'Calculation NO3'!$B$4:$J$1044,7,FALSE),"")</f>
        <v/>
      </c>
      <c r="BM436" s="42" t="str">
        <f>+IFERROR(VLOOKUP($BH436,'Calculation P'!$B$4:$J$1000,7,FALSE),"")</f>
        <v/>
      </c>
      <c r="BN436" s="405"/>
      <c r="BO436" s="373" t="str">
        <f t="shared" si="168"/>
        <v>43847N</v>
      </c>
      <c r="BP436" s="190" t="str">
        <f>IFERROR(+VLOOKUP($BO436,'Calculation Solids'!$B$4:$I$1141,7,FALSE),"")</f>
        <v/>
      </c>
      <c r="BQ436" s="379" t="str">
        <f t="shared" si="169"/>
        <v>43847O</v>
      </c>
      <c r="BR436" s="190" t="str">
        <f>IFERROR(+VLOOKUP($BQ436,'Calculation Solids'!$B$4:$I$1141,7,FALSE),"")</f>
        <v/>
      </c>
      <c r="BS436" s="380" t="str">
        <f t="shared" si="170"/>
        <v>43847P</v>
      </c>
      <c r="BT436" s="190" t="str">
        <f>IFERROR(+VLOOKUP($BS436,'Calculation Solids'!$B$4:$I$1141,7,FALSE),"")</f>
        <v/>
      </c>
    </row>
    <row r="437" spans="1:72" x14ac:dyDescent="0.35">
      <c r="A437" s="359">
        <v>43848</v>
      </c>
      <c r="B437" s="404"/>
      <c r="C437" s="173" t="str">
        <f t="shared" si="154"/>
        <v>43848A</v>
      </c>
      <c r="D437" s="42" t="str">
        <f>IFERROR(+VLOOKUP(C437,'Calculation Solids'!$B$4:$I$1141,7,FALSE),"")</f>
        <v/>
      </c>
      <c r="E437" s="372" t="str">
        <f>+IFERROR(VLOOKUP($C437,'Calculation COD'!$B$4:$J$1055,7,FALSE),"")</f>
        <v/>
      </c>
      <c r="F437" s="373" t="str">
        <f t="shared" si="156"/>
        <v>43848B</v>
      </c>
      <c r="G437" s="323" t="str">
        <f>IFERROR(+VLOOKUP($F437,'Calculation Solids'!$B$4:$I$1141,7,FALSE),"")</f>
        <v/>
      </c>
      <c r="H437" s="374" t="str">
        <f>+IFERROR(VLOOKUP($F437,'Calculation COD'!$B$4:$J$1055,7,FALSE),"")</f>
        <v/>
      </c>
      <c r="I437" s="374" t="str">
        <f>+IFERROR(VLOOKUP($F437,'Calculation NH4'!$B$4:$J$1041,7,FALSE),"")</f>
        <v/>
      </c>
      <c r="J437" s="42" t="str">
        <f>+IFERROR(VLOOKUP($F437,'Calculation NO3'!$B$4:$J$1044,7,FALSE),"")</f>
        <v/>
      </c>
      <c r="K437" s="42" t="str">
        <f>+IFERROR(VLOOKUP($F437,'Calculation P'!$B$4:$J$1000,7,FALSE),"")</f>
        <v/>
      </c>
      <c r="L437" s="404"/>
      <c r="M437" s="375" t="str">
        <f t="shared" si="157"/>
        <v>43848J</v>
      </c>
      <c r="N437" s="67" t="str">
        <f>+IFERROR(VLOOKUP($M437,'Calculation Solids'!$B$4:$J$1141,7,FALSE),"")</f>
        <v/>
      </c>
      <c r="O437" s="42" t="str">
        <f t="shared" si="158"/>
        <v>43848K</v>
      </c>
      <c r="P437" s="42" t="str">
        <f>+IFERROR(VLOOKUP($O437,'Calculation Solids'!$B$4:$J$1141,7,FALSE),"")</f>
        <v/>
      </c>
      <c r="Q437" s="42" t="str">
        <f t="shared" si="159"/>
        <v>43848L</v>
      </c>
      <c r="R437" s="42" t="str">
        <f>+IFERROR(VLOOKUP($Q437,'Calculation Solids'!$B$4:$J$1141,7,FALSE),"")</f>
        <v/>
      </c>
      <c r="S437" s="42" t="str">
        <f t="shared" si="160"/>
        <v>43848M</v>
      </c>
      <c r="T437" s="42" t="str">
        <f>+IFERROR(VLOOKUP($S437,'Calculation Solids'!$B$4:$J$1141,7,FALSE),"")</f>
        <v/>
      </c>
      <c r="U437" s="70" t="str">
        <f t="shared" si="155"/>
        <v/>
      </c>
      <c r="V437" s="376" t="str">
        <f t="shared" si="161"/>
        <v>43848C</v>
      </c>
      <c r="W437" s="42" t="str">
        <f>+IFERROR(VLOOKUP($V437,'Calculation Solids'!$B$4:$J$1141,7,FALSE),"")</f>
        <v/>
      </c>
      <c r="X437" s="24" t="str">
        <f>+IFERROR(VLOOKUP($V437,'Calculation COD'!$B$4:$J$1055,7,FALSE),"")</f>
        <v/>
      </c>
      <c r="Y437" s="24" t="str">
        <f>+IFERROR(VLOOKUP($V437,'Calculation NH4'!$B$4:$J$1041,7,FALSE),"")</f>
        <v/>
      </c>
      <c r="Z437" s="42" t="str">
        <f>+IFERROR(VLOOKUP($V437,'Calculation NO3'!$B$4:$J$1044,7,FALSE),"")</f>
        <v/>
      </c>
      <c r="AA437" s="132" t="str">
        <f>+IFERROR(VLOOKUP($V437,'Calculation P'!$B$4:$J$1000,7,FALSE),"")</f>
        <v/>
      </c>
      <c r="AB437" s="405"/>
      <c r="AC437" s="373" t="str">
        <f t="shared" si="162"/>
        <v>43848D</v>
      </c>
      <c r="AD437" s="24" t="str">
        <f>+IFERROR(VLOOKUP($AC437,'Calculation TSS'!$B$4:$J$1000,7,FALSE),"")</f>
        <v/>
      </c>
      <c r="AE437" s="24" t="str">
        <f>+IFERROR(VLOOKUP($AC437,'Calculation COD'!$B$4:$J$1055,7,FALSE),"")</f>
        <v/>
      </c>
      <c r="AF437" s="24" t="str">
        <f>+IFERROR(VLOOKUP($AC437,'Calculation NH4'!$B$4:$J$1041,7,FALSE),"")</f>
        <v/>
      </c>
      <c r="AG437" s="42" t="str">
        <f>+IFERROR(VLOOKUP($AC437,'Calculation NO3'!$B$4:$J$1044,7,FALSE),"")</f>
        <v/>
      </c>
      <c r="AH437" s="42" t="str">
        <f>+IFERROR(VLOOKUP($AC437,'Calculation P'!$B$4:$J$1000,7,FALSE),"")</f>
        <v/>
      </c>
      <c r="AI437" s="404"/>
      <c r="AJ437" s="377" t="str">
        <f t="shared" si="163"/>
        <v>43848E</v>
      </c>
      <c r="AK437" s="378" t="str">
        <f>+IFERROR(VLOOKUP($AJ437,'Calculation TSS'!$B$4:$J$1000,7,FALSE),"")</f>
        <v/>
      </c>
      <c r="AL437" s="24" t="str">
        <f>+IFERROR(VLOOKUP($AJ437,'Calculation COD'!$B$4:$J$1055,7,FALSE),"")</f>
        <v/>
      </c>
      <c r="AM437" s="24" t="str">
        <f>+IFERROR(VLOOKUP($AJ437,'Calculation NH4'!$B$4:$J$1041,7,FALSE),"")</f>
        <v/>
      </c>
      <c r="AN437" s="42" t="str">
        <f>+IFERROR(VLOOKUP($AJ437,'Calculation NO3'!$B$4:$J$1044,7,FALSE),"")</f>
        <v/>
      </c>
      <c r="AO437" s="70" t="str">
        <f>+IFERROR(VLOOKUP($AJ437,'Calculation P'!$B$4:$J$1000,7,FALSE),"")</f>
        <v/>
      </c>
      <c r="AP437" s="323" t="str">
        <f t="shared" si="164"/>
        <v>43848F</v>
      </c>
      <c r="AQ437" s="25" t="str">
        <f>+IFERROR(VLOOKUP($AP437,'Calculation TSS'!$B$4:$J$1000,7,FALSE),"")</f>
        <v/>
      </c>
      <c r="AR437" s="25" t="str">
        <f>+IFERROR(VLOOKUP($AP437,'Calculation COD'!$B$4:$J$1055,7,FALSE),"")</f>
        <v/>
      </c>
      <c r="AS437" s="25" t="str">
        <f>+IFERROR(VLOOKUP($AP437,'Calculation NH4'!$B$4:$J$1041,7,FALSE),"")</f>
        <v/>
      </c>
      <c r="AT437" s="42" t="str">
        <f>+IFERROR(VLOOKUP($AP437,'Calculation NO3'!$B$4:$J$1044,7,FALSE),"")</f>
        <v/>
      </c>
      <c r="AU437" s="42" t="str">
        <f>+IFERROR(VLOOKUP($AP437,'Calculation P'!$B$4:$J$1000,7,FALSE),"")</f>
        <v/>
      </c>
      <c r="AV437" s="405"/>
      <c r="AW437" s="376" t="str">
        <f t="shared" si="165"/>
        <v>43848G</v>
      </c>
      <c r="AX437" s="25" t="str">
        <f>+IFERROR(VLOOKUP($AW437,'Calculation COD'!$B$4:$J$1055,7,FALSE),"")</f>
        <v/>
      </c>
      <c r="AY437" s="25" t="str">
        <f>+IFERROR(VLOOKUP($AW437,'Calculation NH4'!$B$4:$J$1041,7,FALSE),"")</f>
        <v/>
      </c>
      <c r="AZ437" s="42" t="str">
        <f>+IFERROR(VLOOKUP($AW437,'Calculation NO3'!$B$4:$J$1044,7,FALSE),"")</f>
        <v/>
      </c>
      <c r="BA437" s="70" t="str">
        <f>+IFERROR(VLOOKUP($AW437,'Calculation P'!$B$4:$J$1000,7,FALSE),"")</f>
        <v/>
      </c>
      <c r="BB437" s="373" t="str">
        <f t="shared" si="166"/>
        <v>43848H</v>
      </c>
      <c r="BC437" s="42" t="str">
        <f>+IFERROR(VLOOKUP($BB437,'Calculation TSS'!$B$4:$J$1000,7,FALSE),"")</f>
        <v/>
      </c>
      <c r="BD437" s="25" t="str">
        <f>+IFERROR(VLOOKUP($BB437,'Calculation COD'!$B$4:$J$1055,7,FALSE),"")</f>
        <v/>
      </c>
      <c r="BE437" s="25" t="str">
        <f>+IFERROR(VLOOKUP($BB437,'Calculation NH4'!$B$4:$J$1041,7,FALSE),"")</f>
        <v/>
      </c>
      <c r="BF437" s="25" t="str">
        <f>+IFERROR(VLOOKUP($BB437,'Calculation NO3'!$B$4:$J$1044,7,FALSE),"")</f>
        <v/>
      </c>
      <c r="BG437" s="132" t="str">
        <f>+IFERROR(VLOOKUP($BB437,'Calculation P'!$B$4:$J$1000,7,FALSE),"")</f>
        <v/>
      </c>
      <c r="BH437" s="377" t="str">
        <f t="shared" si="167"/>
        <v>43848I</v>
      </c>
      <c r="BI437" s="67" t="str">
        <f>+IFERROR(VLOOKUP($BH437,'Calculation TSS'!$B$4:$J$1000,7,FALSE),"")</f>
        <v/>
      </c>
      <c r="BJ437" s="25" t="str">
        <f>+IFERROR(VLOOKUP($BH437,'Calculation COD'!$B$4:$J$1055,7,FALSE),"")</f>
        <v/>
      </c>
      <c r="BK437" s="25" t="str">
        <f>+IFERROR(VLOOKUP($BH437,'Calculation NH4'!$B$4:$J$1041,7,FALSE),"")</f>
        <v/>
      </c>
      <c r="BL437" s="25" t="str">
        <f>+IFERROR(VLOOKUP($BH437,'Calculation NO3'!$B$4:$J$1044,7,FALSE),"")</f>
        <v/>
      </c>
      <c r="BM437" s="42" t="str">
        <f>+IFERROR(VLOOKUP($BH437,'Calculation P'!$B$4:$J$1000,7,FALSE),"")</f>
        <v/>
      </c>
      <c r="BN437" s="405"/>
      <c r="BO437" s="373" t="str">
        <f t="shared" si="168"/>
        <v>43848N</v>
      </c>
      <c r="BP437" s="190" t="str">
        <f>IFERROR(+VLOOKUP($BO437,'Calculation Solids'!$B$4:$I$1141,7,FALSE),"")</f>
        <v/>
      </c>
      <c r="BQ437" s="379" t="str">
        <f t="shared" si="169"/>
        <v>43848O</v>
      </c>
      <c r="BR437" s="190" t="str">
        <f>IFERROR(+VLOOKUP($BQ437,'Calculation Solids'!$B$4:$I$1141,7,FALSE),"")</f>
        <v/>
      </c>
      <c r="BS437" s="380" t="str">
        <f t="shared" si="170"/>
        <v>43848P</v>
      </c>
      <c r="BT437" s="190" t="str">
        <f>IFERROR(+VLOOKUP($BS437,'Calculation Solids'!$B$4:$I$1141,7,FALSE),"")</f>
        <v/>
      </c>
    </row>
    <row r="438" spans="1:72" x14ac:dyDescent="0.35">
      <c r="A438" s="359">
        <v>43849</v>
      </c>
      <c r="B438" s="404"/>
      <c r="C438" s="173" t="str">
        <f t="shared" si="154"/>
        <v>43849A</v>
      </c>
      <c r="D438" s="42" t="str">
        <f>IFERROR(+VLOOKUP(C438,'Calculation Solids'!$B$4:$I$1141,7,FALSE),"")</f>
        <v/>
      </c>
      <c r="E438" s="372" t="str">
        <f>+IFERROR(VLOOKUP($C438,'Calculation COD'!$B$4:$J$1055,7,FALSE),"")</f>
        <v/>
      </c>
      <c r="F438" s="373" t="str">
        <f t="shared" si="156"/>
        <v>43849B</v>
      </c>
      <c r="G438" s="323" t="str">
        <f>IFERROR(+VLOOKUP($F438,'Calculation Solids'!$B$4:$I$1141,7,FALSE),"")</f>
        <v/>
      </c>
      <c r="H438" s="374" t="str">
        <f>+IFERROR(VLOOKUP($F438,'Calculation COD'!$B$4:$J$1055,7,FALSE),"")</f>
        <v/>
      </c>
      <c r="I438" s="374" t="str">
        <f>+IFERROR(VLOOKUP($F438,'Calculation NH4'!$B$4:$J$1041,7,FALSE),"")</f>
        <v/>
      </c>
      <c r="J438" s="42" t="str">
        <f>+IFERROR(VLOOKUP($F438,'Calculation NO3'!$B$4:$J$1044,7,FALSE),"")</f>
        <v/>
      </c>
      <c r="K438" s="42" t="str">
        <f>+IFERROR(VLOOKUP($F438,'Calculation P'!$B$4:$J$1000,7,FALSE),"")</f>
        <v/>
      </c>
      <c r="L438" s="404"/>
      <c r="M438" s="375" t="str">
        <f t="shared" si="157"/>
        <v>43849J</v>
      </c>
      <c r="N438" s="67" t="str">
        <f>+IFERROR(VLOOKUP($M438,'Calculation Solids'!$B$4:$J$1141,7,FALSE),"")</f>
        <v/>
      </c>
      <c r="O438" s="42" t="str">
        <f t="shared" si="158"/>
        <v>43849K</v>
      </c>
      <c r="P438" s="42" t="str">
        <f>+IFERROR(VLOOKUP($O438,'Calculation Solids'!$B$4:$J$1141,7,FALSE),"")</f>
        <v/>
      </c>
      <c r="Q438" s="42" t="str">
        <f t="shared" si="159"/>
        <v>43849L</v>
      </c>
      <c r="R438" s="42" t="str">
        <f>+IFERROR(VLOOKUP($Q438,'Calculation Solids'!$B$4:$J$1141,7,FALSE),"")</f>
        <v/>
      </c>
      <c r="S438" s="42" t="str">
        <f t="shared" si="160"/>
        <v>43849M</v>
      </c>
      <c r="T438" s="42" t="str">
        <f>+IFERROR(VLOOKUP($S438,'Calculation Solids'!$B$4:$J$1141,7,FALSE),"")</f>
        <v/>
      </c>
      <c r="U438" s="70" t="str">
        <f t="shared" si="155"/>
        <v/>
      </c>
      <c r="V438" s="376" t="str">
        <f t="shared" si="161"/>
        <v>43849C</v>
      </c>
      <c r="W438" s="42" t="str">
        <f>+IFERROR(VLOOKUP($V438,'Calculation Solids'!$B$4:$J$1141,7,FALSE),"")</f>
        <v/>
      </c>
      <c r="X438" s="24" t="str">
        <f>+IFERROR(VLOOKUP($V438,'Calculation COD'!$B$4:$J$1055,7,FALSE),"")</f>
        <v/>
      </c>
      <c r="Y438" s="24" t="str">
        <f>+IFERROR(VLOOKUP($V438,'Calculation NH4'!$B$4:$J$1041,7,FALSE),"")</f>
        <v/>
      </c>
      <c r="Z438" s="42" t="str">
        <f>+IFERROR(VLOOKUP($V438,'Calculation NO3'!$B$4:$J$1044,7,FALSE),"")</f>
        <v/>
      </c>
      <c r="AA438" s="132" t="str">
        <f>+IFERROR(VLOOKUP($V438,'Calculation P'!$B$4:$J$1000,7,FALSE),"")</f>
        <v/>
      </c>
      <c r="AB438" s="405"/>
      <c r="AC438" s="373" t="str">
        <f t="shared" si="162"/>
        <v>43849D</v>
      </c>
      <c r="AD438" s="24" t="str">
        <f>+IFERROR(VLOOKUP($AC438,'Calculation TSS'!$B$4:$J$1000,7,FALSE),"")</f>
        <v/>
      </c>
      <c r="AE438" s="24" t="str">
        <f>+IFERROR(VLOOKUP($AC438,'Calculation COD'!$B$4:$J$1055,7,FALSE),"")</f>
        <v/>
      </c>
      <c r="AF438" s="24" t="str">
        <f>+IFERROR(VLOOKUP($AC438,'Calculation NH4'!$B$4:$J$1041,7,FALSE),"")</f>
        <v/>
      </c>
      <c r="AG438" s="42" t="str">
        <f>+IFERROR(VLOOKUP($AC438,'Calculation NO3'!$B$4:$J$1044,7,FALSE),"")</f>
        <v/>
      </c>
      <c r="AH438" s="42" t="str">
        <f>+IFERROR(VLOOKUP($AC438,'Calculation P'!$B$4:$J$1000,7,FALSE),"")</f>
        <v/>
      </c>
      <c r="AI438" s="404"/>
      <c r="AJ438" s="377" t="str">
        <f t="shared" si="163"/>
        <v>43849E</v>
      </c>
      <c r="AK438" s="378" t="str">
        <f>+IFERROR(VLOOKUP($AJ438,'Calculation TSS'!$B$4:$J$1000,7,FALSE),"")</f>
        <v/>
      </c>
      <c r="AL438" s="24" t="str">
        <f>+IFERROR(VLOOKUP($AJ438,'Calculation COD'!$B$4:$J$1055,7,FALSE),"")</f>
        <v/>
      </c>
      <c r="AM438" s="24" t="str">
        <f>+IFERROR(VLOOKUP($AJ438,'Calculation NH4'!$B$4:$J$1041,7,FALSE),"")</f>
        <v/>
      </c>
      <c r="AN438" s="42" t="str">
        <f>+IFERROR(VLOOKUP($AJ438,'Calculation NO3'!$B$4:$J$1044,7,FALSE),"")</f>
        <v/>
      </c>
      <c r="AO438" s="70" t="str">
        <f>+IFERROR(VLOOKUP($AJ438,'Calculation P'!$B$4:$J$1000,7,FALSE),"")</f>
        <v/>
      </c>
      <c r="AP438" s="323" t="str">
        <f t="shared" si="164"/>
        <v>43849F</v>
      </c>
      <c r="AQ438" s="25" t="str">
        <f>+IFERROR(VLOOKUP($AP438,'Calculation TSS'!$B$4:$J$1000,7,FALSE),"")</f>
        <v/>
      </c>
      <c r="AR438" s="25" t="str">
        <f>+IFERROR(VLOOKUP($AP438,'Calculation COD'!$B$4:$J$1055,7,FALSE),"")</f>
        <v/>
      </c>
      <c r="AS438" s="25" t="str">
        <f>+IFERROR(VLOOKUP($AP438,'Calculation NH4'!$B$4:$J$1041,7,FALSE),"")</f>
        <v/>
      </c>
      <c r="AT438" s="42" t="str">
        <f>+IFERROR(VLOOKUP($AP438,'Calculation NO3'!$B$4:$J$1044,7,FALSE),"")</f>
        <v/>
      </c>
      <c r="AU438" s="42" t="str">
        <f>+IFERROR(VLOOKUP($AP438,'Calculation P'!$B$4:$J$1000,7,FALSE),"")</f>
        <v/>
      </c>
      <c r="AV438" s="405"/>
      <c r="AW438" s="376" t="str">
        <f t="shared" si="165"/>
        <v>43849G</v>
      </c>
      <c r="AX438" s="25" t="str">
        <f>+IFERROR(VLOOKUP($AW438,'Calculation COD'!$B$4:$J$1055,7,FALSE),"")</f>
        <v/>
      </c>
      <c r="AY438" s="25" t="str">
        <f>+IFERROR(VLOOKUP($AW438,'Calculation NH4'!$B$4:$J$1041,7,FALSE),"")</f>
        <v/>
      </c>
      <c r="AZ438" s="42" t="str">
        <f>+IFERROR(VLOOKUP($AW438,'Calculation NO3'!$B$4:$J$1044,7,FALSE),"")</f>
        <v/>
      </c>
      <c r="BA438" s="70" t="str">
        <f>+IFERROR(VLOOKUP($AW438,'Calculation P'!$B$4:$J$1000,7,FALSE),"")</f>
        <v/>
      </c>
      <c r="BB438" s="373" t="str">
        <f t="shared" si="166"/>
        <v>43849H</v>
      </c>
      <c r="BC438" s="42" t="str">
        <f>+IFERROR(VLOOKUP($BB438,'Calculation TSS'!$B$4:$J$1000,7,FALSE),"")</f>
        <v/>
      </c>
      <c r="BD438" s="25" t="str">
        <f>+IFERROR(VLOOKUP($BB438,'Calculation COD'!$B$4:$J$1055,7,FALSE),"")</f>
        <v/>
      </c>
      <c r="BE438" s="25" t="str">
        <f>+IFERROR(VLOOKUP($BB438,'Calculation NH4'!$B$4:$J$1041,7,FALSE),"")</f>
        <v/>
      </c>
      <c r="BF438" s="25" t="str">
        <f>+IFERROR(VLOOKUP($BB438,'Calculation NO3'!$B$4:$J$1044,7,FALSE),"")</f>
        <v/>
      </c>
      <c r="BG438" s="132" t="str">
        <f>+IFERROR(VLOOKUP($BB438,'Calculation P'!$B$4:$J$1000,7,FALSE),"")</f>
        <v/>
      </c>
      <c r="BH438" s="377" t="str">
        <f t="shared" si="167"/>
        <v>43849I</v>
      </c>
      <c r="BI438" s="67" t="str">
        <f>+IFERROR(VLOOKUP($BH438,'Calculation TSS'!$B$4:$J$1000,7,FALSE),"")</f>
        <v/>
      </c>
      <c r="BJ438" s="25" t="str">
        <f>+IFERROR(VLOOKUP($BH438,'Calculation COD'!$B$4:$J$1055,7,FALSE),"")</f>
        <v/>
      </c>
      <c r="BK438" s="25" t="str">
        <f>+IFERROR(VLOOKUP($BH438,'Calculation NH4'!$B$4:$J$1041,7,FALSE),"")</f>
        <v/>
      </c>
      <c r="BL438" s="25" t="str">
        <f>+IFERROR(VLOOKUP($BH438,'Calculation NO3'!$B$4:$J$1044,7,FALSE),"")</f>
        <v/>
      </c>
      <c r="BM438" s="42" t="str">
        <f>+IFERROR(VLOOKUP($BH438,'Calculation P'!$B$4:$J$1000,7,FALSE),"")</f>
        <v/>
      </c>
      <c r="BN438" s="405"/>
      <c r="BO438" s="373" t="str">
        <f t="shared" si="168"/>
        <v>43849N</v>
      </c>
      <c r="BP438" s="190" t="str">
        <f>IFERROR(+VLOOKUP($BO438,'Calculation Solids'!$B$4:$I$1141,7,FALSE),"")</f>
        <v/>
      </c>
      <c r="BQ438" s="379" t="str">
        <f t="shared" si="169"/>
        <v>43849O</v>
      </c>
      <c r="BR438" s="190" t="str">
        <f>IFERROR(+VLOOKUP($BQ438,'Calculation Solids'!$B$4:$I$1141,7,FALSE),"")</f>
        <v/>
      </c>
      <c r="BS438" s="380" t="str">
        <f t="shared" si="170"/>
        <v>43849P</v>
      </c>
      <c r="BT438" s="190" t="str">
        <f>IFERROR(+VLOOKUP($BS438,'Calculation Solids'!$B$4:$I$1141,7,FALSE),"")</f>
        <v/>
      </c>
    </row>
  </sheetData>
  <mergeCells count="15">
    <mergeCell ref="B2:B3"/>
    <mergeCell ref="AW2:BA3"/>
    <mergeCell ref="AC2:AI3"/>
    <mergeCell ref="AJ2:AO3"/>
    <mergeCell ref="F2:U2"/>
    <mergeCell ref="N3:U3"/>
    <mergeCell ref="C2:E3"/>
    <mergeCell ref="F3:L3"/>
    <mergeCell ref="V2:AB3"/>
    <mergeCell ref="BS2:BT3"/>
    <mergeCell ref="AP2:AV3"/>
    <mergeCell ref="BB2:BG3"/>
    <mergeCell ref="BH2:BN3"/>
    <mergeCell ref="BO2:BP3"/>
    <mergeCell ref="BQ2:BR3"/>
  </mergeCells>
  <dataValidations disablePrompts="1" count="1">
    <dataValidation allowBlank="1" showInputMessage="1" sqref="A5:XFD5"/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>
          <x14:formula1>
            <xm:f>List!$A$2:$A$15</xm:f>
          </x14:formula1>
          <xm:sqref>D4</xm:sqref>
        </x14:dataValidation>
        <x14:dataValidation type="list" allowBlank="1" showInputMessage="1" showErrorMessage="1">
          <x14:formula1>
            <xm:f>List!$A$2:$A$15</xm:f>
          </x14:formula1>
          <xm:sqref>B4 E4:BS4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BF436"/>
  <sheetViews>
    <sheetView workbookViewId="0">
      <pane xSplit="1" ySplit="7" topLeftCell="Z370" activePane="bottomRight" state="frozen"/>
      <selection pane="topRight" activeCell="B1" sqref="B1"/>
      <selection pane="bottomLeft" activeCell="A8" sqref="A8"/>
      <selection pane="bottomRight" activeCell="F438" sqref="F438"/>
    </sheetView>
  </sheetViews>
  <sheetFormatPr defaultColWidth="8.81640625" defaultRowHeight="14.5" x14ac:dyDescent="0.35"/>
  <cols>
    <col min="1" max="1" width="10.453125" style="60" customWidth="1"/>
    <col min="2" max="3" width="7" customWidth="1"/>
    <col min="4" max="4" width="7.81640625" customWidth="1"/>
    <col min="5" max="5" width="8.81640625" customWidth="1"/>
    <col min="6" max="6" width="6.54296875" customWidth="1"/>
    <col min="7" max="9" width="7.26953125" customWidth="1"/>
    <col min="10" max="10" width="6.453125" customWidth="1"/>
    <col min="11" max="13" width="7.26953125" customWidth="1"/>
    <col min="14" max="14" width="6.54296875" customWidth="1"/>
    <col min="15" max="17" width="7.26953125" customWidth="1"/>
    <col min="18" max="18" width="6.54296875" customWidth="1"/>
    <col min="19" max="26" width="7.26953125" customWidth="1"/>
    <col min="27" max="27" width="8.453125" customWidth="1"/>
    <col min="28" max="39" width="7.26953125" customWidth="1"/>
    <col min="40" max="40" width="8.54296875" customWidth="1"/>
  </cols>
  <sheetData>
    <row r="1" spans="1:58" ht="6.75" customHeight="1" thickBot="1" x14ac:dyDescent="0.4">
      <c r="AA1" s="44"/>
      <c r="AB1" s="44"/>
      <c r="AC1" s="44"/>
      <c r="AD1" s="44"/>
    </row>
    <row r="2" spans="1:58" s="250" customFormat="1" ht="15.75" customHeight="1" x14ac:dyDescent="0.35">
      <c r="A2" s="302"/>
      <c r="B2" s="510" t="s">
        <v>181</v>
      </c>
      <c r="C2" s="511"/>
      <c r="D2" s="511"/>
      <c r="E2" s="512"/>
      <c r="F2" s="500" t="s">
        <v>182</v>
      </c>
      <c r="G2" s="500"/>
      <c r="H2" s="500"/>
      <c r="I2" s="500"/>
      <c r="J2" s="502" t="s">
        <v>183</v>
      </c>
      <c r="K2" s="503"/>
      <c r="L2" s="503"/>
      <c r="M2" s="503"/>
      <c r="N2" s="464" t="s">
        <v>184</v>
      </c>
      <c r="O2" s="465"/>
      <c r="P2" s="465"/>
      <c r="Q2" s="465"/>
      <c r="R2" s="470" t="s">
        <v>198</v>
      </c>
      <c r="S2" s="471"/>
      <c r="T2" s="471"/>
      <c r="U2" s="472"/>
      <c r="V2" s="431" t="s">
        <v>203</v>
      </c>
      <c r="W2" s="431"/>
      <c r="X2" s="431"/>
      <c r="Y2" s="431"/>
      <c r="Z2" s="431"/>
      <c r="AA2" s="458" t="s">
        <v>185</v>
      </c>
      <c r="AB2" s="459"/>
      <c r="AC2" s="459"/>
      <c r="AD2" s="460"/>
      <c r="AE2" s="508" t="s">
        <v>186</v>
      </c>
      <c r="AF2" s="508"/>
      <c r="AG2" s="508"/>
      <c r="AH2" s="508"/>
      <c r="AI2" s="448" t="s">
        <v>220</v>
      </c>
      <c r="AJ2" s="506"/>
      <c r="AK2" s="506"/>
      <c r="AL2" s="506"/>
      <c r="AM2" s="449"/>
      <c r="AN2" s="496" t="s">
        <v>201</v>
      </c>
    </row>
    <row r="3" spans="1:58" s="250" customFormat="1" ht="27.65" customHeight="1" thickBot="1" x14ac:dyDescent="0.4">
      <c r="A3" s="303"/>
      <c r="B3" s="513" t="s">
        <v>202</v>
      </c>
      <c r="C3" s="514"/>
      <c r="D3" s="498" t="s">
        <v>200</v>
      </c>
      <c r="E3" s="499"/>
      <c r="F3" s="501"/>
      <c r="G3" s="501"/>
      <c r="H3" s="501"/>
      <c r="I3" s="501"/>
      <c r="J3" s="504"/>
      <c r="K3" s="505"/>
      <c r="L3" s="505"/>
      <c r="M3" s="505"/>
      <c r="N3" s="467"/>
      <c r="O3" s="468"/>
      <c r="P3" s="468"/>
      <c r="Q3" s="468"/>
      <c r="R3" s="473"/>
      <c r="S3" s="474"/>
      <c r="T3" s="474"/>
      <c r="U3" s="475"/>
      <c r="V3" s="434"/>
      <c r="W3" s="434"/>
      <c r="X3" s="434"/>
      <c r="Y3" s="434"/>
      <c r="Z3" s="434"/>
      <c r="AA3" s="461"/>
      <c r="AB3" s="462"/>
      <c r="AC3" s="462"/>
      <c r="AD3" s="463"/>
      <c r="AE3" s="509"/>
      <c r="AF3" s="509"/>
      <c r="AG3" s="509"/>
      <c r="AH3" s="509"/>
      <c r="AI3" s="450"/>
      <c r="AJ3" s="507"/>
      <c r="AK3" s="507"/>
      <c r="AL3" s="507"/>
      <c r="AM3" s="451"/>
      <c r="AN3" s="497"/>
      <c r="AO3" s="209"/>
    </row>
    <row r="4" spans="1:58" s="79" customFormat="1" ht="28.9" hidden="1" customHeight="1" x14ac:dyDescent="0.35">
      <c r="A4" s="304"/>
      <c r="B4" s="328" t="s">
        <v>77</v>
      </c>
      <c r="C4" s="329"/>
      <c r="D4" s="72" t="s">
        <v>78</v>
      </c>
      <c r="E4" s="264"/>
      <c r="F4" s="261" t="s">
        <v>96</v>
      </c>
      <c r="G4" s="73"/>
      <c r="H4" s="73"/>
      <c r="I4" s="73"/>
      <c r="J4" s="74" t="s">
        <v>63</v>
      </c>
      <c r="K4" s="75"/>
      <c r="L4" s="75"/>
      <c r="M4" s="75"/>
      <c r="N4" s="74" t="s">
        <v>63</v>
      </c>
      <c r="O4" s="75"/>
      <c r="P4" s="75"/>
      <c r="Q4" s="75"/>
      <c r="R4" s="268" t="s">
        <v>94</v>
      </c>
      <c r="S4" s="76"/>
      <c r="T4" s="76"/>
      <c r="U4" s="269"/>
      <c r="V4" s="230"/>
      <c r="W4" s="76"/>
      <c r="X4" s="76"/>
      <c r="Y4" s="76"/>
      <c r="Z4" s="160"/>
      <c r="AA4" s="268"/>
      <c r="AB4" s="77"/>
      <c r="AC4" s="77"/>
      <c r="AD4" s="275"/>
      <c r="AE4" s="273" t="s">
        <v>98</v>
      </c>
      <c r="AF4" s="78"/>
      <c r="AG4" s="78"/>
      <c r="AH4" s="78"/>
      <c r="AI4" s="268"/>
      <c r="AJ4" s="76"/>
      <c r="AK4" s="76"/>
      <c r="AL4" s="76"/>
      <c r="AM4" s="269"/>
      <c r="AN4" s="277" t="s">
        <v>99</v>
      </c>
    </row>
    <row r="5" spans="1:58" s="79" customFormat="1" ht="14.5" hidden="1" customHeight="1" thickBot="1" x14ac:dyDescent="0.4">
      <c r="A5" s="304"/>
      <c r="B5" s="330" t="str">
        <f>IF(B4=List!$A$2,List!$B$2,IF(B4=List!$A$3,List!$B$3,IF(B4=List!$A$4,List!$B$4,IF(B4=List!$A$5,List!$B$5,IF(B4=List!$A$7,List!$B$7,IF(B4=List!$A$8,List!$B$8,IF(B4=List!$A$9,List!$B$9,IF(B4=List!$A$10,List!$B$10,IF(B4=List!$A$11,List!$B$11,IF(B4=List!$A$15,List!$B$14,0))))))))))</f>
        <v>B</v>
      </c>
      <c r="C5" s="331"/>
      <c r="D5" s="251" t="str">
        <f>IF(D4=List!$A$2,List!$B$2,IF(D4=List!$A$3,List!$B$3,IF(D4=List!$A$4,List!$B$4,IF(D4=List!$A$5,List!$B$5,IF(D4=List!$A$7,List!$B$7,IF(D4=List!$A$8,List!$B$8,IF(D4=List!$A$9,List!$B$9,IF(D4=List!$A$10,List!$B$10,IF(D4=List!$A$11,List!$B$11,IF(D4=List!$A$15,List!$B$14,0))))))))))</f>
        <v>J</v>
      </c>
      <c r="E5" s="265"/>
      <c r="F5" s="262" t="str">
        <f>IF(F4=List!$A$2,List!$B$2,IF(F4=List!$A$3,List!$B$3,IF(F4=List!$A$4,List!$B$4,IF(F4=List!$A$5,List!$B$5,IF(F4=List!$A$7,List!$B$7,IF(F4=List!$A$8,List!$B$8,IF(F4=List!$A$9,List!$B$9,IF(F4=List!$A$10,List!$B$10,IF(F4=List!$A$11,List!$B$11,IF(F4=List!$A$15,List!$B$14,0))))))))))</f>
        <v>C</v>
      </c>
      <c r="G5" s="252"/>
      <c r="H5" s="252"/>
      <c r="I5" s="252"/>
      <c r="J5" s="253" t="str">
        <f>IF(J4=List!$A$2,List!$B$2,IF(J4=List!$A$3,List!$B$3,IF(J4=List!$A$4,List!$B$4,IF(J4=List!$A$5,List!$B$5,IF(J4=List!$A$7,List!$B$7,IF(J4=List!$A$8,List!$B$8,IF(J4=List!$A$9,List!$B$9,IF(J4=List!$A$10,List!$B$10,IF(J4=List!$A$11,List!$B$11,IF(J4=List!$A$15,List!$B$14,0))))))))))</f>
        <v>D</v>
      </c>
      <c r="K5" s="254"/>
      <c r="L5" s="254"/>
      <c r="M5" s="254"/>
      <c r="N5" s="253" t="str">
        <f>IF(N4=List!$A$2,List!$B$2,IF(N4=List!$A$3,List!$B$3,IF(N4=List!$A$4,List!$B$4,IF(N4=List!$A$5,List!$B$5,IF(N4=List!$A$7,List!$B$7,IF(N4=List!$A$8,List!$B$8,IF(N4=List!$A$9,List!$B$9,IF(N4=List!$A$10,List!$B$10,IF(N4=List!$A$11,List!$B$11,IF(N4=List!$A$15,List!$B$14,0))))))))))</f>
        <v>D</v>
      </c>
      <c r="O5" s="254"/>
      <c r="P5" s="254"/>
      <c r="Q5" s="254"/>
      <c r="R5" s="270" t="str">
        <f>IF(R4=List!$A$2,List!$B$2,IF(R4=List!$A$3,List!$B$3,IF(R4=List!$A$4,List!$B$4,IF(R4=List!$A$5,List!$B$5,IF(R4=List!$A$7,List!$B$7,IF(R4=List!$A$8,List!$B$8,IF(R4=List!$A$9,List!$B$9,IF(R4=List!$A$10,List!$B$10,IF(R4=List!$A$11,List!$B$11,IF(R4=List!$A$15,List!$B$14,0))))))))))</f>
        <v>F</v>
      </c>
      <c r="S5" s="255"/>
      <c r="T5" s="255"/>
      <c r="U5" s="271"/>
      <c r="V5" s="267"/>
      <c r="W5" s="255"/>
      <c r="X5" s="255"/>
      <c r="Y5" s="255"/>
      <c r="Z5" s="272"/>
      <c r="AA5" s="270"/>
      <c r="AB5" s="256"/>
      <c r="AC5" s="256"/>
      <c r="AD5" s="276"/>
      <c r="AE5" s="274" t="str">
        <f>IF(AE4=List!$A$2,List!$B$2,IF(AE4=List!$A$3,List!$B$3,IF(AE4=List!$A$4,List!$B$4,IF(AE4=List!$A$5,List!$B$5,IF(AE4=List!$A$7,List!$B$7,IF(AE4=List!$A$8,List!$B$8,IF(AE4=List!$A$9,List!$B$9,IF(AE4=List!$A$10,List!$B$10,IF(AE4=List!$A$11,List!$B$11,IF(AE4=List!$A$15,List!$B$14,0))))))))))</f>
        <v>I</v>
      </c>
      <c r="AF5" s="257"/>
      <c r="AG5" s="257"/>
      <c r="AH5" s="257"/>
      <c r="AI5" s="270"/>
      <c r="AJ5" s="255"/>
      <c r="AK5" s="255"/>
      <c r="AL5" s="255"/>
      <c r="AM5" s="271"/>
      <c r="AN5" s="278">
        <f>IF(AN4=List!$A$2,List!$B$2,IF(AN4=List!$A$3,List!$B$3,IF(AN4=List!$A$4,List!$B$4,IF(AN4=List!$A$5,List!$B$5,IF(AN4=List!$A$7,List!$B$7,IF(AN4=List!$A$8,List!$B$8,IF(AN4=List!$A$9,List!$B$9,IF(AN4=List!$A$10,List!$B$10,IF(AN4=List!$A$11,List!$B$11,IF(AN4=List!$A$15,List!$B$14,0))))))))))</f>
        <v>0</v>
      </c>
    </row>
    <row r="6" spans="1:58" s="209" customFormat="1" ht="29.5" thickBot="1" x14ac:dyDescent="0.4">
      <c r="A6" s="206"/>
      <c r="B6" s="280" t="s">
        <v>197</v>
      </c>
      <c r="C6" s="284" t="s">
        <v>72</v>
      </c>
      <c r="D6" s="332" t="s">
        <v>120</v>
      </c>
      <c r="E6" s="282" t="s">
        <v>196</v>
      </c>
      <c r="F6" s="283" t="s">
        <v>110</v>
      </c>
      <c r="G6" s="281" t="s">
        <v>72</v>
      </c>
      <c r="H6" s="281" t="s">
        <v>91</v>
      </c>
      <c r="I6" s="281" t="s">
        <v>92</v>
      </c>
      <c r="J6" s="280" t="s">
        <v>90</v>
      </c>
      <c r="K6" s="281" t="s">
        <v>72</v>
      </c>
      <c r="L6" s="281" t="s">
        <v>91</v>
      </c>
      <c r="M6" s="281" t="s">
        <v>92</v>
      </c>
      <c r="N6" s="280" t="s">
        <v>90</v>
      </c>
      <c r="O6" s="281" t="s">
        <v>72</v>
      </c>
      <c r="P6" s="281" t="s">
        <v>91</v>
      </c>
      <c r="Q6" s="281" t="s">
        <v>92</v>
      </c>
      <c r="R6" s="280" t="s">
        <v>90</v>
      </c>
      <c r="S6" s="281" t="s">
        <v>72</v>
      </c>
      <c r="T6" s="281" t="s">
        <v>91</v>
      </c>
      <c r="U6" s="282" t="s">
        <v>92</v>
      </c>
      <c r="V6" s="283" t="s">
        <v>90</v>
      </c>
      <c r="W6" s="281" t="s">
        <v>72</v>
      </c>
      <c r="X6" s="281" t="s">
        <v>91</v>
      </c>
      <c r="Y6" s="281" t="s">
        <v>92</v>
      </c>
      <c r="Z6" s="284" t="s">
        <v>93</v>
      </c>
      <c r="AA6" s="280" t="s">
        <v>196</v>
      </c>
      <c r="AB6" s="281" t="s">
        <v>72</v>
      </c>
      <c r="AC6" s="281" t="s">
        <v>91</v>
      </c>
      <c r="AD6" s="282" t="s">
        <v>92</v>
      </c>
      <c r="AE6" s="283" t="s">
        <v>90</v>
      </c>
      <c r="AF6" s="281" t="s">
        <v>72</v>
      </c>
      <c r="AG6" s="281" t="s">
        <v>91</v>
      </c>
      <c r="AH6" s="281" t="s">
        <v>92</v>
      </c>
      <c r="AI6" s="280" t="s">
        <v>90</v>
      </c>
      <c r="AJ6" s="281" t="s">
        <v>72</v>
      </c>
      <c r="AK6" s="281" t="s">
        <v>91</v>
      </c>
      <c r="AL6" s="281" t="s">
        <v>92</v>
      </c>
      <c r="AM6" s="282" t="s">
        <v>93</v>
      </c>
      <c r="AN6" s="285" t="s">
        <v>196</v>
      </c>
    </row>
    <row r="7" spans="1:58" s="37" customFormat="1" ht="15" thickBot="1" x14ac:dyDescent="0.4">
      <c r="A7" s="258" t="s">
        <v>115</v>
      </c>
      <c r="B7" s="333">
        <f>IFERROR(MEDIAN(B31:B197),"")</f>
        <v>0.37880877255100853</v>
      </c>
      <c r="C7" s="109">
        <f>IFERROR(MEDIAN(C31:C197),"")</f>
        <v>0.44776119402985076</v>
      </c>
      <c r="D7" s="109">
        <f>IFERROR(MEDIAN(D31:D197),"")</f>
        <v>0.11989486331700136</v>
      </c>
      <c r="E7" s="110">
        <f>('STS Analysis'!U7-'STS Analysis'!D7)/'STS Analysis'!U7</f>
        <v>0.74436926206439891</v>
      </c>
      <c r="F7" s="125">
        <f t="shared" ref="F7:Z7" si="0">IFERROR(MEDIAN(F31:F197),"")</f>
        <v>0.60040207850973371</v>
      </c>
      <c r="G7" s="109">
        <f t="shared" si="0"/>
        <v>0.42</v>
      </c>
      <c r="H7" s="109">
        <f t="shared" si="0"/>
        <v>0</v>
      </c>
      <c r="I7" s="109">
        <f t="shared" si="0"/>
        <v>0.5991305774278215</v>
      </c>
      <c r="J7" s="293">
        <f t="shared" si="0"/>
        <v>0.58152173913043592</v>
      </c>
      <c r="K7" s="109">
        <f t="shared" si="0"/>
        <v>0.37209302325581395</v>
      </c>
      <c r="L7" s="109">
        <f t="shared" si="0"/>
        <v>0.13333333333333333</v>
      </c>
      <c r="M7" s="109">
        <f t="shared" si="0"/>
        <v>0.5252747252747253</v>
      </c>
      <c r="N7" s="293">
        <f t="shared" si="0"/>
        <v>-2.3640625000000188</v>
      </c>
      <c r="O7" s="109">
        <f t="shared" si="0"/>
        <v>0.33866487455197136</v>
      </c>
      <c r="P7" s="109">
        <f t="shared" si="0"/>
        <v>0.51227795193312431</v>
      </c>
      <c r="Q7" s="109">
        <f t="shared" si="0"/>
        <v>0.50799937868903378</v>
      </c>
      <c r="R7" s="293">
        <f t="shared" si="0"/>
        <v>0.33271404242143088</v>
      </c>
      <c r="S7" s="109">
        <f t="shared" si="0"/>
        <v>0.49783549783549785</v>
      </c>
      <c r="T7" s="109">
        <f t="shared" si="0"/>
        <v>0.14772727272727273</v>
      </c>
      <c r="U7" s="110">
        <f t="shared" si="0"/>
        <v>0.6470588235294118</v>
      </c>
      <c r="V7" s="125">
        <f t="shared" si="0"/>
        <v>0.95780905080034817</v>
      </c>
      <c r="W7" s="109">
        <f t="shared" si="0"/>
        <v>0.84882943143812706</v>
      </c>
      <c r="X7" s="109">
        <f t="shared" si="0"/>
        <v>0.59898411716171618</v>
      </c>
      <c r="Y7" s="109">
        <f t="shared" si="0"/>
        <v>0.92863460475400772</v>
      </c>
      <c r="Z7" s="294">
        <f t="shared" si="0"/>
        <v>0.76439130434782609</v>
      </c>
      <c r="AA7" s="293">
        <f>('STS Analysis'!BP7-'STS Analysis'!U7)/'STS Analysis'!BP7</f>
        <v>0.77669398696533565</v>
      </c>
      <c r="AB7" s="109">
        <f t="shared" ref="AB7:AH7" si="1">IFERROR(MEDIAN(AB31:AB197),"")</f>
        <v>0.78485691573926863</v>
      </c>
      <c r="AC7" s="109">
        <f t="shared" si="1"/>
        <v>0.36907216494845363</v>
      </c>
      <c r="AD7" s="110">
        <f t="shared" si="1"/>
        <v>0.71896075179657271</v>
      </c>
      <c r="AE7" s="125">
        <f t="shared" si="1"/>
        <v>-28.047008743672535</v>
      </c>
      <c r="AF7" s="109">
        <f t="shared" si="1"/>
        <v>0.10630341880341881</v>
      </c>
      <c r="AG7" s="109">
        <f t="shared" si="1"/>
        <v>0.14615384615384616</v>
      </c>
      <c r="AH7" s="109">
        <f t="shared" si="1"/>
        <v>-0.18348623853211007</v>
      </c>
      <c r="AI7" s="293">
        <f>IFERROR(MEDIAN(AI31:AI197),"")</f>
        <v>0.92245686690333817</v>
      </c>
      <c r="AJ7" s="109">
        <f>IFERROR(MEDIAN(AJ31:AJ197),"")</f>
        <v>0.89756097560975612</v>
      </c>
      <c r="AK7" s="109">
        <f>IFERROR(MEDIAN(AK31:AK197),"")</f>
        <v>0.47368421052631576</v>
      </c>
      <c r="AL7" s="109">
        <f>IFERROR(MEDIAN(AL31:AL197),"")</f>
        <v>0.38983050847457629</v>
      </c>
      <c r="AM7" s="110">
        <f>IFERROR(MEDIAN(AM31:AM197),"")</f>
        <v>0.92086956521739138</v>
      </c>
      <c r="AN7" s="136">
        <f>('STS Analysis'!BR7-'STS Analysis'!BP7)/'STS Analysis'!BR7</f>
        <v>0.59380308779229574</v>
      </c>
      <c r="AO7" s="37" t="str">
        <f t="shared" ref="AO7:BF7" si="2">IFERROR(AVERAGE(AO8:AO186),"")</f>
        <v/>
      </c>
      <c r="AP7" s="37" t="str">
        <f t="shared" si="2"/>
        <v/>
      </c>
      <c r="AQ7" s="37" t="str">
        <f t="shared" si="2"/>
        <v/>
      </c>
      <c r="AR7" s="37" t="str">
        <f t="shared" si="2"/>
        <v/>
      </c>
      <c r="AS7" s="37" t="str">
        <f t="shared" si="2"/>
        <v/>
      </c>
      <c r="AT7" s="37" t="str">
        <f t="shared" si="2"/>
        <v/>
      </c>
      <c r="AU7" s="37" t="str">
        <f t="shared" si="2"/>
        <v/>
      </c>
      <c r="AV7" s="37" t="str">
        <f t="shared" si="2"/>
        <v/>
      </c>
      <c r="AW7" s="37" t="str">
        <f t="shared" si="2"/>
        <v/>
      </c>
      <c r="AX7" s="37" t="str">
        <f t="shared" si="2"/>
        <v/>
      </c>
      <c r="AY7" s="37" t="str">
        <f t="shared" si="2"/>
        <v/>
      </c>
      <c r="AZ7" s="37" t="str">
        <f t="shared" si="2"/>
        <v/>
      </c>
      <c r="BA7" s="37" t="str">
        <f t="shared" si="2"/>
        <v/>
      </c>
      <c r="BB7" s="37" t="str">
        <f t="shared" si="2"/>
        <v/>
      </c>
      <c r="BC7" s="37" t="str">
        <f t="shared" si="2"/>
        <v/>
      </c>
      <c r="BD7" s="37" t="str">
        <f t="shared" si="2"/>
        <v/>
      </c>
      <c r="BE7" s="37" t="str">
        <f t="shared" si="2"/>
        <v/>
      </c>
      <c r="BF7" s="37" t="str">
        <f t="shared" si="2"/>
        <v/>
      </c>
    </row>
    <row r="8" spans="1:58" ht="15" hidden="1" customHeight="1" x14ac:dyDescent="0.35">
      <c r="A8" s="305">
        <v>43419</v>
      </c>
      <c r="B8" s="286">
        <f>+IFERROR(('STS Analysis'!D8-'STS Analysis'!G8)/'STS Analysis'!D8,"")</f>
        <v>0.66244131455399113</v>
      </c>
      <c r="C8" s="290" t="str">
        <f>+IFERROR(('STS Analysis'!E8-'STS Analysis'!H8)/'STS Analysis'!E8,"")</f>
        <v/>
      </c>
      <c r="D8" s="287">
        <f>IFERROR(('STS Analysis'!D8-'STS Analysis'!G8)/('STS Analysis'!N8-'STS Analysis'!G8),"")</f>
        <v>-1.9624478442280986</v>
      </c>
      <c r="E8" s="288"/>
      <c r="F8" s="289">
        <f>+IFERROR(('STS Analysis'!G8-('STS Analysis'!W8))/'STS Analysis'!G8,"")</f>
        <v>1</v>
      </c>
      <c r="G8" s="290" t="str">
        <f>+IFERROR(('STS Analysis'!H8-'STS Analysis'!X8)/'STS Analysis'!H8,"")</f>
        <v/>
      </c>
      <c r="H8" s="290" t="str">
        <f>+IFERROR(('STS Analysis'!I8-'STS Analysis'!Y8)/'STS Analysis'!I8,"")</f>
        <v/>
      </c>
      <c r="I8" s="290" t="str">
        <f>+IFERROR(('STS Analysis'!J8-'STS Analysis'!Z8)/'STS Analysis'!J8,"")</f>
        <v/>
      </c>
      <c r="J8" s="286" t="str">
        <f>+IFERROR(('STS Analysis'!W8-'STS Analysis'!AD8/1000)/'STS Analysis'!W8,"")</f>
        <v/>
      </c>
      <c r="K8" s="290" t="str">
        <f>+IFERROR(('STS Analysis'!X8-'STS Analysis'!AE8)/'STS Analysis'!X8,"")</f>
        <v/>
      </c>
      <c r="L8" s="290">
        <f>+IFERROR(('STS Analysis'!Y8-'STS Analysis'!AF8)/'STS Analysis'!Y8,"")</f>
        <v>0.63586956521739135</v>
      </c>
      <c r="M8" s="290">
        <f>+IFERROR(('STS Analysis'!Z8-'STS Analysis'!AG8)/'STS Analysis'!Z8,"")</f>
        <v>1</v>
      </c>
      <c r="N8" s="286" t="str">
        <f>+IFERROR(('STS Analysis'!AD8-'STS Analysis'!AQ8)/'STS Analysis'!AD8,"")</f>
        <v/>
      </c>
      <c r="O8" s="290" t="str">
        <f>+IFERROR(('STS Analysis'!AE8-'STS Analysis'!AR8)/'STS Analysis'!AE8,"")</f>
        <v/>
      </c>
      <c r="P8" s="290">
        <f>+IFERROR(('STS Analysis'!AF8-'STS Analysis'!AS8)/'STS Analysis'!AF8,"")</f>
        <v>1.4925373134328358E-2</v>
      </c>
      <c r="Q8" s="290" t="str">
        <f>+IFERROR(('STS Analysis'!AG8-'STS Analysis'!AT8)/'STS Analysis'!AG8,"")</f>
        <v/>
      </c>
      <c r="R8" s="286" t="str">
        <f>+IFERROR(('STS Analysis'!AK8-'STS Analysis'!AQ8)/'STS Analysis'!AK8,"")</f>
        <v/>
      </c>
      <c r="S8" s="290" t="str">
        <f>+IFERROR(('STS Analysis'!AL8-'STS Analysis'!AX8)/'STS Analysis'!AL8,"")</f>
        <v/>
      </c>
      <c r="T8" s="290">
        <f>+IFERROR(('STS Analysis'!AM8-'STS Analysis'!AY8)/'STS Analysis'!AM8,"")</f>
        <v>1</v>
      </c>
      <c r="U8" s="292" t="str">
        <f>+IFERROR(('STS Analysis'!AN8-'STS Analysis'!AZ8)/'STS Analysis'!AN8,"")</f>
        <v/>
      </c>
      <c r="V8" s="289">
        <f>+IFERROR(('STS Analysis'!D8-'STS Analysis'!AQ8/1000)/'STS Analysis'!D8,"")</f>
        <v>0.95323943661971833</v>
      </c>
      <c r="W8" s="290" t="str">
        <f>+IFERROR(('STS Analysis'!H8-'STS Analysis'!AX8)/'STS Analysis'!H8,"")</f>
        <v/>
      </c>
      <c r="X8" s="290" t="str">
        <f>+IFERROR(('STS Analysis'!I8-'STS Analysis'!AY8)/'STS Analysis'!I8,"")</f>
        <v/>
      </c>
      <c r="Y8" s="290" t="str">
        <f>+IFERROR(('STS Analysis'!J8-'STS Analysis'!AZ8)/'STS Analysis'!J8,"")</f>
        <v/>
      </c>
      <c r="Z8" s="291">
        <f>+IFERROR(('STS Analysis'!K8-'STS Analysis'!BA8)/'STS Analysis'!K8,"")</f>
        <v>1</v>
      </c>
      <c r="AA8" s="286"/>
      <c r="AB8" s="290" t="str">
        <f>+IFERROR(('STS Analysis'!H8-'STS Analysis'!BD8)/'STS Analysis'!H8,"")</f>
        <v/>
      </c>
      <c r="AC8" s="290" t="str">
        <f>+IFERROR(('STS Analysis'!I8-'STS Analysis'!BE8)/'STS Analysis'!I8,"")</f>
        <v/>
      </c>
      <c r="AD8" s="292" t="str">
        <f>+IFERROR(('STS Analysis'!J8-'STS Analysis'!BF8)/'STS Analysis'!J8,"")</f>
        <v/>
      </c>
      <c r="AE8" s="289" t="str">
        <f>+IFERROR(('STS Analysis'!BC8-'STS Analysis'!BI8)/'STS Analysis'!BC8,"")</f>
        <v/>
      </c>
      <c r="AF8" s="290" t="str">
        <f>+IFERROR(('STS Analysis'!BD8-'STS Analysis'!BJ8)/'STS Analysis'!BD8,"")</f>
        <v/>
      </c>
      <c r="AG8" s="290" t="str">
        <f>+IFERROR(('STS Analysis'!BE8-'STS Analysis'!BK8)/'STS Analysis'!BE8,"")</f>
        <v/>
      </c>
      <c r="AH8" s="290" t="str">
        <f>+IFERROR(('STS Analysis'!BF8-'STS Analysis'!BL8)/'STS Analysis'!BF8,"")</f>
        <v/>
      </c>
      <c r="AI8" s="286">
        <f>+IFERROR(('STS Analysis'!D8-'STS Analysis'!BI8/1000)/'STS Analysis'!D8,"")</f>
        <v>1</v>
      </c>
      <c r="AJ8" s="290" t="str">
        <f>+IFERROR(('STS Analysis'!H8-'STS Analysis'!BJ8)/'STS Analysis'!H8,"")</f>
        <v/>
      </c>
      <c r="AK8" s="290" t="str">
        <f>+IFERROR(('STS Analysis'!I8-'STS Analysis'!BK8)/'STS Analysis'!I8,"")</f>
        <v/>
      </c>
      <c r="AL8" s="290" t="str">
        <f>+IFERROR(('STS Analysis'!J8-'STS Analysis'!BL8)/'STS Analysis'!J8,"")</f>
        <v/>
      </c>
      <c r="AM8" s="292">
        <f>+IFERROR(('STS Analysis'!K8-'STS Analysis'!BM8)/'STS Analysis'!K8,"")</f>
        <v>1</v>
      </c>
      <c r="AN8" s="106"/>
    </row>
    <row r="9" spans="1:58" ht="15" hidden="1" customHeight="1" x14ac:dyDescent="0.35">
      <c r="A9" s="193">
        <v>43420</v>
      </c>
      <c r="B9" s="260">
        <f>+IFERROR(('STS Analysis'!D9-'STS Analysis'!G9)/'STS Analysis'!D9,"")</f>
        <v>0.34811165845648434</v>
      </c>
      <c r="C9" s="290" t="str">
        <f>+IFERROR(('STS Analysis'!E9-'STS Analysis'!H9)/'STS Analysis'!E9,"")</f>
        <v/>
      </c>
      <c r="D9" s="259">
        <f>IFERROR(('STS Analysis'!D9-'STS Analysis'!G9)/('STS Analysis'!N9-'STS Analysis'!G9),"")</f>
        <v>-0.53400503778337127</v>
      </c>
      <c r="E9" s="266"/>
      <c r="F9" s="263">
        <f>+IFERROR(('STS Analysis'!G9-('STS Analysis'!W9))/'STS Analysis'!G9,"")</f>
        <v>1</v>
      </c>
      <c r="G9" s="7" t="str">
        <f>+IFERROR(('STS Analysis'!H9-'STS Analysis'!X9)/'STS Analysis'!H9,"")</f>
        <v/>
      </c>
      <c r="H9" s="7" t="str">
        <f>+IFERROR(('STS Analysis'!I9-'STS Analysis'!Y9)/'STS Analysis'!I9,"")</f>
        <v/>
      </c>
      <c r="I9" s="7" t="str">
        <f>+IFERROR(('STS Analysis'!J9-'STS Analysis'!Z9)/'STS Analysis'!J9,"")</f>
        <v/>
      </c>
      <c r="J9" s="260" t="str">
        <f>+IFERROR(('STS Analysis'!W9-'STS Analysis'!AD9/1000)/'STS Analysis'!W9,"")</f>
        <v/>
      </c>
      <c r="K9" s="7" t="str">
        <f>+IFERROR(('STS Analysis'!X9-'STS Analysis'!AE9)/'STS Analysis'!X9,"")</f>
        <v/>
      </c>
      <c r="L9" s="7" t="str">
        <f>+IFERROR(('STS Analysis'!Y9-'STS Analysis'!AF9)/'STS Analysis'!Y9,"")</f>
        <v/>
      </c>
      <c r="M9" s="7" t="str">
        <f>+IFERROR(('STS Analysis'!Z9-'STS Analysis'!AG9)/'STS Analysis'!Z9,"")</f>
        <v/>
      </c>
      <c r="N9" s="260" t="str">
        <f>+IFERROR(('STS Analysis'!AD9-'STS Analysis'!AQ9)/'STS Analysis'!AD9,"")</f>
        <v/>
      </c>
      <c r="O9" s="7" t="str">
        <f>+IFERROR(('STS Analysis'!AE9-'STS Analysis'!AR9)/'STS Analysis'!AE9,"")</f>
        <v/>
      </c>
      <c r="P9" s="7" t="str">
        <f>+IFERROR(('STS Analysis'!AF9-'STS Analysis'!AS9)/'STS Analysis'!AF9,"")</f>
        <v/>
      </c>
      <c r="Q9" s="7" t="str">
        <f>+IFERROR(('STS Analysis'!AG9-'STS Analysis'!AT9)/'STS Analysis'!AG9,"")</f>
        <v/>
      </c>
      <c r="R9" s="260" t="str">
        <f>+IFERROR(('STS Analysis'!AK9-'STS Analysis'!AQ9)/'STS Analysis'!AK9,"")</f>
        <v/>
      </c>
      <c r="S9" s="7" t="str">
        <f>+IFERROR(('STS Analysis'!AL9-'STS Analysis'!AX9)/'STS Analysis'!AL9,"")</f>
        <v/>
      </c>
      <c r="T9" s="7" t="str">
        <f>+IFERROR(('STS Analysis'!AM9-'STS Analysis'!AY9)/'STS Analysis'!AM9,"")</f>
        <v/>
      </c>
      <c r="U9" s="91" t="str">
        <f>+IFERROR(('STS Analysis'!AN9-'STS Analysis'!AZ9)/'STS Analysis'!AN9,"")</f>
        <v/>
      </c>
      <c r="V9" s="263">
        <f>+IFERROR(('STS Analysis'!D9-'STS Analysis'!AQ9/1000)/'STS Analysis'!D9,"")</f>
        <v>0.42364532019704343</v>
      </c>
      <c r="W9" s="7" t="str">
        <f>+IFERROR(('STS Analysis'!H9-'STS Analysis'!AX9)/'STS Analysis'!H9,"")</f>
        <v/>
      </c>
      <c r="X9" s="7" t="str">
        <f>+IFERROR(('STS Analysis'!I9-'STS Analysis'!AY9)/'STS Analysis'!I9,"")</f>
        <v/>
      </c>
      <c r="Y9" s="7" t="str">
        <f>+IFERROR(('STS Analysis'!J9-'STS Analysis'!AZ9)/'STS Analysis'!J9,"")</f>
        <v/>
      </c>
      <c r="Z9" s="137" t="str">
        <f>+IFERROR(('STS Analysis'!K9-'STS Analysis'!BA9)/'STS Analysis'!K9,"")</f>
        <v/>
      </c>
      <c r="AA9" s="260"/>
      <c r="AB9" s="7" t="str">
        <f>+IFERROR(('STS Analysis'!H9-'STS Analysis'!BD9)/'STS Analysis'!H9,"")</f>
        <v/>
      </c>
      <c r="AC9" s="7" t="str">
        <f>+IFERROR(('STS Analysis'!I9-'STS Analysis'!BE9)/'STS Analysis'!I9,"")</f>
        <v/>
      </c>
      <c r="AD9" s="91" t="str">
        <f>+IFERROR(('STS Analysis'!J9-'STS Analysis'!BF9)/'STS Analysis'!J9,"")</f>
        <v/>
      </c>
      <c r="AE9" s="263" t="str">
        <f>+IFERROR(('STS Analysis'!BC9-'STS Analysis'!BI9)/'STS Analysis'!BC9,"")</f>
        <v/>
      </c>
      <c r="AF9" s="7" t="str">
        <f>+IFERROR(('STS Analysis'!BD9-'STS Analysis'!BJ9)/'STS Analysis'!BD9,"")</f>
        <v/>
      </c>
      <c r="AG9" s="7" t="str">
        <f>+IFERROR(('STS Analysis'!BE9-'STS Analysis'!BK9)/'STS Analysis'!BE9,"")</f>
        <v/>
      </c>
      <c r="AH9" s="7" t="str">
        <f>+IFERROR(('STS Analysis'!BF9-'STS Analysis'!BL9)/'STS Analysis'!BF9,"")</f>
        <v/>
      </c>
      <c r="AI9" s="260">
        <f>+IFERROR(('STS Analysis'!D9-'STS Analysis'!BI9/1000)/'STS Analysis'!D9,"")</f>
        <v>1</v>
      </c>
      <c r="AJ9" s="7" t="str">
        <f>+IFERROR(('STS Analysis'!H9-'STS Analysis'!BJ9)/'STS Analysis'!H9,"")</f>
        <v/>
      </c>
      <c r="AK9" s="7" t="str">
        <f>+IFERROR(('STS Analysis'!I9-'STS Analysis'!BK9)/'STS Analysis'!I9,"")</f>
        <v/>
      </c>
      <c r="AL9" s="7" t="str">
        <f>+IFERROR(('STS Analysis'!J9-'STS Analysis'!BL9)/'STS Analysis'!J9,"")</f>
        <v/>
      </c>
      <c r="AM9" s="91" t="str">
        <f>+IFERROR(('STS Analysis'!K9-'STS Analysis'!BM9)/'STS Analysis'!K9,"")</f>
        <v/>
      </c>
      <c r="AN9" s="89"/>
    </row>
    <row r="10" spans="1:58" ht="15" hidden="1" customHeight="1" x14ac:dyDescent="0.35">
      <c r="A10" s="193">
        <v>43421</v>
      </c>
      <c r="B10" s="260" t="str">
        <f>+IFERROR(('STS Analysis'!D10-'STS Analysis'!G10)/'STS Analysis'!D10,"")</f>
        <v/>
      </c>
      <c r="C10" s="290" t="str">
        <f>+IFERROR(('STS Analysis'!E10-'STS Analysis'!H10)/'STS Analysis'!E10,"")</f>
        <v/>
      </c>
      <c r="D10" s="259" t="str">
        <f>IFERROR(('STS Analysis'!D10-'STS Analysis'!G10)/('STS Analysis'!N10-'STS Analysis'!G10),"")</f>
        <v/>
      </c>
      <c r="E10" s="266"/>
      <c r="F10" s="263" t="str">
        <f>+IFERROR(('STS Analysis'!G10-('STS Analysis'!W10))/'STS Analysis'!G10,"")</f>
        <v/>
      </c>
      <c r="G10" s="7" t="str">
        <f>+IFERROR(('STS Analysis'!H10-'STS Analysis'!X10)/'STS Analysis'!H10,"")</f>
        <v/>
      </c>
      <c r="H10" s="7" t="str">
        <f>+IFERROR(('STS Analysis'!I10-'STS Analysis'!Y10)/'STS Analysis'!I10,"")</f>
        <v/>
      </c>
      <c r="I10" s="7" t="str">
        <f>+IFERROR(('STS Analysis'!J10-'STS Analysis'!Z10)/'STS Analysis'!J10,"")</f>
        <v/>
      </c>
      <c r="J10" s="260" t="str">
        <f>+IFERROR(('STS Analysis'!W10-'STS Analysis'!AD10/1000)/'STS Analysis'!W10,"")</f>
        <v/>
      </c>
      <c r="K10" s="7"/>
      <c r="L10" s="7" t="str">
        <f>+IFERROR(('STS Analysis'!Y10-'STS Analysis'!AF10)/'STS Analysis'!Y10,"")</f>
        <v/>
      </c>
      <c r="M10" s="7" t="str">
        <f>+IFERROR(('STS Analysis'!Z10-'STS Analysis'!AG10)/'STS Analysis'!Z10,"")</f>
        <v/>
      </c>
      <c r="N10" s="260" t="str">
        <f>+IFERROR(('STS Analysis'!AD10-'STS Analysis'!AQ10)/'STS Analysis'!AD10,"")</f>
        <v/>
      </c>
      <c r="O10" s="7" t="str">
        <f>+IFERROR(('STS Analysis'!AE10-'STS Analysis'!AR10)/'STS Analysis'!AE10,"")</f>
        <v/>
      </c>
      <c r="P10" s="7" t="str">
        <f>+IFERROR(('STS Analysis'!AF10-'STS Analysis'!AS10)/'STS Analysis'!AF10,"")</f>
        <v/>
      </c>
      <c r="Q10" s="7" t="str">
        <f>+IFERROR(('STS Analysis'!AG10-'STS Analysis'!AT10)/'STS Analysis'!AG10,"")</f>
        <v/>
      </c>
      <c r="R10" s="260" t="str">
        <f>+IFERROR(('STS Analysis'!AK10-'STS Analysis'!AQ10)/'STS Analysis'!AK10,"")</f>
        <v/>
      </c>
      <c r="S10" s="7" t="str">
        <f>+IFERROR(('STS Analysis'!AL10-'STS Analysis'!AX10)/'STS Analysis'!AL10,"")</f>
        <v/>
      </c>
      <c r="T10" s="7" t="str">
        <f>+IFERROR(('STS Analysis'!AM10-'STS Analysis'!AY10)/'STS Analysis'!AM10,"")</f>
        <v/>
      </c>
      <c r="U10" s="91" t="str">
        <f>+IFERROR(('STS Analysis'!AN10-'STS Analysis'!AZ10)/'STS Analysis'!AN10,"")</f>
        <v/>
      </c>
      <c r="V10" s="263" t="str">
        <f>+IFERROR(('STS Analysis'!D10-'STS Analysis'!AQ10/1000)/'STS Analysis'!D10,"")</f>
        <v/>
      </c>
      <c r="W10" s="7" t="str">
        <f>+IFERROR(('STS Analysis'!H10-'STS Analysis'!AX10)/'STS Analysis'!H10,"")</f>
        <v/>
      </c>
      <c r="X10" s="7" t="str">
        <f>+IFERROR(('STS Analysis'!I10-'STS Analysis'!AY10)/'STS Analysis'!I10,"")</f>
        <v/>
      </c>
      <c r="Y10" s="7" t="str">
        <f>+IFERROR(('STS Analysis'!J10-'STS Analysis'!AZ10)/'STS Analysis'!J10,"")</f>
        <v/>
      </c>
      <c r="Z10" s="137" t="str">
        <f>+IFERROR(('STS Analysis'!K10-'STS Analysis'!BA10)/'STS Analysis'!K10,"")</f>
        <v/>
      </c>
      <c r="AA10" s="260"/>
      <c r="AB10" s="7" t="str">
        <f>+IFERROR(('STS Analysis'!H10-'STS Analysis'!BD10)/'STS Analysis'!H10,"")</f>
        <v/>
      </c>
      <c r="AC10" s="7" t="str">
        <f>+IFERROR(('STS Analysis'!I10-'STS Analysis'!BE10)/'STS Analysis'!I10,"")</f>
        <v/>
      </c>
      <c r="AD10" s="91" t="str">
        <f>+IFERROR(('STS Analysis'!J10-'STS Analysis'!BF10)/'STS Analysis'!J10,"")</f>
        <v/>
      </c>
      <c r="AE10" s="263" t="str">
        <f>+IFERROR(('STS Analysis'!BC10-'STS Analysis'!BI10)/'STS Analysis'!BC10,"")</f>
        <v/>
      </c>
      <c r="AF10" s="7" t="str">
        <f>+IFERROR(('STS Analysis'!BD10-'STS Analysis'!BJ10)/'STS Analysis'!BD10,"")</f>
        <v/>
      </c>
      <c r="AG10" s="7" t="str">
        <f>+IFERROR(('STS Analysis'!BE10-'STS Analysis'!BK10)/'STS Analysis'!BE10,"")</f>
        <v/>
      </c>
      <c r="AH10" s="7" t="str">
        <f>+IFERROR(('STS Analysis'!BF10-'STS Analysis'!BL10)/'STS Analysis'!BF10,"")</f>
        <v/>
      </c>
      <c r="AI10" s="260" t="str">
        <f>+IFERROR(('STS Analysis'!D10-'STS Analysis'!BI10/1000)/'STS Analysis'!D10,"")</f>
        <v/>
      </c>
      <c r="AJ10" s="7" t="str">
        <f>+IFERROR(('STS Analysis'!H10-'STS Analysis'!BJ10)/'STS Analysis'!H10,"")</f>
        <v/>
      </c>
      <c r="AK10" s="7" t="str">
        <f>+IFERROR(('STS Analysis'!I10-'STS Analysis'!BK10)/'STS Analysis'!I10,"")</f>
        <v/>
      </c>
      <c r="AL10" s="7" t="str">
        <f>+IFERROR(('STS Analysis'!J10-'STS Analysis'!BL10)/'STS Analysis'!J10,"")</f>
        <v/>
      </c>
      <c r="AM10" s="91" t="str">
        <f>+IFERROR(('STS Analysis'!K10-'STS Analysis'!BM10)/'STS Analysis'!K10,"")</f>
        <v/>
      </c>
      <c r="AN10" s="90"/>
    </row>
    <row r="11" spans="1:58" ht="15" hidden="1" customHeight="1" x14ac:dyDescent="0.35">
      <c r="A11" s="193">
        <v>43422</v>
      </c>
      <c r="B11" s="260" t="str">
        <f>+IFERROR(('STS Analysis'!D11-'STS Analysis'!G11)/'STS Analysis'!D11,"")</f>
        <v/>
      </c>
      <c r="C11" s="290" t="str">
        <f>+IFERROR(('STS Analysis'!E11-'STS Analysis'!H11)/'STS Analysis'!E11,"")</f>
        <v/>
      </c>
      <c r="D11" s="259" t="str">
        <f>IFERROR(('STS Analysis'!D11-'STS Analysis'!G11)/('STS Analysis'!N11-'STS Analysis'!G11),"")</f>
        <v/>
      </c>
      <c r="E11" s="266"/>
      <c r="F11" s="263" t="str">
        <f>+IFERROR(('STS Analysis'!G11-('STS Analysis'!W11))/'STS Analysis'!G11,"")</f>
        <v/>
      </c>
      <c r="G11" s="7" t="str">
        <f>+IFERROR(('STS Analysis'!H11-'STS Analysis'!X11)/'STS Analysis'!H11,"")</f>
        <v/>
      </c>
      <c r="H11" s="7" t="str">
        <f>+IFERROR(('STS Analysis'!I11-'STS Analysis'!Y11)/'STS Analysis'!I11,"")</f>
        <v/>
      </c>
      <c r="I11" s="7" t="str">
        <f>+IFERROR(('STS Analysis'!J11-'STS Analysis'!Z11)/'STS Analysis'!J11,"")</f>
        <v/>
      </c>
      <c r="J11" s="260" t="str">
        <f>+IFERROR(('STS Analysis'!W11-'STS Analysis'!AD11/1000)/'STS Analysis'!W11,"")</f>
        <v/>
      </c>
      <c r="K11" s="7" t="str">
        <f>+IFERROR(('STS Analysis'!X11-'STS Analysis'!AE11)/'STS Analysis'!X11,"")</f>
        <v/>
      </c>
      <c r="L11" s="7" t="str">
        <f>+IFERROR(('STS Analysis'!Y11-'STS Analysis'!AF11)/'STS Analysis'!Y11,"")</f>
        <v/>
      </c>
      <c r="M11" s="7" t="str">
        <f>+IFERROR(('STS Analysis'!Z11-'STS Analysis'!AG11)/'STS Analysis'!Z11,"")</f>
        <v/>
      </c>
      <c r="N11" s="260" t="str">
        <f>+IFERROR(('STS Analysis'!AD11-'STS Analysis'!AQ11)/'STS Analysis'!AD11,"")</f>
        <v/>
      </c>
      <c r="O11" s="7" t="str">
        <f>+IFERROR(('STS Analysis'!AE11-'STS Analysis'!AR11)/'STS Analysis'!AE11,"")</f>
        <v/>
      </c>
      <c r="P11" s="7" t="str">
        <f>+IFERROR(('STS Analysis'!AF11-'STS Analysis'!AS11)/'STS Analysis'!AF11,"")</f>
        <v/>
      </c>
      <c r="Q11" s="7" t="str">
        <f>+IFERROR(('STS Analysis'!AG11-'STS Analysis'!AT11)/'STS Analysis'!AG11,"")</f>
        <v/>
      </c>
      <c r="R11" s="260" t="str">
        <f>+IFERROR(('STS Analysis'!AK11-'STS Analysis'!AQ11)/'STS Analysis'!AK11,"")</f>
        <v/>
      </c>
      <c r="S11" s="7" t="str">
        <f>+IFERROR(('STS Analysis'!AL11-'STS Analysis'!AX11)/'STS Analysis'!AL11,"")</f>
        <v/>
      </c>
      <c r="T11" s="7" t="str">
        <f>+IFERROR(('STS Analysis'!AM11-'STS Analysis'!AY11)/'STS Analysis'!AM11,"")</f>
        <v/>
      </c>
      <c r="U11" s="91" t="str">
        <f>+IFERROR(('STS Analysis'!AN11-'STS Analysis'!AZ11)/'STS Analysis'!AN11,"")</f>
        <v/>
      </c>
      <c r="V11" s="263" t="str">
        <f>+IFERROR(('STS Analysis'!D11-'STS Analysis'!AQ11/1000)/'STS Analysis'!D11,"")</f>
        <v/>
      </c>
      <c r="W11" s="7" t="str">
        <f>+IFERROR(('STS Analysis'!H11-'STS Analysis'!AX11)/'STS Analysis'!H11,"")</f>
        <v/>
      </c>
      <c r="X11" s="7" t="str">
        <f>+IFERROR(('STS Analysis'!I11-'STS Analysis'!AY11)/'STS Analysis'!I11,"")</f>
        <v/>
      </c>
      <c r="Y11" s="7" t="str">
        <f>+IFERROR(('STS Analysis'!J11-'STS Analysis'!AZ11)/'STS Analysis'!J11,"")</f>
        <v/>
      </c>
      <c r="Z11" s="137" t="str">
        <f>+IFERROR(('STS Analysis'!K11-'STS Analysis'!BA11)/'STS Analysis'!K11,"")</f>
        <v/>
      </c>
      <c r="AA11" s="260"/>
      <c r="AB11" s="7" t="str">
        <f>+IFERROR(('STS Analysis'!H11-'STS Analysis'!BD11)/'STS Analysis'!H11,"")</f>
        <v/>
      </c>
      <c r="AC11" s="7" t="str">
        <f>+IFERROR(('STS Analysis'!I11-'STS Analysis'!BE11)/'STS Analysis'!I11,"")</f>
        <v/>
      </c>
      <c r="AD11" s="91" t="str">
        <f>+IFERROR(('STS Analysis'!J11-'STS Analysis'!BF11)/'STS Analysis'!J11,"")</f>
        <v/>
      </c>
      <c r="AE11" s="263" t="str">
        <f>+IFERROR(('STS Analysis'!BC11-'STS Analysis'!BI11)/'STS Analysis'!BC11,"")</f>
        <v/>
      </c>
      <c r="AF11" s="7" t="str">
        <f>+IFERROR(('STS Analysis'!BD11-'STS Analysis'!BJ11)/'STS Analysis'!BD11,"")</f>
        <v/>
      </c>
      <c r="AG11" s="7" t="str">
        <f>+IFERROR(('STS Analysis'!BE11-'STS Analysis'!BK11)/'STS Analysis'!BE11,"")</f>
        <v/>
      </c>
      <c r="AH11" s="7" t="str">
        <f>+IFERROR(('STS Analysis'!BF11-'STS Analysis'!BL11)/'STS Analysis'!BF11,"")</f>
        <v/>
      </c>
      <c r="AI11" s="260" t="str">
        <f>+IFERROR(('STS Analysis'!D11-'STS Analysis'!BI11/1000)/'STS Analysis'!D11,"")</f>
        <v/>
      </c>
      <c r="AJ11" s="7" t="str">
        <f>+IFERROR(('STS Analysis'!H11-'STS Analysis'!BJ11)/'STS Analysis'!H11,"")</f>
        <v/>
      </c>
      <c r="AK11" s="7" t="str">
        <f>+IFERROR(('STS Analysis'!I11-'STS Analysis'!BK11)/'STS Analysis'!I11,"")</f>
        <v/>
      </c>
      <c r="AL11" s="7" t="str">
        <f>+IFERROR(('STS Analysis'!J11-'STS Analysis'!BL11)/'STS Analysis'!J11,"")</f>
        <v/>
      </c>
      <c r="AM11" s="91" t="str">
        <f>+IFERROR(('STS Analysis'!K11-'STS Analysis'!BM11)/'STS Analysis'!K11,"")</f>
        <v/>
      </c>
      <c r="AN11" s="90"/>
    </row>
    <row r="12" spans="1:58" ht="15" hidden="1" customHeight="1" x14ac:dyDescent="0.35">
      <c r="A12" s="193">
        <v>43423</v>
      </c>
      <c r="B12" s="260" t="str">
        <f>+IFERROR(('STS Analysis'!D12-'STS Analysis'!G12)/'STS Analysis'!D12,"")</f>
        <v/>
      </c>
      <c r="C12" s="290" t="str">
        <f>+IFERROR(('STS Analysis'!E12-'STS Analysis'!H12)/'STS Analysis'!E12,"")</f>
        <v/>
      </c>
      <c r="D12" s="259" t="str">
        <f>IFERROR(('STS Analysis'!D12-'STS Analysis'!G12)/('STS Analysis'!N12-'STS Analysis'!G12),"")</f>
        <v/>
      </c>
      <c r="E12" s="266"/>
      <c r="F12" s="263" t="str">
        <f>+IFERROR(('STS Analysis'!G12-('STS Analysis'!W12))/'STS Analysis'!G12,"")</f>
        <v/>
      </c>
      <c r="G12" s="7" t="str">
        <f>+IFERROR(('STS Analysis'!H12-'STS Analysis'!X12)/'STS Analysis'!H12,"")</f>
        <v/>
      </c>
      <c r="H12" s="7" t="str">
        <f>+IFERROR(('STS Analysis'!I12-'STS Analysis'!Y12)/'STS Analysis'!I12,"")</f>
        <v/>
      </c>
      <c r="I12" s="7" t="str">
        <f>+IFERROR(('STS Analysis'!J12-'STS Analysis'!Z12)/'STS Analysis'!J12,"")</f>
        <v/>
      </c>
      <c r="J12" s="260" t="str">
        <f>+IFERROR(('STS Analysis'!W12-'STS Analysis'!AD12/1000)/'STS Analysis'!W12,"")</f>
        <v/>
      </c>
      <c r="K12" s="7" t="str">
        <f>+IFERROR(('STS Analysis'!X12-'STS Analysis'!AE12)/'STS Analysis'!X12,"")</f>
        <v/>
      </c>
      <c r="L12" s="7" t="str">
        <f>+IFERROR(('STS Analysis'!Y12-'STS Analysis'!AF12)/'STS Analysis'!Y12,"")</f>
        <v/>
      </c>
      <c r="M12" s="7">
        <f>+IFERROR(('STS Analysis'!Z12-'STS Analysis'!AG12)/'STS Analysis'!Z12,"")</f>
        <v>1</v>
      </c>
      <c r="N12" s="260" t="str">
        <f>+IFERROR(('STS Analysis'!AD12-'STS Analysis'!AQ12)/'STS Analysis'!AD12,"")</f>
        <v/>
      </c>
      <c r="O12" s="7" t="str">
        <f>+IFERROR(('STS Analysis'!AE12-'STS Analysis'!AR12)/'STS Analysis'!AE12,"")</f>
        <v/>
      </c>
      <c r="P12" s="7" t="str">
        <f>+IFERROR(('STS Analysis'!AF12-'STS Analysis'!AS12)/'STS Analysis'!AF12,"")</f>
        <v/>
      </c>
      <c r="Q12" s="7" t="str">
        <f>+IFERROR(('STS Analysis'!AG12-'STS Analysis'!AT12)/'STS Analysis'!AG12,"")</f>
        <v/>
      </c>
      <c r="R12" s="260" t="str">
        <f>+IFERROR(('STS Analysis'!AK12-'STS Analysis'!AQ12)/'STS Analysis'!AK12,"")</f>
        <v/>
      </c>
      <c r="S12" s="7" t="str">
        <f>+IFERROR(('STS Analysis'!AL12-'STS Analysis'!AX12)/'STS Analysis'!AL12,"")</f>
        <v/>
      </c>
      <c r="T12" s="7" t="str">
        <f>+IFERROR(('STS Analysis'!AM12-'STS Analysis'!AY12)/'STS Analysis'!AM12,"")</f>
        <v/>
      </c>
      <c r="U12" s="91" t="str">
        <f>+IFERROR(('STS Analysis'!AN12-'STS Analysis'!AZ12)/'STS Analysis'!AN12,"")</f>
        <v/>
      </c>
      <c r="V12" s="263" t="str">
        <f>+IFERROR(('STS Analysis'!D12-'STS Analysis'!AQ12/1000)/'STS Analysis'!D12,"")</f>
        <v/>
      </c>
      <c r="W12" s="7" t="str">
        <f>+IFERROR(('STS Analysis'!H12-'STS Analysis'!AX12)/'STS Analysis'!H12,"")</f>
        <v/>
      </c>
      <c r="X12" s="7" t="str">
        <f>+IFERROR(('STS Analysis'!I12-'STS Analysis'!AY12)/'STS Analysis'!I12,"")</f>
        <v/>
      </c>
      <c r="Y12" s="7" t="str">
        <f>+IFERROR(('STS Analysis'!J12-'STS Analysis'!AZ12)/'STS Analysis'!J12,"")</f>
        <v/>
      </c>
      <c r="Z12" s="137" t="str">
        <f>+IFERROR(('STS Analysis'!K12-'STS Analysis'!BA12)/'STS Analysis'!K12,"")</f>
        <v/>
      </c>
      <c r="AA12" s="260"/>
      <c r="AB12" s="7" t="str">
        <f>+IFERROR(('STS Analysis'!H12-'STS Analysis'!BD12)/'STS Analysis'!H12,"")</f>
        <v/>
      </c>
      <c r="AC12" s="7" t="str">
        <f>+IFERROR(('STS Analysis'!I12-'STS Analysis'!BE12)/'STS Analysis'!I12,"")</f>
        <v/>
      </c>
      <c r="AD12" s="91" t="str">
        <f>+IFERROR(('STS Analysis'!J12-'STS Analysis'!BF12)/'STS Analysis'!J12,"")</f>
        <v/>
      </c>
      <c r="AE12" s="263" t="str">
        <f>+IFERROR(('STS Analysis'!BC12-'STS Analysis'!BI12)/'STS Analysis'!BC12,"")</f>
        <v/>
      </c>
      <c r="AF12" s="7" t="str">
        <f>+IFERROR(('STS Analysis'!BD12-'STS Analysis'!BJ12)/'STS Analysis'!BD12,"")</f>
        <v/>
      </c>
      <c r="AG12" s="7" t="str">
        <f>+IFERROR(('STS Analysis'!BE12-'STS Analysis'!BK12)/'STS Analysis'!BE12,"")</f>
        <v/>
      </c>
      <c r="AH12" s="7" t="str">
        <f>+IFERROR(('STS Analysis'!BF12-'STS Analysis'!BL12)/'STS Analysis'!BF12,"")</f>
        <v/>
      </c>
      <c r="AI12" s="260" t="str">
        <f>+IFERROR(('STS Analysis'!D12-'STS Analysis'!BI12/1000)/'STS Analysis'!D12,"")</f>
        <v/>
      </c>
      <c r="AJ12" s="7" t="str">
        <f>+IFERROR(('STS Analysis'!H12-'STS Analysis'!BJ12)/'STS Analysis'!H12,"")</f>
        <v/>
      </c>
      <c r="AK12" s="7" t="str">
        <f>+IFERROR(('STS Analysis'!I12-'STS Analysis'!BK12)/'STS Analysis'!I12,"")</f>
        <v/>
      </c>
      <c r="AL12" s="7" t="str">
        <f>+IFERROR(('STS Analysis'!J12-'STS Analysis'!BL12)/'STS Analysis'!J12,"")</f>
        <v/>
      </c>
      <c r="AM12" s="91" t="str">
        <f>+IFERROR(('STS Analysis'!K12-'STS Analysis'!BM12)/'STS Analysis'!K12,"")</f>
        <v/>
      </c>
      <c r="AN12" s="93"/>
    </row>
    <row r="13" spans="1:58" ht="15" hidden="1" customHeight="1" x14ac:dyDescent="0.35">
      <c r="A13" s="193">
        <v>43424</v>
      </c>
      <c r="B13" s="260" t="str">
        <f>+IFERROR(('STS Analysis'!D13-'STS Analysis'!G13)/'STS Analysis'!D13,"")</f>
        <v/>
      </c>
      <c r="C13" s="290" t="str">
        <f>+IFERROR(('STS Analysis'!E13-'STS Analysis'!H13)/'STS Analysis'!E13,"")</f>
        <v/>
      </c>
      <c r="D13" s="259">
        <f>IFERROR(('STS Analysis'!D13-'STS Analysis'!G13)/('STS Analysis'!N13-'STS Analysis'!G13),"")</f>
        <v>-0.10151871527179036</v>
      </c>
      <c r="E13" s="266"/>
      <c r="F13" s="263">
        <f>+IFERROR(('STS Analysis'!G13-('STS Analysis'!W13))/'STS Analysis'!G13,"")</f>
        <v>1</v>
      </c>
      <c r="G13" s="7" t="str">
        <f>+IFERROR(('STS Analysis'!H13-'STS Analysis'!X13)/'STS Analysis'!H13,"")</f>
        <v/>
      </c>
      <c r="H13" s="7" t="str">
        <f>+IFERROR(('STS Analysis'!I13-'STS Analysis'!Y13)/'STS Analysis'!I13,"")</f>
        <v/>
      </c>
      <c r="I13" s="7" t="str">
        <f>+IFERROR(('STS Analysis'!J13-'STS Analysis'!Z13)/'STS Analysis'!J13,"")</f>
        <v/>
      </c>
      <c r="J13" s="260" t="str">
        <f>+IFERROR(('STS Analysis'!W13-'STS Analysis'!AD13/1000)/'STS Analysis'!W13,"")</f>
        <v/>
      </c>
      <c r="K13" s="7" t="str">
        <f>+IFERROR(('STS Analysis'!X13-'STS Analysis'!AE13)/'STS Analysis'!X13,"")</f>
        <v/>
      </c>
      <c r="L13" s="7" t="str">
        <f>+IFERROR(('STS Analysis'!Y13-'STS Analysis'!AF13)/'STS Analysis'!Y13,"")</f>
        <v/>
      </c>
      <c r="M13" s="7" t="str">
        <f>+IFERROR(('STS Analysis'!Z13-'STS Analysis'!AG13)/'STS Analysis'!Z13,"")</f>
        <v/>
      </c>
      <c r="N13" s="260" t="str">
        <f>+IFERROR(('STS Analysis'!AD13-'STS Analysis'!AQ13)/'STS Analysis'!AD13,"")</f>
        <v/>
      </c>
      <c r="O13" s="7" t="str">
        <f>+IFERROR(('STS Analysis'!AE13-'STS Analysis'!AR13)/'STS Analysis'!AE13,"")</f>
        <v/>
      </c>
      <c r="P13" s="7" t="str">
        <f>+IFERROR(('STS Analysis'!AF13-'STS Analysis'!AS13)/'STS Analysis'!AF13,"")</f>
        <v/>
      </c>
      <c r="Q13" s="7" t="str">
        <f>+IFERROR(('STS Analysis'!AG13-'STS Analysis'!AT13)/'STS Analysis'!AG13,"")</f>
        <v/>
      </c>
      <c r="R13" s="260" t="str">
        <f>+IFERROR(('STS Analysis'!AK13-'STS Analysis'!AQ13)/'STS Analysis'!AK13,"")</f>
        <v/>
      </c>
      <c r="S13" s="7" t="str">
        <f>+IFERROR(('STS Analysis'!AL13-'STS Analysis'!AX13)/'STS Analysis'!AL13,"")</f>
        <v/>
      </c>
      <c r="T13" s="7" t="str">
        <f>+IFERROR(('STS Analysis'!AM13-'STS Analysis'!AY13)/'STS Analysis'!AM13,"")</f>
        <v/>
      </c>
      <c r="U13" s="91" t="str">
        <f>+IFERROR(('STS Analysis'!AN13-'STS Analysis'!AZ13)/'STS Analysis'!AN13,"")</f>
        <v/>
      </c>
      <c r="V13" s="263" t="str">
        <f>+IFERROR(('STS Analysis'!D13-'STS Analysis'!AQ13/1000)/'STS Analysis'!D13,"")</f>
        <v/>
      </c>
      <c r="W13" s="7" t="str">
        <f>+IFERROR(('STS Analysis'!H13-'STS Analysis'!AX13)/'STS Analysis'!H13,"")</f>
        <v/>
      </c>
      <c r="X13" s="7" t="str">
        <f>+IFERROR(('STS Analysis'!I13-'STS Analysis'!AY13)/'STS Analysis'!I13,"")</f>
        <v/>
      </c>
      <c r="Y13" s="7" t="str">
        <f>+IFERROR(('STS Analysis'!J13-'STS Analysis'!AZ13)/'STS Analysis'!J13,"")</f>
        <v/>
      </c>
      <c r="Z13" s="137" t="str">
        <f>+IFERROR(('STS Analysis'!K13-'STS Analysis'!BA13)/'STS Analysis'!K13,"")</f>
        <v/>
      </c>
      <c r="AA13" s="260"/>
      <c r="AB13" s="7" t="str">
        <f>+IFERROR(('STS Analysis'!H13-'STS Analysis'!BD13)/'STS Analysis'!H13,"")</f>
        <v/>
      </c>
      <c r="AC13" s="7" t="str">
        <f>+IFERROR(('STS Analysis'!I13-'STS Analysis'!BE13)/'STS Analysis'!I13,"")</f>
        <v/>
      </c>
      <c r="AD13" s="91" t="str">
        <f>+IFERROR(('STS Analysis'!J13-'STS Analysis'!BF13)/'STS Analysis'!J13,"")</f>
        <v/>
      </c>
      <c r="AE13" s="263" t="str">
        <f>+IFERROR(('STS Analysis'!BC13-'STS Analysis'!BI13)/'STS Analysis'!BC13,"")</f>
        <v/>
      </c>
      <c r="AF13" s="7" t="str">
        <f>+IFERROR(('STS Analysis'!BD13-'STS Analysis'!BJ13)/'STS Analysis'!BD13,"")</f>
        <v/>
      </c>
      <c r="AG13" s="7" t="str">
        <f>+IFERROR(('STS Analysis'!BE13-'STS Analysis'!BK13)/'STS Analysis'!BE13,"")</f>
        <v/>
      </c>
      <c r="AH13" s="7" t="str">
        <f>+IFERROR(('STS Analysis'!BF13-'STS Analysis'!BL13)/'STS Analysis'!BF13,"")</f>
        <v/>
      </c>
      <c r="AI13" s="260" t="str">
        <f>+IFERROR(('STS Analysis'!D13-'STS Analysis'!BI13/1000)/'STS Analysis'!D13,"")</f>
        <v/>
      </c>
      <c r="AJ13" s="7" t="str">
        <f>+IFERROR(('STS Analysis'!H13-'STS Analysis'!BJ13)/'STS Analysis'!H13,"")</f>
        <v/>
      </c>
      <c r="AK13" s="7" t="str">
        <f>+IFERROR(('STS Analysis'!I13-'STS Analysis'!BK13)/'STS Analysis'!I13,"")</f>
        <v/>
      </c>
      <c r="AL13" s="7" t="str">
        <f>+IFERROR(('STS Analysis'!J13-'STS Analysis'!BL13)/'STS Analysis'!J13,"")</f>
        <v/>
      </c>
      <c r="AM13" s="91" t="str">
        <f>+IFERROR(('STS Analysis'!K13-'STS Analysis'!BM13)/'STS Analysis'!K13,"")</f>
        <v/>
      </c>
      <c r="AN13" s="93"/>
    </row>
    <row r="14" spans="1:58" ht="15" hidden="1" customHeight="1" x14ac:dyDescent="0.35">
      <c r="A14" s="193">
        <v>43425</v>
      </c>
      <c r="B14" s="260" t="str">
        <f>+IFERROR(('STS Analysis'!D14-'STS Analysis'!G14)/'STS Analysis'!D14,"")</f>
        <v/>
      </c>
      <c r="C14" s="290" t="str">
        <f>+IFERROR(('STS Analysis'!E14-'STS Analysis'!H14)/'STS Analysis'!E14,"")</f>
        <v/>
      </c>
      <c r="D14" s="259">
        <f>IFERROR(('STS Analysis'!D14-'STS Analysis'!G14)/('STS Analysis'!N14-'STS Analysis'!G14),"")</f>
        <v>-10.28578998870551</v>
      </c>
      <c r="E14" s="266"/>
      <c r="F14" s="263">
        <f>+IFERROR(('STS Analysis'!G14-('STS Analysis'!W14))/'STS Analysis'!G14,"")</f>
        <v>1</v>
      </c>
      <c r="G14" s="7" t="str">
        <f>+IFERROR(('STS Analysis'!H14-'STS Analysis'!X14)/'STS Analysis'!H14,"")</f>
        <v/>
      </c>
      <c r="H14" s="7" t="str">
        <f>+IFERROR(('STS Analysis'!I14-'STS Analysis'!Y14)/'STS Analysis'!I14,"")</f>
        <v/>
      </c>
      <c r="I14" s="7" t="str">
        <f>+IFERROR(('STS Analysis'!J14-'STS Analysis'!Z14)/'STS Analysis'!J14,"")</f>
        <v/>
      </c>
      <c r="J14" s="260" t="str">
        <f>+IFERROR(('STS Analysis'!W14-'STS Analysis'!AD14/1000)/'STS Analysis'!W14,"")</f>
        <v/>
      </c>
      <c r="K14" s="7" t="str">
        <f>+IFERROR(('STS Analysis'!X14-'STS Analysis'!AE14)/'STS Analysis'!X14,"")</f>
        <v/>
      </c>
      <c r="L14" s="7" t="str">
        <f>+IFERROR(('STS Analysis'!Y14-'STS Analysis'!AF14)/'STS Analysis'!Y14,"")</f>
        <v/>
      </c>
      <c r="M14" s="7" t="str">
        <f>+IFERROR(('STS Analysis'!Z14-'STS Analysis'!AG14)/'STS Analysis'!Z14,"")</f>
        <v/>
      </c>
      <c r="N14" s="260" t="str">
        <f>+IFERROR(('STS Analysis'!AD14-'STS Analysis'!AQ14)/'STS Analysis'!AD14,"")</f>
        <v/>
      </c>
      <c r="O14" s="7" t="str">
        <f>+IFERROR(('STS Analysis'!AE14-'STS Analysis'!AR14)/'STS Analysis'!AE14,"")</f>
        <v/>
      </c>
      <c r="P14" s="7" t="str">
        <f>+IFERROR(('STS Analysis'!AF14-'STS Analysis'!AS14)/'STS Analysis'!AF14,"")</f>
        <v/>
      </c>
      <c r="Q14" s="7" t="str">
        <f>+IFERROR(('STS Analysis'!AG14-'STS Analysis'!AT14)/'STS Analysis'!AG14,"")</f>
        <v/>
      </c>
      <c r="R14" s="260" t="str">
        <f>+IFERROR(('STS Analysis'!AK14-'STS Analysis'!AQ14)/'STS Analysis'!AK14,"")</f>
        <v/>
      </c>
      <c r="S14" s="7" t="str">
        <f>+IFERROR(('STS Analysis'!AL14-'STS Analysis'!AX14)/'STS Analysis'!AL14,"")</f>
        <v/>
      </c>
      <c r="T14" s="7" t="str">
        <f>+IFERROR(('STS Analysis'!AM14-'STS Analysis'!AY14)/'STS Analysis'!AM14,"")</f>
        <v/>
      </c>
      <c r="U14" s="91" t="str">
        <f>+IFERROR(('STS Analysis'!AN14-'STS Analysis'!AZ14)/'STS Analysis'!AN14,"")</f>
        <v/>
      </c>
      <c r="V14" s="263" t="str">
        <f>+IFERROR(('STS Analysis'!D14-'STS Analysis'!AQ14/1000)/'STS Analysis'!D14,"")</f>
        <v/>
      </c>
      <c r="W14" s="7" t="str">
        <f>+IFERROR(('STS Analysis'!H14-'STS Analysis'!AX14)/'STS Analysis'!H14,"")</f>
        <v/>
      </c>
      <c r="X14" s="7" t="str">
        <f>+IFERROR(('STS Analysis'!I14-'STS Analysis'!AY14)/'STS Analysis'!I14,"")</f>
        <v/>
      </c>
      <c r="Y14" s="7" t="str">
        <f>+IFERROR(('STS Analysis'!J14-'STS Analysis'!AZ14)/'STS Analysis'!J14,"")</f>
        <v/>
      </c>
      <c r="Z14" s="137" t="str">
        <f>+IFERROR(('STS Analysis'!K14-'STS Analysis'!BA14)/'STS Analysis'!K14,"")</f>
        <v/>
      </c>
      <c r="AA14" s="260"/>
      <c r="AB14" s="7" t="str">
        <f>+IFERROR(('STS Analysis'!H14-'STS Analysis'!BD14)/'STS Analysis'!H14,"")</f>
        <v/>
      </c>
      <c r="AC14" s="7" t="str">
        <f>+IFERROR(('STS Analysis'!I14-'STS Analysis'!BE14)/'STS Analysis'!I14,"")</f>
        <v/>
      </c>
      <c r="AD14" s="91" t="str">
        <f>+IFERROR(('STS Analysis'!J14-'STS Analysis'!BF14)/'STS Analysis'!J14,"")</f>
        <v/>
      </c>
      <c r="AE14" s="263" t="str">
        <f>+IFERROR(('STS Analysis'!BC14-'STS Analysis'!BI14)/'STS Analysis'!BC14,"")</f>
        <v/>
      </c>
      <c r="AF14" s="7" t="str">
        <f>+IFERROR(('STS Analysis'!BD14-'STS Analysis'!BJ14)/'STS Analysis'!BD14,"")</f>
        <v/>
      </c>
      <c r="AG14" s="7" t="str">
        <f>+IFERROR(('STS Analysis'!BE14-'STS Analysis'!BK14)/'STS Analysis'!BE14,"")</f>
        <v/>
      </c>
      <c r="AH14" s="7" t="str">
        <f>+IFERROR(('STS Analysis'!BF14-'STS Analysis'!BL14)/'STS Analysis'!BF14,"")</f>
        <v/>
      </c>
      <c r="AI14" s="260" t="str">
        <f>+IFERROR(('STS Analysis'!D14-'STS Analysis'!BI14/1000)/'STS Analysis'!D14,"")</f>
        <v/>
      </c>
      <c r="AJ14" s="7" t="str">
        <f>+IFERROR(('STS Analysis'!H14-'STS Analysis'!BJ14)/'STS Analysis'!H14,"")</f>
        <v/>
      </c>
      <c r="AK14" s="7" t="str">
        <f>+IFERROR(('STS Analysis'!I14-'STS Analysis'!BK14)/'STS Analysis'!I14,"")</f>
        <v/>
      </c>
      <c r="AL14" s="7" t="str">
        <f>+IFERROR(('STS Analysis'!J14-'STS Analysis'!BL14)/'STS Analysis'!J14,"")</f>
        <v/>
      </c>
      <c r="AM14" s="91" t="str">
        <f>+IFERROR(('STS Analysis'!K14-'STS Analysis'!BM14)/'STS Analysis'!K14,"")</f>
        <v/>
      </c>
      <c r="AN14" s="93"/>
    </row>
    <row r="15" spans="1:58" ht="15" hidden="1" customHeight="1" x14ac:dyDescent="0.35">
      <c r="A15" s="193">
        <v>43426</v>
      </c>
      <c r="B15" s="260" t="str">
        <f>+IFERROR(('STS Analysis'!D15-'STS Analysis'!G15)/'STS Analysis'!D15,"")</f>
        <v/>
      </c>
      <c r="C15" s="290" t="str">
        <f>+IFERROR(('STS Analysis'!E15-'STS Analysis'!H15)/'STS Analysis'!E15,"")</f>
        <v/>
      </c>
      <c r="D15" s="259">
        <f>IFERROR(('STS Analysis'!D15-'STS Analysis'!G15)/('STS Analysis'!N15-'STS Analysis'!G15),"")</f>
        <v>-4.9599276040584193E-2</v>
      </c>
      <c r="E15" s="266"/>
      <c r="F15" s="263">
        <f>+IFERROR(('STS Analysis'!G15-('STS Analysis'!W15))/'STS Analysis'!G15,"")</f>
        <v>1</v>
      </c>
      <c r="G15" s="7">
        <f>+IFERROR(('STS Analysis'!H15-'STS Analysis'!X15)/'STS Analysis'!H15,"")</f>
        <v>-0.14285714285714285</v>
      </c>
      <c r="H15" s="7"/>
      <c r="I15" s="7">
        <f>+IFERROR(('STS Analysis'!J15-'STS Analysis'!Z15)/'STS Analysis'!J15,"")</f>
        <v>-0.41791044776119401</v>
      </c>
      <c r="J15" s="260" t="str">
        <f>+IFERROR(('STS Analysis'!W15-'STS Analysis'!AD15/1000)/'STS Analysis'!W15,"")</f>
        <v/>
      </c>
      <c r="K15" s="7">
        <f>+IFERROR(('STS Analysis'!X15-'STS Analysis'!AE15)/'STS Analysis'!X15,"")</f>
        <v>0.24242424242424243</v>
      </c>
      <c r="L15" s="7" t="str">
        <f>+IFERROR(('STS Analysis'!Y15-'STS Analysis'!AF15)/'STS Analysis'!Y15,"")</f>
        <v/>
      </c>
      <c r="M15" s="7">
        <f>+IFERROR(('STS Analysis'!Z15-'STS Analysis'!AG15)/'STS Analysis'!Z15,"")</f>
        <v>-2.3684210526315788</v>
      </c>
      <c r="N15" s="260" t="str">
        <f>+IFERROR(('STS Analysis'!AD15-'STS Analysis'!AQ15)/'STS Analysis'!AD15,"")</f>
        <v/>
      </c>
      <c r="O15" s="7">
        <f>+IFERROR(('STS Analysis'!AE15-'STS Analysis'!AR15)/'STS Analysis'!AE15,"")</f>
        <v>1</v>
      </c>
      <c r="P15" s="7">
        <f>+IFERROR(('STS Analysis'!AF15-'STS Analysis'!AS15)/'STS Analysis'!AF15,"")</f>
        <v>1</v>
      </c>
      <c r="Q15" s="7">
        <f>+IFERROR(('STS Analysis'!AG15-'STS Analysis'!AT15)/'STS Analysis'!AG15,"")</f>
        <v>1</v>
      </c>
      <c r="R15" s="260" t="str">
        <f>+IFERROR(('STS Analysis'!AK15-'STS Analysis'!AQ15)/'STS Analysis'!AK15,"")</f>
        <v/>
      </c>
      <c r="S15" s="7">
        <f>+IFERROR(('STS Analysis'!AL15-'STS Analysis'!AX15)/'STS Analysis'!AL15,"")</f>
        <v>1</v>
      </c>
      <c r="T15" s="7">
        <f>+IFERROR(('STS Analysis'!AM15-'STS Analysis'!AY15)/'STS Analysis'!AM15,"")</f>
        <v>1</v>
      </c>
      <c r="U15" s="91">
        <f>+IFERROR(('STS Analysis'!AN15-'STS Analysis'!AZ15)/'STS Analysis'!AN15,"")</f>
        <v>1</v>
      </c>
      <c r="V15" s="263" t="str">
        <f>+IFERROR(('STS Analysis'!D15-'STS Analysis'!AQ15/1000)/'STS Analysis'!D15,"")</f>
        <v/>
      </c>
      <c r="W15" s="7">
        <f>+IFERROR(('STS Analysis'!H15-'STS Analysis'!AX15)/'STS Analysis'!H15,"")</f>
        <v>1</v>
      </c>
      <c r="X15" s="7">
        <f>+IFERROR(('STS Analysis'!I15-'STS Analysis'!AY15)/'STS Analysis'!I15,"")</f>
        <v>1</v>
      </c>
      <c r="Y15" s="7">
        <f>+IFERROR(('STS Analysis'!J15-'STS Analysis'!AZ15)/'STS Analysis'!J15,"")</f>
        <v>1</v>
      </c>
      <c r="Z15" s="137">
        <f>+IFERROR(('STS Analysis'!K15-'STS Analysis'!BA15)/'STS Analysis'!K15,"")</f>
        <v>1</v>
      </c>
      <c r="AA15" s="260"/>
      <c r="AB15" s="7">
        <f>+IFERROR(('STS Analysis'!H15-'STS Analysis'!BD15)/'STS Analysis'!H15,"")</f>
        <v>1</v>
      </c>
      <c r="AC15" s="7">
        <f>+IFERROR(('STS Analysis'!I15-'STS Analysis'!BE15)/'STS Analysis'!I15,"")</f>
        <v>1</v>
      </c>
      <c r="AD15" s="91">
        <f>+IFERROR(('STS Analysis'!J15-'STS Analysis'!BF15)/'STS Analysis'!J15,"")</f>
        <v>1</v>
      </c>
      <c r="AE15" s="263" t="str">
        <f>+IFERROR(('STS Analysis'!BC15-'STS Analysis'!BI15)/'STS Analysis'!BC15,"")</f>
        <v/>
      </c>
      <c r="AF15" s="7" t="str">
        <f>+IFERROR(('STS Analysis'!BD15-'STS Analysis'!BJ15)/'STS Analysis'!BD15,"")</f>
        <v/>
      </c>
      <c r="AG15" s="7" t="str">
        <f>+IFERROR(('STS Analysis'!BE15-'STS Analysis'!BK15)/'STS Analysis'!BE15,"")</f>
        <v/>
      </c>
      <c r="AH15" s="7" t="str">
        <f>+IFERROR(('STS Analysis'!BF15-'STS Analysis'!BL15)/'STS Analysis'!BF15,"")</f>
        <v/>
      </c>
      <c r="AI15" s="260" t="str">
        <f>+IFERROR(('STS Analysis'!D15-'STS Analysis'!BI15/1000)/'STS Analysis'!D15,"")</f>
        <v/>
      </c>
      <c r="AJ15" s="7">
        <f>+IFERROR(('STS Analysis'!H15-'STS Analysis'!BJ15)/'STS Analysis'!H15,"")</f>
        <v>1</v>
      </c>
      <c r="AK15" s="7">
        <f>+IFERROR(('STS Analysis'!I15-'STS Analysis'!BK15)/'STS Analysis'!I15,"")</f>
        <v>1</v>
      </c>
      <c r="AL15" s="7">
        <f>+IFERROR(('STS Analysis'!J15-'STS Analysis'!BL15)/'STS Analysis'!J15,"")</f>
        <v>1</v>
      </c>
      <c r="AM15" s="91">
        <f>+IFERROR(('STS Analysis'!K15-'STS Analysis'!BM15)/'STS Analysis'!K15,"")</f>
        <v>1</v>
      </c>
      <c r="AN15" s="93"/>
    </row>
    <row r="16" spans="1:58" ht="15" hidden="1" customHeight="1" x14ac:dyDescent="0.35">
      <c r="A16" s="193">
        <v>43427</v>
      </c>
      <c r="B16" s="260" t="str">
        <f>+IFERROR(('STS Analysis'!D16-'STS Analysis'!G16)/'STS Analysis'!D16,"")</f>
        <v/>
      </c>
      <c r="C16" s="290" t="str">
        <f>+IFERROR(('STS Analysis'!E16-'STS Analysis'!H16)/'STS Analysis'!E16,"")</f>
        <v/>
      </c>
      <c r="D16" s="259">
        <f>IFERROR(('STS Analysis'!D16-'STS Analysis'!G16)/('STS Analysis'!N16-'STS Analysis'!G16),"")</f>
        <v>-8.5693079191265314E-2</v>
      </c>
      <c r="E16" s="266"/>
      <c r="F16" s="263">
        <f>+IFERROR(('STS Analysis'!G16-('STS Analysis'!W16))/'STS Analysis'!G16,"")</f>
        <v>1</v>
      </c>
      <c r="G16" s="7">
        <f>+IFERROR(('STS Analysis'!H16-'STS Analysis'!X16)/'STS Analysis'!H16,"")</f>
        <v>6.8965517241379309E-2</v>
      </c>
      <c r="H16" s="7">
        <f>+IFERROR(('STS Analysis'!I16-'STS Analysis'!Y16)/'STS Analysis'!I16,"")</f>
        <v>-1.9230769230769232E-2</v>
      </c>
      <c r="I16" s="7">
        <f>+IFERROR(('STS Analysis'!J16-'STS Analysis'!Z16)/'STS Analysis'!J16,"")</f>
        <v>0.2</v>
      </c>
      <c r="J16" s="260" t="str">
        <f>+IFERROR(('STS Analysis'!W16-'STS Analysis'!AD16/1000)/'STS Analysis'!W16,"")</f>
        <v/>
      </c>
      <c r="K16" s="7">
        <f>+IFERROR(('STS Analysis'!X16-'STS Analysis'!AE16)/'STS Analysis'!X16,"")</f>
        <v>0.48148148148148145</v>
      </c>
      <c r="L16" s="7">
        <f>+IFERROR(('STS Analysis'!Y16-'STS Analysis'!AF16)/'STS Analysis'!Y16,"")</f>
        <v>1</v>
      </c>
      <c r="M16" s="7">
        <f>+IFERROR(('STS Analysis'!Z16-'STS Analysis'!AG16)/'STS Analysis'!Z16,"")</f>
        <v>1</v>
      </c>
      <c r="N16" s="260" t="str">
        <f>+IFERROR(('STS Analysis'!AD16-'STS Analysis'!AQ16)/'STS Analysis'!AD16,"")</f>
        <v/>
      </c>
      <c r="O16" s="7">
        <f>+IFERROR(('STS Analysis'!AE16-'STS Analysis'!AR16)/'STS Analysis'!AE16,"")</f>
        <v>-7.9365079365079361E-2</v>
      </c>
      <c r="P16" s="7" t="str">
        <f>+IFERROR(('STS Analysis'!AF16-'STS Analysis'!AS16)/'STS Analysis'!AF16,"")</f>
        <v/>
      </c>
      <c r="Q16" s="7" t="str">
        <f>+IFERROR(('STS Analysis'!AG16-'STS Analysis'!AT16)/'STS Analysis'!AG16,"")</f>
        <v/>
      </c>
      <c r="R16" s="260" t="str">
        <f>+IFERROR(('STS Analysis'!AK16-'STS Analysis'!AQ16)/'STS Analysis'!AK16,"")</f>
        <v/>
      </c>
      <c r="S16" s="7" t="str">
        <f>+IFERROR(('STS Analysis'!AL16-'STS Analysis'!AX16)/'STS Analysis'!AL16,"")</f>
        <v/>
      </c>
      <c r="T16" s="7" t="str">
        <f>+IFERROR(('STS Analysis'!AM16-'STS Analysis'!AY16)/'STS Analysis'!AM16,"")</f>
        <v/>
      </c>
      <c r="U16" s="91" t="str">
        <f>+IFERROR(('STS Analysis'!AN16-'STS Analysis'!AZ16)/'STS Analysis'!AN16,"")</f>
        <v/>
      </c>
      <c r="V16" s="263" t="str">
        <f>+IFERROR(('STS Analysis'!D16-'STS Analysis'!AQ16/1000)/'STS Analysis'!D16,"")</f>
        <v/>
      </c>
      <c r="W16" s="7">
        <f>+IFERROR(('STS Analysis'!H16-'STS Analysis'!AX16)/'STS Analysis'!H16,"")</f>
        <v>1</v>
      </c>
      <c r="X16" s="7">
        <f>+IFERROR(('STS Analysis'!I16-'STS Analysis'!AY16)/'STS Analysis'!I16,"")</f>
        <v>1</v>
      </c>
      <c r="Y16" s="7">
        <f>+IFERROR(('STS Analysis'!J16-'STS Analysis'!AZ16)/'STS Analysis'!J16,"")</f>
        <v>1</v>
      </c>
      <c r="Z16" s="137">
        <f>+IFERROR(('STS Analysis'!K16-'STS Analysis'!BA16)/'STS Analysis'!K16,"")</f>
        <v>1</v>
      </c>
      <c r="AA16" s="260"/>
      <c r="AB16" s="7">
        <f>+IFERROR(('STS Analysis'!H16-'STS Analysis'!BD16)/'STS Analysis'!H16,"")</f>
        <v>1</v>
      </c>
      <c r="AC16" s="7">
        <f>+IFERROR(('STS Analysis'!I16-'STS Analysis'!BE16)/'STS Analysis'!I16,"")</f>
        <v>1</v>
      </c>
      <c r="AD16" s="91">
        <f>+IFERROR(('STS Analysis'!J16-'STS Analysis'!BF16)/'STS Analysis'!J16,"")</f>
        <v>1</v>
      </c>
      <c r="AE16" s="263" t="str">
        <f>+IFERROR(('STS Analysis'!BC16-'STS Analysis'!BI16)/'STS Analysis'!BC16,"")</f>
        <v/>
      </c>
      <c r="AF16" s="7" t="str">
        <f>+IFERROR(('STS Analysis'!BD16-'STS Analysis'!BJ16)/'STS Analysis'!BD16,"")</f>
        <v/>
      </c>
      <c r="AG16" s="7" t="str">
        <f>+IFERROR(('STS Analysis'!BE16-'STS Analysis'!BK16)/'STS Analysis'!BE16,"")</f>
        <v/>
      </c>
      <c r="AH16" s="7" t="str">
        <f>+IFERROR(('STS Analysis'!BF16-'STS Analysis'!BL16)/'STS Analysis'!BF16,"")</f>
        <v/>
      </c>
      <c r="AI16" s="260" t="str">
        <f>+IFERROR(('STS Analysis'!D16-'STS Analysis'!BI16/1000)/'STS Analysis'!D16,"")</f>
        <v/>
      </c>
      <c r="AJ16" s="7">
        <f>+IFERROR(('STS Analysis'!H16-'STS Analysis'!BJ16)/'STS Analysis'!H16,"")</f>
        <v>1</v>
      </c>
      <c r="AK16" s="7">
        <f>+IFERROR(('STS Analysis'!I16-'STS Analysis'!BK16)/'STS Analysis'!I16,"")</f>
        <v>1</v>
      </c>
      <c r="AL16" s="7">
        <f>+IFERROR(('STS Analysis'!J16-'STS Analysis'!BL16)/'STS Analysis'!J16,"")</f>
        <v>1</v>
      </c>
      <c r="AM16" s="91">
        <f>+IFERROR(('STS Analysis'!K16-'STS Analysis'!BM16)/'STS Analysis'!K16,"")</f>
        <v>1</v>
      </c>
      <c r="AN16" s="93"/>
    </row>
    <row r="17" spans="1:40" ht="15" hidden="1" customHeight="1" x14ac:dyDescent="0.35">
      <c r="A17" s="193">
        <v>43428</v>
      </c>
      <c r="B17" s="260" t="str">
        <f>+IFERROR(('STS Analysis'!D17-'STS Analysis'!G17)/'STS Analysis'!D17,"")</f>
        <v/>
      </c>
      <c r="C17" s="290" t="str">
        <f>+IFERROR(('STS Analysis'!E17-'STS Analysis'!H17)/'STS Analysis'!E17,"")</f>
        <v/>
      </c>
      <c r="D17" s="259" t="str">
        <f>IFERROR(('STS Analysis'!D17-'STS Analysis'!G17)/('STS Analysis'!N17-'STS Analysis'!G17),"")</f>
        <v/>
      </c>
      <c r="E17" s="266"/>
      <c r="F17" s="263" t="str">
        <f>+IFERROR(('STS Analysis'!G17-('STS Analysis'!W17))/'STS Analysis'!G17,"")</f>
        <v/>
      </c>
      <c r="G17" s="7" t="str">
        <f>+IFERROR(('STS Analysis'!H17-'STS Analysis'!X17)/'STS Analysis'!H17,"")</f>
        <v/>
      </c>
      <c r="H17" s="7" t="str">
        <f>+IFERROR(('STS Analysis'!I17-'STS Analysis'!Y17)/'STS Analysis'!I17,"")</f>
        <v/>
      </c>
      <c r="I17" s="7" t="str">
        <f>+IFERROR(('STS Analysis'!J17-'STS Analysis'!Z17)/'STS Analysis'!J17,"")</f>
        <v/>
      </c>
      <c r="J17" s="260" t="str">
        <f>+IFERROR(('STS Analysis'!W17-'STS Analysis'!AD17/1000)/'STS Analysis'!W17,"")</f>
        <v/>
      </c>
      <c r="K17" s="7" t="str">
        <f>+IFERROR(('STS Analysis'!X17-'STS Analysis'!AE17)/'STS Analysis'!X17,"")</f>
        <v/>
      </c>
      <c r="L17" s="7" t="str">
        <f>+IFERROR(('STS Analysis'!Y17-'STS Analysis'!AF17)/'STS Analysis'!Y17,"")</f>
        <v/>
      </c>
      <c r="M17" s="7" t="str">
        <f>+IFERROR(('STS Analysis'!Z17-'STS Analysis'!AG17)/'STS Analysis'!Z17,"")</f>
        <v/>
      </c>
      <c r="N17" s="260" t="str">
        <f>+IFERROR(('STS Analysis'!AD17-'STS Analysis'!AQ17)/'STS Analysis'!AD17,"")</f>
        <v/>
      </c>
      <c r="O17" s="7" t="str">
        <f>+IFERROR(('STS Analysis'!AE17-'STS Analysis'!AR17)/'STS Analysis'!AE17,"")</f>
        <v/>
      </c>
      <c r="P17" s="7" t="str">
        <f>+IFERROR(('STS Analysis'!AF17-'STS Analysis'!AS17)/'STS Analysis'!AF17,"")</f>
        <v/>
      </c>
      <c r="Q17" s="7" t="str">
        <f>+IFERROR(('STS Analysis'!AG17-'STS Analysis'!AT17)/'STS Analysis'!AG17,"")</f>
        <v/>
      </c>
      <c r="R17" s="260" t="str">
        <f>+IFERROR(('STS Analysis'!AK17-'STS Analysis'!AQ17)/'STS Analysis'!AK17,"")</f>
        <v/>
      </c>
      <c r="S17" s="7" t="str">
        <f>+IFERROR(('STS Analysis'!AL17-'STS Analysis'!AX17)/'STS Analysis'!AL17,"")</f>
        <v/>
      </c>
      <c r="T17" s="7" t="str">
        <f>+IFERROR(('STS Analysis'!AM17-'STS Analysis'!AY17)/'STS Analysis'!AM17,"")</f>
        <v/>
      </c>
      <c r="U17" s="91" t="str">
        <f>+IFERROR(('STS Analysis'!AN17-'STS Analysis'!AZ17)/'STS Analysis'!AN17,"")</f>
        <v/>
      </c>
      <c r="V17" s="263" t="str">
        <f>+IFERROR(('STS Analysis'!D17-'STS Analysis'!AQ17/1000)/'STS Analysis'!D17,"")</f>
        <v/>
      </c>
      <c r="W17" s="7" t="str">
        <f>+IFERROR(('STS Analysis'!H17-'STS Analysis'!AX17)/'STS Analysis'!H17,"")</f>
        <v/>
      </c>
      <c r="X17" s="7" t="str">
        <f>+IFERROR(('STS Analysis'!I17-'STS Analysis'!AY17)/'STS Analysis'!I17,"")</f>
        <v/>
      </c>
      <c r="Y17" s="7" t="str">
        <f>+IFERROR(('STS Analysis'!J17-'STS Analysis'!AZ17)/'STS Analysis'!J17,"")</f>
        <v/>
      </c>
      <c r="Z17" s="137" t="str">
        <f>+IFERROR(('STS Analysis'!K17-'STS Analysis'!BA17)/'STS Analysis'!K17,"")</f>
        <v/>
      </c>
      <c r="AA17" s="260"/>
      <c r="AB17" s="7" t="str">
        <f>+IFERROR(('STS Analysis'!H17-'STS Analysis'!BD17)/'STS Analysis'!H17,"")</f>
        <v/>
      </c>
      <c r="AC17" s="7" t="str">
        <f>+IFERROR(('STS Analysis'!I17-'STS Analysis'!BE17)/'STS Analysis'!I17,"")</f>
        <v/>
      </c>
      <c r="AD17" s="91" t="str">
        <f>+IFERROR(('STS Analysis'!J17-'STS Analysis'!BF17)/'STS Analysis'!J17,"")</f>
        <v/>
      </c>
      <c r="AE17" s="263" t="str">
        <f>+IFERROR(('STS Analysis'!BC17-'STS Analysis'!BI17)/'STS Analysis'!BC17,"")</f>
        <v/>
      </c>
      <c r="AF17" s="7" t="str">
        <f>+IFERROR(('STS Analysis'!BD17-'STS Analysis'!BJ17)/'STS Analysis'!BD17,"")</f>
        <v/>
      </c>
      <c r="AG17" s="7" t="str">
        <f>+IFERROR(('STS Analysis'!BE17-'STS Analysis'!BK17)/'STS Analysis'!BE17,"")</f>
        <v/>
      </c>
      <c r="AH17" s="7" t="str">
        <f>+IFERROR(('STS Analysis'!BF17-'STS Analysis'!BL17)/'STS Analysis'!BF17,"")</f>
        <v/>
      </c>
      <c r="AI17" s="260" t="str">
        <f>+IFERROR(('STS Analysis'!D17-'STS Analysis'!BI17/1000)/'STS Analysis'!D17,"")</f>
        <v/>
      </c>
      <c r="AJ17" s="7" t="str">
        <f>+IFERROR(('STS Analysis'!H17-'STS Analysis'!BJ17)/'STS Analysis'!H17,"")</f>
        <v/>
      </c>
      <c r="AK17" s="7" t="str">
        <f>+IFERROR(('STS Analysis'!I17-'STS Analysis'!BK17)/'STS Analysis'!I17,"")</f>
        <v/>
      </c>
      <c r="AL17" s="7" t="str">
        <f>+IFERROR(('STS Analysis'!J17-'STS Analysis'!BL17)/'STS Analysis'!J17,"")</f>
        <v/>
      </c>
      <c r="AM17" s="91" t="str">
        <f>+IFERROR(('STS Analysis'!K17-'STS Analysis'!BM17)/'STS Analysis'!K17,"")</f>
        <v/>
      </c>
      <c r="AN17" s="90"/>
    </row>
    <row r="18" spans="1:40" ht="15" hidden="1" customHeight="1" x14ac:dyDescent="0.35">
      <c r="A18" s="193">
        <v>43429</v>
      </c>
      <c r="B18" s="260" t="str">
        <f>+IFERROR(('STS Analysis'!D18-'STS Analysis'!G18)/'STS Analysis'!D18,"")</f>
        <v/>
      </c>
      <c r="C18" s="290" t="str">
        <f>+IFERROR(('STS Analysis'!E18-'STS Analysis'!H18)/'STS Analysis'!E18,"")</f>
        <v/>
      </c>
      <c r="D18" s="259" t="str">
        <f>IFERROR(('STS Analysis'!D18-'STS Analysis'!G18)/('STS Analysis'!N18-'STS Analysis'!G18),"")</f>
        <v/>
      </c>
      <c r="E18" s="266"/>
      <c r="F18" s="263" t="str">
        <f>+IFERROR(('STS Analysis'!G18-('STS Analysis'!W18))/'STS Analysis'!G18,"")</f>
        <v/>
      </c>
      <c r="G18" s="7" t="str">
        <f>+IFERROR(('STS Analysis'!H18-'STS Analysis'!X18)/'STS Analysis'!H18,"")</f>
        <v/>
      </c>
      <c r="H18" s="7" t="str">
        <f>+IFERROR(('STS Analysis'!I18-'STS Analysis'!Y18)/'STS Analysis'!I18,"")</f>
        <v/>
      </c>
      <c r="I18" s="7" t="str">
        <f>+IFERROR(('STS Analysis'!J18-'STS Analysis'!Z18)/'STS Analysis'!J18,"")</f>
        <v/>
      </c>
      <c r="J18" s="260" t="str">
        <f>+IFERROR(('STS Analysis'!W18-'STS Analysis'!AD18/1000)/'STS Analysis'!W18,"")</f>
        <v/>
      </c>
      <c r="K18" s="7" t="str">
        <f>+IFERROR(('STS Analysis'!X18-'STS Analysis'!AE18)/'STS Analysis'!X18,"")</f>
        <v/>
      </c>
      <c r="L18" s="7" t="str">
        <f>+IFERROR(('STS Analysis'!Y18-'STS Analysis'!AF18)/'STS Analysis'!Y18,"")</f>
        <v/>
      </c>
      <c r="M18" s="7" t="str">
        <f>+IFERROR(('STS Analysis'!Z18-'STS Analysis'!AG18)/'STS Analysis'!Z18,"")</f>
        <v/>
      </c>
      <c r="N18" s="260" t="str">
        <f>+IFERROR(('STS Analysis'!AD18-'STS Analysis'!AQ18)/'STS Analysis'!AD18,"")</f>
        <v/>
      </c>
      <c r="O18" s="7" t="str">
        <f>+IFERROR(('STS Analysis'!AE18-'STS Analysis'!AR18)/'STS Analysis'!AE18,"")</f>
        <v/>
      </c>
      <c r="P18" s="7" t="str">
        <f>+IFERROR(('STS Analysis'!AF18-'STS Analysis'!AS18)/'STS Analysis'!AF18,"")</f>
        <v/>
      </c>
      <c r="Q18" s="7" t="str">
        <f>+IFERROR(('STS Analysis'!AG18-'STS Analysis'!AT18)/'STS Analysis'!AG18,"")</f>
        <v/>
      </c>
      <c r="R18" s="260" t="str">
        <f>+IFERROR(('STS Analysis'!AK18-'STS Analysis'!AQ18)/'STS Analysis'!AK18,"")</f>
        <v/>
      </c>
      <c r="S18" s="7" t="str">
        <f>+IFERROR(('STS Analysis'!AL18-'STS Analysis'!AX18)/'STS Analysis'!AL18,"")</f>
        <v/>
      </c>
      <c r="T18" s="7" t="str">
        <f>+IFERROR(('STS Analysis'!AM18-'STS Analysis'!AY18)/'STS Analysis'!AM18,"")</f>
        <v/>
      </c>
      <c r="U18" s="91" t="str">
        <f>+IFERROR(('STS Analysis'!AN18-'STS Analysis'!AZ18)/'STS Analysis'!AN18,"")</f>
        <v/>
      </c>
      <c r="V18" s="263" t="str">
        <f>+IFERROR(('STS Analysis'!D18-'STS Analysis'!AQ18/1000)/'STS Analysis'!D18,"")</f>
        <v/>
      </c>
      <c r="W18" s="7" t="str">
        <f>+IFERROR(('STS Analysis'!H18-'STS Analysis'!AX18)/'STS Analysis'!H18,"")</f>
        <v/>
      </c>
      <c r="X18" s="7" t="str">
        <f>+IFERROR(('STS Analysis'!I18-'STS Analysis'!AY18)/'STS Analysis'!I18,"")</f>
        <v/>
      </c>
      <c r="Y18" s="7" t="str">
        <f>+IFERROR(('STS Analysis'!J18-'STS Analysis'!AZ18)/'STS Analysis'!J18,"")</f>
        <v/>
      </c>
      <c r="Z18" s="137" t="str">
        <f>+IFERROR(('STS Analysis'!K18-'STS Analysis'!BA18)/'STS Analysis'!K18,"")</f>
        <v/>
      </c>
      <c r="AA18" s="260"/>
      <c r="AB18" s="7" t="str">
        <f>+IFERROR(('STS Analysis'!H18-'STS Analysis'!BD18)/'STS Analysis'!H18,"")</f>
        <v/>
      </c>
      <c r="AC18" s="7" t="str">
        <f>+IFERROR(('STS Analysis'!I18-'STS Analysis'!BE18)/'STS Analysis'!I18,"")</f>
        <v/>
      </c>
      <c r="AD18" s="91" t="str">
        <f>+IFERROR(('STS Analysis'!J18-'STS Analysis'!BF18)/'STS Analysis'!J18,"")</f>
        <v/>
      </c>
      <c r="AE18" s="263" t="str">
        <f>+IFERROR(('STS Analysis'!BC18-'STS Analysis'!BI18)/'STS Analysis'!BC18,"")</f>
        <v/>
      </c>
      <c r="AF18" s="7" t="str">
        <f>+IFERROR(('STS Analysis'!BD18-'STS Analysis'!BJ18)/'STS Analysis'!BD18,"")</f>
        <v/>
      </c>
      <c r="AG18" s="7" t="str">
        <f>+IFERROR(('STS Analysis'!BE18-'STS Analysis'!BK18)/'STS Analysis'!BE18,"")</f>
        <v/>
      </c>
      <c r="AH18" s="7" t="str">
        <f>+IFERROR(('STS Analysis'!BF18-'STS Analysis'!BL18)/'STS Analysis'!BF18,"")</f>
        <v/>
      </c>
      <c r="AI18" s="260" t="str">
        <f>+IFERROR(('STS Analysis'!D18-'STS Analysis'!BI18/1000)/'STS Analysis'!D18,"")</f>
        <v/>
      </c>
      <c r="AJ18" s="7" t="str">
        <f>+IFERROR(('STS Analysis'!H18-'STS Analysis'!BJ18)/'STS Analysis'!H18,"")</f>
        <v/>
      </c>
      <c r="AK18" s="7" t="str">
        <f>+IFERROR(('STS Analysis'!I18-'STS Analysis'!BK18)/'STS Analysis'!I18,"")</f>
        <v/>
      </c>
      <c r="AL18" s="7" t="str">
        <f>+IFERROR(('STS Analysis'!J18-'STS Analysis'!BL18)/'STS Analysis'!J18,"")</f>
        <v/>
      </c>
      <c r="AM18" s="91" t="str">
        <f>+IFERROR(('STS Analysis'!K18-'STS Analysis'!BM18)/'STS Analysis'!K18,"")</f>
        <v/>
      </c>
      <c r="AN18" s="90"/>
    </row>
    <row r="19" spans="1:40" ht="15" hidden="1" customHeight="1" x14ac:dyDescent="0.35">
      <c r="A19" s="193">
        <v>43430</v>
      </c>
      <c r="B19" s="260">
        <f>+IFERROR(('STS Analysis'!D19-'STS Analysis'!G19)/'STS Analysis'!D19,"")</f>
        <v>0.82064352214835412</v>
      </c>
      <c r="C19" s="290" t="str">
        <f>+IFERROR(('STS Analysis'!E19-'STS Analysis'!H19)/'STS Analysis'!E19,"")</f>
        <v/>
      </c>
      <c r="D19" s="259">
        <f>IFERROR(('STS Analysis'!D19-'STS Analysis'!G19)/('STS Analysis'!N19-'STS Analysis'!G19),"")</f>
        <v>0.32568513045874053</v>
      </c>
      <c r="E19" s="266"/>
      <c r="F19" s="263" t="str">
        <f>+IFERROR(('STS Analysis'!G19-('STS Analysis'!W19))/'STS Analysis'!G19,"")</f>
        <v/>
      </c>
      <c r="G19" s="7">
        <f>+IFERROR(('STS Analysis'!H19-'STS Analysis'!X19)/'STS Analysis'!H19,"")</f>
        <v>0.36</v>
      </c>
      <c r="H19" s="7">
        <f>+IFERROR(('STS Analysis'!I19-'STS Analysis'!Y19)/'STS Analysis'!I19,"")</f>
        <v>7.2580645161290328E-2</v>
      </c>
      <c r="I19" s="7">
        <f>+IFERROR(('STS Analysis'!J19-'STS Analysis'!Z19)/'STS Analysis'!J19,"")</f>
        <v>0.5</v>
      </c>
      <c r="J19" s="260" t="str">
        <f>+IFERROR(('STS Analysis'!W19-'STS Analysis'!AD19/1000)/'STS Analysis'!W19,"")</f>
        <v/>
      </c>
      <c r="K19" s="7">
        <f>+IFERROR(('STS Analysis'!X19-'STS Analysis'!AE19)/'STS Analysis'!X19,"")</f>
        <v>0.25</v>
      </c>
      <c r="L19" s="7">
        <f>+IFERROR(('STS Analysis'!Y19-'STS Analysis'!AF19)/'STS Analysis'!Y19,"")</f>
        <v>0.2</v>
      </c>
      <c r="M19" s="7">
        <f>+IFERROR(('STS Analysis'!Z19-'STS Analysis'!AG19)/'STS Analysis'!Z19,"")</f>
        <v>0.28148148148148155</v>
      </c>
      <c r="N19" s="260" t="str">
        <f>+IFERROR(('STS Analysis'!AD19-'STS Analysis'!AQ19)/'STS Analysis'!AD19,"")</f>
        <v/>
      </c>
      <c r="O19" s="7">
        <f>+IFERROR(('STS Analysis'!AE19-'STS Analysis'!AR19)/'STS Analysis'!AE19,"")</f>
        <v>0.35185185185185186</v>
      </c>
      <c r="P19" s="7">
        <f>+IFERROR(('STS Analysis'!AF19-'STS Analysis'!AS19)/'STS Analysis'!AF19,"")</f>
        <v>0.58152173913043481</v>
      </c>
      <c r="Q19" s="7">
        <f>+IFERROR(('STS Analysis'!AG19-'STS Analysis'!AT19)/'STS Analysis'!AG19,"")</f>
        <v>0.52577319587628868</v>
      </c>
      <c r="R19" s="260" t="str">
        <f>+IFERROR(('STS Analysis'!AK19-'STS Analysis'!AQ19)/'STS Analysis'!AK19,"")</f>
        <v/>
      </c>
      <c r="S19" s="7" t="str">
        <f>+IFERROR(('STS Analysis'!AL19-'STS Analysis'!AX19)/'STS Analysis'!AL19,"")</f>
        <v/>
      </c>
      <c r="T19" s="7" t="str">
        <f>+IFERROR(('STS Analysis'!AM19-'STS Analysis'!AY19)/'STS Analysis'!AM19,"")</f>
        <v/>
      </c>
      <c r="U19" s="91" t="str">
        <f>+IFERROR(('STS Analysis'!AN19-'STS Analysis'!AZ19)/'STS Analysis'!AN19,"")</f>
        <v/>
      </c>
      <c r="V19" s="263">
        <f>+IFERROR(('STS Analysis'!D19-'STS Analysis'!AQ19/1000)/'STS Analysis'!D19,"")</f>
        <v>0.98048175543000637</v>
      </c>
      <c r="W19" s="7" t="str">
        <f>+IFERROR(('STS Analysis'!H19-'STS Analysis'!AX19)/'STS Analysis'!H19,"")</f>
        <v/>
      </c>
      <c r="X19" s="7" t="str">
        <f>+IFERROR(('STS Analysis'!I19-'STS Analysis'!AY19)/'STS Analysis'!I19,"")</f>
        <v/>
      </c>
      <c r="Y19" s="7" t="str">
        <f>+IFERROR(('STS Analysis'!J19-'STS Analysis'!AZ19)/'STS Analysis'!J19,"")</f>
        <v/>
      </c>
      <c r="Z19" s="137" t="str">
        <f>+IFERROR(('STS Analysis'!K19-'STS Analysis'!BA19)/'STS Analysis'!K19,"")</f>
        <v/>
      </c>
      <c r="AA19" s="260"/>
      <c r="AB19" s="7" t="str">
        <f>+IFERROR(('STS Analysis'!H19-'STS Analysis'!BD19)/'STS Analysis'!H19,"")</f>
        <v/>
      </c>
      <c r="AC19" s="7" t="str">
        <f>+IFERROR(('STS Analysis'!I19-'STS Analysis'!BE19)/'STS Analysis'!I19,"")</f>
        <v/>
      </c>
      <c r="AD19" s="91" t="str">
        <f>+IFERROR(('STS Analysis'!J19-'STS Analysis'!BF19)/'STS Analysis'!J19,"")</f>
        <v/>
      </c>
      <c r="AE19" s="263" t="str">
        <f>+IFERROR(('STS Analysis'!BC19-'STS Analysis'!BI19)/'STS Analysis'!BC19,"")</f>
        <v/>
      </c>
      <c r="AF19" s="7" t="str">
        <f>+IFERROR(('STS Analysis'!BD19-'STS Analysis'!BJ19)/'STS Analysis'!BD19,"")</f>
        <v/>
      </c>
      <c r="AG19" s="7" t="str">
        <f>+IFERROR(('STS Analysis'!BE19-'STS Analysis'!BK19)/'STS Analysis'!BE19,"")</f>
        <v/>
      </c>
      <c r="AH19" s="7" t="str">
        <f>+IFERROR(('STS Analysis'!BF19-'STS Analysis'!BL19)/'STS Analysis'!BF19,"")</f>
        <v/>
      </c>
      <c r="AI19" s="260" t="str">
        <f>+IFERROR(('STS Analysis'!D19-'STS Analysis'!BI19/1000)/'STS Analysis'!D19,"")</f>
        <v/>
      </c>
      <c r="AJ19" s="7" t="str">
        <f>+IFERROR(('STS Analysis'!H19-'STS Analysis'!BJ19)/'STS Analysis'!H19,"")</f>
        <v/>
      </c>
      <c r="AK19" s="7" t="str">
        <f>+IFERROR(('STS Analysis'!I19-'STS Analysis'!BK19)/'STS Analysis'!I19,"")</f>
        <v/>
      </c>
      <c r="AL19" s="7" t="str">
        <f>+IFERROR(('STS Analysis'!J19-'STS Analysis'!BL19)/'STS Analysis'!J19,"")</f>
        <v/>
      </c>
      <c r="AM19" s="91" t="str">
        <f>+IFERROR(('STS Analysis'!K19-'STS Analysis'!BM19)/'STS Analysis'!K19,"")</f>
        <v/>
      </c>
      <c r="AN19" s="93"/>
    </row>
    <row r="20" spans="1:40" ht="15" hidden="1" customHeight="1" x14ac:dyDescent="0.35">
      <c r="A20" s="193">
        <v>43431</v>
      </c>
      <c r="B20" s="260">
        <f>+IFERROR(('STS Analysis'!D20-'STS Analysis'!G20)/'STS Analysis'!D20,"")</f>
        <v>0.69697158057410924</v>
      </c>
      <c r="C20" s="290" t="str">
        <f>+IFERROR(('STS Analysis'!E20-'STS Analysis'!H20)/'STS Analysis'!E20,"")</f>
        <v/>
      </c>
      <c r="D20" s="259">
        <f>IFERROR(('STS Analysis'!D20-'STS Analysis'!G20)/('STS Analysis'!N20-'STS Analysis'!G20),"")</f>
        <v>0.17246272640106036</v>
      </c>
      <c r="E20" s="266"/>
      <c r="F20" s="263" t="str">
        <f>+IFERROR(('STS Analysis'!G20-('STS Analysis'!W20))/'STS Analysis'!G20,"")</f>
        <v/>
      </c>
      <c r="G20" s="7">
        <f>+IFERROR(('STS Analysis'!H20-'STS Analysis'!X20)/'STS Analysis'!H20,"")</f>
        <v>-6.25E-2</v>
      </c>
      <c r="H20" s="7">
        <f>+IFERROR(('STS Analysis'!I20-'STS Analysis'!Y20)/'STS Analysis'!I20,"")</f>
        <v>-0.16279069767441862</v>
      </c>
      <c r="I20" s="7" t="str">
        <f>+IFERROR(('STS Analysis'!J20-'STS Analysis'!Z20)/'STS Analysis'!J20,"")</f>
        <v/>
      </c>
      <c r="J20" s="260" t="str">
        <f>+IFERROR(('STS Analysis'!W20-'STS Analysis'!AD20/1000)/'STS Analysis'!W20,"")</f>
        <v/>
      </c>
      <c r="K20" s="7">
        <f>+IFERROR(('STS Analysis'!X20-'STS Analysis'!AE20)/'STS Analysis'!X20,"")</f>
        <v>0.5</v>
      </c>
      <c r="L20" s="7">
        <f>+IFERROR(('STS Analysis'!Y20-'STS Analysis'!AF20)/'STS Analysis'!Y20,"")</f>
        <v>0.14000000000000001</v>
      </c>
      <c r="M20" s="7" t="str">
        <f>+IFERROR(('STS Analysis'!Z20-'STS Analysis'!AG20)/'STS Analysis'!Z20,"")</f>
        <v/>
      </c>
      <c r="N20" s="260" t="str">
        <f>+IFERROR(('STS Analysis'!AD20-'STS Analysis'!AQ20)/'STS Analysis'!AD20,"")</f>
        <v/>
      </c>
      <c r="O20" s="7">
        <f>+IFERROR(('STS Analysis'!AE20-'STS Analysis'!AR20)/'STS Analysis'!AE20,"")</f>
        <v>0.19607843137254902</v>
      </c>
      <c r="P20" s="7">
        <f>+IFERROR(('STS Analysis'!AF20-'STS Analysis'!AS20)/'STS Analysis'!AF20,"")</f>
        <v>0.55813953488372092</v>
      </c>
      <c r="Q20" s="7">
        <f>+IFERROR(('STS Analysis'!AG20-'STS Analysis'!AT20)/'STS Analysis'!AG20,"")</f>
        <v>0.13461538461538464</v>
      </c>
      <c r="R20" s="260" t="str">
        <f>+IFERROR(('STS Analysis'!AK20-'STS Analysis'!AQ20)/'STS Analysis'!AK20,"")</f>
        <v/>
      </c>
      <c r="S20" s="7" t="str">
        <f>+IFERROR(('STS Analysis'!AL20-'STS Analysis'!AX20)/'STS Analysis'!AL20,"")</f>
        <v/>
      </c>
      <c r="T20" s="7" t="str">
        <f>+IFERROR(('STS Analysis'!AM20-'STS Analysis'!AY20)/'STS Analysis'!AM20,"")</f>
        <v/>
      </c>
      <c r="U20" s="91" t="str">
        <f>+IFERROR(('STS Analysis'!AN20-'STS Analysis'!AZ20)/'STS Analysis'!AN20,"")</f>
        <v/>
      </c>
      <c r="V20" s="263">
        <f>+IFERROR(('STS Analysis'!D20-'STS Analysis'!AQ20/1000)/'STS Analysis'!D20,"")</f>
        <v>0.96563336832895896</v>
      </c>
      <c r="W20" s="7" t="str">
        <f>+IFERROR(('STS Analysis'!H20-'STS Analysis'!AX20)/'STS Analysis'!H20,"")</f>
        <v/>
      </c>
      <c r="X20" s="7" t="str">
        <f>+IFERROR(('STS Analysis'!I20-'STS Analysis'!AY20)/'STS Analysis'!I20,"")</f>
        <v/>
      </c>
      <c r="Y20" s="7" t="str">
        <f>+IFERROR(('STS Analysis'!J20-'STS Analysis'!AZ20)/'STS Analysis'!J20,"")</f>
        <v/>
      </c>
      <c r="Z20" s="137" t="str">
        <f>+IFERROR(('STS Analysis'!K20-'STS Analysis'!BA20)/'STS Analysis'!K20,"")</f>
        <v/>
      </c>
      <c r="AA20" s="260"/>
      <c r="AB20" s="7">
        <f>+IFERROR(('STS Analysis'!H20-'STS Analysis'!BD20)/'STS Analysis'!H20,"")</f>
        <v>0.83333333333333337</v>
      </c>
      <c r="AC20" s="7">
        <f>+IFERROR(('STS Analysis'!I20-'STS Analysis'!BE20)/'STS Analysis'!I20,"")</f>
        <v>0.61395348837209307</v>
      </c>
      <c r="AD20" s="91">
        <f>+IFERROR(('STS Analysis'!J20-'STS Analysis'!BF20)/'STS Analysis'!J20,"")</f>
        <v>-12.382352941176471</v>
      </c>
      <c r="AE20" s="263" t="str">
        <f>+IFERROR(('STS Analysis'!BC20-'STS Analysis'!BI20)/'STS Analysis'!BC20,"")</f>
        <v/>
      </c>
      <c r="AF20" s="7">
        <f>+IFERROR(('STS Analysis'!BD20-'STS Analysis'!BJ20)/'STS Analysis'!BD20,"")</f>
        <v>0.375</v>
      </c>
      <c r="AG20" s="7">
        <f>+IFERROR(('STS Analysis'!BE20-'STS Analysis'!BK20)/'STS Analysis'!BE20,"")</f>
        <v>0.42168674698795183</v>
      </c>
      <c r="AH20" s="7">
        <f>+IFERROR(('STS Analysis'!BF20-'STS Analysis'!BL20)/'STS Analysis'!BF20,"")</f>
        <v>-4.3956043956043959E-2</v>
      </c>
      <c r="AI20" s="260" t="str">
        <f>+IFERROR(('STS Analysis'!D20-'STS Analysis'!BI20/1000)/'STS Analysis'!D20,"")</f>
        <v/>
      </c>
      <c r="AJ20" s="7">
        <f>+IFERROR(('STS Analysis'!H20-'STS Analysis'!BJ20)/'STS Analysis'!H20,"")</f>
        <v>0.89583333333333337</v>
      </c>
      <c r="AK20" s="7">
        <f>+IFERROR(('STS Analysis'!I20-'STS Analysis'!BK20)/'STS Analysis'!I20,"")</f>
        <v>0.77674418604651163</v>
      </c>
      <c r="AL20" s="7">
        <f>+IFERROR(('STS Analysis'!J20-'STS Analysis'!BL20)/'STS Analysis'!J20,"")</f>
        <v>-12.970588235294118</v>
      </c>
      <c r="AM20" s="91" t="str">
        <f>+IFERROR(('STS Analysis'!K20-'STS Analysis'!BM20)/'STS Analysis'!K20,"")</f>
        <v/>
      </c>
      <c r="AN20" s="93"/>
    </row>
    <row r="21" spans="1:40" ht="15" hidden="1" customHeight="1" x14ac:dyDescent="0.35">
      <c r="A21" s="193">
        <v>43432</v>
      </c>
      <c r="B21" s="260">
        <f>+IFERROR(('STS Analysis'!D21-'STS Analysis'!G21)/'STS Analysis'!D21,"")</f>
        <v>2.7563524900176741E-2</v>
      </c>
      <c r="C21" s="290" t="str">
        <f>+IFERROR(('STS Analysis'!E21-'STS Analysis'!H21)/'STS Analysis'!E21,"")</f>
        <v/>
      </c>
      <c r="D21" s="259">
        <f>IFERROR(('STS Analysis'!D21-'STS Analysis'!G21)/('STS Analysis'!N21-'STS Analysis'!G21),"")</f>
        <v>3.1658407335116712E-3</v>
      </c>
      <c r="E21" s="266"/>
      <c r="F21" s="263" t="str">
        <f>+IFERROR(('STS Analysis'!G21-('STS Analysis'!W21))/'STS Analysis'!G21,"")</f>
        <v/>
      </c>
      <c r="G21" s="7">
        <f>+IFERROR(('STS Analysis'!H21-'STS Analysis'!X21)/'STS Analysis'!H21,"")</f>
        <v>0.55500000000000005</v>
      </c>
      <c r="H21" s="7">
        <f>+IFERROR(('STS Analysis'!I21-'STS Analysis'!Y21)/'STS Analysis'!I21,"")</f>
        <v>0.15596330275229359</v>
      </c>
      <c r="I21" s="7">
        <f>+IFERROR(('STS Analysis'!J21-'STS Analysis'!Z21)/'STS Analysis'!J21,"")</f>
        <v>0.72499999999999998</v>
      </c>
      <c r="J21" s="260" t="str">
        <f>+IFERROR(('STS Analysis'!W21-'STS Analysis'!AD21/1000)/'STS Analysis'!W21,"")</f>
        <v/>
      </c>
      <c r="K21" s="7">
        <f>+IFERROR(('STS Analysis'!X21-'STS Analysis'!AE21)/'STS Analysis'!X21,"")</f>
        <v>0.4044943820224719</v>
      </c>
      <c r="L21" s="7">
        <f>+IFERROR(('STS Analysis'!Y21-'STS Analysis'!AF21)/'STS Analysis'!Y21,"")</f>
        <v>3.2608695652173912E-2</v>
      </c>
      <c r="M21" s="7">
        <f>+IFERROR(('STS Analysis'!Z21-'STS Analysis'!AG21)/'STS Analysis'!Z21,"")</f>
        <v>0.52272727272727271</v>
      </c>
      <c r="N21" s="260" t="str">
        <f>+IFERROR(('STS Analysis'!AD21-'STS Analysis'!AQ21)/'STS Analysis'!AD21,"")</f>
        <v/>
      </c>
      <c r="O21" s="7">
        <f>+IFERROR(('STS Analysis'!AE21-'STS Analysis'!AR21)/'STS Analysis'!AE21,"")</f>
        <v>4.40251572327044E-2</v>
      </c>
      <c r="P21" s="7">
        <f>+IFERROR(('STS Analysis'!AF21-'STS Analysis'!AS21)/'STS Analysis'!AF21,"")</f>
        <v>0.56741573033707871</v>
      </c>
      <c r="Q21" s="7">
        <f>+IFERROR(('STS Analysis'!AG21-'STS Analysis'!AT21)/'STS Analysis'!AG21,"")</f>
        <v>0.52380952380952384</v>
      </c>
      <c r="R21" s="260" t="str">
        <f>+IFERROR(('STS Analysis'!AK21-'STS Analysis'!AQ21)/'STS Analysis'!AK21,"")</f>
        <v/>
      </c>
      <c r="S21" s="7" t="str">
        <f>+IFERROR(('STS Analysis'!AL21-'STS Analysis'!AX21)/'STS Analysis'!AL21,"")</f>
        <v/>
      </c>
      <c r="T21" s="7" t="str">
        <f>+IFERROR(('STS Analysis'!AM21-'STS Analysis'!AY21)/'STS Analysis'!AM21,"")</f>
        <v/>
      </c>
      <c r="U21" s="91" t="str">
        <f>+IFERROR(('STS Analysis'!AN21-'STS Analysis'!AZ21)/'STS Analysis'!AN21,"")</f>
        <v/>
      </c>
      <c r="V21" s="263">
        <f>+IFERROR(('STS Analysis'!D21-'STS Analysis'!AQ21/1000)/'STS Analysis'!D21,"")</f>
        <v>0.92386083887199166</v>
      </c>
      <c r="W21" s="7" t="str">
        <f>+IFERROR(('STS Analysis'!H21-'STS Analysis'!AX21)/'STS Analysis'!H21,"")</f>
        <v/>
      </c>
      <c r="X21" s="7" t="str">
        <f>+IFERROR(('STS Analysis'!I21-'STS Analysis'!AY21)/'STS Analysis'!I21,"")</f>
        <v/>
      </c>
      <c r="Y21" s="7" t="str">
        <f>+IFERROR(('STS Analysis'!J21-'STS Analysis'!AZ21)/'STS Analysis'!J21,"")</f>
        <v/>
      </c>
      <c r="Z21" s="137" t="str">
        <f>+IFERROR(('STS Analysis'!K21-'STS Analysis'!BA21)/'STS Analysis'!K21,"")</f>
        <v/>
      </c>
      <c r="AA21" s="260"/>
      <c r="AB21" s="7" t="str">
        <f>+IFERROR(('STS Analysis'!H21-'STS Analysis'!BD21)/'STS Analysis'!H21,"")</f>
        <v/>
      </c>
      <c r="AC21" s="7" t="str">
        <f>+IFERROR(('STS Analysis'!I21-'STS Analysis'!BE21)/'STS Analysis'!I21,"")</f>
        <v/>
      </c>
      <c r="AD21" s="91" t="str">
        <f>+IFERROR(('STS Analysis'!J21-'STS Analysis'!BF21)/'STS Analysis'!J21,"")</f>
        <v/>
      </c>
      <c r="AE21" s="263" t="str">
        <f>+IFERROR(('STS Analysis'!BC21-'STS Analysis'!BI21)/'STS Analysis'!BC21,"")</f>
        <v/>
      </c>
      <c r="AF21" s="7" t="str">
        <f>+IFERROR(('STS Analysis'!BD21-'STS Analysis'!BJ21)/'STS Analysis'!BD21,"")</f>
        <v/>
      </c>
      <c r="AG21" s="7" t="str">
        <f>+IFERROR(('STS Analysis'!BE21-'STS Analysis'!BK21)/'STS Analysis'!BE21,"")</f>
        <v/>
      </c>
      <c r="AH21" s="7" t="str">
        <f>+IFERROR(('STS Analysis'!BF21-'STS Analysis'!BL21)/'STS Analysis'!BF21,"")</f>
        <v/>
      </c>
      <c r="AI21" s="260" t="str">
        <f>+IFERROR(('STS Analysis'!D21-'STS Analysis'!BI21/1000)/'STS Analysis'!D21,"")</f>
        <v/>
      </c>
      <c r="AJ21" s="7" t="str">
        <f>+IFERROR(('STS Analysis'!H21-'STS Analysis'!BJ21)/'STS Analysis'!H21,"")</f>
        <v/>
      </c>
      <c r="AK21" s="7" t="str">
        <f>+IFERROR(('STS Analysis'!I21-'STS Analysis'!BK21)/'STS Analysis'!I21,"")</f>
        <v/>
      </c>
      <c r="AL21" s="7" t="str">
        <f>+IFERROR(('STS Analysis'!J21-'STS Analysis'!BL21)/'STS Analysis'!J21,"")</f>
        <v/>
      </c>
      <c r="AM21" s="91" t="str">
        <f>+IFERROR(('STS Analysis'!K21-'STS Analysis'!BM21)/'STS Analysis'!K21,"")</f>
        <v/>
      </c>
      <c r="AN21" s="93"/>
    </row>
    <row r="22" spans="1:40" ht="15" hidden="1" customHeight="1" x14ac:dyDescent="0.35">
      <c r="A22" s="193">
        <v>43433</v>
      </c>
      <c r="B22" s="260">
        <f>+IFERROR(('STS Analysis'!D22-'STS Analysis'!G22)/'STS Analysis'!D22,"")</f>
        <v>0.35035278069058301</v>
      </c>
      <c r="C22" s="290" t="str">
        <f>+IFERROR(('STS Analysis'!E22-'STS Analysis'!H22)/'STS Analysis'!E22,"")</f>
        <v/>
      </c>
      <c r="D22" s="259">
        <f>IFERROR(('STS Analysis'!D22-'STS Analysis'!G22)/('STS Analysis'!N22-'STS Analysis'!G22),"")</f>
        <v>8.7238292414025004E-2</v>
      </c>
      <c r="E22" s="266"/>
      <c r="F22" s="263" t="str">
        <f>+IFERROR(('STS Analysis'!G22-('STS Analysis'!W22))/'STS Analysis'!G22,"")</f>
        <v/>
      </c>
      <c r="G22" s="7">
        <f>+IFERROR(('STS Analysis'!H22-'STS Analysis'!X22)/'STS Analysis'!H22,"")</f>
        <v>0.53500000000000003</v>
      </c>
      <c r="H22" s="7">
        <f>+IFERROR(('STS Analysis'!I22-'STS Analysis'!Y22)/'STS Analysis'!I22,"")</f>
        <v>-1.9230769230769232E-2</v>
      </c>
      <c r="I22" s="7">
        <f>+IFERROR(('STS Analysis'!J22-'STS Analysis'!Z22)/'STS Analysis'!J22,"")</f>
        <v>0.72916666666666674</v>
      </c>
      <c r="J22" s="260" t="str">
        <f>+IFERROR(('STS Analysis'!W22-'STS Analysis'!AD22/1000)/'STS Analysis'!W22,"")</f>
        <v/>
      </c>
      <c r="K22" s="7">
        <f>+IFERROR(('STS Analysis'!X22-'STS Analysis'!AE22)/'STS Analysis'!X22,"")</f>
        <v>0.3247311827956989</v>
      </c>
      <c r="L22" s="7">
        <f>+IFERROR(('STS Analysis'!Y22-'STS Analysis'!AF22)/'STS Analysis'!Y22,"")</f>
        <v>9.4339622641509441E-2</v>
      </c>
      <c r="M22" s="7">
        <f>+IFERROR(('STS Analysis'!Z22-'STS Analysis'!AG22)/'STS Analysis'!Z22,"")</f>
        <v>0.44230769230769235</v>
      </c>
      <c r="N22" s="260" t="str">
        <f>+IFERROR(('STS Analysis'!AD22-'STS Analysis'!AQ22)/'STS Analysis'!AD22,"")</f>
        <v/>
      </c>
      <c r="O22" s="7">
        <f>+IFERROR(('STS Analysis'!AE22-'STS Analysis'!AR22)/'STS Analysis'!AE22,"")</f>
        <v>0.25690021231422505</v>
      </c>
      <c r="P22" s="7">
        <f>+IFERROR(('STS Analysis'!AF22-'STS Analysis'!AS22)/'STS Analysis'!AF22,"")</f>
        <v>0.63020833333333337</v>
      </c>
      <c r="Q22" s="7">
        <f>+IFERROR(('STS Analysis'!AG22-'STS Analysis'!AT22)/'STS Analysis'!AG22,"")</f>
        <v>0.2931034482758621</v>
      </c>
      <c r="R22" s="260" t="str">
        <f>+IFERROR(('STS Analysis'!AK22-'STS Analysis'!AQ22)/'STS Analysis'!AK22,"")</f>
        <v/>
      </c>
      <c r="S22" s="7" t="str">
        <f>+IFERROR(('STS Analysis'!AL22-'STS Analysis'!AX22)/'STS Analysis'!AL22,"")</f>
        <v/>
      </c>
      <c r="T22" s="7" t="str">
        <f>+IFERROR(('STS Analysis'!AM22-'STS Analysis'!AY22)/'STS Analysis'!AM22,"")</f>
        <v/>
      </c>
      <c r="U22" s="91" t="str">
        <f>+IFERROR(('STS Analysis'!AN22-'STS Analysis'!AZ22)/'STS Analysis'!AN22,"")</f>
        <v/>
      </c>
      <c r="V22" s="263">
        <f>+IFERROR(('STS Analysis'!D22-'STS Analysis'!AQ22/1000)/'STS Analysis'!D22,"")</f>
        <v>0.96514037763253457</v>
      </c>
      <c r="W22" s="7" t="str">
        <f>+IFERROR(('STS Analysis'!H22-'STS Analysis'!AX22)/'STS Analysis'!H22,"")</f>
        <v/>
      </c>
      <c r="X22" s="7" t="str">
        <f>+IFERROR(('STS Analysis'!I22-'STS Analysis'!AY22)/'STS Analysis'!I22,"")</f>
        <v/>
      </c>
      <c r="Y22" s="7" t="str">
        <f>+IFERROR(('STS Analysis'!J22-'STS Analysis'!AZ22)/'STS Analysis'!J22,"")</f>
        <v/>
      </c>
      <c r="Z22" s="137" t="str">
        <f>+IFERROR(('STS Analysis'!K22-'STS Analysis'!BA22)/'STS Analysis'!K22,"")</f>
        <v/>
      </c>
      <c r="AA22" s="260"/>
      <c r="AB22" s="7">
        <f>+IFERROR(('STS Analysis'!H22-'STS Analysis'!BD22)/'STS Analysis'!H22,"")</f>
        <v>0.93166666666666664</v>
      </c>
      <c r="AC22" s="7">
        <f>+IFERROR(('STS Analysis'!I22-'STS Analysis'!BE22)/'STS Analysis'!I22,"")</f>
        <v>0.69230769230769229</v>
      </c>
      <c r="AD22" s="91">
        <f>+IFERROR(('STS Analysis'!J22-'STS Analysis'!BF22)/'STS Analysis'!J22,"")</f>
        <v>-15.927083333333334</v>
      </c>
      <c r="AE22" s="263" t="str">
        <f>+IFERROR(('STS Analysis'!BC22-'STS Analysis'!BI22)/'STS Analysis'!BC22,"")</f>
        <v/>
      </c>
      <c r="AF22" s="7">
        <f>+IFERROR(('STS Analysis'!BD22-'STS Analysis'!BJ22)/'STS Analysis'!BD22,"")</f>
        <v>-0.24390243902439024</v>
      </c>
      <c r="AG22" s="7">
        <f>+IFERROR(('STS Analysis'!BE22-'STS Analysis'!BK22)/'STS Analysis'!BE22,"")</f>
        <v>0.42499999999999999</v>
      </c>
      <c r="AH22" s="7">
        <f>+IFERROR(('STS Analysis'!BF22-'STS Analysis'!BL22)/'STS Analysis'!BF22,"")</f>
        <v>0.13846153846153847</v>
      </c>
      <c r="AI22" s="260" t="str">
        <f>+IFERROR(('STS Analysis'!D22-'STS Analysis'!BI22/1000)/'STS Analysis'!D22,"")</f>
        <v/>
      </c>
      <c r="AJ22" s="7">
        <f>+IFERROR(('STS Analysis'!H22-'STS Analysis'!BJ22)/'STS Analysis'!H22,"")</f>
        <v>0.91500000000000004</v>
      </c>
      <c r="AK22" s="7">
        <f>+IFERROR(('STS Analysis'!I22-'STS Analysis'!BK22)/'STS Analysis'!I22,"")</f>
        <v>0.82307692307692304</v>
      </c>
      <c r="AL22" s="7">
        <f>+IFERROR(('STS Analysis'!J22-'STS Analysis'!BL22)/'STS Analysis'!J22,"")</f>
        <v>-13.583333333333334</v>
      </c>
      <c r="AM22" s="91" t="str">
        <f>+IFERROR(('STS Analysis'!K22-'STS Analysis'!BM22)/'STS Analysis'!K22,"")</f>
        <v/>
      </c>
      <c r="AN22" s="93"/>
    </row>
    <row r="23" spans="1:40" ht="15" hidden="1" customHeight="1" x14ac:dyDescent="0.35">
      <c r="A23" s="193">
        <v>43434</v>
      </c>
      <c r="B23" s="260">
        <f>+IFERROR(('STS Analysis'!D23-'STS Analysis'!G23)/'STS Analysis'!D23,"")</f>
        <v>0.25309422914676605</v>
      </c>
      <c r="C23" s="290" t="str">
        <f>+IFERROR(('STS Analysis'!E23-'STS Analysis'!H23)/'STS Analysis'!E23,"")</f>
        <v/>
      </c>
      <c r="D23" s="259">
        <f>IFERROR(('STS Analysis'!D23-'STS Analysis'!G23)/('STS Analysis'!N23-'STS Analysis'!G23),"")</f>
        <v>4.6363256040872367E-2</v>
      </c>
      <c r="E23" s="266"/>
      <c r="F23" s="263" t="str">
        <f>+IFERROR(('STS Analysis'!G23-('STS Analysis'!W23))/'STS Analysis'!G23,"")</f>
        <v/>
      </c>
      <c r="G23" s="7" t="str">
        <f>+IFERROR(('STS Analysis'!H23-'STS Analysis'!X23)/'STS Analysis'!H23,"")</f>
        <v/>
      </c>
      <c r="H23" s="7" t="str">
        <f>+IFERROR(('STS Analysis'!I23-'STS Analysis'!Y23)/'STS Analysis'!I23,"")</f>
        <v/>
      </c>
      <c r="I23" s="7" t="str">
        <f>+IFERROR(('STS Analysis'!J23-'STS Analysis'!Z23)/'STS Analysis'!J23,"")</f>
        <v/>
      </c>
      <c r="J23" s="260" t="str">
        <f>+IFERROR(('STS Analysis'!W23-'STS Analysis'!AD23/1000)/'STS Analysis'!W23,"")</f>
        <v/>
      </c>
      <c r="K23" s="7" t="str">
        <f>+IFERROR(('STS Analysis'!X23-'STS Analysis'!AE23)/'STS Analysis'!X23,"")</f>
        <v/>
      </c>
      <c r="L23" s="7" t="str">
        <f>+IFERROR(('STS Analysis'!Y23-'STS Analysis'!AF23)/'STS Analysis'!Y23,"")</f>
        <v/>
      </c>
      <c r="M23" s="7" t="str">
        <f>+IFERROR(('STS Analysis'!Z23-'STS Analysis'!AG23)/'STS Analysis'!Z23,"")</f>
        <v/>
      </c>
      <c r="N23" s="260" t="str">
        <f>+IFERROR(('STS Analysis'!AD23-'STS Analysis'!AQ23)/'STS Analysis'!AD23,"")</f>
        <v/>
      </c>
      <c r="O23" s="7" t="str">
        <f>+IFERROR(('STS Analysis'!AE23-'STS Analysis'!AR23)/'STS Analysis'!AE23,"")</f>
        <v/>
      </c>
      <c r="P23" s="7" t="str">
        <f>+IFERROR(('STS Analysis'!AF23-'STS Analysis'!AS23)/'STS Analysis'!AF23,"")</f>
        <v/>
      </c>
      <c r="Q23" s="7" t="str">
        <f>+IFERROR(('STS Analysis'!AG23-'STS Analysis'!AT23)/'STS Analysis'!AG23,"")</f>
        <v/>
      </c>
      <c r="R23" s="260" t="str">
        <f>+IFERROR(('STS Analysis'!AK23-'STS Analysis'!AQ23)/'STS Analysis'!AK23,"")</f>
        <v/>
      </c>
      <c r="S23" s="7" t="str">
        <f>+IFERROR(('STS Analysis'!AL23-'STS Analysis'!AX23)/'STS Analysis'!AL23,"")</f>
        <v/>
      </c>
      <c r="T23" s="7" t="str">
        <f>+IFERROR(('STS Analysis'!AM23-'STS Analysis'!AY23)/'STS Analysis'!AM23,"")</f>
        <v/>
      </c>
      <c r="U23" s="91" t="str">
        <f>+IFERROR(('STS Analysis'!AN23-'STS Analysis'!AZ23)/'STS Analysis'!AN23,"")</f>
        <v/>
      </c>
      <c r="V23" s="263">
        <f>+IFERROR(('STS Analysis'!D23-'STS Analysis'!AQ23/1000)/'STS Analysis'!D23,"")</f>
        <v>0.95577978075517689</v>
      </c>
      <c r="W23" s="7" t="str">
        <f>+IFERROR(('STS Analysis'!H23-'STS Analysis'!AX23)/'STS Analysis'!H23,"")</f>
        <v/>
      </c>
      <c r="X23" s="7" t="str">
        <f>+IFERROR(('STS Analysis'!I23-'STS Analysis'!AY23)/'STS Analysis'!I23,"")</f>
        <v/>
      </c>
      <c r="Y23" s="7" t="str">
        <f>+IFERROR(('STS Analysis'!J23-'STS Analysis'!AZ23)/'STS Analysis'!J23,"")</f>
        <v/>
      </c>
      <c r="Z23" s="137" t="str">
        <f>+IFERROR(('STS Analysis'!K23-'STS Analysis'!BA23)/'STS Analysis'!K23,"")</f>
        <v/>
      </c>
      <c r="AA23" s="260"/>
      <c r="AB23" s="7" t="str">
        <f>+IFERROR(('STS Analysis'!H23-'STS Analysis'!BD23)/'STS Analysis'!H23,"")</f>
        <v/>
      </c>
      <c r="AC23" s="7" t="str">
        <f>+IFERROR(('STS Analysis'!I23-'STS Analysis'!BE23)/'STS Analysis'!I23,"")</f>
        <v/>
      </c>
      <c r="AD23" s="91" t="str">
        <f>+IFERROR(('STS Analysis'!J23-'STS Analysis'!BF23)/'STS Analysis'!J23,"")</f>
        <v/>
      </c>
      <c r="AE23" s="263" t="str">
        <f>+IFERROR(('STS Analysis'!BC23-'STS Analysis'!BI23)/'STS Analysis'!BC23,"")</f>
        <v/>
      </c>
      <c r="AF23" s="7">
        <f>+IFERROR(('STS Analysis'!BD23-'STS Analysis'!BJ23)/'STS Analysis'!BD23,"")</f>
        <v>0.32692307692307693</v>
      </c>
      <c r="AG23" s="7">
        <f>+IFERROR(('STS Analysis'!BE23-'STS Analysis'!BK23)/'STS Analysis'!BE23,"")</f>
        <v>4.6575342465753428E-2</v>
      </c>
      <c r="AH23" s="7">
        <f>+IFERROR(('STS Analysis'!BF23-'STS Analysis'!BL23)/'STS Analysis'!BF23,"")</f>
        <v>2.0408163265306121E-2</v>
      </c>
      <c r="AI23" s="260" t="str">
        <f>+IFERROR(('STS Analysis'!D23-'STS Analysis'!BI23/1000)/'STS Analysis'!D23,"")</f>
        <v/>
      </c>
      <c r="AJ23" s="7" t="str">
        <f>+IFERROR(('STS Analysis'!H23-'STS Analysis'!BJ23)/'STS Analysis'!H23,"")</f>
        <v/>
      </c>
      <c r="AK23" s="7" t="str">
        <f>+IFERROR(('STS Analysis'!I23-'STS Analysis'!BK23)/'STS Analysis'!I23,"")</f>
        <v/>
      </c>
      <c r="AL23" s="7" t="str">
        <f>+IFERROR(('STS Analysis'!J23-'STS Analysis'!BL23)/'STS Analysis'!J23,"")</f>
        <v/>
      </c>
      <c r="AM23" s="91" t="str">
        <f>+IFERROR(('STS Analysis'!K23-'STS Analysis'!BM23)/'STS Analysis'!K23,"")</f>
        <v/>
      </c>
      <c r="AN23" s="93"/>
    </row>
    <row r="24" spans="1:40" ht="15" hidden="1" customHeight="1" x14ac:dyDescent="0.35">
      <c r="A24" s="193">
        <v>43435</v>
      </c>
      <c r="B24" s="260" t="str">
        <f>+IFERROR(('STS Analysis'!D24-'STS Analysis'!G24)/'STS Analysis'!D24,"")</f>
        <v/>
      </c>
      <c r="C24" s="290" t="str">
        <f>+IFERROR(('STS Analysis'!E24-'STS Analysis'!H24)/'STS Analysis'!E24,"")</f>
        <v/>
      </c>
      <c r="D24" s="259" t="str">
        <f>IFERROR(('STS Analysis'!D24-'STS Analysis'!G24)/('STS Analysis'!N24-'STS Analysis'!G24),"")</f>
        <v/>
      </c>
      <c r="E24" s="266"/>
      <c r="F24" s="263" t="str">
        <f>+IFERROR(('STS Analysis'!G24-('STS Analysis'!W24))/'STS Analysis'!G24,"")</f>
        <v/>
      </c>
      <c r="G24" s="7" t="str">
        <f>+IFERROR(('STS Analysis'!H24-'STS Analysis'!X24)/'STS Analysis'!H24,"")</f>
        <v/>
      </c>
      <c r="H24" s="7" t="str">
        <f>+IFERROR(('STS Analysis'!I24-'STS Analysis'!Y24)/'STS Analysis'!I24,"")</f>
        <v/>
      </c>
      <c r="I24" s="7" t="str">
        <f>+IFERROR(('STS Analysis'!J24-'STS Analysis'!Z24)/'STS Analysis'!J24,"")</f>
        <v/>
      </c>
      <c r="J24" s="260" t="str">
        <f>+IFERROR(('STS Analysis'!W24-'STS Analysis'!AD24/1000)/'STS Analysis'!W24,"")</f>
        <v/>
      </c>
      <c r="K24" s="7" t="str">
        <f>+IFERROR(('STS Analysis'!X24-'STS Analysis'!AE24)/'STS Analysis'!X24,"")</f>
        <v/>
      </c>
      <c r="L24" s="7" t="str">
        <f>+IFERROR(('STS Analysis'!Y24-'STS Analysis'!AF24)/'STS Analysis'!Y24,"")</f>
        <v/>
      </c>
      <c r="M24" s="7" t="str">
        <f>+IFERROR(('STS Analysis'!Z24-'STS Analysis'!AG24)/'STS Analysis'!Z24,"")</f>
        <v/>
      </c>
      <c r="N24" s="260" t="str">
        <f>+IFERROR(('STS Analysis'!AD24-'STS Analysis'!AQ24)/'STS Analysis'!AD24,"")</f>
        <v/>
      </c>
      <c r="O24" s="7" t="str">
        <f>+IFERROR(('STS Analysis'!AE24-'STS Analysis'!AR24)/'STS Analysis'!AE24,"")</f>
        <v/>
      </c>
      <c r="P24" s="7" t="str">
        <f>+IFERROR(('STS Analysis'!AF24-'STS Analysis'!AS24)/'STS Analysis'!AF24,"")</f>
        <v/>
      </c>
      <c r="Q24" s="7" t="str">
        <f>+IFERROR(('STS Analysis'!AG24-'STS Analysis'!AT24)/'STS Analysis'!AG24,"")</f>
        <v/>
      </c>
      <c r="R24" s="260" t="str">
        <f>+IFERROR(('STS Analysis'!AK24-'STS Analysis'!AQ24)/'STS Analysis'!AK24,"")</f>
        <v/>
      </c>
      <c r="S24" s="7" t="str">
        <f>+IFERROR(('STS Analysis'!AL24-'STS Analysis'!AX24)/'STS Analysis'!AL24,"")</f>
        <v/>
      </c>
      <c r="T24" s="7" t="str">
        <f>+IFERROR(('STS Analysis'!AM24-'STS Analysis'!AY24)/'STS Analysis'!AM24,"")</f>
        <v/>
      </c>
      <c r="U24" s="91" t="str">
        <f>+IFERROR(('STS Analysis'!AN24-'STS Analysis'!AZ24)/'STS Analysis'!AN24,"")</f>
        <v/>
      </c>
      <c r="V24" s="263" t="str">
        <f>+IFERROR(('STS Analysis'!D24-'STS Analysis'!AQ24/1000)/'STS Analysis'!D24,"")</f>
        <v/>
      </c>
      <c r="W24" s="7" t="str">
        <f>+IFERROR(('STS Analysis'!H24-'STS Analysis'!AX24)/'STS Analysis'!H24,"")</f>
        <v/>
      </c>
      <c r="X24" s="7" t="str">
        <f>+IFERROR(('STS Analysis'!I24-'STS Analysis'!AY24)/'STS Analysis'!I24,"")</f>
        <v/>
      </c>
      <c r="Y24" s="7" t="str">
        <f>+IFERROR(('STS Analysis'!J24-'STS Analysis'!AZ24)/'STS Analysis'!J24,"")</f>
        <v/>
      </c>
      <c r="Z24" s="137" t="str">
        <f>+IFERROR(('STS Analysis'!K24-'STS Analysis'!BA24)/'STS Analysis'!K24,"")</f>
        <v/>
      </c>
      <c r="AA24" s="260"/>
      <c r="AB24" s="7" t="str">
        <f>+IFERROR(('STS Analysis'!H24-'STS Analysis'!BD24)/'STS Analysis'!H24,"")</f>
        <v/>
      </c>
      <c r="AC24" s="7" t="str">
        <f>+IFERROR(('STS Analysis'!I24-'STS Analysis'!BE24)/'STS Analysis'!I24,"")</f>
        <v/>
      </c>
      <c r="AD24" s="91" t="str">
        <f>+IFERROR(('STS Analysis'!J24-'STS Analysis'!BF24)/'STS Analysis'!J24,"")</f>
        <v/>
      </c>
      <c r="AE24" s="263" t="str">
        <f>+IFERROR(('STS Analysis'!BC24-'STS Analysis'!BI24)/'STS Analysis'!BC24,"")</f>
        <v/>
      </c>
      <c r="AF24" s="7" t="str">
        <f>+IFERROR(('STS Analysis'!BD24-'STS Analysis'!BJ24)/'STS Analysis'!BD24,"")</f>
        <v/>
      </c>
      <c r="AG24" s="7" t="str">
        <f>+IFERROR(('STS Analysis'!BE24-'STS Analysis'!BK24)/'STS Analysis'!BE24,"")</f>
        <v/>
      </c>
      <c r="AH24" s="7" t="str">
        <f>+IFERROR(('STS Analysis'!BF24-'STS Analysis'!BL24)/'STS Analysis'!BF24,"")</f>
        <v/>
      </c>
      <c r="AI24" s="260" t="str">
        <f>+IFERROR(('STS Analysis'!D24-'STS Analysis'!BI24/1000)/'STS Analysis'!D24,"")</f>
        <v/>
      </c>
      <c r="AJ24" s="7" t="str">
        <f>+IFERROR(('STS Analysis'!H24-'STS Analysis'!BJ24)/'STS Analysis'!H24,"")</f>
        <v/>
      </c>
      <c r="AK24" s="7" t="str">
        <f>+IFERROR(('STS Analysis'!I24-'STS Analysis'!BK24)/'STS Analysis'!I24,"")</f>
        <v/>
      </c>
      <c r="AL24" s="7" t="str">
        <f>+IFERROR(('STS Analysis'!J24-'STS Analysis'!BL24)/'STS Analysis'!J24,"")</f>
        <v/>
      </c>
      <c r="AM24" s="91" t="str">
        <f>+IFERROR(('STS Analysis'!K24-'STS Analysis'!BM24)/'STS Analysis'!K24,"")</f>
        <v/>
      </c>
      <c r="AN24" s="90"/>
    </row>
    <row r="25" spans="1:40" ht="15" hidden="1" customHeight="1" x14ac:dyDescent="0.35">
      <c r="A25" s="193">
        <v>43436</v>
      </c>
      <c r="B25" s="260" t="str">
        <f>+IFERROR(('STS Analysis'!D25-'STS Analysis'!G25)/'STS Analysis'!D25,"")</f>
        <v/>
      </c>
      <c r="C25" s="290" t="str">
        <f>+IFERROR(('STS Analysis'!E25-'STS Analysis'!H25)/'STS Analysis'!E25,"")</f>
        <v/>
      </c>
      <c r="D25" s="259" t="str">
        <f>IFERROR(('STS Analysis'!D25-'STS Analysis'!G25)/('STS Analysis'!N25-'STS Analysis'!G25),"")</f>
        <v/>
      </c>
      <c r="E25" s="266"/>
      <c r="F25" s="263" t="str">
        <f>+IFERROR(('STS Analysis'!G25-('STS Analysis'!W25))/'STS Analysis'!G25,"")</f>
        <v/>
      </c>
      <c r="G25" s="7" t="str">
        <f>+IFERROR(('STS Analysis'!H25-'STS Analysis'!X25)/'STS Analysis'!H25,"")</f>
        <v/>
      </c>
      <c r="H25" s="7" t="str">
        <f>+IFERROR(('STS Analysis'!I25-'STS Analysis'!Y25)/'STS Analysis'!I25,"")</f>
        <v/>
      </c>
      <c r="I25" s="7" t="str">
        <f>+IFERROR(('STS Analysis'!J25-'STS Analysis'!Z25)/'STS Analysis'!J25,"")</f>
        <v/>
      </c>
      <c r="J25" s="260" t="str">
        <f>+IFERROR(('STS Analysis'!W25-'STS Analysis'!AD25/1000)/'STS Analysis'!W25,"")</f>
        <v/>
      </c>
      <c r="K25" s="7" t="str">
        <f>+IFERROR(('STS Analysis'!X25-'STS Analysis'!AE25)/'STS Analysis'!X25,"")</f>
        <v/>
      </c>
      <c r="L25" s="7" t="str">
        <f>+IFERROR(('STS Analysis'!Y25-'STS Analysis'!AF25)/'STS Analysis'!Y25,"")</f>
        <v/>
      </c>
      <c r="M25" s="7" t="str">
        <f>+IFERROR(('STS Analysis'!Z25-'STS Analysis'!AG25)/'STS Analysis'!Z25,"")</f>
        <v/>
      </c>
      <c r="N25" s="260" t="str">
        <f>+IFERROR(('STS Analysis'!AD25-'STS Analysis'!AQ25)/'STS Analysis'!AD25,"")</f>
        <v/>
      </c>
      <c r="O25" s="7" t="str">
        <f>+IFERROR(('STS Analysis'!AE25-'STS Analysis'!AR25)/'STS Analysis'!AE25,"")</f>
        <v/>
      </c>
      <c r="P25" s="7" t="str">
        <f>+IFERROR(('STS Analysis'!AF25-'STS Analysis'!AS25)/'STS Analysis'!AF25,"")</f>
        <v/>
      </c>
      <c r="Q25" s="7" t="str">
        <f>+IFERROR(('STS Analysis'!AG25-'STS Analysis'!AT25)/'STS Analysis'!AG25,"")</f>
        <v/>
      </c>
      <c r="R25" s="260" t="str">
        <f>+IFERROR(('STS Analysis'!AK25-'STS Analysis'!AQ25)/'STS Analysis'!AK25,"")</f>
        <v/>
      </c>
      <c r="S25" s="7" t="str">
        <f>+IFERROR(('STS Analysis'!AL25-'STS Analysis'!AX25)/'STS Analysis'!AL25,"")</f>
        <v/>
      </c>
      <c r="T25" s="7" t="str">
        <f>+IFERROR(('STS Analysis'!AM25-'STS Analysis'!AY25)/'STS Analysis'!AM25,"")</f>
        <v/>
      </c>
      <c r="U25" s="91" t="str">
        <f>+IFERROR(('STS Analysis'!AN25-'STS Analysis'!AZ25)/'STS Analysis'!AN25,"")</f>
        <v/>
      </c>
      <c r="V25" s="263" t="str">
        <f>+IFERROR(('STS Analysis'!D25-'STS Analysis'!AQ25/1000)/'STS Analysis'!D25,"")</f>
        <v/>
      </c>
      <c r="W25" s="7" t="str">
        <f>+IFERROR(('STS Analysis'!H25-'STS Analysis'!AX25)/'STS Analysis'!H25,"")</f>
        <v/>
      </c>
      <c r="X25" s="7" t="str">
        <f>+IFERROR(('STS Analysis'!I25-'STS Analysis'!AY25)/'STS Analysis'!I25,"")</f>
        <v/>
      </c>
      <c r="Y25" s="7" t="str">
        <f>+IFERROR(('STS Analysis'!J25-'STS Analysis'!AZ25)/'STS Analysis'!J25,"")</f>
        <v/>
      </c>
      <c r="Z25" s="137" t="str">
        <f>+IFERROR(('STS Analysis'!K25-'STS Analysis'!BA25)/'STS Analysis'!K25,"")</f>
        <v/>
      </c>
      <c r="AA25" s="260"/>
      <c r="AB25" s="7" t="str">
        <f>+IFERROR(('STS Analysis'!H25-'STS Analysis'!BD25)/'STS Analysis'!H25,"")</f>
        <v/>
      </c>
      <c r="AC25" s="7" t="str">
        <f>+IFERROR(('STS Analysis'!I25-'STS Analysis'!BE25)/'STS Analysis'!I25,"")</f>
        <v/>
      </c>
      <c r="AD25" s="91" t="str">
        <f>+IFERROR(('STS Analysis'!J25-'STS Analysis'!BF25)/'STS Analysis'!J25,"")</f>
        <v/>
      </c>
      <c r="AE25" s="263" t="str">
        <f>+IFERROR(('STS Analysis'!BC25-'STS Analysis'!BI25)/'STS Analysis'!BC25,"")</f>
        <v/>
      </c>
      <c r="AF25" s="7" t="str">
        <f>+IFERROR(('STS Analysis'!BD25-'STS Analysis'!BJ25)/'STS Analysis'!BD25,"")</f>
        <v/>
      </c>
      <c r="AG25" s="7" t="str">
        <f>+IFERROR(('STS Analysis'!BE25-'STS Analysis'!BK25)/'STS Analysis'!BE25,"")</f>
        <v/>
      </c>
      <c r="AH25" s="7" t="str">
        <f>+IFERROR(('STS Analysis'!BF25-'STS Analysis'!BL25)/'STS Analysis'!BF25,"")</f>
        <v/>
      </c>
      <c r="AI25" s="260" t="str">
        <f>+IFERROR(('STS Analysis'!D25-'STS Analysis'!BI25/1000)/'STS Analysis'!D25,"")</f>
        <v/>
      </c>
      <c r="AJ25" s="7" t="str">
        <f>+IFERROR(('STS Analysis'!H25-'STS Analysis'!BJ25)/'STS Analysis'!H25,"")</f>
        <v/>
      </c>
      <c r="AK25" s="7" t="str">
        <f>+IFERROR(('STS Analysis'!I25-'STS Analysis'!BK25)/'STS Analysis'!I25,"")</f>
        <v/>
      </c>
      <c r="AL25" s="7" t="str">
        <f>+IFERROR(('STS Analysis'!J25-'STS Analysis'!BL25)/'STS Analysis'!J25,"")</f>
        <v/>
      </c>
      <c r="AM25" s="91" t="str">
        <f>+IFERROR(('STS Analysis'!K25-'STS Analysis'!BM25)/'STS Analysis'!K25,"")</f>
        <v/>
      </c>
      <c r="AN25" s="90"/>
    </row>
    <row r="26" spans="1:40" ht="15" hidden="1" customHeight="1" x14ac:dyDescent="0.35">
      <c r="A26" s="193">
        <v>43437</v>
      </c>
      <c r="B26" s="260">
        <f>+IFERROR(('STS Analysis'!D26-'STS Analysis'!G26)/'STS Analysis'!D26,"")</f>
        <v>-0.57798363760746641</v>
      </c>
      <c r="C26" s="290" t="str">
        <f>+IFERROR(('STS Analysis'!E26-'STS Analysis'!H26)/'STS Analysis'!E26,"")</f>
        <v/>
      </c>
      <c r="D26" s="259">
        <f>IFERROR(('STS Analysis'!D26-'STS Analysis'!G26)/('STS Analysis'!N26-'STS Analysis'!G26),"")</f>
        <v>-5.005591508337378E-2</v>
      </c>
      <c r="E26" s="266"/>
      <c r="F26" s="263" t="str">
        <f>+IFERROR(('STS Analysis'!G26-('STS Analysis'!W26))/'STS Analysis'!G26,"")</f>
        <v/>
      </c>
      <c r="G26" s="7">
        <f>+IFERROR(('STS Analysis'!H26-'STS Analysis'!X26)/'STS Analysis'!H26,"")</f>
        <v>0.25714285714285712</v>
      </c>
      <c r="H26" s="7">
        <f>+IFERROR(('STS Analysis'!I26-'STS Analysis'!Y26)/'STS Analysis'!I26,"")</f>
        <v>-0.41791044776119401</v>
      </c>
      <c r="I26" s="7">
        <f>+IFERROR(('STS Analysis'!J26-'STS Analysis'!Z26)/'STS Analysis'!J26,"")</f>
        <v>0.60444444444444445</v>
      </c>
      <c r="J26" s="260" t="str">
        <f>+IFERROR(('STS Analysis'!W26-'STS Analysis'!AD26/1000)/'STS Analysis'!W26,"")</f>
        <v/>
      </c>
      <c r="K26" s="7">
        <f>+IFERROR(('STS Analysis'!X26-'STS Analysis'!AE26)/'STS Analysis'!X26,"")</f>
        <v>-6.4102564102564097E-2</v>
      </c>
      <c r="L26" s="7">
        <f>+IFERROR(('STS Analysis'!Y26-'STS Analysis'!AF26)/'STS Analysis'!Y26,"")</f>
        <v>0.1368421052631579</v>
      </c>
      <c r="M26" s="7">
        <f>+IFERROR(('STS Analysis'!Z26-'STS Analysis'!AG26)/'STS Analysis'!Z26,"")</f>
        <v>-0.40449438202247184</v>
      </c>
      <c r="N26" s="260" t="str">
        <f>+IFERROR(('STS Analysis'!AD26-'STS Analysis'!AQ26)/'STS Analysis'!AD26,"")</f>
        <v/>
      </c>
      <c r="O26" s="7" t="str">
        <f>+IFERROR(('STS Analysis'!AE26-'STS Analysis'!AR26)/'STS Analysis'!AE26,"")</f>
        <v/>
      </c>
      <c r="P26" s="7" t="str">
        <f>+IFERROR(('STS Analysis'!AF26-'STS Analysis'!AS26)/'STS Analysis'!AF26,"")</f>
        <v/>
      </c>
      <c r="Q26" s="7" t="str">
        <f>+IFERROR(('STS Analysis'!AG26-'STS Analysis'!AT26)/'STS Analysis'!AG26,"")</f>
        <v/>
      </c>
      <c r="R26" s="260" t="str">
        <f>+IFERROR(('STS Analysis'!AK26-'STS Analysis'!AQ26)/'STS Analysis'!AK26,"")</f>
        <v/>
      </c>
      <c r="S26" s="7" t="str">
        <f>+IFERROR(('STS Analysis'!AL26-'STS Analysis'!AX26)/'STS Analysis'!AL26,"")</f>
        <v/>
      </c>
      <c r="T26" s="7" t="str">
        <f>+IFERROR(('STS Analysis'!AM26-'STS Analysis'!AY26)/'STS Analysis'!AM26,"")</f>
        <v/>
      </c>
      <c r="U26" s="91" t="str">
        <f>+IFERROR(('STS Analysis'!AN26-'STS Analysis'!AZ26)/'STS Analysis'!AN26,"")</f>
        <v/>
      </c>
      <c r="V26" s="263">
        <f>+IFERROR(('STS Analysis'!D26-'STS Analysis'!AQ26/1000)/'STS Analysis'!D26,"")</f>
        <v>0.90110057962805534</v>
      </c>
      <c r="W26" s="7">
        <f>+IFERROR(('STS Analysis'!H26-'STS Analysis'!AX26)/'STS Analysis'!H26,"")</f>
        <v>0.36507936507936506</v>
      </c>
      <c r="X26" s="7">
        <f>+IFERROR(('STS Analysis'!I26-'STS Analysis'!AY26)/'STS Analysis'!I26,"")</f>
        <v>0.53731343283582089</v>
      </c>
      <c r="Y26" s="7">
        <f>+IFERROR(('STS Analysis'!J26-'STS Analysis'!AZ26)/'STS Analysis'!J26,"")</f>
        <v>0.91555555555555557</v>
      </c>
      <c r="Z26" s="137" t="str">
        <f>+IFERROR(('STS Analysis'!K26-'STS Analysis'!BA26)/'STS Analysis'!K26,"")</f>
        <v/>
      </c>
      <c r="AA26" s="260"/>
      <c r="AB26" s="7">
        <f>+IFERROR(('STS Analysis'!H26-'STS Analysis'!BD26)/'STS Analysis'!H26,"")</f>
        <v>0.3968253968253968</v>
      </c>
      <c r="AC26" s="7">
        <f>+IFERROR(('STS Analysis'!I26-'STS Analysis'!BE26)/'STS Analysis'!I26,"")</f>
        <v>0.38805970149253732</v>
      </c>
      <c r="AD26" s="91">
        <f>+IFERROR(('STS Analysis'!J26-'STS Analysis'!BF26)/'STS Analysis'!J26,"")</f>
        <v>-7.0888888888888886</v>
      </c>
      <c r="AE26" s="263" t="str">
        <f>+IFERROR(('STS Analysis'!BC26-'STS Analysis'!BI26)/'STS Analysis'!BC26,"")</f>
        <v/>
      </c>
      <c r="AF26" s="7">
        <f>+IFERROR(('STS Analysis'!BD26-'STS Analysis'!BJ26)/'STS Analysis'!BD26,"")</f>
        <v>0.21052631578947367</v>
      </c>
      <c r="AG26" s="7">
        <f>+IFERROR(('STS Analysis'!BE26-'STS Analysis'!BK26)/'STS Analysis'!BE26,"")</f>
        <v>0.38536585365853659</v>
      </c>
      <c r="AH26" s="7">
        <f>+IFERROR(('STS Analysis'!BF26-'STS Analysis'!BL26)/'STS Analysis'!BF26,"")</f>
        <v>0</v>
      </c>
      <c r="AI26" s="260" t="str">
        <f>+IFERROR(('STS Analysis'!D26-'STS Analysis'!BI26/1000)/'STS Analysis'!D26,"")</f>
        <v/>
      </c>
      <c r="AJ26" s="7">
        <f>+IFERROR(('STS Analysis'!H26-'STS Analysis'!BJ26)/'STS Analysis'!H26,"")</f>
        <v>0.52380952380952384</v>
      </c>
      <c r="AK26" s="7">
        <f>+IFERROR(('STS Analysis'!I26-'STS Analysis'!BK26)/'STS Analysis'!I26,"")</f>
        <v>0.62388059701492538</v>
      </c>
      <c r="AL26" s="7">
        <f>+IFERROR(('STS Analysis'!J26-'STS Analysis'!BL26)/'STS Analysis'!J26,"")</f>
        <v>-7.0888888888888886</v>
      </c>
      <c r="AM26" s="91" t="str">
        <f>+IFERROR(('STS Analysis'!K26-'STS Analysis'!BM26)/'STS Analysis'!K26,"")</f>
        <v/>
      </c>
      <c r="AN26" s="93"/>
    </row>
    <row r="27" spans="1:40" ht="15" hidden="1" customHeight="1" x14ac:dyDescent="0.35">
      <c r="A27" s="193">
        <v>43438</v>
      </c>
      <c r="B27" s="260" t="str">
        <f>+IFERROR(('STS Analysis'!D27-'STS Analysis'!G27)/'STS Analysis'!D27,"")</f>
        <v/>
      </c>
      <c r="C27" s="290" t="str">
        <f>+IFERROR(('STS Analysis'!E27-'STS Analysis'!H27)/'STS Analysis'!E27,"")</f>
        <v/>
      </c>
      <c r="D27" s="259" t="str">
        <f>IFERROR(('STS Analysis'!D27-'STS Analysis'!G27)/('STS Analysis'!N27-'STS Analysis'!G27),"")</f>
        <v/>
      </c>
      <c r="E27" s="266"/>
      <c r="F27" s="263" t="str">
        <f>+IFERROR(('STS Analysis'!G27-('STS Analysis'!W27))/'STS Analysis'!G27,"")</f>
        <v/>
      </c>
      <c r="G27" s="7" t="str">
        <f>+IFERROR(('STS Analysis'!H27-'STS Analysis'!X27)/'STS Analysis'!H27,"")</f>
        <v/>
      </c>
      <c r="H27" s="7" t="str">
        <f>+IFERROR(('STS Analysis'!I27-'STS Analysis'!Y27)/'STS Analysis'!I27,"")</f>
        <v/>
      </c>
      <c r="I27" s="7" t="str">
        <f>+IFERROR(('STS Analysis'!J27-'STS Analysis'!Z27)/'STS Analysis'!J27,"")</f>
        <v/>
      </c>
      <c r="J27" s="260" t="str">
        <f>+IFERROR(('STS Analysis'!W27-'STS Analysis'!AD27/1000)/'STS Analysis'!W27,"")</f>
        <v/>
      </c>
      <c r="K27" s="7" t="str">
        <f>+IFERROR(('STS Analysis'!X27-'STS Analysis'!AE27)/'STS Analysis'!X27,"")</f>
        <v/>
      </c>
      <c r="L27" s="7" t="str">
        <f>+IFERROR(('STS Analysis'!Y27-'STS Analysis'!AF27)/'STS Analysis'!Y27,"")</f>
        <v/>
      </c>
      <c r="M27" s="7" t="str">
        <f>+IFERROR(('STS Analysis'!Z27-'STS Analysis'!AG27)/'STS Analysis'!Z27,"")</f>
        <v/>
      </c>
      <c r="N27" s="260" t="str">
        <f>+IFERROR(('STS Analysis'!AD27-'STS Analysis'!AQ27)/'STS Analysis'!AD27,"")</f>
        <v/>
      </c>
      <c r="O27" s="7" t="str">
        <f>+IFERROR(('STS Analysis'!AE27-'STS Analysis'!AR27)/'STS Analysis'!AE27,"")</f>
        <v/>
      </c>
      <c r="P27" s="7" t="str">
        <f>+IFERROR(('STS Analysis'!AF27-'STS Analysis'!AS27)/'STS Analysis'!AF27,"")</f>
        <v/>
      </c>
      <c r="Q27" s="7" t="str">
        <f>+IFERROR(('STS Analysis'!AG27-'STS Analysis'!AT27)/'STS Analysis'!AG27,"")</f>
        <v/>
      </c>
      <c r="R27" s="260" t="str">
        <f>+IFERROR(('STS Analysis'!AK27-'STS Analysis'!AQ27)/'STS Analysis'!AK27,"")</f>
        <v/>
      </c>
      <c r="S27" s="7" t="str">
        <f>+IFERROR(('STS Analysis'!AL27-'STS Analysis'!AX27)/'STS Analysis'!AL27,"")</f>
        <v/>
      </c>
      <c r="T27" s="7" t="str">
        <f>+IFERROR(('STS Analysis'!AM27-'STS Analysis'!AY27)/'STS Analysis'!AM27,"")</f>
        <v/>
      </c>
      <c r="U27" s="91" t="str">
        <f>+IFERROR(('STS Analysis'!AN27-'STS Analysis'!AZ27)/'STS Analysis'!AN27,"")</f>
        <v/>
      </c>
      <c r="V27" s="263" t="str">
        <f>+IFERROR(('STS Analysis'!D27-'STS Analysis'!AQ27/1000)/'STS Analysis'!D27,"")</f>
        <v/>
      </c>
      <c r="W27" s="7" t="str">
        <f>+IFERROR(('STS Analysis'!H27-'STS Analysis'!AX27)/'STS Analysis'!H27,"")</f>
        <v/>
      </c>
      <c r="X27" s="7" t="str">
        <f>+IFERROR(('STS Analysis'!I27-'STS Analysis'!AY27)/'STS Analysis'!I27,"")</f>
        <v/>
      </c>
      <c r="Y27" s="7" t="str">
        <f>+IFERROR(('STS Analysis'!J27-'STS Analysis'!AZ27)/'STS Analysis'!J27,"")</f>
        <v/>
      </c>
      <c r="Z27" s="137" t="str">
        <f>+IFERROR(('STS Analysis'!K27-'STS Analysis'!BA27)/'STS Analysis'!K27,"")</f>
        <v/>
      </c>
      <c r="AA27" s="260"/>
      <c r="AB27" s="7" t="str">
        <f>+IFERROR(('STS Analysis'!H27-'STS Analysis'!BD27)/'STS Analysis'!H27,"")</f>
        <v/>
      </c>
      <c r="AC27" s="7" t="str">
        <f>+IFERROR(('STS Analysis'!I27-'STS Analysis'!BE27)/'STS Analysis'!I27,"")</f>
        <v/>
      </c>
      <c r="AD27" s="91" t="str">
        <f>+IFERROR(('STS Analysis'!J27-'STS Analysis'!BF27)/'STS Analysis'!J27,"")</f>
        <v/>
      </c>
      <c r="AE27" s="263" t="str">
        <f>+IFERROR(('STS Analysis'!BC27-'STS Analysis'!BI27)/'STS Analysis'!BC27,"")</f>
        <v/>
      </c>
      <c r="AF27" s="7" t="str">
        <f>+IFERROR(('STS Analysis'!BD27-'STS Analysis'!BJ27)/'STS Analysis'!BD27,"")</f>
        <v/>
      </c>
      <c r="AG27" s="7" t="str">
        <f>+IFERROR(('STS Analysis'!BE27-'STS Analysis'!BK27)/'STS Analysis'!BE27,"")</f>
        <v/>
      </c>
      <c r="AH27" s="7" t="str">
        <f>+IFERROR(('STS Analysis'!BF27-'STS Analysis'!BL27)/'STS Analysis'!BF27,"")</f>
        <v/>
      </c>
      <c r="AI27" s="260" t="str">
        <f>+IFERROR(('STS Analysis'!D27-'STS Analysis'!BI27/1000)/'STS Analysis'!D27,"")</f>
        <v/>
      </c>
      <c r="AJ27" s="7" t="str">
        <f>+IFERROR(('STS Analysis'!H27-'STS Analysis'!BJ27)/'STS Analysis'!H27,"")</f>
        <v/>
      </c>
      <c r="AK27" s="7" t="str">
        <f>+IFERROR(('STS Analysis'!I27-'STS Analysis'!BK27)/'STS Analysis'!I27,"")</f>
        <v/>
      </c>
      <c r="AL27" s="7" t="str">
        <f>+IFERROR(('STS Analysis'!J27-'STS Analysis'!BL27)/'STS Analysis'!J27,"")</f>
        <v/>
      </c>
      <c r="AM27" s="91" t="str">
        <f>+IFERROR(('STS Analysis'!K27-'STS Analysis'!BM27)/'STS Analysis'!K27,"")</f>
        <v/>
      </c>
      <c r="AN27" s="93"/>
    </row>
    <row r="28" spans="1:40" ht="15" hidden="1" customHeight="1" x14ac:dyDescent="0.35">
      <c r="A28" s="193">
        <v>43439</v>
      </c>
      <c r="B28" s="260">
        <f>+IFERROR(('STS Analysis'!D28-'STS Analysis'!G28)/'STS Analysis'!D28,"")</f>
        <v>0.35006515039915104</v>
      </c>
      <c r="C28" s="290">
        <f>+IFERROR(('STS Analysis'!E28-'STS Analysis'!H28)/'STS Analysis'!E28,"")</f>
        <v>0.50862068965517238</v>
      </c>
      <c r="D28" s="259">
        <f>IFERROR(('STS Analysis'!D28-'STS Analysis'!G28)/('STS Analysis'!N28-'STS Analysis'!G28),"")</f>
        <v>4.2903411789997764E-2</v>
      </c>
      <c r="E28" s="266"/>
      <c r="F28" s="263" t="str">
        <f>+IFERROR(('STS Analysis'!G28-('STS Analysis'!W28))/'STS Analysis'!G28,"")</f>
        <v/>
      </c>
      <c r="G28" s="7">
        <f>+IFERROR(('STS Analysis'!H28-'STS Analysis'!X28)/'STS Analysis'!H28,"")</f>
        <v>0.22105263157894736</v>
      </c>
      <c r="H28" s="7">
        <f>+IFERROR(('STS Analysis'!I28-'STS Analysis'!Y28)/'STS Analysis'!I28,"")</f>
        <v>-0.19444444444444445</v>
      </c>
      <c r="I28" s="7">
        <f>+IFERROR(('STS Analysis'!J28-'STS Analysis'!Z28)/'STS Analysis'!J28,"")</f>
        <v>8.8888888888888962E-2</v>
      </c>
      <c r="J28" s="260" t="str">
        <f>+IFERROR(('STS Analysis'!W28-'STS Analysis'!AD28/1000)/'STS Analysis'!W28,"")</f>
        <v/>
      </c>
      <c r="K28" s="7">
        <f>+IFERROR(('STS Analysis'!X28-'STS Analysis'!AE28)/'STS Analysis'!X28,"")</f>
        <v>-2.7027027027027029E-2</v>
      </c>
      <c r="L28" s="7">
        <f>+IFERROR(('STS Analysis'!Y28-'STS Analysis'!AF28)/'STS Analysis'!Y28,"")</f>
        <v>0.27906976744186046</v>
      </c>
      <c r="M28" s="7">
        <f>+IFERROR(('STS Analysis'!Z28-'STS Analysis'!AG28)/'STS Analysis'!Z28,"")</f>
        <v>0.31707317073170732</v>
      </c>
      <c r="N28" s="260" t="str">
        <f>+IFERROR(('STS Analysis'!AD28-'STS Analysis'!AQ28)/'STS Analysis'!AD28,"")</f>
        <v/>
      </c>
      <c r="O28" s="7">
        <f>+IFERROR(('STS Analysis'!AE28-'STS Analysis'!AR28)/'STS Analysis'!AE28,"")</f>
        <v>0.17543859649122806</v>
      </c>
      <c r="P28" s="7" t="str">
        <f>+IFERROR(('STS Analysis'!AF28-'STS Analysis'!AS28)/'STS Analysis'!AF28,"")</f>
        <v/>
      </c>
      <c r="Q28" s="7" t="str">
        <f>+IFERROR(('STS Analysis'!AG28-'STS Analysis'!AT28)/'STS Analysis'!AG28,"")</f>
        <v/>
      </c>
      <c r="R28" s="260" t="str">
        <f>+IFERROR(('STS Analysis'!AK28-'STS Analysis'!AQ28)/'STS Analysis'!AK28,"")</f>
        <v/>
      </c>
      <c r="S28" s="7" t="str">
        <f>+IFERROR(('STS Analysis'!AL28-'STS Analysis'!AX28)/'STS Analysis'!AL28,"")</f>
        <v/>
      </c>
      <c r="T28" s="7" t="str">
        <f>+IFERROR(('STS Analysis'!AM28-'STS Analysis'!AY28)/'STS Analysis'!AM28,"")</f>
        <v/>
      </c>
      <c r="U28" s="91" t="str">
        <f>+IFERROR(('STS Analysis'!AN28-'STS Analysis'!AZ28)/'STS Analysis'!AN28,"")</f>
        <v/>
      </c>
      <c r="V28" s="263">
        <f>+IFERROR(('STS Analysis'!D28-'STS Analysis'!AQ28/1000)/'STS Analysis'!D28,"")</f>
        <v>0.91789618461378708</v>
      </c>
      <c r="W28" s="7">
        <f>+IFERROR(('STS Analysis'!H28-'STS Analysis'!AX28)/'STS Analysis'!H28,"")</f>
        <v>0.60701754385964912</v>
      </c>
      <c r="X28" s="7">
        <f>+IFERROR(('STS Analysis'!I28-'STS Analysis'!AY28)/'STS Analysis'!I28,"")</f>
        <v>0.53472222222222221</v>
      </c>
      <c r="Y28" s="7">
        <f>+IFERROR(('STS Analysis'!J28-'STS Analysis'!AZ28)/'STS Analysis'!J28,"")</f>
        <v>0.75555555555555554</v>
      </c>
      <c r="Z28" s="137" t="str">
        <f>+IFERROR(('STS Analysis'!K28-'STS Analysis'!BA28)/'STS Analysis'!K28,"")</f>
        <v/>
      </c>
      <c r="AA28" s="260"/>
      <c r="AB28" s="7">
        <f>+IFERROR(('STS Analysis'!H28-'STS Analysis'!BD28)/'STS Analysis'!H28,"")</f>
        <v>0.69824561403508767</v>
      </c>
      <c r="AC28" s="7">
        <f>+IFERROR(('STS Analysis'!I28-'STS Analysis'!BE28)/'STS Analysis'!I28,"")</f>
        <v>0.47222222222222221</v>
      </c>
      <c r="AD28" s="91">
        <f>+IFERROR(('STS Analysis'!J28-'STS Analysis'!BF28)/'STS Analysis'!J28,"")</f>
        <v>-4.7777777777777777</v>
      </c>
      <c r="AE28" s="263" t="str">
        <f>+IFERROR(('STS Analysis'!BC28-'STS Analysis'!BI28)/'STS Analysis'!BC28,"")</f>
        <v/>
      </c>
      <c r="AF28" s="7">
        <f>+IFERROR(('STS Analysis'!BD28-'STS Analysis'!BJ28)/'STS Analysis'!BD28,"")</f>
        <v>-0.23255813953488372</v>
      </c>
      <c r="AG28" s="7">
        <f>+IFERROR(('STS Analysis'!BE28-'STS Analysis'!BK28)/'STS Analysis'!BE28,"")</f>
        <v>0.38947368421052631</v>
      </c>
      <c r="AH28" s="7">
        <f>+IFERROR(('STS Analysis'!BF28-'STS Analysis'!BL28)/'STS Analysis'!BF28,"")</f>
        <v>-0.23076923076923078</v>
      </c>
      <c r="AI28" s="260">
        <f>+IFERROR(('STS Analysis'!D28-'STS Analysis'!BI28/1000)/'STS Analysis'!D28,"")</f>
        <v>0.99524918575658416</v>
      </c>
      <c r="AJ28" s="7">
        <f>+IFERROR(('STS Analysis'!H28-'STS Analysis'!BJ28)/'STS Analysis'!H28,"")</f>
        <v>0.62807017543859645</v>
      </c>
      <c r="AK28" s="7">
        <f>+IFERROR(('STS Analysis'!I28-'STS Analysis'!BK28)/'STS Analysis'!I28,"")</f>
        <v>0.67777777777777781</v>
      </c>
      <c r="AL28" s="7">
        <f>+IFERROR(('STS Analysis'!J28-'STS Analysis'!BL28)/'STS Analysis'!J28,"")</f>
        <v>-6.1111111111111107</v>
      </c>
      <c r="AM28" s="91" t="str">
        <f>+IFERROR(('STS Analysis'!K28-'STS Analysis'!BM28)/'STS Analysis'!K28,"")</f>
        <v/>
      </c>
      <c r="AN28" s="93"/>
    </row>
    <row r="29" spans="1:40" ht="15" hidden="1" customHeight="1" x14ac:dyDescent="0.35">
      <c r="A29" s="193">
        <v>43440</v>
      </c>
      <c r="B29" s="260" t="str">
        <f>+IFERROR(('STS Analysis'!D29-'STS Analysis'!G29)/'STS Analysis'!D29,"")</f>
        <v/>
      </c>
      <c r="C29" s="290" t="str">
        <f>+IFERROR(('STS Analysis'!E29-'STS Analysis'!H29)/'STS Analysis'!E29,"")</f>
        <v/>
      </c>
      <c r="D29" s="259" t="str">
        <f>IFERROR(('STS Analysis'!D29-'STS Analysis'!G29)/('STS Analysis'!N29-'STS Analysis'!G29),"")</f>
        <v/>
      </c>
      <c r="E29" s="266"/>
      <c r="F29" s="263" t="str">
        <f>+IFERROR(('STS Analysis'!G29-('STS Analysis'!W29))/'STS Analysis'!G29,"")</f>
        <v/>
      </c>
      <c r="G29" s="7" t="str">
        <f>+IFERROR(('STS Analysis'!H29-'STS Analysis'!X29)/'STS Analysis'!H29,"")</f>
        <v/>
      </c>
      <c r="H29" s="7" t="str">
        <f>+IFERROR(('STS Analysis'!I29-'STS Analysis'!Y29)/'STS Analysis'!I29,"")</f>
        <v/>
      </c>
      <c r="I29" s="7" t="str">
        <f>+IFERROR(('STS Analysis'!J29-'STS Analysis'!Z29)/'STS Analysis'!J29,"")</f>
        <v/>
      </c>
      <c r="J29" s="260" t="str">
        <f>+IFERROR(('STS Analysis'!W29-'STS Analysis'!AD29/1000)/'STS Analysis'!W29,"")</f>
        <v/>
      </c>
      <c r="K29" s="7" t="str">
        <f>+IFERROR(('STS Analysis'!X29-'STS Analysis'!AE29)/'STS Analysis'!X29,"")</f>
        <v/>
      </c>
      <c r="L29" s="7" t="str">
        <f>+IFERROR(('STS Analysis'!Y29-'STS Analysis'!AF29)/'STS Analysis'!Y29,"")</f>
        <v/>
      </c>
      <c r="M29" s="7" t="str">
        <f>+IFERROR(('STS Analysis'!Z29-'STS Analysis'!AG29)/'STS Analysis'!Z29,"")</f>
        <v/>
      </c>
      <c r="N29" s="260" t="str">
        <f>+IFERROR(('STS Analysis'!AD29-'STS Analysis'!AQ29)/'STS Analysis'!AD29,"")</f>
        <v/>
      </c>
      <c r="O29" s="7" t="str">
        <f>+IFERROR(('STS Analysis'!AE29-'STS Analysis'!AR29)/'STS Analysis'!AE29,"")</f>
        <v/>
      </c>
      <c r="P29" s="7" t="str">
        <f>+IFERROR(('STS Analysis'!AF29-'STS Analysis'!AS29)/'STS Analysis'!AF29,"")</f>
        <v/>
      </c>
      <c r="Q29" s="7" t="str">
        <f>+IFERROR(('STS Analysis'!AG29-'STS Analysis'!AT29)/'STS Analysis'!AG29,"")</f>
        <v/>
      </c>
      <c r="R29" s="260" t="str">
        <f>+IFERROR(('STS Analysis'!AK29-'STS Analysis'!AQ29)/'STS Analysis'!AK29,"")</f>
        <v/>
      </c>
      <c r="S29" s="7" t="str">
        <f>+IFERROR(('STS Analysis'!AL29-'STS Analysis'!AX29)/'STS Analysis'!AL29,"")</f>
        <v/>
      </c>
      <c r="T29" s="7" t="str">
        <f>+IFERROR(('STS Analysis'!AM29-'STS Analysis'!AY29)/'STS Analysis'!AM29,"")</f>
        <v/>
      </c>
      <c r="U29" s="91" t="str">
        <f>+IFERROR(('STS Analysis'!AN29-'STS Analysis'!AZ29)/'STS Analysis'!AN29,"")</f>
        <v/>
      </c>
      <c r="V29" s="263" t="str">
        <f>+IFERROR(('STS Analysis'!D29-'STS Analysis'!AQ29/1000)/'STS Analysis'!D29,"")</f>
        <v/>
      </c>
      <c r="W29" s="7" t="str">
        <f>+IFERROR(('STS Analysis'!H29-'STS Analysis'!AX29)/'STS Analysis'!H29,"")</f>
        <v/>
      </c>
      <c r="X29" s="7" t="str">
        <f>+IFERROR(('STS Analysis'!I29-'STS Analysis'!AY29)/'STS Analysis'!I29,"")</f>
        <v/>
      </c>
      <c r="Y29" s="7" t="str">
        <f>+IFERROR(('STS Analysis'!J29-'STS Analysis'!AZ29)/'STS Analysis'!J29,"")</f>
        <v/>
      </c>
      <c r="Z29" s="137" t="str">
        <f>+IFERROR(('STS Analysis'!K29-'STS Analysis'!BA29)/'STS Analysis'!K29,"")</f>
        <v/>
      </c>
      <c r="AA29" s="260"/>
      <c r="AB29" s="7" t="str">
        <f>+IFERROR(('STS Analysis'!H29-'STS Analysis'!BD29)/'STS Analysis'!H29,"")</f>
        <v/>
      </c>
      <c r="AC29" s="7" t="str">
        <f>+IFERROR(('STS Analysis'!I29-'STS Analysis'!BE29)/'STS Analysis'!I29,"")</f>
        <v/>
      </c>
      <c r="AD29" s="91" t="str">
        <f>+IFERROR(('STS Analysis'!J29-'STS Analysis'!BF29)/'STS Analysis'!J29,"")</f>
        <v/>
      </c>
      <c r="AE29" s="263" t="str">
        <f>+IFERROR(('STS Analysis'!BC29-'STS Analysis'!BI29)/'STS Analysis'!BC29,"")</f>
        <v/>
      </c>
      <c r="AF29" s="7" t="str">
        <f>+IFERROR(('STS Analysis'!BD29-'STS Analysis'!BJ29)/'STS Analysis'!BD29,"")</f>
        <v/>
      </c>
      <c r="AG29" s="7" t="str">
        <f>+IFERROR(('STS Analysis'!BE29-'STS Analysis'!BK29)/'STS Analysis'!BE29,"")</f>
        <v/>
      </c>
      <c r="AH29" s="7" t="str">
        <f>+IFERROR(('STS Analysis'!BF29-'STS Analysis'!BL29)/'STS Analysis'!BF29,"")</f>
        <v/>
      </c>
      <c r="AI29" s="260" t="str">
        <f>+IFERROR(('STS Analysis'!D29-'STS Analysis'!BI29/1000)/'STS Analysis'!D29,"")</f>
        <v/>
      </c>
      <c r="AJ29" s="7" t="str">
        <f>+IFERROR(('STS Analysis'!H29-'STS Analysis'!BJ29)/'STS Analysis'!H29,"")</f>
        <v/>
      </c>
      <c r="AK29" s="7" t="str">
        <f>+IFERROR(('STS Analysis'!I29-'STS Analysis'!BK29)/'STS Analysis'!I29,"")</f>
        <v/>
      </c>
      <c r="AL29" s="7" t="str">
        <f>+IFERROR(('STS Analysis'!J29-'STS Analysis'!BL29)/'STS Analysis'!J29,"")</f>
        <v/>
      </c>
      <c r="AM29" s="91" t="str">
        <f>+IFERROR(('STS Analysis'!K29-'STS Analysis'!BM29)/'STS Analysis'!K29,"")</f>
        <v/>
      </c>
      <c r="AN29" s="93"/>
    </row>
    <row r="30" spans="1:40" ht="15" hidden="1" customHeight="1" x14ac:dyDescent="0.35">
      <c r="A30" s="193">
        <v>43441</v>
      </c>
      <c r="B30" s="260">
        <f>+IFERROR(('STS Analysis'!D30-'STS Analysis'!G30)/'STS Analysis'!D30,"")</f>
        <v>0.83279509880485947</v>
      </c>
      <c r="C30" s="290" t="str">
        <f>+IFERROR(('STS Analysis'!E30-'STS Analysis'!H30)/'STS Analysis'!E30,"")</f>
        <v/>
      </c>
      <c r="D30" s="259">
        <f>IFERROR(('STS Analysis'!D30-'STS Analysis'!G30)/('STS Analysis'!N30-'STS Analysis'!G30),"")</f>
        <v>0.33219563174665695</v>
      </c>
      <c r="E30" s="266"/>
      <c r="F30" s="263" t="str">
        <f>+IFERROR(('STS Analysis'!G30-('STS Analysis'!W30))/'STS Analysis'!G30,"")</f>
        <v/>
      </c>
      <c r="G30" s="7">
        <f>+IFERROR(('STS Analysis'!H30-'STS Analysis'!X30)/'STS Analysis'!H30,"")</f>
        <v>8.7999999999999995E-2</v>
      </c>
      <c r="H30" s="7">
        <f>+IFERROR(('STS Analysis'!I30-'STS Analysis'!Y30)/'STS Analysis'!I30,"")</f>
        <v>0.15384615384615385</v>
      </c>
      <c r="I30" s="7">
        <f>+IFERROR(('STS Analysis'!J30-'STS Analysis'!Z30)/'STS Analysis'!J30,"")</f>
        <v>0.41666666666666669</v>
      </c>
      <c r="J30" s="260" t="str">
        <f>+IFERROR(('STS Analysis'!W30-'STS Analysis'!AD30/1000)/'STS Analysis'!W30,"")</f>
        <v/>
      </c>
      <c r="K30" s="7">
        <f>+IFERROR(('STS Analysis'!X30-'STS Analysis'!AE30)/'STS Analysis'!X30,"")</f>
        <v>9.2105263157894732E-2</v>
      </c>
      <c r="L30" s="7">
        <f>+IFERROR(('STS Analysis'!Y30-'STS Analysis'!AF30)/'STS Analysis'!Y30,"")</f>
        <v>-3.896103896103896E-2</v>
      </c>
      <c r="M30" s="7">
        <f>+IFERROR(('STS Analysis'!Z30-'STS Analysis'!AG30)/'STS Analysis'!Z30,"")</f>
        <v>4.285714285714283E-2</v>
      </c>
      <c r="N30" s="260" t="str">
        <f>+IFERROR(('STS Analysis'!AD30-'STS Analysis'!AQ30)/'STS Analysis'!AD30,"")</f>
        <v/>
      </c>
      <c r="O30" s="7">
        <f>+IFERROR(('STS Analysis'!AE30-'STS Analysis'!AR30)/'STS Analysis'!AE30,"")</f>
        <v>0.24637681159420291</v>
      </c>
      <c r="P30" s="7" t="str">
        <f>+IFERROR(('STS Analysis'!AF30-'STS Analysis'!AS30)/'STS Analysis'!AF30,"")</f>
        <v/>
      </c>
      <c r="Q30" s="7" t="str">
        <f>+IFERROR(('STS Analysis'!AG30-'STS Analysis'!AT30)/'STS Analysis'!AG30,"")</f>
        <v/>
      </c>
      <c r="R30" s="260" t="str">
        <f>+IFERROR(('STS Analysis'!AK30-'STS Analysis'!AQ30)/'STS Analysis'!AK30,"")</f>
        <v/>
      </c>
      <c r="S30" s="7" t="str">
        <f>+IFERROR(('STS Analysis'!AL30-'STS Analysis'!AX30)/'STS Analysis'!AL30,"")</f>
        <v/>
      </c>
      <c r="T30" s="7" t="str">
        <f>+IFERROR(('STS Analysis'!AM30-'STS Analysis'!AY30)/'STS Analysis'!AM30,"")</f>
        <v/>
      </c>
      <c r="U30" s="91" t="str">
        <f>+IFERROR(('STS Analysis'!AN30-'STS Analysis'!AZ30)/'STS Analysis'!AN30,"")</f>
        <v/>
      </c>
      <c r="V30" s="263">
        <f>+IFERROR(('STS Analysis'!D30-'STS Analysis'!AQ30/1000)/'STS Analysis'!D30,"")</f>
        <v>0.97260893641180912</v>
      </c>
      <c r="W30" s="7">
        <f>+IFERROR(('STS Analysis'!H30-'STS Analysis'!AX30)/'STS Analysis'!H30,"")</f>
        <v>0.60799999999999998</v>
      </c>
      <c r="X30" s="7">
        <f>+IFERROR(('STS Analysis'!I30-'STS Analysis'!AY30)/'STS Analysis'!I30,"")</f>
        <v>0.65384615384615385</v>
      </c>
      <c r="Y30" s="7">
        <f>+IFERROR(('STS Analysis'!J30-'STS Analysis'!AZ30)/'STS Analysis'!J30,"")</f>
        <v>0.8666666666666667</v>
      </c>
      <c r="Z30" s="137" t="str">
        <f>+IFERROR(('STS Analysis'!K30-'STS Analysis'!BA30)/'STS Analysis'!K30,"")</f>
        <v/>
      </c>
      <c r="AA30" s="260"/>
      <c r="AB30" s="7">
        <f>+IFERROR(('STS Analysis'!H30-'STS Analysis'!BD30)/'STS Analysis'!H30,"")</f>
        <v>0.58399999999999996</v>
      </c>
      <c r="AC30" s="7">
        <f>+IFERROR(('STS Analysis'!I30-'STS Analysis'!BE30)/'STS Analysis'!I30,"")</f>
        <v>0.43956043956043955</v>
      </c>
      <c r="AD30" s="91">
        <f>+IFERROR(('STS Analysis'!J30-'STS Analysis'!BF30)/'STS Analysis'!J30,"")</f>
        <v>-5.333333333333333</v>
      </c>
      <c r="AE30" s="263" t="str">
        <f>+IFERROR(('STS Analysis'!BC30-'STS Analysis'!BI30)/'STS Analysis'!BC30,"")</f>
        <v/>
      </c>
      <c r="AF30" s="7">
        <f>+IFERROR(('STS Analysis'!BD30-'STS Analysis'!BJ30)/'STS Analysis'!BD30,"")</f>
        <v>8.6538461538461536E-2</v>
      </c>
      <c r="AG30" s="7">
        <f>+IFERROR(('STS Analysis'!BE30-'STS Analysis'!BK30)/'STS Analysis'!BE30,"")</f>
        <v>6.8627450980392163E-2</v>
      </c>
      <c r="AH30" s="7">
        <f>+IFERROR(('STS Analysis'!BF30-'STS Analysis'!BL30)/'STS Analysis'!BF30,"")</f>
        <v>0.13157894736842105</v>
      </c>
      <c r="AI30" s="260">
        <f>+IFERROR(('STS Analysis'!D30-'STS Analysis'!BI30/1000)/'STS Analysis'!D30,"")</f>
        <v>0.99500298164269496</v>
      </c>
      <c r="AJ30" s="7">
        <f>+IFERROR(('STS Analysis'!H30-'STS Analysis'!BJ30)/'STS Analysis'!H30,"")</f>
        <v>0.62</v>
      </c>
      <c r="AK30" s="7">
        <f>+IFERROR(('STS Analysis'!I30-'STS Analysis'!BK30)/'STS Analysis'!I30,"")</f>
        <v>0.47802197802197804</v>
      </c>
      <c r="AL30" s="7">
        <f>+IFERROR(('STS Analysis'!J30-'STS Analysis'!BL30)/'STS Analysis'!J30,"")</f>
        <v>-4.5</v>
      </c>
      <c r="AM30" s="91" t="str">
        <f>+IFERROR(('STS Analysis'!K30-'STS Analysis'!BM30)/'STS Analysis'!K30,"")</f>
        <v/>
      </c>
      <c r="AN30" s="93"/>
    </row>
    <row r="31" spans="1:40" x14ac:dyDescent="0.35">
      <c r="A31" s="193">
        <v>43442</v>
      </c>
      <c r="B31" s="295" t="str">
        <f>+IFERROR(('STS Analysis'!D31-'STS Analysis'!G31)/'STS Analysis'!D31,"")</f>
        <v/>
      </c>
      <c r="C31" s="296" t="str">
        <f>+IFERROR(('STS Analysis'!E31-'STS Analysis'!H31)/'STS Analysis'!E31,"")</f>
        <v/>
      </c>
      <c r="D31" s="296" t="str">
        <f>IFERROR(('STS Analysis'!D31-'STS Analysis'!G31)/('STS Analysis'!N31-'STS Analysis'!G31),"")</f>
        <v/>
      </c>
      <c r="E31" s="297"/>
      <c r="F31" s="298" t="str">
        <f>+IFERROR(('STS Analysis'!G31-('STS Analysis'!W31))/'STS Analysis'!G31,"")</f>
        <v/>
      </c>
      <c r="G31" s="299" t="str">
        <f>+IFERROR(('STS Analysis'!H31-'STS Analysis'!X31)/'STS Analysis'!H31,"")</f>
        <v/>
      </c>
      <c r="H31" s="299" t="str">
        <f>+IFERROR(('STS Analysis'!I31-'STS Analysis'!Y31)/'STS Analysis'!I31,"")</f>
        <v/>
      </c>
      <c r="I31" s="299" t="str">
        <f>+IFERROR(('STS Analysis'!J31-'STS Analysis'!Z31)/'STS Analysis'!J31,"")</f>
        <v/>
      </c>
      <c r="J31" s="295" t="str">
        <f>+IFERROR(('STS Analysis'!W31-'STS Analysis'!AD31/1000)/'STS Analysis'!W31,"")</f>
        <v/>
      </c>
      <c r="K31" s="299" t="str">
        <f>+IFERROR(('STS Analysis'!X31-'STS Analysis'!AE31)/'STS Analysis'!X31,"")</f>
        <v/>
      </c>
      <c r="L31" s="299" t="str">
        <f>+IFERROR(('STS Analysis'!Y31-'STS Analysis'!AF31)/'STS Analysis'!Y31,"")</f>
        <v/>
      </c>
      <c r="M31" s="299" t="str">
        <f>+IFERROR(('STS Analysis'!Z31-'STS Analysis'!AG31)/'STS Analysis'!Z31,"")</f>
        <v/>
      </c>
      <c r="N31" s="295" t="str">
        <f>+IFERROR(('STS Analysis'!AD31-'STS Analysis'!AQ31)/'STS Analysis'!AD31,"")</f>
        <v/>
      </c>
      <c r="O31" s="299" t="str">
        <f>+IFERROR(('STS Analysis'!AE31-'STS Analysis'!AR31)/'STS Analysis'!AE31,"")</f>
        <v/>
      </c>
      <c r="P31" s="299" t="str">
        <f>+IFERROR(('STS Analysis'!AF31-'STS Analysis'!AS31)/'STS Analysis'!AF31,"")</f>
        <v/>
      </c>
      <c r="Q31" s="299" t="str">
        <f>+IFERROR(('STS Analysis'!AG31-'STS Analysis'!AT31)/'STS Analysis'!AG31,"")</f>
        <v/>
      </c>
      <c r="R31" s="295" t="str">
        <f>+IFERROR(('STS Analysis'!AK31-'STS Analysis'!AQ31)/'STS Analysis'!AK31,"")</f>
        <v/>
      </c>
      <c r="S31" s="299" t="str">
        <f>+IFERROR(('STS Analysis'!AL31-'STS Analysis'!AX31)/'STS Analysis'!AL31,"")</f>
        <v/>
      </c>
      <c r="T31" s="299" t="str">
        <f>+IFERROR(('STS Analysis'!AM31-'STS Analysis'!AY31)/'STS Analysis'!AM31,"")</f>
        <v/>
      </c>
      <c r="U31" s="300" t="str">
        <f>+IFERROR(('STS Analysis'!AN31-'STS Analysis'!AZ31)/'STS Analysis'!AN31,"")</f>
        <v/>
      </c>
      <c r="V31" s="298" t="str">
        <f>+IFERROR(('STS Analysis'!D31-'STS Analysis'!AQ31/1000)/'STS Analysis'!D31,"")</f>
        <v/>
      </c>
      <c r="W31" s="299" t="str">
        <f>+IFERROR(('STS Analysis'!E31-'STS Analysis'!AX31)/'STS Analysis'!E31,"")</f>
        <v/>
      </c>
      <c r="X31" s="299" t="str">
        <f>+IFERROR(('STS Analysis'!I31-'STS Analysis'!AY31)/'STS Analysis'!I31,"")</f>
        <v/>
      </c>
      <c r="Y31" s="299" t="str">
        <f>+IFERROR(('STS Analysis'!J31-'STS Analysis'!AZ31)/'STS Analysis'!J31,"")</f>
        <v/>
      </c>
      <c r="Z31" s="301" t="str">
        <f>+IFERROR(('STS Analysis'!K31-'STS Analysis'!BA31)/'STS Analysis'!K31,"")</f>
        <v/>
      </c>
      <c r="AA31" s="295"/>
      <c r="AB31" s="299" t="str">
        <f>+IFERROR(('STS Analysis'!H31-'STS Analysis'!BD31)/'STS Analysis'!H31,"")</f>
        <v/>
      </c>
      <c r="AC31" s="299" t="str">
        <f>+IFERROR(('STS Analysis'!I31-'STS Analysis'!BE31)/'STS Analysis'!I31,"")</f>
        <v/>
      </c>
      <c r="AD31" s="300" t="str">
        <f>+IFERROR(('STS Analysis'!J31-'STS Analysis'!BF31)/'STS Analysis'!J31,"")</f>
        <v/>
      </c>
      <c r="AE31" s="298" t="str">
        <f>+IFERROR(('STS Analysis'!BC31-'STS Analysis'!BI31)/'STS Analysis'!BC31,"")</f>
        <v/>
      </c>
      <c r="AF31" s="299" t="str">
        <f>+IFERROR(('STS Analysis'!BD31-'STS Analysis'!BJ31)/'STS Analysis'!BD31,"")</f>
        <v/>
      </c>
      <c r="AG31" s="299" t="str">
        <f>+IFERROR(('STS Analysis'!BE31-'STS Analysis'!BK31)/'STS Analysis'!BE31,"")</f>
        <v/>
      </c>
      <c r="AH31" s="299" t="str">
        <f>+IFERROR(('STS Analysis'!BF31-'STS Analysis'!BL31)/'STS Analysis'!BF31,"")</f>
        <v/>
      </c>
      <c r="AI31" s="295" t="str">
        <f>+IFERROR(('STS Analysis'!D31-'STS Analysis'!BI31/1000)/'STS Analysis'!D31,"")</f>
        <v/>
      </c>
      <c r="AJ31" s="299" t="str">
        <f>+IFERROR(('STS Analysis'!E31-'STS Analysis'!BJ31)/'STS Analysis'!E31,"")</f>
        <v/>
      </c>
      <c r="AK31" s="299" t="str">
        <f>+IFERROR(('STS Analysis'!I31-'STS Analysis'!BK31)/'STS Analysis'!I31,"")</f>
        <v/>
      </c>
      <c r="AL31" s="299" t="str">
        <f>+IFERROR(('STS Analysis'!J31-'STS Analysis'!BL31)/'STS Analysis'!J31,"")</f>
        <v/>
      </c>
      <c r="AM31" s="300" t="str">
        <f>+IFERROR(('STS Analysis'!K31-'STS Analysis'!BM31)/'STS Analysis'!K31,"")</f>
        <v/>
      </c>
      <c r="AN31" s="90"/>
    </row>
    <row r="32" spans="1:40" x14ac:dyDescent="0.35">
      <c r="A32" s="193">
        <v>43443</v>
      </c>
      <c r="B32" s="295" t="str">
        <f>+IFERROR(('STS Analysis'!D32-'STS Analysis'!G32)/'STS Analysis'!D32,"")</f>
        <v/>
      </c>
      <c r="C32" s="296" t="str">
        <f>+IFERROR(('STS Analysis'!E32-'STS Analysis'!H32)/'STS Analysis'!E32,"")</f>
        <v/>
      </c>
      <c r="D32" s="296" t="str">
        <f>IFERROR(('STS Analysis'!D32-'STS Analysis'!G32)/('STS Analysis'!N32-'STS Analysis'!G32),"")</f>
        <v/>
      </c>
      <c r="E32" s="297"/>
      <c r="F32" s="298" t="str">
        <f>+IFERROR(('STS Analysis'!G32-('STS Analysis'!W32))/'STS Analysis'!G32,"")</f>
        <v/>
      </c>
      <c r="G32" s="299" t="str">
        <f>+IFERROR(('STS Analysis'!H32-'STS Analysis'!X32)/'STS Analysis'!H32,"")</f>
        <v/>
      </c>
      <c r="H32" s="299" t="str">
        <f>+IFERROR(('STS Analysis'!I32-'STS Analysis'!Y32)/'STS Analysis'!I32,"")</f>
        <v/>
      </c>
      <c r="I32" s="299" t="str">
        <f>+IFERROR(('STS Analysis'!J32-'STS Analysis'!Z32)/'STS Analysis'!J32,"")</f>
        <v/>
      </c>
      <c r="J32" s="295" t="str">
        <f>+IFERROR(('STS Analysis'!W32-'STS Analysis'!AD32/1000)/'STS Analysis'!W32,"")</f>
        <v/>
      </c>
      <c r="K32" s="299" t="str">
        <f>+IFERROR(('STS Analysis'!X32-'STS Analysis'!AE32)/'STS Analysis'!X32,"")</f>
        <v/>
      </c>
      <c r="L32" s="299" t="str">
        <f>+IFERROR(('STS Analysis'!Y32-'STS Analysis'!AF32)/'STS Analysis'!Y32,"")</f>
        <v/>
      </c>
      <c r="M32" s="299" t="str">
        <f>+IFERROR(('STS Analysis'!Z32-'STS Analysis'!AG32)/'STS Analysis'!Z32,"")</f>
        <v/>
      </c>
      <c r="N32" s="295" t="str">
        <f>+IFERROR(('STS Analysis'!AD32-'STS Analysis'!AQ32)/'STS Analysis'!AD32,"")</f>
        <v/>
      </c>
      <c r="O32" s="299" t="str">
        <f>+IFERROR(('STS Analysis'!AE32-'STS Analysis'!AR32)/'STS Analysis'!AE32,"")</f>
        <v/>
      </c>
      <c r="P32" s="299" t="str">
        <f>+IFERROR(('STS Analysis'!AF32-'STS Analysis'!AS32)/'STS Analysis'!AF32,"")</f>
        <v/>
      </c>
      <c r="Q32" s="299" t="str">
        <f>+IFERROR(('STS Analysis'!AG32-'STS Analysis'!AT32)/'STS Analysis'!AG32,"")</f>
        <v/>
      </c>
      <c r="R32" s="295" t="str">
        <f>+IFERROR(('STS Analysis'!AK32-'STS Analysis'!AQ32)/'STS Analysis'!AK32,"")</f>
        <v/>
      </c>
      <c r="S32" s="299" t="str">
        <f>+IFERROR(('STS Analysis'!AL32-'STS Analysis'!AX32)/'STS Analysis'!AL32,"")</f>
        <v/>
      </c>
      <c r="T32" s="299" t="str">
        <f>+IFERROR(('STS Analysis'!AM32-'STS Analysis'!AY32)/'STS Analysis'!AM32,"")</f>
        <v/>
      </c>
      <c r="U32" s="300" t="str">
        <f>+IFERROR(('STS Analysis'!AN32-'STS Analysis'!AZ32)/'STS Analysis'!AN32,"")</f>
        <v/>
      </c>
      <c r="V32" s="298" t="str">
        <f>+IFERROR(('STS Analysis'!D32-'STS Analysis'!AQ32/1000)/'STS Analysis'!D32,"")</f>
        <v/>
      </c>
      <c r="W32" s="299" t="str">
        <f>+IFERROR(('STS Analysis'!H32-'STS Analysis'!AX32)/'STS Analysis'!H32,"")</f>
        <v/>
      </c>
      <c r="X32" s="299" t="str">
        <f>+IFERROR(('STS Analysis'!I32-'STS Analysis'!AY32)/'STS Analysis'!I32,"")</f>
        <v/>
      </c>
      <c r="Y32" s="299" t="str">
        <f>+IFERROR(('STS Analysis'!J32-'STS Analysis'!AZ32)/'STS Analysis'!J32,"")</f>
        <v/>
      </c>
      <c r="Z32" s="301" t="str">
        <f>+IFERROR(('STS Analysis'!K32-'STS Analysis'!BA32)/'STS Analysis'!K32,"")</f>
        <v/>
      </c>
      <c r="AA32" s="295"/>
      <c r="AB32" s="299" t="str">
        <f>+IFERROR(('STS Analysis'!H32-'STS Analysis'!BD32)/'STS Analysis'!H32,"")</f>
        <v/>
      </c>
      <c r="AC32" s="299" t="str">
        <f>+IFERROR(('STS Analysis'!I32-'STS Analysis'!BE32)/'STS Analysis'!I32,"")</f>
        <v/>
      </c>
      <c r="AD32" s="300" t="str">
        <f>+IFERROR(('STS Analysis'!J32-'STS Analysis'!BF32)/'STS Analysis'!J32,"")</f>
        <v/>
      </c>
      <c r="AE32" s="298" t="str">
        <f>+IFERROR(('STS Analysis'!BC32-'STS Analysis'!BI32)/'STS Analysis'!BC32,"")</f>
        <v/>
      </c>
      <c r="AF32" s="299" t="str">
        <f>+IFERROR(('STS Analysis'!BD32-'STS Analysis'!BJ32)/'STS Analysis'!BD32,"")</f>
        <v/>
      </c>
      <c r="AG32" s="299" t="str">
        <f>+IFERROR(('STS Analysis'!BE32-'STS Analysis'!BK32)/'STS Analysis'!BE32,"")</f>
        <v/>
      </c>
      <c r="AH32" s="299" t="str">
        <f>+IFERROR(('STS Analysis'!BF32-'STS Analysis'!BL32)/'STS Analysis'!BF32,"")</f>
        <v/>
      </c>
      <c r="AI32" s="295" t="str">
        <f>+IFERROR(('STS Analysis'!D32-'STS Analysis'!BI32/1000)/'STS Analysis'!D32,"")</f>
        <v/>
      </c>
      <c r="AJ32" s="299" t="str">
        <f>+IFERROR(('STS Analysis'!E32-'STS Analysis'!BJ32)/'STS Analysis'!E32,"")</f>
        <v/>
      </c>
      <c r="AK32" s="299" t="str">
        <f>+IFERROR(('STS Analysis'!I32-'STS Analysis'!BK32)/'STS Analysis'!I32,"")</f>
        <v/>
      </c>
      <c r="AL32" s="299" t="str">
        <f>+IFERROR(('STS Analysis'!J32-'STS Analysis'!BL32)/'STS Analysis'!J32,"")</f>
        <v/>
      </c>
      <c r="AM32" s="300" t="str">
        <f>+IFERROR(('STS Analysis'!K32-'STS Analysis'!BM32)/'STS Analysis'!K32,"")</f>
        <v/>
      </c>
      <c r="AN32" s="90"/>
    </row>
    <row r="33" spans="1:40" x14ac:dyDescent="0.35">
      <c r="A33" s="193">
        <v>43444</v>
      </c>
      <c r="B33" s="260" t="str">
        <f>+IFERROR(('STS Analysis'!D33-'STS Analysis'!G33)/'STS Analysis'!D33,"")</f>
        <v/>
      </c>
      <c r="C33" s="290" t="str">
        <f>+IFERROR(('STS Analysis'!E33-'STS Analysis'!H33)/'STS Analysis'!E33,"")</f>
        <v/>
      </c>
      <c r="D33" s="259" t="str">
        <f>IFERROR(('STS Analysis'!D33-'STS Analysis'!G33)/('STS Analysis'!N33-'STS Analysis'!G33),"")</f>
        <v/>
      </c>
      <c r="E33" s="266"/>
      <c r="F33" s="263" t="str">
        <f>+IFERROR(('STS Analysis'!G33-('STS Analysis'!W33))/'STS Analysis'!G33,"")</f>
        <v/>
      </c>
      <c r="G33" s="7" t="str">
        <f>+IFERROR(('STS Analysis'!H33-'STS Analysis'!X33)/'STS Analysis'!H33,"")</f>
        <v/>
      </c>
      <c r="H33" s="7" t="str">
        <f>+IFERROR(('STS Analysis'!I33-'STS Analysis'!Y33)/'STS Analysis'!I33,"")</f>
        <v/>
      </c>
      <c r="I33" s="7" t="str">
        <f>+IFERROR(('STS Analysis'!J33-'STS Analysis'!Z33)/'STS Analysis'!J33,"")</f>
        <v/>
      </c>
      <c r="J33" s="260" t="str">
        <f>+IFERROR(('STS Analysis'!W33-'STS Analysis'!AD33/1000)/'STS Analysis'!W33,"")</f>
        <v/>
      </c>
      <c r="K33" s="7" t="str">
        <f>+IFERROR(('STS Analysis'!X33-'STS Analysis'!AE33)/'STS Analysis'!X33,"")</f>
        <v/>
      </c>
      <c r="L33" s="7" t="str">
        <f>+IFERROR(('STS Analysis'!Y33-'STS Analysis'!AF33)/'STS Analysis'!Y33,"")</f>
        <v/>
      </c>
      <c r="M33" s="7" t="str">
        <f>+IFERROR(('STS Analysis'!Z33-'STS Analysis'!AG33)/'STS Analysis'!Z33,"")</f>
        <v/>
      </c>
      <c r="N33" s="260" t="str">
        <f>+IFERROR(('STS Analysis'!AD33-'STS Analysis'!AQ33)/'STS Analysis'!AD33,"")</f>
        <v/>
      </c>
      <c r="O33" s="7" t="str">
        <f>+IFERROR(('STS Analysis'!AE33-'STS Analysis'!AR33)/'STS Analysis'!AE33,"")</f>
        <v/>
      </c>
      <c r="P33" s="7" t="str">
        <f>+IFERROR(('STS Analysis'!AF33-'STS Analysis'!AS33)/'STS Analysis'!AF33,"")</f>
        <v/>
      </c>
      <c r="Q33" s="7" t="str">
        <f>+IFERROR(('STS Analysis'!AG33-'STS Analysis'!AT33)/'STS Analysis'!AG33,"")</f>
        <v/>
      </c>
      <c r="R33" s="260" t="str">
        <f>+IFERROR(('STS Analysis'!AK33-'STS Analysis'!AQ33)/'STS Analysis'!AK33,"")</f>
        <v/>
      </c>
      <c r="S33" s="7" t="str">
        <f>+IFERROR(('STS Analysis'!AL33-'STS Analysis'!AX33)/'STS Analysis'!AL33,"")</f>
        <v/>
      </c>
      <c r="T33" s="7" t="str">
        <f>+IFERROR(('STS Analysis'!AM33-'STS Analysis'!AY33)/'STS Analysis'!AM33,"")</f>
        <v/>
      </c>
      <c r="U33" s="91" t="str">
        <f>+IFERROR(('STS Analysis'!AN33-'STS Analysis'!AZ33)/'STS Analysis'!AN33,"")</f>
        <v/>
      </c>
      <c r="V33" s="263" t="str">
        <f>+IFERROR(('STS Analysis'!D33-'STS Analysis'!AQ33/1000)/'STS Analysis'!D33,"")</f>
        <v/>
      </c>
      <c r="W33" s="7" t="str">
        <f>+IFERROR(('STS Analysis'!E33-'STS Analysis'!AX33)/'STS Analysis'!E33,"")</f>
        <v/>
      </c>
      <c r="X33" s="7" t="str">
        <f>+IFERROR(('STS Analysis'!I33-'STS Analysis'!AY33)/'STS Analysis'!I33,"")</f>
        <v/>
      </c>
      <c r="Y33" s="7" t="str">
        <f>+IFERROR(('STS Analysis'!J33-'STS Analysis'!AZ33)/'STS Analysis'!J33,"")</f>
        <v/>
      </c>
      <c r="Z33" s="137" t="str">
        <f>+IFERROR(('STS Analysis'!K33-'STS Analysis'!BA33)/'STS Analysis'!K33,"")</f>
        <v/>
      </c>
      <c r="AA33" s="260"/>
      <c r="AB33" s="7" t="str">
        <f>+IFERROR(('STS Analysis'!H33-'STS Analysis'!BD33)/'STS Analysis'!H33,"")</f>
        <v/>
      </c>
      <c r="AC33" s="7" t="str">
        <f>+IFERROR(('STS Analysis'!I33-'STS Analysis'!BE33)/'STS Analysis'!I33,"")</f>
        <v/>
      </c>
      <c r="AD33" s="91" t="str">
        <f>+IFERROR(('STS Analysis'!J33-'STS Analysis'!BF33)/'STS Analysis'!J33,"")</f>
        <v/>
      </c>
      <c r="AE33" s="263" t="str">
        <f>+IFERROR(('STS Analysis'!BC33-'STS Analysis'!BI33)/'STS Analysis'!BC33,"")</f>
        <v/>
      </c>
      <c r="AF33" s="7" t="str">
        <f>+IFERROR(('STS Analysis'!BD33-'STS Analysis'!BJ33)/'STS Analysis'!BD33,"")</f>
        <v/>
      </c>
      <c r="AG33" s="7" t="str">
        <f>+IFERROR(('STS Analysis'!BE33-'STS Analysis'!BK33)/'STS Analysis'!BE33,"")</f>
        <v/>
      </c>
      <c r="AH33" s="7" t="str">
        <f>+IFERROR(('STS Analysis'!BF33-'STS Analysis'!BL33)/'STS Analysis'!BF33,"")</f>
        <v/>
      </c>
      <c r="AI33" s="260" t="str">
        <f>+IFERROR(('STS Analysis'!D33-'STS Analysis'!BI33/1000)/'STS Analysis'!D33,"")</f>
        <v/>
      </c>
      <c r="AJ33" s="7" t="str">
        <f>+IFERROR(('STS Analysis'!E33-'STS Analysis'!BJ33)/'STS Analysis'!E33,"")</f>
        <v/>
      </c>
      <c r="AK33" s="7" t="str">
        <f>+IFERROR(('STS Analysis'!I33-'STS Analysis'!BK33)/'STS Analysis'!I33,"")</f>
        <v/>
      </c>
      <c r="AL33" s="7" t="str">
        <f>+IFERROR(('STS Analysis'!J33-'STS Analysis'!BL33)/'STS Analysis'!J33,"")</f>
        <v/>
      </c>
      <c r="AM33" s="91" t="str">
        <f>+IFERROR(('STS Analysis'!K33-'STS Analysis'!BM33)/'STS Analysis'!K33,"")</f>
        <v/>
      </c>
      <c r="AN33" s="93"/>
    </row>
    <row r="34" spans="1:40" x14ac:dyDescent="0.35">
      <c r="A34" s="193">
        <v>43445</v>
      </c>
      <c r="B34" s="260" t="str">
        <f>+IFERROR(('STS Analysis'!D34-'STS Analysis'!G34)/'STS Analysis'!D34,"")</f>
        <v/>
      </c>
      <c r="C34" s="290" t="str">
        <f>+IFERROR(('STS Analysis'!E34-'STS Analysis'!H34)/'STS Analysis'!E34,"")</f>
        <v/>
      </c>
      <c r="D34" s="259" t="str">
        <f>IFERROR(('STS Analysis'!D34-'STS Analysis'!G34)/('STS Analysis'!N34-'STS Analysis'!G34),"")</f>
        <v/>
      </c>
      <c r="E34" s="266"/>
      <c r="F34" s="263" t="str">
        <f>+IFERROR(('STS Analysis'!G34-('STS Analysis'!W34))/'STS Analysis'!G34,"")</f>
        <v/>
      </c>
      <c r="G34" s="7" t="str">
        <f>+IFERROR(('STS Analysis'!H34-'STS Analysis'!X34)/'STS Analysis'!H34,"")</f>
        <v/>
      </c>
      <c r="H34" s="7" t="str">
        <f>+IFERROR(('STS Analysis'!I34-'STS Analysis'!Y34)/'STS Analysis'!I34,"")</f>
        <v/>
      </c>
      <c r="I34" s="7" t="str">
        <f>+IFERROR(('STS Analysis'!J34-'STS Analysis'!Z34)/'STS Analysis'!J34,"")</f>
        <v/>
      </c>
      <c r="J34" s="260" t="str">
        <f>+IFERROR(('STS Analysis'!W34-'STS Analysis'!AD34/1000)/'STS Analysis'!W34,"")</f>
        <v/>
      </c>
      <c r="K34" s="7" t="str">
        <f>+IFERROR(('STS Analysis'!X34-'STS Analysis'!AE34)/'STS Analysis'!X34,"")</f>
        <v/>
      </c>
      <c r="L34" s="7" t="str">
        <f>+IFERROR(('STS Analysis'!Y34-'STS Analysis'!AF34)/'STS Analysis'!Y34,"")</f>
        <v/>
      </c>
      <c r="M34" s="7" t="str">
        <f>+IFERROR(('STS Analysis'!Z34-'STS Analysis'!AG34)/'STS Analysis'!Z34,"")</f>
        <v/>
      </c>
      <c r="N34" s="260" t="str">
        <f>+IFERROR(('STS Analysis'!AD34-'STS Analysis'!AQ34)/'STS Analysis'!AD34,"")</f>
        <v/>
      </c>
      <c r="O34" s="7" t="str">
        <f>+IFERROR(('STS Analysis'!AE34-'STS Analysis'!AR34)/'STS Analysis'!AE34,"")</f>
        <v/>
      </c>
      <c r="P34" s="7" t="str">
        <f>+IFERROR(('STS Analysis'!AF34-'STS Analysis'!AS34)/'STS Analysis'!AF34,"")</f>
        <v/>
      </c>
      <c r="Q34" s="7" t="str">
        <f>+IFERROR(('STS Analysis'!AG34-'STS Analysis'!AT34)/'STS Analysis'!AG34,"")</f>
        <v/>
      </c>
      <c r="R34" s="260" t="str">
        <f>+IFERROR(('STS Analysis'!AK34-'STS Analysis'!AQ34)/'STS Analysis'!AK34,"")</f>
        <v/>
      </c>
      <c r="S34" s="7" t="str">
        <f>+IFERROR(('STS Analysis'!AL34-'STS Analysis'!AX34)/'STS Analysis'!AL34,"")</f>
        <v/>
      </c>
      <c r="T34" s="7" t="str">
        <f>+IFERROR(('STS Analysis'!AM34-'STS Analysis'!AY34)/'STS Analysis'!AM34,"")</f>
        <v/>
      </c>
      <c r="U34" s="91" t="str">
        <f>+IFERROR(('STS Analysis'!AN34-'STS Analysis'!AZ34)/'STS Analysis'!AN34,"")</f>
        <v/>
      </c>
      <c r="V34" s="263" t="str">
        <f>+IFERROR(('STS Analysis'!D34-'STS Analysis'!AQ34/1000)/'STS Analysis'!D34,"")</f>
        <v/>
      </c>
      <c r="W34" s="7" t="str">
        <f>+IFERROR(('STS Analysis'!E34-'STS Analysis'!AX34)/'STS Analysis'!E34,"")</f>
        <v/>
      </c>
      <c r="X34" s="7" t="str">
        <f>+IFERROR(('STS Analysis'!I34-'STS Analysis'!AY34)/'STS Analysis'!I34,"")</f>
        <v/>
      </c>
      <c r="Y34" s="7" t="str">
        <f>+IFERROR(('STS Analysis'!J34-'STS Analysis'!AZ34)/'STS Analysis'!J34,"")</f>
        <v/>
      </c>
      <c r="Z34" s="137" t="str">
        <f>+IFERROR(('STS Analysis'!K34-'STS Analysis'!BA34)/'STS Analysis'!K34,"")</f>
        <v/>
      </c>
      <c r="AA34" s="260"/>
      <c r="AB34" s="7" t="str">
        <f>+IFERROR(('STS Analysis'!H34-'STS Analysis'!BD34)/'STS Analysis'!H34,"")</f>
        <v/>
      </c>
      <c r="AC34" s="7" t="str">
        <f>+IFERROR(('STS Analysis'!I34-'STS Analysis'!BE34)/'STS Analysis'!I34,"")</f>
        <v/>
      </c>
      <c r="AD34" s="91" t="str">
        <f>+IFERROR(('STS Analysis'!J34-'STS Analysis'!BF34)/'STS Analysis'!J34,"")</f>
        <v/>
      </c>
      <c r="AE34" s="263" t="str">
        <f>+IFERROR(('STS Analysis'!BC34-'STS Analysis'!BI34)/'STS Analysis'!BC34,"")</f>
        <v/>
      </c>
      <c r="AF34" s="7" t="str">
        <f>+IFERROR(('STS Analysis'!BD34-'STS Analysis'!BJ34)/'STS Analysis'!BD34,"")</f>
        <v/>
      </c>
      <c r="AG34" s="7" t="str">
        <f>+IFERROR(('STS Analysis'!BE34-'STS Analysis'!BK34)/'STS Analysis'!BE34,"")</f>
        <v/>
      </c>
      <c r="AH34" s="7" t="str">
        <f>+IFERROR(('STS Analysis'!BF34-'STS Analysis'!BL34)/'STS Analysis'!BF34,"")</f>
        <v/>
      </c>
      <c r="AI34" s="260" t="str">
        <f>+IFERROR(('STS Analysis'!D34-'STS Analysis'!BI34/1000)/'STS Analysis'!D34,"")</f>
        <v/>
      </c>
      <c r="AJ34" s="7" t="str">
        <f>+IFERROR(('STS Analysis'!E34-'STS Analysis'!BJ34)/'STS Analysis'!E34,"")</f>
        <v/>
      </c>
      <c r="AK34" s="7" t="str">
        <f>+IFERROR(('STS Analysis'!I34-'STS Analysis'!BK34)/'STS Analysis'!I34,"")</f>
        <v/>
      </c>
      <c r="AL34" s="7" t="str">
        <f>+IFERROR(('STS Analysis'!J34-'STS Analysis'!BL34)/'STS Analysis'!J34,"")</f>
        <v/>
      </c>
      <c r="AM34" s="91" t="str">
        <f>+IFERROR(('STS Analysis'!K34-'STS Analysis'!BM34)/'STS Analysis'!K34,"")</f>
        <v/>
      </c>
      <c r="AN34" s="93"/>
    </row>
    <row r="35" spans="1:40" x14ac:dyDescent="0.35">
      <c r="A35" s="193">
        <v>43446</v>
      </c>
      <c r="B35" s="260">
        <f>+IFERROR(('STS Analysis'!D35-'STS Analysis'!G35)/'STS Analysis'!D35,"")</f>
        <v>0.65379809854519666</v>
      </c>
      <c r="C35" s="290" t="str">
        <f>+IFERROR(('STS Analysis'!E35-'STS Analysis'!H35)/'STS Analysis'!E35,"")</f>
        <v/>
      </c>
      <c r="D35" s="259">
        <f>IFERROR(('STS Analysis'!D35-'STS Analysis'!G35)/('STS Analysis'!N35-'STS Analysis'!G35),"")</f>
        <v>0.19860977572445232</v>
      </c>
      <c r="E35" s="266"/>
      <c r="F35" s="263" t="str">
        <f>+IFERROR(('STS Analysis'!G35-('STS Analysis'!W35))/'STS Analysis'!G35,"")</f>
        <v/>
      </c>
      <c r="G35" s="7" t="str">
        <f>+IFERROR(('STS Analysis'!H35-'STS Analysis'!X35)/'STS Analysis'!H35,"")</f>
        <v/>
      </c>
      <c r="H35" s="7" t="str">
        <f>+IFERROR(('STS Analysis'!I35-'STS Analysis'!Y35)/'STS Analysis'!I35,"")</f>
        <v/>
      </c>
      <c r="I35" s="7" t="str">
        <f>+IFERROR(('STS Analysis'!J35-'STS Analysis'!Z35)/'STS Analysis'!J35,"")</f>
        <v/>
      </c>
      <c r="J35" s="260" t="str">
        <f>+IFERROR(('STS Analysis'!W35-'STS Analysis'!AD35/1000)/'STS Analysis'!W35,"")</f>
        <v/>
      </c>
      <c r="K35" s="7" t="str">
        <f>+IFERROR(('STS Analysis'!X35-'STS Analysis'!AE35)/'STS Analysis'!X35,"")</f>
        <v/>
      </c>
      <c r="L35" s="7" t="str">
        <f>+IFERROR(('STS Analysis'!Y35-'STS Analysis'!AF35)/'STS Analysis'!Y35,"")</f>
        <v/>
      </c>
      <c r="M35" s="7" t="str">
        <f>+IFERROR(('STS Analysis'!Z35-'STS Analysis'!AG35)/'STS Analysis'!Z35,"")</f>
        <v/>
      </c>
      <c r="N35" s="260" t="str">
        <f>+IFERROR(('STS Analysis'!AD35-'STS Analysis'!AQ35)/'STS Analysis'!AD35,"")</f>
        <v/>
      </c>
      <c r="O35" s="7" t="str">
        <f>+IFERROR(('STS Analysis'!AE35-'STS Analysis'!AR35)/'STS Analysis'!AE35,"")</f>
        <v/>
      </c>
      <c r="P35" s="7" t="str">
        <f>+IFERROR(('STS Analysis'!AF35-'STS Analysis'!AS35)/'STS Analysis'!AF35,"")</f>
        <v/>
      </c>
      <c r="Q35" s="7" t="str">
        <f>+IFERROR(('STS Analysis'!AG35-'STS Analysis'!AT35)/'STS Analysis'!AG35,"")</f>
        <v/>
      </c>
      <c r="R35" s="260" t="str">
        <f>+IFERROR(('STS Analysis'!AK35-'STS Analysis'!AQ35)/'STS Analysis'!AK35,"")</f>
        <v/>
      </c>
      <c r="S35" s="7" t="str">
        <f>+IFERROR(('STS Analysis'!AL35-'STS Analysis'!AX35)/'STS Analysis'!AL35,"")</f>
        <v/>
      </c>
      <c r="T35" s="7" t="str">
        <f>+IFERROR(('STS Analysis'!AM35-'STS Analysis'!AY35)/'STS Analysis'!AM35,"")</f>
        <v/>
      </c>
      <c r="U35" s="91" t="str">
        <f>+IFERROR(('STS Analysis'!AN35-'STS Analysis'!AZ35)/'STS Analysis'!AN35,"")</f>
        <v/>
      </c>
      <c r="V35" s="263">
        <f>+IFERROR(('STS Analysis'!D35-'STS Analysis'!AQ35/1000)/'STS Analysis'!D35,"")</f>
        <v>0.96516727369105004</v>
      </c>
      <c r="W35" s="7" t="str">
        <f>+IFERROR(('STS Analysis'!E35-'STS Analysis'!AX35)/'STS Analysis'!E35,"")</f>
        <v/>
      </c>
      <c r="X35" s="7" t="str">
        <f>+IFERROR(('STS Analysis'!I35-'STS Analysis'!AY35)/'STS Analysis'!I35,"")</f>
        <v/>
      </c>
      <c r="Y35" s="7" t="str">
        <f>+IFERROR(('STS Analysis'!J35-'STS Analysis'!AZ35)/'STS Analysis'!J35,"")</f>
        <v/>
      </c>
      <c r="Z35" s="137" t="str">
        <f>+IFERROR(('STS Analysis'!K35-'STS Analysis'!BA35)/'STS Analysis'!K35,"")</f>
        <v/>
      </c>
      <c r="AA35" s="260"/>
      <c r="AB35" s="7" t="str">
        <f>+IFERROR(('STS Analysis'!H35-'STS Analysis'!BD35)/'STS Analysis'!H35,"")</f>
        <v/>
      </c>
      <c r="AC35" s="7" t="str">
        <f>+IFERROR(('STS Analysis'!I35-'STS Analysis'!BE35)/'STS Analysis'!I35,"")</f>
        <v/>
      </c>
      <c r="AD35" s="91" t="str">
        <f>+IFERROR(('STS Analysis'!J35-'STS Analysis'!BF35)/'STS Analysis'!J35,"")</f>
        <v/>
      </c>
      <c r="AE35" s="263" t="str">
        <f>+IFERROR(('STS Analysis'!BC35-'STS Analysis'!BI35)/'STS Analysis'!BC35,"")</f>
        <v/>
      </c>
      <c r="AF35" s="7" t="str">
        <f>+IFERROR(('STS Analysis'!BD35-'STS Analysis'!BJ35)/'STS Analysis'!BD35,"")</f>
        <v/>
      </c>
      <c r="AG35" s="7" t="str">
        <f>+IFERROR(('STS Analysis'!BE35-'STS Analysis'!BK35)/'STS Analysis'!BE35,"")</f>
        <v/>
      </c>
      <c r="AH35" s="7" t="str">
        <f>+IFERROR(('STS Analysis'!BF35-'STS Analysis'!BL35)/'STS Analysis'!BF35,"")</f>
        <v/>
      </c>
      <c r="AI35" s="260">
        <f>+IFERROR(('STS Analysis'!D35-'STS Analysis'!BI35/1000)/'STS Analysis'!D35,"")</f>
        <v>0.95412032334735486</v>
      </c>
      <c r="AJ35" s="7" t="str">
        <f>+IFERROR(('STS Analysis'!E35-'STS Analysis'!BJ35)/'STS Analysis'!E35,"")</f>
        <v/>
      </c>
      <c r="AK35" s="7" t="str">
        <f>+IFERROR(('STS Analysis'!I35-'STS Analysis'!BK35)/'STS Analysis'!I35,"")</f>
        <v/>
      </c>
      <c r="AL35" s="7" t="str">
        <f>+IFERROR(('STS Analysis'!J35-'STS Analysis'!BL35)/'STS Analysis'!J35,"")</f>
        <v/>
      </c>
      <c r="AM35" s="91" t="str">
        <f>+IFERROR(('STS Analysis'!K35-'STS Analysis'!BM35)/'STS Analysis'!K35,"")</f>
        <v/>
      </c>
      <c r="AN35" s="93"/>
    </row>
    <row r="36" spans="1:40" x14ac:dyDescent="0.35">
      <c r="A36" s="193">
        <v>43447</v>
      </c>
      <c r="B36" s="260" t="str">
        <f>+IFERROR(('STS Analysis'!D36-'STS Analysis'!G36)/'STS Analysis'!D36,"")</f>
        <v/>
      </c>
      <c r="C36" s="290">
        <f>+IFERROR(('STS Analysis'!E36-'STS Analysis'!H36)/'STS Analysis'!E36,"")</f>
        <v>0.8</v>
      </c>
      <c r="D36" s="259" t="str">
        <f>IFERROR(('STS Analysis'!D36-'STS Analysis'!G36)/('STS Analysis'!N36-'STS Analysis'!G36),"")</f>
        <v/>
      </c>
      <c r="E36" s="266"/>
      <c r="F36" s="263" t="str">
        <f>+IFERROR(('STS Analysis'!G36-('STS Analysis'!W36))/'STS Analysis'!G36,"")</f>
        <v/>
      </c>
      <c r="G36" s="7" t="str">
        <f>+IFERROR(('STS Analysis'!H36-'STS Analysis'!X36)/'STS Analysis'!H36,"")</f>
        <v/>
      </c>
      <c r="H36" s="7" t="str">
        <f>+IFERROR(('STS Analysis'!I36-'STS Analysis'!Y36)/'STS Analysis'!I36,"")</f>
        <v/>
      </c>
      <c r="I36" s="7" t="str">
        <f>+IFERROR(('STS Analysis'!J36-'STS Analysis'!Z36)/'STS Analysis'!J36,"")</f>
        <v/>
      </c>
      <c r="J36" s="260" t="str">
        <f>+IFERROR(('STS Analysis'!W36-'STS Analysis'!AD36/1000)/'STS Analysis'!W36,"")</f>
        <v/>
      </c>
      <c r="K36" s="7" t="str">
        <f>+IFERROR(('STS Analysis'!X36-'STS Analysis'!AE36)/'STS Analysis'!X36,"")</f>
        <v/>
      </c>
      <c r="L36" s="7" t="str">
        <f>+IFERROR(('STS Analysis'!Y36-'STS Analysis'!AF36)/'STS Analysis'!Y36,"")</f>
        <v/>
      </c>
      <c r="M36" s="7" t="str">
        <f>+IFERROR(('STS Analysis'!Z36-'STS Analysis'!AG36)/'STS Analysis'!Z36,"")</f>
        <v/>
      </c>
      <c r="N36" s="260" t="str">
        <f>+IFERROR(('STS Analysis'!AD36-'STS Analysis'!AQ36)/'STS Analysis'!AD36,"")</f>
        <v/>
      </c>
      <c r="O36" s="7" t="str">
        <f>+IFERROR(('STS Analysis'!AE36-'STS Analysis'!AR36)/'STS Analysis'!AE36,"")</f>
        <v/>
      </c>
      <c r="P36" s="7" t="str">
        <f>+IFERROR(('STS Analysis'!AF36-'STS Analysis'!AS36)/'STS Analysis'!AF36,"")</f>
        <v/>
      </c>
      <c r="Q36" s="7" t="str">
        <f>+IFERROR(('STS Analysis'!AG36-'STS Analysis'!AT36)/'STS Analysis'!AG36,"")</f>
        <v/>
      </c>
      <c r="R36" s="260" t="str">
        <f>+IFERROR(('STS Analysis'!AK36-'STS Analysis'!AQ36)/'STS Analysis'!AK36,"")</f>
        <v/>
      </c>
      <c r="S36" s="7" t="str">
        <f>+IFERROR(('STS Analysis'!AL36-'STS Analysis'!AX36)/'STS Analysis'!AL36,"")</f>
        <v/>
      </c>
      <c r="T36" s="7" t="str">
        <f>+IFERROR(('STS Analysis'!AM36-'STS Analysis'!AY36)/'STS Analysis'!AM36,"")</f>
        <v/>
      </c>
      <c r="U36" s="91" t="str">
        <f>+IFERROR(('STS Analysis'!AN36-'STS Analysis'!AZ36)/'STS Analysis'!AN36,"")</f>
        <v/>
      </c>
      <c r="V36" s="263" t="str">
        <f>+IFERROR(('STS Analysis'!D36-'STS Analysis'!AQ36/1000)/'STS Analysis'!D36,"")</f>
        <v/>
      </c>
      <c r="W36" s="7">
        <f>+IFERROR(('STS Analysis'!E36-'STS Analysis'!AX36)/'STS Analysis'!E36,"")</f>
        <v>0.94625641025641027</v>
      </c>
      <c r="X36" s="7">
        <f>+IFERROR(('STS Analysis'!I36-'STS Analysis'!AY36)/'STS Analysis'!I36,"")</f>
        <v>0.63684210526315788</v>
      </c>
      <c r="Y36" s="7">
        <f>+IFERROR(('STS Analysis'!J36-'STS Analysis'!AZ36)/'STS Analysis'!J36,"")</f>
        <v>0.84745762711864403</v>
      </c>
      <c r="Z36" s="137" t="str">
        <f>+IFERROR(('STS Analysis'!K36-'STS Analysis'!BA36)/'STS Analysis'!K36,"")</f>
        <v/>
      </c>
      <c r="AA36" s="260"/>
      <c r="AB36" s="7" t="str">
        <f>+IFERROR(('STS Analysis'!H36-'STS Analysis'!BD36)/'STS Analysis'!H36,"")</f>
        <v/>
      </c>
      <c r="AC36" s="7" t="str">
        <f>+IFERROR(('STS Analysis'!I36-'STS Analysis'!BE36)/'STS Analysis'!I36,"")</f>
        <v/>
      </c>
      <c r="AD36" s="91" t="str">
        <f>+IFERROR(('STS Analysis'!J36-'STS Analysis'!BF36)/'STS Analysis'!J36,"")</f>
        <v/>
      </c>
      <c r="AE36" s="263" t="str">
        <f>+IFERROR(('STS Analysis'!BC36-'STS Analysis'!BI36)/'STS Analysis'!BC36,"")</f>
        <v/>
      </c>
      <c r="AF36" s="7" t="str">
        <f>+IFERROR(('STS Analysis'!BD36-'STS Analysis'!BJ36)/'STS Analysis'!BD36,"")</f>
        <v/>
      </c>
      <c r="AG36" s="7" t="str">
        <f>+IFERROR(('STS Analysis'!BE36-'STS Analysis'!BK36)/'STS Analysis'!BE36,"")</f>
        <v/>
      </c>
      <c r="AH36" s="7" t="str">
        <f>+IFERROR(('STS Analysis'!BF36-'STS Analysis'!BL36)/'STS Analysis'!BF36,"")</f>
        <v/>
      </c>
      <c r="AI36" s="260" t="str">
        <f>+IFERROR(('STS Analysis'!D36-'STS Analysis'!BI36/1000)/'STS Analysis'!D36,"")</f>
        <v/>
      </c>
      <c r="AJ36" s="7">
        <f>+IFERROR(('STS Analysis'!E36-'STS Analysis'!BJ36)/'STS Analysis'!E36,"")</f>
        <v>0.93538461538461537</v>
      </c>
      <c r="AK36" s="7">
        <f>+IFERROR(('STS Analysis'!I36-'STS Analysis'!BK36)/'STS Analysis'!I36,"")</f>
        <v>0.4263157894736842</v>
      </c>
      <c r="AL36" s="7">
        <f>+IFERROR(('STS Analysis'!J36-'STS Analysis'!BL36)/'STS Analysis'!J36,"")</f>
        <v>0.38983050847457629</v>
      </c>
      <c r="AM36" s="91" t="str">
        <f>+IFERROR(('STS Analysis'!K36-'STS Analysis'!BM36)/'STS Analysis'!K36,"")</f>
        <v/>
      </c>
      <c r="AN36" s="93"/>
    </row>
    <row r="37" spans="1:40" x14ac:dyDescent="0.35">
      <c r="A37" s="193">
        <v>43448</v>
      </c>
      <c r="B37" s="260">
        <f>+IFERROR(('STS Analysis'!D37-'STS Analysis'!G37)/'STS Analysis'!D37,"")</f>
        <v>0.84601396926964711</v>
      </c>
      <c r="C37" s="290" t="str">
        <f>+IFERROR(('STS Analysis'!E37-'STS Analysis'!H37)/'STS Analysis'!E37,"")</f>
        <v/>
      </c>
      <c r="D37" s="259">
        <f>IFERROR(('STS Analysis'!D37-'STS Analysis'!G37)/('STS Analysis'!N37-'STS Analysis'!G37),"")</f>
        <v>0.27829774230545357</v>
      </c>
      <c r="E37" s="266"/>
      <c r="F37" s="263" t="str">
        <f>+IFERROR(('STS Analysis'!G37-('STS Analysis'!W37))/'STS Analysis'!G37,"")</f>
        <v/>
      </c>
      <c r="G37" s="7" t="str">
        <f>+IFERROR(('STS Analysis'!H37-'STS Analysis'!X37)/'STS Analysis'!H37,"")</f>
        <v/>
      </c>
      <c r="H37" s="7" t="str">
        <f>+IFERROR(('STS Analysis'!I37-'STS Analysis'!Y37)/'STS Analysis'!I37,"")</f>
        <v/>
      </c>
      <c r="I37" s="7" t="str">
        <f>+IFERROR(('STS Analysis'!J37-'STS Analysis'!Z37)/'STS Analysis'!J37,"")</f>
        <v/>
      </c>
      <c r="J37" s="260" t="str">
        <f>+IFERROR(('STS Analysis'!W37-'STS Analysis'!AD37/1000)/'STS Analysis'!W37,"")</f>
        <v/>
      </c>
      <c r="K37" s="7" t="str">
        <f>+IFERROR(('STS Analysis'!X37-'STS Analysis'!AE37)/'STS Analysis'!X37,"")</f>
        <v/>
      </c>
      <c r="L37" s="7" t="str">
        <f>+IFERROR(('STS Analysis'!Y37-'STS Analysis'!AF37)/'STS Analysis'!Y37,"")</f>
        <v/>
      </c>
      <c r="M37" s="7" t="str">
        <f>+IFERROR(('STS Analysis'!Z37-'STS Analysis'!AG37)/'STS Analysis'!Z37,"")</f>
        <v/>
      </c>
      <c r="N37" s="260" t="str">
        <f>+IFERROR(('STS Analysis'!AD37-'STS Analysis'!AQ37)/'STS Analysis'!AD37,"")</f>
        <v/>
      </c>
      <c r="O37" s="7" t="str">
        <f>+IFERROR(('STS Analysis'!AE37-'STS Analysis'!AR37)/'STS Analysis'!AE37,"")</f>
        <v/>
      </c>
      <c r="P37" s="7" t="str">
        <f>+IFERROR(('STS Analysis'!AF37-'STS Analysis'!AS37)/'STS Analysis'!AF37,"")</f>
        <v/>
      </c>
      <c r="Q37" s="7" t="str">
        <f>+IFERROR(('STS Analysis'!AG37-'STS Analysis'!AT37)/'STS Analysis'!AG37,"")</f>
        <v/>
      </c>
      <c r="R37" s="260" t="str">
        <f>+IFERROR(('STS Analysis'!AK37-'STS Analysis'!AQ37)/'STS Analysis'!AK37,"")</f>
        <v/>
      </c>
      <c r="S37" s="7" t="str">
        <f>+IFERROR(('STS Analysis'!AL37-'STS Analysis'!AX37)/'STS Analysis'!AL37,"")</f>
        <v/>
      </c>
      <c r="T37" s="7" t="str">
        <f>+IFERROR(('STS Analysis'!AM37-'STS Analysis'!AY37)/'STS Analysis'!AM37,"")</f>
        <v/>
      </c>
      <c r="U37" s="91" t="str">
        <f>+IFERROR(('STS Analysis'!AN37-'STS Analysis'!AZ37)/'STS Analysis'!AN37,"")</f>
        <v/>
      </c>
      <c r="V37" s="263" t="str">
        <f>+IFERROR(('STS Analysis'!D37-'STS Analysis'!AQ37/1000)/'STS Analysis'!D37,"")</f>
        <v/>
      </c>
      <c r="W37" s="7" t="str">
        <f>+IFERROR(('STS Analysis'!E37-'STS Analysis'!AX37)/'STS Analysis'!E37,"")</f>
        <v/>
      </c>
      <c r="X37" s="7" t="str">
        <f>+IFERROR(('STS Analysis'!I37-'STS Analysis'!AY37)/'STS Analysis'!I37,"")</f>
        <v/>
      </c>
      <c r="Y37" s="7" t="str">
        <f>+IFERROR(('STS Analysis'!J37-'STS Analysis'!AZ37)/'STS Analysis'!J37,"")</f>
        <v/>
      </c>
      <c r="Z37" s="137" t="str">
        <f>+IFERROR(('STS Analysis'!K37-'STS Analysis'!BA37)/'STS Analysis'!K37,"")</f>
        <v/>
      </c>
      <c r="AA37" s="260"/>
      <c r="AB37" s="7" t="str">
        <f>+IFERROR(('STS Analysis'!H37-'STS Analysis'!BD37)/'STS Analysis'!H37,"")</f>
        <v/>
      </c>
      <c r="AC37" s="7" t="str">
        <f>+IFERROR(('STS Analysis'!I37-'STS Analysis'!BE37)/'STS Analysis'!I37,"")</f>
        <v/>
      </c>
      <c r="AD37" s="91" t="str">
        <f>+IFERROR(('STS Analysis'!J37-'STS Analysis'!BF37)/'STS Analysis'!J37,"")</f>
        <v/>
      </c>
      <c r="AE37" s="263" t="str">
        <f>+IFERROR(('STS Analysis'!BC37-'STS Analysis'!BI37)/'STS Analysis'!BC37,"")</f>
        <v/>
      </c>
      <c r="AF37" s="7" t="str">
        <f>+IFERROR(('STS Analysis'!BD37-'STS Analysis'!BJ37)/'STS Analysis'!BD37,"")</f>
        <v/>
      </c>
      <c r="AG37" s="7" t="str">
        <f>+IFERROR(('STS Analysis'!BE37-'STS Analysis'!BK37)/'STS Analysis'!BE37,"")</f>
        <v/>
      </c>
      <c r="AH37" s="7" t="str">
        <f>+IFERROR(('STS Analysis'!BF37-'STS Analysis'!BL37)/'STS Analysis'!BF37,"")</f>
        <v/>
      </c>
      <c r="AI37" s="260" t="str">
        <f>+IFERROR(('STS Analysis'!D37-'STS Analysis'!BI37/1000)/'STS Analysis'!D37,"")</f>
        <v/>
      </c>
      <c r="AJ37" s="7" t="str">
        <f>+IFERROR(('STS Analysis'!E37-'STS Analysis'!BJ37)/'STS Analysis'!E37,"")</f>
        <v/>
      </c>
      <c r="AK37" s="7" t="str">
        <f>+IFERROR(('STS Analysis'!I37-'STS Analysis'!BK37)/'STS Analysis'!I37,"")</f>
        <v/>
      </c>
      <c r="AL37" s="7" t="str">
        <f>+IFERROR(('STS Analysis'!J37-'STS Analysis'!BL37)/'STS Analysis'!J37,"")</f>
        <v/>
      </c>
      <c r="AM37" s="91" t="str">
        <f>+IFERROR(('STS Analysis'!K37-'STS Analysis'!BM37)/'STS Analysis'!K37,"")</f>
        <v/>
      </c>
      <c r="AN37" s="93"/>
    </row>
    <row r="38" spans="1:40" x14ac:dyDescent="0.35">
      <c r="A38" s="193">
        <v>43449</v>
      </c>
      <c r="B38" s="295" t="str">
        <f>+IFERROR(('STS Analysis'!D38-'STS Analysis'!G38)/'STS Analysis'!D38,"")</f>
        <v/>
      </c>
      <c r="C38" s="296" t="str">
        <f>+IFERROR(('STS Analysis'!E38-'STS Analysis'!H38)/'STS Analysis'!E38,"")</f>
        <v/>
      </c>
      <c r="D38" s="296" t="str">
        <f>IFERROR(('STS Analysis'!D38-'STS Analysis'!G38)/('STS Analysis'!N38-'STS Analysis'!G38),"")</f>
        <v/>
      </c>
      <c r="E38" s="297"/>
      <c r="F38" s="298" t="str">
        <f>+IFERROR(('STS Analysis'!G38-('STS Analysis'!W38))/'STS Analysis'!G38,"")</f>
        <v/>
      </c>
      <c r="G38" s="299" t="str">
        <f>+IFERROR(('STS Analysis'!H38-'STS Analysis'!X38)/'STS Analysis'!H38,"")</f>
        <v/>
      </c>
      <c r="H38" s="299" t="str">
        <f>+IFERROR(('STS Analysis'!I38-'STS Analysis'!Y38)/'STS Analysis'!I38,"")</f>
        <v/>
      </c>
      <c r="I38" s="299" t="str">
        <f>+IFERROR(('STS Analysis'!J38-'STS Analysis'!Z38)/'STS Analysis'!J38,"")</f>
        <v/>
      </c>
      <c r="J38" s="295" t="str">
        <f>+IFERROR(('STS Analysis'!W38-'STS Analysis'!AD38/1000)/'STS Analysis'!W38,"")</f>
        <v/>
      </c>
      <c r="K38" s="299" t="str">
        <f>+IFERROR(('STS Analysis'!X38-'STS Analysis'!AE38)/'STS Analysis'!X38,"")</f>
        <v/>
      </c>
      <c r="L38" s="299" t="str">
        <f>+IFERROR(('STS Analysis'!Y38-'STS Analysis'!AF38)/'STS Analysis'!Y38,"")</f>
        <v/>
      </c>
      <c r="M38" s="299" t="str">
        <f>+IFERROR(('STS Analysis'!Z38-'STS Analysis'!AG38)/'STS Analysis'!Z38,"")</f>
        <v/>
      </c>
      <c r="N38" s="295" t="str">
        <f>+IFERROR(('STS Analysis'!AD38-'STS Analysis'!AQ38)/'STS Analysis'!AD38,"")</f>
        <v/>
      </c>
      <c r="O38" s="299" t="str">
        <f>+IFERROR(('STS Analysis'!AE38-'STS Analysis'!AR38)/'STS Analysis'!AE38,"")</f>
        <v/>
      </c>
      <c r="P38" s="299" t="str">
        <f>+IFERROR(('STS Analysis'!AF38-'STS Analysis'!AS38)/'STS Analysis'!AF38,"")</f>
        <v/>
      </c>
      <c r="Q38" s="299" t="str">
        <f>+IFERROR(('STS Analysis'!AG38-'STS Analysis'!AT38)/'STS Analysis'!AG38,"")</f>
        <v/>
      </c>
      <c r="R38" s="295" t="str">
        <f>+IFERROR(('STS Analysis'!AK38-'STS Analysis'!AQ38)/'STS Analysis'!AK38,"")</f>
        <v/>
      </c>
      <c r="S38" s="299" t="str">
        <f>+IFERROR(('STS Analysis'!AL38-'STS Analysis'!AX38)/'STS Analysis'!AL38,"")</f>
        <v/>
      </c>
      <c r="T38" s="299" t="str">
        <f>+IFERROR(('STS Analysis'!AM38-'STS Analysis'!AY38)/'STS Analysis'!AM38,"")</f>
        <v/>
      </c>
      <c r="U38" s="300" t="str">
        <f>+IFERROR(('STS Analysis'!AN38-'STS Analysis'!AZ38)/'STS Analysis'!AN38,"")</f>
        <v/>
      </c>
      <c r="V38" s="298" t="str">
        <f>+IFERROR(('STS Analysis'!D38-'STS Analysis'!AQ38/1000)/'STS Analysis'!D38,"")</f>
        <v/>
      </c>
      <c r="W38" s="299" t="str">
        <f>+IFERROR(('STS Analysis'!E38-'STS Analysis'!AX38)/'STS Analysis'!E38,"")</f>
        <v/>
      </c>
      <c r="X38" s="299" t="str">
        <f>+IFERROR(('STS Analysis'!I38-'STS Analysis'!AY38)/'STS Analysis'!I38,"")</f>
        <v/>
      </c>
      <c r="Y38" s="299" t="str">
        <f>+IFERROR(('STS Analysis'!J38-'STS Analysis'!AZ38)/'STS Analysis'!J38,"")</f>
        <v/>
      </c>
      <c r="Z38" s="301" t="str">
        <f>+IFERROR(('STS Analysis'!K38-'STS Analysis'!BA38)/'STS Analysis'!K38,"")</f>
        <v/>
      </c>
      <c r="AA38" s="295"/>
      <c r="AB38" s="299" t="str">
        <f>+IFERROR(('STS Analysis'!H38-'STS Analysis'!BD38)/'STS Analysis'!H38,"")</f>
        <v/>
      </c>
      <c r="AC38" s="299" t="str">
        <f>+IFERROR(('STS Analysis'!I38-'STS Analysis'!BE38)/'STS Analysis'!I38,"")</f>
        <v/>
      </c>
      <c r="AD38" s="300" t="str">
        <f>+IFERROR(('STS Analysis'!J38-'STS Analysis'!BF38)/'STS Analysis'!J38,"")</f>
        <v/>
      </c>
      <c r="AE38" s="298" t="str">
        <f>+IFERROR(('STS Analysis'!BC38-'STS Analysis'!BI38)/'STS Analysis'!BC38,"")</f>
        <v/>
      </c>
      <c r="AF38" s="299" t="str">
        <f>+IFERROR(('STS Analysis'!BD38-'STS Analysis'!BJ38)/'STS Analysis'!BD38,"")</f>
        <v/>
      </c>
      <c r="AG38" s="299" t="str">
        <f>+IFERROR(('STS Analysis'!BE38-'STS Analysis'!BK38)/'STS Analysis'!BE38,"")</f>
        <v/>
      </c>
      <c r="AH38" s="299" t="str">
        <f>+IFERROR(('STS Analysis'!BF38-'STS Analysis'!BL38)/'STS Analysis'!BF38,"")</f>
        <v/>
      </c>
      <c r="AI38" s="295" t="str">
        <f>+IFERROR(('STS Analysis'!D38-'STS Analysis'!BI38/1000)/'STS Analysis'!D38,"")</f>
        <v/>
      </c>
      <c r="AJ38" s="299" t="str">
        <f>+IFERROR(('STS Analysis'!E38-'STS Analysis'!BJ38)/'STS Analysis'!E38,"")</f>
        <v/>
      </c>
      <c r="AK38" s="299" t="str">
        <f>+IFERROR(('STS Analysis'!I38-'STS Analysis'!BK38)/'STS Analysis'!I38,"")</f>
        <v/>
      </c>
      <c r="AL38" s="299" t="str">
        <f>+IFERROR(('STS Analysis'!J38-'STS Analysis'!BL38)/'STS Analysis'!J38,"")</f>
        <v/>
      </c>
      <c r="AM38" s="300" t="str">
        <f>+IFERROR(('STS Analysis'!K38-'STS Analysis'!BM38)/'STS Analysis'!K38,"")</f>
        <v/>
      </c>
      <c r="AN38" s="90"/>
    </row>
    <row r="39" spans="1:40" x14ac:dyDescent="0.35">
      <c r="A39" s="193">
        <v>43450</v>
      </c>
      <c r="B39" s="295" t="str">
        <f>+IFERROR(('STS Analysis'!D39-'STS Analysis'!G39)/'STS Analysis'!D39,"")</f>
        <v/>
      </c>
      <c r="C39" s="296" t="str">
        <f>+IFERROR(('STS Analysis'!E39-'STS Analysis'!H39)/'STS Analysis'!E39,"")</f>
        <v/>
      </c>
      <c r="D39" s="296" t="str">
        <f>IFERROR(('STS Analysis'!D39-'STS Analysis'!G39)/('STS Analysis'!N39-'STS Analysis'!G39),"")</f>
        <v/>
      </c>
      <c r="E39" s="297"/>
      <c r="F39" s="298" t="str">
        <f>+IFERROR(('STS Analysis'!G39-('STS Analysis'!W39))/'STS Analysis'!G39,"")</f>
        <v/>
      </c>
      <c r="G39" s="299" t="str">
        <f>+IFERROR(('STS Analysis'!H39-'STS Analysis'!X39)/'STS Analysis'!H39,"")</f>
        <v/>
      </c>
      <c r="H39" s="299" t="str">
        <f>+IFERROR(('STS Analysis'!I39-'STS Analysis'!Y39)/'STS Analysis'!I39,"")</f>
        <v/>
      </c>
      <c r="I39" s="299" t="str">
        <f>+IFERROR(('STS Analysis'!J39-'STS Analysis'!Z39)/'STS Analysis'!J39,"")</f>
        <v/>
      </c>
      <c r="J39" s="295" t="str">
        <f>+IFERROR(('STS Analysis'!W39-'STS Analysis'!AD39/1000)/'STS Analysis'!W39,"")</f>
        <v/>
      </c>
      <c r="K39" s="299" t="str">
        <f>+IFERROR(('STS Analysis'!X39-'STS Analysis'!AE39)/'STS Analysis'!X39,"")</f>
        <v/>
      </c>
      <c r="L39" s="299" t="str">
        <f>+IFERROR(('STS Analysis'!Y39-'STS Analysis'!AF39)/'STS Analysis'!Y39,"")</f>
        <v/>
      </c>
      <c r="M39" s="299" t="str">
        <f>+IFERROR(('STS Analysis'!Z39-'STS Analysis'!AG39)/'STS Analysis'!Z39,"")</f>
        <v/>
      </c>
      <c r="N39" s="295" t="str">
        <f>+IFERROR(('STS Analysis'!AD39-'STS Analysis'!AQ39)/'STS Analysis'!AD39,"")</f>
        <v/>
      </c>
      <c r="O39" s="299" t="str">
        <f>+IFERROR(('STS Analysis'!AE39-'STS Analysis'!AR39)/'STS Analysis'!AE39,"")</f>
        <v/>
      </c>
      <c r="P39" s="299" t="str">
        <f>+IFERROR(('STS Analysis'!AF39-'STS Analysis'!AS39)/'STS Analysis'!AF39,"")</f>
        <v/>
      </c>
      <c r="Q39" s="299" t="str">
        <f>+IFERROR(('STS Analysis'!AG39-'STS Analysis'!AT39)/'STS Analysis'!AG39,"")</f>
        <v/>
      </c>
      <c r="R39" s="295" t="str">
        <f>+IFERROR(('STS Analysis'!AK39-'STS Analysis'!AQ39)/'STS Analysis'!AK39,"")</f>
        <v/>
      </c>
      <c r="S39" s="299" t="str">
        <f>+IFERROR(('STS Analysis'!AL39-'STS Analysis'!AX39)/'STS Analysis'!AL39,"")</f>
        <v/>
      </c>
      <c r="T39" s="299" t="str">
        <f>+IFERROR(('STS Analysis'!AM39-'STS Analysis'!AY39)/'STS Analysis'!AM39,"")</f>
        <v/>
      </c>
      <c r="U39" s="300" t="str">
        <f>+IFERROR(('STS Analysis'!AN39-'STS Analysis'!AZ39)/'STS Analysis'!AN39,"")</f>
        <v/>
      </c>
      <c r="V39" s="298" t="str">
        <f>+IFERROR(('STS Analysis'!D39-'STS Analysis'!AQ39/1000)/'STS Analysis'!D39,"")</f>
        <v/>
      </c>
      <c r="W39" s="299" t="str">
        <f>+IFERROR(('STS Analysis'!E39-'STS Analysis'!AX39)/'STS Analysis'!E39,"")</f>
        <v/>
      </c>
      <c r="X39" s="299" t="str">
        <f>+IFERROR(('STS Analysis'!I39-'STS Analysis'!AY39)/'STS Analysis'!I39,"")</f>
        <v/>
      </c>
      <c r="Y39" s="299" t="str">
        <f>+IFERROR(('STS Analysis'!J39-'STS Analysis'!AZ39)/'STS Analysis'!J39,"")</f>
        <v/>
      </c>
      <c r="Z39" s="301" t="str">
        <f>+IFERROR(('STS Analysis'!K39-'STS Analysis'!BA39)/'STS Analysis'!K39,"")</f>
        <v/>
      </c>
      <c r="AA39" s="295"/>
      <c r="AB39" s="299" t="str">
        <f>+IFERROR(('STS Analysis'!H39-'STS Analysis'!BD39)/'STS Analysis'!H39,"")</f>
        <v/>
      </c>
      <c r="AC39" s="299" t="str">
        <f>+IFERROR(('STS Analysis'!I39-'STS Analysis'!BE39)/'STS Analysis'!I39,"")</f>
        <v/>
      </c>
      <c r="AD39" s="300" t="str">
        <f>+IFERROR(('STS Analysis'!J39-'STS Analysis'!BF39)/'STS Analysis'!J39,"")</f>
        <v/>
      </c>
      <c r="AE39" s="298" t="str">
        <f>+IFERROR(('STS Analysis'!BC39-'STS Analysis'!BI39)/'STS Analysis'!BC39,"")</f>
        <v/>
      </c>
      <c r="AF39" s="299" t="str">
        <f>+IFERROR(('STS Analysis'!BD39-'STS Analysis'!BJ39)/'STS Analysis'!BD39,"")</f>
        <v/>
      </c>
      <c r="AG39" s="299" t="str">
        <f>+IFERROR(('STS Analysis'!BE39-'STS Analysis'!BK39)/'STS Analysis'!BE39,"")</f>
        <v/>
      </c>
      <c r="AH39" s="299" t="str">
        <f>+IFERROR(('STS Analysis'!BF39-'STS Analysis'!BL39)/'STS Analysis'!BF39,"")</f>
        <v/>
      </c>
      <c r="AI39" s="295" t="str">
        <f>+IFERROR(('STS Analysis'!D39-'STS Analysis'!BI39/1000)/'STS Analysis'!D39,"")</f>
        <v/>
      </c>
      <c r="AJ39" s="299" t="str">
        <f>+IFERROR(('STS Analysis'!E39-'STS Analysis'!BJ39)/'STS Analysis'!E39,"")</f>
        <v/>
      </c>
      <c r="AK39" s="299" t="str">
        <f>+IFERROR(('STS Analysis'!I39-'STS Analysis'!BK39)/'STS Analysis'!I39,"")</f>
        <v/>
      </c>
      <c r="AL39" s="299" t="str">
        <f>+IFERROR(('STS Analysis'!J39-'STS Analysis'!BL39)/'STS Analysis'!J39,"")</f>
        <v/>
      </c>
      <c r="AM39" s="300" t="str">
        <f>+IFERROR(('STS Analysis'!K39-'STS Analysis'!BM39)/'STS Analysis'!K39,"")</f>
        <v/>
      </c>
      <c r="AN39" s="90"/>
    </row>
    <row r="40" spans="1:40" x14ac:dyDescent="0.35">
      <c r="A40" s="193">
        <v>43451</v>
      </c>
      <c r="B40" s="260">
        <f>+IFERROR(('STS Analysis'!D40-'STS Analysis'!G40)/'STS Analysis'!D40,"")</f>
        <v>0.34168057986687972</v>
      </c>
      <c r="C40" s="290" t="str">
        <f>+IFERROR(('STS Analysis'!E40-'STS Analysis'!H40)/'STS Analysis'!E40,"")</f>
        <v/>
      </c>
      <c r="D40" s="259">
        <f>IFERROR(('STS Analysis'!D40-'STS Analysis'!G40)/('STS Analysis'!N40-'STS Analysis'!G40),"")</f>
        <v>7.8420648926734352E-2</v>
      </c>
      <c r="E40" s="266"/>
      <c r="F40" s="263" t="str">
        <f>+IFERROR(('STS Analysis'!G40-('STS Analysis'!W40))/'STS Analysis'!G40,"")</f>
        <v/>
      </c>
      <c r="G40" s="7" t="str">
        <f>+IFERROR(('STS Analysis'!H40-'STS Analysis'!X40)/'STS Analysis'!H40,"")</f>
        <v/>
      </c>
      <c r="H40" s="7" t="str">
        <f>+IFERROR(('STS Analysis'!I40-'STS Analysis'!Y40)/'STS Analysis'!I40,"")</f>
        <v/>
      </c>
      <c r="I40" s="7" t="str">
        <f>+IFERROR(('STS Analysis'!J40-'STS Analysis'!Z40)/'STS Analysis'!J40,"")</f>
        <v/>
      </c>
      <c r="J40" s="260" t="str">
        <f>+IFERROR(('STS Analysis'!W40-'STS Analysis'!AD40/1000)/'STS Analysis'!W40,"")</f>
        <v/>
      </c>
      <c r="K40" s="7" t="str">
        <f>+IFERROR(('STS Analysis'!X40-'STS Analysis'!AE40)/'STS Analysis'!X40,"")</f>
        <v/>
      </c>
      <c r="L40" s="7" t="str">
        <f>+IFERROR(('STS Analysis'!Y40-'STS Analysis'!AF40)/'STS Analysis'!Y40,"")</f>
        <v/>
      </c>
      <c r="M40" s="7" t="str">
        <f>+IFERROR(('STS Analysis'!Z40-'STS Analysis'!AG40)/'STS Analysis'!Z40,"")</f>
        <v/>
      </c>
      <c r="N40" s="260" t="str">
        <f>+IFERROR(('STS Analysis'!AD40-'STS Analysis'!AQ40)/'STS Analysis'!AD40,"")</f>
        <v/>
      </c>
      <c r="O40" s="7" t="str">
        <f>+IFERROR(('STS Analysis'!AE40-'STS Analysis'!AR40)/'STS Analysis'!AE40,"")</f>
        <v/>
      </c>
      <c r="P40" s="7" t="str">
        <f>+IFERROR(('STS Analysis'!AF40-'STS Analysis'!AS40)/'STS Analysis'!AF40,"")</f>
        <v/>
      </c>
      <c r="Q40" s="7" t="str">
        <f>+IFERROR(('STS Analysis'!AG40-'STS Analysis'!AT40)/'STS Analysis'!AG40,"")</f>
        <v/>
      </c>
      <c r="R40" s="260" t="str">
        <f>+IFERROR(('STS Analysis'!AK40-'STS Analysis'!AQ40)/'STS Analysis'!AK40,"")</f>
        <v/>
      </c>
      <c r="S40" s="7" t="str">
        <f>+IFERROR(('STS Analysis'!AL40-'STS Analysis'!AX40)/'STS Analysis'!AL40,"")</f>
        <v/>
      </c>
      <c r="T40" s="7" t="str">
        <f>+IFERROR(('STS Analysis'!AM40-'STS Analysis'!AY40)/'STS Analysis'!AM40,"")</f>
        <v/>
      </c>
      <c r="U40" s="91" t="str">
        <f>+IFERROR(('STS Analysis'!AN40-'STS Analysis'!AZ40)/'STS Analysis'!AN40,"")</f>
        <v/>
      </c>
      <c r="V40" s="263" t="str">
        <f>+IFERROR(('STS Analysis'!D40-'STS Analysis'!AQ40/1000)/'STS Analysis'!D40,"")</f>
        <v/>
      </c>
      <c r="W40" s="7" t="str">
        <f>+IFERROR(('STS Analysis'!E40-'STS Analysis'!AX40)/'STS Analysis'!E40,"")</f>
        <v/>
      </c>
      <c r="X40" s="7" t="str">
        <f>+IFERROR(('STS Analysis'!I40-'STS Analysis'!AY40)/'STS Analysis'!I40,"")</f>
        <v/>
      </c>
      <c r="Y40" s="7" t="str">
        <f>+IFERROR(('STS Analysis'!J40-'STS Analysis'!AZ40)/'STS Analysis'!J40,"")</f>
        <v/>
      </c>
      <c r="Z40" s="137" t="str">
        <f>+IFERROR(('STS Analysis'!K40-'STS Analysis'!BA40)/'STS Analysis'!K40,"")</f>
        <v/>
      </c>
      <c r="AA40" s="260"/>
      <c r="AB40" s="7" t="str">
        <f>+IFERROR(('STS Analysis'!H40-'STS Analysis'!BD40)/'STS Analysis'!H40,"")</f>
        <v/>
      </c>
      <c r="AC40" s="7" t="str">
        <f>+IFERROR(('STS Analysis'!I40-'STS Analysis'!BE40)/'STS Analysis'!I40,"")</f>
        <v/>
      </c>
      <c r="AD40" s="91" t="str">
        <f>+IFERROR(('STS Analysis'!J40-'STS Analysis'!BF40)/'STS Analysis'!J40,"")</f>
        <v/>
      </c>
      <c r="AE40" s="263" t="str">
        <f>+IFERROR(('STS Analysis'!BC40-'STS Analysis'!BI40)/'STS Analysis'!BC40,"")</f>
        <v/>
      </c>
      <c r="AF40" s="7" t="str">
        <f>+IFERROR(('STS Analysis'!BD40-'STS Analysis'!BJ40)/'STS Analysis'!BD40,"")</f>
        <v/>
      </c>
      <c r="AG40" s="7" t="str">
        <f>+IFERROR(('STS Analysis'!BE40-'STS Analysis'!BK40)/'STS Analysis'!BE40,"")</f>
        <v/>
      </c>
      <c r="AH40" s="7" t="str">
        <f>+IFERROR(('STS Analysis'!BF40-'STS Analysis'!BL40)/'STS Analysis'!BF40,"")</f>
        <v/>
      </c>
      <c r="AI40" s="260" t="str">
        <f>+IFERROR(('STS Analysis'!D40-'STS Analysis'!BI40/1000)/'STS Analysis'!D40,"")</f>
        <v/>
      </c>
      <c r="AJ40" s="7" t="str">
        <f>+IFERROR(('STS Analysis'!E40-'STS Analysis'!BJ40)/'STS Analysis'!E40,"")</f>
        <v/>
      </c>
      <c r="AK40" s="7" t="str">
        <f>+IFERROR(('STS Analysis'!I40-'STS Analysis'!BK40)/'STS Analysis'!I40,"")</f>
        <v/>
      </c>
      <c r="AL40" s="7" t="str">
        <f>+IFERROR(('STS Analysis'!J40-'STS Analysis'!BL40)/'STS Analysis'!J40,"")</f>
        <v/>
      </c>
      <c r="AM40" s="91" t="str">
        <f>+IFERROR(('STS Analysis'!K40-'STS Analysis'!BM40)/'STS Analysis'!K40,"")</f>
        <v/>
      </c>
      <c r="AN40" s="93"/>
    </row>
    <row r="41" spans="1:40" x14ac:dyDescent="0.35">
      <c r="A41" s="193">
        <v>43452</v>
      </c>
      <c r="B41" s="260" t="str">
        <f>+IFERROR(('STS Analysis'!D41-'STS Analysis'!G41)/'STS Analysis'!D41,"")</f>
        <v/>
      </c>
      <c r="C41" s="290" t="str">
        <f>+IFERROR(('STS Analysis'!E41-'STS Analysis'!H41)/'STS Analysis'!E41,"")</f>
        <v/>
      </c>
      <c r="D41" s="259" t="str">
        <f>IFERROR(('STS Analysis'!D41-'STS Analysis'!G41)/('STS Analysis'!N41-'STS Analysis'!G41),"")</f>
        <v/>
      </c>
      <c r="E41" s="266"/>
      <c r="F41" s="263" t="str">
        <f>+IFERROR(('STS Analysis'!G41-('STS Analysis'!W41))/'STS Analysis'!G41,"")</f>
        <v/>
      </c>
      <c r="G41" s="7" t="str">
        <f>+IFERROR(('STS Analysis'!H41-'STS Analysis'!X41)/'STS Analysis'!H41,"")</f>
        <v/>
      </c>
      <c r="H41" s="7" t="str">
        <f>+IFERROR(('STS Analysis'!I41-'STS Analysis'!Y41)/'STS Analysis'!I41,"")</f>
        <v/>
      </c>
      <c r="I41" s="7" t="str">
        <f>+IFERROR(('STS Analysis'!J41-'STS Analysis'!Z41)/'STS Analysis'!J41,"")</f>
        <v/>
      </c>
      <c r="J41" s="260" t="str">
        <f>+IFERROR(('STS Analysis'!W41-'STS Analysis'!AD41/1000)/'STS Analysis'!W41,"")</f>
        <v/>
      </c>
      <c r="K41" s="7" t="str">
        <f>+IFERROR(('STS Analysis'!X41-'STS Analysis'!AE41)/'STS Analysis'!X41,"")</f>
        <v/>
      </c>
      <c r="L41" s="7" t="str">
        <f>+IFERROR(('STS Analysis'!Y41-'STS Analysis'!AF41)/'STS Analysis'!Y41,"")</f>
        <v/>
      </c>
      <c r="M41" s="7" t="str">
        <f>+IFERROR(('STS Analysis'!Z41-'STS Analysis'!AG41)/'STS Analysis'!Z41,"")</f>
        <v/>
      </c>
      <c r="N41" s="260" t="str">
        <f>+IFERROR(('STS Analysis'!AD41-'STS Analysis'!AQ41)/'STS Analysis'!AD41,"")</f>
        <v/>
      </c>
      <c r="O41" s="7" t="str">
        <f>+IFERROR(('STS Analysis'!AE41-'STS Analysis'!AR41)/'STS Analysis'!AE41,"")</f>
        <v/>
      </c>
      <c r="P41" s="7" t="str">
        <f>+IFERROR(('STS Analysis'!AF41-'STS Analysis'!AS41)/'STS Analysis'!AF41,"")</f>
        <v/>
      </c>
      <c r="Q41" s="7" t="str">
        <f>+IFERROR(('STS Analysis'!AG41-'STS Analysis'!AT41)/'STS Analysis'!AG41,"")</f>
        <v/>
      </c>
      <c r="R41" s="260" t="str">
        <f>+IFERROR(('STS Analysis'!AK41-'STS Analysis'!AQ41)/'STS Analysis'!AK41,"")</f>
        <v/>
      </c>
      <c r="S41" s="7" t="str">
        <f>+IFERROR(('STS Analysis'!AL41-'STS Analysis'!AX41)/'STS Analysis'!AL41,"")</f>
        <v/>
      </c>
      <c r="T41" s="7" t="str">
        <f>+IFERROR(('STS Analysis'!AM41-'STS Analysis'!AY41)/'STS Analysis'!AM41,"")</f>
        <v/>
      </c>
      <c r="U41" s="91" t="str">
        <f>+IFERROR(('STS Analysis'!AN41-'STS Analysis'!AZ41)/'STS Analysis'!AN41,"")</f>
        <v/>
      </c>
      <c r="V41" s="263" t="str">
        <f>+IFERROR(('STS Analysis'!D41-'STS Analysis'!AQ41/1000)/'STS Analysis'!D41,"")</f>
        <v/>
      </c>
      <c r="W41" s="7" t="str">
        <f>+IFERROR(('STS Analysis'!E41-'STS Analysis'!AX41)/'STS Analysis'!E41,"")</f>
        <v/>
      </c>
      <c r="X41" s="7" t="str">
        <f>+IFERROR(('STS Analysis'!I41-'STS Analysis'!AY41)/'STS Analysis'!I41,"")</f>
        <v/>
      </c>
      <c r="Y41" s="7" t="str">
        <f>+IFERROR(('STS Analysis'!J41-'STS Analysis'!AZ41)/'STS Analysis'!J41,"")</f>
        <v/>
      </c>
      <c r="Z41" s="137" t="str">
        <f>+IFERROR(('STS Analysis'!K41-'STS Analysis'!BA41)/'STS Analysis'!K41,"")</f>
        <v/>
      </c>
      <c r="AA41" s="260"/>
      <c r="AB41" s="7" t="str">
        <f>+IFERROR(('STS Analysis'!H41-'STS Analysis'!BD41)/'STS Analysis'!H41,"")</f>
        <v/>
      </c>
      <c r="AC41" s="7" t="str">
        <f>+IFERROR(('STS Analysis'!I41-'STS Analysis'!BE41)/'STS Analysis'!I41,"")</f>
        <v/>
      </c>
      <c r="AD41" s="91" t="str">
        <f>+IFERROR(('STS Analysis'!J41-'STS Analysis'!BF41)/'STS Analysis'!J41,"")</f>
        <v/>
      </c>
      <c r="AE41" s="263" t="str">
        <f>+IFERROR(('STS Analysis'!BC41-'STS Analysis'!BI41)/'STS Analysis'!BC41,"")</f>
        <v/>
      </c>
      <c r="AF41" s="7" t="str">
        <f>+IFERROR(('STS Analysis'!BD41-'STS Analysis'!BJ41)/'STS Analysis'!BD41,"")</f>
        <v/>
      </c>
      <c r="AG41" s="7" t="str">
        <f>+IFERROR(('STS Analysis'!BE41-'STS Analysis'!BK41)/'STS Analysis'!BE41,"")</f>
        <v/>
      </c>
      <c r="AH41" s="7" t="str">
        <f>+IFERROR(('STS Analysis'!BF41-'STS Analysis'!BL41)/'STS Analysis'!BF41,"")</f>
        <v/>
      </c>
      <c r="AI41" s="260" t="str">
        <f>+IFERROR(('STS Analysis'!D41-'STS Analysis'!BI41/1000)/'STS Analysis'!D41,"")</f>
        <v/>
      </c>
      <c r="AJ41" s="7" t="str">
        <f>+IFERROR(('STS Analysis'!E41-'STS Analysis'!BJ41)/'STS Analysis'!E41,"")</f>
        <v/>
      </c>
      <c r="AK41" s="7" t="str">
        <f>+IFERROR(('STS Analysis'!I41-'STS Analysis'!BK41)/'STS Analysis'!I41,"")</f>
        <v/>
      </c>
      <c r="AL41" s="7" t="str">
        <f>+IFERROR(('STS Analysis'!J41-'STS Analysis'!BL41)/'STS Analysis'!J41,"")</f>
        <v/>
      </c>
      <c r="AM41" s="91" t="str">
        <f>+IFERROR(('STS Analysis'!K41-'STS Analysis'!BM41)/'STS Analysis'!K41,"")</f>
        <v/>
      </c>
      <c r="AN41" s="93"/>
    </row>
    <row r="42" spans="1:40" x14ac:dyDescent="0.35">
      <c r="A42" s="193">
        <v>43453</v>
      </c>
      <c r="B42" s="260">
        <f>+IFERROR(('STS Analysis'!D42-'STS Analysis'!G42)/'STS Analysis'!D42,"")</f>
        <v>-0.70613126550946903</v>
      </c>
      <c r="C42" s="290" t="str">
        <f>+IFERROR(('STS Analysis'!E42-'STS Analysis'!H42)/'STS Analysis'!E42,"")</f>
        <v/>
      </c>
      <c r="D42" s="259">
        <f>IFERROR(('STS Analysis'!D42-'STS Analysis'!G42)/('STS Analysis'!N42-'STS Analysis'!G42),"")</f>
        <v>-4.2965575351206098E-2</v>
      </c>
      <c r="E42" s="266"/>
      <c r="F42" s="263" t="str">
        <f>+IFERROR(('STS Analysis'!G42-('STS Analysis'!W42))/'STS Analysis'!G42,"")</f>
        <v/>
      </c>
      <c r="G42" s="7" t="str">
        <f>+IFERROR(('STS Analysis'!H42-'STS Analysis'!X42)/'STS Analysis'!H42,"")</f>
        <v/>
      </c>
      <c r="H42" s="7" t="str">
        <f>+IFERROR(('STS Analysis'!I42-'STS Analysis'!Y42)/'STS Analysis'!I42,"")</f>
        <v/>
      </c>
      <c r="I42" s="7" t="str">
        <f>+IFERROR(('STS Analysis'!J42-'STS Analysis'!Z42)/'STS Analysis'!J42,"")</f>
        <v/>
      </c>
      <c r="J42" s="260" t="str">
        <f>+IFERROR(('STS Analysis'!W42-'STS Analysis'!AD42/1000)/'STS Analysis'!W42,"")</f>
        <v/>
      </c>
      <c r="K42" s="7" t="str">
        <f>+IFERROR(('STS Analysis'!X42-'STS Analysis'!AE42)/'STS Analysis'!X42,"")</f>
        <v/>
      </c>
      <c r="L42" s="7" t="str">
        <f>+IFERROR(('STS Analysis'!Y42-'STS Analysis'!AF42)/'STS Analysis'!Y42,"")</f>
        <v/>
      </c>
      <c r="M42" s="7" t="str">
        <f>+IFERROR(('STS Analysis'!Z42-'STS Analysis'!AG42)/'STS Analysis'!Z42,"")</f>
        <v/>
      </c>
      <c r="N42" s="260" t="str">
        <f>+IFERROR(('STS Analysis'!AD42-'STS Analysis'!AQ42)/'STS Analysis'!AD42,"")</f>
        <v/>
      </c>
      <c r="O42" s="7" t="str">
        <f>+IFERROR(('STS Analysis'!AE42-'STS Analysis'!AR42)/'STS Analysis'!AE42,"")</f>
        <v/>
      </c>
      <c r="P42" s="7" t="str">
        <f>+IFERROR(('STS Analysis'!AF42-'STS Analysis'!AS42)/'STS Analysis'!AF42,"")</f>
        <v/>
      </c>
      <c r="Q42" s="7" t="str">
        <f>+IFERROR(('STS Analysis'!AG42-'STS Analysis'!AT42)/'STS Analysis'!AG42,"")</f>
        <v/>
      </c>
      <c r="R42" s="260" t="str">
        <f>+IFERROR(('STS Analysis'!AK42-'STS Analysis'!AQ42)/'STS Analysis'!AK42,"")</f>
        <v/>
      </c>
      <c r="S42" s="7" t="str">
        <f>+IFERROR(('STS Analysis'!AL42-'STS Analysis'!AX42)/'STS Analysis'!AL42,"")</f>
        <v/>
      </c>
      <c r="T42" s="7" t="str">
        <f>+IFERROR(('STS Analysis'!AM42-'STS Analysis'!AY42)/'STS Analysis'!AM42,"")</f>
        <v/>
      </c>
      <c r="U42" s="91" t="str">
        <f>+IFERROR(('STS Analysis'!AN42-'STS Analysis'!AZ42)/'STS Analysis'!AN42,"")</f>
        <v/>
      </c>
      <c r="V42" s="263">
        <f>+IFERROR(('STS Analysis'!D42-'STS Analysis'!AQ42/1000)/'STS Analysis'!D42,"")</f>
        <v>0.94273759591608752</v>
      </c>
      <c r="W42" s="7" t="str">
        <f>+IFERROR(('STS Analysis'!E42-'STS Analysis'!AX42)/'STS Analysis'!E42,"")</f>
        <v/>
      </c>
      <c r="X42" s="7" t="str">
        <f>+IFERROR(('STS Analysis'!I42-'STS Analysis'!AY42)/'STS Analysis'!I42,"")</f>
        <v/>
      </c>
      <c r="Y42" s="7" t="str">
        <f>+IFERROR(('STS Analysis'!J42-'STS Analysis'!AZ42)/'STS Analysis'!J42,"")</f>
        <v/>
      </c>
      <c r="Z42" s="137" t="str">
        <f>+IFERROR(('STS Analysis'!K42-'STS Analysis'!BA42)/'STS Analysis'!K42,"")</f>
        <v/>
      </c>
      <c r="AA42" s="260"/>
      <c r="AB42" s="7" t="str">
        <f>+IFERROR(('STS Analysis'!H42-'STS Analysis'!BD42)/'STS Analysis'!H42,"")</f>
        <v/>
      </c>
      <c r="AC42" s="7" t="str">
        <f>+IFERROR(('STS Analysis'!I42-'STS Analysis'!BE42)/'STS Analysis'!I42,"")</f>
        <v/>
      </c>
      <c r="AD42" s="91" t="str">
        <f>+IFERROR(('STS Analysis'!J42-'STS Analysis'!BF42)/'STS Analysis'!J42,"")</f>
        <v/>
      </c>
      <c r="AE42" s="263" t="str">
        <f>+IFERROR(('STS Analysis'!BC42-'STS Analysis'!BI42)/'STS Analysis'!BC42,"")</f>
        <v/>
      </c>
      <c r="AF42" s="7" t="str">
        <f>+IFERROR(('STS Analysis'!BD42-'STS Analysis'!BJ42)/'STS Analysis'!BD42,"")</f>
        <v/>
      </c>
      <c r="AG42" s="7" t="str">
        <f>+IFERROR(('STS Analysis'!BE42-'STS Analysis'!BK42)/'STS Analysis'!BE42,"")</f>
        <v/>
      </c>
      <c r="AH42" s="7" t="str">
        <f>+IFERROR(('STS Analysis'!BF42-'STS Analysis'!BL42)/'STS Analysis'!BF42,"")</f>
        <v/>
      </c>
      <c r="AI42" s="260">
        <f>+IFERROR(('STS Analysis'!D42-'STS Analysis'!BI42/1000)/'STS Analysis'!D42,"")</f>
        <v>0.78137080952380755</v>
      </c>
      <c r="AJ42" s="7" t="str">
        <f>+IFERROR(('STS Analysis'!E42-'STS Analysis'!BJ42)/'STS Analysis'!E42,"")</f>
        <v/>
      </c>
      <c r="AK42" s="7" t="str">
        <f>+IFERROR(('STS Analysis'!I42-'STS Analysis'!BK42)/'STS Analysis'!I42,"")</f>
        <v/>
      </c>
      <c r="AL42" s="7" t="str">
        <f>+IFERROR(('STS Analysis'!J42-'STS Analysis'!BL42)/'STS Analysis'!J42,"")</f>
        <v/>
      </c>
      <c r="AM42" s="91" t="str">
        <f>+IFERROR(('STS Analysis'!K42-'STS Analysis'!BM42)/'STS Analysis'!K42,"")</f>
        <v/>
      </c>
      <c r="AN42" s="93"/>
    </row>
    <row r="43" spans="1:40" x14ac:dyDescent="0.35">
      <c r="A43" s="193">
        <v>43454</v>
      </c>
      <c r="B43" s="260">
        <f>+IFERROR(('STS Analysis'!D43-'STS Analysis'!G43)/'STS Analysis'!D43,"")</f>
        <v>-6.5132536599204524E-2</v>
      </c>
      <c r="C43" s="290">
        <f>+IFERROR(('STS Analysis'!E43-'STS Analysis'!H43)/'STS Analysis'!E43,"")</f>
        <v>1</v>
      </c>
      <c r="D43" s="259" t="str">
        <f>IFERROR(('STS Analysis'!D43-'STS Analysis'!G43)/('STS Analysis'!N43-'STS Analysis'!G43),"")</f>
        <v/>
      </c>
      <c r="E43" s="266"/>
      <c r="F43" s="263" t="str">
        <f>+IFERROR(('STS Analysis'!G43-('STS Analysis'!W43))/'STS Analysis'!G43,"")</f>
        <v/>
      </c>
      <c r="G43" s="7" t="str">
        <f>+IFERROR(('STS Analysis'!H43-'STS Analysis'!X43)/'STS Analysis'!H43,"")</f>
        <v/>
      </c>
      <c r="H43" s="7" t="str">
        <f>+IFERROR(('STS Analysis'!I43-'STS Analysis'!Y43)/'STS Analysis'!I43,"")</f>
        <v/>
      </c>
      <c r="I43" s="7" t="str">
        <f>+IFERROR(('STS Analysis'!J43-'STS Analysis'!Z43)/'STS Analysis'!J43,"")</f>
        <v/>
      </c>
      <c r="J43" s="260" t="str">
        <f>+IFERROR(('STS Analysis'!W43-'STS Analysis'!AD43/1000)/'STS Analysis'!W43,"")</f>
        <v/>
      </c>
      <c r="K43" s="7" t="str">
        <f>+IFERROR(('STS Analysis'!X43-'STS Analysis'!AE43)/'STS Analysis'!X43,"")</f>
        <v/>
      </c>
      <c r="L43" s="7" t="str">
        <f>+IFERROR(('STS Analysis'!Y43-'STS Analysis'!AF43)/'STS Analysis'!Y43,"")</f>
        <v/>
      </c>
      <c r="M43" s="7" t="str">
        <f>+IFERROR(('STS Analysis'!Z43-'STS Analysis'!AG43)/'STS Analysis'!Z43,"")</f>
        <v/>
      </c>
      <c r="N43" s="260" t="str">
        <f>+IFERROR(('STS Analysis'!AD43-'STS Analysis'!AQ43)/'STS Analysis'!AD43,"")</f>
        <v/>
      </c>
      <c r="O43" s="7" t="str">
        <f>+IFERROR(('STS Analysis'!AE43-'STS Analysis'!AR43)/'STS Analysis'!AE43,"")</f>
        <v/>
      </c>
      <c r="P43" s="7" t="str">
        <f>+IFERROR(('STS Analysis'!AF43-'STS Analysis'!AS43)/'STS Analysis'!AF43,"")</f>
        <v/>
      </c>
      <c r="Q43" s="7" t="str">
        <f>+IFERROR(('STS Analysis'!AG43-'STS Analysis'!AT43)/'STS Analysis'!AG43,"")</f>
        <v/>
      </c>
      <c r="R43" s="260" t="str">
        <f>+IFERROR(('STS Analysis'!AK43-'STS Analysis'!AQ43)/'STS Analysis'!AK43,"")</f>
        <v/>
      </c>
      <c r="S43" s="7" t="str">
        <f>+IFERROR(('STS Analysis'!AL43-'STS Analysis'!AX43)/'STS Analysis'!AL43,"")</f>
        <v/>
      </c>
      <c r="T43" s="7" t="str">
        <f>+IFERROR(('STS Analysis'!AM43-'STS Analysis'!AY43)/'STS Analysis'!AM43,"")</f>
        <v/>
      </c>
      <c r="U43" s="91" t="str">
        <f>+IFERROR(('STS Analysis'!AN43-'STS Analysis'!AZ43)/'STS Analysis'!AN43,"")</f>
        <v/>
      </c>
      <c r="V43" s="263" t="str">
        <f>+IFERROR(('STS Analysis'!D43-'STS Analysis'!AQ43/1000)/'STS Analysis'!D43,"")</f>
        <v/>
      </c>
      <c r="W43" s="7">
        <f>+IFERROR(('STS Analysis'!E43-'STS Analysis'!AX43)/'STS Analysis'!E43,"")</f>
        <v>0.95358649789029537</v>
      </c>
      <c r="X43" s="7">
        <f>+IFERROR(('STS Analysis'!I43-'STS Analysis'!AY43)/'STS Analysis'!I43,"")</f>
        <v>0.74675324675324672</v>
      </c>
      <c r="Y43" s="7">
        <f>+IFERROR(('STS Analysis'!J43-'STS Analysis'!AZ43)/'STS Analysis'!J43,"")</f>
        <v>0.94935064935064939</v>
      </c>
      <c r="Z43" s="137" t="str">
        <f>+IFERROR(('STS Analysis'!K43-'STS Analysis'!BA43)/'STS Analysis'!K43,"")</f>
        <v/>
      </c>
      <c r="AA43" s="260"/>
      <c r="AB43" s="7" t="str">
        <f>+IFERROR(('STS Analysis'!H43-'STS Analysis'!BD43)/'STS Analysis'!H43,"")</f>
        <v/>
      </c>
      <c r="AC43" s="7" t="str">
        <f>+IFERROR(('STS Analysis'!I43-'STS Analysis'!BE43)/'STS Analysis'!I43,"")</f>
        <v/>
      </c>
      <c r="AD43" s="91" t="str">
        <f>+IFERROR(('STS Analysis'!J43-'STS Analysis'!BF43)/'STS Analysis'!J43,"")</f>
        <v/>
      </c>
      <c r="AE43" s="263" t="str">
        <f>+IFERROR(('STS Analysis'!BC43-'STS Analysis'!BI43)/'STS Analysis'!BC43,"")</f>
        <v/>
      </c>
      <c r="AF43" s="7" t="str">
        <f>+IFERROR(('STS Analysis'!BD43-'STS Analysis'!BJ43)/'STS Analysis'!BD43,"")</f>
        <v/>
      </c>
      <c r="AG43" s="7" t="str">
        <f>+IFERROR(('STS Analysis'!BE43-'STS Analysis'!BK43)/'STS Analysis'!BE43,"")</f>
        <v/>
      </c>
      <c r="AH43" s="7" t="str">
        <f>+IFERROR(('STS Analysis'!BF43-'STS Analysis'!BL43)/'STS Analysis'!BF43,"")</f>
        <v/>
      </c>
      <c r="AI43" s="260" t="str">
        <f>+IFERROR(('STS Analysis'!D43-'STS Analysis'!BI43/1000)/'STS Analysis'!D43,"")</f>
        <v/>
      </c>
      <c r="AJ43" s="7">
        <f>+IFERROR(('STS Analysis'!E43-'STS Analysis'!BJ43)/'STS Analysis'!E43,"")</f>
        <v>0.9586497890295359</v>
      </c>
      <c r="AK43" s="7">
        <f>+IFERROR(('STS Analysis'!I43-'STS Analysis'!BK43)/'STS Analysis'!I43,"")</f>
        <v>0.83636363636363631</v>
      </c>
      <c r="AL43" s="7">
        <f>+IFERROR(('STS Analysis'!J43-'STS Analysis'!BL43)/'STS Analysis'!J43,"")</f>
        <v>0.18181818181818182</v>
      </c>
      <c r="AM43" s="91" t="str">
        <f>+IFERROR(('STS Analysis'!K43-'STS Analysis'!BM43)/'STS Analysis'!K43,"")</f>
        <v/>
      </c>
      <c r="AN43" s="93"/>
    </row>
    <row r="44" spans="1:40" x14ac:dyDescent="0.35">
      <c r="A44" s="193">
        <v>43455</v>
      </c>
      <c r="B44" s="260">
        <f>+IFERROR(('STS Analysis'!D44-'STS Analysis'!G44)/'STS Analysis'!D44,"")</f>
        <v>-0.15898962836552571</v>
      </c>
      <c r="C44" s="290" t="str">
        <f>+IFERROR(('STS Analysis'!E44-'STS Analysis'!H44)/'STS Analysis'!E44,"")</f>
        <v/>
      </c>
      <c r="D44" s="259">
        <f>IFERROR(('STS Analysis'!D44-'STS Analysis'!G44)/('STS Analysis'!N44-'STS Analysis'!G44),"")</f>
        <v>-1.2522830852398806E-2</v>
      </c>
      <c r="E44" s="266"/>
      <c r="F44" s="263" t="str">
        <f>+IFERROR(('STS Analysis'!G44-('STS Analysis'!W44))/'STS Analysis'!G44,"")</f>
        <v/>
      </c>
      <c r="G44" s="7" t="str">
        <f>+IFERROR(('STS Analysis'!H44-'STS Analysis'!X44)/'STS Analysis'!H44,"")</f>
        <v/>
      </c>
      <c r="H44" s="7" t="str">
        <f>+IFERROR(('STS Analysis'!I44-'STS Analysis'!Y44)/'STS Analysis'!I44,"")</f>
        <v/>
      </c>
      <c r="I44" s="7" t="str">
        <f>+IFERROR(('STS Analysis'!J44-'STS Analysis'!Z44)/'STS Analysis'!J44,"")</f>
        <v/>
      </c>
      <c r="J44" s="260" t="str">
        <f>+IFERROR(('STS Analysis'!W44-'STS Analysis'!AD44/1000)/'STS Analysis'!W44,"")</f>
        <v/>
      </c>
      <c r="K44" s="7" t="str">
        <f>+IFERROR(('STS Analysis'!X44-'STS Analysis'!AE44)/'STS Analysis'!X44,"")</f>
        <v/>
      </c>
      <c r="L44" s="7" t="str">
        <f>+IFERROR(('STS Analysis'!Y44-'STS Analysis'!AF44)/'STS Analysis'!Y44,"")</f>
        <v/>
      </c>
      <c r="M44" s="7" t="str">
        <f>+IFERROR(('STS Analysis'!Z44-'STS Analysis'!AG44)/'STS Analysis'!Z44,"")</f>
        <v/>
      </c>
      <c r="N44" s="260" t="str">
        <f>+IFERROR(('STS Analysis'!AD44-'STS Analysis'!AQ44)/'STS Analysis'!AD44,"")</f>
        <v/>
      </c>
      <c r="O44" s="7" t="str">
        <f>+IFERROR(('STS Analysis'!AE44-'STS Analysis'!AR44)/'STS Analysis'!AE44,"")</f>
        <v/>
      </c>
      <c r="P44" s="7" t="str">
        <f>+IFERROR(('STS Analysis'!AF44-'STS Analysis'!AS44)/'STS Analysis'!AF44,"")</f>
        <v/>
      </c>
      <c r="Q44" s="7" t="str">
        <f>+IFERROR(('STS Analysis'!AG44-'STS Analysis'!AT44)/'STS Analysis'!AG44,"")</f>
        <v/>
      </c>
      <c r="R44" s="260" t="str">
        <f>+IFERROR(('STS Analysis'!AK44-'STS Analysis'!AQ44)/'STS Analysis'!AK44,"")</f>
        <v/>
      </c>
      <c r="S44" s="7" t="str">
        <f>+IFERROR(('STS Analysis'!AL44-'STS Analysis'!AX44)/'STS Analysis'!AL44,"")</f>
        <v/>
      </c>
      <c r="T44" s="7" t="str">
        <f>+IFERROR(('STS Analysis'!AM44-'STS Analysis'!AY44)/'STS Analysis'!AM44,"")</f>
        <v/>
      </c>
      <c r="U44" s="91" t="str">
        <f>+IFERROR(('STS Analysis'!AN44-'STS Analysis'!AZ44)/'STS Analysis'!AN44,"")</f>
        <v/>
      </c>
      <c r="V44" s="263" t="str">
        <f>+IFERROR(('STS Analysis'!D44-'STS Analysis'!AQ44/1000)/'STS Analysis'!D44,"")</f>
        <v/>
      </c>
      <c r="W44" s="7" t="str">
        <f>+IFERROR(('STS Analysis'!E44-'STS Analysis'!AX44)/'STS Analysis'!E44,"")</f>
        <v/>
      </c>
      <c r="X44" s="7" t="str">
        <f>+IFERROR(('STS Analysis'!I44-'STS Analysis'!AY44)/'STS Analysis'!I44,"")</f>
        <v/>
      </c>
      <c r="Y44" s="7" t="str">
        <f>+IFERROR(('STS Analysis'!J44-'STS Analysis'!AZ44)/'STS Analysis'!J44,"")</f>
        <v/>
      </c>
      <c r="Z44" s="137" t="str">
        <f>+IFERROR(('STS Analysis'!K44-'STS Analysis'!BA44)/'STS Analysis'!K44,"")</f>
        <v/>
      </c>
      <c r="AA44" s="260"/>
      <c r="AB44" s="7" t="str">
        <f>+IFERROR(('STS Analysis'!H44-'STS Analysis'!BD44)/'STS Analysis'!H44,"")</f>
        <v/>
      </c>
      <c r="AC44" s="7" t="str">
        <f>+IFERROR(('STS Analysis'!I44-'STS Analysis'!BE44)/'STS Analysis'!I44,"")</f>
        <v/>
      </c>
      <c r="AD44" s="91" t="str">
        <f>+IFERROR(('STS Analysis'!J44-'STS Analysis'!BF44)/'STS Analysis'!J44,"")</f>
        <v/>
      </c>
      <c r="AE44" s="263" t="str">
        <f>+IFERROR(('STS Analysis'!BC44-'STS Analysis'!BI44)/'STS Analysis'!BC44,"")</f>
        <v/>
      </c>
      <c r="AF44" s="7" t="str">
        <f>+IFERROR(('STS Analysis'!BD44-'STS Analysis'!BJ44)/'STS Analysis'!BD44,"")</f>
        <v/>
      </c>
      <c r="AG44" s="7" t="str">
        <f>+IFERROR(('STS Analysis'!BE44-'STS Analysis'!BK44)/'STS Analysis'!BE44,"")</f>
        <v/>
      </c>
      <c r="AH44" s="7" t="str">
        <f>+IFERROR(('STS Analysis'!BF44-'STS Analysis'!BL44)/'STS Analysis'!BF44,"")</f>
        <v/>
      </c>
      <c r="AI44" s="260" t="str">
        <f>+IFERROR(('STS Analysis'!D44-'STS Analysis'!BI44/1000)/'STS Analysis'!D44,"")</f>
        <v/>
      </c>
      <c r="AJ44" s="7" t="str">
        <f>+IFERROR(('STS Analysis'!E44-'STS Analysis'!BJ44)/'STS Analysis'!E44,"")</f>
        <v/>
      </c>
      <c r="AK44" s="7" t="str">
        <f>+IFERROR(('STS Analysis'!I44-'STS Analysis'!BK44)/'STS Analysis'!I44,"")</f>
        <v/>
      </c>
      <c r="AL44" s="7" t="str">
        <f>+IFERROR(('STS Analysis'!J44-'STS Analysis'!BL44)/'STS Analysis'!J44,"")</f>
        <v/>
      </c>
      <c r="AM44" s="91" t="str">
        <f>+IFERROR(('STS Analysis'!K44-'STS Analysis'!BM44)/'STS Analysis'!K44,"")</f>
        <v/>
      </c>
      <c r="AN44" s="93"/>
    </row>
    <row r="45" spans="1:40" x14ac:dyDescent="0.35">
      <c r="A45" s="193">
        <v>43456</v>
      </c>
      <c r="B45" s="295" t="str">
        <f>+IFERROR(('STS Analysis'!D45-'STS Analysis'!G45)/'STS Analysis'!D45,"")</f>
        <v/>
      </c>
      <c r="C45" s="296" t="str">
        <f>+IFERROR(('STS Analysis'!E45-'STS Analysis'!H45)/'STS Analysis'!E45,"")</f>
        <v/>
      </c>
      <c r="D45" s="296" t="str">
        <f>IFERROR(('STS Analysis'!D45-'STS Analysis'!G45)/('STS Analysis'!N45-'STS Analysis'!G45),"")</f>
        <v/>
      </c>
      <c r="E45" s="297"/>
      <c r="F45" s="298" t="str">
        <f>+IFERROR(('STS Analysis'!G45-('STS Analysis'!W45))/'STS Analysis'!G45,"")</f>
        <v/>
      </c>
      <c r="G45" s="299" t="str">
        <f>+IFERROR(('STS Analysis'!H45-'STS Analysis'!X45)/'STS Analysis'!H45,"")</f>
        <v/>
      </c>
      <c r="H45" s="299" t="str">
        <f>+IFERROR(('STS Analysis'!I45-'STS Analysis'!Y45)/'STS Analysis'!I45,"")</f>
        <v/>
      </c>
      <c r="I45" s="299" t="str">
        <f>+IFERROR(('STS Analysis'!J45-'STS Analysis'!Z45)/'STS Analysis'!J45,"")</f>
        <v/>
      </c>
      <c r="J45" s="295" t="str">
        <f>+IFERROR(('STS Analysis'!W45-'STS Analysis'!AD45/1000)/'STS Analysis'!W45,"")</f>
        <v/>
      </c>
      <c r="K45" s="299" t="str">
        <f>+IFERROR(('STS Analysis'!X45-'STS Analysis'!AE45)/'STS Analysis'!X45,"")</f>
        <v/>
      </c>
      <c r="L45" s="299" t="str">
        <f>+IFERROR(('STS Analysis'!Y45-'STS Analysis'!AF45)/'STS Analysis'!Y45,"")</f>
        <v/>
      </c>
      <c r="M45" s="299" t="str">
        <f>+IFERROR(('STS Analysis'!Z45-'STS Analysis'!AG45)/'STS Analysis'!Z45,"")</f>
        <v/>
      </c>
      <c r="N45" s="295" t="str">
        <f>+IFERROR(('STS Analysis'!AD45-'STS Analysis'!AQ45)/'STS Analysis'!AD45,"")</f>
        <v/>
      </c>
      <c r="O45" s="299" t="str">
        <f>+IFERROR(('STS Analysis'!AE45-'STS Analysis'!AR45)/'STS Analysis'!AE45,"")</f>
        <v/>
      </c>
      <c r="P45" s="299" t="str">
        <f>+IFERROR(('STS Analysis'!AF45-'STS Analysis'!AS45)/'STS Analysis'!AF45,"")</f>
        <v/>
      </c>
      <c r="Q45" s="299" t="str">
        <f>+IFERROR(('STS Analysis'!AG45-'STS Analysis'!AT45)/'STS Analysis'!AG45,"")</f>
        <v/>
      </c>
      <c r="R45" s="295" t="str">
        <f>+IFERROR(('STS Analysis'!AK45-'STS Analysis'!AQ45)/'STS Analysis'!AK45,"")</f>
        <v/>
      </c>
      <c r="S45" s="299" t="str">
        <f>+IFERROR(('STS Analysis'!AL45-'STS Analysis'!AX45)/'STS Analysis'!AL45,"")</f>
        <v/>
      </c>
      <c r="T45" s="299" t="str">
        <f>+IFERROR(('STS Analysis'!AM45-'STS Analysis'!AY45)/'STS Analysis'!AM45,"")</f>
        <v/>
      </c>
      <c r="U45" s="300" t="str">
        <f>+IFERROR(('STS Analysis'!AN45-'STS Analysis'!AZ45)/'STS Analysis'!AN45,"")</f>
        <v/>
      </c>
      <c r="V45" s="298" t="str">
        <f>+IFERROR(('STS Analysis'!D45-'STS Analysis'!AQ45/1000)/'STS Analysis'!D45,"")</f>
        <v/>
      </c>
      <c r="W45" s="299" t="str">
        <f>+IFERROR(('STS Analysis'!E45-'STS Analysis'!AX45)/'STS Analysis'!E45,"")</f>
        <v/>
      </c>
      <c r="X45" s="299" t="str">
        <f>+IFERROR(('STS Analysis'!I45-'STS Analysis'!AY45)/'STS Analysis'!I45,"")</f>
        <v/>
      </c>
      <c r="Y45" s="299" t="str">
        <f>+IFERROR(('STS Analysis'!J45-'STS Analysis'!AZ45)/'STS Analysis'!J45,"")</f>
        <v/>
      </c>
      <c r="Z45" s="301" t="str">
        <f>+IFERROR(('STS Analysis'!K45-'STS Analysis'!BA45)/'STS Analysis'!K45,"")</f>
        <v/>
      </c>
      <c r="AA45" s="295"/>
      <c r="AB45" s="299" t="str">
        <f>+IFERROR(('STS Analysis'!H45-'STS Analysis'!BD45)/'STS Analysis'!H45,"")</f>
        <v/>
      </c>
      <c r="AC45" s="299" t="str">
        <f>+IFERROR(('STS Analysis'!I45-'STS Analysis'!BE45)/'STS Analysis'!I45,"")</f>
        <v/>
      </c>
      <c r="AD45" s="300" t="str">
        <f>+IFERROR(('STS Analysis'!J45-'STS Analysis'!BF45)/'STS Analysis'!J45,"")</f>
        <v/>
      </c>
      <c r="AE45" s="298" t="str">
        <f>+IFERROR(('STS Analysis'!BC45-'STS Analysis'!BI45)/'STS Analysis'!BC45,"")</f>
        <v/>
      </c>
      <c r="AF45" s="299" t="str">
        <f>+IFERROR(('STS Analysis'!BD45-'STS Analysis'!BJ45)/'STS Analysis'!BD45,"")</f>
        <v/>
      </c>
      <c r="AG45" s="299" t="str">
        <f>+IFERROR(('STS Analysis'!BE45-'STS Analysis'!BK45)/'STS Analysis'!BE45,"")</f>
        <v/>
      </c>
      <c r="AH45" s="299" t="str">
        <f>+IFERROR(('STS Analysis'!BF45-'STS Analysis'!BL45)/'STS Analysis'!BF45,"")</f>
        <v/>
      </c>
      <c r="AI45" s="295" t="str">
        <f>+IFERROR(('STS Analysis'!D45-'STS Analysis'!BI45/1000)/'STS Analysis'!D45,"")</f>
        <v/>
      </c>
      <c r="AJ45" s="299" t="str">
        <f>+IFERROR(('STS Analysis'!E45-'STS Analysis'!BJ45)/'STS Analysis'!E45,"")</f>
        <v/>
      </c>
      <c r="AK45" s="299" t="str">
        <f>+IFERROR(('STS Analysis'!I45-'STS Analysis'!BK45)/'STS Analysis'!I45,"")</f>
        <v/>
      </c>
      <c r="AL45" s="299" t="str">
        <f>+IFERROR(('STS Analysis'!J45-'STS Analysis'!BL45)/'STS Analysis'!J45,"")</f>
        <v/>
      </c>
      <c r="AM45" s="300" t="str">
        <f>+IFERROR(('STS Analysis'!K45-'STS Analysis'!BM45)/'STS Analysis'!K45,"")</f>
        <v/>
      </c>
      <c r="AN45" s="90"/>
    </row>
    <row r="46" spans="1:40" x14ac:dyDescent="0.35">
      <c r="A46" s="193">
        <v>43457</v>
      </c>
      <c r="B46" s="295" t="str">
        <f>+IFERROR(('STS Analysis'!D46-'STS Analysis'!G46)/'STS Analysis'!D46,"")</f>
        <v/>
      </c>
      <c r="C46" s="296" t="str">
        <f>+IFERROR(('STS Analysis'!E46-'STS Analysis'!H46)/'STS Analysis'!E46,"")</f>
        <v/>
      </c>
      <c r="D46" s="296" t="str">
        <f>IFERROR(('STS Analysis'!D46-'STS Analysis'!G46)/('STS Analysis'!N46-'STS Analysis'!G46),"")</f>
        <v/>
      </c>
      <c r="E46" s="297"/>
      <c r="F46" s="298" t="str">
        <f>+IFERROR(('STS Analysis'!G46-('STS Analysis'!W46))/'STS Analysis'!G46,"")</f>
        <v/>
      </c>
      <c r="G46" s="299" t="str">
        <f>+IFERROR(('STS Analysis'!H46-'STS Analysis'!X46)/'STS Analysis'!H46,"")</f>
        <v/>
      </c>
      <c r="H46" s="299" t="str">
        <f>+IFERROR(('STS Analysis'!I46-'STS Analysis'!Y46)/'STS Analysis'!I46,"")</f>
        <v/>
      </c>
      <c r="I46" s="299" t="str">
        <f>+IFERROR(('STS Analysis'!J46-'STS Analysis'!Z46)/'STS Analysis'!J46,"")</f>
        <v/>
      </c>
      <c r="J46" s="295" t="str">
        <f>+IFERROR(('STS Analysis'!W46-'STS Analysis'!AD46/1000)/'STS Analysis'!W46,"")</f>
        <v/>
      </c>
      <c r="K46" s="299" t="str">
        <f>+IFERROR(('STS Analysis'!X46-'STS Analysis'!AE46)/'STS Analysis'!X46,"")</f>
        <v/>
      </c>
      <c r="L46" s="299" t="str">
        <f>+IFERROR(('STS Analysis'!Y46-'STS Analysis'!AF46)/'STS Analysis'!Y46,"")</f>
        <v/>
      </c>
      <c r="M46" s="299" t="str">
        <f>+IFERROR(('STS Analysis'!Z46-'STS Analysis'!AG46)/'STS Analysis'!Z46,"")</f>
        <v/>
      </c>
      <c r="N46" s="295" t="str">
        <f>+IFERROR(('STS Analysis'!AD46-'STS Analysis'!AQ46)/'STS Analysis'!AD46,"")</f>
        <v/>
      </c>
      <c r="O46" s="299" t="str">
        <f>+IFERROR(('STS Analysis'!AE46-'STS Analysis'!AR46)/'STS Analysis'!AE46,"")</f>
        <v/>
      </c>
      <c r="P46" s="299" t="str">
        <f>+IFERROR(('STS Analysis'!AF46-'STS Analysis'!AS46)/'STS Analysis'!AF46,"")</f>
        <v/>
      </c>
      <c r="Q46" s="299" t="str">
        <f>+IFERROR(('STS Analysis'!AG46-'STS Analysis'!AT46)/'STS Analysis'!AG46,"")</f>
        <v/>
      </c>
      <c r="R46" s="295" t="str">
        <f>+IFERROR(('STS Analysis'!AK46-'STS Analysis'!AQ46)/'STS Analysis'!AK46,"")</f>
        <v/>
      </c>
      <c r="S46" s="299" t="str">
        <f>+IFERROR(('STS Analysis'!AL46-'STS Analysis'!AX46)/'STS Analysis'!AL46,"")</f>
        <v/>
      </c>
      <c r="T46" s="299" t="str">
        <f>+IFERROR(('STS Analysis'!AM46-'STS Analysis'!AY46)/'STS Analysis'!AM46,"")</f>
        <v/>
      </c>
      <c r="U46" s="300" t="str">
        <f>+IFERROR(('STS Analysis'!AN46-'STS Analysis'!AZ46)/'STS Analysis'!AN46,"")</f>
        <v/>
      </c>
      <c r="V46" s="298" t="str">
        <f>+IFERROR(('STS Analysis'!D46-'STS Analysis'!AQ46/1000)/'STS Analysis'!D46,"")</f>
        <v/>
      </c>
      <c r="W46" s="299" t="str">
        <f>+IFERROR(('STS Analysis'!E46-'STS Analysis'!AX46)/'STS Analysis'!E46,"")</f>
        <v/>
      </c>
      <c r="X46" s="299" t="str">
        <f>+IFERROR(('STS Analysis'!I46-'STS Analysis'!AY46)/'STS Analysis'!I46,"")</f>
        <v/>
      </c>
      <c r="Y46" s="299" t="str">
        <f>+IFERROR(('STS Analysis'!J46-'STS Analysis'!AZ46)/'STS Analysis'!J46,"")</f>
        <v/>
      </c>
      <c r="Z46" s="301" t="str">
        <f>+IFERROR(('STS Analysis'!K46-'STS Analysis'!BA46)/'STS Analysis'!K46,"")</f>
        <v/>
      </c>
      <c r="AA46" s="295"/>
      <c r="AB46" s="299" t="str">
        <f>+IFERROR(('STS Analysis'!H46-'STS Analysis'!BD46)/'STS Analysis'!H46,"")</f>
        <v/>
      </c>
      <c r="AC46" s="299" t="str">
        <f>+IFERROR(('STS Analysis'!I46-'STS Analysis'!BE46)/'STS Analysis'!I46,"")</f>
        <v/>
      </c>
      <c r="AD46" s="300" t="str">
        <f>+IFERROR(('STS Analysis'!J46-'STS Analysis'!BF46)/'STS Analysis'!J46,"")</f>
        <v/>
      </c>
      <c r="AE46" s="298" t="str">
        <f>+IFERROR(('STS Analysis'!BC46-'STS Analysis'!BI46)/'STS Analysis'!BC46,"")</f>
        <v/>
      </c>
      <c r="AF46" s="299" t="str">
        <f>+IFERROR(('STS Analysis'!BD46-'STS Analysis'!BJ46)/'STS Analysis'!BD46,"")</f>
        <v/>
      </c>
      <c r="AG46" s="299" t="str">
        <f>+IFERROR(('STS Analysis'!BE46-'STS Analysis'!BK46)/'STS Analysis'!BE46,"")</f>
        <v/>
      </c>
      <c r="AH46" s="299" t="str">
        <f>+IFERROR(('STS Analysis'!BF46-'STS Analysis'!BL46)/'STS Analysis'!BF46,"")</f>
        <v/>
      </c>
      <c r="AI46" s="295" t="str">
        <f>+IFERROR(('STS Analysis'!D46-'STS Analysis'!BI46/1000)/'STS Analysis'!D46,"")</f>
        <v/>
      </c>
      <c r="AJ46" s="299" t="str">
        <f>+IFERROR(('STS Analysis'!E46-'STS Analysis'!BJ46)/'STS Analysis'!E46,"")</f>
        <v/>
      </c>
      <c r="AK46" s="299" t="str">
        <f>+IFERROR(('STS Analysis'!I46-'STS Analysis'!BK46)/'STS Analysis'!I46,"")</f>
        <v/>
      </c>
      <c r="AL46" s="299" t="str">
        <f>+IFERROR(('STS Analysis'!J46-'STS Analysis'!BL46)/'STS Analysis'!J46,"")</f>
        <v/>
      </c>
      <c r="AM46" s="300" t="str">
        <f>+IFERROR(('STS Analysis'!K46-'STS Analysis'!BM46)/'STS Analysis'!K46,"")</f>
        <v/>
      </c>
      <c r="AN46" s="90"/>
    </row>
    <row r="47" spans="1:40" x14ac:dyDescent="0.35">
      <c r="A47" s="193">
        <v>43458</v>
      </c>
      <c r="B47" s="260">
        <f>+IFERROR(('STS Analysis'!D47-'STS Analysis'!G47)/'STS Analysis'!D47,"")</f>
        <v>0.74579158657387912</v>
      </c>
      <c r="C47" s="290" t="str">
        <f>+IFERROR(('STS Analysis'!E47-'STS Analysis'!H47)/'STS Analysis'!E47,"")</f>
        <v/>
      </c>
      <c r="D47" s="259">
        <f>IFERROR(('STS Analysis'!D47-'STS Analysis'!G47)/('STS Analysis'!N47-'STS Analysis'!G47),"")</f>
        <v>0.25958884296040047</v>
      </c>
      <c r="E47" s="266"/>
      <c r="F47" s="263" t="str">
        <f>+IFERROR(('STS Analysis'!G47-('STS Analysis'!W47))/'STS Analysis'!G47,"")</f>
        <v/>
      </c>
      <c r="G47" s="7" t="str">
        <f>+IFERROR(('STS Analysis'!H47-'STS Analysis'!X47)/'STS Analysis'!H47,"")</f>
        <v/>
      </c>
      <c r="H47" s="7" t="str">
        <f>+IFERROR(('STS Analysis'!I47-'STS Analysis'!Y47)/'STS Analysis'!I47,"")</f>
        <v/>
      </c>
      <c r="I47" s="7" t="str">
        <f>+IFERROR(('STS Analysis'!J47-'STS Analysis'!Z47)/'STS Analysis'!J47,"")</f>
        <v/>
      </c>
      <c r="J47" s="260" t="str">
        <f>+IFERROR(('STS Analysis'!W47-'STS Analysis'!AD47/1000)/'STS Analysis'!W47,"")</f>
        <v/>
      </c>
      <c r="K47" s="7" t="str">
        <f>+IFERROR(('STS Analysis'!X47-'STS Analysis'!AE47)/'STS Analysis'!X47,"")</f>
        <v/>
      </c>
      <c r="L47" s="7" t="str">
        <f>+IFERROR(('STS Analysis'!Y47-'STS Analysis'!AF47)/'STS Analysis'!Y47,"")</f>
        <v/>
      </c>
      <c r="M47" s="7" t="str">
        <f>+IFERROR(('STS Analysis'!Z47-'STS Analysis'!AG47)/'STS Analysis'!Z47,"")</f>
        <v/>
      </c>
      <c r="N47" s="260" t="str">
        <f>+IFERROR(('STS Analysis'!AD47-'STS Analysis'!AQ47)/'STS Analysis'!AD47,"")</f>
        <v/>
      </c>
      <c r="O47" s="7" t="str">
        <f>+IFERROR(('STS Analysis'!AE47-'STS Analysis'!AR47)/'STS Analysis'!AE47,"")</f>
        <v/>
      </c>
      <c r="P47" s="7" t="str">
        <f>+IFERROR(('STS Analysis'!AF47-'STS Analysis'!AS47)/'STS Analysis'!AF47,"")</f>
        <v/>
      </c>
      <c r="Q47" s="7" t="str">
        <f>+IFERROR(('STS Analysis'!AG47-'STS Analysis'!AT47)/'STS Analysis'!AG47,"")</f>
        <v/>
      </c>
      <c r="R47" s="260" t="str">
        <f>+IFERROR(('STS Analysis'!AK47-'STS Analysis'!AQ47)/'STS Analysis'!AK47,"")</f>
        <v/>
      </c>
      <c r="S47" s="7" t="str">
        <f>+IFERROR(('STS Analysis'!AL47-'STS Analysis'!AX47)/'STS Analysis'!AL47,"")</f>
        <v/>
      </c>
      <c r="T47" s="7" t="str">
        <f>+IFERROR(('STS Analysis'!AM47-'STS Analysis'!AY47)/'STS Analysis'!AM47,"")</f>
        <v/>
      </c>
      <c r="U47" s="91" t="str">
        <f>+IFERROR(('STS Analysis'!AN47-'STS Analysis'!AZ47)/'STS Analysis'!AN47,"")</f>
        <v/>
      </c>
      <c r="V47" s="263" t="str">
        <f>+IFERROR(('STS Analysis'!D47-'STS Analysis'!AQ47/1000)/'STS Analysis'!D47,"")</f>
        <v/>
      </c>
      <c r="W47" s="7" t="str">
        <f>+IFERROR(('STS Analysis'!E47-'STS Analysis'!AX47)/'STS Analysis'!E47,"")</f>
        <v/>
      </c>
      <c r="X47" s="7" t="str">
        <f>+IFERROR(('STS Analysis'!I47-'STS Analysis'!AY47)/'STS Analysis'!I47,"")</f>
        <v/>
      </c>
      <c r="Y47" s="7" t="str">
        <f>+IFERROR(('STS Analysis'!J47-'STS Analysis'!AZ47)/'STS Analysis'!J47,"")</f>
        <v/>
      </c>
      <c r="Z47" s="137" t="str">
        <f>+IFERROR(('STS Analysis'!K47-'STS Analysis'!BA47)/'STS Analysis'!K47,"")</f>
        <v/>
      </c>
      <c r="AA47" s="260"/>
      <c r="AB47" s="7" t="str">
        <f>+IFERROR(('STS Analysis'!H47-'STS Analysis'!BD47)/'STS Analysis'!H47,"")</f>
        <v/>
      </c>
      <c r="AC47" s="7" t="str">
        <f>+IFERROR(('STS Analysis'!I47-'STS Analysis'!BE47)/'STS Analysis'!I47,"")</f>
        <v/>
      </c>
      <c r="AD47" s="91" t="str">
        <f>+IFERROR(('STS Analysis'!J47-'STS Analysis'!BF47)/'STS Analysis'!J47,"")</f>
        <v/>
      </c>
      <c r="AE47" s="263" t="str">
        <f>+IFERROR(('STS Analysis'!BC47-'STS Analysis'!BI47)/'STS Analysis'!BC47,"")</f>
        <v/>
      </c>
      <c r="AF47" s="7" t="str">
        <f>+IFERROR(('STS Analysis'!BD47-'STS Analysis'!BJ47)/'STS Analysis'!BD47,"")</f>
        <v/>
      </c>
      <c r="AG47" s="7" t="str">
        <f>+IFERROR(('STS Analysis'!BE47-'STS Analysis'!BK47)/'STS Analysis'!BE47,"")</f>
        <v/>
      </c>
      <c r="AH47" s="7" t="str">
        <f>+IFERROR(('STS Analysis'!BF47-'STS Analysis'!BL47)/'STS Analysis'!BF47,"")</f>
        <v/>
      </c>
      <c r="AI47" s="260" t="str">
        <f>+IFERROR(('STS Analysis'!D47-'STS Analysis'!BI47/1000)/'STS Analysis'!D47,"")</f>
        <v/>
      </c>
      <c r="AJ47" s="7" t="str">
        <f>+IFERROR(('STS Analysis'!E47-'STS Analysis'!BJ47)/'STS Analysis'!E47,"")</f>
        <v/>
      </c>
      <c r="AK47" s="7" t="str">
        <f>+IFERROR(('STS Analysis'!I47-'STS Analysis'!BK47)/'STS Analysis'!I47,"")</f>
        <v/>
      </c>
      <c r="AL47" s="7" t="str">
        <f>+IFERROR(('STS Analysis'!J47-'STS Analysis'!BL47)/'STS Analysis'!J47,"")</f>
        <v/>
      </c>
      <c r="AM47" s="91" t="str">
        <f>+IFERROR(('STS Analysis'!K47-'STS Analysis'!BM47)/'STS Analysis'!K47,"")</f>
        <v/>
      </c>
      <c r="AN47" s="93"/>
    </row>
    <row r="48" spans="1:40" x14ac:dyDescent="0.35">
      <c r="A48" s="193">
        <v>43459</v>
      </c>
      <c r="B48" s="260">
        <f>+IFERROR(('STS Analysis'!D48-'STS Analysis'!G48)/'STS Analysis'!D48,"")</f>
        <v>0.78961708126790686</v>
      </c>
      <c r="C48" s="290" t="str">
        <f>+IFERROR(('STS Analysis'!E48-'STS Analysis'!H48)/'STS Analysis'!E48,"")</f>
        <v/>
      </c>
      <c r="D48" s="259">
        <f>IFERROR(('STS Analysis'!D48-'STS Analysis'!G48)/('STS Analysis'!N48-'STS Analysis'!G48),"")</f>
        <v>0.44319676989229295</v>
      </c>
      <c r="E48" s="266"/>
      <c r="F48" s="263" t="str">
        <f>+IFERROR(('STS Analysis'!G48-('STS Analysis'!W48))/'STS Analysis'!G48,"")</f>
        <v/>
      </c>
      <c r="G48" s="7" t="str">
        <f>+IFERROR(('STS Analysis'!H48-'STS Analysis'!X48)/'STS Analysis'!H48,"")</f>
        <v/>
      </c>
      <c r="H48" s="7" t="str">
        <f>+IFERROR(('STS Analysis'!I48-'STS Analysis'!Y48)/'STS Analysis'!I48,"")</f>
        <v/>
      </c>
      <c r="I48" s="7" t="str">
        <f>+IFERROR(('STS Analysis'!J48-'STS Analysis'!Z48)/'STS Analysis'!J48,"")</f>
        <v/>
      </c>
      <c r="J48" s="260" t="str">
        <f>+IFERROR(('STS Analysis'!W48-'STS Analysis'!AD48/1000)/'STS Analysis'!W48,"")</f>
        <v/>
      </c>
      <c r="K48" s="7" t="str">
        <f>+IFERROR(('STS Analysis'!X48-'STS Analysis'!AE48)/'STS Analysis'!X48,"")</f>
        <v/>
      </c>
      <c r="L48" s="7" t="str">
        <f>+IFERROR(('STS Analysis'!Y48-'STS Analysis'!AF48)/'STS Analysis'!Y48,"")</f>
        <v/>
      </c>
      <c r="M48" s="7" t="str">
        <f>+IFERROR(('STS Analysis'!Z48-'STS Analysis'!AG48)/'STS Analysis'!Z48,"")</f>
        <v/>
      </c>
      <c r="N48" s="260" t="str">
        <f>+IFERROR(('STS Analysis'!AD48-'STS Analysis'!AQ48)/'STS Analysis'!AD48,"")</f>
        <v/>
      </c>
      <c r="O48" s="7" t="str">
        <f>+IFERROR(('STS Analysis'!AE48-'STS Analysis'!AR48)/'STS Analysis'!AE48,"")</f>
        <v/>
      </c>
      <c r="P48" s="7" t="str">
        <f>+IFERROR(('STS Analysis'!AF48-'STS Analysis'!AS48)/'STS Analysis'!AF48,"")</f>
        <v/>
      </c>
      <c r="Q48" s="7" t="str">
        <f>+IFERROR(('STS Analysis'!AG48-'STS Analysis'!AT48)/'STS Analysis'!AG48,"")</f>
        <v/>
      </c>
      <c r="R48" s="260" t="str">
        <f>+IFERROR(('STS Analysis'!AK48-'STS Analysis'!AQ48)/'STS Analysis'!AK48,"")</f>
        <v/>
      </c>
      <c r="S48" s="7" t="str">
        <f>+IFERROR(('STS Analysis'!AL48-'STS Analysis'!AX48)/'STS Analysis'!AL48,"")</f>
        <v/>
      </c>
      <c r="T48" s="7" t="str">
        <f>+IFERROR(('STS Analysis'!AM48-'STS Analysis'!AY48)/'STS Analysis'!AM48,"")</f>
        <v/>
      </c>
      <c r="U48" s="91" t="str">
        <f>+IFERROR(('STS Analysis'!AN48-'STS Analysis'!AZ48)/'STS Analysis'!AN48,"")</f>
        <v/>
      </c>
      <c r="V48" s="263" t="str">
        <f>+IFERROR(('STS Analysis'!D48-'STS Analysis'!AQ48/1000)/'STS Analysis'!D48,"")</f>
        <v/>
      </c>
      <c r="W48" s="7" t="str">
        <f>+IFERROR(('STS Analysis'!E48-'STS Analysis'!AX48)/'STS Analysis'!E48,"")</f>
        <v/>
      </c>
      <c r="X48" s="7" t="str">
        <f>+IFERROR(('STS Analysis'!I48-'STS Analysis'!AY48)/'STS Analysis'!I48,"")</f>
        <v/>
      </c>
      <c r="Y48" s="7" t="str">
        <f>+IFERROR(('STS Analysis'!J48-'STS Analysis'!AZ48)/'STS Analysis'!J48,"")</f>
        <v/>
      </c>
      <c r="Z48" s="137" t="str">
        <f>+IFERROR(('STS Analysis'!K48-'STS Analysis'!BA48)/'STS Analysis'!K48,"")</f>
        <v/>
      </c>
      <c r="AA48" s="260"/>
      <c r="AB48" s="7" t="str">
        <f>+IFERROR(('STS Analysis'!H48-'STS Analysis'!BD48)/'STS Analysis'!H48,"")</f>
        <v/>
      </c>
      <c r="AC48" s="7" t="str">
        <f>+IFERROR(('STS Analysis'!I48-'STS Analysis'!BE48)/'STS Analysis'!I48,"")</f>
        <v/>
      </c>
      <c r="AD48" s="91" t="str">
        <f>+IFERROR(('STS Analysis'!J48-'STS Analysis'!BF48)/'STS Analysis'!J48,"")</f>
        <v/>
      </c>
      <c r="AE48" s="263" t="str">
        <f>+IFERROR(('STS Analysis'!BC48-'STS Analysis'!BI48)/'STS Analysis'!BC48,"")</f>
        <v/>
      </c>
      <c r="AF48" s="7" t="str">
        <f>+IFERROR(('STS Analysis'!BD48-'STS Analysis'!BJ48)/'STS Analysis'!BD48,"")</f>
        <v/>
      </c>
      <c r="AG48" s="7" t="str">
        <f>+IFERROR(('STS Analysis'!BE48-'STS Analysis'!BK48)/'STS Analysis'!BE48,"")</f>
        <v/>
      </c>
      <c r="AH48" s="7" t="str">
        <f>+IFERROR(('STS Analysis'!BF48-'STS Analysis'!BL48)/'STS Analysis'!BF48,"")</f>
        <v/>
      </c>
      <c r="AI48" s="260" t="str">
        <f>+IFERROR(('STS Analysis'!D48-'STS Analysis'!BI48/1000)/'STS Analysis'!D48,"")</f>
        <v/>
      </c>
      <c r="AJ48" s="7" t="str">
        <f>+IFERROR(('STS Analysis'!E48-'STS Analysis'!BJ48)/'STS Analysis'!E48,"")</f>
        <v/>
      </c>
      <c r="AK48" s="7" t="str">
        <f>+IFERROR(('STS Analysis'!I48-'STS Analysis'!BK48)/'STS Analysis'!I48,"")</f>
        <v/>
      </c>
      <c r="AL48" s="7" t="str">
        <f>+IFERROR(('STS Analysis'!J48-'STS Analysis'!BL48)/'STS Analysis'!J48,"")</f>
        <v/>
      </c>
      <c r="AM48" s="91" t="str">
        <f>+IFERROR(('STS Analysis'!K48-'STS Analysis'!BM48)/'STS Analysis'!K48,"")</f>
        <v/>
      </c>
      <c r="AN48" s="93"/>
    </row>
    <row r="49" spans="1:40" x14ac:dyDescent="0.35">
      <c r="A49" s="193">
        <v>43460</v>
      </c>
      <c r="B49" s="260">
        <f>+IFERROR(('STS Analysis'!D49-'STS Analysis'!G49)/'STS Analysis'!D49,"")</f>
        <v>0.51528532748555722</v>
      </c>
      <c r="C49" s="290" t="str">
        <f>+IFERROR(('STS Analysis'!E49-'STS Analysis'!H49)/'STS Analysis'!E49,"")</f>
        <v/>
      </c>
      <c r="D49" s="259">
        <f>IFERROR(('STS Analysis'!D49-'STS Analysis'!G49)/('STS Analysis'!N49-'STS Analysis'!G49),"")</f>
        <v>0.12947957779320035</v>
      </c>
      <c r="E49" s="266"/>
      <c r="F49" s="263" t="str">
        <f>+IFERROR(('STS Analysis'!G49-('STS Analysis'!W49))/'STS Analysis'!G49,"")</f>
        <v/>
      </c>
      <c r="G49" s="7" t="str">
        <f>+IFERROR(('STS Analysis'!H49-'STS Analysis'!X49)/'STS Analysis'!H49,"")</f>
        <v/>
      </c>
      <c r="H49" s="7" t="str">
        <f>+IFERROR(('STS Analysis'!I49-'STS Analysis'!Y49)/'STS Analysis'!I49,"")</f>
        <v/>
      </c>
      <c r="I49" s="7" t="str">
        <f>+IFERROR(('STS Analysis'!J49-'STS Analysis'!Z49)/'STS Analysis'!J49,"")</f>
        <v/>
      </c>
      <c r="J49" s="260" t="str">
        <f>+IFERROR(('STS Analysis'!W49-'STS Analysis'!AD49/1000)/'STS Analysis'!W49,"")</f>
        <v/>
      </c>
      <c r="K49" s="7" t="str">
        <f>+IFERROR(('STS Analysis'!X49-'STS Analysis'!AE49)/'STS Analysis'!X49,"")</f>
        <v/>
      </c>
      <c r="L49" s="7" t="str">
        <f>+IFERROR(('STS Analysis'!Y49-'STS Analysis'!AF49)/'STS Analysis'!Y49,"")</f>
        <v/>
      </c>
      <c r="M49" s="7" t="str">
        <f>+IFERROR(('STS Analysis'!Z49-'STS Analysis'!AG49)/'STS Analysis'!Z49,"")</f>
        <v/>
      </c>
      <c r="N49" s="260" t="str">
        <f>+IFERROR(('STS Analysis'!AD49-'STS Analysis'!AQ49)/'STS Analysis'!AD49,"")</f>
        <v/>
      </c>
      <c r="O49" s="7" t="str">
        <f>+IFERROR(('STS Analysis'!AE49-'STS Analysis'!AR49)/'STS Analysis'!AE49,"")</f>
        <v/>
      </c>
      <c r="P49" s="7" t="str">
        <f>+IFERROR(('STS Analysis'!AF49-'STS Analysis'!AS49)/'STS Analysis'!AF49,"")</f>
        <v/>
      </c>
      <c r="Q49" s="7" t="str">
        <f>+IFERROR(('STS Analysis'!AG49-'STS Analysis'!AT49)/'STS Analysis'!AG49,"")</f>
        <v/>
      </c>
      <c r="R49" s="260" t="str">
        <f>+IFERROR(('STS Analysis'!AK49-'STS Analysis'!AQ49)/'STS Analysis'!AK49,"")</f>
        <v/>
      </c>
      <c r="S49" s="7" t="str">
        <f>+IFERROR(('STS Analysis'!AL49-'STS Analysis'!AX49)/'STS Analysis'!AL49,"")</f>
        <v/>
      </c>
      <c r="T49" s="7" t="str">
        <f>+IFERROR(('STS Analysis'!AM49-'STS Analysis'!AY49)/'STS Analysis'!AM49,"")</f>
        <v/>
      </c>
      <c r="U49" s="91" t="str">
        <f>+IFERROR(('STS Analysis'!AN49-'STS Analysis'!AZ49)/'STS Analysis'!AN49,"")</f>
        <v/>
      </c>
      <c r="V49" s="263">
        <f>+IFERROR(('STS Analysis'!D49-'STS Analysis'!AQ49/1000)/'STS Analysis'!D49,"")</f>
        <v>0.9300927395796228</v>
      </c>
      <c r="W49" s="7" t="str">
        <f>+IFERROR(('STS Analysis'!E49-'STS Analysis'!AX49)/'STS Analysis'!E49,"")</f>
        <v/>
      </c>
      <c r="X49" s="7" t="str">
        <f>+IFERROR(('STS Analysis'!I49-'STS Analysis'!AY49)/'STS Analysis'!I49,"")</f>
        <v/>
      </c>
      <c r="Y49" s="7" t="str">
        <f>+IFERROR(('STS Analysis'!J49-'STS Analysis'!AZ49)/'STS Analysis'!J49,"")</f>
        <v/>
      </c>
      <c r="Z49" s="137" t="str">
        <f>+IFERROR(('STS Analysis'!K49-'STS Analysis'!BA49)/'STS Analysis'!K49,"")</f>
        <v/>
      </c>
      <c r="AA49" s="260"/>
      <c r="AB49" s="7" t="str">
        <f>+IFERROR(('STS Analysis'!H49-'STS Analysis'!BD49)/'STS Analysis'!H49,"")</f>
        <v/>
      </c>
      <c r="AC49" s="7" t="str">
        <f>+IFERROR(('STS Analysis'!I49-'STS Analysis'!BE49)/'STS Analysis'!I49,"")</f>
        <v/>
      </c>
      <c r="AD49" s="91" t="str">
        <f>+IFERROR(('STS Analysis'!J49-'STS Analysis'!BF49)/'STS Analysis'!J49,"")</f>
        <v/>
      </c>
      <c r="AE49" s="263" t="str">
        <f>+IFERROR(('STS Analysis'!BC49-'STS Analysis'!BI49)/'STS Analysis'!BC49,"")</f>
        <v/>
      </c>
      <c r="AF49" s="7" t="str">
        <f>+IFERROR(('STS Analysis'!BD49-'STS Analysis'!BJ49)/'STS Analysis'!BD49,"")</f>
        <v/>
      </c>
      <c r="AG49" s="7" t="str">
        <f>+IFERROR(('STS Analysis'!BE49-'STS Analysis'!BK49)/'STS Analysis'!BE49,"")</f>
        <v/>
      </c>
      <c r="AH49" s="7" t="str">
        <f>+IFERROR(('STS Analysis'!BF49-'STS Analysis'!BL49)/'STS Analysis'!BF49,"")</f>
        <v/>
      </c>
      <c r="AI49" s="260">
        <f>+IFERROR(('STS Analysis'!D49-'STS Analysis'!BI49/1000)/'STS Analysis'!D49,"")</f>
        <v>0.90003556727229583</v>
      </c>
      <c r="AJ49" s="7" t="str">
        <f>+IFERROR(('STS Analysis'!E49-'STS Analysis'!BJ49)/'STS Analysis'!E49,"")</f>
        <v/>
      </c>
      <c r="AK49" s="7" t="str">
        <f>+IFERROR(('STS Analysis'!I49-'STS Analysis'!BK49)/'STS Analysis'!I49,"")</f>
        <v/>
      </c>
      <c r="AL49" s="7" t="str">
        <f>+IFERROR(('STS Analysis'!J49-'STS Analysis'!BL49)/'STS Analysis'!J49,"")</f>
        <v/>
      </c>
      <c r="AM49" s="91" t="str">
        <f>+IFERROR(('STS Analysis'!K49-'STS Analysis'!BM49)/'STS Analysis'!K49,"")</f>
        <v/>
      </c>
      <c r="AN49" s="93"/>
    </row>
    <row r="50" spans="1:40" x14ac:dyDescent="0.35">
      <c r="A50" s="193">
        <v>43461</v>
      </c>
      <c r="B50" s="260" t="str">
        <f>+IFERROR(('STS Analysis'!D50-'STS Analysis'!G50)/'STS Analysis'!D50,"")</f>
        <v/>
      </c>
      <c r="C50" s="290" t="str">
        <f>+IFERROR(('STS Analysis'!E50-'STS Analysis'!H50)/'STS Analysis'!E50,"")</f>
        <v/>
      </c>
      <c r="D50" s="259" t="str">
        <f>IFERROR(('STS Analysis'!D50-'STS Analysis'!G50)/('STS Analysis'!N50-'STS Analysis'!G50),"")</f>
        <v/>
      </c>
      <c r="E50" s="266"/>
      <c r="F50" s="263" t="str">
        <f>+IFERROR(('STS Analysis'!G50-('STS Analysis'!W50))/'STS Analysis'!G50,"")</f>
        <v/>
      </c>
      <c r="G50" s="7" t="str">
        <f>+IFERROR(('STS Analysis'!H50-'STS Analysis'!X50)/'STS Analysis'!H50,"")</f>
        <v/>
      </c>
      <c r="H50" s="7" t="str">
        <f>+IFERROR(('STS Analysis'!I50-'STS Analysis'!Y50)/'STS Analysis'!I50,"")</f>
        <v/>
      </c>
      <c r="I50" s="7" t="str">
        <f>+IFERROR(('STS Analysis'!J50-'STS Analysis'!Z50)/'STS Analysis'!J50,"")</f>
        <v/>
      </c>
      <c r="J50" s="260" t="str">
        <f>+IFERROR(('STS Analysis'!W50-'STS Analysis'!AD50/1000)/'STS Analysis'!W50,"")</f>
        <v/>
      </c>
      <c r="K50" s="7" t="str">
        <f>+IFERROR(('STS Analysis'!X50-'STS Analysis'!AE50)/'STS Analysis'!X50,"")</f>
        <v/>
      </c>
      <c r="L50" s="7" t="str">
        <f>+IFERROR(('STS Analysis'!Y50-'STS Analysis'!AF50)/'STS Analysis'!Y50,"")</f>
        <v/>
      </c>
      <c r="M50" s="7" t="str">
        <f>+IFERROR(('STS Analysis'!Z50-'STS Analysis'!AG50)/'STS Analysis'!Z50,"")</f>
        <v/>
      </c>
      <c r="N50" s="260" t="str">
        <f>+IFERROR(('STS Analysis'!AD50-'STS Analysis'!AQ50)/'STS Analysis'!AD50,"")</f>
        <v/>
      </c>
      <c r="O50" s="7" t="str">
        <f>+IFERROR(('STS Analysis'!AE50-'STS Analysis'!AR50)/'STS Analysis'!AE50,"")</f>
        <v/>
      </c>
      <c r="P50" s="7" t="str">
        <f>+IFERROR(('STS Analysis'!AF50-'STS Analysis'!AS50)/'STS Analysis'!AF50,"")</f>
        <v/>
      </c>
      <c r="Q50" s="7" t="str">
        <f>+IFERROR(('STS Analysis'!AG50-'STS Analysis'!AT50)/'STS Analysis'!AG50,"")</f>
        <v/>
      </c>
      <c r="R50" s="260" t="str">
        <f>+IFERROR(('STS Analysis'!AK50-'STS Analysis'!AQ50)/'STS Analysis'!AK50,"")</f>
        <v/>
      </c>
      <c r="S50" s="7" t="str">
        <f>+IFERROR(('STS Analysis'!AL50-'STS Analysis'!AX50)/'STS Analysis'!AL50,"")</f>
        <v/>
      </c>
      <c r="T50" s="7" t="str">
        <f>+IFERROR(('STS Analysis'!AM50-'STS Analysis'!AY50)/'STS Analysis'!AM50,"")</f>
        <v/>
      </c>
      <c r="U50" s="91" t="str">
        <f>+IFERROR(('STS Analysis'!AN50-'STS Analysis'!AZ50)/'STS Analysis'!AN50,"")</f>
        <v/>
      </c>
      <c r="V50" s="263" t="str">
        <f>+IFERROR(('STS Analysis'!D50-'STS Analysis'!AQ50/1000)/'STS Analysis'!D50,"")</f>
        <v/>
      </c>
      <c r="W50" s="7" t="str">
        <f>+IFERROR(('STS Analysis'!E50-'STS Analysis'!AX50)/'STS Analysis'!E50,"")</f>
        <v/>
      </c>
      <c r="X50" s="7" t="str">
        <f>+IFERROR(('STS Analysis'!I50-'STS Analysis'!AY50)/'STS Analysis'!I50,"")</f>
        <v/>
      </c>
      <c r="Y50" s="7" t="str">
        <f>+IFERROR(('STS Analysis'!J50-'STS Analysis'!AZ50)/'STS Analysis'!J50,"")</f>
        <v/>
      </c>
      <c r="Z50" s="137" t="str">
        <f>+IFERROR(('STS Analysis'!K50-'STS Analysis'!BA50)/'STS Analysis'!K50,"")</f>
        <v/>
      </c>
      <c r="AA50" s="260"/>
      <c r="AB50" s="7" t="str">
        <f>+IFERROR(('STS Analysis'!H50-'STS Analysis'!BD50)/'STS Analysis'!H50,"")</f>
        <v/>
      </c>
      <c r="AC50" s="7" t="str">
        <f>+IFERROR(('STS Analysis'!I50-'STS Analysis'!BE50)/'STS Analysis'!I50,"")</f>
        <v/>
      </c>
      <c r="AD50" s="91" t="str">
        <f>+IFERROR(('STS Analysis'!J50-'STS Analysis'!BF50)/'STS Analysis'!J50,"")</f>
        <v/>
      </c>
      <c r="AE50" s="263" t="str">
        <f>+IFERROR(('STS Analysis'!BC50-'STS Analysis'!BI50)/'STS Analysis'!BC50,"")</f>
        <v/>
      </c>
      <c r="AF50" s="7" t="str">
        <f>+IFERROR(('STS Analysis'!BD50-'STS Analysis'!BJ50)/'STS Analysis'!BD50,"")</f>
        <v/>
      </c>
      <c r="AG50" s="7" t="str">
        <f>+IFERROR(('STS Analysis'!BE50-'STS Analysis'!BK50)/'STS Analysis'!BE50,"")</f>
        <v/>
      </c>
      <c r="AH50" s="7" t="str">
        <f>+IFERROR(('STS Analysis'!BF50-'STS Analysis'!BL50)/'STS Analysis'!BF50,"")</f>
        <v/>
      </c>
      <c r="AI50" s="260" t="str">
        <f>+IFERROR(('STS Analysis'!D50-'STS Analysis'!BI50/1000)/'STS Analysis'!D50,"")</f>
        <v/>
      </c>
      <c r="AJ50" s="7" t="str">
        <f>+IFERROR(('STS Analysis'!E50-'STS Analysis'!BJ50)/'STS Analysis'!E50,"")</f>
        <v/>
      </c>
      <c r="AK50" s="7" t="str">
        <f>+IFERROR(('STS Analysis'!I50-'STS Analysis'!BK50)/'STS Analysis'!I50,"")</f>
        <v/>
      </c>
      <c r="AL50" s="7" t="str">
        <f>+IFERROR(('STS Analysis'!J50-'STS Analysis'!BL50)/'STS Analysis'!J50,"")</f>
        <v/>
      </c>
      <c r="AM50" s="91" t="str">
        <f>+IFERROR(('STS Analysis'!K50-'STS Analysis'!BM50)/'STS Analysis'!K50,"")</f>
        <v/>
      </c>
      <c r="AN50" s="93"/>
    </row>
    <row r="51" spans="1:40" x14ac:dyDescent="0.35">
      <c r="A51" s="193">
        <v>43462</v>
      </c>
      <c r="B51" s="260">
        <f>+IFERROR(('STS Analysis'!D51-'STS Analysis'!G51)/'STS Analysis'!D51,"")</f>
        <v>0.74806444862941746</v>
      </c>
      <c r="C51" s="290" t="str">
        <f>+IFERROR(('STS Analysis'!E51-'STS Analysis'!H51)/'STS Analysis'!E51,"")</f>
        <v/>
      </c>
      <c r="D51" s="259">
        <f>IFERROR(('STS Analysis'!D51-'STS Analysis'!G51)/('STS Analysis'!N51-'STS Analysis'!G51),"")</f>
        <v>0.25468225086989399</v>
      </c>
      <c r="E51" s="266"/>
      <c r="F51" s="263" t="str">
        <f>+IFERROR(('STS Analysis'!G51-('STS Analysis'!W51))/'STS Analysis'!G51,"")</f>
        <v/>
      </c>
      <c r="G51" s="7" t="str">
        <f>+IFERROR(('STS Analysis'!H51-'STS Analysis'!X51)/'STS Analysis'!H51,"")</f>
        <v/>
      </c>
      <c r="H51" s="7" t="str">
        <f>+IFERROR(('STS Analysis'!I51-'STS Analysis'!Y51)/'STS Analysis'!I51,"")</f>
        <v/>
      </c>
      <c r="I51" s="7" t="str">
        <f>+IFERROR(('STS Analysis'!J51-'STS Analysis'!Z51)/'STS Analysis'!J51,"")</f>
        <v/>
      </c>
      <c r="J51" s="260" t="str">
        <f>+IFERROR(('STS Analysis'!W51-'STS Analysis'!AD51/1000)/'STS Analysis'!W51,"")</f>
        <v/>
      </c>
      <c r="K51" s="7" t="str">
        <f>+IFERROR(('STS Analysis'!X51-'STS Analysis'!AE51)/'STS Analysis'!X51,"")</f>
        <v/>
      </c>
      <c r="L51" s="7" t="str">
        <f>+IFERROR(('STS Analysis'!Y51-'STS Analysis'!AF51)/'STS Analysis'!Y51,"")</f>
        <v/>
      </c>
      <c r="M51" s="7" t="str">
        <f>+IFERROR(('STS Analysis'!Z51-'STS Analysis'!AG51)/'STS Analysis'!Z51,"")</f>
        <v/>
      </c>
      <c r="N51" s="260" t="str">
        <f>+IFERROR(('STS Analysis'!AD51-'STS Analysis'!AQ51)/'STS Analysis'!AD51,"")</f>
        <v/>
      </c>
      <c r="O51" s="7" t="str">
        <f>+IFERROR(('STS Analysis'!AE51-'STS Analysis'!AR51)/'STS Analysis'!AE51,"")</f>
        <v/>
      </c>
      <c r="P51" s="7" t="str">
        <f>+IFERROR(('STS Analysis'!AF51-'STS Analysis'!AS51)/'STS Analysis'!AF51,"")</f>
        <v/>
      </c>
      <c r="Q51" s="7" t="str">
        <f>+IFERROR(('STS Analysis'!AG51-'STS Analysis'!AT51)/'STS Analysis'!AG51,"")</f>
        <v/>
      </c>
      <c r="R51" s="260" t="str">
        <f>+IFERROR(('STS Analysis'!AK51-'STS Analysis'!AQ51)/'STS Analysis'!AK51,"")</f>
        <v/>
      </c>
      <c r="S51" s="7" t="str">
        <f>+IFERROR(('STS Analysis'!AL51-'STS Analysis'!AX51)/'STS Analysis'!AL51,"")</f>
        <v/>
      </c>
      <c r="T51" s="7" t="str">
        <f>+IFERROR(('STS Analysis'!AM51-'STS Analysis'!AY51)/'STS Analysis'!AM51,"")</f>
        <v/>
      </c>
      <c r="U51" s="91" t="str">
        <f>+IFERROR(('STS Analysis'!AN51-'STS Analysis'!AZ51)/'STS Analysis'!AN51,"")</f>
        <v/>
      </c>
      <c r="V51" s="263" t="str">
        <f>+IFERROR(('STS Analysis'!D51-'STS Analysis'!AQ51/1000)/'STS Analysis'!D51,"")</f>
        <v/>
      </c>
      <c r="W51" s="7" t="str">
        <f>+IFERROR(('STS Analysis'!E51-'STS Analysis'!AX51)/'STS Analysis'!E51,"")</f>
        <v/>
      </c>
      <c r="X51" s="7" t="str">
        <f>+IFERROR(('STS Analysis'!I51-'STS Analysis'!AY51)/'STS Analysis'!I51,"")</f>
        <v/>
      </c>
      <c r="Y51" s="7" t="str">
        <f>+IFERROR(('STS Analysis'!J51-'STS Analysis'!AZ51)/'STS Analysis'!J51,"")</f>
        <v/>
      </c>
      <c r="Z51" s="137" t="str">
        <f>+IFERROR(('STS Analysis'!K51-'STS Analysis'!BA51)/'STS Analysis'!K51,"")</f>
        <v/>
      </c>
      <c r="AA51" s="260"/>
      <c r="AB51" s="7" t="str">
        <f>+IFERROR(('STS Analysis'!H51-'STS Analysis'!BD51)/'STS Analysis'!H51,"")</f>
        <v/>
      </c>
      <c r="AC51" s="7" t="str">
        <f>+IFERROR(('STS Analysis'!I51-'STS Analysis'!BE51)/'STS Analysis'!I51,"")</f>
        <v/>
      </c>
      <c r="AD51" s="91" t="str">
        <f>+IFERROR(('STS Analysis'!J51-'STS Analysis'!BF51)/'STS Analysis'!J51,"")</f>
        <v/>
      </c>
      <c r="AE51" s="263" t="str">
        <f>+IFERROR(('STS Analysis'!BC51-'STS Analysis'!BI51)/'STS Analysis'!BC51,"")</f>
        <v/>
      </c>
      <c r="AF51" s="7" t="str">
        <f>+IFERROR(('STS Analysis'!BD51-'STS Analysis'!BJ51)/'STS Analysis'!BD51,"")</f>
        <v/>
      </c>
      <c r="AG51" s="7" t="str">
        <f>+IFERROR(('STS Analysis'!BE51-'STS Analysis'!BK51)/'STS Analysis'!BE51,"")</f>
        <v/>
      </c>
      <c r="AH51" s="7" t="str">
        <f>+IFERROR(('STS Analysis'!BF51-'STS Analysis'!BL51)/'STS Analysis'!BF51,"")</f>
        <v/>
      </c>
      <c r="AI51" s="260" t="str">
        <f>+IFERROR(('STS Analysis'!D51-'STS Analysis'!BI51/1000)/'STS Analysis'!D51,"")</f>
        <v/>
      </c>
      <c r="AJ51" s="7" t="str">
        <f>+IFERROR(('STS Analysis'!E51-'STS Analysis'!BJ51)/'STS Analysis'!E51,"")</f>
        <v/>
      </c>
      <c r="AK51" s="7" t="str">
        <f>+IFERROR(('STS Analysis'!I51-'STS Analysis'!BK51)/'STS Analysis'!I51,"")</f>
        <v/>
      </c>
      <c r="AL51" s="7" t="str">
        <f>+IFERROR(('STS Analysis'!J51-'STS Analysis'!BL51)/'STS Analysis'!J51,"")</f>
        <v/>
      </c>
      <c r="AM51" s="91" t="str">
        <f>+IFERROR(('STS Analysis'!K51-'STS Analysis'!BM51)/'STS Analysis'!K51,"")</f>
        <v/>
      </c>
      <c r="AN51" s="93"/>
    </row>
    <row r="52" spans="1:40" x14ac:dyDescent="0.35">
      <c r="A52" s="193">
        <v>43463</v>
      </c>
      <c r="B52" s="295" t="str">
        <f>+IFERROR(('STS Analysis'!D52-'STS Analysis'!G52)/'STS Analysis'!D52,"")</f>
        <v/>
      </c>
      <c r="C52" s="296" t="str">
        <f>+IFERROR(('STS Analysis'!E52-'STS Analysis'!H52)/'STS Analysis'!E52,"")</f>
        <v/>
      </c>
      <c r="D52" s="296" t="str">
        <f>IFERROR(('STS Analysis'!D52-'STS Analysis'!G52)/('STS Analysis'!N52-'STS Analysis'!G52),"")</f>
        <v/>
      </c>
      <c r="E52" s="297"/>
      <c r="F52" s="298" t="str">
        <f>+IFERROR(('STS Analysis'!G52-('STS Analysis'!W52))/'STS Analysis'!G52,"")</f>
        <v/>
      </c>
      <c r="G52" s="299" t="str">
        <f>+IFERROR(('STS Analysis'!H52-'STS Analysis'!X52)/'STS Analysis'!H52,"")</f>
        <v/>
      </c>
      <c r="H52" s="299" t="str">
        <f>+IFERROR(('STS Analysis'!I52-'STS Analysis'!Y52)/'STS Analysis'!I52,"")</f>
        <v/>
      </c>
      <c r="I52" s="299" t="str">
        <f>+IFERROR(('STS Analysis'!J52-'STS Analysis'!Z52)/'STS Analysis'!J52,"")</f>
        <v/>
      </c>
      <c r="J52" s="295" t="str">
        <f>+IFERROR(('STS Analysis'!W52-'STS Analysis'!AD52/1000)/'STS Analysis'!W52,"")</f>
        <v/>
      </c>
      <c r="K52" s="299" t="str">
        <f>+IFERROR(('STS Analysis'!X52-'STS Analysis'!AE52)/'STS Analysis'!X52,"")</f>
        <v/>
      </c>
      <c r="L52" s="299" t="str">
        <f>+IFERROR(('STS Analysis'!Y52-'STS Analysis'!AF52)/'STS Analysis'!Y52,"")</f>
        <v/>
      </c>
      <c r="M52" s="299" t="str">
        <f>+IFERROR(('STS Analysis'!Z52-'STS Analysis'!AG52)/'STS Analysis'!Z52,"")</f>
        <v/>
      </c>
      <c r="N52" s="295" t="str">
        <f>+IFERROR(('STS Analysis'!AD52-'STS Analysis'!AQ52)/'STS Analysis'!AD52,"")</f>
        <v/>
      </c>
      <c r="O52" s="299" t="str">
        <f>+IFERROR(('STS Analysis'!AE52-'STS Analysis'!AR52)/'STS Analysis'!AE52,"")</f>
        <v/>
      </c>
      <c r="P52" s="299" t="str">
        <f>+IFERROR(('STS Analysis'!AF52-'STS Analysis'!AS52)/'STS Analysis'!AF52,"")</f>
        <v/>
      </c>
      <c r="Q52" s="299" t="str">
        <f>+IFERROR(('STS Analysis'!AG52-'STS Analysis'!AT52)/'STS Analysis'!AG52,"")</f>
        <v/>
      </c>
      <c r="R52" s="295" t="str">
        <f>+IFERROR(('STS Analysis'!AK52-'STS Analysis'!AQ52)/'STS Analysis'!AK52,"")</f>
        <v/>
      </c>
      <c r="S52" s="299" t="str">
        <f>+IFERROR(('STS Analysis'!AL52-'STS Analysis'!AX52)/'STS Analysis'!AL52,"")</f>
        <v/>
      </c>
      <c r="T52" s="299" t="str">
        <f>+IFERROR(('STS Analysis'!AM52-'STS Analysis'!AY52)/'STS Analysis'!AM52,"")</f>
        <v/>
      </c>
      <c r="U52" s="300" t="str">
        <f>+IFERROR(('STS Analysis'!AN52-'STS Analysis'!AZ52)/'STS Analysis'!AN52,"")</f>
        <v/>
      </c>
      <c r="V52" s="298" t="str">
        <f>+IFERROR(('STS Analysis'!D52-'STS Analysis'!AQ52/1000)/'STS Analysis'!D52,"")</f>
        <v/>
      </c>
      <c r="W52" s="299" t="str">
        <f>+IFERROR(('STS Analysis'!E52-'STS Analysis'!AX52)/'STS Analysis'!E52,"")</f>
        <v/>
      </c>
      <c r="X52" s="299" t="str">
        <f>+IFERROR(('STS Analysis'!I52-'STS Analysis'!AY52)/'STS Analysis'!I52,"")</f>
        <v/>
      </c>
      <c r="Y52" s="299" t="str">
        <f>+IFERROR(('STS Analysis'!J52-'STS Analysis'!AZ52)/'STS Analysis'!J52,"")</f>
        <v/>
      </c>
      <c r="Z52" s="301" t="str">
        <f>+IFERROR(('STS Analysis'!K52-'STS Analysis'!BA52)/'STS Analysis'!K52,"")</f>
        <v/>
      </c>
      <c r="AA52" s="295"/>
      <c r="AB52" s="299" t="str">
        <f>+IFERROR(('STS Analysis'!H52-'STS Analysis'!BD52)/'STS Analysis'!H52,"")</f>
        <v/>
      </c>
      <c r="AC52" s="299" t="str">
        <f>+IFERROR(('STS Analysis'!I52-'STS Analysis'!BE52)/'STS Analysis'!I52,"")</f>
        <v/>
      </c>
      <c r="AD52" s="300" t="str">
        <f>+IFERROR(('STS Analysis'!J52-'STS Analysis'!BF52)/'STS Analysis'!J52,"")</f>
        <v/>
      </c>
      <c r="AE52" s="298" t="str">
        <f>+IFERROR(('STS Analysis'!BC52-'STS Analysis'!BI52)/'STS Analysis'!BC52,"")</f>
        <v/>
      </c>
      <c r="AF52" s="299" t="str">
        <f>+IFERROR(('STS Analysis'!BD52-'STS Analysis'!BJ52)/'STS Analysis'!BD52,"")</f>
        <v/>
      </c>
      <c r="AG52" s="299" t="str">
        <f>+IFERROR(('STS Analysis'!BE52-'STS Analysis'!BK52)/'STS Analysis'!BE52,"")</f>
        <v/>
      </c>
      <c r="AH52" s="299" t="str">
        <f>+IFERROR(('STS Analysis'!BF52-'STS Analysis'!BL52)/'STS Analysis'!BF52,"")</f>
        <v/>
      </c>
      <c r="AI52" s="295" t="str">
        <f>+IFERROR(('STS Analysis'!D52-'STS Analysis'!BI52/1000)/'STS Analysis'!D52,"")</f>
        <v/>
      </c>
      <c r="AJ52" s="299" t="str">
        <f>+IFERROR(('STS Analysis'!E52-'STS Analysis'!BJ52)/'STS Analysis'!E52,"")</f>
        <v/>
      </c>
      <c r="AK52" s="299" t="str">
        <f>+IFERROR(('STS Analysis'!I52-'STS Analysis'!BK52)/'STS Analysis'!I52,"")</f>
        <v/>
      </c>
      <c r="AL52" s="299" t="str">
        <f>+IFERROR(('STS Analysis'!J52-'STS Analysis'!BL52)/'STS Analysis'!J52,"")</f>
        <v/>
      </c>
      <c r="AM52" s="300" t="str">
        <f>+IFERROR(('STS Analysis'!K52-'STS Analysis'!BM52)/'STS Analysis'!K52,"")</f>
        <v/>
      </c>
      <c r="AN52" s="90"/>
    </row>
    <row r="53" spans="1:40" x14ac:dyDescent="0.35">
      <c r="A53" s="193">
        <v>43464</v>
      </c>
      <c r="B53" s="295" t="str">
        <f>+IFERROR(('STS Analysis'!D53-'STS Analysis'!G53)/'STS Analysis'!D53,"")</f>
        <v/>
      </c>
      <c r="C53" s="296" t="str">
        <f>+IFERROR(('STS Analysis'!E53-'STS Analysis'!H53)/'STS Analysis'!E53,"")</f>
        <v/>
      </c>
      <c r="D53" s="296" t="str">
        <f>IFERROR(('STS Analysis'!D53-'STS Analysis'!G53)/('STS Analysis'!N53-'STS Analysis'!G53),"")</f>
        <v/>
      </c>
      <c r="E53" s="297"/>
      <c r="F53" s="298" t="str">
        <f>+IFERROR(('STS Analysis'!G53-('STS Analysis'!W53))/'STS Analysis'!G53,"")</f>
        <v/>
      </c>
      <c r="G53" s="299" t="str">
        <f>+IFERROR(('STS Analysis'!H53-'STS Analysis'!X53)/'STS Analysis'!H53,"")</f>
        <v/>
      </c>
      <c r="H53" s="299" t="str">
        <f>+IFERROR(('STS Analysis'!I53-'STS Analysis'!Y53)/'STS Analysis'!I53,"")</f>
        <v/>
      </c>
      <c r="I53" s="299" t="str">
        <f>+IFERROR(('STS Analysis'!J53-'STS Analysis'!Z53)/'STS Analysis'!J53,"")</f>
        <v/>
      </c>
      <c r="J53" s="295" t="str">
        <f>+IFERROR(('STS Analysis'!W53-'STS Analysis'!AD53/1000)/'STS Analysis'!W53,"")</f>
        <v/>
      </c>
      <c r="K53" s="299" t="str">
        <f>+IFERROR(('STS Analysis'!X53-'STS Analysis'!AE53)/'STS Analysis'!X53,"")</f>
        <v/>
      </c>
      <c r="L53" s="299" t="str">
        <f>+IFERROR(('STS Analysis'!Y53-'STS Analysis'!AF53)/'STS Analysis'!Y53,"")</f>
        <v/>
      </c>
      <c r="M53" s="299" t="str">
        <f>+IFERROR(('STS Analysis'!Z53-'STS Analysis'!AG53)/'STS Analysis'!Z53,"")</f>
        <v/>
      </c>
      <c r="N53" s="295" t="str">
        <f>+IFERROR(('STS Analysis'!AD53-'STS Analysis'!AQ53)/'STS Analysis'!AD53,"")</f>
        <v/>
      </c>
      <c r="O53" s="299" t="str">
        <f>+IFERROR(('STS Analysis'!AE53-'STS Analysis'!AR53)/'STS Analysis'!AE53,"")</f>
        <v/>
      </c>
      <c r="P53" s="299" t="str">
        <f>+IFERROR(('STS Analysis'!AF53-'STS Analysis'!AS53)/'STS Analysis'!AF53,"")</f>
        <v/>
      </c>
      <c r="Q53" s="299" t="str">
        <f>+IFERROR(('STS Analysis'!AG53-'STS Analysis'!AT53)/'STS Analysis'!AG53,"")</f>
        <v/>
      </c>
      <c r="R53" s="295" t="str">
        <f>+IFERROR(('STS Analysis'!AK53-'STS Analysis'!AQ53)/'STS Analysis'!AK53,"")</f>
        <v/>
      </c>
      <c r="S53" s="299" t="str">
        <f>+IFERROR(('STS Analysis'!AL53-'STS Analysis'!AX53)/'STS Analysis'!AL53,"")</f>
        <v/>
      </c>
      <c r="T53" s="299" t="str">
        <f>+IFERROR(('STS Analysis'!AM53-'STS Analysis'!AY53)/'STS Analysis'!AM53,"")</f>
        <v/>
      </c>
      <c r="U53" s="300" t="str">
        <f>+IFERROR(('STS Analysis'!AN53-'STS Analysis'!AZ53)/'STS Analysis'!AN53,"")</f>
        <v/>
      </c>
      <c r="V53" s="298" t="str">
        <f>+IFERROR(('STS Analysis'!D53-'STS Analysis'!AQ53/1000)/'STS Analysis'!D53,"")</f>
        <v/>
      </c>
      <c r="W53" s="299" t="str">
        <f>+IFERROR(('STS Analysis'!E53-'STS Analysis'!AX53)/'STS Analysis'!E53,"")</f>
        <v/>
      </c>
      <c r="X53" s="299" t="str">
        <f>+IFERROR(('STS Analysis'!I53-'STS Analysis'!AY53)/'STS Analysis'!I53,"")</f>
        <v/>
      </c>
      <c r="Y53" s="299" t="str">
        <f>+IFERROR(('STS Analysis'!J53-'STS Analysis'!AZ53)/'STS Analysis'!J53,"")</f>
        <v/>
      </c>
      <c r="Z53" s="301" t="str">
        <f>+IFERROR(('STS Analysis'!K53-'STS Analysis'!BA53)/'STS Analysis'!K53,"")</f>
        <v/>
      </c>
      <c r="AA53" s="295"/>
      <c r="AB53" s="299" t="str">
        <f>+IFERROR(('STS Analysis'!H53-'STS Analysis'!BD53)/'STS Analysis'!H53,"")</f>
        <v/>
      </c>
      <c r="AC53" s="299" t="str">
        <f>+IFERROR(('STS Analysis'!I53-'STS Analysis'!BE53)/'STS Analysis'!I53,"")</f>
        <v/>
      </c>
      <c r="AD53" s="300" t="str">
        <f>+IFERROR(('STS Analysis'!J53-'STS Analysis'!BF53)/'STS Analysis'!J53,"")</f>
        <v/>
      </c>
      <c r="AE53" s="298" t="str">
        <f>+IFERROR(('STS Analysis'!BC53-'STS Analysis'!BI53)/'STS Analysis'!BC53,"")</f>
        <v/>
      </c>
      <c r="AF53" s="299" t="str">
        <f>+IFERROR(('STS Analysis'!BD53-'STS Analysis'!BJ53)/'STS Analysis'!BD53,"")</f>
        <v/>
      </c>
      <c r="AG53" s="299" t="str">
        <f>+IFERROR(('STS Analysis'!BE53-'STS Analysis'!BK53)/'STS Analysis'!BE53,"")</f>
        <v/>
      </c>
      <c r="AH53" s="299" t="str">
        <f>+IFERROR(('STS Analysis'!BF53-'STS Analysis'!BL53)/'STS Analysis'!BF53,"")</f>
        <v/>
      </c>
      <c r="AI53" s="295" t="str">
        <f>+IFERROR(('STS Analysis'!D53-'STS Analysis'!BI53/1000)/'STS Analysis'!D53,"")</f>
        <v/>
      </c>
      <c r="AJ53" s="299" t="str">
        <f>+IFERROR(('STS Analysis'!E53-'STS Analysis'!BJ53)/'STS Analysis'!E53,"")</f>
        <v/>
      </c>
      <c r="AK53" s="299" t="str">
        <f>+IFERROR(('STS Analysis'!I53-'STS Analysis'!BK53)/'STS Analysis'!I53,"")</f>
        <v/>
      </c>
      <c r="AL53" s="299" t="str">
        <f>+IFERROR(('STS Analysis'!J53-'STS Analysis'!BL53)/'STS Analysis'!J53,"")</f>
        <v/>
      </c>
      <c r="AM53" s="300" t="str">
        <f>+IFERROR(('STS Analysis'!K53-'STS Analysis'!BM53)/'STS Analysis'!K53,"")</f>
        <v/>
      </c>
      <c r="AN53" s="90"/>
    </row>
    <row r="54" spans="1:40" x14ac:dyDescent="0.35">
      <c r="A54" s="193">
        <v>43465</v>
      </c>
      <c r="B54" s="260" t="str">
        <f>+IFERROR(('STS Analysis'!D54-'STS Analysis'!G54)/'STS Analysis'!D54,"")</f>
        <v/>
      </c>
      <c r="C54" s="290" t="str">
        <f>+IFERROR(('STS Analysis'!E54-'STS Analysis'!H54)/'STS Analysis'!E54,"")</f>
        <v/>
      </c>
      <c r="D54" s="259" t="str">
        <f>IFERROR(('STS Analysis'!D54-'STS Analysis'!G54)/('STS Analysis'!N54-'STS Analysis'!G54),"")</f>
        <v/>
      </c>
      <c r="E54" s="266"/>
      <c r="F54" s="263" t="str">
        <f>+IFERROR(('STS Analysis'!G54-('STS Analysis'!W54))/'STS Analysis'!G54,"")</f>
        <v/>
      </c>
      <c r="G54" s="7" t="str">
        <f>+IFERROR(('STS Analysis'!H54-'STS Analysis'!X54)/'STS Analysis'!H54,"")</f>
        <v/>
      </c>
      <c r="H54" s="7" t="str">
        <f>+IFERROR(('STS Analysis'!I54-'STS Analysis'!Y54)/'STS Analysis'!I54,"")</f>
        <v/>
      </c>
      <c r="I54" s="7" t="str">
        <f>+IFERROR(('STS Analysis'!J54-'STS Analysis'!Z54)/'STS Analysis'!J54,"")</f>
        <v/>
      </c>
      <c r="J54" s="260" t="str">
        <f>+IFERROR(('STS Analysis'!W54-'STS Analysis'!AD54/1000)/'STS Analysis'!W54,"")</f>
        <v/>
      </c>
      <c r="K54" s="7" t="str">
        <f>+IFERROR(('STS Analysis'!X54-'STS Analysis'!AE54)/'STS Analysis'!X54,"")</f>
        <v/>
      </c>
      <c r="L54" s="7" t="str">
        <f>+IFERROR(('STS Analysis'!Y54-'STS Analysis'!AF54)/'STS Analysis'!Y54,"")</f>
        <v/>
      </c>
      <c r="M54" s="7" t="str">
        <f>+IFERROR(('STS Analysis'!Z54-'STS Analysis'!AG54)/'STS Analysis'!Z54,"")</f>
        <v/>
      </c>
      <c r="N54" s="260" t="str">
        <f>+IFERROR(('STS Analysis'!AD54-'STS Analysis'!AQ54)/'STS Analysis'!AD54,"")</f>
        <v/>
      </c>
      <c r="O54" s="7" t="str">
        <f>+IFERROR(('STS Analysis'!AE54-'STS Analysis'!AR54)/'STS Analysis'!AE54,"")</f>
        <v/>
      </c>
      <c r="P54" s="7" t="str">
        <f>+IFERROR(('STS Analysis'!AF54-'STS Analysis'!AS54)/'STS Analysis'!AF54,"")</f>
        <v/>
      </c>
      <c r="Q54" s="7" t="str">
        <f>+IFERROR(('STS Analysis'!AG54-'STS Analysis'!AT54)/'STS Analysis'!AG54,"")</f>
        <v/>
      </c>
      <c r="R54" s="260" t="str">
        <f>+IFERROR(('STS Analysis'!AK54-'STS Analysis'!AQ54)/'STS Analysis'!AK54,"")</f>
        <v/>
      </c>
      <c r="S54" s="7" t="str">
        <f>+IFERROR(('STS Analysis'!AL54-'STS Analysis'!AX54)/'STS Analysis'!AL54,"")</f>
        <v/>
      </c>
      <c r="T54" s="7" t="str">
        <f>+IFERROR(('STS Analysis'!AM54-'STS Analysis'!AY54)/'STS Analysis'!AM54,"")</f>
        <v/>
      </c>
      <c r="U54" s="91" t="str">
        <f>+IFERROR(('STS Analysis'!AN54-'STS Analysis'!AZ54)/'STS Analysis'!AN54,"")</f>
        <v/>
      </c>
      <c r="V54" s="263" t="str">
        <f>+IFERROR(('STS Analysis'!D54-'STS Analysis'!AQ54/1000)/'STS Analysis'!D54,"")</f>
        <v/>
      </c>
      <c r="W54" s="7" t="str">
        <f>+IFERROR(('STS Analysis'!E54-'STS Analysis'!AX54)/'STS Analysis'!E54,"")</f>
        <v/>
      </c>
      <c r="X54" s="7" t="str">
        <f>+IFERROR(('STS Analysis'!I54-'STS Analysis'!AY54)/'STS Analysis'!I54,"")</f>
        <v/>
      </c>
      <c r="Y54" s="7" t="str">
        <f>+IFERROR(('STS Analysis'!J54-'STS Analysis'!AZ54)/'STS Analysis'!J54,"")</f>
        <v/>
      </c>
      <c r="Z54" s="137" t="str">
        <f>+IFERROR(('STS Analysis'!K54-'STS Analysis'!BA54)/'STS Analysis'!K54,"")</f>
        <v/>
      </c>
      <c r="AA54" s="260"/>
      <c r="AB54" s="7" t="str">
        <f>+IFERROR(('STS Analysis'!H54-'STS Analysis'!BD54)/'STS Analysis'!H54,"")</f>
        <v/>
      </c>
      <c r="AC54" s="7" t="str">
        <f>+IFERROR(('STS Analysis'!I54-'STS Analysis'!BE54)/'STS Analysis'!I54,"")</f>
        <v/>
      </c>
      <c r="AD54" s="91" t="str">
        <f>+IFERROR(('STS Analysis'!J54-'STS Analysis'!BF54)/'STS Analysis'!J54,"")</f>
        <v/>
      </c>
      <c r="AE54" s="263" t="str">
        <f>+IFERROR(('STS Analysis'!BC54-'STS Analysis'!BI54)/'STS Analysis'!BC54,"")</f>
        <v/>
      </c>
      <c r="AF54" s="7" t="str">
        <f>+IFERROR(('STS Analysis'!BD54-'STS Analysis'!BJ54)/'STS Analysis'!BD54,"")</f>
        <v/>
      </c>
      <c r="AG54" s="7" t="str">
        <f>+IFERROR(('STS Analysis'!BE54-'STS Analysis'!BK54)/'STS Analysis'!BE54,"")</f>
        <v/>
      </c>
      <c r="AH54" s="7" t="str">
        <f>+IFERROR(('STS Analysis'!BF54-'STS Analysis'!BL54)/'STS Analysis'!BF54,"")</f>
        <v/>
      </c>
      <c r="AI54" s="260" t="str">
        <f>+IFERROR(('STS Analysis'!D54-'STS Analysis'!BI54/1000)/'STS Analysis'!D54,"")</f>
        <v/>
      </c>
      <c r="AJ54" s="7" t="str">
        <f>+IFERROR(('STS Analysis'!E54-'STS Analysis'!BJ54)/'STS Analysis'!E54,"")</f>
        <v/>
      </c>
      <c r="AK54" s="7" t="str">
        <f>+IFERROR(('STS Analysis'!I54-'STS Analysis'!BK54)/'STS Analysis'!I54,"")</f>
        <v/>
      </c>
      <c r="AL54" s="7" t="str">
        <f>+IFERROR(('STS Analysis'!J54-'STS Analysis'!BL54)/'STS Analysis'!J54,"")</f>
        <v/>
      </c>
      <c r="AM54" s="91" t="str">
        <f>+IFERROR(('STS Analysis'!K54-'STS Analysis'!BM54)/'STS Analysis'!K54,"")</f>
        <v/>
      </c>
      <c r="AN54" s="93"/>
    </row>
    <row r="55" spans="1:40" x14ac:dyDescent="0.35">
      <c r="A55" s="193">
        <v>43466</v>
      </c>
      <c r="B55" s="260" t="str">
        <f>+IFERROR(('STS Analysis'!D55-'STS Analysis'!G55)/'STS Analysis'!D55,"")</f>
        <v/>
      </c>
      <c r="C55" s="290" t="str">
        <f>+IFERROR(('STS Analysis'!E55-'STS Analysis'!H55)/'STS Analysis'!E55,"")</f>
        <v/>
      </c>
      <c r="D55" s="259" t="str">
        <f>IFERROR(('STS Analysis'!D55-'STS Analysis'!G55)/('STS Analysis'!N55-'STS Analysis'!G55),"")</f>
        <v/>
      </c>
      <c r="E55" s="266"/>
      <c r="F55" s="263" t="str">
        <f>+IFERROR(('STS Analysis'!G55-('STS Analysis'!W55))/'STS Analysis'!G55,"")</f>
        <v/>
      </c>
      <c r="G55" s="7" t="str">
        <f>+IFERROR(('STS Analysis'!H55-'STS Analysis'!X55)/'STS Analysis'!H55,"")</f>
        <v/>
      </c>
      <c r="H55" s="7" t="str">
        <f>+IFERROR(('STS Analysis'!I55-'STS Analysis'!Y55)/'STS Analysis'!I55,"")</f>
        <v/>
      </c>
      <c r="I55" s="7" t="str">
        <f>+IFERROR(('STS Analysis'!J55-'STS Analysis'!Z55)/'STS Analysis'!J55,"")</f>
        <v/>
      </c>
      <c r="J55" s="260" t="str">
        <f>+IFERROR(('STS Analysis'!W55-'STS Analysis'!AD55/1000)/'STS Analysis'!W55,"")</f>
        <v/>
      </c>
      <c r="K55" s="7" t="str">
        <f>+IFERROR(('STS Analysis'!X55-'STS Analysis'!AE55)/'STS Analysis'!X55,"")</f>
        <v/>
      </c>
      <c r="L55" s="7" t="str">
        <f>+IFERROR(('STS Analysis'!Y55-'STS Analysis'!AF55)/'STS Analysis'!Y55,"")</f>
        <v/>
      </c>
      <c r="M55" s="7" t="str">
        <f>+IFERROR(('STS Analysis'!Z55-'STS Analysis'!AG55)/'STS Analysis'!Z55,"")</f>
        <v/>
      </c>
      <c r="N55" s="260" t="str">
        <f>+IFERROR(('STS Analysis'!AD55-'STS Analysis'!AQ55)/'STS Analysis'!AD55,"")</f>
        <v/>
      </c>
      <c r="O55" s="7" t="str">
        <f>+IFERROR(('STS Analysis'!AE55-'STS Analysis'!AR55)/'STS Analysis'!AE55,"")</f>
        <v/>
      </c>
      <c r="P55" s="7" t="str">
        <f>+IFERROR(('STS Analysis'!AF55-'STS Analysis'!AS55)/'STS Analysis'!AF55,"")</f>
        <v/>
      </c>
      <c r="Q55" s="7" t="str">
        <f>+IFERROR(('STS Analysis'!AG55-'STS Analysis'!AT55)/'STS Analysis'!AG55,"")</f>
        <v/>
      </c>
      <c r="R55" s="260" t="str">
        <f>+IFERROR(('STS Analysis'!AK55-'STS Analysis'!AQ55)/'STS Analysis'!AK55,"")</f>
        <v/>
      </c>
      <c r="S55" s="7" t="str">
        <f>+IFERROR(('STS Analysis'!AL55-'STS Analysis'!AX55)/'STS Analysis'!AL55,"")</f>
        <v/>
      </c>
      <c r="T55" s="7" t="str">
        <f>+IFERROR(('STS Analysis'!AM55-'STS Analysis'!AY55)/'STS Analysis'!AM55,"")</f>
        <v/>
      </c>
      <c r="U55" s="91" t="str">
        <f>+IFERROR(('STS Analysis'!AN55-'STS Analysis'!AZ55)/'STS Analysis'!AN55,"")</f>
        <v/>
      </c>
      <c r="V55" s="263" t="str">
        <f>+IFERROR(('STS Analysis'!D55-'STS Analysis'!AQ55/1000)/'STS Analysis'!D55,"")</f>
        <v/>
      </c>
      <c r="W55" s="7" t="str">
        <f>+IFERROR(('STS Analysis'!E55-'STS Analysis'!AX55)/'STS Analysis'!E55,"")</f>
        <v/>
      </c>
      <c r="X55" s="7" t="str">
        <f>+IFERROR(('STS Analysis'!I55-'STS Analysis'!AY55)/'STS Analysis'!I55,"")</f>
        <v/>
      </c>
      <c r="Y55" s="7" t="str">
        <f>+IFERROR(('STS Analysis'!J55-'STS Analysis'!AZ55)/'STS Analysis'!J55,"")</f>
        <v/>
      </c>
      <c r="Z55" s="137" t="str">
        <f>+IFERROR(('STS Analysis'!K55-'STS Analysis'!BA55)/'STS Analysis'!K55,"")</f>
        <v/>
      </c>
      <c r="AA55" s="260"/>
      <c r="AB55" s="7" t="str">
        <f>+IFERROR(('STS Analysis'!H55-'STS Analysis'!BD55)/'STS Analysis'!H55,"")</f>
        <v/>
      </c>
      <c r="AC55" s="7" t="str">
        <f>+IFERROR(('STS Analysis'!I55-'STS Analysis'!BE55)/'STS Analysis'!I55,"")</f>
        <v/>
      </c>
      <c r="AD55" s="91" t="str">
        <f>+IFERROR(('STS Analysis'!J55-'STS Analysis'!BF55)/'STS Analysis'!J55,"")</f>
        <v/>
      </c>
      <c r="AE55" s="263" t="str">
        <f>+IFERROR(('STS Analysis'!BC55-'STS Analysis'!BI55)/'STS Analysis'!BC55,"")</f>
        <v/>
      </c>
      <c r="AF55" s="7" t="str">
        <f>+IFERROR(('STS Analysis'!BD55-'STS Analysis'!BJ55)/'STS Analysis'!BD55,"")</f>
        <v/>
      </c>
      <c r="AG55" s="7" t="str">
        <f>+IFERROR(('STS Analysis'!BE55-'STS Analysis'!BK55)/'STS Analysis'!BE55,"")</f>
        <v/>
      </c>
      <c r="AH55" s="7" t="str">
        <f>+IFERROR(('STS Analysis'!BF55-'STS Analysis'!BL55)/'STS Analysis'!BF55,"")</f>
        <v/>
      </c>
      <c r="AI55" s="260" t="str">
        <f>+IFERROR(('STS Analysis'!D55-'STS Analysis'!BI55/1000)/'STS Analysis'!D55,"")</f>
        <v/>
      </c>
      <c r="AJ55" s="7" t="str">
        <f>+IFERROR(('STS Analysis'!E55-'STS Analysis'!BJ55)/'STS Analysis'!E55,"")</f>
        <v/>
      </c>
      <c r="AK55" s="7" t="str">
        <f>+IFERROR(('STS Analysis'!I55-'STS Analysis'!BK55)/'STS Analysis'!I55,"")</f>
        <v/>
      </c>
      <c r="AL55" s="7" t="str">
        <f>+IFERROR(('STS Analysis'!J55-'STS Analysis'!BL55)/'STS Analysis'!J55,"")</f>
        <v/>
      </c>
      <c r="AM55" s="91" t="str">
        <f>+IFERROR(('STS Analysis'!K55-'STS Analysis'!BM55)/'STS Analysis'!K55,"")</f>
        <v/>
      </c>
      <c r="AN55" s="93"/>
    </row>
    <row r="56" spans="1:40" x14ac:dyDescent="0.35">
      <c r="A56" s="193">
        <v>43467</v>
      </c>
      <c r="B56" s="260" t="str">
        <f>+IFERROR(('STS Analysis'!D56-'STS Analysis'!G56)/'STS Analysis'!D56,"")</f>
        <v/>
      </c>
      <c r="C56" s="290" t="str">
        <f>+IFERROR(('STS Analysis'!E56-'STS Analysis'!H56)/'STS Analysis'!E56,"")</f>
        <v/>
      </c>
      <c r="D56" s="259" t="str">
        <f>IFERROR(('STS Analysis'!D56-'STS Analysis'!G56)/('STS Analysis'!N56-'STS Analysis'!G56),"")</f>
        <v/>
      </c>
      <c r="E56" s="266"/>
      <c r="F56" s="263" t="str">
        <f>+IFERROR(('STS Analysis'!G56-('STS Analysis'!W56))/'STS Analysis'!G56,"")</f>
        <v/>
      </c>
      <c r="G56" s="7" t="str">
        <f>+IFERROR(('STS Analysis'!H56-'STS Analysis'!X56)/'STS Analysis'!H56,"")</f>
        <v/>
      </c>
      <c r="H56" s="7" t="str">
        <f>+IFERROR(('STS Analysis'!I56-'STS Analysis'!Y56)/'STS Analysis'!I56,"")</f>
        <v/>
      </c>
      <c r="I56" s="7" t="str">
        <f>+IFERROR(('STS Analysis'!J56-'STS Analysis'!Z56)/'STS Analysis'!J56,"")</f>
        <v/>
      </c>
      <c r="J56" s="260" t="str">
        <f>+IFERROR(('STS Analysis'!W56-'STS Analysis'!AD56/1000)/'STS Analysis'!W56,"")</f>
        <v/>
      </c>
      <c r="K56" s="7" t="str">
        <f>+IFERROR(('STS Analysis'!X56-'STS Analysis'!AE56)/'STS Analysis'!X56,"")</f>
        <v/>
      </c>
      <c r="L56" s="7" t="str">
        <f>+IFERROR(('STS Analysis'!Y56-'STS Analysis'!AF56)/'STS Analysis'!Y56,"")</f>
        <v/>
      </c>
      <c r="M56" s="7" t="str">
        <f>+IFERROR(('STS Analysis'!Z56-'STS Analysis'!AG56)/'STS Analysis'!Z56,"")</f>
        <v/>
      </c>
      <c r="N56" s="260" t="str">
        <f>+IFERROR(('STS Analysis'!AD56-'STS Analysis'!AQ56)/'STS Analysis'!AD56,"")</f>
        <v/>
      </c>
      <c r="O56" s="7" t="str">
        <f>+IFERROR(('STS Analysis'!AE56-'STS Analysis'!AR56)/'STS Analysis'!AE56,"")</f>
        <v/>
      </c>
      <c r="P56" s="7" t="str">
        <f>+IFERROR(('STS Analysis'!AF56-'STS Analysis'!AS56)/'STS Analysis'!AF56,"")</f>
        <v/>
      </c>
      <c r="Q56" s="7" t="str">
        <f>+IFERROR(('STS Analysis'!AG56-'STS Analysis'!AT56)/'STS Analysis'!AG56,"")</f>
        <v/>
      </c>
      <c r="R56" s="260" t="str">
        <f>+IFERROR(('STS Analysis'!AK56-'STS Analysis'!AQ56)/'STS Analysis'!AK56,"")</f>
        <v/>
      </c>
      <c r="S56" s="7" t="str">
        <f>+IFERROR(('STS Analysis'!AL56-'STS Analysis'!AX56)/'STS Analysis'!AL56,"")</f>
        <v/>
      </c>
      <c r="T56" s="7" t="str">
        <f>+IFERROR(('STS Analysis'!AM56-'STS Analysis'!AY56)/'STS Analysis'!AM56,"")</f>
        <v/>
      </c>
      <c r="U56" s="91" t="str">
        <f>+IFERROR(('STS Analysis'!AN56-'STS Analysis'!AZ56)/'STS Analysis'!AN56,"")</f>
        <v/>
      </c>
      <c r="V56" s="263" t="str">
        <f>+IFERROR(('STS Analysis'!D56-'STS Analysis'!AQ56/1000)/'STS Analysis'!D56,"")</f>
        <v/>
      </c>
      <c r="W56" s="7" t="str">
        <f>+IFERROR(('STS Analysis'!E56-'STS Analysis'!AX56)/'STS Analysis'!E56,"")</f>
        <v/>
      </c>
      <c r="X56" s="7" t="str">
        <f>+IFERROR(('STS Analysis'!I56-'STS Analysis'!AY56)/'STS Analysis'!I56,"")</f>
        <v/>
      </c>
      <c r="Y56" s="7" t="str">
        <f>+IFERROR(('STS Analysis'!J56-'STS Analysis'!AZ56)/'STS Analysis'!J56,"")</f>
        <v/>
      </c>
      <c r="Z56" s="137" t="str">
        <f>+IFERROR(('STS Analysis'!K56-'STS Analysis'!BA56)/'STS Analysis'!K56,"")</f>
        <v/>
      </c>
      <c r="AA56" s="260"/>
      <c r="AB56" s="7" t="str">
        <f>+IFERROR(('STS Analysis'!H56-'STS Analysis'!BD56)/'STS Analysis'!H56,"")</f>
        <v/>
      </c>
      <c r="AC56" s="7" t="str">
        <f>+IFERROR(('STS Analysis'!I56-'STS Analysis'!BE56)/'STS Analysis'!I56,"")</f>
        <v/>
      </c>
      <c r="AD56" s="91" t="str">
        <f>+IFERROR(('STS Analysis'!J56-'STS Analysis'!BF56)/'STS Analysis'!J56,"")</f>
        <v/>
      </c>
      <c r="AE56" s="263" t="str">
        <f>+IFERROR(('STS Analysis'!BC56-'STS Analysis'!BI56)/'STS Analysis'!BC56,"")</f>
        <v/>
      </c>
      <c r="AF56" s="7" t="str">
        <f>+IFERROR(('STS Analysis'!BD56-'STS Analysis'!BJ56)/'STS Analysis'!BD56,"")</f>
        <v/>
      </c>
      <c r="AG56" s="7" t="str">
        <f>+IFERROR(('STS Analysis'!BE56-'STS Analysis'!BK56)/'STS Analysis'!BE56,"")</f>
        <v/>
      </c>
      <c r="AH56" s="7" t="str">
        <f>+IFERROR(('STS Analysis'!BF56-'STS Analysis'!BL56)/'STS Analysis'!BF56,"")</f>
        <v/>
      </c>
      <c r="AI56" s="260" t="str">
        <f>+IFERROR(('STS Analysis'!D56-'STS Analysis'!BI56/1000)/'STS Analysis'!D56,"")</f>
        <v/>
      </c>
      <c r="AJ56" s="7" t="str">
        <f>+IFERROR(('STS Analysis'!E56-'STS Analysis'!BJ56)/'STS Analysis'!E56,"")</f>
        <v/>
      </c>
      <c r="AK56" s="7" t="str">
        <f>+IFERROR(('STS Analysis'!I56-'STS Analysis'!BK56)/'STS Analysis'!I56,"")</f>
        <v/>
      </c>
      <c r="AL56" s="7" t="str">
        <f>+IFERROR(('STS Analysis'!J56-'STS Analysis'!BL56)/'STS Analysis'!J56,"")</f>
        <v/>
      </c>
      <c r="AM56" s="91" t="str">
        <f>+IFERROR(('STS Analysis'!K56-'STS Analysis'!BM56)/'STS Analysis'!K56,"")</f>
        <v/>
      </c>
      <c r="AN56" s="93"/>
    </row>
    <row r="57" spans="1:40" x14ac:dyDescent="0.35">
      <c r="A57" s="193">
        <v>43468</v>
      </c>
      <c r="B57" s="260" t="str">
        <f>+IFERROR(('STS Analysis'!D57-'STS Analysis'!G57)/'STS Analysis'!D57,"")</f>
        <v/>
      </c>
      <c r="C57" s="290" t="str">
        <f>+IFERROR(('STS Analysis'!E57-'STS Analysis'!H57)/'STS Analysis'!E57,"")</f>
        <v/>
      </c>
      <c r="D57" s="259" t="str">
        <f>IFERROR(('STS Analysis'!D57-'STS Analysis'!G57)/('STS Analysis'!N57-'STS Analysis'!G57),"")</f>
        <v/>
      </c>
      <c r="E57" s="266"/>
      <c r="F57" s="263" t="str">
        <f>+IFERROR(('STS Analysis'!G57-('STS Analysis'!W57))/'STS Analysis'!G57,"")</f>
        <v/>
      </c>
      <c r="G57" s="7" t="str">
        <f>+IFERROR(('STS Analysis'!H57-'STS Analysis'!X57)/'STS Analysis'!H57,"")</f>
        <v/>
      </c>
      <c r="H57" s="7" t="str">
        <f>+IFERROR(('STS Analysis'!I57-'STS Analysis'!Y57)/'STS Analysis'!I57,"")</f>
        <v/>
      </c>
      <c r="I57" s="7" t="str">
        <f>+IFERROR(('STS Analysis'!J57-'STS Analysis'!Z57)/'STS Analysis'!J57,"")</f>
        <v/>
      </c>
      <c r="J57" s="260" t="str">
        <f>+IFERROR(('STS Analysis'!W57-'STS Analysis'!AD57/1000)/'STS Analysis'!W57,"")</f>
        <v/>
      </c>
      <c r="K57" s="7" t="str">
        <f>+IFERROR(('STS Analysis'!X57-'STS Analysis'!AE57)/'STS Analysis'!X57,"")</f>
        <v/>
      </c>
      <c r="L57" s="7" t="str">
        <f>+IFERROR(('STS Analysis'!Y57-'STS Analysis'!AF57)/'STS Analysis'!Y57,"")</f>
        <v/>
      </c>
      <c r="M57" s="7" t="str">
        <f>+IFERROR(('STS Analysis'!Z57-'STS Analysis'!AG57)/'STS Analysis'!Z57,"")</f>
        <v/>
      </c>
      <c r="N57" s="260" t="str">
        <f>+IFERROR(('STS Analysis'!AD57-'STS Analysis'!AQ57)/'STS Analysis'!AD57,"")</f>
        <v/>
      </c>
      <c r="O57" s="7" t="str">
        <f>+IFERROR(('STS Analysis'!AE57-'STS Analysis'!AR57)/'STS Analysis'!AE57,"")</f>
        <v/>
      </c>
      <c r="P57" s="7" t="str">
        <f>+IFERROR(('STS Analysis'!AF57-'STS Analysis'!AS57)/'STS Analysis'!AF57,"")</f>
        <v/>
      </c>
      <c r="Q57" s="7" t="str">
        <f>+IFERROR(('STS Analysis'!AG57-'STS Analysis'!AT57)/'STS Analysis'!AG57,"")</f>
        <v/>
      </c>
      <c r="R57" s="260" t="str">
        <f>+IFERROR(('STS Analysis'!AK57-'STS Analysis'!AQ57)/'STS Analysis'!AK57,"")</f>
        <v/>
      </c>
      <c r="S57" s="7" t="str">
        <f>+IFERROR(('STS Analysis'!AL57-'STS Analysis'!AX57)/'STS Analysis'!AL57,"")</f>
        <v/>
      </c>
      <c r="T57" s="7" t="str">
        <f>+IFERROR(('STS Analysis'!AM57-'STS Analysis'!AY57)/'STS Analysis'!AM57,"")</f>
        <v/>
      </c>
      <c r="U57" s="91" t="str">
        <f>+IFERROR(('STS Analysis'!AN57-'STS Analysis'!AZ57)/'STS Analysis'!AN57,"")</f>
        <v/>
      </c>
      <c r="V57" s="263" t="str">
        <f>+IFERROR(('STS Analysis'!D57-'STS Analysis'!AQ57/1000)/'STS Analysis'!D57,"")</f>
        <v/>
      </c>
      <c r="W57" s="7" t="str">
        <f>+IFERROR(('STS Analysis'!E57-'STS Analysis'!AX57)/'STS Analysis'!E57,"")</f>
        <v/>
      </c>
      <c r="X57" s="7" t="str">
        <f>+IFERROR(('STS Analysis'!I57-'STS Analysis'!AY57)/'STS Analysis'!I57,"")</f>
        <v/>
      </c>
      <c r="Y57" s="7" t="str">
        <f>+IFERROR(('STS Analysis'!J57-'STS Analysis'!AZ57)/'STS Analysis'!J57,"")</f>
        <v/>
      </c>
      <c r="Z57" s="137" t="str">
        <f>+IFERROR(('STS Analysis'!K57-'STS Analysis'!BA57)/'STS Analysis'!K57,"")</f>
        <v/>
      </c>
      <c r="AA57" s="260"/>
      <c r="AB57" s="7" t="str">
        <f>+IFERROR(('STS Analysis'!H57-'STS Analysis'!BD57)/'STS Analysis'!H57,"")</f>
        <v/>
      </c>
      <c r="AC57" s="7" t="str">
        <f>+IFERROR(('STS Analysis'!I57-'STS Analysis'!BE57)/'STS Analysis'!I57,"")</f>
        <v/>
      </c>
      <c r="AD57" s="91" t="str">
        <f>+IFERROR(('STS Analysis'!J57-'STS Analysis'!BF57)/'STS Analysis'!J57,"")</f>
        <v/>
      </c>
      <c r="AE57" s="263" t="str">
        <f>+IFERROR(('STS Analysis'!BC57-'STS Analysis'!BI57)/'STS Analysis'!BC57,"")</f>
        <v/>
      </c>
      <c r="AF57" s="7" t="str">
        <f>+IFERROR(('STS Analysis'!BD57-'STS Analysis'!BJ57)/'STS Analysis'!BD57,"")</f>
        <v/>
      </c>
      <c r="AG57" s="7" t="str">
        <f>+IFERROR(('STS Analysis'!BE57-'STS Analysis'!BK57)/'STS Analysis'!BE57,"")</f>
        <v/>
      </c>
      <c r="AH57" s="7" t="str">
        <f>+IFERROR(('STS Analysis'!BF57-'STS Analysis'!BL57)/'STS Analysis'!BF57,"")</f>
        <v/>
      </c>
      <c r="AI57" s="260" t="str">
        <f>+IFERROR(('STS Analysis'!D57-'STS Analysis'!BI57/1000)/'STS Analysis'!D57,"")</f>
        <v/>
      </c>
      <c r="AJ57" s="7" t="str">
        <f>+IFERROR(('STS Analysis'!E57-'STS Analysis'!BJ57)/'STS Analysis'!E57,"")</f>
        <v/>
      </c>
      <c r="AK57" s="7" t="str">
        <f>+IFERROR(('STS Analysis'!I57-'STS Analysis'!BK57)/'STS Analysis'!I57,"")</f>
        <v/>
      </c>
      <c r="AL57" s="7" t="str">
        <f>+IFERROR(('STS Analysis'!J57-'STS Analysis'!BL57)/'STS Analysis'!J57,"")</f>
        <v/>
      </c>
      <c r="AM57" s="91" t="str">
        <f>+IFERROR(('STS Analysis'!K57-'STS Analysis'!BM57)/'STS Analysis'!K57,"")</f>
        <v/>
      </c>
      <c r="AN57" s="93"/>
    </row>
    <row r="58" spans="1:40" x14ac:dyDescent="0.35">
      <c r="A58" s="193">
        <v>43469</v>
      </c>
      <c r="B58" s="260" t="str">
        <f>+IFERROR(('STS Analysis'!D58-'STS Analysis'!G58)/'STS Analysis'!D58,"")</f>
        <v/>
      </c>
      <c r="C58" s="290" t="str">
        <f>+IFERROR(('STS Analysis'!E58-'STS Analysis'!H58)/'STS Analysis'!E58,"")</f>
        <v/>
      </c>
      <c r="D58" s="259" t="str">
        <f>IFERROR(('STS Analysis'!D58-'STS Analysis'!G58)/('STS Analysis'!N58-'STS Analysis'!G58),"")</f>
        <v/>
      </c>
      <c r="E58" s="266"/>
      <c r="F58" s="263" t="str">
        <f>+IFERROR(('STS Analysis'!G58-('STS Analysis'!W58))/'STS Analysis'!G58,"")</f>
        <v/>
      </c>
      <c r="G58" s="7" t="str">
        <f>+IFERROR(('STS Analysis'!H58-'STS Analysis'!X58)/'STS Analysis'!H58,"")</f>
        <v/>
      </c>
      <c r="H58" s="7" t="str">
        <f>+IFERROR(('STS Analysis'!I58-'STS Analysis'!Y58)/'STS Analysis'!I58,"")</f>
        <v/>
      </c>
      <c r="I58" s="7" t="str">
        <f>+IFERROR(('STS Analysis'!J58-'STS Analysis'!Z58)/'STS Analysis'!J58,"")</f>
        <v/>
      </c>
      <c r="J58" s="260" t="str">
        <f>+IFERROR(('STS Analysis'!W58-'STS Analysis'!AD58/1000)/'STS Analysis'!W58,"")</f>
        <v/>
      </c>
      <c r="K58" s="7" t="str">
        <f>+IFERROR(('STS Analysis'!X58-'STS Analysis'!AE58)/'STS Analysis'!X58,"")</f>
        <v/>
      </c>
      <c r="L58" s="7" t="str">
        <f>+IFERROR(('STS Analysis'!Y58-'STS Analysis'!AF58)/'STS Analysis'!Y58,"")</f>
        <v/>
      </c>
      <c r="M58" s="7" t="str">
        <f>+IFERROR(('STS Analysis'!Z58-'STS Analysis'!AG58)/'STS Analysis'!Z58,"")</f>
        <v/>
      </c>
      <c r="N58" s="260" t="str">
        <f>+IFERROR(('STS Analysis'!AD58-'STS Analysis'!AQ58)/'STS Analysis'!AD58,"")</f>
        <v/>
      </c>
      <c r="O58" s="7" t="str">
        <f>+IFERROR(('STS Analysis'!AE58-'STS Analysis'!AR58)/'STS Analysis'!AE58,"")</f>
        <v/>
      </c>
      <c r="P58" s="7" t="str">
        <f>+IFERROR(('STS Analysis'!AF58-'STS Analysis'!AS58)/'STS Analysis'!AF58,"")</f>
        <v/>
      </c>
      <c r="Q58" s="7" t="str">
        <f>+IFERROR(('STS Analysis'!AG58-'STS Analysis'!AT58)/'STS Analysis'!AG58,"")</f>
        <v/>
      </c>
      <c r="R58" s="260" t="str">
        <f>+IFERROR(('STS Analysis'!AK58-'STS Analysis'!AQ58)/'STS Analysis'!AK58,"")</f>
        <v/>
      </c>
      <c r="S58" s="7" t="str">
        <f>+IFERROR(('STS Analysis'!AL58-'STS Analysis'!AX58)/'STS Analysis'!AL58,"")</f>
        <v/>
      </c>
      <c r="T58" s="7" t="str">
        <f>+IFERROR(('STS Analysis'!AM58-'STS Analysis'!AY58)/'STS Analysis'!AM58,"")</f>
        <v/>
      </c>
      <c r="U58" s="91" t="str">
        <f>+IFERROR(('STS Analysis'!AN58-'STS Analysis'!AZ58)/'STS Analysis'!AN58,"")</f>
        <v/>
      </c>
      <c r="V58" s="263" t="str">
        <f>+IFERROR(('STS Analysis'!D58-'STS Analysis'!AQ58/1000)/'STS Analysis'!D58,"")</f>
        <v/>
      </c>
      <c r="W58" s="7" t="str">
        <f>+IFERROR(('STS Analysis'!E58-'STS Analysis'!AX58)/'STS Analysis'!E58,"")</f>
        <v/>
      </c>
      <c r="X58" s="7" t="str">
        <f>+IFERROR(('STS Analysis'!I58-'STS Analysis'!AY58)/'STS Analysis'!I58,"")</f>
        <v/>
      </c>
      <c r="Y58" s="7" t="str">
        <f>+IFERROR(('STS Analysis'!J58-'STS Analysis'!AZ58)/'STS Analysis'!J58,"")</f>
        <v/>
      </c>
      <c r="Z58" s="137" t="str">
        <f>+IFERROR(('STS Analysis'!K58-'STS Analysis'!BA58)/'STS Analysis'!K58,"")</f>
        <v/>
      </c>
      <c r="AA58" s="260"/>
      <c r="AB58" s="7" t="str">
        <f>+IFERROR(('STS Analysis'!H58-'STS Analysis'!BD58)/'STS Analysis'!H58,"")</f>
        <v/>
      </c>
      <c r="AC58" s="7" t="str">
        <f>+IFERROR(('STS Analysis'!I58-'STS Analysis'!BE58)/'STS Analysis'!I58,"")</f>
        <v/>
      </c>
      <c r="AD58" s="91" t="str">
        <f>+IFERROR(('STS Analysis'!J58-'STS Analysis'!BF58)/'STS Analysis'!J58,"")</f>
        <v/>
      </c>
      <c r="AE58" s="263" t="str">
        <f>+IFERROR(('STS Analysis'!BC58-'STS Analysis'!BI58)/'STS Analysis'!BC58,"")</f>
        <v/>
      </c>
      <c r="AF58" s="7" t="str">
        <f>+IFERROR(('STS Analysis'!BD58-'STS Analysis'!BJ58)/'STS Analysis'!BD58,"")</f>
        <v/>
      </c>
      <c r="AG58" s="7" t="str">
        <f>+IFERROR(('STS Analysis'!BE58-'STS Analysis'!BK58)/'STS Analysis'!BE58,"")</f>
        <v/>
      </c>
      <c r="AH58" s="7" t="str">
        <f>+IFERROR(('STS Analysis'!BF58-'STS Analysis'!BL58)/'STS Analysis'!BF58,"")</f>
        <v/>
      </c>
      <c r="AI58" s="260" t="str">
        <f>+IFERROR(('STS Analysis'!D58-'STS Analysis'!BI58/1000)/'STS Analysis'!D58,"")</f>
        <v/>
      </c>
      <c r="AJ58" s="7" t="str">
        <f>+IFERROR(('STS Analysis'!E58-'STS Analysis'!BJ58)/'STS Analysis'!E58,"")</f>
        <v/>
      </c>
      <c r="AK58" s="7" t="str">
        <f>+IFERROR(('STS Analysis'!I58-'STS Analysis'!BK58)/'STS Analysis'!I58,"")</f>
        <v/>
      </c>
      <c r="AL58" s="7" t="str">
        <f>+IFERROR(('STS Analysis'!J58-'STS Analysis'!BL58)/'STS Analysis'!J58,"")</f>
        <v/>
      </c>
      <c r="AM58" s="91" t="str">
        <f>+IFERROR(('STS Analysis'!K58-'STS Analysis'!BM58)/'STS Analysis'!K58,"")</f>
        <v/>
      </c>
      <c r="AN58" s="93"/>
    </row>
    <row r="59" spans="1:40" x14ac:dyDescent="0.35">
      <c r="A59" s="193">
        <v>43470</v>
      </c>
      <c r="B59" s="295" t="str">
        <f>+IFERROR(('STS Analysis'!D59-'STS Analysis'!G59)/'STS Analysis'!D59,"")</f>
        <v/>
      </c>
      <c r="C59" s="296" t="str">
        <f>+IFERROR(('STS Analysis'!E59-'STS Analysis'!H59)/'STS Analysis'!E59,"")</f>
        <v/>
      </c>
      <c r="D59" s="296" t="str">
        <f>IFERROR(('STS Analysis'!D59-'STS Analysis'!G59)/('STS Analysis'!N59-'STS Analysis'!G59),"")</f>
        <v/>
      </c>
      <c r="E59" s="297"/>
      <c r="F59" s="298" t="str">
        <f>+IFERROR(('STS Analysis'!G59-('STS Analysis'!W59))/'STS Analysis'!G59,"")</f>
        <v/>
      </c>
      <c r="G59" s="299" t="str">
        <f>+IFERROR(('STS Analysis'!H59-'STS Analysis'!X59)/'STS Analysis'!H59,"")</f>
        <v/>
      </c>
      <c r="H59" s="299" t="str">
        <f>+IFERROR(('STS Analysis'!I59-'STS Analysis'!Y59)/'STS Analysis'!I59,"")</f>
        <v/>
      </c>
      <c r="I59" s="299" t="str">
        <f>+IFERROR(('STS Analysis'!J59-'STS Analysis'!Z59)/'STS Analysis'!J59,"")</f>
        <v/>
      </c>
      <c r="J59" s="295" t="str">
        <f>+IFERROR(('STS Analysis'!W59-'STS Analysis'!AD59/1000)/'STS Analysis'!W59,"")</f>
        <v/>
      </c>
      <c r="K59" s="299" t="str">
        <f>+IFERROR(('STS Analysis'!X59-'STS Analysis'!AE59)/'STS Analysis'!X59,"")</f>
        <v/>
      </c>
      <c r="L59" s="299" t="str">
        <f>+IFERROR(('STS Analysis'!Y59-'STS Analysis'!AF59)/'STS Analysis'!Y59,"")</f>
        <v/>
      </c>
      <c r="M59" s="299" t="str">
        <f>+IFERROR(('STS Analysis'!Z59-'STS Analysis'!AG59)/'STS Analysis'!Z59,"")</f>
        <v/>
      </c>
      <c r="N59" s="295" t="str">
        <f>+IFERROR(('STS Analysis'!AD59-'STS Analysis'!AQ59)/'STS Analysis'!AD59,"")</f>
        <v/>
      </c>
      <c r="O59" s="299" t="str">
        <f>+IFERROR(('STS Analysis'!AE59-'STS Analysis'!AR59)/'STS Analysis'!AE59,"")</f>
        <v/>
      </c>
      <c r="P59" s="299" t="str">
        <f>+IFERROR(('STS Analysis'!AF59-'STS Analysis'!AS59)/'STS Analysis'!AF59,"")</f>
        <v/>
      </c>
      <c r="Q59" s="299" t="str">
        <f>+IFERROR(('STS Analysis'!AG59-'STS Analysis'!AT59)/'STS Analysis'!AG59,"")</f>
        <v/>
      </c>
      <c r="R59" s="295" t="str">
        <f>+IFERROR(('STS Analysis'!AK59-'STS Analysis'!AQ59)/'STS Analysis'!AK59,"")</f>
        <v/>
      </c>
      <c r="S59" s="299" t="str">
        <f>+IFERROR(('STS Analysis'!AL59-'STS Analysis'!AX59)/'STS Analysis'!AL59,"")</f>
        <v/>
      </c>
      <c r="T59" s="299" t="str">
        <f>+IFERROR(('STS Analysis'!AM59-'STS Analysis'!AY59)/'STS Analysis'!AM59,"")</f>
        <v/>
      </c>
      <c r="U59" s="300" t="str">
        <f>+IFERROR(('STS Analysis'!AN59-'STS Analysis'!AZ59)/'STS Analysis'!AN59,"")</f>
        <v/>
      </c>
      <c r="V59" s="298" t="str">
        <f>+IFERROR(('STS Analysis'!D59-'STS Analysis'!AQ59/1000)/'STS Analysis'!D59,"")</f>
        <v/>
      </c>
      <c r="W59" s="299" t="str">
        <f>+IFERROR(('STS Analysis'!E59-'STS Analysis'!AX59)/'STS Analysis'!E59,"")</f>
        <v/>
      </c>
      <c r="X59" s="299" t="str">
        <f>+IFERROR(('STS Analysis'!I59-'STS Analysis'!AY59)/'STS Analysis'!I59,"")</f>
        <v/>
      </c>
      <c r="Y59" s="299" t="str">
        <f>+IFERROR(('STS Analysis'!J59-'STS Analysis'!AZ59)/'STS Analysis'!J59,"")</f>
        <v/>
      </c>
      <c r="Z59" s="301" t="str">
        <f>+IFERROR(('STS Analysis'!K59-'STS Analysis'!BA59)/'STS Analysis'!K59,"")</f>
        <v/>
      </c>
      <c r="AA59" s="295"/>
      <c r="AB59" s="299" t="str">
        <f>+IFERROR(('STS Analysis'!H59-'STS Analysis'!BD59)/'STS Analysis'!H59,"")</f>
        <v/>
      </c>
      <c r="AC59" s="299" t="str">
        <f>+IFERROR(('STS Analysis'!I59-'STS Analysis'!BE59)/'STS Analysis'!I59,"")</f>
        <v/>
      </c>
      <c r="AD59" s="300" t="str">
        <f>+IFERROR(('STS Analysis'!J59-'STS Analysis'!BF59)/'STS Analysis'!J59,"")</f>
        <v/>
      </c>
      <c r="AE59" s="298" t="str">
        <f>+IFERROR(('STS Analysis'!BC59-'STS Analysis'!BI59)/'STS Analysis'!BC59,"")</f>
        <v/>
      </c>
      <c r="AF59" s="299" t="str">
        <f>+IFERROR(('STS Analysis'!BD59-'STS Analysis'!BJ59)/'STS Analysis'!BD59,"")</f>
        <v/>
      </c>
      <c r="AG59" s="299" t="str">
        <f>+IFERROR(('STS Analysis'!BE59-'STS Analysis'!BK59)/'STS Analysis'!BE59,"")</f>
        <v/>
      </c>
      <c r="AH59" s="299" t="str">
        <f>+IFERROR(('STS Analysis'!BF59-'STS Analysis'!BL59)/'STS Analysis'!BF59,"")</f>
        <v/>
      </c>
      <c r="AI59" s="295" t="str">
        <f>+IFERROR(('STS Analysis'!D59-'STS Analysis'!BI59/1000)/'STS Analysis'!D59,"")</f>
        <v/>
      </c>
      <c r="AJ59" s="299" t="str">
        <f>+IFERROR(('STS Analysis'!E59-'STS Analysis'!BJ59)/'STS Analysis'!E59,"")</f>
        <v/>
      </c>
      <c r="AK59" s="299" t="str">
        <f>+IFERROR(('STS Analysis'!I59-'STS Analysis'!BK59)/'STS Analysis'!I59,"")</f>
        <v/>
      </c>
      <c r="AL59" s="299" t="str">
        <f>+IFERROR(('STS Analysis'!J59-'STS Analysis'!BL59)/'STS Analysis'!J59,"")</f>
        <v/>
      </c>
      <c r="AM59" s="300" t="str">
        <f>+IFERROR(('STS Analysis'!K59-'STS Analysis'!BM59)/'STS Analysis'!K59,"")</f>
        <v/>
      </c>
      <c r="AN59" s="90"/>
    </row>
    <row r="60" spans="1:40" x14ac:dyDescent="0.35">
      <c r="A60" s="193">
        <v>43471</v>
      </c>
      <c r="B60" s="295" t="str">
        <f>+IFERROR(('STS Analysis'!D60-'STS Analysis'!G60)/'STS Analysis'!D60,"")</f>
        <v/>
      </c>
      <c r="C60" s="296" t="str">
        <f>+IFERROR(('STS Analysis'!E60-'STS Analysis'!H60)/'STS Analysis'!E60,"")</f>
        <v/>
      </c>
      <c r="D60" s="296" t="str">
        <f>IFERROR(('STS Analysis'!D60-'STS Analysis'!G60)/('STS Analysis'!N60-'STS Analysis'!G60),"")</f>
        <v/>
      </c>
      <c r="E60" s="297"/>
      <c r="F60" s="298" t="str">
        <f>+IFERROR(('STS Analysis'!G60-('STS Analysis'!W60))/'STS Analysis'!G60,"")</f>
        <v/>
      </c>
      <c r="G60" s="299" t="str">
        <f>+IFERROR(('STS Analysis'!H60-'STS Analysis'!X60)/'STS Analysis'!H60,"")</f>
        <v/>
      </c>
      <c r="H60" s="299" t="str">
        <f>+IFERROR(('STS Analysis'!I60-'STS Analysis'!Y60)/'STS Analysis'!I60,"")</f>
        <v/>
      </c>
      <c r="I60" s="299" t="str">
        <f>+IFERROR(('STS Analysis'!J60-'STS Analysis'!Z60)/'STS Analysis'!J60,"")</f>
        <v/>
      </c>
      <c r="J60" s="295" t="str">
        <f>+IFERROR(('STS Analysis'!W60-'STS Analysis'!AD60/1000)/'STS Analysis'!W60,"")</f>
        <v/>
      </c>
      <c r="K60" s="299" t="str">
        <f>+IFERROR(('STS Analysis'!X60-'STS Analysis'!AE60)/'STS Analysis'!X60,"")</f>
        <v/>
      </c>
      <c r="L60" s="299" t="str">
        <f>+IFERROR(('STS Analysis'!Y60-'STS Analysis'!AF60)/'STS Analysis'!Y60,"")</f>
        <v/>
      </c>
      <c r="M60" s="299" t="str">
        <f>+IFERROR(('STS Analysis'!Z60-'STS Analysis'!AG60)/'STS Analysis'!Z60,"")</f>
        <v/>
      </c>
      <c r="N60" s="295" t="str">
        <f>+IFERROR(('STS Analysis'!AD60-'STS Analysis'!AQ60)/'STS Analysis'!AD60,"")</f>
        <v/>
      </c>
      <c r="O60" s="299" t="str">
        <f>+IFERROR(('STS Analysis'!AE60-'STS Analysis'!AR60)/'STS Analysis'!AE60,"")</f>
        <v/>
      </c>
      <c r="P60" s="299" t="str">
        <f>+IFERROR(('STS Analysis'!AF60-'STS Analysis'!AS60)/'STS Analysis'!AF60,"")</f>
        <v/>
      </c>
      <c r="Q60" s="299" t="str">
        <f>+IFERROR(('STS Analysis'!AG60-'STS Analysis'!AT60)/'STS Analysis'!AG60,"")</f>
        <v/>
      </c>
      <c r="R60" s="295" t="str">
        <f>+IFERROR(('STS Analysis'!AK60-'STS Analysis'!AQ60)/'STS Analysis'!AK60,"")</f>
        <v/>
      </c>
      <c r="S60" s="299" t="str">
        <f>+IFERROR(('STS Analysis'!AL60-'STS Analysis'!AX60)/'STS Analysis'!AL60,"")</f>
        <v/>
      </c>
      <c r="T60" s="299" t="str">
        <f>+IFERROR(('STS Analysis'!AM60-'STS Analysis'!AY60)/'STS Analysis'!AM60,"")</f>
        <v/>
      </c>
      <c r="U60" s="300" t="str">
        <f>+IFERROR(('STS Analysis'!AN60-'STS Analysis'!AZ60)/'STS Analysis'!AN60,"")</f>
        <v/>
      </c>
      <c r="V60" s="298" t="str">
        <f>+IFERROR(('STS Analysis'!D60-'STS Analysis'!AQ60/1000)/'STS Analysis'!D60,"")</f>
        <v/>
      </c>
      <c r="W60" s="299" t="str">
        <f>+IFERROR(('STS Analysis'!E60-'STS Analysis'!AX60)/'STS Analysis'!E60,"")</f>
        <v/>
      </c>
      <c r="X60" s="299" t="str">
        <f>+IFERROR(('STS Analysis'!I60-'STS Analysis'!AY60)/'STS Analysis'!I60,"")</f>
        <v/>
      </c>
      <c r="Y60" s="299" t="str">
        <f>+IFERROR(('STS Analysis'!J60-'STS Analysis'!AZ60)/'STS Analysis'!J60,"")</f>
        <v/>
      </c>
      <c r="Z60" s="301" t="str">
        <f>+IFERROR(('STS Analysis'!K60-'STS Analysis'!BA60)/'STS Analysis'!K60,"")</f>
        <v/>
      </c>
      <c r="AA60" s="295"/>
      <c r="AB60" s="299" t="str">
        <f>+IFERROR(('STS Analysis'!H60-'STS Analysis'!BD60)/'STS Analysis'!H60,"")</f>
        <v/>
      </c>
      <c r="AC60" s="299" t="str">
        <f>+IFERROR(('STS Analysis'!I60-'STS Analysis'!BE60)/'STS Analysis'!I60,"")</f>
        <v/>
      </c>
      <c r="AD60" s="300" t="str">
        <f>+IFERROR(('STS Analysis'!J60-'STS Analysis'!BF60)/'STS Analysis'!J60,"")</f>
        <v/>
      </c>
      <c r="AE60" s="298" t="str">
        <f>+IFERROR(('STS Analysis'!BC60-'STS Analysis'!BI60)/'STS Analysis'!BC60,"")</f>
        <v/>
      </c>
      <c r="AF60" s="299" t="str">
        <f>+IFERROR(('STS Analysis'!BD60-'STS Analysis'!BJ60)/'STS Analysis'!BD60,"")</f>
        <v/>
      </c>
      <c r="AG60" s="299" t="str">
        <f>+IFERROR(('STS Analysis'!BE60-'STS Analysis'!BK60)/'STS Analysis'!BE60,"")</f>
        <v/>
      </c>
      <c r="AH60" s="299" t="str">
        <f>+IFERROR(('STS Analysis'!BF60-'STS Analysis'!BL60)/'STS Analysis'!BF60,"")</f>
        <v/>
      </c>
      <c r="AI60" s="295" t="str">
        <f>+IFERROR(('STS Analysis'!D60-'STS Analysis'!BI60/1000)/'STS Analysis'!D60,"")</f>
        <v/>
      </c>
      <c r="AJ60" s="299" t="str">
        <f>+IFERROR(('STS Analysis'!E60-'STS Analysis'!BJ60)/'STS Analysis'!E60,"")</f>
        <v/>
      </c>
      <c r="AK60" s="299" t="str">
        <f>+IFERROR(('STS Analysis'!I60-'STS Analysis'!BK60)/'STS Analysis'!I60,"")</f>
        <v/>
      </c>
      <c r="AL60" s="299" t="str">
        <f>+IFERROR(('STS Analysis'!J60-'STS Analysis'!BL60)/'STS Analysis'!J60,"")</f>
        <v/>
      </c>
      <c r="AM60" s="300" t="str">
        <f>+IFERROR(('STS Analysis'!K60-'STS Analysis'!BM60)/'STS Analysis'!K60,"")</f>
        <v/>
      </c>
      <c r="AN60" s="90"/>
    </row>
    <row r="61" spans="1:40" x14ac:dyDescent="0.35">
      <c r="A61" s="193">
        <v>43472</v>
      </c>
      <c r="B61" s="260" t="str">
        <f>+IFERROR(('STS Analysis'!D61-'STS Analysis'!G61)/'STS Analysis'!D61,"")</f>
        <v/>
      </c>
      <c r="C61" s="290">
        <f>+IFERROR(('STS Analysis'!E61-'STS Analysis'!H61)/'STS Analysis'!E61,"")</f>
        <v>0.797752808988764</v>
      </c>
      <c r="D61" s="259" t="str">
        <f>IFERROR(('STS Analysis'!D61-'STS Analysis'!G61)/('STS Analysis'!N61-'STS Analysis'!G61),"")</f>
        <v/>
      </c>
      <c r="E61" s="266"/>
      <c r="F61" s="263" t="str">
        <f>+IFERROR(('STS Analysis'!G61-('STS Analysis'!W61))/'STS Analysis'!G61,"")</f>
        <v/>
      </c>
      <c r="G61" s="7" t="str">
        <f>+IFERROR(('STS Analysis'!H61-'STS Analysis'!X61)/'STS Analysis'!H61,"")</f>
        <v/>
      </c>
      <c r="H61" s="7" t="str">
        <f>+IFERROR(('STS Analysis'!I61-'STS Analysis'!Y61)/'STS Analysis'!I61,"")</f>
        <v/>
      </c>
      <c r="I61" s="7" t="str">
        <f>+IFERROR(('STS Analysis'!J61-'STS Analysis'!Z61)/'STS Analysis'!J61,"")</f>
        <v/>
      </c>
      <c r="J61" s="260" t="str">
        <f>+IFERROR(('STS Analysis'!W61-'STS Analysis'!AD61/1000)/'STS Analysis'!W61,"")</f>
        <v/>
      </c>
      <c r="K61" s="7" t="str">
        <f>+IFERROR(('STS Analysis'!X61-'STS Analysis'!AE61)/'STS Analysis'!X61,"")</f>
        <v/>
      </c>
      <c r="L61" s="7" t="str">
        <f>+IFERROR(('STS Analysis'!Y61-'STS Analysis'!AF61)/'STS Analysis'!Y61,"")</f>
        <v/>
      </c>
      <c r="M61" s="7" t="str">
        <f>+IFERROR(('STS Analysis'!Z61-'STS Analysis'!AG61)/'STS Analysis'!Z61,"")</f>
        <v/>
      </c>
      <c r="N61" s="260" t="str">
        <f>+IFERROR(('STS Analysis'!AD61-'STS Analysis'!AQ61)/'STS Analysis'!AD61,"")</f>
        <v/>
      </c>
      <c r="O61" s="7" t="str">
        <f>+IFERROR(('STS Analysis'!AE61-'STS Analysis'!AR61)/'STS Analysis'!AE61,"")</f>
        <v/>
      </c>
      <c r="P61" s="7" t="str">
        <f>+IFERROR(('STS Analysis'!AF61-'STS Analysis'!AS61)/'STS Analysis'!AF61,"")</f>
        <v/>
      </c>
      <c r="Q61" s="7" t="str">
        <f>+IFERROR(('STS Analysis'!AG61-'STS Analysis'!AT61)/'STS Analysis'!AG61,"")</f>
        <v/>
      </c>
      <c r="R61" s="260" t="str">
        <f>+IFERROR(('STS Analysis'!AK61-'STS Analysis'!AQ61)/'STS Analysis'!AK61,"")</f>
        <v/>
      </c>
      <c r="S61" s="7" t="str">
        <f>+IFERROR(('STS Analysis'!AL61-'STS Analysis'!AX61)/'STS Analysis'!AL61,"")</f>
        <v/>
      </c>
      <c r="T61" s="7" t="str">
        <f>+IFERROR(('STS Analysis'!AM61-'STS Analysis'!AY61)/'STS Analysis'!AM61,"")</f>
        <v/>
      </c>
      <c r="U61" s="91" t="str">
        <f>+IFERROR(('STS Analysis'!AN61-'STS Analysis'!AZ61)/'STS Analysis'!AN61,"")</f>
        <v/>
      </c>
      <c r="V61" s="263" t="str">
        <f>+IFERROR(('STS Analysis'!D61-'STS Analysis'!AQ61/1000)/'STS Analysis'!D61,"")</f>
        <v/>
      </c>
      <c r="W61" s="7">
        <f>+IFERROR(('STS Analysis'!E61-'STS Analysis'!AX61)/'STS Analysis'!E61,"")</f>
        <v>0.9423220973782771</v>
      </c>
      <c r="X61" s="7">
        <f>+IFERROR(('STS Analysis'!I61-'STS Analysis'!AY61)/'STS Analysis'!I61,"")</f>
        <v>0.59895833333333337</v>
      </c>
      <c r="Y61" s="7">
        <f>+IFERROR(('STS Analysis'!J61-'STS Analysis'!AZ61)/'STS Analysis'!J61,"")</f>
        <v>0.73529411764705888</v>
      </c>
      <c r="Z61" s="137" t="str">
        <f>+IFERROR(('STS Analysis'!K61-'STS Analysis'!BA61)/'STS Analysis'!K61,"")</f>
        <v/>
      </c>
      <c r="AA61" s="260"/>
      <c r="AB61" s="7" t="str">
        <f>+IFERROR(('STS Analysis'!H61-'STS Analysis'!BD61)/'STS Analysis'!H61,"")</f>
        <v/>
      </c>
      <c r="AC61" s="7" t="str">
        <f>+IFERROR(('STS Analysis'!I61-'STS Analysis'!BE61)/'STS Analysis'!I61,"")</f>
        <v/>
      </c>
      <c r="AD61" s="91" t="str">
        <f>+IFERROR(('STS Analysis'!J61-'STS Analysis'!BF61)/'STS Analysis'!J61,"")</f>
        <v/>
      </c>
      <c r="AE61" s="263" t="str">
        <f>+IFERROR(('STS Analysis'!BC61-'STS Analysis'!BI61)/'STS Analysis'!BC61,"")</f>
        <v/>
      </c>
      <c r="AF61" s="7" t="str">
        <f>+IFERROR(('STS Analysis'!BD61-'STS Analysis'!BJ61)/'STS Analysis'!BD61,"")</f>
        <v/>
      </c>
      <c r="AG61" s="7" t="str">
        <f>+IFERROR(('STS Analysis'!BE61-'STS Analysis'!BK61)/'STS Analysis'!BE61,"")</f>
        <v/>
      </c>
      <c r="AH61" s="7" t="str">
        <f>+IFERROR(('STS Analysis'!BF61-'STS Analysis'!BL61)/'STS Analysis'!BF61,"")</f>
        <v/>
      </c>
      <c r="AI61" s="260" t="str">
        <f>+IFERROR(('STS Analysis'!D61-'STS Analysis'!BI61/1000)/'STS Analysis'!D61,"")</f>
        <v/>
      </c>
      <c r="AJ61" s="7">
        <f>+IFERROR(('STS Analysis'!E61-'STS Analysis'!BJ61)/'STS Analysis'!E61,"")</f>
        <v>0.95205992509363291</v>
      </c>
      <c r="AK61" s="7">
        <f>+IFERROR(('STS Analysis'!I61-'STS Analysis'!BK61)/'STS Analysis'!I61,"")</f>
        <v>0.42708333333333331</v>
      </c>
      <c r="AL61" s="7">
        <f>+IFERROR(('STS Analysis'!J61-'STS Analysis'!BL61)/'STS Analysis'!J61,"")</f>
        <v>0.35294117647058826</v>
      </c>
      <c r="AM61" s="91" t="str">
        <f>+IFERROR(('STS Analysis'!K61-'STS Analysis'!BM61)/'STS Analysis'!K61,"")</f>
        <v/>
      </c>
      <c r="AN61" s="93"/>
    </row>
    <row r="62" spans="1:40" x14ac:dyDescent="0.35">
      <c r="A62" s="193">
        <v>43473</v>
      </c>
      <c r="B62" s="260">
        <f>+IFERROR(('STS Analysis'!D62-'STS Analysis'!G62)/'STS Analysis'!D62,"")</f>
        <v>0.19523334598208641</v>
      </c>
      <c r="C62" s="290" t="str">
        <f>+IFERROR(('STS Analysis'!E62-'STS Analysis'!H62)/'STS Analysis'!E62,"")</f>
        <v/>
      </c>
      <c r="D62" s="259">
        <f>IFERROR(('STS Analysis'!D62-'STS Analysis'!G62)/('STS Analysis'!N62-'STS Analysis'!G62),"")</f>
        <v>9.588437566942723E-2</v>
      </c>
      <c r="E62" s="266"/>
      <c r="F62" s="263" t="str">
        <f>+IFERROR(('STS Analysis'!G62-('STS Analysis'!W62))/'STS Analysis'!G62,"")</f>
        <v/>
      </c>
      <c r="G62" s="7" t="str">
        <f>+IFERROR(('STS Analysis'!H62-'STS Analysis'!X62)/'STS Analysis'!H62,"")</f>
        <v/>
      </c>
      <c r="H62" s="7" t="str">
        <f>+IFERROR(('STS Analysis'!I62-'STS Analysis'!Y62)/'STS Analysis'!I62,"")</f>
        <v/>
      </c>
      <c r="I62" s="7" t="str">
        <f>+IFERROR(('STS Analysis'!J62-'STS Analysis'!Z62)/'STS Analysis'!J62,"")</f>
        <v/>
      </c>
      <c r="J62" s="260" t="str">
        <f>+IFERROR(('STS Analysis'!W62-'STS Analysis'!AD62/1000)/'STS Analysis'!W62,"")</f>
        <v/>
      </c>
      <c r="K62" s="7" t="str">
        <f>+IFERROR(('STS Analysis'!X62-'STS Analysis'!AE62)/'STS Analysis'!X62,"")</f>
        <v/>
      </c>
      <c r="L62" s="7" t="str">
        <f>+IFERROR(('STS Analysis'!Y62-'STS Analysis'!AF62)/'STS Analysis'!Y62,"")</f>
        <v/>
      </c>
      <c r="M62" s="7" t="str">
        <f>+IFERROR(('STS Analysis'!Z62-'STS Analysis'!AG62)/'STS Analysis'!Z62,"")</f>
        <v/>
      </c>
      <c r="N62" s="260" t="str">
        <f>+IFERROR(('STS Analysis'!AD62-'STS Analysis'!AQ62)/'STS Analysis'!AD62,"")</f>
        <v/>
      </c>
      <c r="O62" s="7" t="str">
        <f>+IFERROR(('STS Analysis'!AE62-'STS Analysis'!AR62)/'STS Analysis'!AE62,"")</f>
        <v/>
      </c>
      <c r="P62" s="7" t="str">
        <f>+IFERROR(('STS Analysis'!AF62-'STS Analysis'!AS62)/'STS Analysis'!AF62,"")</f>
        <v/>
      </c>
      <c r="Q62" s="7" t="str">
        <f>+IFERROR(('STS Analysis'!AG62-'STS Analysis'!AT62)/'STS Analysis'!AG62,"")</f>
        <v/>
      </c>
      <c r="R62" s="260" t="str">
        <f>+IFERROR(('STS Analysis'!AK62-'STS Analysis'!AQ62)/'STS Analysis'!AK62,"")</f>
        <v/>
      </c>
      <c r="S62" s="7" t="str">
        <f>+IFERROR(('STS Analysis'!AL62-'STS Analysis'!AX62)/'STS Analysis'!AL62,"")</f>
        <v/>
      </c>
      <c r="T62" s="7" t="str">
        <f>+IFERROR(('STS Analysis'!AM62-'STS Analysis'!AY62)/'STS Analysis'!AM62,"")</f>
        <v/>
      </c>
      <c r="U62" s="91" t="str">
        <f>+IFERROR(('STS Analysis'!AN62-'STS Analysis'!AZ62)/'STS Analysis'!AN62,"")</f>
        <v/>
      </c>
      <c r="V62" s="263" t="str">
        <f>+IFERROR(('STS Analysis'!D62-'STS Analysis'!AQ62/1000)/'STS Analysis'!D62,"")</f>
        <v/>
      </c>
      <c r="W62" s="7" t="str">
        <f>+IFERROR(('STS Analysis'!E62-'STS Analysis'!AX62)/'STS Analysis'!E62,"")</f>
        <v/>
      </c>
      <c r="X62" s="7" t="str">
        <f>+IFERROR(('STS Analysis'!I62-'STS Analysis'!AY62)/'STS Analysis'!I62,"")</f>
        <v/>
      </c>
      <c r="Y62" s="7" t="str">
        <f>+IFERROR(('STS Analysis'!J62-'STS Analysis'!AZ62)/'STS Analysis'!J62,"")</f>
        <v/>
      </c>
      <c r="Z62" s="137" t="str">
        <f>+IFERROR(('STS Analysis'!K62-'STS Analysis'!BA62)/'STS Analysis'!K62,"")</f>
        <v/>
      </c>
      <c r="AA62" s="260"/>
      <c r="AB62" s="7" t="str">
        <f>+IFERROR(('STS Analysis'!H62-'STS Analysis'!BD62)/'STS Analysis'!H62,"")</f>
        <v/>
      </c>
      <c r="AC62" s="7" t="str">
        <f>+IFERROR(('STS Analysis'!I62-'STS Analysis'!BE62)/'STS Analysis'!I62,"")</f>
        <v/>
      </c>
      <c r="AD62" s="91" t="str">
        <f>+IFERROR(('STS Analysis'!J62-'STS Analysis'!BF62)/'STS Analysis'!J62,"")</f>
        <v/>
      </c>
      <c r="AE62" s="263" t="str">
        <f>+IFERROR(('STS Analysis'!BC62-'STS Analysis'!BI62)/'STS Analysis'!BC62,"")</f>
        <v/>
      </c>
      <c r="AF62" s="7" t="str">
        <f>+IFERROR(('STS Analysis'!BD62-'STS Analysis'!BJ62)/'STS Analysis'!BD62,"")</f>
        <v/>
      </c>
      <c r="AG62" s="7" t="str">
        <f>+IFERROR(('STS Analysis'!BE62-'STS Analysis'!BK62)/'STS Analysis'!BE62,"")</f>
        <v/>
      </c>
      <c r="AH62" s="7" t="str">
        <f>+IFERROR(('STS Analysis'!BF62-'STS Analysis'!BL62)/'STS Analysis'!BF62,"")</f>
        <v/>
      </c>
      <c r="AI62" s="260" t="str">
        <f>+IFERROR(('STS Analysis'!D62-'STS Analysis'!BI62/1000)/'STS Analysis'!D62,"")</f>
        <v/>
      </c>
      <c r="AJ62" s="7" t="str">
        <f>+IFERROR(('STS Analysis'!E62-'STS Analysis'!BJ62)/'STS Analysis'!E62,"")</f>
        <v/>
      </c>
      <c r="AK62" s="7" t="str">
        <f>+IFERROR(('STS Analysis'!I62-'STS Analysis'!BK62)/'STS Analysis'!I62,"")</f>
        <v/>
      </c>
      <c r="AL62" s="7" t="str">
        <f>+IFERROR(('STS Analysis'!J62-'STS Analysis'!BL62)/'STS Analysis'!J62,"")</f>
        <v/>
      </c>
      <c r="AM62" s="91" t="str">
        <f>+IFERROR(('STS Analysis'!K62-'STS Analysis'!BM62)/'STS Analysis'!K62,"")</f>
        <v/>
      </c>
      <c r="AN62" s="93"/>
    </row>
    <row r="63" spans="1:40" x14ac:dyDescent="0.35">
      <c r="A63" s="193">
        <v>43474</v>
      </c>
      <c r="B63" s="260">
        <f>+IFERROR(('STS Analysis'!D63-'STS Analysis'!G63)/'STS Analysis'!D63,"")</f>
        <v>0.22484000191485087</v>
      </c>
      <c r="C63" s="290">
        <f>+IFERROR(('STS Analysis'!E63-'STS Analysis'!H63)/'STS Analysis'!E63,"")</f>
        <v>0.15</v>
      </c>
      <c r="D63" s="259">
        <f>IFERROR(('STS Analysis'!D63-'STS Analysis'!G63)/('STS Analysis'!N63-'STS Analysis'!G63),"")</f>
        <v>8.4283074596970473E-2</v>
      </c>
      <c r="E63" s="266"/>
      <c r="F63" s="263">
        <f>+IFERROR(('STS Analysis'!G63-('STS Analysis'!W63))/'STS Analysis'!G63,"")</f>
        <v>0.59714072430122922</v>
      </c>
      <c r="G63" s="7">
        <f>+IFERROR(('STS Analysis'!H63-'STS Analysis'!X63)/'STS Analysis'!H63,"")</f>
        <v>-0.15294117647058825</v>
      </c>
      <c r="H63" s="7">
        <f>+IFERROR(('STS Analysis'!I63-'STS Analysis'!Y63)/'STS Analysis'!I63,"")</f>
        <v>0</v>
      </c>
      <c r="I63" s="7">
        <f>+IFERROR(('STS Analysis'!J63-'STS Analysis'!Z63)/'STS Analysis'!J63,"")</f>
        <v>-0.52985074626865658</v>
      </c>
      <c r="J63" s="260">
        <f>+IFERROR(('STS Analysis'!W63-'STS Analysis'!AD63/1000)/'STS Analysis'!W63,"")</f>
        <v>0.93566459893048137</v>
      </c>
      <c r="K63" s="7">
        <f>+IFERROR(('STS Analysis'!X63-'STS Analysis'!AE63)/'STS Analysis'!X63,"")</f>
        <v>0.23469387755102042</v>
      </c>
      <c r="L63" s="7">
        <f>+IFERROR(('STS Analysis'!Y63-'STS Analysis'!AF63)/'STS Analysis'!Y63,"")</f>
        <v>0.10309278350515463</v>
      </c>
      <c r="M63" s="7">
        <f>+IFERROR(('STS Analysis'!Z63-'STS Analysis'!AG63)/'STS Analysis'!Z63,"")</f>
        <v>0.44715447154471544</v>
      </c>
      <c r="N63" s="260">
        <f>+IFERROR(('STS Analysis'!AD63-'STS Analysis'!AK63)/'STS Analysis'!AD63,"")</f>
        <v>-2.3640625000000188</v>
      </c>
      <c r="O63" s="7">
        <f>+IFERROR(('STS Analysis'!AE63-'STS Analysis'!AL63)/'STS Analysis'!AE63,"")</f>
        <v>0.65777777777777779</v>
      </c>
      <c r="P63" s="7">
        <f>+IFERROR(('STS Analysis'!AF63-'STS Analysis'!AM63)/'STS Analysis'!AF63,"")</f>
        <v>0.4942528735632184</v>
      </c>
      <c r="Q63" s="7">
        <f>+IFERROR(('STS Analysis'!AG63-'STS Analysis'!AN63)/'STS Analysis'!AG63,"")</f>
        <v>0.85588235294117654</v>
      </c>
      <c r="R63" s="260">
        <f>+IFERROR(('STS Analysis'!AK63-'STS Analysis'!AQ63)/'STS Analysis'!AK63,"")</f>
        <v>0.33271404242143088</v>
      </c>
      <c r="S63" s="7">
        <f>+IFERROR(('STS Analysis'!AL63-'STS Analysis'!AX63)/'STS Analysis'!AL63,"")</f>
        <v>0.37662337662337664</v>
      </c>
      <c r="T63" s="7">
        <f>+IFERROR(('STS Analysis'!AM63-'STS Analysis'!AY63)/'STS Analysis'!AM63,"")</f>
        <v>0.14772727272727273</v>
      </c>
      <c r="U63" s="91">
        <f>+IFERROR(('STS Analysis'!AN63-'STS Analysis'!AZ63)/'STS Analysis'!AN63,"")</f>
        <v>0.51020408163265307</v>
      </c>
      <c r="V63" s="263">
        <f>+IFERROR(('STS Analysis'!D63-'STS Analysis'!AQ63/1000)/'STS Analysis'!D63,"")</f>
        <v>0.95490059889522083</v>
      </c>
      <c r="W63" s="7">
        <f>+IFERROR(('STS Analysis'!E63-'STS Analysis'!AX63)/'STS Analysis'!E63,"")</f>
        <v>0.84</v>
      </c>
      <c r="X63" s="7">
        <f>+IFERROR(('STS Analysis'!I63-'STS Analysis'!AY63)/'STS Analysis'!I63,"")</f>
        <v>0.61340206185567014</v>
      </c>
      <c r="Y63" s="7">
        <f>+IFERROR(('STS Analysis'!J63-'STS Analysis'!AZ63)/'STS Analysis'!J63,"")</f>
        <v>0.94029850746268662</v>
      </c>
      <c r="Z63" s="137">
        <f>+IFERROR(('STS Analysis'!K63-'STS Analysis'!BA63)/'STS Analysis'!K63,"")</f>
        <v>0.60839160839160855</v>
      </c>
      <c r="AA63" s="260"/>
      <c r="AB63" s="7">
        <f>+IFERROR(('STS Analysis'!H63-'STS Analysis'!BD63)/'STS Analysis'!H63,"")</f>
        <v>0.77647058823529413</v>
      </c>
      <c r="AC63" s="7">
        <f>+IFERROR(('STS Analysis'!I63-'STS Analysis'!BE63)/'STS Analysis'!I63,"")</f>
        <v>0.36907216494845363</v>
      </c>
      <c r="AD63" s="91">
        <f>+IFERROR(('STS Analysis'!J63-'STS Analysis'!BF63)/'STS Analysis'!J63,"")</f>
        <v>-0.2935323383084576</v>
      </c>
      <c r="AE63" s="263">
        <f>+IFERROR(('STS Analysis'!BC63-'STS Analysis'!BI63)/'STS Analysis'!BC63,"")</f>
        <v>-38.49024390243931</v>
      </c>
      <c r="AF63" s="7">
        <f>+IFERROR(('STS Analysis'!BD63-'STS Analysis'!BJ63)/'STS Analysis'!BD63,"")</f>
        <v>-5.2631578947368418E-2</v>
      </c>
      <c r="AG63" s="7">
        <f>+IFERROR(('STS Analysis'!BE63-'STS Analysis'!BK63)/'STS Analysis'!BE63,"")</f>
        <v>0.15849673202614378</v>
      </c>
      <c r="AH63" s="7">
        <f>+IFERROR(('STS Analysis'!BF63-'STS Analysis'!BL63)/'STS Analysis'!BF63,"")</f>
        <v>-7.6923076923076927E-2</v>
      </c>
      <c r="AI63" s="260">
        <f>+IFERROR(('STS Analysis'!D63-'STS Analysis'!BI63/1000)/'STS Analysis'!D63,"")</f>
        <v>0.83057902475928491</v>
      </c>
      <c r="AJ63" s="7">
        <f>+IFERROR(('STS Analysis'!E63-'STS Analysis'!BJ63)/'STS Analysis'!E63,"")</f>
        <v>0.8</v>
      </c>
      <c r="AK63" s="7">
        <f>+IFERROR(('STS Analysis'!I63-'STS Analysis'!BK63)/'STS Analysis'!I63,"")</f>
        <v>0.46907216494845361</v>
      </c>
      <c r="AL63" s="7">
        <f>+IFERROR(('STS Analysis'!J63-'STS Analysis'!BL63)/'STS Analysis'!J63,"")</f>
        <v>-0.39303482587064664</v>
      </c>
      <c r="AM63" s="91">
        <f>+IFERROR(('STS Analysis'!K63-'STS Analysis'!BM63)/'STS Analysis'!K63,"")</f>
        <v>0.46386946386946393</v>
      </c>
      <c r="AN63" s="93"/>
    </row>
    <row r="64" spans="1:40" x14ac:dyDescent="0.35">
      <c r="A64" s="193">
        <v>43475</v>
      </c>
      <c r="B64" s="260" t="str">
        <f>+IFERROR(('STS Analysis'!D64-'STS Analysis'!G64)/'STS Analysis'!D64,"")</f>
        <v/>
      </c>
      <c r="C64" s="290" t="str">
        <f>+IFERROR(('STS Analysis'!E64-'STS Analysis'!H64)/'STS Analysis'!E64,"")</f>
        <v/>
      </c>
      <c r="D64" s="259" t="str">
        <f>IFERROR(('STS Analysis'!D64-'STS Analysis'!G64)/('STS Analysis'!N64-'STS Analysis'!G64),"")</f>
        <v/>
      </c>
      <c r="E64" s="266"/>
      <c r="F64" s="263" t="str">
        <f>+IFERROR(('STS Analysis'!G64-('STS Analysis'!W64))/'STS Analysis'!G64,"")</f>
        <v/>
      </c>
      <c r="G64" s="7" t="str">
        <f>+IFERROR(('STS Analysis'!H64-'STS Analysis'!X64)/'STS Analysis'!H64,"")</f>
        <v/>
      </c>
      <c r="H64" s="7" t="str">
        <f>+IFERROR(('STS Analysis'!I64-'STS Analysis'!Y64)/'STS Analysis'!I64,"")</f>
        <v/>
      </c>
      <c r="I64" s="7" t="str">
        <f>+IFERROR(('STS Analysis'!J64-'STS Analysis'!Z64)/'STS Analysis'!J64,"")</f>
        <v/>
      </c>
      <c r="J64" s="260" t="str">
        <f>+IFERROR(('STS Analysis'!W64-'STS Analysis'!AD64/1000)/'STS Analysis'!W64,"")</f>
        <v/>
      </c>
      <c r="K64" s="7" t="str">
        <f>+IFERROR(('STS Analysis'!X64-'STS Analysis'!AE64)/'STS Analysis'!X64,"")</f>
        <v/>
      </c>
      <c r="L64" s="7" t="str">
        <f>+IFERROR(('STS Analysis'!Y64-'STS Analysis'!AF64)/'STS Analysis'!Y64,"")</f>
        <v/>
      </c>
      <c r="M64" s="7" t="str">
        <f>+IFERROR(('STS Analysis'!Z64-'STS Analysis'!AG64)/'STS Analysis'!Z64,"")</f>
        <v/>
      </c>
      <c r="N64" s="260" t="str">
        <f>+IFERROR(('STS Analysis'!AD64-'STS Analysis'!AK64)/'STS Analysis'!AD64,"")</f>
        <v/>
      </c>
      <c r="O64" s="7" t="str">
        <f>+IFERROR(('STS Analysis'!AE64-'STS Analysis'!AL64)/'STS Analysis'!AE64,"")</f>
        <v/>
      </c>
      <c r="P64" s="7" t="str">
        <f>+IFERROR(('STS Analysis'!AF64-'STS Analysis'!AM64)/'STS Analysis'!AF64,"")</f>
        <v/>
      </c>
      <c r="Q64" s="7" t="str">
        <f>+IFERROR(('STS Analysis'!AG64-'STS Analysis'!AN64)/'STS Analysis'!AG64,"")</f>
        <v/>
      </c>
      <c r="R64" s="260" t="str">
        <f>+IFERROR(('STS Analysis'!AK64-'STS Analysis'!AQ64)/'STS Analysis'!AK64,"")</f>
        <v/>
      </c>
      <c r="S64" s="7" t="str">
        <f>+IFERROR(('STS Analysis'!AL64-'STS Analysis'!AX64)/'STS Analysis'!AL64,"")</f>
        <v/>
      </c>
      <c r="T64" s="7" t="str">
        <f>+IFERROR(('STS Analysis'!AM64-'STS Analysis'!AY64)/'STS Analysis'!AM64,"")</f>
        <v/>
      </c>
      <c r="U64" s="91" t="str">
        <f>+IFERROR(('STS Analysis'!AN64-'STS Analysis'!AZ64)/'STS Analysis'!AN64,"")</f>
        <v/>
      </c>
      <c r="V64" s="263" t="str">
        <f>+IFERROR(('STS Analysis'!D64-'STS Analysis'!AQ64/1000)/'STS Analysis'!D64,"")</f>
        <v/>
      </c>
      <c r="W64" s="7" t="str">
        <f>+IFERROR(('STS Analysis'!E64-'STS Analysis'!AX64)/'STS Analysis'!E64,"")</f>
        <v/>
      </c>
      <c r="X64" s="7" t="str">
        <f>+IFERROR(('STS Analysis'!I64-'STS Analysis'!AY64)/'STS Analysis'!I64,"")</f>
        <v/>
      </c>
      <c r="Y64" s="7" t="str">
        <f>+IFERROR(('STS Analysis'!J64-'STS Analysis'!AZ64)/'STS Analysis'!J64,"")</f>
        <v/>
      </c>
      <c r="Z64" s="137" t="str">
        <f>+IFERROR(('STS Analysis'!K64-'STS Analysis'!BA64)/'STS Analysis'!K64,"")</f>
        <v/>
      </c>
      <c r="AA64" s="260"/>
      <c r="AB64" s="7" t="str">
        <f>+IFERROR(('STS Analysis'!H64-'STS Analysis'!BD64)/'STS Analysis'!H64,"")</f>
        <v/>
      </c>
      <c r="AC64" s="7" t="str">
        <f>+IFERROR(('STS Analysis'!I64-'STS Analysis'!BE64)/'STS Analysis'!I64,"")</f>
        <v/>
      </c>
      <c r="AD64" s="91" t="str">
        <f>+IFERROR(('STS Analysis'!J64-'STS Analysis'!BF64)/'STS Analysis'!J64,"")</f>
        <v/>
      </c>
      <c r="AE64" s="263" t="str">
        <f>+IFERROR(('STS Analysis'!BC64-'STS Analysis'!BI64)/'STS Analysis'!BC64,"")</f>
        <v/>
      </c>
      <c r="AF64" s="7" t="str">
        <f>+IFERROR(('STS Analysis'!BD64-'STS Analysis'!BJ64)/'STS Analysis'!BD64,"")</f>
        <v/>
      </c>
      <c r="AG64" s="7" t="str">
        <f>+IFERROR(('STS Analysis'!BE64-'STS Analysis'!BK64)/'STS Analysis'!BE64,"")</f>
        <v/>
      </c>
      <c r="AH64" s="7" t="str">
        <f>+IFERROR(('STS Analysis'!BF64-'STS Analysis'!BL64)/'STS Analysis'!BF64,"")</f>
        <v/>
      </c>
      <c r="AI64" s="260" t="str">
        <f>+IFERROR(('STS Analysis'!D64-'STS Analysis'!BI64/1000)/'STS Analysis'!D64,"")</f>
        <v/>
      </c>
      <c r="AJ64" s="7" t="str">
        <f>+IFERROR(('STS Analysis'!E64-'STS Analysis'!BJ64)/'STS Analysis'!E64,"")</f>
        <v/>
      </c>
      <c r="AK64" s="7" t="str">
        <f>+IFERROR(('STS Analysis'!I64-'STS Analysis'!BK64)/'STS Analysis'!I64,"")</f>
        <v/>
      </c>
      <c r="AL64" s="7" t="str">
        <f>+IFERROR(('STS Analysis'!J64-'STS Analysis'!BL64)/'STS Analysis'!J64,"")</f>
        <v/>
      </c>
      <c r="AM64" s="91" t="str">
        <f>+IFERROR(('STS Analysis'!K64-'STS Analysis'!BM64)/'STS Analysis'!K64,"")</f>
        <v/>
      </c>
      <c r="AN64" s="93"/>
    </row>
    <row r="65" spans="1:40" x14ac:dyDescent="0.35">
      <c r="A65" s="193">
        <v>43476</v>
      </c>
      <c r="B65" s="260">
        <f>+IFERROR(('STS Analysis'!D65-'STS Analysis'!G65)/'STS Analysis'!D65,"")</f>
        <v>0.42989957901252457</v>
      </c>
      <c r="C65" s="290" t="str">
        <f>+IFERROR(('STS Analysis'!E65-'STS Analysis'!H65)/'STS Analysis'!E65,"")</f>
        <v/>
      </c>
      <c r="D65" s="259">
        <f>IFERROR(('STS Analysis'!D65-'STS Analysis'!G65)/('STS Analysis'!N65-'STS Analysis'!G65),"")</f>
        <v>0.22655270230289676</v>
      </c>
      <c r="E65" s="266"/>
      <c r="F65" s="263" t="str">
        <f>+IFERROR(('STS Analysis'!G65-('STS Analysis'!W65))/'STS Analysis'!G65,"")</f>
        <v/>
      </c>
      <c r="G65" s="7" t="str">
        <f>+IFERROR(('STS Analysis'!H65-'STS Analysis'!X65)/'STS Analysis'!H65,"")</f>
        <v/>
      </c>
      <c r="H65" s="7" t="str">
        <f>+IFERROR(('STS Analysis'!I65-'STS Analysis'!Y65)/'STS Analysis'!I65,"")</f>
        <v/>
      </c>
      <c r="I65" s="7" t="str">
        <f>+IFERROR(('STS Analysis'!J65-'STS Analysis'!Z65)/'STS Analysis'!J65,"")</f>
        <v/>
      </c>
      <c r="J65" s="260" t="str">
        <f>+IFERROR(('STS Analysis'!W65-'STS Analysis'!AD65/1000)/'STS Analysis'!W65,"")</f>
        <v/>
      </c>
      <c r="K65" s="7" t="str">
        <f>+IFERROR(('STS Analysis'!X65-'STS Analysis'!AE65)/'STS Analysis'!X65,"")</f>
        <v/>
      </c>
      <c r="L65" s="7" t="str">
        <f>+IFERROR(('STS Analysis'!Y65-'STS Analysis'!AF65)/'STS Analysis'!Y65,"")</f>
        <v/>
      </c>
      <c r="M65" s="7" t="str">
        <f>+IFERROR(('STS Analysis'!Z65-'STS Analysis'!AG65)/'STS Analysis'!Z65,"")</f>
        <v/>
      </c>
      <c r="N65" s="260" t="str">
        <f>+IFERROR(('STS Analysis'!AD65-'STS Analysis'!AK65)/'STS Analysis'!AD65,"")</f>
        <v/>
      </c>
      <c r="O65" s="7" t="str">
        <f>+IFERROR(('STS Analysis'!AE65-'STS Analysis'!AL65)/'STS Analysis'!AE65,"")</f>
        <v/>
      </c>
      <c r="P65" s="7" t="str">
        <f>+IFERROR(('STS Analysis'!AF65-'STS Analysis'!AM65)/'STS Analysis'!AF65,"")</f>
        <v/>
      </c>
      <c r="Q65" s="7" t="str">
        <f>+IFERROR(('STS Analysis'!AG65-'STS Analysis'!AN65)/'STS Analysis'!AG65,"")</f>
        <v/>
      </c>
      <c r="R65" s="260" t="str">
        <f>+IFERROR(('STS Analysis'!AK65-'STS Analysis'!AQ65)/'STS Analysis'!AK65,"")</f>
        <v/>
      </c>
      <c r="S65" s="7" t="str">
        <f>+IFERROR(('STS Analysis'!AL65-'STS Analysis'!AX65)/'STS Analysis'!AL65,"")</f>
        <v/>
      </c>
      <c r="T65" s="7" t="str">
        <f>+IFERROR(('STS Analysis'!AM65-'STS Analysis'!AY65)/'STS Analysis'!AM65,"")</f>
        <v/>
      </c>
      <c r="U65" s="91" t="str">
        <f>+IFERROR(('STS Analysis'!AN65-'STS Analysis'!AZ65)/'STS Analysis'!AN65,"")</f>
        <v/>
      </c>
      <c r="V65" s="263" t="str">
        <f>+IFERROR(('STS Analysis'!D65-'STS Analysis'!AQ65/1000)/'STS Analysis'!D65,"")</f>
        <v/>
      </c>
      <c r="W65" s="7" t="str">
        <f>+IFERROR(('STS Analysis'!E65-'STS Analysis'!AX65)/'STS Analysis'!E65,"")</f>
        <v/>
      </c>
      <c r="X65" s="7" t="str">
        <f>+IFERROR(('STS Analysis'!I65-'STS Analysis'!AY65)/'STS Analysis'!I65,"")</f>
        <v/>
      </c>
      <c r="Y65" s="7" t="str">
        <f>+IFERROR(('STS Analysis'!J65-'STS Analysis'!AZ65)/'STS Analysis'!J65,"")</f>
        <v/>
      </c>
      <c r="Z65" s="137" t="str">
        <f>+IFERROR(('STS Analysis'!K65-'STS Analysis'!BA65)/'STS Analysis'!K65,"")</f>
        <v/>
      </c>
      <c r="AA65" s="260"/>
      <c r="AB65" s="7" t="str">
        <f>+IFERROR(('STS Analysis'!H65-'STS Analysis'!BD65)/'STS Analysis'!H65,"")</f>
        <v/>
      </c>
      <c r="AC65" s="7" t="str">
        <f>+IFERROR(('STS Analysis'!I65-'STS Analysis'!BE65)/'STS Analysis'!I65,"")</f>
        <v/>
      </c>
      <c r="AD65" s="91" t="str">
        <f>+IFERROR(('STS Analysis'!J65-'STS Analysis'!BF65)/'STS Analysis'!J65,"")</f>
        <v/>
      </c>
      <c r="AE65" s="263" t="str">
        <f>+IFERROR(('STS Analysis'!BC65-'STS Analysis'!BI65)/'STS Analysis'!BC65,"")</f>
        <v/>
      </c>
      <c r="AF65" s="7" t="str">
        <f>+IFERROR(('STS Analysis'!BD65-'STS Analysis'!BJ65)/'STS Analysis'!BD65,"")</f>
        <v/>
      </c>
      <c r="AG65" s="7" t="str">
        <f>+IFERROR(('STS Analysis'!BE65-'STS Analysis'!BK65)/'STS Analysis'!BE65,"")</f>
        <v/>
      </c>
      <c r="AH65" s="7" t="str">
        <f>+IFERROR(('STS Analysis'!BF65-'STS Analysis'!BL65)/'STS Analysis'!BF65,"")</f>
        <v/>
      </c>
      <c r="AI65" s="260" t="str">
        <f>+IFERROR(('STS Analysis'!D65-'STS Analysis'!BI65/1000)/'STS Analysis'!D65,"")</f>
        <v/>
      </c>
      <c r="AJ65" s="7" t="str">
        <f>+IFERROR(('STS Analysis'!E65-'STS Analysis'!BJ65)/'STS Analysis'!E65,"")</f>
        <v/>
      </c>
      <c r="AK65" s="7" t="str">
        <f>+IFERROR(('STS Analysis'!I65-'STS Analysis'!BK65)/'STS Analysis'!I65,"")</f>
        <v/>
      </c>
      <c r="AL65" s="7" t="str">
        <f>+IFERROR(('STS Analysis'!J65-'STS Analysis'!BL65)/'STS Analysis'!J65,"")</f>
        <v/>
      </c>
      <c r="AM65" s="91" t="str">
        <f>+IFERROR(('STS Analysis'!K65-'STS Analysis'!BM65)/'STS Analysis'!K65,"")</f>
        <v/>
      </c>
      <c r="AN65" s="93"/>
    </row>
    <row r="66" spans="1:40" x14ac:dyDescent="0.35">
      <c r="A66" s="193">
        <v>43477</v>
      </c>
      <c r="B66" s="295" t="str">
        <f>+IFERROR(('STS Analysis'!D66-'STS Analysis'!G66)/'STS Analysis'!D66,"")</f>
        <v/>
      </c>
      <c r="C66" s="296" t="str">
        <f>+IFERROR(('STS Analysis'!E66-'STS Analysis'!H66)/'STS Analysis'!E66,"")</f>
        <v/>
      </c>
      <c r="D66" s="296" t="str">
        <f>IFERROR(('STS Analysis'!D66-'STS Analysis'!G66)/('STS Analysis'!N66-'STS Analysis'!G66),"")</f>
        <v/>
      </c>
      <c r="E66" s="297"/>
      <c r="F66" s="298" t="str">
        <f>+IFERROR(('STS Analysis'!G66-('STS Analysis'!W66))/'STS Analysis'!G66,"")</f>
        <v/>
      </c>
      <c r="G66" s="299" t="str">
        <f>+IFERROR(('STS Analysis'!H66-'STS Analysis'!X66)/'STS Analysis'!H66,"")</f>
        <v/>
      </c>
      <c r="H66" s="299" t="str">
        <f>+IFERROR(('STS Analysis'!I66-'STS Analysis'!Y66)/'STS Analysis'!I66,"")</f>
        <v/>
      </c>
      <c r="I66" s="299" t="str">
        <f>+IFERROR(('STS Analysis'!J66-'STS Analysis'!Z66)/'STS Analysis'!J66,"")</f>
        <v/>
      </c>
      <c r="J66" s="295" t="str">
        <f>+IFERROR(('STS Analysis'!W66-'STS Analysis'!AD66/1000)/'STS Analysis'!W66,"")</f>
        <v/>
      </c>
      <c r="K66" s="299" t="str">
        <f>+IFERROR(('STS Analysis'!X66-'STS Analysis'!AE66)/'STS Analysis'!X66,"")</f>
        <v/>
      </c>
      <c r="L66" s="299" t="str">
        <f>+IFERROR(('STS Analysis'!Y66-'STS Analysis'!AF66)/'STS Analysis'!Y66,"")</f>
        <v/>
      </c>
      <c r="M66" s="299" t="str">
        <f>+IFERROR(('STS Analysis'!Z66-'STS Analysis'!AG66)/'STS Analysis'!Z66,"")</f>
        <v/>
      </c>
      <c r="N66" s="295" t="str">
        <f>+IFERROR(('STS Analysis'!AD66-'STS Analysis'!AK66)/'STS Analysis'!AD66,"")</f>
        <v/>
      </c>
      <c r="O66" s="299" t="str">
        <f>+IFERROR(('STS Analysis'!AE66-'STS Analysis'!AL66)/'STS Analysis'!AE66,"")</f>
        <v/>
      </c>
      <c r="P66" s="299" t="str">
        <f>+IFERROR(('STS Analysis'!AF66-'STS Analysis'!AM66)/'STS Analysis'!AF66,"")</f>
        <v/>
      </c>
      <c r="Q66" s="299" t="str">
        <f>+IFERROR(('STS Analysis'!AG66-'STS Analysis'!AN66)/'STS Analysis'!AG66,"")</f>
        <v/>
      </c>
      <c r="R66" s="295" t="str">
        <f>+IFERROR(('STS Analysis'!AK66-'STS Analysis'!AQ66)/'STS Analysis'!AK66,"")</f>
        <v/>
      </c>
      <c r="S66" s="299" t="str">
        <f>+IFERROR(('STS Analysis'!AL66-'STS Analysis'!AX66)/'STS Analysis'!AL66,"")</f>
        <v/>
      </c>
      <c r="T66" s="299" t="str">
        <f>+IFERROR(('STS Analysis'!AM66-'STS Analysis'!AY66)/'STS Analysis'!AM66,"")</f>
        <v/>
      </c>
      <c r="U66" s="300" t="str">
        <f>+IFERROR(('STS Analysis'!AN66-'STS Analysis'!AZ66)/'STS Analysis'!AN66,"")</f>
        <v/>
      </c>
      <c r="V66" s="298" t="str">
        <f>+IFERROR(('STS Analysis'!D66-'STS Analysis'!AQ66/1000)/'STS Analysis'!D66,"")</f>
        <v/>
      </c>
      <c r="W66" s="299" t="str">
        <f>+IFERROR(('STS Analysis'!E66-'STS Analysis'!AX66)/'STS Analysis'!E66,"")</f>
        <v/>
      </c>
      <c r="X66" s="299" t="str">
        <f>+IFERROR(('STS Analysis'!I66-'STS Analysis'!AY66)/'STS Analysis'!I66,"")</f>
        <v/>
      </c>
      <c r="Y66" s="299" t="str">
        <f>+IFERROR(('STS Analysis'!J66-'STS Analysis'!AZ66)/'STS Analysis'!J66,"")</f>
        <v/>
      </c>
      <c r="Z66" s="301" t="str">
        <f>+IFERROR(('STS Analysis'!K66-'STS Analysis'!BA66)/'STS Analysis'!K66,"")</f>
        <v/>
      </c>
      <c r="AA66" s="295"/>
      <c r="AB66" s="299" t="str">
        <f>+IFERROR(('STS Analysis'!H66-'STS Analysis'!BD66)/'STS Analysis'!H66,"")</f>
        <v/>
      </c>
      <c r="AC66" s="299" t="str">
        <f>+IFERROR(('STS Analysis'!I66-'STS Analysis'!BE66)/'STS Analysis'!I66,"")</f>
        <v/>
      </c>
      <c r="AD66" s="300" t="str">
        <f>+IFERROR(('STS Analysis'!J66-'STS Analysis'!BF66)/'STS Analysis'!J66,"")</f>
        <v/>
      </c>
      <c r="AE66" s="298" t="str">
        <f>+IFERROR(('STS Analysis'!BC66-'STS Analysis'!BI66)/'STS Analysis'!BC66,"")</f>
        <v/>
      </c>
      <c r="AF66" s="299" t="str">
        <f>+IFERROR(('STS Analysis'!BD66-'STS Analysis'!BJ66)/'STS Analysis'!BD66,"")</f>
        <v/>
      </c>
      <c r="AG66" s="299" t="str">
        <f>+IFERROR(('STS Analysis'!BE66-'STS Analysis'!BK66)/'STS Analysis'!BE66,"")</f>
        <v/>
      </c>
      <c r="AH66" s="299" t="str">
        <f>+IFERROR(('STS Analysis'!BF66-'STS Analysis'!BL66)/'STS Analysis'!BF66,"")</f>
        <v/>
      </c>
      <c r="AI66" s="295" t="str">
        <f>+IFERROR(('STS Analysis'!D66-'STS Analysis'!BI66/1000)/'STS Analysis'!D66,"")</f>
        <v/>
      </c>
      <c r="AJ66" s="299" t="str">
        <f>+IFERROR(('STS Analysis'!E66-'STS Analysis'!BJ66)/'STS Analysis'!E66,"")</f>
        <v/>
      </c>
      <c r="AK66" s="299" t="str">
        <f>+IFERROR(('STS Analysis'!I66-'STS Analysis'!BK66)/'STS Analysis'!I66,"")</f>
        <v/>
      </c>
      <c r="AL66" s="299" t="str">
        <f>+IFERROR(('STS Analysis'!J66-'STS Analysis'!BL66)/'STS Analysis'!J66,"")</f>
        <v/>
      </c>
      <c r="AM66" s="300" t="str">
        <f>+IFERROR(('STS Analysis'!K66-'STS Analysis'!BM66)/'STS Analysis'!K66,"")</f>
        <v/>
      </c>
      <c r="AN66" s="90"/>
    </row>
    <row r="67" spans="1:40" x14ac:dyDescent="0.35">
      <c r="A67" s="193">
        <v>43478</v>
      </c>
      <c r="B67" s="295" t="str">
        <f>+IFERROR(('STS Analysis'!D67-'STS Analysis'!G67)/'STS Analysis'!D67,"")</f>
        <v/>
      </c>
      <c r="C67" s="296" t="str">
        <f>+IFERROR(('STS Analysis'!E67-'STS Analysis'!H67)/'STS Analysis'!E67,"")</f>
        <v/>
      </c>
      <c r="D67" s="296" t="str">
        <f>IFERROR(('STS Analysis'!D67-'STS Analysis'!G67)/('STS Analysis'!N67-'STS Analysis'!G67),"")</f>
        <v/>
      </c>
      <c r="E67" s="297"/>
      <c r="F67" s="298" t="str">
        <f>+IFERROR(('STS Analysis'!G67-('STS Analysis'!W67))/'STS Analysis'!G67,"")</f>
        <v/>
      </c>
      <c r="G67" s="299" t="str">
        <f>+IFERROR(('STS Analysis'!H67-'STS Analysis'!X67)/'STS Analysis'!H67,"")</f>
        <v/>
      </c>
      <c r="H67" s="299" t="str">
        <f>+IFERROR(('STS Analysis'!I67-'STS Analysis'!Y67)/'STS Analysis'!I67,"")</f>
        <v/>
      </c>
      <c r="I67" s="299" t="str">
        <f>+IFERROR(('STS Analysis'!J67-'STS Analysis'!Z67)/'STS Analysis'!J67,"")</f>
        <v/>
      </c>
      <c r="J67" s="295" t="str">
        <f>+IFERROR(('STS Analysis'!W67-'STS Analysis'!AD67/1000)/'STS Analysis'!W67,"")</f>
        <v/>
      </c>
      <c r="K67" s="299" t="str">
        <f>+IFERROR(('STS Analysis'!X67-'STS Analysis'!AE67)/'STS Analysis'!X67,"")</f>
        <v/>
      </c>
      <c r="L67" s="299" t="str">
        <f>+IFERROR(('STS Analysis'!Y67-'STS Analysis'!AF67)/'STS Analysis'!Y67,"")</f>
        <v/>
      </c>
      <c r="M67" s="299" t="str">
        <f>+IFERROR(('STS Analysis'!Z67-'STS Analysis'!AG67)/'STS Analysis'!Z67,"")</f>
        <v/>
      </c>
      <c r="N67" s="295" t="str">
        <f>+IFERROR(('STS Analysis'!AD67-'STS Analysis'!AK67)/'STS Analysis'!AD67,"")</f>
        <v/>
      </c>
      <c r="O67" s="299" t="str">
        <f>+IFERROR(('STS Analysis'!AE67-'STS Analysis'!AL67)/'STS Analysis'!AE67,"")</f>
        <v/>
      </c>
      <c r="P67" s="299" t="str">
        <f>+IFERROR(('STS Analysis'!AF67-'STS Analysis'!AM67)/'STS Analysis'!AF67,"")</f>
        <v/>
      </c>
      <c r="Q67" s="299" t="str">
        <f>+IFERROR(('STS Analysis'!AG67-'STS Analysis'!AN67)/'STS Analysis'!AG67,"")</f>
        <v/>
      </c>
      <c r="R67" s="295" t="str">
        <f>+IFERROR(('STS Analysis'!AK67-'STS Analysis'!AQ67)/'STS Analysis'!AK67,"")</f>
        <v/>
      </c>
      <c r="S67" s="299" t="str">
        <f>+IFERROR(('STS Analysis'!AL67-'STS Analysis'!AX67)/'STS Analysis'!AL67,"")</f>
        <v/>
      </c>
      <c r="T67" s="299" t="str">
        <f>+IFERROR(('STS Analysis'!AM67-'STS Analysis'!AY67)/'STS Analysis'!AM67,"")</f>
        <v/>
      </c>
      <c r="U67" s="300" t="str">
        <f>+IFERROR(('STS Analysis'!AN67-'STS Analysis'!AZ67)/'STS Analysis'!AN67,"")</f>
        <v/>
      </c>
      <c r="V67" s="298" t="str">
        <f>+IFERROR(('STS Analysis'!D67-'STS Analysis'!AQ67/1000)/'STS Analysis'!D67,"")</f>
        <v/>
      </c>
      <c r="W67" s="299" t="str">
        <f>+IFERROR(('STS Analysis'!E67-'STS Analysis'!AX67)/'STS Analysis'!E67,"")</f>
        <v/>
      </c>
      <c r="X67" s="299" t="str">
        <f>+IFERROR(('STS Analysis'!I67-'STS Analysis'!AY67)/'STS Analysis'!I67,"")</f>
        <v/>
      </c>
      <c r="Y67" s="299" t="str">
        <f>+IFERROR(('STS Analysis'!J67-'STS Analysis'!AZ67)/'STS Analysis'!J67,"")</f>
        <v/>
      </c>
      <c r="Z67" s="301" t="str">
        <f>+IFERROR(('STS Analysis'!K67-'STS Analysis'!BA67)/'STS Analysis'!K67,"")</f>
        <v/>
      </c>
      <c r="AA67" s="295"/>
      <c r="AB67" s="299" t="str">
        <f>+IFERROR(('STS Analysis'!H67-'STS Analysis'!BD67)/'STS Analysis'!H67,"")</f>
        <v/>
      </c>
      <c r="AC67" s="299" t="str">
        <f>+IFERROR(('STS Analysis'!I67-'STS Analysis'!BE67)/'STS Analysis'!I67,"")</f>
        <v/>
      </c>
      <c r="AD67" s="300" t="str">
        <f>+IFERROR(('STS Analysis'!J67-'STS Analysis'!BF67)/'STS Analysis'!J67,"")</f>
        <v/>
      </c>
      <c r="AE67" s="298" t="str">
        <f>+IFERROR(('STS Analysis'!BC67-'STS Analysis'!BI67)/'STS Analysis'!BC67,"")</f>
        <v/>
      </c>
      <c r="AF67" s="299" t="str">
        <f>+IFERROR(('STS Analysis'!BD67-'STS Analysis'!BJ67)/'STS Analysis'!BD67,"")</f>
        <v/>
      </c>
      <c r="AG67" s="299" t="str">
        <f>+IFERROR(('STS Analysis'!BE67-'STS Analysis'!BK67)/'STS Analysis'!BE67,"")</f>
        <v/>
      </c>
      <c r="AH67" s="299" t="str">
        <f>+IFERROR(('STS Analysis'!BF67-'STS Analysis'!BL67)/'STS Analysis'!BF67,"")</f>
        <v/>
      </c>
      <c r="AI67" s="295" t="str">
        <f>+IFERROR(('STS Analysis'!D67-'STS Analysis'!BI67/1000)/'STS Analysis'!D67,"")</f>
        <v/>
      </c>
      <c r="AJ67" s="299" t="str">
        <f>+IFERROR(('STS Analysis'!E67-'STS Analysis'!BJ67)/'STS Analysis'!E67,"")</f>
        <v/>
      </c>
      <c r="AK67" s="299" t="str">
        <f>+IFERROR(('STS Analysis'!I67-'STS Analysis'!BK67)/'STS Analysis'!I67,"")</f>
        <v/>
      </c>
      <c r="AL67" s="299" t="str">
        <f>+IFERROR(('STS Analysis'!J67-'STS Analysis'!BL67)/'STS Analysis'!J67,"")</f>
        <v/>
      </c>
      <c r="AM67" s="300" t="str">
        <f>+IFERROR(('STS Analysis'!K67-'STS Analysis'!BM67)/'STS Analysis'!K67,"")</f>
        <v/>
      </c>
      <c r="AN67" s="90"/>
    </row>
    <row r="68" spans="1:40" x14ac:dyDescent="0.35">
      <c r="A68" s="193">
        <v>43479</v>
      </c>
      <c r="B68" s="260">
        <f>+IFERROR(('STS Analysis'!D68-'STS Analysis'!G68)/'STS Analysis'!D68,"")</f>
        <v>0.5447916666666639</v>
      </c>
      <c r="C68" s="290">
        <f>+IFERROR(('STS Analysis'!E68-'STS Analysis'!H68)/'STS Analysis'!E68,"")</f>
        <v>0.42028985507246375</v>
      </c>
      <c r="D68" s="259">
        <f>IFERROR(('STS Analysis'!D68-'STS Analysis'!G68)/('STS Analysis'!N68-'STS Analysis'!G68),"")</f>
        <v>0.19717334315298346</v>
      </c>
      <c r="E68" s="266"/>
      <c r="F68" s="263" t="str">
        <f>+IFERROR(('STS Analysis'!G68-('STS Analysis'!W68))/'STS Analysis'!G68,"")</f>
        <v/>
      </c>
      <c r="G68" s="7" t="str">
        <f>+IFERROR(('STS Analysis'!H68-'STS Analysis'!X68)/'STS Analysis'!H68,"")</f>
        <v/>
      </c>
      <c r="H68" s="7" t="str">
        <f>+IFERROR(('STS Analysis'!I68-'STS Analysis'!Y68)/'STS Analysis'!I68,"")</f>
        <v/>
      </c>
      <c r="I68" s="7" t="str">
        <f>+IFERROR(('STS Analysis'!J68-'STS Analysis'!Z68)/'STS Analysis'!J68,"")</f>
        <v/>
      </c>
      <c r="J68" s="260" t="str">
        <f>+IFERROR(('STS Analysis'!W68-'STS Analysis'!AD68/1000)/'STS Analysis'!W68,"")</f>
        <v/>
      </c>
      <c r="K68" s="7" t="str">
        <f>+IFERROR(('STS Analysis'!X68-'STS Analysis'!AE68)/'STS Analysis'!X68,"")</f>
        <v/>
      </c>
      <c r="L68" s="7" t="str">
        <f>+IFERROR(('STS Analysis'!Y68-'STS Analysis'!AF68)/'STS Analysis'!Y68,"")</f>
        <v/>
      </c>
      <c r="M68" s="7" t="str">
        <f>+IFERROR(('STS Analysis'!Z68-'STS Analysis'!AG68)/'STS Analysis'!Z68,"")</f>
        <v/>
      </c>
      <c r="N68" s="260" t="str">
        <f>+IFERROR(('STS Analysis'!AD68-'STS Analysis'!AK68)/'STS Analysis'!AD68,"")</f>
        <v/>
      </c>
      <c r="O68" s="7" t="str">
        <f>+IFERROR(('STS Analysis'!AE68-'STS Analysis'!AL68)/'STS Analysis'!AE68,"")</f>
        <v/>
      </c>
      <c r="P68" s="7" t="str">
        <f>+IFERROR(('STS Analysis'!AF68-'STS Analysis'!AM68)/'STS Analysis'!AF68,"")</f>
        <v/>
      </c>
      <c r="Q68" s="7" t="str">
        <f>+IFERROR(('STS Analysis'!AG68-'STS Analysis'!AN68)/'STS Analysis'!AG68,"")</f>
        <v/>
      </c>
      <c r="R68" s="260" t="str">
        <f>+IFERROR(('STS Analysis'!AK68-'STS Analysis'!AQ68)/'STS Analysis'!AK68,"")</f>
        <v/>
      </c>
      <c r="S68" s="7" t="str">
        <f>+IFERROR(('STS Analysis'!AL68-'STS Analysis'!AX68)/'STS Analysis'!AL68,"")</f>
        <v/>
      </c>
      <c r="T68" s="7" t="str">
        <f>+IFERROR(('STS Analysis'!AM68-'STS Analysis'!AY68)/'STS Analysis'!AM68,"")</f>
        <v/>
      </c>
      <c r="U68" s="91" t="str">
        <f>+IFERROR(('STS Analysis'!AN68-'STS Analysis'!AZ68)/'STS Analysis'!AN68,"")</f>
        <v/>
      </c>
      <c r="V68" s="263" t="str">
        <f>+IFERROR(('STS Analysis'!D68-'STS Analysis'!AQ68/1000)/'STS Analysis'!D68,"")</f>
        <v/>
      </c>
      <c r="W68" s="7">
        <f>+IFERROR(('STS Analysis'!E68-'STS Analysis'!AX68)/'STS Analysis'!E68,"")</f>
        <v>0.84637681159420286</v>
      </c>
      <c r="X68" s="7">
        <f>+IFERROR(('STS Analysis'!I68-'STS Analysis'!AY68)/'STS Analysis'!I68,"")</f>
        <v>0.5736842105263158</v>
      </c>
      <c r="Y68" s="7">
        <f>+IFERROR(('STS Analysis'!J68-'STS Analysis'!AZ68)/'STS Analysis'!J68,"")</f>
        <v>0.92592592592592593</v>
      </c>
      <c r="Z68" s="137">
        <f>+IFERROR(('STS Analysis'!K68-'STS Analysis'!BA68)/'STS Analysis'!K68,"")</f>
        <v>0.8388888888888888</v>
      </c>
      <c r="AA68" s="260"/>
      <c r="AB68" s="7" t="str">
        <f>+IFERROR(('STS Analysis'!H68-'STS Analysis'!BD68)/'STS Analysis'!H68,"")</f>
        <v/>
      </c>
      <c r="AC68" s="7" t="str">
        <f>+IFERROR(('STS Analysis'!I68-'STS Analysis'!BE68)/'STS Analysis'!I68,"")</f>
        <v/>
      </c>
      <c r="AD68" s="91" t="str">
        <f>+IFERROR(('STS Analysis'!J68-'STS Analysis'!BF68)/'STS Analysis'!J68,"")</f>
        <v/>
      </c>
      <c r="AE68" s="263" t="str">
        <f>+IFERROR(('STS Analysis'!BC68-'STS Analysis'!BI68)/'STS Analysis'!BC68,"")</f>
        <v/>
      </c>
      <c r="AF68" s="7" t="str">
        <f>+IFERROR(('STS Analysis'!BD68-'STS Analysis'!BJ68)/'STS Analysis'!BD68,"")</f>
        <v/>
      </c>
      <c r="AG68" s="7" t="str">
        <f>+IFERROR(('STS Analysis'!BE68-'STS Analysis'!BK68)/'STS Analysis'!BE68,"")</f>
        <v/>
      </c>
      <c r="AH68" s="7" t="str">
        <f>+IFERROR(('STS Analysis'!BF68-'STS Analysis'!BL68)/'STS Analysis'!BF68,"")</f>
        <v/>
      </c>
      <c r="AI68" s="260" t="str">
        <f>+IFERROR(('STS Analysis'!D68-'STS Analysis'!BI68/1000)/'STS Analysis'!D68,"")</f>
        <v/>
      </c>
      <c r="AJ68" s="7">
        <f>+IFERROR(('STS Analysis'!E68-'STS Analysis'!BJ68)/'STS Analysis'!E68,"")</f>
        <v>0.8492753623188406</v>
      </c>
      <c r="AK68" s="7">
        <f>+IFERROR(('STS Analysis'!I68-'STS Analysis'!BK68)/'STS Analysis'!I68,"")</f>
        <v>0.65789473684210531</v>
      </c>
      <c r="AL68" s="7">
        <f>+IFERROR(('STS Analysis'!J68-'STS Analysis'!BL68)/'STS Analysis'!J68,"")</f>
        <v>0.58847736625514402</v>
      </c>
      <c r="AM68" s="91">
        <f>+IFERROR(('STS Analysis'!K68-'STS Analysis'!BM68)/'STS Analysis'!K68,"")</f>
        <v>0.75185185185185188</v>
      </c>
      <c r="AN68" s="93"/>
    </row>
    <row r="69" spans="1:40" x14ac:dyDescent="0.35">
      <c r="A69" s="193">
        <v>43480</v>
      </c>
      <c r="B69" s="260" t="str">
        <f>+IFERROR(('STS Analysis'!D69-'STS Analysis'!G69)/'STS Analysis'!D69,"")</f>
        <v/>
      </c>
      <c r="C69" s="290" t="str">
        <f>+IFERROR(('STS Analysis'!E69-'STS Analysis'!H69)/'STS Analysis'!E69,"")</f>
        <v/>
      </c>
      <c r="D69" s="259" t="str">
        <f>IFERROR(('STS Analysis'!D69-'STS Analysis'!G69)/('STS Analysis'!N69-'STS Analysis'!G69),"")</f>
        <v/>
      </c>
      <c r="E69" s="266"/>
      <c r="F69" s="263" t="str">
        <f>+IFERROR(('STS Analysis'!G69-('STS Analysis'!W69))/'STS Analysis'!G69,"")</f>
        <v/>
      </c>
      <c r="G69" s="7" t="str">
        <f>+IFERROR(('STS Analysis'!H69-'STS Analysis'!X69)/'STS Analysis'!H69,"")</f>
        <v/>
      </c>
      <c r="H69" s="7" t="str">
        <f>+IFERROR(('STS Analysis'!I69-'STS Analysis'!Y69)/'STS Analysis'!I69,"")</f>
        <v/>
      </c>
      <c r="I69" s="7" t="str">
        <f>+IFERROR(('STS Analysis'!J69-'STS Analysis'!Z69)/'STS Analysis'!J69,"")</f>
        <v/>
      </c>
      <c r="J69" s="260" t="str">
        <f>+IFERROR(('STS Analysis'!W69-'STS Analysis'!AD69/1000)/'STS Analysis'!W69,"")</f>
        <v/>
      </c>
      <c r="K69" s="7" t="str">
        <f>+IFERROR(('STS Analysis'!X69-'STS Analysis'!AE69)/'STS Analysis'!X69,"")</f>
        <v/>
      </c>
      <c r="L69" s="7" t="str">
        <f>+IFERROR(('STS Analysis'!Y69-'STS Analysis'!AF69)/'STS Analysis'!Y69,"")</f>
        <v/>
      </c>
      <c r="M69" s="7" t="str">
        <f>+IFERROR(('STS Analysis'!Z69-'STS Analysis'!AG69)/'STS Analysis'!Z69,"")</f>
        <v/>
      </c>
      <c r="N69" s="260" t="str">
        <f>+IFERROR(('STS Analysis'!AD69-'STS Analysis'!AK69)/'STS Analysis'!AD69,"")</f>
        <v/>
      </c>
      <c r="O69" s="7" t="str">
        <f>+IFERROR(('STS Analysis'!AE69-'STS Analysis'!AL69)/'STS Analysis'!AE69,"")</f>
        <v/>
      </c>
      <c r="P69" s="7" t="str">
        <f>+IFERROR(('STS Analysis'!AF69-'STS Analysis'!AM69)/'STS Analysis'!AF69,"")</f>
        <v/>
      </c>
      <c r="Q69" s="7" t="str">
        <f>+IFERROR(('STS Analysis'!AG69-'STS Analysis'!AN69)/'STS Analysis'!AG69,"")</f>
        <v/>
      </c>
      <c r="R69" s="260" t="str">
        <f>+IFERROR(('STS Analysis'!AK69-'STS Analysis'!AQ69)/'STS Analysis'!AK69,"")</f>
        <v/>
      </c>
      <c r="S69" s="7" t="str">
        <f>+IFERROR(('STS Analysis'!AL69-'STS Analysis'!AX69)/'STS Analysis'!AL69,"")</f>
        <v/>
      </c>
      <c r="T69" s="7" t="str">
        <f>+IFERROR(('STS Analysis'!AM69-'STS Analysis'!AY69)/'STS Analysis'!AM69,"")</f>
        <v/>
      </c>
      <c r="U69" s="91" t="str">
        <f>+IFERROR(('STS Analysis'!AN69-'STS Analysis'!AZ69)/'STS Analysis'!AN69,"")</f>
        <v/>
      </c>
      <c r="V69" s="263" t="str">
        <f>+IFERROR(('STS Analysis'!D69-'STS Analysis'!AQ69/1000)/'STS Analysis'!D69,"")</f>
        <v/>
      </c>
      <c r="W69" s="7" t="str">
        <f>+IFERROR(('STS Analysis'!E69-'STS Analysis'!AX69)/'STS Analysis'!E69,"")</f>
        <v/>
      </c>
      <c r="X69" s="7" t="str">
        <f>+IFERROR(('STS Analysis'!I69-'STS Analysis'!AY69)/'STS Analysis'!I69,"")</f>
        <v/>
      </c>
      <c r="Y69" s="7" t="str">
        <f>+IFERROR(('STS Analysis'!J69-'STS Analysis'!AZ69)/'STS Analysis'!J69,"")</f>
        <v/>
      </c>
      <c r="Z69" s="137" t="str">
        <f>+IFERROR(('STS Analysis'!K69-'STS Analysis'!BA69)/'STS Analysis'!K69,"")</f>
        <v/>
      </c>
      <c r="AA69" s="260"/>
      <c r="AB69" s="7" t="str">
        <f>+IFERROR(('STS Analysis'!H69-'STS Analysis'!BD69)/'STS Analysis'!H69,"")</f>
        <v/>
      </c>
      <c r="AC69" s="7" t="str">
        <f>+IFERROR(('STS Analysis'!I69-'STS Analysis'!BE69)/'STS Analysis'!I69,"")</f>
        <v/>
      </c>
      <c r="AD69" s="91" t="str">
        <f>+IFERROR(('STS Analysis'!J69-'STS Analysis'!BF69)/'STS Analysis'!J69,"")</f>
        <v/>
      </c>
      <c r="AE69" s="263" t="str">
        <f>+IFERROR(('STS Analysis'!BC69-'STS Analysis'!BI69)/'STS Analysis'!BC69,"")</f>
        <v/>
      </c>
      <c r="AF69" s="7" t="str">
        <f>+IFERROR(('STS Analysis'!BD69-'STS Analysis'!BJ69)/'STS Analysis'!BD69,"")</f>
        <v/>
      </c>
      <c r="AG69" s="7" t="str">
        <f>+IFERROR(('STS Analysis'!BE69-'STS Analysis'!BK69)/'STS Analysis'!BE69,"")</f>
        <v/>
      </c>
      <c r="AH69" s="7" t="str">
        <f>+IFERROR(('STS Analysis'!BF69-'STS Analysis'!BL69)/'STS Analysis'!BF69,"")</f>
        <v/>
      </c>
      <c r="AI69" s="260" t="str">
        <f>+IFERROR(('STS Analysis'!D69-'STS Analysis'!BI69/1000)/'STS Analysis'!D69,"")</f>
        <v/>
      </c>
      <c r="AJ69" s="7" t="str">
        <f>+IFERROR(('STS Analysis'!E69-'STS Analysis'!BJ69)/'STS Analysis'!E69,"")</f>
        <v/>
      </c>
      <c r="AK69" s="7" t="str">
        <f>+IFERROR(('STS Analysis'!I69-'STS Analysis'!BK69)/'STS Analysis'!I69,"")</f>
        <v/>
      </c>
      <c r="AL69" s="7" t="str">
        <f>+IFERROR(('STS Analysis'!J69-'STS Analysis'!BL69)/'STS Analysis'!J69,"")</f>
        <v/>
      </c>
      <c r="AM69" s="91" t="str">
        <f>+IFERROR(('STS Analysis'!K69-'STS Analysis'!BM69)/'STS Analysis'!K69,"")</f>
        <v/>
      </c>
      <c r="AN69" s="93"/>
    </row>
    <row r="70" spans="1:40" x14ac:dyDescent="0.35">
      <c r="A70" s="193">
        <v>43481</v>
      </c>
      <c r="B70" s="260">
        <f>+IFERROR(('STS Analysis'!D70-'STS Analysis'!G70)/'STS Analysis'!D70,"")</f>
        <v>0.53020478008975314</v>
      </c>
      <c r="C70" s="290">
        <f>+IFERROR(('STS Analysis'!E70-'STS Analysis'!H70)/'STS Analysis'!E70,"")</f>
        <v>0.65040650406504064</v>
      </c>
      <c r="D70" s="259">
        <f>IFERROR(('STS Analysis'!D70-'STS Analysis'!G70)/('STS Analysis'!N70-'STS Analysis'!G70),"")</f>
        <v>0.13490760015985132</v>
      </c>
      <c r="E70" s="266"/>
      <c r="F70" s="263" t="str">
        <f>+IFERROR(('STS Analysis'!G70-('STS Analysis'!W70))/'STS Analysis'!G70,"")</f>
        <v/>
      </c>
      <c r="G70" s="7" t="str">
        <f>+IFERROR(('STS Analysis'!H70-'STS Analysis'!X70)/'STS Analysis'!H70,"")</f>
        <v/>
      </c>
      <c r="H70" s="7" t="str">
        <f>+IFERROR(('STS Analysis'!I70-'STS Analysis'!Y70)/'STS Analysis'!I70,"")</f>
        <v/>
      </c>
      <c r="I70" s="7" t="str">
        <f>+IFERROR(('STS Analysis'!J70-'STS Analysis'!Z70)/'STS Analysis'!J70,"")</f>
        <v/>
      </c>
      <c r="J70" s="260" t="str">
        <f>+IFERROR(('STS Analysis'!W70-'STS Analysis'!AD70/1000)/'STS Analysis'!W70,"")</f>
        <v/>
      </c>
      <c r="K70" s="7" t="str">
        <f>+IFERROR(('STS Analysis'!X70-'STS Analysis'!AE70)/'STS Analysis'!X70,"")</f>
        <v/>
      </c>
      <c r="L70" s="7" t="str">
        <f>+IFERROR(('STS Analysis'!Y70-'STS Analysis'!AF70)/'STS Analysis'!Y70,"")</f>
        <v/>
      </c>
      <c r="M70" s="7" t="str">
        <f>+IFERROR(('STS Analysis'!Z70-'STS Analysis'!AG70)/'STS Analysis'!Z70,"")</f>
        <v/>
      </c>
      <c r="N70" s="260" t="str">
        <f>+IFERROR(('STS Analysis'!AD70-'STS Analysis'!AK70)/'STS Analysis'!AD70,"")</f>
        <v/>
      </c>
      <c r="O70" s="7" t="str">
        <f>+IFERROR(('STS Analysis'!AE70-'STS Analysis'!AL70)/'STS Analysis'!AE70,"")</f>
        <v/>
      </c>
      <c r="P70" s="7" t="str">
        <f>+IFERROR(('STS Analysis'!AF70-'STS Analysis'!AM70)/'STS Analysis'!AF70,"")</f>
        <v/>
      </c>
      <c r="Q70" s="7" t="str">
        <f>+IFERROR(('STS Analysis'!AG70-'STS Analysis'!AN70)/'STS Analysis'!AG70,"")</f>
        <v/>
      </c>
      <c r="R70" s="260" t="str">
        <f>+IFERROR(('STS Analysis'!AK70-'STS Analysis'!AQ70)/'STS Analysis'!AK70,"")</f>
        <v/>
      </c>
      <c r="S70" s="7" t="str">
        <f>+IFERROR(('STS Analysis'!AL70-'STS Analysis'!AX70)/'STS Analysis'!AL70,"")</f>
        <v/>
      </c>
      <c r="T70" s="7" t="str">
        <f>+IFERROR(('STS Analysis'!AM70-'STS Analysis'!AY70)/'STS Analysis'!AM70,"")</f>
        <v/>
      </c>
      <c r="U70" s="91" t="str">
        <f>+IFERROR(('STS Analysis'!AN70-'STS Analysis'!AZ70)/'STS Analysis'!AN70,"")</f>
        <v/>
      </c>
      <c r="V70" s="263">
        <f>+IFERROR(('STS Analysis'!D70-'STS Analysis'!AQ70/1000)/'STS Analysis'!D70,"")</f>
        <v>0.96465179559043357</v>
      </c>
      <c r="W70" s="7">
        <f>+IFERROR(('STS Analysis'!E70-'STS Analysis'!AX70)/'STS Analysis'!E70,"")</f>
        <v>0.91056910569105687</v>
      </c>
      <c r="X70" s="7">
        <f>+IFERROR(('STS Analysis'!I70-'STS Analysis'!AY70)/'STS Analysis'!I70,"")</f>
        <v>0.53608247422680411</v>
      </c>
      <c r="Y70" s="7">
        <f>+IFERROR(('STS Analysis'!J70-'STS Analysis'!AZ70)/'STS Analysis'!J70,"")</f>
        <v>0.90104166666666674</v>
      </c>
      <c r="Z70" s="137">
        <f>+IFERROR(('STS Analysis'!K70-'STS Analysis'!BA70)/'STS Analysis'!K70,"")</f>
        <v>0.87818181818181817</v>
      </c>
      <c r="AA70" s="260"/>
      <c r="AB70" s="7" t="str">
        <f>+IFERROR(('STS Analysis'!H70-'STS Analysis'!BD70)/'STS Analysis'!H70,"")</f>
        <v/>
      </c>
      <c r="AC70" s="7" t="str">
        <f>+IFERROR(('STS Analysis'!I70-'STS Analysis'!BE70)/'STS Analysis'!I70,"")</f>
        <v/>
      </c>
      <c r="AD70" s="91" t="str">
        <f>+IFERROR(('STS Analysis'!J70-'STS Analysis'!BF70)/'STS Analysis'!J70,"")</f>
        <v/>
      </c>
      <c r="AE70" s="263" t="str">
        <f>+IFERROR(('STS Analysis'!BC70-'STS Analysis'!BI70)/'STS Analysis'!BC70,"")</f>
        <v/>
      </c>
      <c r="AF70" s="7" t="str">
        <f>+IFERROR(('STS Analysis'!BD70-'STS Analysis'!BJ70)/'STS Analysis'!BD70,"")</f>
        <v/>
      </c>
      <c r="AG70" s="7" t="str">
        <f>+IFERROR(('STS Analysis'!BE70-'STS Analysis'!BK70)/'STS Analysis'!BE70,"")</f>
        <v/>
      </c>
      <c r="AH70" s="7" t="str">
        <f>+IFERROR(('STS Analysis'!BF70-'STS Analysis'!BL70)/'STS Analysis'!BF70,"")</f>
        <v/>
      </c>
      <c r="AI70" s="260">
        <f>+IFERROR(('STS Analysis'!D70-'STS Analysis'!BI70/1000)/'STS Analysis'!D70,"")</f>
        <v>0.92245686690333817</v>
      </c>
      <c r="AJ70" s="7">
        <f>+IFERROR(('STS Analysis'!E70-'STS Analysis'!BJ70)/'STS Analysis'!E70,"")</f>
        <v>0.89756097560975612</v>
      </c>
      <c r="AK70" s="7">
        <f>+IFERROR(('STS Analysis'!I70-'STS Analysis'!BK70)/'STS Analysis'!I70,"")</f>
        <v>0.53608247422680411</v>
      </c>
      <c r="AL70" s="7">
        <f>+IFERROR(('STS Analysis'!J70-'STS Analysis'!BL70)/'STS Analysis'!J70,"")</f>
        <v>0.1666666666666668</v>
      </c>
      <c r="AM70" s="91">
        <f>+IFERROR(('STS Analysis'!K70-'STS Analysis'!BM70)/'STS Analysis'!K70,"")</f>
        <v>0.89090909090909087</v>
      </c>
      <c r="AN70" s="93"/>
    </row>
    <row r="71" spans="1:40" x14ac:dyDescent="0.35">
      <c r="A71" s="193">
        <v>43482</v>
      </c>
      <c r="B71" s="260" t="str">
        <f>+IFERROR(('STS Analysis'!D71-'STS Analysis'!G71)/'STS Analysis'!D71,"")</f>
        <v/>
      </c>
      <c r="C71" s="290" t="str">
        <f>+IFERROR(('STS Analysis'!E71-'STS Analysis'!H71)/'STS Analysis'!E71,"")</f>
        <v/>
      </c>
      <c r="D71" s="259" t="str">
        <f>IFERROR(('STS Analysis'!D71-'STS Analysis'!G71)/('STS Analysis'!N71-'STS Analysis'!G71),"")</f>
        <v/>
      </c>
      <c r="E71" s="266"/>
      <c r="F71" s="263" t="str">
        <f>+IFERROR(('STS Analysis'!G71-('STS Analysis'!W71))/'STS Analysis'!G71,"")</f>
        <v/>
      </c>
      <c r="G71" s="7" t="str">
        <f>+IFERROR(('STS Analysis'!H71-'STS Analysis'!X71)/'STS Analysis'!H71,"")</f>
        <v/>
      </c>
      <c r="H71" s="7" t="str">
        <f>+IFERROR(('STS Analysis'!I71-'STS Analysis'!Y71)/'STS Analysis'!I71,"")</f>
        <v/>
      </c>
      <c r="I71" s="7" t="str">
        <f>+IFERROR(('STS Analysis'!J71-'STS Analysis'!Z71)/'STS Analysis'!J71,"")</f>
        <v/>
      </c>
      <c r="J71" s="260" t="str">
        <f>+IFERROR(('STS Analysis'!W71-'STS Analysis'!AD71/1000)/'STS Analysis'!W71,"")</f>
        <v/>
      </c>
      <c r="K71" s="7" t="str">
        <f>+IFERROR(('STS Analysis'!X71-'STS Analysis'!AE71)/'STS Analysis'!X71,"")</f>
        <v/>
      </c>
      <c r="L71" s="7" t="str">
        <f>+IFERROR(('STS Analysis'!Y71-'STS Analysis'!AF71)/'STS Analysis'!Y71,"")</f>
        <v/>
      </c>
      <c r="M71" s="7" t="str">
        <f>+IFERROR(('STS Analysis'!Z71-'STS Analysis'!AG71)/'STS Analysis'!Z71,"")</f>
        <v/>
      </c>
      <c r="N71" s="260" t="str">
        <f>+IFERROR(('STS Analysis'!AD71-'STS Analysis'!AK71)/'STS Analysis'!AD71,"")</f>
        <v/>
      </c>
      <c r="O71" s="7" t="str">
        <f>+IFERROR(('STS Analysis'!AE71-'STS Analysis'!AL71)/'STS Analysis'!AE71,"")</f>
        <v/>
      </c>
      <c r="P71" s="7" t="str">
        <f>+IFERROR(('STS Analysis'!AF71-'STS Analysis'!AM71)/'STS Analysis'!AF71,"")</f>
        <v/>
      </c>
      <c r="Q71" s="7" t="str">
        <f>+IFERROR(('STS Analysis'!AG71-'STS Analysis'!AN71)/'STS Analysis'!AG71,"")</f>
        <v/>
      </c>
      <c r="R71" s="260" t="str">
        <f>+IFERROR(('STS Analysis'!AK71-'STS Analysis'!AQ71)/'STS Analysis'!AK71,"")</f>
        <v/>
      </c>
      <c r="S71" s="7" t="str">
        <f>+IFERROR(('STS Analysis'!AL71-'STS Analysis'!AX71)/'STS Analysis'!AL71,"")</f>
        <v/>
      </c>
      <c r="T71" s="7" t="str">
        <f>+IFERROR(('STS Analysis'!AM71-'STS Analysis'!AY71)/'STS Analysis'!AM71,"")</f>
        <v/>
      </c>
      <c r="U71" s="91" t="str">
        <f>+IFERROR(('STS Analysis'!AN71-'STS Analysis'!AZ71)/'STS Analysis'!AN71,"")</f>
        <v/>
      </c>
      <c r="V71" s="263" t="str">
        <f>+IFERROR(('STS Analysis'!D71-'STS Analysis'!AQ71/1000)/'STS Analysis'!D71,"")</f>
        <v/>
      </c>
      <c r="W71" s="7" t="str">
        <f>+IFERROR(('STS Analysis'!E71-'STS Analysis'!AX71)/'STS Analysis'!E71,"")</f>
        <v/>
      </c>
      <c r="X71" s="7" t="str">
        <f>+IFERROR(('STS Analysis'!I71-'STS Analysis'!AY71)/'STS Analysis'!I71,"")</f>
        <v/>
      </c>
      <c r="Y71" s="7" t="str">
        <f>+IFERROR(('STS Analysis'!J71-'STS Analysis'!AZ71)/'STS Analysis'!J71,"")</f>
        <v/>
      </c>
      <c r="Z71" s="137" t="str">
        <f>+IFERROR(('STS Analysis'!K71-'STS Analysis'!BA71)/'STS Analysis'!K71,"")</f>
        <v/>
      </c>
      <c r="AA71" s="260"/>
      <c r="AB71" s="7" t="str">
        <f>+IFERROR(('STS Analysis'!H71-'STS Analysis'!BD71)/'STS Analysis'!H71,"")</f>
        <v/>
      </c>
      <c r="AC71" s="7" t="str">
        <f>+IFERROR(('STS Analysis'!I71-'STS Analysis'!BE71)/'STS Analysis'!I71,"")</f>
        <v/>
      </c>
      <c r="AD71" s="91" t="str">
        <f>+IFERROR(('STS Analysis'!J71-'STS Analysis'!BF71)/'STS Analysis'!J71,"")</f>
        <v/>
      </c>
      <c r="AE71" s="263" t="str">
        <f>+IFERROR(('STS Analysis'!BC71-'STS Analysis'!BI71)/'STS Analysis'!BC71,"")</f>
        <v/>
      </c>
      <c r="AF71" s="7" t="str">
        <f>+IFERROR(('STS Analysis'!BD71-'STS Analysis'!BJ71)/'STS Analysis'!BD71,"")</f>
        <v/>
      </c>
      <c r="AG71" s="7" t="str">
        <f>+IFERROR(('STS Analysis'!BE71-'STS Analysis'!BK71)/'STS Analysis'!BE71,"")</f>
        <v/>
      </c>
      <c r="AH71" s="7" t="str">
        <f>+IFERROR(('STS Analysis'!BF71-'STS Analysis'!BL71)/'STS Analysis'!BF71,"")</f>
        <v/>
      </c>
      <c r="AI71" s="260" t="str">
        <f>+IFERROR(('STS Analysis'!D71-'STS Analysis'!BI71/1000)/'STS Analysis'!D71,"")</f>
        <v/>
      </c>
      <c r="AJ71" s="7" t="str">
        <f>+IFERROR(('STS Analysis'!E71-'STS Analysis'!BJ71)/'STS Analysis'!E71,"")</f>
        <v/>
      </c>
      <c r="AK71" s="7" t="str">
        <f>+IFERROR(('STS Analysis'!I71-'STS Analysis'!BK71)/'STS Analysis'!I71,"")</f>
        <v/>
      </c>
      <c r="AL71" s="7" t="str">
        <f>+IFERROR(('STS Analysis'!J71-'STS Analysis'!BL71)/'STS Analysis'!J71,"")</f>
        <v/>
      </c>
      <c r="AM71" s="91" t="str">
        <f>+IFERROR(('STS Analysis'!K71-'STS Analysis'!BM71)/'STS Analysis'!K71,"")</f>
        <v/>
      </c>
      <c r="AN71" s="93"/>
    </row>
    <row r="72" spans="1:40" x14ac:dyDescent="0.35">
      <c r="A72" s="193">
        <v>43483</v>
      </c>
      <c r="B72" s="260">
        <f>+IFERROR(('STS Analysis'!D72-'STS Analysis'!G72)/'STS Analysis'!D72,"")</f>
        <v>0.26470269798943302</v>
      </c>
      <c r="C72" s="290" t="str">
        <f>+IFERROR(('STS Analysis'!E72-'STS Analysis'!H72)/'STS Analysis'!E72,"")</f>
        <v/>
      </c>
      <c r="D72" s="259">
        <f>IFERROR(('STS Analysis'!D72-'STS Analysis'!G72)/('STS Analysis'!N72-'STS Analysis'!G72),"")</f>
        <v>6.2890717422094553E-2</v>
      </c>
      <c r="E72" s="266"/>
      <c r="F72" s="263" t="str">
        <f>+IFERROR(('STS Analysis'!G72-('STS Analysis'!W72))/'STS Analysis'!G72,"")</f>
        <v/>
      </c>
      <c r="G72" s="7" t="str">
        <f>+IFERROR(('STS Analysis'!H72-'STS Analysis'!X72)/'STS Analysis'!H72,"")</f>
        <v/>
      </c>
      <c r="H72" s="7" t="str">
        <f>+IFERROR(('STS Analysis'!I72-'STS Analysis'!Y72)/'STS Analysis'!I72,"")</f>
        <v/>
      </c>
      <c r="I72" s="7" t="str">
        <f>+IFERROR(('STS Analysis'!J72-'STS Analysis'!Z72)/'STS Analysis'!J72,"")</f>
        <v/>
      </c>
      <c r="J72" s="260" t="str">
        <f>+IFERROR(('STS Analysis'!W72-'STS Analysis'!AD72/1000)/'STS Analysis'!W72,"")</f>
        <v/>
      </c>
      <c r="K72" s="7" t="str">
        <f>+IFERROR(('STS Analysis'!X72-'STS Analysis'!AE72)/'STS Analysis'!X72,"")</f>
        <v/>
      </c>
      <c r="L72" s="7" t="str">
        <f>+IFERROR(('STS Analysis'!Y72-'STS Analysis'!AF72)/'STS Analysis'!Y72,"")</f>
        <v/>
      </c>
      <c r="M72" s="7" t="str">
        <f>+IFERROR(('STS Analysis'!Z72-'STS Analysis'!AG72)/'STS Analysis'!Z72,"")</f>
        <v/>
      </c>
      <c r="N72" s="260" t="str">
        <f>+IFERROR(('STS Analysis'!AD72-'STS Analysis'!AK72)/'STS Analysis'!AD72,"")</f>
        <v/>
      </c>
      <c r="O72" s="7" t="str">
        <f>+IFERROR(('STS Analysis'!AE72-'STS Analysis'!AL72)/'STS Analysis'!AE72,"")</f>
        <v/>
      </c>
      <c r="P72" s="7" t="str">
        <f>+IFERROR(('STS Analysis'!AF72-'STS Analysis'!AM72)/'STS Analysis'!AF72,"")</f>
        <v/>
      </c>
      <c r="Q72" s="7" t="str">
        <f>+IFERROR(('STS Analysis'!AG72-'STS Analysis'!AN72)/'STS Analysis'!AG72,"")</f>
        <v/>
      </c>
      <c r="R72" s="260" t="str">
        <f>+IFERROR(('STS Analysis'!AK72-'STS Analysis'!AQ72)/'STS Analysis'!AK72,"")</f>
        <v/>
      </c>
      <c r="S72" s="7" t="str">
        <f>+IFERROR(('STS Analysis'!AL72-'STS Analysis'!AX72)/'STS Analysis'!AL72,"")</f>
        <v/>
      </c>
      <c r="T72" s="7" t="str">
        <f>+IFERROR(('STS Analysis'!AM72-'STS Analysis'!AY72)/'STS Analysis'!AM72,"")</f>
        <v/>
      </c>
      <c r="U72" s="91" t="str">
        <f>+IFERROR(('STS Analysis'!AN72-'STS Analysis'!AZ72)/'STS Analysis'!AN72,"")</f>
        <v/>
      </c>
      <c r="V72" s="263" t="str">
        <f>+IFERROR(('STS Analysis'!D72-'STS Analysis'!AQ72/1000)/'STS Analysis'!D72,"")</f>
        <v/>
      </c>
      <c r="W72" s="7" t="str">
        <f>+IFERROR(('STS Analysis'!E72-'STS Analysis'!AX72)/'STS Analysis'!E72,"")</f>
        <v/>
      </c>
      <c r="X72" s="7" t="str">
        <f>+IFERROR(('STS Analysis'!I72-'STS Analysis'!AY72)/'STS Analysis'!I72,"")</f>
        <v/>
      </c>
      <c r="Y72" s="7" t="str">
        <f>+IFERROR(('STS Analysis'!J72-'STS Analysis'!AZ72)/'STS Analysis'!J72,"")</f>
        <v/>
      </c>
      <c r="Z72" s="137" t="str">
        <f>+IFERROR(('STS Analysis'!K72-'STS Analysis'!BA72)/'STS Analysis'!K72,"")</f>
        <v/>
      </c>
      <c r="AA72" s="260"/>
      <c r="AB72" s="7" t="str">
        <f>+IFERROR(('STS Analysis'!H72-'STS Analysis'!BD72)/'STS Analysis'!H72,"")</f>
        <v/>
      </c>
      <c r="AC72" s="7" t="str">
        <f>+IFERROR(('STS Analysis'!I72-'STS Analysis'!BE72)/'STS Analysis'!I72,"")</f>
        <v/>
      </c>
      <c r="AD72" s="91" t="str">
        <f>+IFERROR(('STS Analysis'!J72-'STS Analysis'!BF72)/'STS Analysis'!J72,"")</f>
        <v/>
      </c>
      <c r="AE72" s="263" t="str">
        <f>+IFERROR(('STS Analysis'!BC72-'STS Analysis'!BI72)/'STS Analysis'!BC72,"")</f>
        <v/>
      </c>
      <c r="AF72" s="7" t="str">
        <f>+IFERROR(('STS Analysis'!BD72-'STS Analysis'!BJ72)/'STS Analysis'!BD72,"")</f>
        <v/>
      </c>
      <c r="AG72" s="7" t="str">
        <f>+IFERROR(('STS Analysis'!BE72-'STS Analysis'!BK72)/'STS Analysis'!BE72,"")</f>
        <v/>
      </c>
      <c r="AH72" s="7" t="str">
        <f>+IFERROR(('STS Analysis'!BF72-'STS Analysis'!BL72)/'STS Analysis'!BF72,"")</f>
        <v/>
      </c>
      <c r="AI72" s="260" t="str">
        <f>+IFERROR(('STS Analysis'!D72-'STS Analysis'!BI72/1000)/'STS Analysis'!D72,"")</f>
        <v/>
      </c>
      <c r="AJ72" s="7" t="str">
        <f>+IFERROR(('STS Analysis'!E72-'STS Analysis'!BJ72)/'STS Analysis'!E72,"")</f>
        <v/>
      </c>
      <c r="AK72" s="7" t="str">
        <f>+IFERROR(('STS Analysis'!I72-'STS Analysis'!BK72)/'STS Analysis'!I72,"")</f>
        <v/>
      </c>
      <c r="AL72" s="7" t="str">
        <f>+IFERROR(('STS Analysis'!J72-'STS Analysis'!BL72)/'STS Analysis'!J72,"")</f>
        <v/>
      </c>
      <c r="AM72" s="91" t="str">
        <f>+IFERROR(('STS Analysis'!K72-'STS Analysis'!BM72)/'STS Analysis'!K72,"")</f>
        <v/>
      </c>
      <c r="AN72" s="93"/>
    </row>
    <row r="73" spans="1:40" x14ac:dyDescent="0.35">
      <c r="A73" s="193">
        <v>43484</v>
      </c>
      <c r="B73" s="295" t="str">
        <f>+IFERROR(('STS Analysis'!D73-'STS Analysis'!G73)/'STS Analysis'!D73,"")</f>
        <v/>
      </c>
      <c r="C73" s="296" t="str">
        <f>+IFERROR(('STS Analysis'!E73-'STS Analysis'!H73)/'STS Analysis'!E73,"")</f>
        <v/>
      </c>
      <c r="D73" s="296" t="str">
        <f>IFERROR(('STS Analysis'!D73-'STS Analysis'!G73)/('STS Analysis'!N73-'STS Analysis'!G73),"")</f>
        <v/>
      </c>
      <c r="E73" s="297"/>
      <c r="F73" s="298" t="str">
        <f>+IFERROR(('STS Analysis'!G73-('STS Analysis'!W73))/'STS Analysis'!G73,"")</f>
        <v/>
      </c>
      <c r="G73" s="299" t="str">
        <f>+IFERROR(('STS Analysis'!H73-'STS Analysis'!X73)/'STS Analysis'!H73,"")</f>
        <v/>
      </c>
      <c r="H73" s="299" t="str">
        <f>+IFERROR(('STS Analysis'!I73-'STS Analysis'!Y73)/'STS Analysis'!I73,"")</f>
        <v/>
      </c>
      <c r="I73" s="299" t="str">
        <f>+IFERROR(('STS Analysis'!J73-'STS Analysis'!Z73)/'STS Analysis'!J73,"")</f>
        <v/>
      </c>
      <c r="J73" s="295" t="str">
        <f>+IFERROR(('STS Analysis'!W73-'STS Analysis'!AD73/1000)/'STS Analysis'!W73,"")</f>
        <v/>
      </c>
      <c r="K73" s="299" t="str">
        <f>+IFERROR(('STS Analysis'!X73-'STS Analysis'!AE73)/'STS Analysis'!X73,"")</f>
        <v/>
      </c>
      <c r="L73" s="299" t="str">
        <f>+IFERROR(('STS Analysis'!Y73-'STS Analysis'!AF73)/'STS Analysis'!Y73,"")</f>
        <v/>
      </c>
      <c r="M73" s="299" t="str">
        <f>+IFERROR(('STS Analysis'!Z73-'STS Analysis'!AG73)/'STS Analysis'!Z73,"")</f>
        <v/>
      </c>
      <c r="N73" s="295" t="str">
        <f>+IFERROR(('STS Analysis'!AD73-'STS Analysis'!AK73)/'STS Analysis'!AD73,"")</f>
        <v/>
      </c>
      <c r="O73" s="299" t="str">
        <f>+IFERROR(('STS Analysis'!AE73-'STS Analysis'!AL73)/'STS Analysis'!AE73,"")</f>
        <v/>
      </c>
      <c r="P73" s="299" t="str">
        <f>+IFERROR(('STS Analysis'!AF73-'STS Analysis'!AM73)/'STS Analysis'!AF73,"")</f>
        <v/>
      </c>
      <c r="Q73" s="299" t="str">
        <f>+IFERROR(('STS Analysis'!AG73-'STS Analysis'!AN73)/'STS Analysis'!AG73,"")</f>
        <v/>
      </c>
      <c r="R73" s="295" t="str">
        <f>+IFERROR(('STS Analysis'!AK73-'STS Analysis'!AQ73)/'STS Analysis'!AK73,"")</f>
        <v/>
      </c>
      <c r="S73" s="299" t="str">
        <f>+IFERROR(('STS Analysis'!AL73-'STS Analysis'!AX73)/'STS Analysis'!AL73,"")</f>
        <v/>
      </c>
      <c r="T73" s="299" t="str">
        <f>+IFERROR(('STS Analysis'!AM73-'STS Analysis'!AY73)/'STS Analysis'!AM73,"")</f>
        <v/>
      </c>
      <c r="U73" s="300" t="str">
        <f>+IFERROR(('STS Analysis'!AN73-'STS Analysis'!AZ73)/'STS Analysis'!AN73,"")</f>
        <v/>
      </c>
      <c r="V73" s="298" t="str">
        <f>+IFERROR(('STS Analysis'!D73-'STS Analysis'!AQ73/1000)/'STS Analysis'!D73,"")</f>
        <v/>
      </c>
      <c r="W73" s="299" t="str">
        <f>+IFERROR(('STS Analysis'!E73-'STS Analysis'!AX73)/'STS Analysis'!E73,"")</f>
        <v/>
      </c>
      <c r="X73" s="299" t="str">
        <f>+IFERROR(('STS Analysis'!I73-'STS Analysis'!AY73)/'STS Analysis'!I73,"")</f>
        <v/>
      </c>
      <c r="Y73" s="299" t="str">
        <f>+IFERROR(('STS Analysis'!J73-'STS Analysis'!AZ73)/'STS Analysis'!J73,"")</f>
        <v/>
      </c>
      <c r="Z73" s="301" t="str">
        <f>+IFERROR(('STS Analysis'!K73-'STS Analysis'!BA73)/'STS Analysis'!K73,"")</f>
        <v/>
      </c>
      <c r="AA73" s="295"/>
      <c r="AB73" s="299" t="str">
        <f>+IFERROR(('STS Analysis'!H73-'STS Analysis'!BD73)/'STS Analysis'!H73,"")</f>
        <v/>
      </c>
      <c r="AC73" s="299" t="str">
        <f>+IFERROR(('STS Analysis'!I73-'STS Analysis'!BE73)/'STS Analysis'!I73,"")</f>
        <v/>
      </c>
      <c r="AD73" s="300" t="str">
        <f>+IFERROR(('STS Analysis'!J73-'STS Analysis'!BF73)/'STS Analysis'!J73,"")</f>
        <v/>
      </c>
      <c r="AE73" s="298" t="str">
        <f>+IFERROR(('STS Analysis'!BC73-'STS Analysis'!BI73)/'STS Analysis'!BC73,"")</f>
        <v/>
      </c>
      <c r="AF73" s="299" t="str">
        <f>+IFERROR(('STS Analysis'!BD73-'STS Analysis'!BJ73)/'STS Analysis'!BD73,"")</f>
        <v/>
      </c>
      <c r="AG73" s="299" t="str">
        <f>+IFERROR(('STS Analysis'!BE73-'STS Analysis'!BK73)/'STS Analysis'!BE73,"")</f>
        <v/>
      </c>
      <c r="AH73" s="299" t="str">
        <f>+IFERROR(('STS Analysis'!BF73-'STS Analysis'!BL73)/'STS Analysis'!BF73,"")</f>
        <v/>
      </c>
      <c r="AI73" s="295" t="str">
        <f>+IFERROR(('STS Analysis'!D73-'STS Analysis'!BI73/1000)/'STS Analysis'!D73,"")</f>
        <v/>
      </c>
      <c r="AJ73" s="299" t="str">
        <f>+IFERROR(('STS Analysis'!E73-'STS Analysis'!BJ73)/'STS Analysis'!E73,"")</f>
        <v/>
      </c>
      <c r="AK73" s="299" t="str">
        <f>+IFERROR(('STS Analysis'!I73-'STS Analysis'!BK73)/'STS Analysis'!I73,"")</f>
        <v/>
      </c>
      <c r="AL73" s="299" t="str">
        <f>+IFERROR(('STS Analysis'!J73-'STS Analysis'!BL73)/'STS Analysis'!J73,"")</f>
        <v/>
      </c>
      <c r="AM73" s="300" t="str">
        <f>+IFERROR(('STS Analysis'!K73-'STS Analysis'!BM73)/'STS Analysis'!K73,"")</f>
        <v/>
      </c>
      <c r="AN73" s="90"/>
    </row>
    <row r="74" spans="1:40" x14ac:dyDescent="0.35">
      <c r="A74" s="193">
        <v>43485</v>
      </c>
      <c r="B74" s="295" t="str">
        <f>+IFERROR(('STS Analysis'!D74-'STS Analysis'!G74)/'STS Analysis'!D74,"")</f>
        <v/>
      </c>
      <c r="C74" s="296" t="str">
        <f>+IFERROR(('STS Analysis'!E74-'STS Analysis'!H74)/'STS Analysis'!E74,"")</f>
        <v/>
      </c>
      <c r="D74" s="296" t="str">
        <f>IFERROR(('STS Analysis'!D74-'STS Analysis'!G74)/('STS Analysis'!N74-'STS Analysis'!G74),"")</f>
        <v/>
      </c>
      <c r="E74" s="297"/>
      <c r="F74" s="298" t="str">
        <f>+IFERROR(('STS Analysis'!G74-('STS Analysis'!W74))/'STS Analysis'!G74,"")</f>
        <v/>
      </c>
      <c r="G74" s="299" t="str">
        <f>+IFERROR(('STS Analysis'!H74-'STS Analysis'!X74)/'STS Analysis'!H74,"")</f>
        <v/>
      </c>
      <c r="H74" s="299" t="str">
        <f>+IFERROR(('STS Analysis'!I74-'STS Analysis'!Y74)/'STS Analysis'!I74,"")</f>
        <v/>
      </c>
      <c r="I74" s="299" t="str">
        <f>+IFERROR(('STS Analysis'!J74-'STS Analysis'!Z74)/'STS Analysis'!J74,"")</f>
        <v/>
      </c>
      <c r="J74" s="295" t="str">
        <f>+IFERROR(('STS Analysis'!W74-'STS Analysis'!AD74/1000)/'STS Analysis'!W74,"")</f>
        <v/>
      </c>
      <c r="K74" s="299" t="str">
        <f>+IFERROR(('STS Analysis'!X74-'STS Analysis'!AE74)/'STS Analysis'!X74,"")</f>
        <v/>
      </c>
      <c r="L74" s="299" t="str">
        <f>+IFERROR(('STS Analysis'!Y74-'STS Analysis'!AF74)/'STS Analysis'!Y74,"")</f>
        <v/>
      </c>
      <c r="M74" s="299" t="str">
        <f>+IFERROR(('STS Analysis'!Z74-'STS Analysis'!AG74)/'STS Analysis'!Z74,"")</f>
        <v/>
      </c>
      <c r="N74" s="295" t="str">
        <f>+IFERROR(('STS Analysis'!AD74-'STS Analysis'!AK74)/'STS Analysis'!AD74,"")</f>
        <v/>
      </c>
      <c r="O74" s="299" t="str">
        <f>+IFERROR(('STS Analysis'!AE74-'STS Analysis'!AL74)/'STS Analysis'!AE74,"")</f>
        <v/>
      </c>
      <c r="P74" s="299" t="str">
        <f>+IFERROR(('STS Analysis'!AF74-'STS Analysis'!AM74)/'STS Analysis'!AF74,"")</f>
        <v/>
      </c>
      <c r="Q74" s="299" t="str">
        <f>+IFERROR(('STS Analysis'!AG74-'STS Analysis'!AN74)/'STS Analysis'!AG74,"")</f>
        <v/>
      </c>
      <c r="R74" s="295" t="str">
        <f>+IFERROR(('STS Analysis'!AK74-'STS Analysis'!AQ74)/'STS Analysis'!AK74,"")</f>
        <v/>
      </c>
      <c r="S74" s="299" t="str">
        <f>+IFERROR(('STS Analysis'!AL74-'STS Analysis'!AX74)/'STS Analysis'!AL74,"")</f>
        <v/>
      </c>
      <c r="T74" s="299" t="str">
        <f>+IFERROR(('STS Analysis'!AM74-'STS Analysis'!AY74)/'STS Analysis'!AM74,"")</f>
        <v/>
      </c>
      <c r="U74" s="300" t="str">
        <f>+IFERROR(('STS Analysis'!AN74-'STS Analysis'!AZ74)/'STS Analysis'!AN74,"")</f>
        <v/>
      </c>
      <c r="V74" s="298" t="str">
        <f>+IFERROR(('STS Analysis'!D74-'STS Analysis'!AQ74/1000)/'STS Analysis'!D74,"")</f>
        <v/>
      </c>
      <c r="W74" s="299" t="str">
        <f>+IFERROR(('STS Analysis'!E74-'STS Analysis'!AX74)/'STS Analysis'!E74,"")</f>
        <v/>
      </c>
      <c r="X74" s="299" t="str">
        <f>+IFERROR(('STS Analysis'!I74-'STS Analysis'!AY74)/'STS Analysis'!I74,"")</f>
        <v/>
      </c>
      <c r="Y74" s="299" t="str">
        <f>+IFERROR(('STS Analysis'!J74-'STS Analysis'!AZ74)/'STS Analysis'!J74,"")</f>
        <v/>
      </c>
      <c r="Z74" s="301" t="str">
        <f>+IFERROR(('STS Analysis'!K74-'STS Analysis'!BA74)/'STS Analysis'!K74,"")</f>
        <v/>
      </c>
      <c r="AA74" s="295"/>
      <c r="AB74" s="299" t="str">
        <f>+IFERROR(('STS Analysis'!H74-'STS Analysis'!BD74)/'STS Analysis'!H74,"")</f>
        <v/>
      </c>
      <c r="AC74" s="299" t="str">
        <f>+IFERROR(('STS Analysis'!I74-'STS Analysis'!BE74)/'STS Analysis'!I74,"")</f>
        <v/>
      </c>
      <c r="AD74" s="300" t="str">
        <f>+IFERROR(('STS Analysis'!J74-'STS Analysis'!BF74)/'STS Analysis'!J74,"")</f>
        <v/>
      </c>
      <c r="AE74" s="298" t="str">
        <f>+IFERROR(('STS Analysis'!BC74-'STS Analysis'!BI74)/'STS Analysis'!BC74,"")</f>
        <v/>
      </c>
      <c r="AF74" s="299" t="str">
        <f>+IFERROR(('STS Analysis'!BD74-'STS Analysis'!BJ74)/'STS Analysis'!BD74,"")</f>
        <v/>
      </c>
      <c r="AG74" s="299" t="str">
        <f>+IFERROR(('STS Analysis'!BE74-'STS Analysis'!BK74)/'STS Analysis'!BE74,"")</f>
        <v/>
      </c>
      <c r="AH74" s="299" t="str">
        <f>+IFERROR(('STS Analysis'!BF74-'STS Analysis'!BL74)/'STS Analysis'!BF74,"")</f>
        <v/>
      </c>
      <c r="AI74" s="295" t="str">
        <f>+IFERROR(('STS Analysis'!D74-'STS Analysis'!BI74/1000)/'STS Analysis'!D74,"")</f>
        <v/>
      </c>
      <c r="AJ74" s="299" t="str">
        <f>+IFERROR(('STS Analysis'!E74-'STS Analysis'!BJ74)/'STS Analysis'!E74,"")</f>
        <v/>
      </c>
      <c r="AK74" s="299" t="str">
        <f>+IFERROR(('STS Analysis'!I74-'STS Analysis'!BK74)/'STS Analysis'!I74,"")</f>
        <v/>
      </c>
      <c r="AL74" s="299" t="str">
        <f>+IFERROR(('STS Analysis'!J74-'STS Analysis'!BL74)/'STS Analysis'!J74,"")</f>
        <v/>
      </c>
      <c r="AM74" s="300" t="str">
        <f>+IFERROR(('STS Analysis'!K74-'STS Analysis'!BM74)/'STS Analysis'!K74,"")</f>
        <v/>
      </c>
      <c r="AN74" s="90"/>
    </row>
    <row r="75" spans="1:40" x14ac:dyDescent="0.35">
      <c r="A75" s="193">
        <v>43486</v>
      </c>
      <c r="B75" s="260">
        <f>+IFERROR(('STS Analysis'!D75-'STS Analysis'!G75)/'STS Analysis'!D75,"")</f>
        <v>0.78758949880668327</v>
      </c>
      <c r="C75" s="290" t="str">
        <f>+IFERROR(('STS Analysis'!E75-'STS Analysis'!H75)/'STS Analysis'!E75,"")</f>
        <v/>
      </c>
      <c r="D75" s="259">
        <f>IFERROR(('STS Analysis'!D75-'STS Analysis'!G75)/('STS Analysis'!N75-'STS Analysis'!G75),"")</f>
        <v>0.33444750869738948</v>
      </c>
      <c r="E75" s="266"/>
      <c r="F75" s="263" t="str">
        <f>+IFERROR(('STS Analysis'!G75-('STS Analysis'!W75))/'STS Analysis'!G75,"")</f>
        <v/>
      </c>
      <c r="G75" s="7" t="str">
        <f>+IFERROR(('STS Analysis'!H75-'STS Analysis'!X75)/'STS Analysis'!H75,"")</f>
        <v/>
      </c>
      <c r="H75" s="7" t="str">
        <f>+IFERROR(('STS Analysis'!I75-'STS Analysis'!Y75)/'STS Analysis'!I75,"")</f>
        <v/>
      </c>
      <c r="I75" s="7" t="str">
        <f>+IFERROR(('STS Analysis'!J75-'STS Analysis'!Z75)/'STS Analysis'!J75,"")</f>
        <v/>
      </c>
      <c r="J75" s="260" t="str">
        <f>+IFERROR(('STS Analysis'!W75-'STS Analysis'!AD75/1000)/'STS Analysis'!W75,"")</f>
        <v/>
      </c>
      <c r="K75" s="7" t="str">
        <f>+IFERROR(('STS Analysis'!X75-'STS Analysis'!AE75)/'STS Analysis'!X75,"")</f>
        <v/>
      </c>
      <c r="L75" s="7" t="str">
        <f>+IFERROR(('STS Analysis'!Y75-'STS Analysis'!AF75)/'STS Analysis'!Y75,"")</f>
        <v/>
      </c>
      <c r="M75" s="7" t="str">
        <f>+IFERROR(('STS Analysis'!Z75-'STS Analysis'!AG75)/'STS Analysis'!Z75,"")</f>
        <v/>
      </c>
      <c r="N75" s="260" t="str">
        <f>+IFERROR(('STS Analysis'!AD75-'STS Analysis'!AK75)/'STS Analysis'!AD75,"")</f>
        <v/>
      </c>
      <c r="O75" s="7" t="str">
        <f>+IFERROR(('STS Analysis'!AE75-'STS Analysis'!AL75)/'STS Analysis'!AE75,"")</f>
        <v/>
      </c>
      <c r="P75" s="7" t="str">
        <f>+IFERROR(('STS Analysis'!AF75-'STS Analysis'!AM75)/'STS Analysis'!AF75,"")</f>
        <v/>
      </c>
      <c r="Q75" s="7" t="str">
        <f>+IFERROR(('STS Analysis'!AG75-'STS Analysis'!AN75)/'STS Analysis'!AG75,"")</f>
        <v/>
      </c>
      <c r="R75" s="260" t="str">
        <f>+IFERROR(('STS Analysis'!AK75-'STS Analysis'!AQ75)/'STS Analysis'!AK75,"")</f>
        <v/>
      </c>
      <c r="S75" s="7" t="str">
        <f>+IFERROR(('STS Analysis'!AL75-'STS Analysis'!AX75)/'STS Analysis'!AL75,"")</f>
        <v/>
      </c>
      <c r="T75" s="7" t="str">
        <f>+IFERROR(('STS Analysis'!AM75-'STS Analysis'!AY75)/'STS Analysis'!AM75,"")</f>
        <v/>
      </c>
      <c r="U75" s="91" t="str">
        <f>+IFERROR(('STS Analysis'!AN75-'STS Analysis'!AZ75)/'STS Analysis'!AN75,"")</f>
        <v/>
      </c>
      <c r="V75" s="263" t="str">
        <f>+IFERROR(('STS Analysis'!D75-'STS Analysis'!AQ75/1000)/'STS Analysis'!D75,"")</f>
        <v/>
      </c>
      <c r="W75" s="7" t="str">
        <f>+IFERROR(('STS Analysis'!E75-'STS Analysis'!AX75)/'STS Analysis'!E75,"")</f>
        <v/>
      </c>
      <c r="X75" s="7" t="str">
        <f>+IFERROR(('STS Analysis'!I75-'STS Analysis'!AY75)/'STS Analysis'!I75,"")</f>
        <v/>
      </c>
      <c r="Y75" s="7" t="str">
        <f>+IFERROR(('STS Analysis'!J75-'STS Analysis'!AZ75)/'STS Analysis'!J75,"")</f>
        <v/>
      </c>
      <c r="Z75" s="137" t="str">
        <f>+IFERROR(('STS Analysis'!K75-'STS Analysis'!BA75)/'STS Analysis'!K75,"")</f>
        <v/>
      </c>
      <c r="AA75" s="260"/>
      <c r="AB75" s="7" t="str">
        <f>+IFERROR(('STS Analysis'!H75-'STS Analysis'!BD75)/'STS Analysis'!H75,"")</f>
        <v/>
      </c>
      <c r="AC75" s="7" t="str">
        <f>+IFERROR(('STS Analysis'!I75-'STS Analysis'!BE75)/'STS Analysis'!I75,"")</f>
        <v/>
      </c>
      <c r="AD75" s="91" t="str">
        <f>+IFERROR(('STS Analysis'!J75-'STS Analysis'!BF75)/'STS Analysis'!J75,"")</f>
        <v/>
      </c>
      <c r="AE75" s="263" t="str">
        <f>+IFERROR(('STS Analysis'!BC75-'STS Analysis'!BI75)/'STS Analysis'!BC75,"")</f>
        <v/>
      </c>
      <c r="AF75" s="7" t="str">
        <f>+IFERROR(('STS Analysis'!BD75-'STS Analysis'!BJ75)/'STS Analysis'!BD75,"")</f>
        <v/>
      </c>
      <c r="AG75" s="7" t="str">
        <f>+IFERROR(('STS Analysis'!BE75-'STS Analysis'!BK75)/'STS Analysis'!BE75,"")</f>
        <v/>
      </c>
      <c r="AH75" s="7" t="str">
        <f>+IFERROR(('STS Analysis'!BF75-'STS Analysis'!BL75)/'STS Analysis'!BF75,"")</f>
        <v/>
      </c>
      <c r="AI75" s="260" t="str">
        <f>+IFERROR(('STS Analysis'!D75-'STS Analysis'!BI75/1000)/'STS Analysis'!D75,"")</f>
        <v/>
      </c>
      <c r="AJ75" s="7" t="str">
        <f>+IFERROR(('STS Analysis'!E75-'STS Analysis'!BJ75)/'STS Analysis'!E75,"")</f>
        <v/>
      </c>
      <c r="AK75" s="7" t="str">
        <f>+IFERROR(('STS Analysis'!I75-'STS Analysis'!BK75)/'STS Analysis'!I75,"")</f>
        <v/>
      </c>
      <c r="AL75" s="7" t="str">
        <f>+IFERROR(('STS Analysis'!J75-'STS Analysis'!BL75)/'STS Analysis'!J75,"")</f>
        <v/>
      </c>
      <c r="AM75" s="91" t="str">
        <f>+IFERROR(('STS Analysis'!K75-'STS Analysis'!BM75)/'STS Analysis'!K75,"")</f>
        <v/>
      </c>
      <c r="AN75" s="93"/>
    </row>
    <row r="76" spans="1:40" x14ac:dyDescent="0.35">
      <c r="A76" s="193">
        <v>43487</v>
      </c>
      <c r="B76" s="260" t="str">
        <f>+IFERROR(('STS Analysis'!D76-'STS Analysis'!G76)/'STS Analysis'!D76,"")</f>
        <v/>
      </c>
      <c r="C76" s="290">
        <f>+IFERROR(('STS Analysis'!E76-'STS Analysis'!H76)/'STS Analysis'!E76,"")</f>
        <v>-3.0303030303030304E-2</v>
      </c>
      <c r="D76" s="259" t="str">
        <f>IFERROR(('STS Analysis'!D76-'STS Analysis'!G76)/('STS Analysis'!N76-'STS Analysis'!G76),"")</f>
        <v/>
      </c>
      <c r="E76" s="266"/>
      <c r="F76" s="263" t="str">
        <f>+IFERROR(('STS Analysis'!G76-('STS Analysis'!W76))/'STS Analysis'!G76,"")</f>
        <v/>
      </c>
      <c r="G76" s="7">
        <f>+IFERROR(('STS Analysis'!H76-'STS Analysis'!X76)/'STS Analysis'!H76,"")</f>
        <v>0.37647058823529411</v>
      </c>
      <c r="H76" s="7">
        <f>+IFERROR(('STS Analysis'!I76-'STS Analysis'!Y76)/'STS Analysis'!I76,"")</f>
        <v>9.4339622641509441E-2</v>
      </c>
      <c r="I76" s="7">
        <f>+IFERROR(('STS Analysis'!J76-'STS Analysis'!Z76)/'STS Analysis'!J76,"")</f>
        <v>0.57742782152230965</v>
      </c>
      <c r="J76" s="260" t="str">
        <f>+IFERROR(('STS Analysis'!W76-'STS Analysis'!AD76/1000)/'STS Analysis'!W76,"")</f>
        <v/>
      </c>
      <c r="K76" s="7">
        <f>+IFERROR(('STS Analysis'!X76-'STS Analysis'!AE76)/'STS Analysis'!X76,"")</f>
        <v>0.12264150943396226</v>
      </c>
      <c r="L76" s="7">
        <f>+IFERROR(('STS Analysis'!Y76-'STS Analysis'!AF76)/'STS Analysis'!Y76,"")</f>
        <v>3.125E-2</v>
      </c>
      <c r="M76" s="7">
        <f>+IFERROR(('STS Analysis'!Z76-'STS Analysis'!AG76)/'STS Analysis'!Z76,"")</f>
        <v>0.31055900621118021</v>
      </c>
      <c r="N76" s="260" t="str">
        <f>+IFERROR(('STS Analysis'!AD76-'STS Analysis'!AK76)/'STS Analysis'!AD76,"")</f>
        <v/>
      </c>
      <c r="O76" s="7">
        <f>+IFERROR(('STS Analysis'!AE76-'STS Analysis'!AL76)/'STS Analysis'!AE76,"")</f>
        <v>0.31899641577060933</v>
      </c>
      <c r="P76" s="7">
        <f>+IFERROR(('STS Analysis'!AF76-'STS Analysis'!AM76)/'STS Analysis'!AF76,"")</f>
        <v>0.44623655913978494</v>
      </c>
      <c r="Q76" s="7">
        <f>+IFERROR(('STS Analysis'!AG76-'STS Analysis'!AN76)/'STS Analysis'!AG76,"")</f>
        <v>0.50450450450450446</v>
      </c>
      <c r="R76" s="260" t="str">
        <f>+IFERROR(('STS Analysis'!AK76-'STS Analysis'!AQ76)/'STS Analysis'!AK76,"")</f>
        <v/>
      </c>
      <c r="S76" s="7" t="str">
        <f>+IFERROR(('STS Analysis'!AL76-'STS Analysis'!AX76)/'STS Analysis'!AL76,"")</f>
        <v/>
      </c>
      <c r="T76" s="7" t="str">
        <f>+IFERROR(('STS Analysis'!AM76-'STS Analysis'!AY76)/'STS Analysis'!AM76,"")</f>
        <v/>
      </c>
      <c r="U76" s="91" t="str">
        <f>+IFERROR(('STS Analysis'!AN76-'STS Analysis'!AZ76)/'STS Analysis'!AN76,"")</f>
        <v/>
      </c>
      <c r="V76" s="263" t="str">
        <f>+IFERROR(('STS Analysis'!D76-'STS Analysis'!AQ76/1000)/'STS Analysis'!D76,"")</f>
        <v/>
      </c>
      <c r="W76" s="7" t="str">
        <f>+IFERROR(('STS Analysis'!E76-'STS Analysis'!AX76)/'STS Analysis'!E76,"")</f>
        <v/>
      </c>
      <c r="X76" s="7" t="str">
        <f>+IFERROR(('STS Analysis'!I76-'STS Analysis'!AY76)/'STS Analysis'!I76,"")</f>
        <v/>
      </c>
      <c r="Y76" s="7" t="str">
        <f>+IFERROR(('STS Analysis'!J76-'STS Analysis'!AZ76)/'STS Analysis'!J76,"")</f>
        <v/>
      </c>
      <c r="Z76" s="137" t="str">
        <f>+IFERROR(('STS Analysis'!K76-'STS Analysis'!BA76)/'STS Analysis'!K76,"")</f>
        <v/>
      </c>
      <c r="AA76" s="260"/>
      <c r="AB76" s="7">
        <f>+IFERROR(('STS Analysis'!H76-'STS Analysis'!BD76)/'STS Analysis'!H76,"")</f>
        <v>0.74901960784313726</v>
      </c>
      <c r="AC76" s="7">
        <f>+IFERROR(('STS Analysis'!I76-'STS Analysis'!BE76)/'STS Analysis'!I76,"")</f>
        <v>0.28301886792452829</v>
      </c>
      <c r="AD76" s="91">
        <f>+IFERROR(('STS Analysis'!J76-'STS Analysis'!BF76)/'STS Analysis'!J76,"")</f>
        <v>0.84251968503937003</v>
      </c>
      <c r="AE76" s="263" t="str">
        <f>+IFERROR(('STS Analysis'!BC76-'STS Analysis'!BI76)/'STS Analysis'!BC76,"")</f>
        <v/>
      </c>
      <c r="AF76" s="7">
        <f>+IFERROR(('STS Analysis'!BD76-'STS Analysis'!BJ76)/'STS Analysis'!BD76,"")</f>
        <v>1.5625E-2</v>
      </c>
      <c r="AG76" s="7">
        <f>+IFERROR(('STS Analysis'!BE76-'STS Analysis'!BK76)/'STS Analysis'!BE76,"")</f>
        <v>0.47368421052631576</v>
      </c>
      <c r="AH76" s="7">
        <f>+IFERROR(('STS Analysis'!BF76-'STS Analysis'!BL76)/'STS Analysis'!BF76,"")</f>
        <v>-2.8333333333333335</v>
      </c>
      <c r="AI76" s="260" t="str">
        <f>+IFERROR(('STS Analysis'!D76-'STS Analysis'!BI76/1000)/'STS Analysis'!D76,"")</f>
        <v/>
      </c>
      <c r="AJ76" s="7">
        <f>+IFERROR(('STS Analysis'!E76-'STS Analysis'!BJ76)/'STS Analysis'!E76,"")</f>
        <v>0.74545454545454548</v>
      </c>
      <c r="AK76" s="7">
        <f>+IFERROR(('STS Analysis'!I76-'STS Analysis'!BK76)/'STS Analysis'!I76,"")</f>
        <v>0.62264150943396224</v>
      </c>
      <c r="AL76" s="7">
        <f>+IFERROR(('STS Analysis'!J76-'STS Analysis'!BL76)/'STS Analysis'!J76,"")</f>
        <v>0.39632545931758523</v>
      </c>
      <c r="AM76" s="91">
        <f>+IFERROR(('STS Analysis'!K76-'STS Analysis'!BM76)/'STS Analysis'!K76,"")</f>
        <v>0.83</v>
      </c>
      <c r="AN76" s="93"/>
    </row>
    <row r="77" spans="1:40" x14ac:dyDescent="0.35">
      <c r="A77" s="193">
        <v>43488</v>
      </c>
      <c r="B77" s="260" t="str">
        <f>+IFERROR(('STS Analysis'!D77-'STS Analysis'!G77)/'STS Analysis'!D77,"")</f>
        <v/>
      </c>
      <c r="C77" s="290" t="str">
        <f>+IFERROR(('STS Analysis'!E77-'STS Analysis'!H77)/'STS Analysis'!E77,"")</f>
        <v/>
      </c>
      <c r="D77" s="259" t="str">
        <f>IFERROR(('STS Analysis'!D77-'STS Analysis'!G77)/('STS Analysis'!N77-'STS Analysis'!G77),"")</f>
        <v/>
      </c>
      <c r="E77" s="266"/>
      <c r="F77" s="263" t="str">
        <f>+IFERROR(('STS Analysis'!G77-('STS Analysis'!W77))/'STS Analysis'!G77,"")</f>
        <v/>
      </c>
      <c r="G77" s="7" t="str">
        <f>+IFERROR(('STS Analysis'!H77-'STS Analysis'!X77)/'STS Analysis'!H77,"")</f>
        <v/>
      </c>
      <c r="H77" s="7" t="str">
        <f>+IFERROR(('STS Analysis'!I77-'STS Analysis'!Y77)/'STS Analysis'!I77,"")</f>
        <v/>
      </c>
      <c r="I77" s="7" t="str">
        <f>+IFERROR(('STS Analysis'!J77-'STS Analysis'!Z77)/'STS Analysis'!J77,"")</f>
        <v/>
      </c>
      <c r="J77" s="260" t="str">
        <f>+IFERROR(('STS Analysis'!W77-'STS Analysis'!AD77/1000)/'STS Analysis'!W77,"")</f>
        <v/>
      </c>
      <c r="K77" s="7" t="str">
        <f>+IFERROR(('STS Analysis'!X77-'STS Analysis'!AE77)/'STS Analysis'!X77,"")</f>
        <v/>
      </c>
      <c r="L77" s="7" t="str">
        <f>+IFERROR(('STS Analysis'!Y77-'STS Analysis'!AF77)/'STS Analysis'!Y77,"")</f>
        <v/>
      </c>
      <c r="M77" s="7" t="str">
        <f>+IFERROR(('STS Analysis'!Z77-'STS Analysis'!AG77)/'STS Analysis'!Z77,"")</f>
        <v/>
      </c>
      <c r="N77" s="260" t="str">
        <f>+IFERROR(('STS Analysis'!AD77-'STS Analysis'!AK77)/'STS Analysis'!AD77,"")</f>
        <v/>
      </c>
      <c r="O77" s="7" t="str">
        <f>+IFERROR(('STS Analysis'!AE77-'STS Analysis'!AL77)/'STS Analysis'!AE77,"")</f>
        <v/>
      </c>
      <c r="P77" s="7" t="str">
        <f>+IFERROR(('STS Analysis'!AF77-'STS Analysis'!AM77)/'STS Analysis'!AF77,"")</f>
        <v/>
      </c>
      <c r="Q77" s="7" t="str">
        <f>+IFERROR(('STS Analysis'!AG77-'STS Analysis'!AN77)/'STS Analysis'!AG77,"")</f>
        <v/>
      </c>
      <c r="R77" s="260" t="str">
        <f>+IFERROR(('STS Analysis'!AK77-'STS Analysis'!AQ77)/'STS Analysis'!AK77,"")</f>
        <v/>
      </c>
      <c r="S77" s="7" t="str">
        <f>+IFERROR(('STS Analysis'!AL77-'STS Analysis'!AX77)/'STS Analysis'!AL77,"")</f>
        <v/>
      </c>
      <c r="T77" s="7" t="str">
        <f>+IFERROR(('STS Analysis'!AM77-'STS Analysis'!AY77)/'STS Analysis'!AM77,"")</f>
        <v/>
      </c>
      <c r="U77" s="91" t="str">
        <f>+IFERROR(('STS Analysis'!AN77-'STS Analysis'!AZ77)/'STS Analysis'!AN77,"")</f>
        <v/>
      </c>
      <c r="V77" s="263" t="str">
        <f>+IFERROR(('STS Analysis'!D77-'STS Analysis'!AQ77/1000)/'STS Analysis'!D77,"")</f>
        <v/>
      </c>
      <c r="W77" s="7" t="str">
        <f>+IFERROR(('STS Analysis'!E77-'STS Analysis'!AX77)/'STS Analysis'!E77,"")</f>
        <v/>
      </c>
      <c r="X77" s="7" t="str">
        <f>+IFERROR(('STS Analysis'!I77-'STS Analysis'!AY77)/'STS Analysis'!I77,"")</f>
        <v/>
      </c>
      <c r="Y77" s="7" t="str">
        <f>+IFERROR(('STS Analysis'!J77-'STS Analysis'!AZ77)/'STS Analysis'!J77,"")</f>
        <v/>
      </c>
      <c r="Z77" s="137" t="str">
        <f>+IFERROR(('STS Analysis'!K77-'STS Analysis'!BA77)/'STS Analysis'!K77,"")</f>
        <v/>
      </c>
      <c r="AA77" s="260"/>
      <c r="AB77" s="7" t="str">
        <f>+IFERROR(('STS Analysis'!H77-'STS Analysis'!BD77)/'STS Analysis'!H77,"")</f>
        <v/>
      </c>
      <c r="AC77" s="7" t="str">
        <f>+IFERROR(('STS Analysis'!I77-'STS Analysis'!BE77)/'STS Analysis'!I77,"")</f>
        <v/>
      </c>
      <c r="AD77" s="91" t="str">
        <f>+IFERROR(('STS Analysis'!J77-'STS Analysis'!BF77)/'STS Analysis'!J77,"")</f>
        <v/>
      </c>
      <c r="AE77" s="263" t="str">
        <f>+IFERROR(('STS Analysis'!BC77-'STS Analysis'!BI77)/'STS Analysis'!BC77,"")</f>
        <v/>
      </c>
      <c r="AF77" s="7" t="str">
        <f>+IFERROR(('STS Analysis'!BD77-'STS Analysis'!BJ77)/'STS Analysis'!BD77,"")</f>
        <v/>
      </c>
      <c r="AG77" s="7" t="str">
        <f>+IFERROR(('STS Analysis'!BE77-'STS Analysis'!BK77)/'STS Analysis'!BE77,"")</f>
        <v/>
      </c>
      <c r="AH77" s="7" t="str">
        <f>+IFERROR(('STS Analysis'!BF77-'STS Analysis'!BL77)/'STS Analysis'!BF77,"")</f>
        <v/>
      </c>
      <c r="AI77" s="260" t="str">
        <f>+IFERROR(('STS Analysis'!D77-'STS Analysis'!BI77/1000)/'STS Analysis'!D77,"")</f>
        <v/>
      </c>
      <c r="AJ77" s="7" t="str">
        <f>+IFERROR(('STS Analysis'!E77-'STS Analysis'!BJ77)/'STS Analysis'!E77,"")</f>
        <v/>
      </c>
      <c r="AK77" s="7" t="str">
        <f>+IFERROR(('STS Analysis'!I77-'STS Analysis'!BK77)/'STS Analysis'!I77,"")</f>
        <v/>
      </c>
      <c r="AL77" s="7" t="str">
        <f>+IFERROR(('STS Analysis'!J77-'STS Analysis'!BL77)/'STS Analysis'!J77,"")</f>
        <v/>
      </c>
      <c r="AM77" s="91" t="str">
        <f>+IFERROR(('STS Analysis'!K77-'STS Analysis'!BM77)/'STS Analysis'!K77,"")</f>
        <v/>
      </c>
      <c r="AN77" s="93"/>
    </row>
    <row r="78" spans="1:40" x14ac:dyDescent="0.35">
      <c r="A78" s="193">
        <v>43489</v>
      </c>
      <c r="B78" s="260">
        <f>+IFERROR(('STS Analysis'!D78-'STS Analysis'!G78)/'STS Analysis'!D78,"")</f>
        <v>8.4781311200736426E-2</v>
      </c>
      <c r="C78" s="290" t="str">
        <f>+IFERROR(('STS Analysis'!E78-'STS Analysis'!H78)/'STS Analysis'!E78,"")</f>
        <v/>
      </c>
      <c r="D78" s="259">
        <f>IFERROR(('STS Analysis'!D78-'STS Analysis'!G78)/('STS Analysis'!N78-'STS Analysis'!G78),"")</f>
        <v>1.8796008700365407E-2</v>
      </c>
      <c r="E78" s="266"/>
      <c r="F78" s="263">
        <f>+IFERROR(('STS Analysis'!G78-('STS Analysis'!W78))/'STS Analysis'!G78,"")</f>
        <v>0.93224350623852059</v>
      </c>
      <c r="G78" s="7" t="str">
        <f>+IFERROR(('STS Analysis'!H78-'STS Analysis'!X78)/'STS Analysis'!H78,"")</f>
        <v/>
      </c>
      <c r="H78" s="7" t="str">
        <f>+IFERROR(('STS Analysis'!I78-'STS Analysis'!Y78)/'STS Analysis'!I78,"")</f>
        <v/>
      </c>
      <c r="I78" s="7" t="str">
        <f>+IFERROR(('STS Analysis'!J78-'STS Analysis'!Z78)/'STS Analysis'!J78,"")</f>
        <v/>
      </c>
      <c r="J78" s="260">
        <f>+IFERROR(('STS Analysis'!W78-'STS Analysis'!AD78/1000)/'STS Analysis'!W78,"")</f>
        <v>0.58152173913043592</v>
      </c>
      <c r="K78" s="7" t="str">
        <f>+IFERROR(('STS Analysis'!X78-'STS Analysis'!AE78)/'STS Analysis'!X78,"")</f>
        <v/>
      </c>
      <c r="L78" s="7" t="str">
        <f>+IFERROR(('STS Analysis'!Y78-'STS Analysis'!AF78)/'STS Analysis'!Y78,"")</f>
        <v/>
      </c>
      <c r="M78" s="7" t="str">
        <f>+IFERROR(('STS Analysis'!Z78-'STS Analysis'!AG78)/'STS Analysis'!Z78,"")</f>
        <v/>
      </c>
      <c r="N78" s="260" t="str">
        <f>+IFERROR(('STS Analysis'!AD78-'STS Analysis'!AK78)/'STS Analysis'!AD78,"")</f>
        <v/>
      </c>
      <c r="O78" s="7" t="str">
        <f>+IFERROR(('STS Analysis'!AE78-'STS Analysis'!AL78)/'STS Analysis'!AE78,"")</f>
        <v/>
      </c>
      <c r="P78" s="7" t="str">
        <f>+IFERROR(('STS Analysis'!AF78-'STS Analysis'!AM78)/'STS Analysis'!AF78,"")</f>
        <v/>
      </c>
      <c r="Q78" s="7" t="str">
        <f>+IFERROR(('STS Analysis'!AG78-'STS Analysis'!AN78)/'STS Analysis'!AG78,"")</f>
        <v/>
      </c>
      <c r="R78" s="260" t="str">
        <f>+IFERROR(('STS Analysis'!AK78-'STS Analysis'!AQ78)/'STS Analysis'!AK78,"")</f>
        <v/>
      </c>
      <c r="S78" s="7" t="str">
        <f>+IFERROR(('STS Analysis'!AL78-'STS Analysis'!AX78)/'STS Analysis'!AL78,"")</f>
        <v/>
      </c>
      <c r="T78" s="7" t="str">
        <f>+IFERROR(('STS Analysis'!AM78-'STS Analysis'!AY78)/'STS Analysis'!AM78,"")</f>
        <v/>
      </c>
      <c r="U78" s="91" t="str">
        <f>+IFERROR(('STS Analysis'!AN78-'STS Analysis'!AZ78)/'STS Analysis'!AN78,"")</f>
        <v/>
      </c>
      <c r="V78" s="263">
        <f>+IFERROR(('STS Analysis'!D78-'STS Analysis'!AQ78/1000)/'STS Analysis'!D78,"")</f>
        <v>0.95809695743115886</v>
      </c>
      <c r="W78" s="7" t="str">
        <f>+IFERROR(('STS Analysis'!E78-'STS Analysis'!AX78)/'STS Analysis'!E78,"")</f>
        <v/>
      </c>
      <c r="X78" s="7" t="str">
        <f>+IFERROR(('STS Analysis'!I78-'STS Analysis'!AY78)/'STS Analysis'!I78,"")</f>
        <v/>
      </c>
      <c r="Y78" s="7" t="str">
        <f>+IFERROR(('STS Analysis'!J78-'STS Analysis'!AZ78)/'STS Analysis'!J78,"")</f>
        <v/>
      </c>
      <c r="Z78" s="137" t="str">
        <f>+IFERROR(('STS Analysis'!K78-'STS Analysis'!BA78)/'STS Analysis'!K78,"")</f>
        <v/>
      </c>
      <c r="AA78" s="260"/>
      <c r="AB78" s="7" t="str">
        <f>+IFERROR(('STS Analysis'!H78-'STS Analysis'!BD78)/'STS Analysis'!H78,"")</f>
        <v/>
      </c>
      <c r="AC78" s="7" t="str">
        <f>+IFERROR(('STS Analysis'!I78-'STS Analysis'!BE78)/'STS Analysis'!I78,"")</f>
        <v/>
      </c>
      <c r="AD78" s="91" t="str">
        <f>+IFERROR(('STS Analysis'!J78-'STS Analysis'!BF78)/'STS Analysis'!J78,"")</f>
        <v/>
      </c>
      <c r="AE78" s="263">
        <f>+IFERROR(('STS Analysis'!BC78-'STS Analysis'!BI78)/'STS Analysis'!BC78,"")</f>
        <v>-17.603773584905756</v>
      </c>
      <c r="AF78" s="7" t="str">
        <f>+IFERROR(('STS Analysis'!BD78-'STS Analysis'!BJ78)/'STS Analysis'!BD78,"")</f>
        <v/>
      </c>
      <c r="AG78" s="7" t="str">
        <f>+IFERROR(('STS Analysis'!BE78-'STS Analysis'!BK78)/'STS Analysis'!BE78,"")</f>
        <v/>
      </c>
      <c r="AH78" s="7" t="str">
        <f>+IFERROR(('STS Analysis'!BF78-'STS Analysis'!BL78)/'STS Analysis'!BF78,"")</f>
        <v/>
      </c>
      <c r="AI78" s="260">
        <f>+IFERROR(('STS Analysis'!D78-'STS Analysis'!BI78/1000)/'STS Analysis'!D78,"")</f>
        <v>0.93353930299269061</v>
      </c>
      <c r="AJ78" s="7" t="str">
        <f>+IFERROR(('STS Analysis'!E78-'STS Analysis'!BJ78)/'STS Analysis'!E78,"")</f>
        <v/>
      </c>
      <c r="AK78" s="7" t="str">
        <f>+IFERROR(('STS Analysis'!I78-'STS Analysis'!BK78)/'STS Analysis'!I78,"")</f>
        <v/>
      </c>
      <c r="AL78" s="7" t="str">
        <f>+IFERROR(('STS Analysis'!J78-'STS Analysis'!BL78)/'STS Analysis'!J78,"")</f>
        <v/>
      </c>
      <c r="AM78" s="91" t="str">
        <f>+IFERROR(('STS Analysis'!K78-'STS Analysis'!BM78)/'STS Analysis'!K78,"")</f>
        <v/>
      </c>
      <c r="AN78" s="93"/>
    </row>
    <row r="79" spans="1:40" x14ac:dyDescent="0.35">
      <c r="A79" s="193">
        <v>43490</v>
      </c>
      <c r="B79" s="260">
        <f>+IFERROR(('STS Analysis'!D79-'STS Analysis'!G79)/'STS Analysis'!D79,"")</f>
        <v>0.32593127441002473</v>
      </c>
      <c r="C79" s="290" t="str">
        <f>+IFERROR(('STS Analysis'!E79-'STS Analysis'!H79)/'STS Analysis'!E79,"")</f>
        <v/>
      </c>
      <c r="D79" s="259">
        <f>IFERROR(('STS Analysis'!D79-'STS Analysis'!G79)/('STS Analysis'!N79-'STS Analysis'!G79),"")</f>
        <v>4.4198120664813947E-2</v>
      </c>
      <c r="E79" s="266"/>
      <c r="F79" s="263" t="str">
        <f>+IFERROR(('STS Analysis'!G79-('STS Analysis'!W79))/'STS Analysis'!G79,"")</f>
        <v/>
      </c>
      <c r="G79" s="7" t="str">
        <f>+IFERROR(('STS Analysis'!H79-'STS Analysis'!X79)/'STS Analysis'!H79,"")</f>
        <v/>
      </c>
      <c r="H79" s="7" t="str">
        <f>+IFERROR(('STS Analysis'!I79-'STS Analysis'!Y79)/'STS Analysis'!I79,"")</f>
        <v/>
      </c>
      <c r="I79" s="7" t="str">
        <f>+IFERROR(('STS Analysis'!J79-'STS Analysis'!Z79)/'STS Analysis'!J79,"")</f>
        <v/>
      </c>
      <c r="J79" s="260" t="str">
        <f>+IFERROR(('STS Analysis'!W79-'STS Analysis'!AD79/1000)/'STS Analysis'!W79,"")</f>
        <v/>
      </c>
      <c r="K79" s="7" t="str">
        <f>+IFERROR(('STS Analysis'!X79-'STS Analysis'!AE79)/'STS Analysis'!X79,"")</f>
        <v/>
      </c>
      <c r="L79" s="7" t="str">
        <f>+IFERROR(('STS Analysis'!Y79-'STS Analysis'!AF79)/'STS Analysis'!Y79,"")</f>
        <v/>
      </c>
      <c r="M79" s="7" t="str">
        <f>+IFERROR(('STS Analysis'!Z79-'STS Analysis'!AG79)/'STS Analysis'!Z79,"")</f>
        <v/>
      </c>
      <c r="N79" s="260" t="str">
        <f>+IFERROR(('STS Analysis'!AD79-'STS Analysis'!AK79)/'STS Analysis'!AD79,"")</f>
        <v/>
      </c>
      <c r="O79" s="7" t="str">
        <f>+IFERROR(('STS Analysis'!AE79-'STS Analysis'!AL79)/'STS Analysis'!AE79,"")</f>
        <v/>
      </c>
      <c r="P79" s="7" t="str">
        <f>+IFERROR(('STS Analysis'!AF79-'STS Analysis'!AM79)/'STS Analysis'!AF79,"")</f>
        <v/>
      </c>
      <c r="Q79" s="7" t="str">
        <f>+IFERROR(('STS Analysis'!AG79-'STS Analysis'!AN79)/'STS Analysis'!AG79,"")</f>
        <v/>
      </c>
      <c r="R79" s="260" t="str">
        <f>+IFERROR(('STS Analysis'!AK79-'STS Analysis'!AQ79)/'STS Analysis'!AK79,"")</f>
        <v/>
      </c>
      <c r="S79" s="7" t="str">
        <f>+IFERROR(('STS Analysis'!AL79-'STS Analysis'!AX79)/'STS Analysis'!AL79,"")</f>
        <v/>
      </c>
      <c r="T79" s="7" t="str">
        <f>+IFERROR(('STS Analysis'!AM79-'STS Analysis'!AY79)/'STS Analysis'!AM79,"")</f>
        <v/>
      </c>
      <c r="U79" s="91" t="str">
        <f>+IFERROR(('STS Analysis'!AN79-'STS Analysis'!AZ79)/'STS Analysis'!AN79,"")</f>
        <v/>
      </c>
      <c r="V79" s="263" t="str">
        <f>+IFERROR(('STS Analysis'!D79-'STS Analysis'!AQ79/1000)/'STS Analysis'!D79,"")</f>
        <v/>
      </c>
      <c r="W79" s="7" t="str">
        <f>+IFERROR(('STS Analysis'!E79-'STS Analysis'!AX79)/'STS Analysis'!E79,"")</f>
        <v/>
      </c>
      <c r="X79" s="7" t="str">
        <f>+IFERROR(('STS Analysis'!I79-'STS Analysis'!AY79)/'STS Analysis'!I79,"")</f>
        <v/>
      </c>
      <c r="Y79" s="7" t="str">
        <f>+IFERROR(('STS Analysis'!J79-'STS Analysis'!AZ79)/'STS Analysis'!J79,"")</f>
        <v/>
      </c>
      <c r="Z79" s="137" t="str">
        <f>+IFERROR(('STS Analysis'!K79-'STS Analysis'!BA79)/'STS Analysis'!K79,"")</f>
        <v/>
      </c>
      <c r="AA79" s="260"/>
      <c r="AB79" s="7" t="str">
        <f>+IFERROR(('STS Analysis'!H79-'STS Analysis'!BD79)/'STS Analysis'!H79,"")</f>
        <v/>
      </c>
      <c r="AC79" s="7" t="str">
        <f>+IFERROR(('STS Analysis'!I79-'STS Analysis'!BE79)/'STS Analysis'!I79,"")</f>
        <v/>
      </c>
      <c r="AD79" s="91" t="str">
        <f>+IFERROR(('STS Analysis'!J79-'STS Analysis'!BF79)/'STS Analysis'!J79,"")</f>
        <v/>
      </c>
      <c r="AE79" s="263" t="str">
        <f>+IFERROR(('STS Analysis'!BC79-'STS Analysis'!BI79)/'STS Analysis'!BC79,"")</f>
        <v/>
      </c>
      <c r="AF79" s="7" t="str">
        <f>+IFERROR(('STS Analysis'!BD79-'STS Analysis'!BJ79)/'STS Analysis'!BD79,"")</f>
        <v/>
      </c>
      <c r="AG79" s="7" t="str">
        <f>+IFERROR(('STS Analysis'!BE79-'STS Analysis'!BK79)/'STS Analysis'!BE79,"")</f>
        <v/>
      </c>
      <c r="AH79" s="7" t="str">
        <f>+IFERROR(('STS Analysis'!BF79-'STS Analysis'!BL79)/'STS Analysis'!BF79,"")</f>
        <v/>
      </c>
      <c r="AI79" s="260" t="str">
        <f>+IFERROR(('STS Analysis'!D79-'STS Analysis'!BI79/1000)/'STS Analysis'!D79,"")</f>
        <v/>
      </c>
      <c r="AJ79" s="7" t="str">
        <f>+IFERROR(('STS Analysis'!E79-'STS Analysis'!BJ79)/'STS Analysis'!E79,"")</f>
        <v/>
      </c>
      <c r="AK79" s="7" t="str">
        <f>+IFERROR(('STS Analysis'!I79-'STS Analysis'!BK79)/'STS Analysis'!I79,"")</f>
        <v/>
      </c>
      <c r="AL79" s="7" t="str">
        <f>+IFERROR(('STS Analysis'!J79-'STS Analysis'!BL79)/'STS Analysis'!J79,"")</f>
        <v/>
      </c>
      <c r="AM79" s="91" t="str">
        <f>+IFERROR(('STS Analysis'!K79-'STS Analysis'!BM79)/'STS Analysis'!K79,"")</f>
        <v/>
      </c>
      <c r="AN79" s="93"/>
    </row>
    <row r="80" spans="1:40" x14ac:dyDescent="0.35">
      <c r="A80" s="193">
        <v>43491</v>
      </c>
      <c r="B80" s="295" t="str">
        <f>+IFERROR(('STS Analysis'!D80-'STS Analysis'!G80)/'STS Analysis'!D80,"")</f>
        <v/>
      </c>
      <c r="C80" s="296" t="str">
        <f>+IFERROR(('STS Analysis'!E80-'STS Analysis'!H80)/'STS Analysis'!E80,"")</f>
        <v/>
      </c>
      <c r="D80" s="296" t="str">
        <f>IFERROR(('STS Analysis'!D80-'STS Analysis'!G80)/('STS Analysis'!N80-'STS Analysis'!G80),"")</f>
        <v/>
      </c>
      <c r="E80" s="297"/>
      <c r="F80" s="298" t="str">
        <f>+IFERROR(('STS Analysis'!G80-('STS Analysis'!W80))/'STS Analysis'!G80,"")</f>
        <v/>
      </c>
      <c r="G80" s="299" t="str">
        <f>+IFERROR(('STS Analysis'!H80-'STS Analysis'!X80)/'STS Analysis'!H80,"")</f>
        <v/>
      </c>
      <c r="H80" s="299" t="str">
        <f>+IFERROR(('STS Analysis'!I80-'STS Analysis'!Y80)/'STS Analysis'!I80,"")</f>
        <v/>
      </c>
      <c r="I80" s="299" t="str">
        <f>+IFERROR(('STS Analysis'!J80-'STS Analysis'!Z80)/'STS Analysis'!J80,"")</f>
        <v/>
      </c>
      <c r="J80" s="295" t="str">
        <f>+IFERROR(('STS Analysis'!W80-'STS Analysis'!AD80/1000)/'STS Analysis'!W80,"")</f>
        <v/>
      </c>
      <c r="K80" s="299" t="str">
        <f>+IFERROR(('STS Analysis'!X80-'STS Analysis'!AE80)/'STS Analysis'!X80,"")</f>
        <v/>
      </c>
      <c r="L80" s="299" t="str">
        <f>+IFERROR(('STS Analysis'!Y80-'STS Analysis'!AF80)/'STS Analysis'!Y80,"")</f>
        <v/>
      </c>
      <c r="M80" s="299" t="str">
        <f>+IFERROR(('STS Analysis'!Z80-'STS Analysis'!AG80)/'STS Analysis'!Z80,"")</f>
        <v/>
      </c>
      <c r="N80" s="295" t="str">
        <f>+IFERROR(('STS Analysis'!AD80-'STS Analysis'!AK80)/'STS Analysis'!AD80,"")</f>
        <v/>
      </c>
      <c r="O80" s="299" t="str">
        <f>+IFERROR(('STS Analysis'!AE80-'STS Analysis'!AL80)/'STS Analysis'!AE80,"")</f>
        <v/>
      </c>
      <c r="P80" s="299" t="str">
        <f>+IFERROR(('STS Analysis'!AF80-'STS Analysis'!AM80)/'STS Analysis'!AF80,"")</f>
        <v/>
      </c>
      <c r="Q80" s="299" t="str">
        <f>+IFERROR(('STS Analysis'!AG80-'STS Analysis'!AN80)/'STS Analysis'!AG80,"")</f>
        <v/>
      </c>
      <c r="R80" s="295" t="str">
        <f>+IFERROR(('STS Analysis'!AK80-'STS Analysis'!AQ80)/'STS Analysis'!AK80,"")</f>
        <v/>
      </c>
      <c r="S80" s="299" t="str">
        <f>+IFERROR(('STS Analysis'!AL80-'STS Analysis'!AX80)/'STS Analysis'!AL80,"")</f>
        <v/>
      </c>
      <c r="T80" s="299" t="str">
        <f>+IFERROR(('STS Analysis'!AM80-'STS Analysis'!AY80)/'STS Analysis'!AM80,"")</f>
        <v/>
      </c>
      <c r="U80" s="300" t="str">
        <f>+IFERROR(('STS Analysis'!AN80-'STS Analysis'!AZ80)/'STS Analysis'!AN80,"")</f>
        <v/>
      </c>
      <c r="V80" s="298" t="str">
        <f>+IFERROR(('STS Analysis'!D80-'STS Analysis'!AQ80/1000)/'STS Analysis'!D80,"")</f>
        <v/>
      </c>
      <c r="W80" s="299" t="str">
        <f>+IFERROR(('STS Analysis'!E80-'STS Analysis'!AX80)/'STS Analysis'!E80,"")</f>
        <v/>
      </c>
      <c r="X80" s="299" t="str">
        <f>+IFERROR(('STS Analysis'!I80-'STS Analysis'!AY80)/'STS Analysis'!I80,"")</f>
        <v/>
      </c>
      <c r="Y80" s="299" t="str">
        <f>+IFERROR(('STS Analysis'!J80-'STS Analysis'!AZ80)/'STS Analysis'!J80,"")</f>
        <v/>
      </c>
      <c r="Z80" s="301" t="str">
        <f>+IFERROR(('STS Analysis'!K80-'STS Analysis'!BA80)/'STS Analysis'!K80,"")</f>
        <v/>
      </c>
      <c r="AA80" s="295"/>
      <c r="AB80" s="299" t="str">
        <f>+IFERROR(('STS Analysis'!H80-'STS Analysis'!BD80)/'STS Analysis'!H80,"")</f>
        <v/>
      </c>
      <c r="AC80" s="299" t="str">
        <f>+IFERROR(('STS Analysis'!I80-'STS Analysis'!BE80)/'STS Analysis'!I80,"")</f>
        <v/>
      </c>
      <c r="AD80" s="300" t="str">
        <f>+IFERROR(('STS Analysis'!J80-'STS Analysis'!BF80)/'STS Analysis'!J80,"")</f>
        <v/>
      </c>
      <c r="AE80" s="298" t="str">
        <f>+IFERROR(('STS Analysis'!BC80-'STS Analysis'!BI80)/'STS Analysis'!BC80,"")</f>
        <v/>
      </c>
      <c r="AF80" s="299" t="str">
        <f>+IFERROR(('STS Analysis'!BD80-'STS Analysis'!BJ80)/'STS Analysis'!BD80,"")</f>
        <v/>
      </c>
      <c r="AG80" s="299" t="str">
        <f>+IFERROR(('STS Analysis'!BE80-'STS Analysis'!BK80)/'STS Analysis'!BE80,"")</f>
        <v/>
      </c>
      <c r="AH80" s="299" t="str">
        <f>+IFERROR(('STS Analysis'!BF80-'STS Analysis'!BL80)/'STS Analysis'!BF80,"")</f>
        <v/>
      </c>
      <c r="AI80" s="295" t="str">
        <f>+IFERROR(('STS Analysis'!D80-'STS Analysis'!BI80/1000)/'STS Analysis'!D80,"")</f>
        <v/>
      </c>
      <c r="AJ80" s="299" t="str">
        <f>+IFERROR(('STS Analysis'!E80-'STS Analysis'!BJ80)/'STS Analysis'!E80,"")</f>
        <v/>
      </c>
      <c r="AK80" s="299" t="str">
        <f>+IFERROR(('STS Analysis'!I80-'STS Analysis'!BK80)/'STS Analysis'!I80,"")</f>
        <v/>
      </c>
      <c r="AL80" s="299" t="str">
        <f>+IFERROR(('STS Analysis'!J80-'STS Analysis'!BL80)/'STS Analysis'!J80,"")</f>
        <v/>
      </c>
      <c r="AM80" s="300" t="str">
        <f>+IFERROR(('STS Analysis'!K80-'STS Analysis'!BM80)/'STS Analysis'!K80,"")</f>
        <v/>
      </c>
      <c r="AN80" s="90"/>
    </row>
    <row r="81" spans="1:40" x14ac:dyDescent="0.35">
      <c r="A81" s="193">
        <v>43492</v>
      </c>
      <c r="B81" s="295" t="str">
        <f>+IFERROR(('STS Analysis'!D81-'STS Analysis'!G81)/'STS Analysis'!D81,"")</f>
        <v/>
      </c>
      <c r="C81" s="296" t="str">
        <f>+IFERROR(('STS Analysis'!E81-'STS Analysis'!H81)/'STS Analysis'!E81,"")</f>
        <v/>
      </c>
      <c r="D81" s="296" t="str">
        <f>IFERROR(('STS Analysis'!D81-'STS Analysis'!G81)/('STS Analysis'!N81-'STS Analysis'!G81),"")</f>
        <v/>
      </c>
      <c r="E81" s="297"/>
      <c r="F81" s="298" t="str">
        <f>+IFERROR(('STS Analysis'!G81-('STS Analysis'!W81))/'STS Analysis'!G81,"")</f>
        <v/>
      </c>
      <c r="G81" s="299" t="str">
        <f>+IFERROR(('STS Analysis'!H81-'STS Analysis'!X81)/'STS Analysis'!H81,"")</f>
        <v/>
      </c>
      <c r="H81" s="299" t="str">
        <f>+IFERROR(('STS Analysis'!I81-'STS Analysis'!Y81)/'STS Analysis'!I81,"")</f>
        <v/>
      </c>
      <c r="I81" s="299" t="str">
        <f>+IFERROR(('STS Analysis'!J81-'STS Analysis'!Z81)/'STS Analysis'!J81,"")</f>
        <v/>
      </c>
      <c r="J81" s="295" t="str">
        <f>+IFERROR(('STS Analysis'!W81-'STS Analysis'!AD81/1000)/'STS Analysis'!W81,"")</f>
        <v/>
      </c>
      <c r="K81" s="299" t="str">
        <f>+IFERROR(('STS Analysis'!X81-'STS Analysis'!AE81)/'STS Analysis'!X81,"")</f>
        <v/>
      </c>
      <c r="L81" s="299" t="str">
        <f>+IFERROR(('STS Analysis'!Y81-'STS Analysis'!AF81)/'STS Analysis'!Y81,"")</f>
        <v/>
      </c>
      <c r="M81" s="299" t="str">
        <f>+IFERROR(('STS Analysis'!Z81-'STS Analysis'!AG81)/'STS Analysis'!Z81,"")</f>
        <v/>
      </c>
      <c r="N81" s="295" t="str">
        <f>+IFERROR(('STS Analysis'!AD81-'STS Analysis'!AK81)/'STS Analysis'!AD81,"")</f>
        <v/>
      </c>
      <c r="O81" s="299" t="str">
        <f>+IFERROR(('STS Analysis'!AE81-'STS Analysis'!AL81)/'STS Analysis'!AE81,"")</f>
        <v/>
      </c>
      <c r="P81" s="299" t="str">
        <f>+IFERROR(('STS Analysis'!AF81-'STS Analysis'!AM81)/'STS Analysis'!AF81,"")</f>
        <v/>
      </c>
      <c r="Q81" s="299" t="str">
        <f>+IFERROR(('STS Analysis'!AG81-'STS Analysis'!AN81)/'STS Analysis'!AG81,"")</f>
        <v/>
      </c>
      <c r="R81" s="295" t="str">
        <f>+IFERROR(('STS Analysis'!AK81-'STS Analysis'!AQ81)/'STS Analysis'!AK81,"")</f>
        <v/>
      </c>
      <c r="S81" s="299" t="str">
        <f>+IFERROR(('STS Analysis'!AL81-'STS Analysis'!AX81)/'STS Analysis'!AL81,"")</f>
        <v/>
      </c>
      <c r="T81" s="299" t="str">
        <f>+IFERROR(('STS Analysis'!AM81-'STS Analysis'!AY81)/'STS Analysis'!AM81,"")</f>
        <v/>
      </c>
      <c r="U81" s="300" t="str">
        <f>+IFERROR(('STS Analysis'!AN81-'STS Analysis'!AZ81)/'STS Analysis'!AN81,"")</f>
        <v/>
      </c>
      <c r="V81" s="298" t="str">
        <f>+IFERROR(('STS Analysis'!D81-'STS Analysis'!AQ81/1000)/'STS Analysis'!D81,"")</f>
        <v/>
      </c>
      <c r="W81" s="299" t="str">
        <f>+IFERROR(('STS Analysis'!E81-'STS Analysis'!AX81)/'STS Analysis'!E81,"")</f>
        <v/>
      </c>
      <c r="X81" s="299" t="str">
        <f>+IFERROR(('STS Analysis'!I81-'STS Analysis'!AY81)/'STS Analysis'!I81,"")</f>
        <v/>
      </c>
      <c r="Y81" s="299" t="str">
        <f>+IFERROR(('STS Analysis'!J81-'STS Analysis'!AZ81)/'STS Analysis'!J81,"")</f>
        <v/>
      </c>
      <c r="Z81" s="301" t="str">
        <f>+IFERROR(('STS Analysis'!K81-'STS Analysis'!BA81)/'STS Analysis'!K81,"")</f>
        <v/>
      </c>
      <c r="AA81" s="295"/>
      <c r="AB81" s="299" t="str">
        <f>+IFERROR(('STS Analysis'!H81-'STS Analysis'!BD81)/'STS Analysis'!H81,"")</f>
        <v/>
      </c>
      <c r="AC81" s="299" t="str">
        <f>+IFERROR(('STS Analysis'!I81-'STS Analysis'!BE81)/'STS Analysis'!I81,"")</f>
        <v/>
      </c>
      <c r="AD81" s="300" t="str">
        <f>+IFERROR(('STS Analysis'!J81-'STS Analysis'!BF81)/'STS Analysis'!J81,"")</f>
        <v/>
      </c>
      <c r="AE81" s="298" t="str">
        <f>+IFERROR(('STS Analysis'!BC81-'STS Analysis'!BI81)/'STS Analysis'!BC81,"")</f>
        <v/>
      </c>
      <c r="AF81" s="299" t="str">
        <f>+IFERROR(('STS Analysis'!BD81-'STS Analysis'!BJ81)/'STS Analysis'!BD81,"")</f>
        <v/>
      </c>
      <c r="AG81" s="299" t="str">
        <f>+IFERROR(('STS Analysis'!BE81-'STS Analysis'!BK81)/'STS Analysis'!BE81,"")</f>
        <v/>
      </c>
      <c r="AH81" s="299" t="str">
        <f>+IFERROR(('STS Analysis'!BF81-'STS Analysis'!BL81)/'STS Analysis'!BF81,"")</f>
        <v/>
      </c>
      <c r="AI81" s="295" t="str">
        <f>+IFERROR(('STS Analysis'!D81-'STS Analysis'!BI81/1000)/'STS Analysis'!D81,"")</f>
        <v/>
      </c>
      <c r="AJ81" s="299" t="str">
        <f>+IFERROR(('STS Analysis'!E81-'STS Analysis'!BJ81)/'STS Analysis'!E81,"")</f>
        <v/>
      </c>
      <c r="AK81" s="299" t="str">
        <f>+IFERROR(('STS Analysis'!I81-'STS Analysis'!BK81)/'STS Analysis'!I81,"")</f>
        <v/>
      </c>
      <c r="AL81" s="299" t="str">
        <f>+IFERROR(('STS Analysis'!J81-'STS Analysis'!BL81)/'STS Analysis'!J81,"")</f>
        <v/>
      </c>
      <c r="AM81" s="300" t="str">
        <f>+IFERROR(('STS Analysis'!K81-'STS Analysis'!BM81)/'STS Analysis'!K81,"")</f>
        <v/>
      </c>
      <c r="AN81" s="90"/>
    </row>
    <row r="82" spans="1:40" x14ac:dyDescent="0.35">
      <c r="A82" s="193">
        <v>43493</v>
      </c>
      <c r="B82" s="260">
        <f>+IFERROR(('STS Analysis'!D82-'STS Analysis'!G82)/'STS Analysis'!D82,"")</f>
        <v>0.70393374741200132</v>
      </c>
      <c r="C82" s="290" t="str">
        <f>+IFERROR(('STS Analysis'!E82-'STS Analysis'!H82)/'STS Analysis'!E82,"")</f>
        <v/>
      </c>
      <c r="D82" s="259">
        <f>IFERROR(('STS Analysis'!D82-'STS Analysis'!G82)/('STS Analysis'!N82-'STS Analysis'!G82),"")</f>
        <v>0.10782920964917816</v>
      </c>
      <c r="E82" s="266"/>
      <c r="F82" s="263" t="str">
        <f>+IFERROR(('STS Analysis'!G82-('STS Analysis'!W82))/'STS Analysis'!G82,"")</f>
        <v/>
      </c>
      <c r="G82" s="7" t="str">
        <f>+IFERROR(('STS Analysis'!H82-'STS Analysis'!X82)/'STS Analysis'!H82,"")</f>
        <v/>
      </c>
      <c r="H82" s="7" t="str">
        <f>+IFERROR(('STS Analysis'!I82-'STS Analysis'!Y82)/'STS Analysis'!I82,"")</f>
        <v/>
      </c>
      <c r="I82" s="7" t="str">
        <f>+IFERROR(('STS Analysis'!J82-'STS Analysis'!Z82)/'STS Analysis'!J82,"")</f>
        <v/>
      </c>
      <c r="J82" s="260" t="str">
        <f>+IFERROR(('STS Analysis'!W82-'STS Analysis'!AD82/1000)/'STS Analysis'!W82,"")</f>
        <v/>
      </c>
      <c r="K82" s="7" t="str">
        <f>+IFERROR(('STS Analysis'!X82-'STS Analysis'!AE82)/'STS Analysis'!X82,"")</f>
        <v/>
      </c>
      <c r="L82" s="7" t="str">
        <f>+IFERROR(('STS Analysis'!Y82-'STS Analysis'!AF82)/'STS Analysis'!Y82,"")</f>
        <v/>
      </c>
      <c r="M82" s="7" t="str">
        <f>+IFERROR(('STS Analysis'!Z82-'STS Analysis'!AG82)/'STS Analysis'!Z82,"")</f>
        <v/>
      </c>
      <c r="N82" s="260" t="str">
        <f>+IFERROR(('STS Analysis'!AD82-'STS Analysis'!AK82)/'STS Analysis'!AD82,"")</f>
        <v/>
      </c>
      <c r="O82" s="7" t="str">
        <f>+IFERROR(('STS Analysis'!AE82-'STS Analysis'!AL82)/'STS Analysis'!AE82,"")</f>
        <v/>
      </c>
      <c r="P82" s="7" t="str">
        <f>+IFERROR(('STS Analysis'!AF82-'STS Analysis'!AM82)/'STS Analysis'!AF82,"")</f>
        <v/>
      </c>
      <c r="Q82" s="7" t="str">
        <f>+IFERROR(('STS Analysis'!AG82-'STS Analysis'!AN82)/'STS Analysis'!AG82,"")</f>
        <v/>
      </c>
      <c r="R82" s="260" t="str">
        <f>+IFERROR(('STS Analysis'!AK82-'STS Analysis'!AQ82)/'STS Analysis'!AK82,"")</f>
        <v/>
      </c>
      <c r="S82" s="7" t="str">
        <f>+IFERROR(('STS Analysis'!AL82-'STS Analysis'!AX82)/'STS Analysis'!AL82,"")</f>
        <v/>
      </c>
      <c r="T82" s="7" t="str">
        <f>+IFERROR(('STS Analysis'!AM82-'STS Analysis'!AY82)/'STS Analysis'!AM82,"")</f>
        <v/>
      </c>
      <c r="U82" s="91" t="str">
        <f>+IFERROR(('STS Analysis'!AN82-'STS Analysis'!AZ82)/'STS Analysis'!AN82,"")</f>
        <v/>
      </c>
      <c r="V82" s="263" t="str">
        <f>+IFERROR(('STS Analysis'!D82-'STS Analysis'!AQ82/1000)/'STS Analysis'!D82,"")</f>
        <v/>
      </c>
      <c r="W82" s="7" t="str">
        <f>+IFERROR(('STS Analysis'!E82-'STS Analysis'!AX82)/'STS Analysis'!E82,"")</f>
        <v/>
      </c>
      <c r="X82" s="7" t="str">
        <f>+IFERROR(('STS Analysis'!I82-'STS Analysis'!AY82)/'STS Analysis'!I82,"")</f>
        <v/>
      </c>
      <c r="Y82" s="7" t="str">
        <f>+IFERROR(('STS Analysis'!J82-'STS Analysis'!AZ82)/'STS Analysis'!J82,"")</f>
        <v/>
      </c>
      <c r="Z82" s="137" t="str">
        <f>+IFERROR(('STS Analysis'!K82-'STS Analysis'!BA82)/'STS Analysis'!K82,"")</f>
        <v/>
      </c>
      <c r="AA82" s="260"/>
      <c r="AB82" s="7" t="str">
        <f>+IFERROR(('STS Analysis'!H82-'STS Analysis'!BD82)/'STS Analysis'!H82,"")</f>
        <v/>
      </c>
      <c r="AC82" s="7" t="str">
        <f>+IFERROR(('STS Analysis'!I82-'STS Analysis'!BE82)/'STS Analysis'!I82,"")</f>
        <v/>
      </c>
      <c r="AD82" s="91" t="str">
        <f>+IFERROR(('STS Analysis'!J82-'STS Analysis'!BF82)/'STS Analysis'!J82,"")</f>
        <v/>
      </c>
      <c r="AE82" s="263" t="str">
        <f>+IFERROR(('STS Analysis'!BC82-'STS Analysis'!BI82)/'STS Analysis'!BC82,"")</f>
        <v/>
      </c>
      <c r="AF82" s="7" t="str">
        <f>+IFERROR(('STS Analysis'!BD82-'STS Analysis'!BJ82)/'STS Analysis'!BD82,"")</f>
        <v/>
      </c>
      <c r="AG82" s="7" t="str">
        <f>+IFERROR(('STS Analysis'!BE82-'STS Analysis'!BK82)/'STS Analysis'!BE82,"")</f>
        <v/>
      </c>
      <c r="AH82" s="7" t="str">
        <f>+IFERROR(('STS Analysis'!BF82-'STS Analysis'!BL82)/'STS Analysis'!BF82,"")</f>
        <v/>
      </c>
      <c r="AI82" s="260" t="str">
        <f>+IFERROR(('STS Analysis'!D82-'STS Analysis'!BI82/1000)/'STS Analysis'!D82,"")</f>
        <v/>
      </c>
      <c r="AJ82" s="7" t="str">
        <f>+IFERROR(('STS Analysis'!E82-'STS Analysis'!BJ82)/'STS Analysis'!E82,"")</f>
        <v/>
      </c>
      <c r="AK82" s="7" t="str">
        <f>+IFERROR(('STS Analysis'!I82-'STS Analysis'!BK82)/'STS Analysis'!I82,"")</f>
        <v/>
      </c>
      <c r="AL82" s="7" t="str">
        <f>+IFERROR(('STS Analysis'!J82-'STS Analysis'!BL82)/'STS Analysis'!J82,"")</f>
        <v/>
      </c>
      <c r="AM82" s="91" t="str">
        <f>+IFERROR(('STS Analysis'!K82-'STS Analysis'!BM82)/'STS Analysis'!K82,"")</f>
        <v/>
      </c>
      <c r="AN82" s="93"/>
    </row>
    <row r="83" spans="1:40" x14ac:dyDescent="0.35">
      <c r="A83" s="193">
        <v>43494</v>
      </c>
      <c r="B83" s="260" t="str">
        <f>+IFERROR(('STS Analysis'!D83-'STS Analysis'!G83)/'STS Analysis'!D83,"")</f>
        <v/>
      </c>
      <c r="C83" s="290" t="str">
        <f>+IFERROR(('STS Analysis'!E83-'STS Analysis'!H83)/'STS Analysis'!E83,"")</f>
        <v/>
      </c>
      <c r="D83" s="259" t="str">
        <f>IFERROR(('STS Analysis'!D83-'STS Analysis'!G83)/('STS Analysis'!N83-'STS Analysis'!G83),"")</f>
        <v/>
      </c>
      <c r="E83" s="266"/>
      <c r="F83" s="263" t="str">
        <f>+IFERROR(('STS Analysis'!G83-('STS Analysis'!W83))/'STS Analysis'!G83,"")</f>
        <v/>
      </c>
      <c r="G83" s="7" t="str">
        <f>+IFERROR(('STS Analysis'!H83-'STS Analysis'!X83)/'STS Analysis'!H83,"")</f>
        <v/>
      </c>
      <c r="H83" s="7" t="str">
        <f>+IFERROR(('STS Analysis'!I83-'STS Analysis'!Y83)/'STS Analysis'!I83,"")</f>
        <v/>
      </c>
      <c r="I83" s="7" t="str">
        <f>+IFERROR(('STS Analysis'!J83-'STS Analysis'!Z83)/'STS Analysis'!J83,"")</f>
        <v/>
      </c>
      <c r="J83" s="260" t="str">
        <f>+IFERROR(('STS Analysis'!W83-'STS Analysis'!AD83/1000)/'STS Analysis'!W83,"")</f>
        <v/>
      </c>
      <c r="K83" s="7" t="str">
        <f>+IFERROR(('STS Analysis'!X83-'STS Analysis'!AE83)/'STS Analysis'!X83,"")</f>
        <v/>
      </c>
      <c r="L83" s="7" t="str">
        <f>+IFERROR(('STS Analysis'!Y83-'STS Analysis'!AF83)/'STS Analysis'!Y83,"")</f>
        <v/>
      </c>
      <c r="M83" s="7" t="str">
        <f>+IFERROR(('STS Analysis'!Z83-'STS Analysis'!AG83)/'STS Analysis'!Z83,"")</f>
        <v/>
      </c>
      <c r="N83" s="260" t="str">
        <f>+IFERROR(('STS Analysis'!AD83-'STS Analysis'!AK83)/'STS Analysis'!AD83,"")</f>
        <v/>
      </c>
      <c r="O83" s="7" t="str">
        <f>+IFERROR(('STS Analysis'!AE83-'STS Analysis'!AL83)/'STS Analysis'!AE83,"")</f>
        <v/>
      </c>
      <c r="P83" s="7" t="str">
        <f>+IFERROR(('STS Analysis'!AF83-'STS Analysis'!AM83)/'STS Analysis'!AF83,"")</f>
        <v/>
      </c>
      <c r="Q83" s="7" t="str">
        <f>+IFERROR(('STS Analysis'!AG83-'STS Analysis'!AN83)/'STS Analysis'!AG83,"")</f>
        <v/>
      </c>
      <c r="R83" s="260" t="str">
        <f>+IFERROR(('STS Analysis'!AK83-'STS Analysis'!AQ83)/'STS Analysis'!AK83,"")</f>
        <v/>
      </c>
      <c r="S83" s="7" t="str">
        <f>+IFERROR(('STS Analysis'!AL83-'STS Analysis'!AX83)/'STS Analysis'!AL83,"")</f>
        <v/>
      </c>
      <c r="T83" s="7" t="str">
        <f>+IFERROR(('STS Analysis'!AM83-'STS Analysis'!AY83)/'STS Analysis'!AM83,"")</f>
        <v/>
      </c>
      <c r="U83" s="91" t="str">
        <f>+IFERROR(('STS Analysis'!AN83-'STS Analysis'!AZ83)/'STS Analysis'!AN83,"")</f>
        <v/>
      </c>
      <c r="V83" s="263" t="str">
        <f>+IFERROR(('STS Analysis'!D83-'STS Analysis'!AQ83/1000)/'STS Analysis'!D83,"")</f>
        <v/>
      </c>
      <c r="W83" s="7" t="str">
        <f>+IFERROR(('STS Analysis'!E83-'STS Analysis'!AX83)/'STS Analysis'!E83,"")</f>
        <v/>
      </c>
      <c r="X83" s="7" t="str">
        <f>+IFERROR(('STS Analysis'!I83-'STS Analysis'!AY83)/'STS Analysis'!I83,"")</f>
        <v/>
      </c>
      <c r="Y83" s="7" t="str">
        <f>+IFERROR(('STS Analysis'!J83-'STS Analysis'!AZ83)/'STS Analysis'!J83,"")</f>
        <v/>
      </c>
      <c r="Z83" s="137" t="str">
        <f>+IFERROR(('STS Analysis'!K83-'STS Analysis'!BA83)/'STS Analysis'!K83,"")</f>
        <v/>
      </c>
      <c r="AA83" s="260"/>
      <c r="AB83" s="7" t="str">
        <f>+IFERROR(('STS Analysis'!H83-'STS Analysis'!BD83)/'STS Analysis'!H83,"")</f>
        <v/>
      </c>
      <c r="AC83" s="7" t="str">
        <f>+IFERROR(('STS Analysis'!I83-'STS Analysis'!BE83)/'STS Analysis'!I83,"")</f>
        <v/>
      </c>
      <c r="AD83" s="91" t="str">
        <f>+IFERROR(('STS Analysis'!J83-'STS Analysis'!BF83)/'STS Analysis'!J83,"")</f>
        <v/>
      </c>
      <c r="AE83" s="263" t="str">
        <f>+IFERROR(('STS Analysis'!BC83-'STS Analysis'!BI83)/'STS Analysis'!BC83,"")</f>
        <v/>
      </c>
      <c r="AF83" s="7" t="str">
        <f>+IFERROR(('STS Analysis'!BD83-'STS Analysis'!BJ83)/'STS Analysis'!BD83,"")</f>
        <v/>
      </c>
      <c r="AG83" s="7" t="str">
        <f>+IFERROR(('STS Analysis'!BE83-'STS Analysis'!BK83)/'STS Analysis'!BE83,"")</f>
        <v/>
      </c>
      <c r="AH83" s="7" t="str">
        <f>+IFERROR(('STS Analysis'!BF83-'STS Analysis'!BL83)/'STS Analysis'!BF83,"")</f>
        <v/>
      </c>
      <c r="AI83" s="260" t="str">
        <f>+IFERROR(('STS Analysis'!D83-'STS Analysis'!BI83/1000)/'STS Analysis'!D83,"")</f>
        <v/>
      </c>
      <c r="AJ83" s="7" t="str">
        <f>+IFERROR(('STS Analysis'!E83-'STS Analysis'!BJ83)/'STS Analysis'!E83,"")</f>
        <v/>
      </c>
      <c r="AK83" s="7" t="str">
        <f>+IFERROR(('STS Analysis'!I83-'STS Analysis'!BK83)/'STS Analysis'!I83,"")</f>
        <v/>
      </c>
      <c r="AL83" s="7" t="str">
        <f>+IFERROR(('STS Analysis'!J83-'STS Analysis'!BL83)/'STS Analysis'!J83,"")</f>
        <v/>
      </c>
      <c r="AM83" s="91" t="str">
        <f>+IFERROR(('STS Analysis'!K83-'STS Analysis'!BM83)/'STS Analysis'!K83,"")</f>
        <v/>
      </c>
      <c r="AN83" s="93"/>
    </row>
    <row r="84" spans="1:40" x14ac:dyDescent="0.35">
      <c r="A84" s="193">
        <v>43495</v>
      </c>
      <c r="B84" s="260" t="str">
        <f>+IFERROR(('STS Analysis'!D84-'STS Analysis'!G84)/'STS Analysis'!D84,"")</f>
        <v/>
      </c>
      <c r="C84" s="290" t="str">
        <f>+IFERROR(('STS Analysis'!E84-'STS Analysis'!H84)/'STS Analysis'!E84,"")</f>
        <v/>
      </c>
      <c r="D84" s="259" t="str">
        <f>IFERROR(('STS Analysis'!D84-'STS Analysis'!G84)/('STS Analysis'!N84-'STS Analysis'!G84),"")</f>
        <v/>
      </c>
      <c r="E84" s="266"/>
      <c r="F84" s="263" t="str">
        <f>+IFERROR(('STS Analysis'!G84-('STS Analysis'!W84))/'STS Analysis'!G84,"")</f>
        <v/>
      </c>
      <c r="G84" s="7" t="str">
        <f>+IFERROR(('STS Analysis'!H84-'STS Analysis'!X84)/'STS Analysis'!H84,"")</f>
        <v/>
      </c>
      <c r="H84" s="7" t="str">
        <f>+IFERROR(('STS Analysis'!I84-'STS Analysis'!Y84)/'STS Analysis'!I84,"")</f>
        <v/>
      </c>
      <c r="I84" s="7" t="str">
        <f>+IFERROR(('STS Analysis'!J84-'STS Analysis'!Z84)/'STS Analysis'!J84,"")</f>
        <v/>
      </c>
      <c r="J84" s="260" t="str">
        <f>+IFERROR(('STS Analysis'!W84-'STS Analysis'!AD84/1000)/'STS Analysis'!W84,"")</f>
        <v/>
      </c>
      <c r="K84" s="7" t="str">
        <f>+IFERROR(('STS Analysis'!X84-'STS Analysis'!AE84)/'STS Analysis'!X84,"")</f>
        <v/>
      </c>
      <c r="L84" s="7" t="str">
        <f>+IFERROR(('STS Analysis'!Y84-'STS Analysis'!AF84)/'STS Analysis'!Y84,"")</f>
        <v/>
      </c>
      <c r="M84" s="7" t="str">
        <f>+IFERROR(('STS Analysis'!Z84-'STS Analysis'!AG84)/'STS Analysis'!Z84,"")</f>
        <v/>
      </c>
      <c r="N84" s="260" t="str">
        <f>+IFERROR(('STS Analysis'!AD84-'STS Analysis'!AK84)/'STS Analysis'!AD84,"")</f>
        <v/>
      </c>
      <c r="O84" s="7" t="str">
        <f>+IFERROR(('STS Analysis'!AE84-'STS Analysis'!AL84)/'STS Analysis'!AE84,"")</f>
        <v/>
      </c>
      <c r="P84" s="7" t="str">
        <f>+IFERROR(('STS Analysis'!AF84-'STS Analysis'!AM84)/'STS Analysis'!AF84,"")</f>
        <v/>
      </c>
      <c r="Q84" s="7" t="str">
        <f>+IFERROR(('STS Analysis'!AG84-'STS Analysis'!AN84)/'STS Analysis'!AG84,"")</f>
        <v/>
      </c>
      <c r="R84" s="260" t="str">
        <f>+IFERROR(('STS Analysis'!AK84-'STS Analysis'!AQ84)/'STS Analysis'!AK84,"")</f>
        <v/>
      </c>
      <c r="S84" s="7" t="str">
        <f>+IFERROR(('STS Analysis'!AL84-'STS Analysis'!AX84)/'STS Analysis'!AL84,"")</f>
        <v/>
      </c>
      <c r="T84" s="7" t="str">
        <f>+IFERROR(('STS Analysis'!AM84-'STS Analysis'!AY84)/'STS Analysis'!AM84,"")</f>
        <v/>
      </c>
      <c r="U84" s="91" t="str">
        <f>+IFERROR(('STS Analysis'!AN84-'STS Analysis'!AZ84)/'STS Analysis'!AN84,"")</f>
        <v/>
      </c>
      <c r="V84" s="263" t="str">
        <f>+IFERROR(('STS Analysis'!D84-'STS Analysis'!AQ84/1000)/'STS Analysis'!D84,"")</f>
        <v/>
      </c>
      <c r="W84" s="7" t="str">
        <f>+IFERROR(('STS Analysis'!E84-'STS Analysis'!AX84)/'STS Analysis'!E84,"")</f>
        <v/>
      </c>
      <c r="X84" s="7" t="str">
        <f>+IFERROR(('STS Analysis'!I84-'STS Analysis'!AY84)/'STS Analysis'!I84,"")</f>
        <v/>
      </c>
      <c r="Y84" s="7" t="str">
        <f>+IFERROR(('STS Analysis'!J84-'STS Analysis'!AZ84)/'STS Analysis'!J84,"")</f>
        <v/>
      </c>
      <c r="Z84" s="137" t="str">
        <f>+IFERROR(('STS Analysis'!K84-'STS Analysis'!BA84)/'STS Analysis'!K84,"")</f>
        <v/>
      </c>
      <c r="AA84" s="260"/>
      <c r="AB84" s="7" t="str">
        <f>+IFERROR(('STS Analysis'!H84-'STS Analysis'!BD84)/'STS Analysis'!H84,"")</f>
        <v/>
      </c>
      <c r="AC84" s="7" t="str">
        <f>+IFERROR(('STS Analysis'!I84-'STS Analysis'!BE84)/'STS Analysis'!I84,"")</f>
        <v/>
      </c>
      <c r="AD84" s="91" t="str">
        <f>+IFERROR(('STS Analysis'!J84-'STS Analysis'!BF84)/'STS Analysis'!J84,"")</f>
        <v/>
      </c>
      <c r="AE84" s="263" t="str">
        <f>+IFERROR(('STS Analysis'!BC84-'STS Analysis'!BI84)/'STS Analysis'!BC84,"")</f>
        <v/>
      </c>
      <c r="AF84" s="7" t="str">
        <f>+IFERROR(('STS Analysis'!BD84-'STS Analysis'!BJ84)/'STS Analysis'!BD84,"")</f>
        <v/>
      </c>
      <c r="AG84" s="7" t="str">
        <f>+IFERROR(('STS Analysis'!BE84-'STS Analysis'!BK84)/'STS Analysis'!BE84,"")</f>
        <v/>
      </c>
      <c r="AH84" s="7" t="str">
        <f>+IFERROR(('STS Analysis'!BF84-'STS Analysis'!BL84)/'STS Analysis'!BF84,"")</f>
        <v/>
      </c>
      <c r="AI84" s="260" t="str">
        <f>+IFERROR(('STS Analysis'!D84-'STS Analysis'!BI84/1000)/'STS Analysis'!D84,"")</f>
        <v/>
      </c>
      <c r="AJ84" s="7" t="str">
        <f>+IFERROR(('STS Analysis'!E84-'STS Analysis'!BJ84)/'STS Analysis'!E84,"")</f>
        <v/>
      </c>
      <c r="AK84" s="7" t="str">
        <f>+IFERROR(('STS Analysis'!I84-'STS Analysis'!BK84)/'STS Analysis'!I84,"")</f>
        <v/>
      </c>
      <c r="AL84" s="7" t="str">
        <f>+IFERROR(('STS Analysis'!J84-'STS Analysis'!BL84)/'STS Analysis'!J84,"")</f>
        <v/>
      </c>
      <c r="AM84" s="91" t="str">
        <f>+IFERROR(('STS Analysis'!K84-'STS Analysis'!BM84)/'STS Analysis'!K84,"")</f>
        <v/>
      </c>
      <c r="AN84" s="93"/>
    </row>
    <row r="85" spans="1:40" x14ac:dyDescent="0.35">
      <c r="A85" s="193">
        <v>43496</v>
      </c>
      <c r="B85" s="260" t="str">
        <f>+IFERROR(('STS Analysis'!D85-'STS Analysis'!G85)/'STS Analysis'!D85,"")</f>
        <v/>
      </c>
      <c r="C85" s="290">
        <f>+IFERROR(('STS Analysis'!E85-'STS Analysis'!H85)/'STS Analysis'!E85,"")</f>
        <v>-0.26436781609195403</v>
      </c>
      <c r="D85" s="259" t="str">
        <f>IFERROR(('STS Analysis'!D85-'STS Analysis'!G85)/('STS Analysis'!N85-'STS Analysis'!G85),"")</f>
        <v/>
      </c>
      <c r="E85" s="266"/>
      <c r="F85" s="263" t="str">
        <f>+IFERROR(('STS Analysis'!G85-('STS Analysis'!W85))/'STS Analysis'!G85,"")</f>
        <v/>
      </c>
      <c r="G85" s="7" t="str">
        <f>+IFERROR(('STS Analysis'!H85-'STS Analysis'!X85)/'STS Analysis'!H85,"")</f>
        <v/>
      </c>
      <c r="H85" s="7" t="str">
        <f>+IFERROR(('STS Analysis'!I85-'STS Analysis'!Y85)/'STS Analysis'!I85,"")</f>
        <v/>
      </c>
      <c r="I85" s="7" t="str">
        <f>+IFERROR(('STS Analysis'!J85-'STS Analysis'!Z85)/'STS Analysis'!J85,"")</f>
        <v/>
      </c>
      <c r="J85" s="260" t="str">
        <f>+IFERROR(('STS Analysis'!W85-'STS Analysis'!AD85/1000)/'STS Analysis'!W85,"")</f>
        <v/>
      </c>
      <c r="K85" s="7" t="str">
        <f>+IFERROR(('STS Analysis'!X85-'STS Analysis'!AE85)/'STS Analysis'!X85,"")</f>
        <v/>
      </c>
      <c r="L85" s="7" t="str">
        <f>+IFERROR(('STS Analysis'!Y85-'STS Analysis'!AF85)/'STS Analysis'!Y85,"")</f>
        <v/>
      </c>
      <c r="M85" s="7" t="str">
        <f>+IFERROR(('STS Analysis'!Z85-'STS Analysis'!AG85)/'STS Analysis'!Z85,"")</f>
        <v/>
      </c>
      <c r="N85" s="260" t="str">
        <f>+IFERROR(('STS Analysis'!AD85-'STS Analysis'!AK85)/'STS Analysis'!AD85,"")</f>
        <v/>
      </c>
      <c r="O85" s="7" t="str">
        <f>+IFERROR(('STS Analysis'!AE85-'STS Analysis'!AL85)/'STS Analysis'!AE85,"")</f>
        <v/>
      </c>
      <c r="P85" s="7" t="str">
        <f>+IFERROR(('STS Analysis'!AF85-'STS Analysis'!AM85)/'STS Analysis'!AF85,"")</f>
        <v/>
      </c>
      <c r="Q85" s="7" t="str">
        <f>+IFERROR(('STS Analysis'!AG85-'STS Analysis'!AN85)/'STS Analysis'!AG85,"")</f>
        <v/>
      </c>
      <c r="R85" s="260" t="str">
        <f>+IFERROR(('STS Analysis'!AK85-'STS Analysis'!AQ85)/'STS Analysis'!AK85,"")</f>
        <v/>
      </c>
      <c r="S85" s="7" t="str">
        <f>+IFERROR(('STS Analysis'!AL85-'STS Analysis'!AX85)/'STS Analysis'!AL85,"")</f>
        <v/>
      </c>
      <c r="T85" s="7" t="str">
        <f>+IFERROR(('STS Analysis'!AM85-'STS Analysis'!AY85)/'STS Analysis'!AM85,"")</f>
        <v/>
      </c>
      <c r="U85" s="91" t="str">
        <f>+IFERROR(('STS Analysis'!AN85-'STS Analysis'!AZ85)/'STS Analysis'!AN85,"")</f>
        <v/>
      </c>
      <c r="V85" s="263" t="str">
        <f>+IFERROR(('STS Analysis'!D85-'STS Analysis'!AQ85/1000)/'STS Analysis'!D85,"")</f>
        <v/>
      </c>
      <c r="W85" s="7">
        <f>+IFERROR(('STS Analysis'!E85-'STS Analysis'!AX85)/'STS Analysis'!E85,"")</f>
        <v>0.7195402298850575</v>
      </c>
      <c r="X85" s="7">
        <f>+IFERROR(('STS Analysis'!I85-'STS Analysis'!AY85)/'STS Analysis'!I85,"")</f>
        <v>0.6</v>
      </c>
      <c r="Y85" s="7">
        <f>+IFERROR(('STS Analysis'!J85-'STS Analysis'!AZ85)/'STS Analysis'!J85,"")</f>
        <v>0.92230576441102752</v>
      </c>
      <c r="Z85" s="137" t="str">
        <f>+IFERROR(('STS Analysis'!K85-'STS Analysis'!BA85)/'STS Analysis'!K85,"")</f>
        <v/>
      </c>
      <c r="AA85" s="260"/>
      <c r="AB85" s="7" t="str">
        <f>+IFERROR(('STS Analysis'!H85-'STS Analysis'!BD85)/'STS Analysis'!H85,"")</f>
        <v/>
      </c>
      <c r="AC85" s="7" t="str">
        <f>+IFERROR(('STS Analysis'!I85-'STS Analysis'!BE85)/'STS Analysis'!I85,"")</f>
        <v/>
      </c>
      <c r="AD85" s="91" t="str">
        <f>+IFERROR(('STS Analysis'!J85-'STS Analysis'!BF85)/'STS Analysis'!J85,"")</f>
        <v/>
      </c>
      <c r="AE85" s="263" t="str">
        <f>+IFERROR(('STS Analysis'!BC85-'STS Analysis'!BI85)/'STS Analysis'!BC85,"")</f>
        <v/>
      </c>
      <c r="AF85" s="7" t="str">
        <f>+IFERROR(('STS Analysis'!BD85-'STS Analysis'!BJ85)/'STS Analysis'!BD85,"")</f>
        <v/>
      </c>
      <c r="AG85" s="7" t="str">
        <f>+IFERROR(('STS Analysis'!BE85-'STS Analysis'!BK85)/'STS Analysis'!BE85,"")</f>
        <v/>
      </c>
      <c r="AH85" s="7" t="str">
        <f>+IFERROR(('STS Analysis'!BF85-'STS Analysis'!BL85)/'STS Analysis'!BF85,"")</f>
        <v/>
      </c>
      <c r="AI85" s="260" t="str">
        <f>+IFERROR(('STS Analysis'!D85-'STS Analysis'!BI85/1000)/'STS Analysis'!D85,"")</f>
        <v/>
      </c>
      <c r="AJ85" s="7">
        <f>+IFERROR(('STS Analysis'!E85-'STS Analysis'!BJ85)/'STS Analysis'!E85,"")</f>
        <v>0.66896551724137931</v>
      </c>
      <c r="AK85" s="7">
        <f>+IFERROR(('STS Analysis'!I85-'STS Analysis'!BK85)/'STS Analysis'!I85,"")</f>
        <v>0.59166666666666667</v>
      </c>
      <c r="AL85" s="7">
        <f>+IFERROR(('STS Analysis'!J85-'STS Analysis'!BL85)/'STS Analysis'!J85,"")</f>
        <v>-0.60401002506265644</v>
      </c>
      <c r="AM85" s="91" t="str">
        <f>+IFERROR(('STS Analysis'!K85-'STS Analysis'!BM85)/'STS Analysis'!K85,"")</f>
        <v/>
      </c>
      <c r="AN85" s="93"/>
    </row>
    <row r="86" spans="1:40" x14ac:dyDescent="0.35">
      <c r="A86" s="193">
        <v>43497</v>
      </c>
      <c r="B86" s="260">
        <f>+IFERROR(('STS Analysis'!D86-'STS Analysis'!G86)/'STS Analysis'!D86,"")</f>
        <v>0.47416598545436289</v>
      </c>
      <c r="C86" s="290" t="str">
        <f>+IFERROR(('STS Analysis'!E86-'STS Analysis'!H86)/'STS Analysis'!E86,"")</f>
        <v/>
      </c>
      <c r="D86" s="259">
        <f>IFERROR(('STS Analysis'!D86-'STS Analysis'!G86)/('STS Analysis'!N86-'STS Analysis'!G86),"")</f>
        <v>0.16979659636206551</v>
      </c>
      <c r="E86" s="266"/>
      <c r="F86" s="263" t="str">
        <f>+IFERROR(('STS Analysis'!G86-('STS Analysis'!W86))/'STS Analysis'!G86,"")</f>
        <v/>
      </c>
      <c r="G86" s="7" t="str">
        <f>+IFERROR(('STS Analysis'!H86-'STS Analysis'!X86)/'STS Analysis'!H86,"")</f>
        <v/>
      </c>
      <c r="H86" s="7" t="str">
        <f>+IFERROR(('STS Analysis'!I86-'STS Analysis'!Y86)/'STS Analysis'!I86,"")</f>
        <v/>
      </c>
      <c r="I86" s="7" t="str">
        <f>+IFERROR(('STS Analysis'!J86-'STS Analysis'!Z86)/'STS Analysis'!J86,"")</f>
        <v/>
      </c>
      <c r="J86" s="260" t="str">
        <f>+IFERROR(('STS Analysis'!W86-'STS Analysis'!AD86/1000)/'STS Analysis'!W86,"")</f>
        <v/>
      </c>
      <c r="K86" s="7" t="str">
        <f>+IFERROR(('STS Analysis'!X86-'STS Analysis'!AE86)/'STS Analysis'!X86,"")</f>
        <v/>
      </c>
      <c r="L86" s="7" t="str">
        <f>+IFERROR(('STS Analysis'!Y86-'STS Analysis'!AF86)/'STS Analysis'!Y86,"")</f>
        <v/>
      </c>
      <c r="M86" s="7" t="str">
        <f>+IFERROR(('STS Analysis'!Z86-'STS Analysis'!AG86)/'STS Analysis'!Z86,"")</f>
        <v/>
      </c>
      <c r="N86" s="260" t="str">
        <f>+IFERROR(('STS Analysis'!AD86-'STS Analysis'!AK86)/'STS Analysis'!AD86,"")</f>
        <v/>
      </c>
      <c r="O86" s="7" t="str">
        <f>+IFERROR(('STS Analysis'!AE86-'STS Analysis'!AL86)/'STS Analysis'!AE86,"")</f>
        <v/>
      </c>
      <c r="P86" s="7" t="str">
        <f>+IFERROR(('STS Analysis'!AF86-'STS Analysis'!AM86)/'STS Analysis'!AF86,"")</f>
        <v/>
      </c>
      <c r="Q86" s="7" t="str">
        <f>+IFERROR(('STS Analysis'!AG86-'STS Analysis'!AN86)/'STS Analysis'!AG86,"")</f>
        <v/>
      </c>
      <c r="R86" s="260" t="str">
        <f>+IFERROR(('STS Analysis'!AK86-'STS Analysis'!AQ86)/'STS Analysis'!AK86,"")</f>
        <v/>
      </c>
      <c r="S86" s="7" t="str">
        <f>+IFERROR(('STS Analysis'!AL86-'STS Analysis'!AX86)/'STS Analysis'!AL86,"")</f>
        <v/>
      </c>
      <c r="T86" s="7" t="str">
        <f>+IFERROR(('STS Analysis'!AM86-'STS Analysis'!AY86)/'STS Analysis'!AM86,"")</f>
        <v/>
      </c>
      <c r="U86" s="91" t="str">
        <f>+IFERROR(('STS Analysis'!AN86-'STS Analysis'!AZ86)/'STS Analysis'!AN86,"")</f>
        <v/>
      </c>
      <c r="V86" s="263" t="str">
        <f>+IFERROR(('STS Analysis'!D86-'STS Analysis'!AQ86/1000)/'STS Analysis'!D86,"")</f>
        <v/>
      </c>
      <c r="W86" s="7" t="str">
        <f>+IFERROR(('STS Analysis'!E86-'STS Analysis'!AX86)/'STS Analysis'!E86,"")</f>
        <v/>
      </c>
      <c r="X86" s="7" t="str">
        <f>+IFERROR(('STS Analysis'!I86-'STS Analysis'!AY86)/'STS Analysis'!I86,"")</f>
        <v/>
      </c>
      <c r="Y86" s="7" t="str">
        <f>+IFERROR(('STS Analysis'!J86-'STS Analysis'!AZ86)/'STS Analysis'!J86,"")</f>
        <v/>
      </c>
      <c r="Z86" s="137" t="str">
        <f>+IFERROR(('STS Analysis'!K86-'STS Analysis'!BA86)/'STS Analysis'!K86,"")</f>
        <v/>
      </c>
      <c r="AA86" s="260"/>
      <c r="AB86" s="7" t="str">
        <f>+IFERROR(('STS Analysis'!H86-'STS Analysis'!BD86)/'STS Analysis'!H86,"")</f>
        <v/>
      </c>
      <c r="AC86" s="7" t="str">
        <f>+IFERROR(('STS Analysis'!I86-'STS Analysis'!BE86)/'STS Analysis'!I86,"")</f>
        <v/>
      </c>
      <c r="AD86" s="91" t="str">
        <f>+IFERROR(('STS Analysis'!J86-'STS Analysis'!BF86)/'STS Analysis'!J86,"")</f>
        <v/>
      </c>
      <c r="AE86" s="263" t="str">
        <f>+IFERROR(('STS Analysis'!BC86-'STS Analysis'!BI86)/'STS Analysis'!BC86,"")</f>
        <v/>
      </c>
      <c r="AF86" s="7" t="str">
        <f>+IFERROR(('STS Analysis'!BD86-'STS Analysis'!BJ86)/'STS Analysis'!BD86,"")</f>
        <v/>
      </c>
      <c r="AG86" s="7" t="str">
        <f>+IFERROR(('STS Analysis'!BE86-'STS Analysis'!BK86)/'STS Analysis'!BE86,"")</f>
        <v/>
      </c>
      <c r="AH86" s="7" t="str">
        <f>+IFERROR(('STS Analysis'!BF86-'STS Analysis'!BL86)/'STS Analysis'!BF86,"")</f>
        <v/>
      </c>
      <c r="AI86" s="260" t="str">
        <f>+IFERROR(('STS Analysis'!D86-'STS Analysis'!BI86/1000)/'STS Analysis'!D86,"")</f>
        <v/>
      </c>
      <c r="AJ86" s="7" t="str">
        <f>+IFERROR(('STS Analysis'!E86-'STS Analysis'!BJ86)/'STS Analysis'!E86,"")</f>
        <v/>
      </c>
      <c r="AK86" s="7" t="str">
        <f>+IFERROR(('STS Analysis'!I86-'STS Analysis'!BK86)/'STS Analysis'!I86,"")</f>
        <v/>
      </c>
      <c r="AL86" s="7" t="str">
        <f>+IFERROR(('STS Analysis'!J86-'STS Analysis'!BL86)/'STS Analysis'!J86,"")</f>
        <v/>
      </c>
      <c r="AM86" s="91" t="str">
        <f>+IFERROR(('STS Analysis'!K86-'STS Analysis'!BM86)/'STS Analysis'!K86,"")</f>
        <v/>
      </c>
      <c r="AN86" s="93"/>
    </row>
    <row r="87" spans="1:40" x14ac:dyDescent="0.35">
      <c r="A87" s="193">
        <v>43498</v>
      </c>
      <c r="B87" s="295" t="str">
        <f>+IFERROR(('STS Analysis'!D87-'STS Analysis'!G87)/'STS Analysis'!D87,"")</f>
        <v/>
      </c>
      <c r="C87" s="296" t="str">
        <f>+IFERROR(('STS Analysis'!E87-'STS Analysis'!H87)/'STS Analysis'!E87,"")</f>
        <v/>
      </c>
      <c r="D87" s="296" t="str">
        <f>IFERROR(('STS Analysis'!D87-'STS Analysis'!G87)/('STS Analysis'!N87-'STS Analysis'!G87),"")</f>
        <v/>
      </c>
      <c r="E87" s="297"/>
      <c r="F87" s="298" t="str">
        <f>+IFERROR(('STS Analysis'!G87-('STS Analysis'!W87))/'STS Analysis'!G87,"")</f>
        <v/>
      </c>
      <c r="G87" s="299" t="str">
        <f>+IFERROR(('STS Analysis'!H87-'STS Analysis'!X87)/'STS Analysis'!H87,"")</f>
        <v/>
      </c>
      <c r="H87" s="299" t="str">
        <f>+IFERROR(('STS Analysis'!I87-'STS Analysis'!Y87)/'STS Analysis'!I87,"")</f>
        <v/>
      </c>
      <c r="I87" s="299" t="str">
        <f>+IFERROR(('STS Analysis'!J87-'STS Analysis'!Z87)/'STS Analysis'!J87,"")</f>
        <v/>
      </c>
      <c r="J87" s="295" t="str">
        <f>+IFERROR(('STS Analysis'!W87-'STS Analysis'!AD87/1000)/'STS Analysis'!W87,"")</f>
        <v/>
      </c>
      <c r="K87" s="299" t="str">
        <f>+IFERROR(('STS Analysis'!X87-'STS Analysis'!AE87)/'STS Analysis'!X87,"")</f>
        <v/>
      </c>
      <c r="L87" s="299" t="str">
        <f>+IFERROR(('STS Analysis'!Y87-'STS Analysis'!AF87)/'STS Analysis'!Y87,"")</f>
        <v/>
      </c>
      <c r="M87" s="299" t="str">
        <f>+IFERROR(('STS Analysis'!Z87-'STS Analysis'!AG87)/'STS Analysis'!Z87,"")</f>
        <v/>
      </c>
      <c r="N87" s="295" t="str">
        <f>+IFERROR(('STS Analysis'!AD87-'STS Analysis'!AK87)/'STS Analysis'!AD87,"")</f>
        <v/>
      </c>
      <c r="O87" s="299" t="str">
        <f>+IFERROR(('STS Analysis'!AE87-'STS Analysis'!AL87)/'STS Analysis'!AE87,"")</f>
        <v/>
      </c>
      <c r="P87" s="299" t="str">
        <f>+IFERROR(('STS Analysis'!AF87-'STS Analysis'!AM87)/'STS Analysis'!AF87,"")</f>
        <v/>
      </c>
      <c r="Q87" s="299" t="str">
        <f>+IFERROR(('STS Analysis'!AG87-'STS Analysis'!AN87)/'STS Analysis'!AG87,"")</f>
        <v/>
      </c>
      <c r="R87" s="295" t="str">
        <f>+IFERROR(('STS Analysis'!AK87-'STS Analysis'!AQ87)/'STS Analysis'!AK87,"")</f>
        <v/>
      </c>
      <c r="S87" s="299" t="str">
        <f>+IFERROR(('STS Analysis'!AL87-'STS Analysis'!AX87)/'STS Analysis'!AL87,"")</f>
        <v/>
      </c>
      <c r="T87" s="299" t="str">
        <f>+IFERROR(('STS Analysis'!AM87-'STS Analysis'!AY87)/'STS Analysis'!AM87,"")</f>
        <v/>
      </c>
      <c r="U87" s="300" t="str">
        <f>+IFERROR(('STS Analysis'!AN87-'STS Analysis'!AZ87)/'STS Analysis'!AN87,"")</f>
        <v/>
      </c>
      <c r="V87" s="298" t="str">
        <f>+IFERROR(('STS Analysis'!D87-'STS Analysis'!AQ87/1000)/'STS Analysis'!D87,"")</f>
        <v/>
      </c>
      <c r="W87" s="299" t="str">
        <f>+IFERROR(('STS Analysis'!E87-'STS Analysis'!AX87)/'STS Analysis'!E87,"")</f>
        <v/>
      </c>
      <c r="X87" s="299" t="str">
        <f>+IFERROR(('STS Analysis'!I87-'STS Analysis'!AY87)/'STS Analysis'!I87,"")</f>
        <v/>
      </c>
      <c r="Y87" s="299" t="str">
        <f>+IFERROR(('STS Analysis'!J87-'STS Analysis'!AZ87)/'STS Analysis'!J87,"")</f>
        <v/>
      </c>
      <c r="Z87" s="301" t="str">
        <f>+IFERROR(('STS Analysis'!K87-'STS Analysis'!BA87)/'STS Analysis'!K87,"")</f>
        <v/>
      </c>
      <c r="AA87" s="295"/>
      <c r="AB87" s="299" t="str">
        <f>+IFERROR(('STS Analysis'!H87-'STS Analysis'!BD87)/'STS Analysis'!H87,"")</f>
        <v/>
      </c>
      <c r="AC87" s="299" t="str">
        <f>+IFERROR(('STS Analysis'!I87-'STS Analysis'!BE87)/'STS Analysis'!I87,"")</f>
        <v/>
      </c>
      <c r="AD87" s="300" t="str">
        <f>+IFERROR(('STS Analysis'!J87-'STS Analysis'!BF87)/'STS Analysis'!J87,"")</f>
        <v/>
      </c>
      <c r="AE87" s="298" t="str">
        <f>+IFERROR(('STS Analysis'!BC87-'STS Analysis'!BI87)/'STS Analysis'!BC87,"")</f>
        <v/>
      </c>
      <c r="AF87" s="299" t="str">
        <f>+IFERROR(('STS Analysis'!BD87-'STS Analysis'!BJ87)/'STS Analysis'!BD87,"")</f>
        <v/>
      </c>
      <c r="AG87" s="299" t="str">
        <f>+IFERROR(('STS Analysis'!BE87-'STS Analysis'!BK87)/'STS Analysis'!BE87,"")</f>
        <v/>
      </c>
      <c r="AH87" s="299" t="str">
        <f>+IFERROR(('STS Analysis'!BF87-'STS Analysis'!BL87)/'STS Analysis'!BF87,"")</f>
        <v/>
      </c>
      <c r="AI87" s="295" t="str">
        <f>+IFERROR(('STS Analysis'!D87-'STS Analysis'!BI87/1000)/'STS Analysis'!D87,"")</f>
        <v/>
      </c>
      <c r="AJ87" s="299" t="str">
        <f>+IFERROR(('STS Analysis'!E87-'STS Analysis'!BJ87)/'STS Analysis'!E87,"")</f>
        <v/>
      </c>
      <c r="AK87" s="299" t="str">
        <f>+IFERROR(('STS Analysis'!I87-'STS Analysis'!BK87)/'STS Analysis'!I87,"")</f>
        <v/>
      </c>
      <c r="AL87" s="299" t="str">
        <f>+IFERROR(('STS Analysis'!J87-'STS Analysis'!BL87)/'STS Analysis'!J87,"")</f>
        <v/>
      </c>
      <c r="AM87" s="300" t="str">
        <f>+IFERROR(('STS Analysis'!K87-'STS Analysis'!BM87)/'STS Analysis'!K87,"")</f>
        <v/>
      </c>
      <c r="AN87" s="90"/>
    </row>
    <row r="88" spans="1:40" x14ac:dyDescent="0.35">
      <c r="A88" s="193">
        <v>43499</v>
      </c>
      <c r="B88" s="295" t="str">
        <f>+IFERROR(('STS Analysis'!D88-'STS Analysis'!G88)/'STS Analysis'!D88,"")</f>
        <v/>
      </c>
      <c r="C88" s="296" t="str">
        <f>+IFERROR(('STS Analysis'!E88-'STS Analysis'!H88)/'STS Analysis'!E88,"")</f>
        <v/>
      </c>
      <c r="D88" s="296" t="str">
        <f>IFERROR(('STS Analysis'!D88-'STS Analysis'!G88)/('STS Analysis'!N88-'STS Analysis'!G88),"")</f>
        <v/>
      </c>
      <c r="E88" s="297"/>
      <c r="F88" s="298" t="str">
        <f>+IFERROR(('STS Analysis'!G88-('STS Analysis'!W88))/'STS Analysis'!G88,"")</f>
        <v/>
      </c>
      <c r="G88" s="299" t="str">
        <f>+IFERROR(('STS Analysis'!H88-'STS Analysis'!X88)/'STS Analysis'!H88,"")</f>
        <v/>
      </c>
      <c r="H88" s="299" t="str">
        <f>+IFERROR(('STS Analysis'!I88-'STS Analysis'!Y88)/'STS Analysis'!I88,"")</f>
        <v/>
      </c>
      <c r="I88" s="299" t="str">
        <f>+IFERROR(('STS Analysis'!J88-'STS Analysis'!Z88)/'STS Analysis'!J88,"")</f>
        <v/>
      </c>
      <c r="J88" s="295" t="str">
        <f>+IFERROR(('STS Analysis'!W88-'STS Analysis'!AD88/1000)/'STS Analysis'!W88,"")</f>
        <v/>
      </c>
      <c r="K88" s="299" t="str">
        <f>+IFERROR(('STS Analysis'!X88-'STS Analysis'!AE88)/'STS Analysis'!X88,"")</f>
        <v/>
      </c>
      <c r="L88" s="299" t="str">
        <f>+IFERROR(('STS Analysis'!Y88-'STS Analysis'!AF88)/'STS Analysis'!Y88,"")</f>
        <v/>
      </c>
      <c r="M88" s="299" t="str">
        <f>+IFERROR(('STS Analysis'!Z88-'STS Analysis'!AG88)/'STS Analysis'!Z88,"")</f>
        <v/>
      </c>
      <c r="N88" s="295" t="str">
        <f>+IFERROR(('STS Analysis'!AD88-'STS Analysis'!AK88)/'STS Analysis'!AD88,"")</f>
        <v/>
      </c>
      <c r="O88" s="299" t="str">
        <f>+IFERROR(('STS Analysis'!AE88-'STS Analysis'!AL88)/'STS Analysis'!AE88,"")</f>
        <v/>
      </c>
      <c r="P88" s="299" t="str">
        <f>+IFERROR(('STS Analysis'!AF88-'STS Analysis'!AM88)/'STS Analysis'!AF88,"")</f>
        <v/>
      </c>
      <c r="Q88" s="299" t="str">
        <f>+IFERROR(('STS Analysis'!AG88-'STS Analysis'!AN88)/'STS Analysis'!AG88,"")</f>
        <v/>
      </c>
      <c r="R88" s="295" t="str">
        <f>+IFERROR(('STS Analysis'!AK88-'STS Analysis'!AQ88)/'STS Analysis'!AK88,"")</f>
        <v/>
      </c>
      <c r="S88" s="299" t="str">
        <f>+IFERROR(('STS Analysis'!AL88-'STS Analysis'!AX88)/'STS Analysis'!AL88,"")</f>
        <v/>
      </c>
      <c r="T88" s="299" t="str">
        <f>+IFERROR(('STS Analysis'!AM88-'STS Analysis'!AY88)/'STS Analysis'!AM88,"")</f>
        <v/>
      </c>
      <c r="U88" s="300" t="str">
        <f>+IFERROR(('STS Analysis'!AN88-'STS Analysis'!AZ88)/'STS Analysis'!AN88,"")</f>
        <v/>
      </c>
      <c r="V88" s="298" t="str">
        <f>+IFERROR(('STS Analysis'!D88-'STS Analysis'!AQ88/1000)/'STS Analysis'!D88,"")</f>
        <v/>
      </c>
      <c r="W88" s="299" t="str">
        <f>+IFERROR(('STS Analysis'!E88-'STS Analysis'!AX88)/'STS Analysis'!E88,"")</f>
        <v/>
      </c>
      <c r="X88" s="299" t="str">
        <f>+IFERROR(('STS Analysis'!I88-'STS Analysis'!AY88)/'STS Analysis'!I88,"")</f>
        <v/>
      </c>
      <c r="Y88" s="299" t="str">
        <f>+IFERROR(('STS Analysis'!J88-'STS Analysis'!AZ88)/'STS Analysis'!J88,"")</f>
        <v/>
      </c>
      <c r="Z88" s="301" t="str">
        <f>+IFERROR(('STS Analysis'!K88-'STS Analysis'!BA88)/'STS Analysis'!K88,"")</f>
        <v/>
      </c>
      <c r="AA88" s="295"/>
      <c r="AB88" s="299" t="str">
        <f>+IFERROR(('STS Analysis'!H88-'STS Analysis'!BD88)/'STS Analysis'!H88,"")</f>
        <v/>
      </c>
      <c r="AC88" s="299" t="str">
        <f>+IFERROR(('STS Analysis'!I88-'STS Analysis'!BE88)/'STS Analysis'!I88,"")</f>
        <v/>
      </c>
      <c r="AD88" s="300" t="str">
        <f>+IFERROR(('STS Analysis'!J88-'STS Analysis'!BF88)/'STS Analysis'!J88,"")</f>
        <v/>
      </c>
      <c r="AE88" s="298" t="str">
        <f>+IFERROR(('STS Analysis'!BC88-'STS Analysis'!BI88)/'STS Analysis'!BC88,"")</f>
        <v/>
      </c>
      <c r="AF88" s="299" t="str">
        <f>+IFERROR(('STS Analysis'!BD88-'STS Analysis'!BJ88)/'STS Analysis'!BD88,"")</f>
        <v/>
      </c>
      <c r="AG88" s="299" t="str">
        <f>+IFERROR(('STS Analysis'!BE88-'STS Analysis'!BK88)/'STS Analysis'!BE88,"")</f>
        <v/>
      </c>
      <c r="AH88" s="299" t="str">
        <f>+IFERROR(('STS Analysis'!BF88-'STS Analysis'!BL88)/'STS Analysis'!BF88,"")</f>
        <v/>
      </c>
      <c r="AI88" s="295" t="str">
        <f>+IFERROR(('STS Analysis'!D88-'STS Analysis'!BI88/1000)/'STS Analysis'!D88,"")</f>
        <v/>
      </c>
      <c r="AJ88" s="299" t="str">
        <f>+IFERROR(('STS Analysis'!E88-'STS Analysis'!BJ88)/'STS Analysis'!E88,"")</f>
        <v/>
      </c>
      <c r="AK88" s="299" t="str">
        <f>+IFERROR(('STS Analysis'!I88-'STS Analysis'!BK88)/'STS Analysis'!I88,"")</f>
        <v/>
      </c>
      <c r="AL88" s="299" t="str">
        <f>+IFERROR(('STS Analysis'!J88-'STS Analysis'!BL88)/'STS Analysis'!J88,"")</f>
        <v/>
      </c>
      <c r="AM88" s="300" t="str">
        <f>+IFERROR(('STS Analysis'!K88-'STS Analysis'!BM88)/'STS Analysis'!K88,"")</f>
        <v/>
      </c>
      <c r="AN88" s="90"/>
    </row>
    <row r="89" spans="1:40" x14ac:dyDescent="0.35">
      <c r="A89" s="193">
        <v>43500</v>
      </c>
      <c r="B89" s="260">
        <f>+IFERROR(('STS Analysis'!D89-'STS Analysis'!G89)/'STS Analysis'!D89,"")</f>
        <v>0.69573755334745824</v>
      </c>
      <c r="C89" s="290" t="str">
        <f>+IFERROR(('STS Analysis'!E89-'STS Analysis'!H89)/'STS Analysis'!E89,"")</f>
        <v/>
      </c>
      <c r="D89" s="259">
        <f>IFERROR(('STS Analysis'!D89-'STS Analysis'!G89)/('STS Analysis'!N89-'STS Analysis'!G89),"")</f>
        <v>0.38870061787700511</v>
      </c>
      <c r="E89" s="266"/>
      <c r="F89" s="263" t="str">
        <f>+IFERROR(('STS Analysis'!G89-('STS Analysis'!W89))/'STS Analysis'!G89,"")</f>
        <v/>
      </c>
      <c r="G89" s="7" t="str">
        <f>+IFERROR(('STS Analysis'!H89-'STS Analysis'!X89)/'STS Analysis'!H89,"")</f>
        <v/>
      </c>
      <c r="H89" s="7" t="str">
        <f>+IFERROR(('STS Analysis'!I89-'STS Analysis'!Y89)/'STS Analysis'!I89,"")</f>
        <v/>
      </c>
      <c r="I89" s="7" t="str">
        <f>+IFERROR(('STS Analysis'!J89-'STS Analysis'!Z89)/'STS Analysis'!J89,"")</f>
        <v/>
      </c>
      <c r="J89" s="260" t="str">
        <f>+IFERROR(('STS Analysis'!W89-'STS Analysis'!AD89/1000)/'STS Analysis'!W89,"")</f>
        <v/>
      </c>
      <c r="K89" s="7" t="str">
        <f>+IFERROR(('STS Analysis'!X89-'STS Analysis'!AE89)/'STS Analysis'!X89,"")</f>
        <v/>
      </c>
      <c r="L89" s="7" t="str">
        <f>+IFERROR(('STS Analysis'!Y89-'STS Analysis'!AF89)/'STS Analysis'!Y89,"")</f>
        <v/>
      </c>
      <c r="M89" s="7" t="str">
        <f>+IFERROR(('STS Analysis'!Z89-'STS Analysis'!AG89)/'STS Analysis'!Z89,"")</f>
        <v/>
      </c>
      <c r="N89" s="260" t="str">
        <f>+IFERROR(('STS Analysis'!AD89-'STS Analysis'!AK89)/'STS Analysis'!AD89,"")</f>
        <v/>
      </c>
      <c r="O89" s="7" t="str">
        <f>+IFERROR(('STS Analysis'!AE89-'STS Analysis'!AL89)/'STS Analysis'!AE89,"")</f>
        <v/>
      </c>
      <c r="P89" s="7" t="str">
        <f>+IFERROR(('STS Analysis'!AF89-'STS Analysis'!AM89)/'STS Analysis'!AF89,"")</f>
        <v/>
      </c>
      <c r="Q89" s="7" t="str">
        <f>+IFERROR(('STS Analysis'!AG89-'STS Analysis'!AN89)/'STS Analysis'!AG89,"")</f>
        <v/>
      </c>
      <c r="R89" s="260" t="str">
        <f>+IFERROR(('STS Analysis'!AK89-'STS Analysis'!AQ89)/'STS Analysis'!AK89,"")</f>
        <v/>
      </c>
      <c r="S89" s="7" t="str">
        <f>+IFERROR(('STS Analysis'!AL89-'STS Analysis'!AX89)/'STS Analysis'!AL89,"")</f>
        <v/>
      </c>
      <c r="T89" s="7" t="str">
        <f>+IFERROR(('STS Analysis'!AM89-'STS Analysis'!AY89)/'STS Analysis'!AM89,"")</f>
        <v/>
      </c>
      <c r="U89" s="91" t="str">
        <f>+IFERROR(('STS Analysis'!AN89-'STS Analysis'!AZ89)/'STS Analysis'!AN89,"")</f>
        <v/>
      </c>
      <c r="V89" s="263" t="str">
        <f>+IFERROR(('STS Analysis'!D89-'STS Analysis'!AQ89/1000)/'STS Analysis'!D89,"")</f>
        <v/>
      </c>
      <c r="W89" s="7" t="str">
        <f>+IFERROR(('STS Analysis'!E89-'STS Analysis'!AX89)/'STS Analysis'!E89,"")</f>
        <v/>
      </c>
      <c r="X89" s="7" t="str">
        <f>+IFERROR(('STS Analysis'!I89-'STS Analysis'!AY89)/'STS Analysis'!I89,"")</f>
        <v/>
      </c>
      <c r="Y89" s="7" t="str">
        <f>+IFERROR(('STS Analysis'!J89-'STS Analysis'!AZ89)/'STS Analysis'!J89,"")</f>
        <v/>
      </c>
      <c r="Z89" s="137" t="str">
        <f>+IFERROR(('STS Analysis'!K89-'STS Analysis'!BA89)/'STS Analysis'!K89,"")</f>
        <v/>
      </c>
      <c r="AA89" s="260"/>
      <c r="AB89" s="7" t="str">
        <f>+IFERROR(('STS Analysis'!H89-'STS Analysis'!BD89)/'STS Analysis'!H89,"")</f>
        <v/>
      </c>
      <c r="AC89" s="7" t="str">
        <f>+IFERROR(('STS Analysis'!I89-'STS Analysis'!BE89)/'STS Analysis'!I89,"")</f>
        <v/>
      </c>
      <c r="AD89" s="91" t="str">
        <f>+IFERROR(('STS Analysis'!J89-'STS Analysis'!BF89)/'STS Analysis'!J89,"")</f>
        <v/>
      </c>
      <c r="AE89" s="263" t="str">
        <f>+IFERROR(('STS Analysis'!BC89-'STS Analysis'!BI89)/'STS Analysis'!BC89,"")</f>
        <v/>
      </c>
      <c r="AF89" s="7" t="str">
        <f>+IFERROR(('STS Analysis'!BD89-'STS Analysis'!BJ89)/'STS Analysis'!BD89,"")</f>
        <v/>
      </c>
      <c r="AG89" s="7" t="str">
        <f>+IFERROR(('STS Analysis'!BE89-'STS Analysis'!BK89)/'STS Analysis'!BE89,"")</f>
        <v/>
      </c>
      <c r="AH89" s="7" t="str">
        <f>+IFERROR(('STS Analysis'!BF89-'STS Analysis'!BL89)/'STS Analysis'!BF89,"")</f>
        <v/>
      </c>
      <c r="AI89" s="260" t="str">
        <f>+IFERROR(('STS Analysis'!D89-'STS Analysis'!BI89/1000)/'STS Analysis'!D89,"")</f>
        <v/>
      </c>
      <c r="AJ89" s="7" t="str">
        <f>+IFERROR(('STS Analysis'!E89-'STS Analysis'!BJ89)/'STS Analysis'!E89,"")</f>
        <v/>
      </c>
      <c r="AK89" s="7" t="str">
        <f>+IFERROR(('STS Analysis'!I89-'STS Analysis'!BK89)/'STS Analysis'!I89,"")</f>
        <v/>
      </c>
      <c r="AL89" s="7" t="str">
        <f>+IFERROR(('STS Analysis'!J89-'STS Analysis'!BL89)/'STS Analysis'!J89,"")</f>
        <v/>
      </c>
      <c r="AM89" s="91" t="str">
        <f>+IFERROR(('STS Analysis'!K89-'STS Analysis'!BM89)/'STS Analysis'!K89,"")</f>
        <v/>
      </c>
      <c r="AN89" s="93"/>
    </row>
    <row r="90" spans="1:40" x14ac:dyDescent="0.35">
      <c r="A90" s="193">
        <v>43501</v>
      </c>
      <c r="B90" s="260" t="str">
        <f>+IFERROR(('STS Analysis'!D90-'STS Analysis'!G90)/'STS Analysis'!D90,"")</f>
        <v/>
      </c>
      <c r="C90" s="290" t="str">
        <f>+IFERROR(('STS Analysis'!E90-'STS Analysis'!H90)/'STS Analysis'!E90,"")</f>
        <v/>
      </c>
      <c r="D90" s="259" t="str">
        <f>IFERROR(('STS Analysis'!D90-'STS Analysis'!G90)/('STS Analysis'!N90-'STS Analysis'!G90),"")</f>
        <v/>
      </c>
      <c r="E90" s="266"/>
      <c r="F90" s="263" t="str">
        <f>+IFERROR(('STS Analysis'!G90-('STS Analysis'!W90))/'STS Analysis'!G90,"")</f>
        <v/>
      </c>
      <c r="G90" s="7" t="str">
        <f>+IFERROR(('STS Analysis'!H90-'STS Analysis'!X90)/'STS Analysis'!H90,"")</f>
        <v/>
      </c>
      <c r="H90" s="7" t="str">
        <f>+IFERROR(('STS Analysis'!I90-'STS Analysis'!Y90)/'STS Analysis'!I90,"")</f>
        <v/>
      </c>
      <c r="I90" s="7" t="str">
        <f>+IFERROR(('STS Analysis'!J90-'STS Analysis'!Z90)/'STS Analysis'!J90,"")</f>
        <v/>
      </c>
      <c r="J90" s="260" t="str">
        <f>+IFERROR(('STS Analysis'!W90-'STS Analysis'!AD90/1000)/'STS Analysis'!W90,"")</f>
        <v/>
      </c>
      <c r="K90" s="7" t="str">
        <f>+IFERROR(('STS Analysis'!X90-'STS Analysis'!AE90)/'STS Analysis'!X90,"")</f>
        <v/>
      </c>
      <c r="L90" s="7" t="str">
        <f>+IFERROR(('STS Analysis'!Y90-'STS Analysis'!AF90)/'STS Analysis'!Y90,"")</f>
        <v/>
      </c>
      <c r="M90" s="7" t="str">
        <f>+IFERROR(('STS Analysis'!Z90-'STS Analysis'!AG90)/'STS Analysis'!Z90,"")</f>
        <v/>
      </c>
      <c r="N90" s="260" t="str">
        <f>+IFERROR(('STS Analysis'!AD90-'STS Analysis'!AK90)/'STS Analysis'!AD90,"")</f>
        <v/>
      </c>
      <c r="O90" s="7" t="str">
        <f>+IFERROR(('STS Analysis'!AE90-'STS Analysis'!AL90)/'STS Analysis'!AE90,"")</f>
        <v/>
      </c>
      <c r="P90" s="7" t="str">
        <f>+IFERROR(('STS Analysis'!AF90-'STS Analysis'!AM90)/'STS Analysis'!AF90,"")</f>
        <v/>
      </c>
      <c r="Q90" s="7" t="str">
        <f>+IFERROR(('STS Analysis'!AG90-'STS Analysis'!AN90)/'STS Analysis'!AG90,"")</f>
        <v/>
      </c>
      <c r="R90" s="260" t="str">
        <f>+IFERROR(('STS Analysis'!AK90-'STS Analysis'!AQ90)/'STS Analysis'!AK90,"")</f>
        <v/>
      </c>
      <c r="S90" s="7" t="str">
        <f>+IFERROR(('STS Analysis'!AL90-'STS Analysis'!AX90)/'STS Analysis'!AL90,"")</f>
        <v/>
      </c>
      <c r="T90" s="7" t="str">
        <f>+IFERROR(('STS Analysis'!AM90-'STS Analysis'!AY90)/'STS Analysis'!AM90,"")</f>
        <v/>
      </c>
      <c r="U90" s="91" t="str">
        <f>+IFERROR(('STS Analysis'!AN90-'STS Analysis'!AZ90)/'STS Analysis'!AN90,"")</f>
        <v/>
      </c>
      <c r="V90" s="263" t="str">
        <f>+IFERROR(('STS Analysis'!D90-'STS Analysis'!AQ90/1000)/'STS Analysis'!D90,"")</f>
        <v/>
      </c>
      <c r="W90" s="7" t="str">
        <f>+IFERROR(('STS Analysis'!E90-'STS Analysis'!AX90)/'STS Analysis'!E90,"")</f>
        <v/>
      </c>
      <c r="X90" s="7" t="str">
        <f>+IFERROR(('STS Analysis'!I90-'STS Analysis'!AY90)/'STS Analysis'!I90,"")</f>
        <v/>
      </c>
      <c r="Y90" s="7" t="str">
        <f>+IFERROR(('STS Analysis'!J90-'STS Analysis'!AZ90)/'STS Analysis'!J90,"")</f>
        <v/>
      </c>
      <c r="Z90" s="137" t="str">
        <f>+IFERROR(('STS Analysis'!K90-'STS Analysis'!BA90)/'STS Analysis'!K90,"")</f>
        <v/>
      </c>
      <c r="AA90" s="260"/>
      <c r="AB90" s="7" t="str">
        <f>+IFERROR(('STS Analysis'!H90-'STS Analysis'!BD90)/'STS Analysis'!H90,"")</f>
        <v/>
      </c>
      <c r="AC90" s="7" t="str">
        <f>+IFERROR(('STS Analysis'!I90-'STS Analysis'!BE90)/'STS Analysis'!I90,"")</f>
        <v/>
      </c>
      <c r="AD90" s="91" t="str">
        <f>+IFERROR(('STS Analysis'!J90-'STS Analysis'!BF90)/'STS Analysis'!J90,"")</f>
        <v/>
      </c>
      <c r="AE90" s="263" t="str">
        <f>+IFERROR(('STS Analysis'!BC90-'STS Analysis'!BI90)/'STS Analysis'!BC90,"")</f>
        <v/>
      </c>
      <c r="AF90" s="7" t="str">
        <f>+IFERROR(('STS Analysis'!BD90-'STS Analysis'!BJ90)/'STS Analysis'!BD90,"")</f>
        <v/>
      </c>
      <c r="AG90" s="7" t="str">
        <f>+IFERROR(('STS Analysis'!BE90-'STS Analysis'!BK90)/'STS Analysis'!BE90,"")</f>
        <v/>
      </c>
      <c r="AH90" s="7" t="str">
        <f>+IFERROR(('STS Analysis'!BF90-'STS Analysis'!BL90)/'STS Analysis'!BF90,"")</f>
        <v/>
      </c>
      <c r="AI90" s="260" t="str">
        <f>+IFERROR(('STS Analysis'!D90-'STS Analysis'!BI90/1000)/'STS Analysis'!D90,"")</f>
        <v/>
      </c>
      <c r="AJ90" s="7" t="str">
        <f>+IFERROR(('STS Analysis'!E90-'STS Analysis'!BJ90)/'STS Analysis'!E90,"")</f>
        <v/>
      </c>
      <c r="AK90" s="7" t="str">
        <f>+IFERROR(('STS Analysis'!I90-'STS Analysis'!BK90)/'STS Analysis'!I90,"")</f>
        <v/>
      </c>
      <c r="AL90" s="7" t="str">
        <f>+IFERROR(('STS Analysis'!J90-'STS Analysis'!BL90)/'STS Analysis'!J90,"")</f>
        <v/>
      </c>
      <c r="AM90" s="91" t="str">
        <f>+IFERROR(('STS Analysis'!K90-'STS Analysis'!BM90)/'STS Analysis'!K90,"")</f>
        <v/>
      </c>
      <c r="AN90" s="93"/>
    </row>
    <row r="91" spans="1:40" x14ac:dyDescent="0.35">
      <c r="A91" s="193">
        <v>43502</v>
      </c>
      <c r="B91" s="260">
        <f>+IFERROR(('STS Analysis'!D91-'STS Analysis'!G91)/'STS Analysis'!D91,"")</f>
        <v>-0.22719942353370565</v>
      </c>
      <c r="C91" s="290">
        <f>+IFERROR(('STS Analysis'!E91-'STS Analysis'!H91)/'STS Analysis'!E91,"")</f>
        <v>0.48076923076923078</v>
      </c>
      <c r="D91" s="259">
        <f>IFERROR(('STS Analysis'!D91-'STS Analysis'!G91)/('STS Analysis'!N91-'STS Analysis'!G91),"")</f>
        <v>-5.086857569568707E-2</v>
      </c>
      <c r="E91" s="266"/>
      <c r="F91" s="263">
        <f>+IFERROR(('STS Analysis'!G91-('STS Analysis'!W91))/'STS Analysis'!G91,"")</f>
        <v>0.81536049208533889</v>
      </c>
      <c r="G91" s="7">
        <f>+IFERROR(('STS Analysis'!H91-'STS Analysis'!X91)/'STS Analysis'!H91,"")</f>
        <v>-2.5555555555555554</v>
      </c>
      <c r="H91" s="7">
        <f>+IFERROR(('STS Analysis'!I91-'STS Analysis'!Y91)/'STS Analysis'!I91,"")</f>
        <v>-0.17647058823529413</v>
      </c>
      <c r="I91" s="7">
        <f>+IFERROR(('STS Analysis'!J91-'STS Analysis'!Z91)/'STS Analysis'!J91,"")</f>
        <v>-2.6991869918699192</v>
      </c>
      <c r="J91" s="260">
        <f>+IFERROR(('STS Analysis'!W91-'STS Analysis'!AD91/1000)/'STS Analysis'!W91,"")</f>
        <v>0.44071588366890679</v>
      </c>
      <c r="K91" s="7">
        <f>+IFERROR(('STS Analysis'!X91-'STS Analysis'!AE91)/'STS Analysis'!X91,"")</f>
        <v>0.6333333333333333</v>
      </c>
      <c r="L91" s="7">
        <f>+IFERROR(('STS Analysis'!Y91-'STS Analysis'!AF91)/'STS Analysis'!Y91,"")</f>
        <v>0.17499999999999999</v>
      </c>
      <c r="M91" s="7">
        <f>+IFERROR(('STS Analysis'!Z91-'STS Analysis'!AG91)/'STS Analysis'!Z91,"")</f>
        <v>0.5252747252747253</v>
      </c>
      <c r="N91" s="260">
        <f>+IFERROR(('STS Analysis'!AD91-'STS Analysis'!AK91)/'STS Analysis'!AD91,"")</f>
        <v>-0.12600000000000425</v>
      </c>
      <c r="O91" s="7">
        <f>+IFERROR(('STS Analysis'!AE91-'STS Analysis'!AL91)/'STS Analysis'!AE91,"")</f>
        <v>0.51704545454545459</v>
      </c>
      <c r="P91" s="7">
        <f>+IFERROR(('STS Analysis'!AF91-'STS Analysis'!AM91)/'STS Analysis'!AF91,"")</f>
        <v>0.53030303030303028</v>
      </c>
      <c r="Q91" s="7">
        <f>+IFERROR(('STS Analysis'!AG91-'STS Analysis'!AN91)/'STS Analysis'!AG91,"")</f>
        <v>0.81481481481481488</v>
      </c>
      <c r="R91" s="260">
        <f>+IFERROR(('STS Analysis'!AK91-'STS Analysis'!AQ91)/'STS Analysis'!AK91,"")</f>
        <v>0.44819419775014729</v>
      </c>
      <c r="S91" s="7">
        <f>+IFERROR(('STS Analysis'!AL91-'STS Analysis'!AX91)/'STS Analysis'!AL91,"")</f>
        <v>0.54509803921568623</v>
      </c>
      <c r="T91" s="7">
        <f>+IFERROR(('STS Analysis'!AM91-'STS Analysis'!AY91)/'STS Analysis'!AM91,"")</f>
        <v>0.20430107526881722</v>
      </c>
      <c r="U91" s="91">
        <f>+IFERROR(('STS Analysis'!AN91-'STS Analysis'!AZ91)/'STS Analysis'!AN91,"")</f>
        <v>0.6875</v>
      </c>
      <c r="V91" s="263">
        <f>+IFERROR(('STS Analysis'!D91-'STS Analysis'!AQ91/1000)/'STS Analysis'!D91,"")</f>
        <v>0.92125972713178272</v>
      </c>
      <c r="W91" s="7">
        <f>+IFERROR(('STS Analysis'!E91-'STS Analysis'!AX91)/'STS Analysis'!E91,"")</f>
        <v>0.85128205128205126</v>
      </c>
      <c r="X91" s="7">
        <f>+IFERROR(('STS Analysis'!I91-'STS Analysis'!AY91)/'STS Analysis'!I91,"")</f>
        <v>0.63725490196078427</v>
      </c>
      <c r="Y91" s="7">
        <f>+IFERROR(('STS Analysis'!J91-'STS Analysis'!AZ91)/'STS Analysis'!J91,"")</f>
        <v>0.89837398373983735</v>
      </c>
      <c r="Z91" s="137">
        <f>+IFERROR(('STS Analysis'!K91-'STS Analysis'!BA91)/'STS Analysis'!K91,"")</f>
        <v>0.73333333333333328</v>
      </c>
      <c r="AA91" s="260"/>
      <c r="AB91" s="7">
        <f>+IFERROR(('STS Analysis'!H91-'STS Analysis'!BD91)/'STS Analysis'!H91,"")</f>
        <v>0.70370370370370372</v>
      </c>
      <c r="AC91" s="7">
        <f>+IFERROR(('STS Analysis'!I91-'STS Analysis'!BE91)/'STS Analysis'!I91,"")</f>
        <v>0.19607843137254902</v>
      </c>
      <c r="AD91" s="91">
        <f>+IFERROR(('STS Analysis'!J91-'STS Analysis'!BF91)/'STS Analysis'!J91,"")</f>
        <v>0.7967479674796748</v>
      </c>
      <c r="AE91" s="263" t="str">
        <f>+IFERROR(('STS Analysis'!BC91-'STS Analysis'!BI91)/'STS Analysis'!BC91,"")</f>
        <v/>
      </c>
      <c r="AF91" s="7" t="str">
        <f>+IFERROR(('STS Analysis'!BD91-'STS Analysis'!BJ91)/'STS Analysis'!BD91,"")</f>
        <v/>
      </c>
      <c r="AG91" s="7" t="str">
        <f>+IFERROR(('STS Analysis'!BE91-'STS Analysis'!BK91)/'STS Analysis'!BE91,"")</f>
        <v/>
      </c>
      <c r="AH91" s="7" t="str">
        <f>+IFERROR(('STS Analysis'!BF91-'STS Analysis'!BL91)/'STS Analysis'!BF91,"")</f>
        <v/>
      </c>
      <c r="AI91" s="260" t="str">
        <f>+IFERROR(('STS Analysis'!D91-'STS Analysis'!BI91/1000)/'STS Analysis'!D91,"")</f>
        <v/>
      </c>
      <c r="AJ91" s="7" t="str">
        <f>+IFERROR(('STS Analysis'!E91-'STS Analysis'!BJ91)/'STS Analysis'!E91,"")</f>
        <v/>
      </c>
      <c r="AK91" s="7" t="str">
        <f>+IFERROR(('STS Analysis'!I91-'STS Analysis'!BK91)/'STS Analysis'!I91,"")</f>
        <v/>
      </c>
      <c r="AL91" s="7" t="str">
        <f>+IFERROR(('STS Analysis'!J91-'STS Analysis'!BL91)/'STS Analysis'!J91,"")</f>
        <v/>
      </c>
      <c r="AM91" s="91" t="str">
        <f>+IFERROR(('STS Analysis'!K91-'STS Analysis'!BM91)/'STS Analysis'!K91,"")</f>
        <v/>
      </c>
      <c r="AN91" s="93"/>
    </row>
    <row r="92" spans="1:40" x14ac:dyDescent="0.35">
      <c r="A92" s="193">
        <v>43503</v>
      </c>
      <c r="B92" s="260" t="str">
        <f>+IFERROR(('STS Analysis'!D92-'STS Analysis'!G92)/'STS Analysis'!D92,"")</f>
        <v/>
      </c>
      <c r="C92" s="290" t="str">
        <f>+IFERROR(('STS Analysis'!E92-'STS Analysis'!H92)/'STS Analysis'!E92,"")</f>
        <v/>
      </c>
      <c r="D92" s="259" t="str">
        <f>IFERROR(('STS Analysis'!D92-'STS Analysis'!G92)/('STS Analysis'!N92-'STS Analysis'!G92),"")</f>
        <v/>
      </c>
      <c r="E92" s="266"/>
      <c r="F92" s="263" t="str">
        <f>+IFERROR(('STS Analysis'!G92-('STS Analysis'!W92))/'STS Analysis'!G92,"")</f>
        <v/>
      </c>
      <c r="G92" s="7" t="str">
        <f>+IFERROR(('STS Analysis'!H92-'STS Analysis'!X92)/'STS Analysis'!H92,"")</f>
        <v/>
      </c>
      <c r="H92" s="7" t="str">
        <f>+IFERROR(('STS Analysis'!I92-'STS Analysis'!Y92)/'STS Analysis'!I92,"")</f>
        <v/>
      </c>
      <c r="I92" s="7" t="str">
        <f>+IFERROR(('STS Analysis'!J92-'STS Analysis'!Z92)/'STS Analysis'!J92,"")</f>
        <v/>
      </c>
      <c r="J92" s="260" t="str">
        <f>+IFERROR(('STS Analysis'!W92-'STS Analysis'!AD92/1000)/'STS Analysis'!W92,"")</f>
        <v/>
      </c>
      <c r="K92" s="7" t="str">
        <f>+IFERROR(('STS Analysis'!X92-'STS Analysis'!AE92)/'STS Analysis'!X92,"")</f>
        <v/>
      </c>
      <c r="L92" s="7" t="str">
        <f>+IFERROR(('STS Analysis'!Y92-'STS Analysis'!AF92)/'STS Analysis'!Y92,"")</f>
        <v/>
      </c>
      <c r="M92" s="7" t="str">
        <f>+IFERROR(('STS Analysis'!Z92-'STS Analysis'!AG92)/'STS Analysis'!Z92,"")</f>
        <v/>
      </c>
      <c r="N92" s="260" t="str">
        <f>+IFERROR(('STS Analysis'!AD92-'STS Analysis'!AK92)/'STS Analysis'!AD92,"")</f>
        <v/>
      </c>
      <c r="O92" s="7" t="str">
        <f>+IFERROR(('STS Analysis'!AE92-'STS Analysis'!AL92)/'STS Analysis'!AE92,"")</f>
        <v/>
      </c>
      <c r="P92" s="7" t="str">
        <f>+IFERROR(('STS Analysis'!AF92-'STS Analysis'!AM92)/'STS Analysis'!AF92,"")</f>
        <v/>
      </c>
      <c r="Q92" s="7" t="str">
        <f>+IFERROR(('STS Analysis'!AG92-'STS Analysis'!AN92)/'STS Analysis'!AG92,"")</f>
        <v/>
      </c>
      <c r="R92" s="260" t="str">
        <f>+IFERROR(('STS Analysis'!AK92-'STS Analysis'!AQ92)/'STS Analysis'!AK92,"")</f>
        <v/>
      </c>
      <c r="S92" s="7" t="str">
        <f>+IFERROR(('STS Analysis'!AL92-'STS Analysis'!AX92)/'STS Analysis'!AL92,"")</f>
        <v/>
      </c>
      <c r="T92" s="7" t="str">
        <f>+IFERROR(('STS Analysis'!AM92-'STS Analysis'!AY92)/'STS Analysis'!AM92,"")</f>
        <v/>
      </c>
      <c r="U92" s="91" t="str">
        <f>+IFERROR(('STS Analysis'!AN92-'STS Analysis'!AZ92)/'STS Analysis'!AN92,"")</f>
        <v/>
      </c>
      <c r="V92" s="263" t="str">
        <f>+IFERROR(('STS Analysis'!D92-'STS Analysis'!AQ92/1000)/'STS Analysis'!D92,"")</f>
        <v/>
      </c>
      <c r="W92" s="7" t="str">
        <f>+IFERROR(('STS Analysis'!E92-'STS Analysis'!AX92)/'STS Analysis'!E92,"")</f>
        <v/>
      </c>
      <c r="X92" s="7" t="str">
        <f>+IFERROR(('STS Analysis'!I92-'STS Analysis'!AY92)/'STS Analysis'!I92,"")</f>
        <v/>
      </c>
      <c r="Y92" s="7" t="str">
        <f>+IFERROR(('STS Analysis'!J92-'STS Analysis'!AZ92)/'STS Analysis'!J92,"")</f>
        <v/>
      </c>
      <c r="Z92" s="137" t="str">
        <f>+IFERROR(('STS Analysis'!K92-'STS Analysis'!BA92)/'STS Analysis'!K92,"")</f>
        <v/>
      </c>
      <c r="AA92" s="260"/>
      <c r="AB92" s="7" t="str">
        <f>+IFERROR(('STS Analysis'!H92-'STS Analysis'!BD92)/'STS Analysis'!H92,"")</f>
        <v/>
      </c>
      <c r="AC92" s="7" t="str">
        <f>+IFERROR(('STS Analysis'!I92-'STS Analysis'!BE92)/'STS Analysis'!I92,"")</f>
        <v/>
      </c>
      <c r="AD92" s="91" t="str">
        <f>+IFERROR(('STS Analysis'!J92-'STS Analysis'!BF92)/'STS Analysis'!J92,"")</f>
        <v/>
      </c>
      <c r="AE92" s="263" t="str">
        <f>+IFERROR(('STS Analysis'!BC92-'STS Analysis'!BI92)/'STS Analysis'!BC92,"")</f>
        <v/>
      </c>
      <c r="AF92" s="7" t="str">
        <f>+IFERROR(('STS Analysis'!BD92-'STS Analysis'!BJ92)/'STS Analysis'!BD92,"")</f>
        <v/>
      </c>
      <c r="AG92" s="7" t="str">
        <f>+IFERROR(('STS Analysis'!BE92-'STS Analysis'!BK92)/'STS Analysis'!BE92,"")</f>
        <v/>
      </c>
      <c r="AH92" s="7" t="str">
        <f>+IFERROR(('STS Analysis'!BF92-'STS Analysis'!BL92)/'STS Analysis'!BF92,"")</f>
        <v/>
      </c>
      <c r="AI92" s="260" t="str">
        <f>+IFERROR(('STS Analysis'!D92-'STS Analysis'!BI92/1000)/'STS Analysis'!D92,"")</f>
        <v/>
      </c>
      <c r="AJ92" s="7" t="str">
        <f>+IFERROR(('STS Analysis'!E92-'STS Analysis'!BJ92)/'STS Analysis'!E92,"")</f>
        <v/>
      </c>
      <c r="AK92" s="7" t="str">
        <f>+IFERROR(('STS Analysis'!I92-'STS Analysis'!BK92)/'STS Analysis'!I92,"")</f>
        <v/>
      </c>
      <c r="AL92" s="7" t="str">
        <f>+IFERROR(('STS Analysis'!J92-'STS Analysis'!BL92)/'STS Analysis'!J92,"")</f>
        <v/>
      </c>
      <c r="AM92" s="91" t="str">
        <f>+IFERROR(('STS Analysis'!K92-'STS Analysis'!BM92)/'STS Analysis'!K92,"")</f>
        <v/>
      </c>
      <c r="AN92" s="93"/>
    </row>
    <row r="93" spans="1:40" x14ac:dyDescent="0.35">
      <c r="A93" s="193">
        <v>43504</v>
      </c>
      <c r="B93" s="260">
        <f>+IFERROR(('STS Analysis'!D93-'STS Analysis'!G93)/'STS Analysis'!D93,"")</f>
        <v>0.43463270859092329</v>
      </c>
      <c r="C93" s="290" t="str">
        <f>+IFERROR(('STS Analysis'!E93-'STS Analysis'!H93)/'STS Analysis'!E93,"")</f>
        <v/>
      </c>
      <c r="D93" s="259">
        <f>IFERROR(('STS Analysis'!D93-'STS Analysis'!G93)/('STS Analysis'!N93-'STS Analysis'!G93),"")</f>
        <v>8.2532070041364869E-2</v>
      </c>
      <c r="E93" s="266"/>
      <c r="F93" s="263" t="str">
        <f>+IFERROR(('STS Analysis'!G93-('STS Analysis'!W93))/'STS Analysis'!G93,"")</f>
        <v/>
      </c>
      <c r="G93" s="7" t="str">
        <f>+IFERROR(('STS Analysis'!H93-'STS Analysis'!X93)/'STS Analysis'!H93,"")</f>
        <v/>
      </c>
      <c r="H93" s="7" t="str">
        <f>+IFERROR(('STS Analysis'!I93-'STS Analysis'!Y93)/'STS Analysis'!I93,"")</f>
        <v/>
      </c>
      <c r="I93" s="7" t="str">
        <f>+IFERROR(('STS Analysis'!J93-'STS Analysis'!Z93)/'STS Analysis'!J93,"")</f>
        <v/>
      </c>
      <c r="J93" s="260" t="str">
        <f>+IFERROR(('STS Analysis'!W93-'STS Analysis'!AD93/1000)/'STS Analysis'!W93,"")</f>
        <v/>
      </c>
      <c r="K93" s="7" t="str">
        <f>+IFERROR(('STS Analysis'!X93-'STS Analysis'!AE93)/'STS Analysis'!X93,"")</f>
        <v/>
      </c>
      <c r="L93" s="7" t="str">
        <f>+IFERROR(('STS Analysis'!Y93-'STS Analysis'!AF93)/'STS Analysis'!Y93,"")</f>
        <v/>
      </c>
      <c r="M93" s="7" t="str">
        <f>+IFERROR(('STS Analysis'!Z93-'STS Analysis'!AG93)/'STS Analysis'!Z93,"")</f>
        <v/>
      </c>
      <c r="N93" s="260" t="str">
        <f>+IFERROR(('STS Analysis'!AD93-'STS Analysis'!AK93)/'STS Analysis'!AD93,"")</f>
        <v/>
      </c>
      <c r="O93" s="7" t="str">
        <f>+IFERROR(('STS Analysis'!AE93-'STS Analysis'!AL93)/'STS Analysis'!AE93,"")</f>
        <v/>
      </c>
      <c r="P93" s="7" t="str">
        <f>+IFERROR(('STS Analysis'!AF93-'STS Analysis'!AM93)/'STS Analysis'!AF93,"")</f>
        <v/>
      </c>
      <c r="Q93" s="7" t="str">
        <f>+IFERROR(('STS Analysis'!AG93-'STS Analysis'!AN93)/'STS Analysis'!AG93,"")</f>
        <v/>
      </c>
      <c r="R93" s="260" t="str">
        <f>+IFERROR(('STS Analysis'!AK93-'STS Analysis'!AQ93)/'STS Analysis'!AK93,"")</f>
        <v/>
      </c>
      <c r="S93" s="7" t="str">
        <f>+IFERROR(('STS Analysis'!AL93-'STS Analysis'!AX93)/'STS Analysis'!AL93,"")</f>
        <v/>
      </c>
      <c r="T93" s="7" t="str">
        <f>+IFERROR(('STS Analysis'!AM93-'STS Analysis'!AY93)/'STS Analysis'!AM93,"")</f>
        <v/>
      </c>
      <c r="U93" s="91" t="str">
        <f>+IFERROR(('STS Analysis'!AN93-'STS Analysis'!AZ93)/'STS Analysis'!AN93,"")</f>
        <v/>
      </c>
      <c r="V93" s="263" t="str">
        <f>+IFERROR(('STS Analysis'!D93-'STS Analysis'!AQ93/1000)/'STS Analysis'!D93,"")</f>
        <v/>
      </c>
      <c r="W93" s="7" t="str">
        <f>+IFERROR(('STS Analysis'!E93-'STS Analysis'!AX93)/'STS Analysis'!E93,"")</f>
        <v/>
      </c>
      <c r="X93" s="7" t="str">
        <f>+IFERROR(('STS Analysis'!I93-'STS Analysis'!AY93)/'STS Analysis'!I93,"")</f>
        <v/>
      </c>
      <c r="Y93" s="7" t="str">
        <f>+IFERROR(('STS Analysis'!J93-'STS Analysis'!AZ93)/'STS Analysis'!J93,"")</f>
        <v/>
      </c>
      <c r="Z93" s="137" t="str">
        <f>+IFERROR(('STS Analysis'!K93-'STS Analysis'!BA93)/'STS Analysis'!K93,"")</f>
        <v/>
      </c>
      <c r="AA93" s="260"/>
      <c r="AB93" s="7" t="str">
        <f>+IFERROR(('STS Analysis'!H93-'STS Analysis'!BD93)/'STS Analysis'!H93,"")</f>
        <v/>
      </c>
      <c r="AC93" s="7" t="str">
        <f>+IFERROR(('STS Analysis'!I93-'STS Analysis'!BE93)/'STS Analysis'!I93,"")</f>
        <v/>
      </c>
      <c r="AD93" s="91" t="str">
        <f>+IFERROR(('STS Analysis'!J93-'STS Analysis'!BF93)/'STS Analysis'!J93,"")</f>
        <v/>
      </c>
      <c r="AE93" s="263" t="str">
        <f>+IFERROR(('STS Analysis'!BC93-'STS Analysis'!BI93)/'STS Analysis'!BC93,"")</f>
        <v/>
      </c>
      <c r="AF93" s="7" t="str">
        <f>+IFERROR(('STS Analysis'!BD93-'STS Analysis'!BJ93)/'STS Analysis'!BD93,"")</f>
        <v/>
      </c>
      <c r="AG93" s="7" t="str">
        <f>+IFERROR(('STS Analysis'!BE93-'STS Analysis'!BK93)/'STS Analysis'!BE93,"")</f>
        <v/>
      </c>
      <c r="AH93" s="7" t="str">
        <f>+IFERROR(('STS Analysis'!BF93-'STS Analysis'!BL93)/'STS Analysis'!BF93,"")</f>
        <v/>
      </c>
      <c r="AI93" s="260" t="str">
        <f>+IFERROR(('STS Analysis'!D93-'STS Analysis'!BI93/1000)/'STS Analysis'!D93,"")</f>
        <v/>
      </c>
      <c r="AJ93" s="7" t="str">
        <f>+IFERROR(('STS Analysis'!E93-'STS Analysis'!BJ93)/'STS Analysis'!E93,"")</f>
        <v/>
      </c>
      <c r="AK93" s="7" t="str">
        <f>+IFERROR(('STS Analysis'!I93-'STS Analysis'!BK93)/'STS Analysis'!I93,"")</f>
        <v/>
      </c>
      <c r="AL93" s="7" t="str">
        <f>+IFERROR(('STS Analysis'!J93-'STS Analysis'!BL93)/'STS Analysis'!J93,"")</f>
        <v/>
      </c>
      <c r="AM93" s="91" t="str">
        <f>+IFERROR(('STS Analysis'!K93-'STS Analysis'!BM93)/'STS Analysis'!K93,"")</f>
        <v/>
      </c>
      <c r="AN93" s="93"/>
    </row>
    <row r="94" spans="1:40" x14ac:dyDescent="0.35">
      <c r="A94" s="193">
        <v>43505</v>
      </c>
      <c r="B94" s="295" t="str">
        <f>+IFERROR(('STS Analysis'!D94-'STS Analysis'!G94)/'STS Analysis'!D94,"")</f>
        <v/>
      </c>
      <c r="C94" s="296" t="str">
        <f>+IFERROR(('STS Analysis'!E94-'STS Analysis'!H94)/'STS Analysis'!E94,"")</f>
        <v/>
      </c>
      <c r="D94" s="296" t="str">
        <f>IFERROR(('STS Analysis'!D94-'STS Analysis'!G94)/('STS Analysis'!N94-'STS Analysis'!G94),"")</f>
        <v/>
      </c>
      <c r="E94" s="297"/>
      <c r="F94" s="298" t="str">
        <f>+IFERROR(('STS Analysis'!G94-('STS Analysis'!W94))/'STS Analysis'!G94,"")</f>
        <v/>
      </c>
      <c r="G94" s="299" t="str">
        <f>+IFERROR(('STS Analysis'!H94-'STS Analysis'!X94)/'STS Analysis'!H94,"")</f>
        <v/>
      </c>
      <c r="H94" s="299" t="str">
        <f>+IFERROR(('STS Analysis'!I94-'STS Analysis'!Y94)/'STS Analysis'!I94,"")</f>
        <v/>
      </c>
      <c r="I94" s="299" t="str">
        <f>+IFERROR(('STS Analysis'!J94-'STS Analysis'!Z94)/'STS Analysis'!J94,"")</f>
        <v/>
      </c>
      <c r="J94" s="295" t="str">
        <f>+IFERROR(('STS Analysis'!W94-'STS Analysis'!AD94/1000)/'STS Analysis'!W94,"")</f>
        <v/>
      </c>
      <c r="K94" s="299" t="str">
        <f>+IFERROR(('STS Analysis'!X94-'STS Analysis'!AE94)/'STS Analysis'!X94,"")</f>
        <v/>
      </c>
      <c r="L94" s="299" t="str">
        <f>+IFERROR(('STS Analysis'!Y94-'STS Analysis'!AF94)/'STS Analysis'!Y94,"")</f>
        <v/>
      </c>
      <c r="M94" s="299" t="str">
        <f>+IFERROR(('STS Analysis'!Z94-'STS Analysis'!AG94)/'STS Analysis'!Z94,"")</f>
        <v/>
      </c>
      <c r="N94" s="295" t="str">
        <f>+IFERROR(('STS Analysis'!AD94-'STS Analysis'!AK94)/'STS Analysis'!AD94,"")</f>
        <v/>
      </c>
      <c r="O94" s="299" t="str">
        <f>+IFERROR(('STS Analysis'!AE94-'STS Analysis'!AL94)/'STS Analysis'!AE94,"")</f>
        <v/>
      </c>
      <c r="P94" s="299" t="str">
        <f>+IFERROR(('STS Analysis'!AF94-'STS Analysis'!AM94)/'STS Analysis'!AF94,"")</f>
        <v/>
      </c>
      <c r="Q94" s="299" t="str">
        <f>+IFERROR(('STS Analysis'!AG94-'STS Analysis'!AN94)/'STS Analysis'!AG94,"")</f>
        <v/>
      </c>
      <c r="R94" s="295" t="str">
        <f>+IFERROR(('STS Analysis'!AK94-'STS Analysis'!AQ94)/'STS Analysis'!AK94,"")</f>
        <v/>
      </c>
      <c r="S94" s="299" t="str">
        <f>+IFERROR(('STS Analysis'!AL94-'STS Analysis'!AX94)/'STS Analysis'!AL94,"")</f>
        <v/>
      </c>
      <c r="T94" s="299" t="str">
        <f>+IFERROR(('STS Analysis'!AM94-'STS Analysis'!AY94)/'STS Analysis'!AM94,"")</f>
        <v/>
      </c>
      <c r="U94" s="300" t="str">
        <f>+IFERROR(('STS Analysis'!AN94-'STS Analysis'!AZ94)/'STS Analysis'!AN94,"")</f>
        <v/>
      </c>
      <c r="V94" s="298" t="str">
        <f>+IFERROR(('STS Analysis'!D94-'STS Analysis'!AQ94/1000)/'STS Analysis'!D94,"")</f>
        <v/>
      </c>
      <c r="W94" s="299" t="str">
        <f>+IFERROR(('STS Analysis'!E94-'STS Analysis'!AX94)/'STS Analysis'!E94,"")</f>
        <v/>
      </c>
      <c r="X94" s="299" t="str">
        <f>+IFERROR(('STS Analysis'!I94-'STS Analysis'!AY94)/'STS Analysis'!I94,"")</f>
        <v/>
      </c>
      <c r="Y94" s="299" t="str">
        <f>+IFERROR(('STS Analysis'!J94-'STS Analysis'!AZ94)/'STS Analysis'!J94,"")</f>
        <v/>
      </c>
      <c r="Z94" s="301" t="str">
        <f>+IFERROR(('STS Analysis'!K94-'STS Analysis'!BA94)/'STS Analysis'!K94,"")</f>
        <v/>
      </c>
      <c r="AA94" s="295"/>
      <c r="AB94" s="299" t="str">
        <f>+IFERROR(('STS Analysis'!H94-'STS Analysis'!BD94)/'STS Analysis'!H94,"")</f>
        <v/>
      </c>
      <c r="AC94" s="299" t="str">
        <f>+IFERROR(('STS Analysis'!I94-'STS Analysis'!BE94)/'STS Analysis'!I94,"")</f>
        <v/>
      </c>
      <c r="AD94" s="300" t="str">
        <f>+IFERROR(('STS Analysis'!J94-'STS Analysis'!BF94)/'STS Analysis'!J94,"")</f>
        <v/>
      </c>
      <c r="AE94" s="298" t="str">
        <f>+IFERROR(('STS Analysis'!BC94-'STS Analysis'!BI94)/'STS Analysis'!BC94,"")</f>
        <v/>
      </c>
      <c r="AF94" s="299" t="str">
        <f>+IFERROR(('STS Analysis'!BD94-'STS Analysis'!BJ94)/'STS Analysis'!BD94,"")</f>
        <v/>
      </c>
      <c r="AG94" s="299" t="str">
        <f>+IFERROR(('STS Analysis'!BE94-'STS Analysis'!BK94)/'STS Analysis'!BE94,"")</f>
        <v/>
      </c>
      <c r="AH94" s="299" t="str">
        <f>+IFERROR(('STS Analysis'!BF94-'STS Analysis'!BL94)/'STS Analysis'!BF94,"")</f>
        <v/>
      </c>
      <c r="AI94" s="295" t="str">
        <f>+IFERROR(('STS Analysis'!D94-'STS Analysis'!BI94/1000)/'STS Analysis'!D94,"")</f>
        <v/>
      </c>
      <c r="AJ94" s="299" t="str">
        <f>+IFERROR(('STS Analysis'!E94-'STS Analysis'!BJ94)/'STS Analysis'!E94,"")</f>
        <v/>
      </c>
      <c r="AK94" s="299" t="str">
        <f>+IFERROR(('STS Analysis'!I94-'STS Analysis'!BK94)/'STS Analysis'!I94,"")</f>
        <v/>
      </c>
      <c r="AL94" s="299" t="str">
        <f>+IFERROR(('STS Analysis'!J94-'STS Analysis'!BL94)/'STS Analysis'!J94,"")</f>
        <v/>
      </c>
      <c r="AM94" s="300" t="str">
        <f>+IFERROR(('STS Analysis'!K94-'STS Analysis'!BM94)/'STS Analysis'!K94,"")</f>
        <v/>
      </c>
      <c r="AN94" s="90"/>
    </row>
    <row r="95" spans="1:40" x14ac:dyDescent="0.35">
      <c r="A95" s="193">
        <v>43506</v>
      </c>
      <c r="B95" s="295" t="str">
        <f>+IFERROR(('STS Analysis'!D95-'STS Analysis'!G95)/'STS Analysis'!D95,"")</f>
        <v/>
      </c>
      <c r="C95" s="296" t="str">
        <f>+IFERROR(('STS Analysis'!E95-'STS Analysis'!H95)/'STS Analysis'!E95,"")</f>
        <v/>
      </c>
      <c r="D95" s="296" t="str">
        <f>IFERROR(('STS Analysis'!D95-'STS Analysis'!G95)/('STS Analysis'!N95-'STS Analysis'!G95),"")</f>
        <v/>
      </c>
      <c r="E95" s="297"/>
      <c r="F95" s="298" t="str">
        <f>+IFERROR(('STS Analysis'!G95-('STS Analysis'!W95))/'STS Analysis'!G95,"")</f>
        <v/>
      </c>
      <c r="G95" s="299" t="str">
        <f>+IFERROR(('STS Analysis'!H95-'STS Analysis'!X95)/'STS Analysis'!H95,"")</f>
        <v/>
      </c>
      <c r="H95" s="299" t="str">
        <f>+IFERROR(('STS Analysis'!I95-'STS Analysis'!Y95)/'STS Analysis'!I95,"")</f>
        <v/>
      </c>
      <c r="I95" s="299" t="str">
        <f>+IFERROR(('STS Analysis'!J95-'STS Analysis'!Z95)/'STS Analysis'!J95,"")</f>
        <v/>
      </c>
      <c r="J95" s="295" t="str">
        <f>+IFERROR(('STS Analysis'!W95-'STS Analysis'!AD95/1000)/'STS Analysis'!W95,"")</f>
        <v/>
      </c>
      <c r="K95" s="299" t="str">
        <f>+IFERROR(('STS Analysis'!X95-'STS Analysis'!AE95)/'STS Analysis'!X95,"")</f>
        <v/>
      </c>
      <c r="L95" s="299" t="str">
        <f>+IFERROR(('STS Analysis'!Y95-'STS Analysis'!AF95)/'STS Analysis'!Y95,"")</f>
        <v/>
      </c>
      <c r="M95" s="299" t="str">
        <f>+IFERROR(('STS Analysis'!Z95-'STS Analysis'!AG95)/'STS Analysis'!Z95,"")</f>
        <v/>
      </c>
      <c r="N95" s="295" t="str">
        <f>+IFERROR(('STS Analysis'!AD95-'STS Analysis'!AK95)/'STS Analysis'!AD95,"")</f>
        <v/>
      </c>
      <c r="O95" s="299" t="str">
        <f>+IFERROR(('STS Analysis'!AE95-'STS Analysis'!AL95)/'STS Analysis'!AE95,"")</f>
        <v/>
      </c>
      <c r="P95" s="299" t="str">
        <f>+IFERROR(('STS Analysis'!AF95-'STS Analysis'!AM95)/'STS Analysis'!AF95,"")</f>
        <v/>
      </c>
      <c r="Q95" s="299" t="str">
        <f>+IFERROR(('STS Analysis'!AG95-'STS Analysis'!AN95)/'STS Analysis'!AG95,"")</f>
        <v/>
      </c>
      <c r="R95" s="295" t="str">
        <f>+IFERROR(('STS Analysis'!AK95-'STS Analysis'!AQ95)/'STS Analysis'!AK95,"")</f>
        <v/>
      </c>
      <c r="S95" s="299" t="str">
        <f>+IFERROR(('STS Analysis'!AL95-'STS Analysis'!AX95)/'STS Analysis'!AL95,"")</f>
        <v/>
      </c>
      <c r="T95" s="299" t="str">
        <f>+IFERROR(('STS Analysis'!AM95-'STS Analysis'!AY95)/'STS Analysis'!AM95,"")</f>
        <v/>
      </c>
      <c r="U95" s="300" t="str">
        <f>+IFERROR(('STS Analysis'!AN95-'STS Analysis'!AZ95)/'STS Analysis'!AN95,"")</f>
        <v/>
      </c>
      <c r="V95" s="298" t="str">
        <f>+IFERROR(('STS Analysis'!D95-'STS Analysis'!AQ95/1000)/'STS Analysis'!D95,"")</f>
        <v/>
      </c>
      <c r="W95" s="299" t="str">
        <f>+IFERROR(('STS Analysis'!E95-'STS Analysis'!AX95)/'STS Analysis'!E95,"")</f>
        <v/>
      </c>
      <c r="X95" s="299" t="str">
        <f>+IFERROR(('STS Analysis'!I95-'STS Analysis'!AY95)/'STS Analysis'!I95,"")</f>
        <v/>
      </c>
      <c r="Y95" s="299" t="str">
        <f>+IFERROR(('STS Analysis'!J95-'STS Analysis'!AZ95)/'STS Analysis'!J95,"")</f>
        <v/>
      </c>
      <c r="Z95" s="301" t="str">
        <f>+IFERROR(('STS Analysis'!K95-'STS Analysis'!BA95)/'STS Analysis'!K95,"")</f>
        <v/>
      </c>
      <c r="AA95" s="295"/>
      <c r="AB95" s="299" t="str">
        <f>+IFERROR(('STS Analysis'!H95-'STS Analysis'!BD95)/'STS Analysis'!H95,"")</f>
        <v/>
      </c>
      <c r="AC95" s="299" t="str">
        <f>+IFERROR(('STS Analysis'!I95-'STS Analysis'!BE95)/'STS Analysis'!I95,"")</f>
        <v/>
      </c>
      <c r="AD95" s="300" t="str">
        <f>+IFERROR(('STS Analysis'!J95-'STS Analysis'!BF95)/'STS Analysis'!J95,"")</f>
        <v/>
      </c>
      <c r="AE95" s="298" t="str">
        <f>+IFERROR(('STS Analysis'!BC95-'STS Analysis'!BI95)/'STS Analysis'!BC95,"")</f>
        <v/>
      </c>
      <c r="AF95" s="299" t="str">
        <f>+IFERROR(('STS Analysis'!BD95-'STS Analysis'!BJ95)/'STS Analysis'!BD95,"")</f>
        <v/>
      </c>
      <c r="AG95" s="299" t="str">
        <f>+IFERROR(('STS Analysis'!BE95-'STS Analysis'!BK95)/'STS Analysis'!BE95,"")</f>
        <v/>
      </c>
      <c r="AH95" s="299" t="str">
        <f>+IFERROR(('STS Analysis'!BF95-'STS Analysis'!BL95)/'STS Analysis'!BF95,"")</f>
        <v/>
      </c>
      <c r="AI95" s="295" t="str">
        <f>+IFERROR(('STS Analysis'!D95-'STS Analysis'!BI95/1000)/'STS Analysis'!D95,"")</f>
        <v/>
      </c>
      <c r="AJ95" s="299" t="str">
        <f>+IFERROR(('STS Analysis'!E95-'STS Analysis'!BJ95)/'STS Analysis'!E95,"")</f>
        <v/>
      </c>
      <c r="AK95" s="299" t="str">
        <f>+IFERROR(('STS Analysis'!I95-'STS Analysis'!BK95)/'STS Analysis'!I95,"")</f>
        <v/>
      </c>
      <c r="AL95" s="299" t="str">
        <f>+IFERROR(('STS Analysis'!J95-'STS Analysis'!BL95)/'STS Analysis'!J95,"")</f>
        <v/>
      </c>
      <c r="AM95" s="300" t="str">
        <f>+IFERROR(('STS Analysis'!K95-'STS Analysis'!BM95)/'STS Analysis'!K95,"")</f>
        <v/>
      </c>
      <c r="AN95" s="90"/>
    </row>
    <row r="96" spans="1:40" x14ac:dyDescent="0.35">
      <c r="A96" s="193">
        <v>43507</v>
      </c>
      <c r="B96" s="260">
        <f>+IFERROR(('STS Analysis'!D96-'STS Analysis'!G96)/'STS Analysis'!D96,"")</f>
        <v>0.26998764584970242</v>
      </c>
      <c r="C96" s="290" t="str">
        <f>+IFERROR(('STS Analysis'!E96-'STS Analysis'!H96)/'STS Analysis'!E96,"")</f>
        <v/>
      </c>
      <c r="D96" s="259">
        <f>IFERROR(('STS Analysis'!D96-'STS Analysis'!G96)/('STS Analysis'!N96-'STS Analysis'!G96),"")</f>
        <v>3.9703573381417626E-2</v>
      </c>
      <c r="E96" s="266"/>
      <c r="F96" s="263" t="str">
        <f>+IFERROR(('STS Analysis'!G96-('STS Analysis'!W96))/'STS Analysis'!G96,"")</f>
        <v/>
      </c>
      <c r="G96" s="7" t="str">
        <f>+IFERROR(('STS Analysis'!H96-'STS Analysis'!X96)/'STS Analysis'!H96,"")</f>
        <v/>
      </c>
      <c r="H96" s="7" t="str">
        <f>+IFERROR(('STS Analysis'!I96-'STS Analysis'!Y96)/'STS Analysis'!I96,"")</f>
        <v/>
      </c>
      <c r="I96" s="7" t="str">
        <f>+IFERROR(('STS Analysis'!J96-'STS Analysis'!Z96)/'STS Analysis'!J96,"")</f>
        <v/>
      </c>
      <c r="J96" s="260" t="str">
        <f>+IFERROR(('STS Analysis'!W96-'STS Analysis'!AD96/1000)/'STS Analysis'!W96,"")</f>
        <v/>
      </c>
      <c r="K96" s="7" t="str">
        <f>+IFERROR(('STS Analysis'!X96-'STS Analysis'!AE96)/'STS Analysis'!X96,"")</f>
        <v/>
      </c>
      <c r="L96" s="7" t="str">
        <f>+IFERROR(('STS Analysis'!Y96-'STS Analysis'!AF96)/'STS Analysis'!Y96,"")</f>
        <v/>
      </c>
      <c r="M96" s="7" t="str">
        <f>+IFERROR(('STS Analysis'!Z96-'STS Analysis'!AG96)/'STS Analysis'!Z96,"")</f>
        <v/>
      </c>
      <c r="N96" s="260" t="str">
        <f>+IFERROR(('STS Analysis'!AD96-'STS Analysis'!AK96)/'STS Analysis'!AD96,"")</f>
        <v/>
      </c>
      <c r="O96" s="7" t="str">
        <f>+IFERROR(('STS Analysis'!AE96-'STS Analysis'!AL96)/'STS Analysis'!AE96,"")</f>
        <v/>
      </c>
      <c r="P96" s="7" t="str">
        <f>+IFERROR(('STS Analysis'!AF96-'STS Analysis'!AM96)/'STS Analysis'!AF96,"")</f>
        <v/>
      </c>
      <c r="Q96" s="7" t="str">
        <f>+IFERROR(('STS Analysis'!AG96-'STS Analysis'!AN96)/'STS Analysis'!AG96,"")</f>
        <v/>
      </c>
      <c r="R96" s="260" t="str">
        <f>+IFERROR(('STS Analysis'!AK96-'STS Analysis'!AQ96)/'STS Analysis'!AK96,"")</f>
        <v/>
      </c>
      <c r="S96" s="7" t="str">
        <f>+IFERROR(('STS Analysis'!AL96-'STS Analysis'!AX96)/'STS Analysis'!AL96,"")</f>
        <v/>
      </c>
      <c r="T96" s="7" t="str">
        <f>+IFERROR(('STS Analysis'!AM96-'STS Analysis'!AY96)/'STS Analysis'!AM96,"")</f>
        <v/>
      </c>
      <c r="U96" s="91" t="str">
        <f>+IFERROR(('STS Analysis'!AN96-'STS Analysis'!AZ96)/'STS Analysis'!AN96,"")</f>
        <v/>
      </c>
      <c r="V96" s="263" t="str">
        <f>+IFERROR(('STS Analysis'!D96-'STS Analysis'!AQ96/1000)/'STS Analysis'!D96,"")</f>
        <v/>
      </c>
      <c r="W96" s="7" t="str">
        <f>+IFERROR(('STS Analysis'!E96-'STS Analysis'!AX96)/'STS Analysis'!E96,"")</f>
        <v/>
      </c>
      <c r="X96" s="7" t="str">
        <f>+IFERROR(('STS Analysis'!I96-'STS Analysis'!AY96)/'STS Analysis'!I96,"")</f>
        <v/>
      </c>
      <c r="Y96" s="7" t="str">
        <f>+IFERROR(('STS Analysis'!J96-'STS Analysis'!AZ96)/'STS Analysis'!J96,"")</f>
        <v/>
      </c>
      <c r="Z96" s="137" t="str">
        <f>+IFERROR(('STS Analysis'!K96-'STS Analysis'!BA96)/'STS Analysis'!K96,"")</f>
        <v/>
      </c>
      <c r="AA96" s="260"/>
      <c r="AB96" s="7" t="str">
        <f>+IFERROR(('STS Analysis'!H96-'STS Analysis'!BD96)/'STS Analysis'!H96,"")</f>
        <v/>
      </c>
      <c r="AC96" s="7" t="str">
        <f>+IFERROR(('STS Analysis'!I96-'STS Analysis'!BE96)/'STS Analysis'!I96,"")</f>
        <v/>
      </c>
      <c r="AD96" s="91" t="str">
        <f>+IFERROR(('STS Analysis'!J96-'STS Analysis'!BF96)/'STS Analysis'!J96,"")</f>
        <v/>
      </c>
      <c r="AE96" s="263" t="str">
        <f>+IFERROR(('STS Analysis'!BC96-'STS Analysis'!BI96)/'STS Analysis'!BC96,"")</f>
        <v/>
      </c>
      <c r="AF96" s="7" t="str">
        <f>+IFERROR(('STS Analysis'!BD96-'STS Analysis'!BJ96)/'STS Analysis'!BD96,"")</f>
        <v/>
      </c>
      <c r="AG96" s="7" t="str">
        <f>+IFERROR(('STS Analysis'!BE96-'STS Analysis'!BK96)/'STS Analysis'!BE96,"")</f>
        <v/>
      </c>
      <c r="AH96" s="7" t="str">
        <f>+IFERROR(('STS Analysis'!BF96-'STS Analysis'!BL96)/'STS Analysis'!BF96,"")</f>
        <v/>
      </c>
      <c r="AI96" s="260" t="str">
        <f>+IFERROR(('STS Analysis'!D96-'STS Analysis'!BI96/1000)/'STS Analysis'!D96,"")</f>
        <v/>
      </c>
      <c r="AJ96" s="7" t="str">
        <f>+IFERROR(('STS Analysis'!E96-'STS Analysis'!BJ96)/'STS Analysis'!E96,"")</f>
        <v/>
      </c>
      <c r="AK96" s="7" t="str">
        <f>+IFERROR(('STS Analysis'!I96-'STS Analysis'!BK96)/'STS Analysis'!I96,"")</f>
        <v/>
      </c>
      <c r="AL96" s="7" t="str">
        <f>+IFERROR(('STS Analysis'!J96-'STS Analysis'!BL96)/'STS Analysis'!J96,"")</f>
        <v/>
      </c>
      <c r="AM96" s="91" t="str">
        <f>+IFERROR(('STS Analysis'!K96-'STS Analysis'!BM96)/'STS Analysis'!K96,"")</f>
        <v/>
      </c>
      <c r="AN96" s="93"/>
    </row>
    <row r="97" spans="1:40" x14ac:dyDescent="0.35">
      <c r="A97" s="193">
        <v>43508</v>
      </c>
      <c r="B97" s="260" t="str">
        <f>+IFERROR(('STS Analysis'!D97-'STS Analysis'!G97)/'STS Analysis'!D97,"")</f>
        <v/>
      </c>
      <c r="C97" s="290" t="str">
        <f>+IFERROR(('STS Analysis'!E97-'STS Analysis'!H97)/'STS Analysis'!E97,"")</f>
        <v/>
      </c>
      <c r="D97" s="259" t="str">
        <f>IFERROR(('STS Analysis'!D97-'STS Analysis'!G97)/('STS Analysis'!N97-'STS Analysis'!G97),"")</f>
        <v/>
      </c>
      <c r="E97" s="266"/>
      <c r="F97" s="263" t="str">
        <f>+IFERROR(('STS Analysis'!G97-('STS Analysis'!W97))/'STS Analysis'!G97,"")</f>
        <v/>
      </c>
      <c r="G97" s="7" t="str">
        <f>+IFERROR(('STS Analysis'!H97-'STS Analysis'!X97)/'STS Analysis'!H97,"")</f>
        <v/>
      </c>
      <c r="H97" s="7" t="str">
        <f>+IFERROR(('STS Analysis'!I97-'STS Analysis'!Y97)/'STS Analysis'!I97,"")</f>
        <v/>
      </c>
      <c r="I97" s="7" t="str">
        <f>+IFERROR(('STS Analysis'!J97-'STS Analysis'!Z97)/'STS Analysis'!J97,"")</f>
        <v/>
      </c>
      <c r="J97" s="260" t="str">
        <f>+IFERROR(('STS Analysis'!W97-'STS Analysis'!AD97/1000)/'STS Analysis'!W97,"")</f>
        <v/>
      </c>
      <c r="K97" s="7" t="str">
        <f>+IFERROR(('STS Analysis'!X97-'STS Analysis'!AE97)/'STS Analysis'!X97,"")</f>
        <v/>
      </c>
      <c r="L97" s="7" t="str">
        <f>+IFERROR(('STS Analysis'!Y97-'STS Analysis'!AF97)/'STS Analysis'!Y97,"")</f>
        <v/>
      </c>
      <c r="M97" s="7" t="str">
        <f>+IFERROR(('STS Analysis'!Z97-'STS Analysis'!AG97)/'STS Analysis'!Z97,"")</f>
        <v/>
      </c>
      <c r="N97" s="260" t="str">
        <f>+IFERROR(('STS Analysis'!AD97-'STS Analysis'!AK97)/'STS Analysis'!AD97,"")</f>
        <v/>
      </c>
      <c r="O97" s="7" t="str">
        <f>+IFERROR(('STS Analysis'!AE97-'STS Analysis'!AL97)/'STS Analysis'!AE97,"")</f>
        <v/>
      </c>
      <c r="P97" s="7" t="str">
        <f>+IFERROR(('STS Analysis'!AF97-'STS Analysis'!AM97)/'STS Analysis'!AF97,"")</f>
        <v/>
      </c>
      <c r="Q97" s="7" t="str">
        <f>+IFERROR(('STS Analysis'!AG97-'STS Analysis'!AN97)/'STS Analysis'!AG97,"")</f>
        <v/>
      </c>
      <c r="R97" s="260" t="str">
        <f>+IFERROR(('STS Analysis'!AK97-'STS Analysis'!AQ97)/'STS Analysis'!AK97,"")</f>
        <v/>
      </c>
      <c r="S97" s="7" t="str">
        <f>+IFERROR(('STS Analysis'!AL97-'STS Analysis'!AX97)/'STS Analysis'!AL97,"")</f>
        <v/>
      </c>
      <c r="T97" s="7" t="str">
        <f>+IFERROR(('STS Analysis'!AM97-'STS Analysis'!AY97)/'STS Analysis'!AM97,"")</f>
        <v/>
      </c>
      <c r="U97" s="91" t="str">
        <f>+IFERROR(('STS Analysis'!AN97-'STS Analysis'!AZ97)/'STS Analysis'!AN97,"")</f>
        <v/>
      </c>
      <c r="V97" s="263" t="str">
        <f>+IFERROR(('STS Analysis'!D97-'STS Analysis'!AQ97/1000)/'STS Analysis'!D97,"")</f>
        <v/>
      </c>
      <c r="W97" s="7" t="str">
        <f>+IFERROR(('STS Analysis'!E97-'STS Analysis'!AX97)/'STS Analysis'!E97,"")</f>
        <v/>
      </c>
      <c r="X97" s="7" t="str">
        <f>+IFERROR(('STS Analysis'!I97-'STS Analysis'!AY97)/'STS Analysis'!I97,"")</f>
        <v/>
      </c>
      <c r="Y97" s="7" t="str">
        <f>+IFERROR(('STS Analysis'!J97-'STS Analysis'!AZ97)/'STS Analysis'!J97,"")</f>
        <v/>
      </c>
      <c r="Z97" s="137" t="str">
        <f>+IFERROR(('STS Analysis'!K97-'STS Analysis'!BA97)/'STS Analysis'!K97,"")</f>
        <v/>
      </c>
      <c r="AA97" s="260"/>
      <c r="AB97" s="7" t="str">
        <f>+IFERROR(('STS Analysis'!H97-'STS Analysis'!BD97)/'STS Analysis'!H97,"")</f>
        <v/>
      </c>
      <c r="AC97" s="7" t="str">
        <f>+IFERROR(('STS Analysis'!I97-'STS Analysis'!BE97)/'STS Analysis'!I97,"")</f>
        <v/>
      </c>
      <c r="AD97" s="91" t="str">
        <f>+IFERROR(('STS Analysis'!J97-'STS Analysis'!BF97)/'STS Analysis'!J97,"")</f>
        <v/>
      </c>
      <c r="AE97" s="263" t="str">
        <f>+IFERROR(('STS Analysis'!BC97-'STS Analysis'!BI97)/'STS Analysis'!BC97,"")</f>
        <v/>
      </c>
      <c r="AF97" s="7" t="str">
        <f>+IFERROR(('STS Analysis'!BD97-'STS Analysis'!BJ97)/'STS Analysis'!BD97,"")</f>
        <v/>
      </c>
      <c r="AG97" s="7" t="str">
        <f>+IFERROR(('STS Analysis'!BE97-'STS Analysis'!BK97)/'STS Analysis'!BE97,"")</f>
        <v/>
      </c>
      <c r="AH97" s="7" t="str">
        <f>+IFERROR(('STS Analysis'!BF97-'STS Analysis'!BL97)/'STS Analysis'!BF97,"")</f>
        <v/>
      </c>
      <c r="AI97" s="260" t="str">
        <f>+IFERROR(('STS Analysis'!D97-'STS Analysis'!BI97/1000)/'STS Analysis'!D97,"")</f>
        <v/>
      </c>
      <c r="AJ97" s="7" t="str">
        <f>+IFERROR(('STS Analysis'!E97-'STS Analysis'!BJ97)/'STS Analysis'!E97,"")</f>
        <v/>
      </c>
      <c r="AK97" s="7" t="str">
        <f>+IFERROR(('STS Analysis'!I97-'STS Analysis'!BK97)/'STS Analysis'!I97,"")</f>
        <v/>
      </c>
      <c r="AL97" s="7" t="str">
        <f>+IFERROR(('STS Analysis'!J97-'STS Analysis'!BL97)/'STS Analysis'!J97,"")</f>
        <v/>
      </c>
      <c r="AM97" s="91" t="str">
        <f>+IFERROR(('STS Analysis'!K97-'STS Analysis'!BM97)/'STS Analysis'!K97,"")</f>
        <v/>
      </c>
      <c r="AN97" s="93"/>
    </row>
    <row r="98" spans="1:40" x14ac:dyDescent="0.35">
      <c r="A98" s="193">
        <v>43509</v>
      </c>
      <c r="B98" s="260">
        <f>+IFERROR(('STS Analysis'!D98-'STS Analysis'!G98)/'STS Analysis'!D98,"")</f>
        <v>0.16496645978414951</v>
      </c>
      <c r="C98" s="290" t="str">
        <f>+IFERROR(('STS Analysis'!E98-'STS Analysis'!H98)/'STS Analysis'!E98,"")</f>
        <v/>
      </c>
      <c r="D98" s="259">
        <f>IFERROR(('STS Analysis'!D98-'STS Analysis'!G98)/('STS Analysis'!N98-'STS Analysis'!G98),"")</f>
        <v>3.5183674585498606E-2</v>
      </c>
      <c r="E98" s="266"/>
      <c r="F98" s="263" t="str">
        <f>+IFERROR(('STS Analysis'!G98-('STS Analysis'!W98))/'STS Analysis'!G98,"")</f>
        <v/>
      </c>
      <c r="G98" s="7" t="str">
        <f>+IFERROR(('STS Analysis'!H98-'STS Analysis'!X98)/'STS Analysis'!H98,"")</f>
        <v/>
      </c>
      <c r="H98" s="7" t="str">
        <f>+IFERROR(('STS Analysis'!I98-'STS Analysis'!Y98)/'STS Analysis'!I98,"")</f>
        <v/>
      </c>
      <c r="I98" s="7" t="str">
        <f>+IFERROR(('STS Analysis'!J98-'STS Analysis'!Z98)/'STS Analysis'!J98,"")</f>
        <v/>
      </c>
      <c r="J98" s="260" t="str">
        <f>+IFERROR(('STS Analysis'!W98-'STS Analysis'!AD98/1000)/'STS Analysis'!W98,"")</f>
        <v/>
      </c>
      <c r="K98" s="7" t="str">
        <f>+IFERROR(('STS Analysis'!X98-'STS Analysis'!AE98)/'STS Analysis'!X98,"")</f>
        <v/>
      </c>
      <c r="L98" s="7" t="str">
        <f>+IFERROR(('STS Analysis'!Y98-'STS Analysis'!AF98)/'STS Analysis'!Y98,"")</f>
        <v/>
      </c>
      <c r="M98" s="7" t="str">
        <f>+IFERROR(('STS Analysis'!Z98-'STS Analysis'!AG98)/'STS Analysis'!Z98,"")</f>
        <v/>
      </c>
      <c r="N98" s="260" t="str">
        <f>+IFERROR(('STS Analysis'!AD98-'STS Analysis'!AK98)/'STS Analysis'!AD98,"")</f>
        <v/>
      </c>
      <c r="O98" s="7" t="str">
        <f>+IFERROR(('STS Analysis'!AE98-'STS Analysis'!AL98)/'STS Analysis'!AE98,"")</f>
        <v/>
      </c>
      <c r="P98" s="7" t="str">
        <f>+IFERROR(('STS Analysis'!AF98-'STS Analysis'!AM98)/'STS Analysis'!AF98,"")</f>
        <v/>
      </c>
      <c r="Q98" s="7" t="str">
        <f>+IFERROR(('STS Analysis'!AG98-'STS Analysis'!AN98)/'STS Analysis'!AG98,"")</f>
        <v/>
      </c>
      <c r="R98" s="260" t="str">
        <f>+IFERROR(('STS Analysis'!AK98-'STS Analysis'!AQ98)/'STS Analysis'!AK98,"")</f>
        <v/>
      </c>
      <c r="S98" s="7" t="str">
        <f>+IFERROR(('STS Analysis'!AL98-'STS Analysis'!AX98)/'STS Analysis'!AL98,"")</f>
        <v/>
      </c>
      <c r="T98" s="7" t="str">
        <f>+IFERROR(('STS Analysis'!AM98-'STS Analysis'!AY98)/'STS Analysis'!AM98,"")</f>
        <v/>
      </c>
      <c r="U98" s="91" t="str">
        <f>+IFERROR(('STS Analysis'!AN98-'STS Analysis'!AZ98)/'STS Analysis'!AN98,"")</f>
        <v/>
      </c>
      <c r="V98" s="263">
        <f>+IFERROR(('STS Analysis'!D98-'STS Analysis'!AQ98/1000)/'STS Analysis'!D98,"")</f>
        <v>0.96996077990455432</v>
      </c>
      <c r="W98" s="7" t="str">
        <f>+IFERROR(('STS Analysis'!E98-'STS Analysis'!AX98)/'STS Analysis'!E98,"")</f>
        <v/>
      </c>
      <c r="X98" s="7" t="str">
        <f>+IFERROR(('STS Analysis'!I98-'STS Analysis'!AY98)/'STS Analysis'!I98,"")</f>
        <v/>
      </c>
      <c r="Y98" s="7" t="str">
        <f>+IFERROR(('STS Analysis'!J98-'STS Analysis'!AZ98)/'STS Analysis'!J98,"")</f>
        <v/>
      </c>
      <c r="Z98" s="137" t="str">
        <f>+IFERROR(('STS Analysis'!K98-'STS Analysis'!BA98)/'STS Analysis'!K98,"")</f>
        <v/>
      </c>
      <c r="AA98" s="260"/>
      <c r="AB98" s="7" t="str">
        <f>+IFERROR(('STS Analysis'!H98-'STS Analysis'!BD98)/'STS Analysis'!H98,"")</f>
        <v/>
      </c>
      <c r="AC98" s="7" t="str">
        <f>+IFERROR(('STS Analysis'!I98-'STS Analysis'!BE98)/'STS Analysis'!I98,"")</f>
        <v/>
      </c>
      <c r="AD98" s="91" t="str">
        <f>+IFERROR(('STS Analysis'!J98-'STS Analysis'!BF98)/'STS Analysis'!J98,"")</f>
        <v/>
      </c>
      <c r="AE98" s="263" t="str">
        <f>+IFERROR(('STS Analysis'!BC98-'STS Analysis'!BI98)/'STS Analysis'!BC98,"")</f>
        <v/>
      </c>
      <c r="AF98" s="7" t="str">
        <f>+IFERROR(('STS Analysis'!BD98-'STS Analysis'!BJ98)/'STS Analysis'!BD98,"")</f>
        <v/>
      </c>
      <c r="AG98" s="7" t="str">
        <f>+IFERROR(('STS Analysis'!BE98-'STS Analysis'!BK98)/'STS Analysis'!BE98,"")</f>
        <v/>
      </c>
      <c r="AH98" s="7" t="str">
        <f>+IFERROR(('STS Analysis'!BF98-'STS Analysis'!BL98)/'STS Analysis'!BF98,"")</f>
        <v/>
      </c>
      <c r="AI98" s="260" t="str">
        <f>+IFERROR(('STS Analysis'!D98-'STS Analysis'!BI98/1000)/'STS Analysis'!D98,"")</f>
        <v/>
      </c>
      <c r="AJ98" s="7" t="str">
        <f>+IFERROR(('STS Analysis'!E98-'STS Analysis'!BJ98)/'STS Analysis'!E98,"")</f>
        <v/>
      </c>
      <c r="AK98" s="7" t="str">
        <f>+IFERROR(('STS Analysis'!I98-'STS Analysis'!BK98)/'STS Analysis'!I98,"")</f>
        <v/>
      </c>
      <c r="AL98" s="7" t="str">
        <f>+IFERROR(('STS Analysis'!J98-'STS Analysis'!BL98)/'STS Analysis'!J98,"")</f>
        <v/>
      </c>
      <c r="AM98" s="91" t="str">
        <f>+IFERROR(('STS Analysis'!K98-'STS Analysis'!BM98)/'STS Analysis'!K98,"")</f>
        <v/>
      </c>
      <c r="AN98" s="93"/>
    </row>
    <row r="99" spans="1:40" x14ac:dyDescent="0.35">
      <c r="A99" s="193">
        <v>43510</v>
      </c>
      <c r="B99" s="260" t="str">
        <f>+IFERROR(('STS Analysis'!D99-'STS Analysis'!G99)/'STS Analysis'!D99,"")</f>
        <v/>
      </c>
      <c r="C99" s="290">
        <f>+IFERROR(('STS Analysis'!E99-'STS Analysis'!H99)/'STS Analysis'!E99,"")</f>
        <v>-0.70370370370370372</v>
      </c>
      <c r="D99" s="259" t="str">
        <f>IFERROR(('STS Analysis'!D99-'STS Analysis'!G99)/('STS Analysis'!N99-'STS Analysis'!G99),"")</f>
        <v/>
      </c>
      <c r="E99" s="266"/>
      <c r="F99" s="263" t="str">
        <f>+IFERROR(('STS Analysis'!G99-('STS Analysis'!W99))/'STS Analysis'!G99,"")</f>
        <v/>
      </c>
      <c r="G99" s="7" t="str">
        <f>+IFERROR(('STS Analysis'!H99-'STS Analysis'!X99)/'STS Analysis'!H99,"")</f>
        <v/>
      </c>
      <c r="H99" s="7" t="str">
        <f>+IFERROR(('STS Analysis'!I99-'STS Analysis'!Y99)/'STS Analysis'!I99,"")</f>
        <v/>
      </c>
      <c r="I99" s="7" t="str">
        <f>+IFERROR(('STS Analysis'!J99-'STS Analysis'!Z99)/'STS Analysis'!J99,"")</f>
        <v/>
      </c>
      <c r="J99" s="260" t="str">
        <f>+IFERROR(('STS Analysis'!W99-'STS Analysis'!AD99/1000)/'STS Analysis'!W99,"")</f>
        <v/>
      </c>
      <c r="K99" s="7" t="str">
        <f>+IFERROR(('STS Analysis'!X99-'STS Analysis'!AE99)/'STS Analysis'!X99,"")</f>
        <v/>
      </c>
      <c r="L99" s="7" t="str">
        <f>+IFERROR(('STS Analysis'!Y99-'STS Analysis'!AF99)/'STS Analysis'!Y99,"")</f>
        <v/>
      </c>
      <c r="M99" s="7" t="str">
        <f>+IFERROR(('STS Analysis'!Z99-'STS Analysis'!AG99)/'STS Analysis'!Z99,"")</f>
        <v/>
      </c>
      <c r="N99" s="260" t="str">
        <f>+IFERROR(('STS Analysis'!AD99-'STS Analysis'!AK99)/'STS Analysis'!AD99,"")</f>
        <v/>
      </c>
      <c r="O99" s="7" t="str">
        <f>+IFERROR(('STS Analysis'!AE99-'STS Analysis'!AL99)/'STS Analysis'!AE99,"")</f>
        <v/>
      </c>
      <c r="P99" s="7" t="str">
        <f>+IFERROR(('STS Analysis'!AF99-'STS Analysis'!AM99)/'STS Analysis'!AF99,"")</f>
        <v/>
      </c>
      <c r="Q99" s="7" t="str">
        <f>+IFERROR(('STS Analysis'!AG99-'STS Analysis'!AN99)/'STS Analysis'!AG99,"")</f>
        <v/>
      </c>
      <c r="R99" s="260" t="str">
        <f>+IFERROR(('STS Analysis'!AK99-'STS Analysis'!AQ99)/'STS Analysis'!AK99,"")</f>
        <v/>
      </c>
      <c r="S99" s="7" t="str">
        <f>+IFERROR(('STS Analysis'!AL99-'STS Analysis'!AX99)/'STS Analysis'!AL99,"")</f>
        <v/>
      </c>
      <c r="T99" s="7" t="str">
        <f>+IFERROR(('STS Analysis'!AM99-'STS Analysis'!AY99)/'STS Analysis'!AM99,"")</f>
        <v/>
      </c>
      <c r="U99" s="91" t="str">
        <f>+IFERROR(('STS Analysis'!AN99-'STS Analysis'!AZ99)/'STS Analysis'!AN99,"")</f>
        <v/>
      </c>
      <c r="V99" s="263" t="str">
        <f>+IFERROR(('STS Analysis'!D99-'STS Analysis'!AQ99/1000)/'STS Analysis'!D99,"")</f>
        <v/>
      </c>
      <c r="W99" s="7">
        <f>+IFERROR(('STS Analysis'!E99-'STS Analysis'!AX99)/'STS Analysis'!E99,"")</f>
        <v>0.78518518518518521</v>
      </c>
      <c r="X99" s="7">
        <f>+IFERROR(('STS Analysis'!I99-'STS Analysis'!AY99)/'STS Analysis'!I99,"")</f>
        <v>0.46153846153846156</v>
      </c>
      <c r="Y99" s="7">
        <f>+IFERROR(('STS Analysis'!J99-'STS Analysis'!AZ99)/'STS Analysis'!J99,"")</f>
        <v>0.97373737373737379</v>
      </c>
      <c r="Z99" s="137" t="str">
        <f>+IFERROR(('STS Analysis'!K99-'STS Analysis'!BA99)/'STS Analysis'!K99,"")</f>
        <v/>
      </c>
      <c r="AA99" s="260"/>
      <c r="AB99" s="7" t="str">
        <f>+IFERROR(('STS Analysis'!H99-'STS Analysis'!BD99)/'STS Analysis'!H99,"")</f>
        <v/>
      </c>
      <c r="AC99" s="7" t="str">
        <f>+IFERROR(('STS Analysis'!I99-'STS Analysis'!BE99)/'STS Analysis'!I99,"")</f>
        <v/>
      </c>
      <c r="AD99" s="91" t="str">
        <f>+IFERROR(('STS Analysis'!J99-'STS Analysis'!BF99)/'STS Analysis'!J99,"")</f>
        <v/>
      </c>
      <c r="AE99" s="263" t="str">
        <f>+IFERROR(('STS Analysis'!BC99-'STS Analysis'!BI99)/'STS Analysis'!BC99,"")</f>
        <v/>
      </c>
      <c r="AF99" s="7" t="str">
        <f>+IFERROR(('STS Analysis'!BD99-'STS Analysis'!BJ99)/'STS Analysis'!BD99,"")</f>
        <v/>
      </c>
      <c r="AG99" s="7" t="str">
        <f>+IFERROR(('STS Analysis'!BE99-'STS Analysis'!BK99)/'STS Analysis'!BE99,"")</f>
        <v/>
      </c>
      <c r="AH99" s="7" t="str">
        <f>+IFERROR(('STS Analysis'!BF99-'STS Analysis'!BL99)/'STS Analysis'!BF99,"")</f>
        <v/>
      </c>
      <c r="AI99" s="260" t="str">
        <f>+IFERROR(('STS Analysis'!D99-'STS Analysis'!BI99/1000)/'STS Analysis'!D99,"")</f>
        <v/>
      </c>
      <c r="AJ99" s="7" t="str">
        <f>+IFERROR(('STS Analysis'!E99-'STS Analysis'!BJ99)/'STS Analysis'!E99,"")</f>
        <v/>
      </c>
      <c r="AK99" s="7" t="str">
        <f>+IFERROR(('STS Analysis'!I99-'STS Analysis'!BK99)/'STS Analysis'!I99,"")</f>
        <v/>
      </c>
      <c r="AL99" s="7" t="str">
        <f>+IFERROR(('STS Analysis'!J99-'STS Analysis'!BL99)/'STS Analysis'!J99,"")</f>
        <v/>
      </c>
      <c r="AM99" s="91" t="str">
        <f>+IFERROR(('STS Analysis'!K99-'STS Analysis'!BM99)/'STS Analysis'!K99,"")</f>
        <v/>
      </c>
      <c r="AN99" s="93"/>
    </row>
    <row r="100" spans="1:40" x14ac:dyDescent="0.35">
      <c r="A100" s="193">
        <v>43511</v>
      </c>
      <c r="B100" s="260">
        <f>+IFERROR(('STS Analysis'!D100-'STS Analysis'!G100)/'STS Analysis'!D100,"")</f>
        <v>0.27423229675226113</v>
      </c>
      <c r="C100" s="290" t="str">
        <f>+IFERROR(('STS Analysis'!E100-'STS Analysis'!H100)/'STS Analysis'!E100,"")</f>
        <v/>
      </c>
      <c r="D100" s="259">
        <f>IFERROR(('STS Analysis'!D100-'STS Analysis'!G100)/('STS Analysis'!N100-'STS Analysis'!G100),"")</f>
        <v>7.2655892033428246E-2</v>
      </c>
      <c r="E100" s="266"/>
      <c r="F100" s="263" t="str">
        <f>+IFERROR(('STS Analysis'!G100-('STS Analysis'!W100))/'STS Analysis'!G100,"")</f>
        <v/>
      </c>
      <c r="G100" s="7" t="str">
        <f>+IFERROR(('STS Analysis'!H100-'STS Analysis'!X100)/'STS Analysis'!H100,"")</f>
        <v/>
      </c>
      <c r="H100" s="7" t="str">
        <f>+IFERROR(('STS Analysis'!I100-'STS Analysis'!Y100)/'STS Analysis'!I100,"")</f>
        <v/>
      </c>
      <c r="I100" s="7" t="str">
        <f>+IFERROR(('STS Analysis'!J100-'STS Analysis'!Z100)/'STS Analysis'!J100,"")</f>
        <v/>
      </c>
      <c r="J100" s="260" t="str">
        <f>+IFERROR(('STS Analysis'!W100-'STS Analysis'!AD100/1000)/'STS Analysis'!W100,"")</f>
        <v/>
      </c>
      <c r="K100" s="7" t="str">
        <f>+IFERROR(('STS Analysis'!X100-'STS Analysis'!AE100)/'STS Analysis'!X100,"")</f>
        <v/>
      </c>
      <c r="L100" s="7" t="str">
        <f>+IFERROR(('STS Analysis'!Y100-'STS Analysis'!AF100)/'STS Analysis'!Y100,"")</f>
        <v/>
      </c>
      <c r="M100" s="7" t="str">
        <f>+IFERROR(('STS Analysis'!Z100-'STS Analysis'!AG100)/'STS Analysis'!Z100,"")</f>
        <v/>
      </c>
      <c r="N100" s="260" t="str">
        <f>+IFERROR(('STS Analysis'!AD100-'STS Analysis'!AK100)/'STS Analysis'!AD100,"")</f>
        <v/>
      </c>
      <c r="O100" s="7" t="str">
        <f>+IFERROR(('STS Analysis'!AE100-'STS Analysis'!AL100)/'STS Analysis'!AE100,"")</f>
        <v/>
      </c>
      <c r="P100" s="7" t="str">
        <f>+IFERROR(('STS Analysis'!AF100-'STS Analysis'!AM100)/'STS Analysis'!AF100,"")</f>
        <v/>
      </c>
      <c r="Q100" s="7" t="str">
        <f>+IFERROR(('STS Analysis'!AG100-'STS Analysis'!AN100)/'STS Analysis'!AG100,"")</f>
        <v/>
      </c>
      <c r="R100" s="260" t="str">
        <f>+IFERROR(('STS Analysis'!AK100-'STS Analysis'!AQ100)/'STS Analysis'!AK100,"")</f>
        <v/>
      </c>
      <c r="S100" s="7" t="str">
        <f>+IFERROR(('STS Analysis'!AL100-'STS Analysis'!AX100)/'STS Analysis'!AL100,"")</f>
        <v/>
      </c>
      <c r="T100" s="7" t="str">
        <f>+IFERROR(('STS Analysis'!AM100-'STS Analysis'!AY100)/'STS Analysis'!AM100,"")</f>
        <v/>
      </c>
      <c r="U100" s="91" t="str">
        <f>+IFERROR(('STS Analysis'!AN100-'STS Analysis'!AZ100)/'STS Analysis'!AN100,"")</f>
        <v/>
      </c>
      <c r="V100" s="263" t="str">
        <f>+IFERROR(('STS Analysis'!D100-'STS Analysis'!AQ100/1000)/'STS Analysis'!D100,"")</f>
        <v/>
      </c>
      <c r="W100" s="7" t="str">
        <f>+IFERROR(('STS Analysis'!E100-'STS Analysis'!AX100)/'STS Analysis'!E100,"")</f>
        <v/>
      </c>
      <c r="X100" s="7" t="str">
        <f>+IFERROR(('STS Analysis'!I100-'STS Analysis'!AY100)/'STS Analysis'!I100,"")</f>
        <v/>
      </c>
      <c r="Y100" s="7" t="str">
        <f>+IFERROR(('STS Analysis'!J100-'STS Analysis'!AZ100)/'STS Analysis'!J100,"")</f>
        <v/>
      </c>
      <c r="Z100" s="137" t="str">
        <f>+IFERROR(('STS Analysis'!K100-'STS Analysis'!BA100)/'STS Analysis'!K100,"")</f>
        <v/>
      </c>
      <c r="AA100" s="260"/>
      <c r="AB100" s="7" t="str">
        <f>+IFERROR(('STS Analysis'!H100-'STS Analysis'!BD100)/'STS Analysis'!H100,"")</f>
        <v/>
      </c>
      <c r="AC100" s="7" t="str">
        <f>+IFERROR(('STS Analysis'!I100-'STS Analysis'!BE100)/'STS Analysis'!I100,"")</f>
        <v/>
      </c>
      <c r="AD100" s="91" t="str">
        <f>+IFERROR(('STS Analysis'!J100-'STS Analysis'!BF100)/'STS Analysis'!J100,"")</f>
        <v/>
      </c>
      <c r="AE100" s="263" t="str">
        <f>+IFERROR(('STS Analysis'!BC100-'STS Analysis'!BI100)/'STS Analysis'!BC100,"")</f>
        <v/>
      </c>
      <c r="AF100" s="7" t="str">
        <f>+IFERROR(('STS Analysis'!BD100-'STS Analysis'!BJ100)/'STS Analysis'!BD100,"")</f>
        <v/>
      </c>
      <c r="AG100" s="7" t="str">
        <f>+IFERROR(('STS Analysis'!BE100-'STS Analysis'!BK100)/'STS Analysis'!BE100,"")</f>
        <v/>
      </c>
      <c r="AH100" s="7" t="str">
        <f>+IFERROR(('STS Analysis'!BF100-'STS Analysis'!BL100)/'STS Analysis'!BF100,"")</f>
        <v/>
      </c>
      <c r="AI100" s="260" t="str">
        <f>+IFERROR(('STS Analysis'!D100-'STS Analysis'!BI100/1000)/'STS Analysis'!D100,"")</f>
        <v/>
      </c>
      <c r="AJ100" s="7" t="str">
        <f>+IFERROR(('STS Analysis'!E100-'STS Analysis'!BJ100)/'STS Analysis'!E100,"")</f>
        <v/>
      </c>
      <c r="AK100" s="7" t="str">
        <f>+IFERROR(('STS Analysis'!I100-'STS Analysis'!BK100)/'STS Analysis'!I100,"")</f>
        <v/>
      </c>
      <c r="AL100" s="7" t="str">
        <f>+IFERROR(('STS Analysis'!J100-'STS Analysis'!BL100)/'STS Analysis'!J100,"")</f>
        <v/>
      </c>
      <c r="AM100" s="91" t="str">
        <f>+IFERROR(('STS Analysis'!K100-'STS Analysis'!BM100)/'STS Analysis'!K100,"")</f>
        <v/>
      </c>
      <c r="AN100" s="93"/>
    </row>
    <row r="101" spans="1:40" x14ac:dyDescent="0.35">
      <c r="A101" s="193">
        <v>43512</v>
      </c>
      <c r="B101" s="295" t="str">
        <f>+IFERROR(('STS Analysis'!D101-'STS Analysis'!G101)/'STS Analysis'!D101,"")</f>
        <v/>
      </c>
      <c r="C101" s="296" t="str">
        <f>+IFERROR(('STS Analysis'!E101-'STS Analysis'!H101)/'STS Analysis'!E101,"")</f>
        <v/>
      </c>
      <c r="D101" s="296" t="str">
        <f>IFERROR(('STS Analysis'!D101-'STS Analysis'!G101)/('STS Analysis'!N101-'STS Analysis'!G101),"")</f>
        <v/>
      </c>
      <c r="E101" s="297"/>
      <c r="F101" s="298" t="str">
        <f>+IFERROR(('STS Analysis'!G101-('STS Analysis'!W101))/'STS Analysis'!G101,"")</f>
        <v/>
      </c>
      <c r="G101" s="299" t="str">
        <f>+IFERROR(('STS Analysis'!H101-'STS Analysis'!X101)/'STS Analysis'!H101,"")</f>
        <v/>
      </c>
      <c r="H101" s="299" t="str">
        <f>+IFERROR(('STS Analysis'!I101-'STS Analysis'!Y101)/'STS Analysis'!I101,"")</f>
        <v/>
      </c>
      <c r="I101" s="299" t="str">
        <f>+IFERROR(('STS Analysis'!J101-'STS Analysis'!Z101)/'STS Analysis'!J101,"")</f>
        <v/>
      </c>
      <c r="J101" s="295" t="str">
        <f>+IFERROR(('STS Analysis'!W101-'STS Analysis'!AD101/1000)/'STS Analysis'!W101,"")</f>
        <v/>
      </c>
      <c r="K101" s="299" t="str">
        <f>+IFERROR(('STS Analysis'!X101-'STS Analysis'!AE101)/'STS Analysis'!X101,"")</f>
        <v/>
      </c>
      <c r="L101" s="299" t="str">
        <f>+IFERROR(('STS Analysis'!Y101-'STS Analysis'!AF101)/'STS Analysis'!Y101,"")</f>
        <v/>
      </c>
      <c r="M101" s="299" t="str">
        <f>+IFERROR(('STS Analysis'!Z101-'STS Analysis'!AG101)/'STS Analysis'!Z101,"")</f>
        <v/>
      </c>
      <c r="N101" s="295" t="str">
        <f>+IFERROR(('STS Analysis'!AD101-'STS Analysis'!AK101)/'STS Analysis'!AD101,"")</f>
        <v/>
      </c>
      <c r="O101" s="299" t="str">
        <f>+IFERROR(('STS Analysis'!AE101-'STS Analysis'!AL101)/'STS Analysis'!AE101,"")</f>
        <v/>
      </c>
      <c r="P101" s="299" t="str">
        <f>+IFERROR(('STS Analysis'!AF101-'STS Analysis'!AM101)/'STS Analysis'!AF101,"")</f>
        <v/>
      </c>
      <c r="Q101" s="299" t="str">
        <f>+IFERROR(('STS Analysis'!AG101-'STS Analysis'!AN101)/'STS Analysis'!AG101,"")</f>
        <v/>
      </c>
      <c r="R101" s="295" t="str">
        <f>+IFERROR(('STS Analysis'!AK101-'STS Analysis'!AQ101)/'STS Analysis'!AK101,"")</f>
        <v/>
      </c>
      <c r="S101" s="299" t="str">
        <f>+IFERROR(('STS Analysis'!AL101-'STS Analysis'!AX101)/'STS Analysis'!AL101,"")</f>
        <v/>
      </c>
      <c r="T101" s="299" t="str">
        <f>+IFERROR(('STS Analysis'!AM101-'STS Analysis'!AY101)/'STS Analysis'!AM101,"")</f>
        <v/>
      </c>
      <c r="U101" s="300" t="str">
        <f>+IFERROR(('STS Analysis'!AN101-'STS Analysis'!AZ101)/'STS Analysis'!AN101,"")</f>
        <v/>
      </c>
      <c r="V101" s="298" t="str">
        <f>+IFERROR(('STS Analysis'!D101-'STS Analysis'!AQ101/1000)/'STS Analysis'!D101,"")</f>
        <v/>
      </c>
      <c r="W101" s="299" t="str">
        <f>+IFERROR(('STS Analysis'!E101-'STS Analysis'!AX101)/'STS Analysis'!E101,"")</f>
        <v/>
      </c>
      <c r="X101" s="299" t="str">
        <f>+IFERROR(('STS Analysis'!I101-'STS Analysis'!AY101)/'STS Analysis'!I101,"")</f>
        <v/>
      </c>
      <c r="Y101" s="299" t="str">
        <f>+IFERROR(('STS Analysis'!J101-'STS Analysis'!AZ101)/'STS Analysis'!J101,"")</f>
        <v/>
      </c>
      <c r="Z101" s="301" t="str">
        <f>+IFERROR(('STS Analysis'!K101-'STS Analysis'!BA101)/'STS Analysis'!K101,"")</f>
        <v/>
      </c>
      <c r="AA101" s="295"/>
      <c r="AB101" s="299" t="str">
        <f>+IFERROR(('STS Analysis'!H101-'STS Analysis'!BD101)/'STS Analysis'!H101,"")</f>
        <v/>
      </c>
      <c r="AC101" s="299" t="str">
        <f>+IFERROR(('STS Analysis'!I101-'STS Analysis'!BE101)/'STS Analysis'!I101,"")</f>
        <v/>
      </c>
      <c r="AD101" s="300" t="str">
        <f>+IFERROR(('STS Analysis'!J101-'STS Analysis'!BF101)/'STS Analysis'!J101,"")</f>
        <v/>
      </c>
      <c r="AE101" s="298" t="str">
        <f>+IFERROR(('STS Analysis'!BC101-'STS Analysis'!BI101)/'STS Analysis'!BC101,"")</f>
        <v/>
      </c>
      <c r="AF101" s="299" t="str">
        <f>+IFERROR(('STS Analysis'!BD101-'STS Analysis'!BJ101)/'STS Analysis'!BD101,"")</f>
        <v/>
      </c>
      <c r="AG101" s="299" t="str">
        <f>+IFERROR(('STS Analysis'!BE101-'STS Analysis'!BK101)/'STS Analysis'!BE101,"")</f>
        <v/>
      </c>
      <c r="AH101" s="299" t="str">
        <f>+IFERROR(('STS Analysis'!BF101-'STS Analysis'!BL101)/'STS Analysis'!BF101,"")</f>
        <v/>
      </c>
      <c r="AI101" s="295" t="str">
        <f>+IFERROR(('STS Analysis'!D101-'STS Analysis'!BI101/1000)/'STS Analysis'!D101,"")</f>
        <v/>
      </c>
      <c r="AJ101" s="299" t="str">
        <f>+IFERROR(('STS Analysis'!E101-'STS Analysis'!BJ101)/'STS Analysis'!E101,"")</f>
        <v/>
      </c>
      <c r="AK101" s="299" t="str">
        <f>+IFERROR(('STS Analysis'!I101-'STS Analysis'!BK101)/'STS Analysis'!I101,"")</f>
        <v/>
      </c>
      <c r="AL101" s="299" t="str">
        <f>+IFERROR(('STS Analysis'!J101-'STS Analysis'!BL101)/'STS Analysis'!J101,"")</f>
        <v/>
      </c>
      <c r="AM101" s="300" t="str">
        <f>+IFERROR(('STS Analysis'!K101-'STS Analysis'!BM101)/'STS Analysis'!K101,"")</f>
        <v/>
      </c>
      <c r="AN101" s="90"/>
    </row>
    <row r="102" spans="1:40" x14ac:dyDescent="0.35">
      <c r="A102" s="193">
        <v>43513</v>
      </c>
      <c r="B102" s="295" t="str">
        <f>+IFERROR(('STS Analysis'!D102-'STS Analysis'!G102)/'STS Analysis'!D102,"")</f>
        <v/>
      </c>
      <c r="C102" s="296" t="str">
        <f>+IFERROR(('STS Analysis'!E102-'STS Analysis'!H102)/'STS Analysis'!E102,"")</f>
        <v/>
      </c>
      <c r="D102" s="296" t="str">
        <f>IFERROR(('STS Analysis'!D102-'STS Analysis'!G102)/('STS Analysis'!N102-'STS Analysis'!G102),"")</f>
        <v/>
      </c>
      <c r="E102" s="297"/>
      <c r="F102" s="298" t="str">
        <f>+IFERROR(('STS Analysis'!G102-('STS Analysis'!W102))/'STS Analysis'!G102,"")</f>
        <v/>
      </c>
      <c r="G102" s="299" t="str">
        <f>+IFERROR(('STS Analysis'!H102-'STS Analysis'!X102)/'STS Analysis'!H102,"")</f>
        <v/>
      </c>
      <c r="H102" s="299" t="str">
        <f>+IFERROR(('STS Analysis'!I102-'STS Analysis'!Y102)/'STS Analysis'!I102,"")</f>
        <v/>
      </c>
      <c r="I102" s="299" t="str">
        <f>+IFERROR(('STS Analysis'!J102-'STS Analysis'!Z102)/'STS Analysis'!J102,"")</f>
        <v/>
      </c>
      <c r="J102" s="295" t="str">
        <f>+IFERROR(('STS Analysis'!W102-'STS Analysis'!AD102/1000)/'STS Analysis'!W102,"")</f>
        <v/>
      </c>
      <c r="K102" s="299" t="str">
        <f>+IFERROR(('STS Analysis'!X102-'STS Analysis'!AE102)/'STS Analysis'!X102,"")</f>
        <v/>
      </c>
      <c r="L102" s="299" t="str">
        <f>+IFERROR(('STS Analysis'!Y102-'STS Analysis'!AF102)/'STS Analysis'!Y102,"")</f>
        <v/>
      </c>
      <c r="M102" s="299" t="str">
        <f>+IFERROR(('STS Analysis'!Z102-'STS Analysis'!AG102)/'STS Analysis'!Z102,"")</f>
        <v/>
      </c>
      <c r="N102" s="295" t="str">
        <f>+IFERROR(('STS Analysis'!AD102-'STS Analysis'!AK102)/'STS Analysis'!AD102,"")</f>
        <v/>
      </c>
      <c r="O102" s="299" t="str">
        <f>+IFERROR(('STS Analysis'!AE102-'STS Analysis'!AL102)/'STS Analysis'!AE102,"")</f>
        <v/>
      </c>
      <c r="P102" s="299" t="str">
        <f>+IFERROR(('STS Analysis'!AF102-'STS Analysis'!AM102)/'STS Analysis'!AF102,"")</f>
        <v/>
      </c>
      <c r="Q102" s="299" t="str">
        <f>+IFERROR(('STS Analysis'!AG102-'STS Analysis'!AN102)/'STS Analysis'!AG102,"")</f>
        <v/>
      </c>
      <c r="R102" s="295" t="str">
        <f>+IFERROR(('STS Analysis'!AK102-'STS Analysis'!AQ102)/'STS Analysis'!AK102,"")</f>
        <v/>
      </c>
      <c r="S102" s="299" t="str">
        <f>+IFERROR(('STS Analysis'!AL102-'STS Analysis'!AX102)/'STS Analysis'!AL102,"")</f>
        <v/>
      </c>
      <c r="T102" s="299" t="str">
        <f>+IFERROR(('STS Analysis'!AM102-'STS Analysis'!AY102)/'STS Analysis'!AM102,"")</f>
        <v/>
      </c>
      <c r="U102" s="300" t="str">
        <f>+IFERROR(('STS Analysis'!AN102-'STS Analysis'!AZ102)/'STS Analysis'!AN102,"")</f>
        <v/>
      </c>
      <c r="V102" s="298" t="str">
        <f>+IFERROR(('STS Analysis'!D102-'STS Analysis'!AQ102/1000)/'STS Analysis'!D102,"")</f>
        <v/>
      </c>
      <c r="W102" s="299" t="str">
        <f>+IFERROR(('STS Analysis'!E102-'STS Analysis'!AX102)/'STS Analysis'!E102,"")</f>
        <v/>
      </c>
      <c r="X102" s="299" t="str">
        <f>+IFERROR(('STS Analysis'!I102-'STS Analysis'!AY102)/'STS Analysis'!I102,"")</f>
        <v/>
      </c>
      <c r="Y102" s="299" t="str">
        <f>+IFERROR(('STS Analysis'!J102-'STS Analysis'!AZ102)/'STS Analysis'!J102,"")</f>
        <v/>
      </c>
      <c r="Z102" s="301" t="str">
        <f>+IFERROR(('STS Analysis'!K102-'STS Analysis'!BA102)/'STS Analysis'!K102,"")</f>
        <v/>
      </c>
      <c r="AA102" s="295"/>
      <c r="AB102" s="299" t="str">
        <f>+IFERROR(('STS Analysis'!H102-'STS Analysis'!BD102)/'STS Analysis'!H102,"")</f>
        <v/>
      </c>
      <c r="AC102" s="299" t="str">
        <f>+IFERROR(('STS Analysis'!I102-'STS Analysis'!BE102)/'STS Analysis'!I102,"")</f>
        <v/>
      </c>
      <c r="AD102" s="300" t="str">
        <f>+IFERROR(('STS Analysis'!J102-'STS Analysis'!BF102)/'STS Analysis'!J102,"")</f>
        <v/>
      </c>
      <c r="AE102" s="298" t="str">
        <f>+IFERROR(('STS Analysis'!BC102-'STS Analysis'!BI102)/'STS Analysis'!BC102,"")</f>
        <v/>
      </c>
      <c r="AF102" s="299" t="str">
        <f>+IFERROR(('STS Analysis'!BD102-'STS Analysis'!BJ102)/'STS Analysis'!BD102,"")</f>
        <v/>
      </c>
      <c r="AG102" s="299" t="str">
        <f>+IFERROR(('STS Analysis'!BE102-'STS Analysis'!BK102)/'STS Analysis'!BE102,"")</f>
        <v/>
      </c>
      <c r="AH102" s="299" t="str">
        <f>+IFERROR(('STS Analysis'!BF102-'STS Analysis'!BL102)/'STS Analysis'!BF102,"")</f>
        <v/>
      </c>
      <c r="AI102" s="295" t="str">
        <f>+IFERROR(('STS Analysis'!D102-'STS Analysis'!BI102/1000)/'STS Analysis'!D102,"")</f>
        <v/>
      </c>
      <c r="AJ102" s="299" t="str">
        <f>+IFERROR(('STS Analysis'!E102-'STS Analysis'!BJ102)/'STS Analysis'!E102,"")</f>
        <v/>
      </c>
      <c r="AK102" s="299" t="str">
        <f>+IFERROR(('STS Analysis'!I102-'STS Analysis'!BK102)/'STS Analysis'!I102,"")</f>
        <v/>
      </c>
      <c r="AL102" s="299" t="str">
        <f>+IFERROR(('STS Analysis'!J102-'STS Analysis'!BL102)/'STS Analysis'!J102,"")</f>
        <v/>
      </c>
      <c r="AM102" s="300" t="str">
        <f>+IFERROR(('STS Analysis'!K102-'STS Analysis'!BM102)/'STS Analysis'!K102,"")</f>
        <v/>
      </c>
      <c r="AN102" s="90"/>
    </row>
    <row r="103" spans="1:40" x14ac:dyDescent="0.35">
      <c r="A103" s="193">
        <v>43514</v>
      </c>
      <c r="B103" s="260">
        <f>+IFERROR(('STS Analysis'!D103-'STS Analysis'!G103)/'STS Analysis'!D103,"")</f>
        <v>0.4309602499589788</v>
      </c>
      <c r="C103" s="290" t="str">
        <f>+IFERROR(('STS Analysis'!E103-'STS Analysis'!H103)/'STS Analysis'!E103,"")</f>
        <v/>
      </c>
      <c r="D103" s="259">
        <f>IFERROR(('STS Analysis'!D103-'STS Analysis'!G103)/('STS Analysis'!N103-'STS Analysis'!G103),"")</f>
        <v>0.17708092218114735</v>
      </c>
      <c r="E103" s="266"/>
      <c r="F103" s="263" t="str">
        <f>+IFERROR(('STS Analysis'!G103-('STS Analysis'!W103))/'STS Analysis'!G103,"")</f>
        <v/>
      </c>
      <c r="G103" s="7" t="str">
        <f>+IFERROR(('STS Analysis'!H103-'STS Analysis'!X103)/'STS Analysis'!H103,"")</f>
        <v/>
      </c>
      <c r="H103" s="7" t="str">
        <f>+IFERROR(('STS Analysis'!I103-'STS Analysis'!Y103)/'STS Analysis'!I103,"")</f>
        <v/>
      </c>
      <c r="I103" s="7" t="str">
        <f>+IFERROR(('STS Analysis'!J103-'STS Analysis'!Z103)/'STS Analysis'!J103,"")</f>
        <v/>
      </c>
      <c r="J103" s="260" t="str">
        <f>+IFERROR(('STS Analysis'!W103-'STS Analysis'!AD103/1000)/'STS Analysis'!W103,"")</f>
        <v/>
      </c>
      <c r="K103" s="7" t="str">
        <f>+IFERROR(('STS Analysis'!X103-'STS Analysis'!AE103)/'STS Analysis'!X103,"")</f>
        <v/>
      </c>
      <c r="L103" s="7" t="str">
        <f>+IFERROR(('STS Analysis'!Y103-'STS Analysis'!AF103)/'STS Analysis'!Y103,"")</f>
        <v/>
      </c>
      <c r="M103" s="7" t="str">
        <f>+IFERROR(('STS Analysis'!Z103-'STS Analysis'!AG103)/'STS Analysis'!Z103,"")</f>
        <v/>
      </c>
      <c r="N103" s="260" t="str">
        <f>+IFERROR(('STS Analysis'!AD103-'STS Analysis'!AK103)/'STS Analysis'!AD103,"")</f>
        <v/>
      </c>
      <c r="O103" s="7" t="str">
        <f>+IFERROR(('STS Analysis'!AE103-'STS Analysis'!AL103)/'STS Analysis'!AE103,"")</f>
        <v/>
      </c>
      <c r="P103" s="7" t="str">
        <f>+IFERROR(('STS Analysis'!AF103-'STS Analysis'!AM103)/'STS Analysis'!AF103,"")</f>
        <v/>
      </c>
      <c r="Q103" s="7" t="str">
        <f>+IFERROR(('STS Analysis'!AG103-'STS Analysis'!AN103)/'STS Analysis'!AG103,"")</f>
        <v/>
      </c>
      <c r="R103" s="260" t="str">
        <f>+IFERROR(('STS Analysis'!AK103-'STS Analysis'!AQ103)/'STS Analysis'!AK103,"")</f>
        <v/>
      </c>
      <c r="S103" s="7" t="str">
        <f>+IFERROR(('STS Analysis'!AL103-'STS Analysis'!AX103)/'STS Analysis'!AL103,"")</f>
        <v/>
      </c>
      <c r="T103" s="7" t="str">
        <f>+IFERROR(('STS Analysis'!AM103-'STS Analysis'!AY103)/'STS Analysis'!AM103,"")</f>
        <v/>
      </c>
      <c r="U103" s="91" t="str">
        <f>+IFERROR(('STS Analysis'!AN103-'STS Analysis'!AZ103)/'STS Analysis'!AN103,"")</f>
        <v/>
      </c>
      <c r="V103" s="263" t="str">
        <f>+IFERROR(('STS Analysis'!D103-'STS Analysis'!AQ103/1000)/'STS Analysis'!D103,"")</f>
        <v/>
      </c>
      <c r="W103" s="7" t="str">
        <f>+IFERROR(('STS Analysis'!E103-'STS Analysis'!AX103)/'STS Analysis'!E103,"")</f>
        <v/>
      </c>
      <c r="X103" s="7" t="str">
        <f>+IFERROR(('STS Analysis'!I103-'STS Analysis'!AY103)/'STS Analysis'!I103,"")</f>
        <v/>
      </c>
      <c r="Y103" s="7" t="str">
        <f>+IFERROR(('STS Analysis'!J103-'STS Analysis'!AZ103)/'STS Analysis'!J103,"")</f>
        <v/>
      </c>
      <c r="Z103" s="137" t="str">
        <f>+IFERROR(('STS Analysis'!K103-'STS Analysis'!BA103)/'STS Analysis'!K103,"")</f>
        <v/>
      </c>
      <c r="AA103" s="260"/>
      <c r="AB103" s="7" t="str">
        <f>+IFERROR(('STS Analysis'!H103-'STS Analysis'!BD103)/'STS Analysis'!H103,"")</f>
        <v/>
      </c>
      <c r="AC103" s="7" t="str">
        <f>+IFERROR(('STS Analysis'!I103-'STS Analysis'!BE103)/'STS Analysis'!I103,"")</f>
        <v/>
      </c>
      <c r="AD103" s="91" t="str">
        <f>+IFERROR(('STS Analysis'!J103-'STS Analysis'!BF103)/'STS Analysis'!J103,"")</f>
        <v/>
      </c>
      <c r="AE103" s="263" t="str">
        <f>+IFERROR(('STS Analysis'!BC103-'STS Analysis'!BI103)/'STS Analysis'!BC103,"")</f>
        <v/>
      </c>
      <c r="AF103" s="7" t="str">
        <f>+IFERROR(('STS Analysis'!BD103-'STS Analysis'!BJ103)/'STS Analysis'!BD103,"")</f>
        <v/>
      </c>
      <c r="AG103" s="7" t="str">
        <f>+IFERROR(('STS Analysis'!BE103-'STS Analysis'!BK103)/'STS Analysis'!BE103,"")</f>
        <v/>
      </c>
      <c r="AH103" s="7" t="str">
        <f>+IFERROR(('STS Analysis'!BF103-'STS Analysis'!BL103)/'STS Analysis'!BF103,"")</f>
        <v/>
      </c>
      <c r="AI103" s="260" t="str">
        <f>+IFERROR(('STS Analysis'!D103-'STS Analysis'!BI103/1000)/'STS Analysis'!D103,"")</f>
        <v/>
      </c>
      <c r="AJ103" s="7" t="str">
        <f>+IFERROR(('STS Analysis'!E103-'STS Analysis'!BJ103)/'STS Analysis'!E103,"")</f>
        <v/>
      </c>
      <c r="AK103" s="7" t="str">
        <f>+IFERROR(('STS Analysis'!I103-'STS Analysis'!BK103)/'STS Analysis'!I103,"")</f>
        <v/>
      </c>
      <c r="AL103" s="7" t="str">
        <f>+IFERROR(('STS Analysis'!J103-'STS Analysis'!BL103)/'STS Analysis'!J103,"")</f>
        <v/>
      </c>
      <c r="AM103" s="91" t="str">
        <f>+IFERROR(('STS Analysis'!K103-'STS Analysis'!BM103)/'STS Analysis'!K103,"")</f>
        <v/>
      </c>
      <c r="AN103" s="93"/>
    </row>
    <row r="104" spans="1:40" x14ac:dyDescent="0.35">
      <c r="A104" s="193">
        <v>43515</v>
      </c>
      <c r="B104" s="260" t="str">
        <f>+IFERROR(('STS Analysis'!D104-'STS Analysis'!G104)/'STS Analysis'!D104,"")</f>
        <v/>
      </c>
      <c r="C104" s="290" t="str">
        <f>+IFERROR(('STS Analysis'!E104-'STS Analysis'!H104)/'STS Analysis'!E104,"")</f>
        <v/>
      </c>
      <c r="D104" s="259" t="str">
        <f>IFERROR(('STS Analysis'!D104-'STS Analysis'!G104)/('STS Analysis'!N104-'STS Analysis'!G104),"")</f>
        <v/>
      </c>
      <c r="E104" s="266"/>
      <c r="F104" s="263" t="str">
        <f>+IFERROR(('STS Analysis'!G104-('STS Analysis'!W104))/'STS Analysis'!G104,"")</f>
        <v/>
      </c>
      <c r="G104" s="7" t="str">
        <f>+IFERROR(('STS Analysis'!H104-'STS Analysis'!X104)/'STS Analysis'!H104,"")</f>
        <v/>
      </c>
      <c r="H104" s="7" t="str">
        <f>+IFERROR(('STS Analysis'!I104-'STS Analysis'!Y104)/'STS Analysis'!I104,"")</f>
        <v/>
      </c>
      <c r="I104" s="7" t="str">
        <f>+IFERROR(('STS Analysis'!J104-'STS Analysis'!Z104)/'STS Analysis'!J104,"")</f>
        <v/>
      </c>
      <c r="J104" s="260" t="str">
        <f>+IFERROR(('STS Analysis'!W104-'STS Analysis'!AD104/1000)/'STS Analysis'!W104,"")</f>
        <v/>
      </c>
      <c r="K104" s="7" t="str">
        <f>+IFERROR(('STS Analysis'!X104-'STS Analysis'!AE104)/'STS Analysis'!X104,"")</f>
        <v/>
      </c>
      <c r="L104" s="7" t="str">
        <f>+IFERROR(('STS Analysis'!Y104-'STS Analysis'!AF104)/'STS Analysis'!Y104,"")</f>
        <v/>
      </c>
      <c r="M104" s="7" t="str">
        <f>+IFERROR(('STS Analysis'!Z104-'STS Analysis'!AG104)/'STS Analysis'!Z104,"")</f>
        <v/>
      </c>
      <c r="N104" s="260" t="str">
        <f>+IFERROR(('STS Analysis'!AD104-'STS Analysis'!AK104)/'STS Analysis'!AD104,"")</f>
        <v/>
      </c>
      <c r="O104" s="7" t="str">
        <f>+IFERROR(('STS Analysis'!AE104-'STS Analysis'!AL104)/'STS Analysis'!AE104,"")</f>
        <v/>
      </c>
      <c r="P104" s="7" t="str">
        <f>+IFERROR(('STS Analysis'!AF104-'STS Analysis'!AM104)/'STS Analysis'!AF104,"")</f>
        <v/>
      </c>
      <c r="Q104" s="7" t="str">
        <f>+IFERROR(('STS Analysis'!AG104-'STS Analysis'!AN104)/'STS Analysis'!AG104,"")</f>
        <v/>
      </c>
      <c r="R104" s="260" t="str">
        <f>+IFERROR(('STS Analysis'!AK104-'STS Analysis'!AQ104)/'STS Analysis'!AK104,"")</f>
        <v/>
      </c>
      <c r="S104" s="7" t="str">
        <f>+IFERROR(('STS Analysis'!AL104-'STS Analysis'!AX104)/'STS Analysis'!AL104,"")</f>
        <v/>
      </c>
      <c r="T104" s="7" t="str">
        <f>+IFERROR(('STS Analysis'!AM104-'STS Analysis'!AY104)/'STS Analysis'!AM104,"")</f>
        <v/>
      </c>
      <c r="U104" s="91" t="str">
        <f>+IFERROR(('STS Analysis'!AN104-'STS Analysis'!AZ104)/'STS Analysis'!AN104,"")</f>
        <v/>
      </c>
      <c r="V104" s="263" t="str">
        <f>+IFERROR(('STS Analysis'!D104-'STS Analysis'!AQ104/1000)/'STS Analysis'!D104,"")</f>
        <v/>
      </c>
      <c r="W104" s="7" t="str">
        <f>+IFERROR(('STS Analysis'!E104-'STS Analysis'!AX104)/'STS Analysis'!E104,"")</f>
        <v/>
      </c>
      <c r="X104" s="7" t="str">
        <f>+IFERROR(('STS Analysis'!I104-'STS Analysis'!AY104)/'STS Analysis'!I104,"")</f>
        <v/>
      </c>
      <c r="Y104" s="7" t="str">
        <f>+IFERROR(('STS Analysis'!J104-'STS Analysis'!AZ104)/'STS Analysis'!J104,"")</f>
        <v/>
      </c>
      <c r="Z104" s="137" t="str">
        <f>+IFERROR(('STS Analysis'!K104-'STS Analysis'!BA104)/'STS Analysis'!K104,"")</f>
        <v/>
      </c>
      <c r="AA104" s="260"/>
      <c r="AB104" s="7" t="str">
        <f>+IFERROR(('STS Analysis'!H104-'STS Analysis'!BD104)/'STS Analysis'!H104,"")</f>
        <v/>
      </c>
      <c r="AC104" s="7" t="str">
        <f>+IFERROR(('STS Analysis'!I104-'STS Analysis'!BE104)/'STS Analysis'!I104,"")</f>
        <v/>
      </c>
      <c r="AD104" s="91" t="str">
        <f>+IFERROR(('STS Analysis'!J104-'STS Analysis'!BF104)/'STS Analysis'!J104,"")</f>
        <v/>
      </c>
      <c r="AE104" s="263" t="str">
        <f>+IFERROR(('STS Analysis'!BC104-'STS Analysis'!BI104)/'STS Analysis'!BC104,"")</f>
        <v/>
      </c>
      <c r="AF104" s="7" t="str">
        <f>+IFERROR(('STS Analysis'!BD104-'STS Analysis'!BJ104)/'STS Analysis'!BD104,"")</f>
        <v/>
      </c>
      <c r="AG104" s="7" t="str">
        <f>+IFERROR(('STS Analysis'!BE104-'STS Analysis'!BK104)/'STS Analysis'!BE104,"")</f>
        <v/>
      </c>
      <c r="AH104" s="7" t="str">
        <f>+IFERROR(('STS Analysis'!BF104-'STS Analysis'!BL104)/'STS Analysis'!BF104,"")</f>
        <v/>
      </c>
      <c r="AI104" s="260" t="str">
        <f>+IFERROR(('STS Analysis'!D104-'STS Analysis'!BI104/1000)/'STS Analysis'!D104,"")</f>
        <v/>
      </c>
      <c r="AJ104" s="7" t="str">
        <f>+IFERROR(('STS Analysis'!E104-'STS Analysis'!BJ104)/'STS Analysis'!E104,"")</f>
        <v/>
      </c>
      <c r="AK104" s="7" t="str">
        <f>+IFERROR(('STS Analysis'!I104-'STS Analysis'!BK104)/'STS Analysis'!I104,"")</f>
        <v/>
      </c>
      <c r="AL104" s="7" t="str">
        <f>+IFERROR(('STS Analysis'!J104-'STS Analysis'!BL104)/'STS Analysis'!J104,"")</f>
        <v/>
      </c>
      <c r="AM104" s="91" t="str">
        <f>+IFERROR(('STS Analysis'!K104-'STS Analysis'!BM104)/'STS Analysis'!K104,"")</f>
        <v/>
      </c>
      <c r="AN104" s="93"/>
    </row>
    <row r="105" spans="1:40" x14ac:dyDescent="0.35">
      <c r="A105" s="193">
        <v>43516</v>
      </c>
      <c r="B105" s="260">
        <f>+IFERROR(('STS Analysis'!D105-'STS Analysis'!G105)/'STS Analysis'!D105,"")</f>
        <v>0.37880877255100853</v>
      </c>
      <c r="C105" s="290">
        <f>+IFERROR(('STS Analysis'!E105-'STS Analysis'!H105)/'STS Analysis'!E105,"")</f>
        <v>0.68571428571428572</v>
      </c>
      <c r="D105" s="259">
        <f>IFERROR(('STS Analysis'!D105-'STS Analysis'!G105)/('STS Analysis'!N105-'STS Analysis'!G105),"")</f>
        <v>9.8338218389838444E-2</v>
      </c>
      <c r="E105" s="266"/>
      <c r="F105" s="263" t="str">
        <f>+IFERROR(('STS Analysis'!G105-('STS Analysis'!W105))/'STS Analysis'!G105,"")</f>
        <v/>
      </c>
      <c r="G105" s="7">
        <f>+IFERROR(('STS Analysis'!H105-'STS Analysis'!X105)/'STS Analysis'!H105,"")</f>
        <v>-0.45454545454545453</v>
      </c>
      <c r="H105" s="7">
        <f>+IFERROR(('STS Analysis'!I105-'STS Analysis'!Y105)/'STS Analysis'!I105,"")</f>
        <v>-0.12149532710280374</v>
      </c>
      <c r="I105" s="7">
        <f>+IFERROR(('STS Analysis'!J105-'STS Analysis'!Z105)/'STS Analysis'!J105,"")</f>
        <v>-0.22340425531914881</v>
      </c>
      <c r="J105" s="260" t="str">
        <f>+IFERROR(('STS Analysis'!W105-'STS Analysis'!AD105/1000)/'STS Analysis'!W105,"")</f>
        <v/>
      </c>
      <c r="K105" s="7">
        <f>+IFERROR(('STS Analysis'!X105-'STS Analysis'!AE105)/'STS Analysis'!X105,"")</f>
        <v>0.625</v>
      </c>
      <c r="L105" s="7">
        <f>+IFERROR(('STS Analysis'!Y105-'STS Analysis'!AF105)/'STS Analysis'!Y105,"")</f>
        <v>0.16666666666666666</v>
      </c>
      <c r="M105" s="7">
        <f>+IFERROR(('STS Analysis'!Z105-'STS Analysis'!AG105)/'STS Analysis'!Z105,"")</f>
        <v>0.74782608695652175</v>
      </c>
      <c r="N105" s="260">
        <f>+IFERROR(('STS Analysis'!AD105-'STS Analysis'!AK105)/'STS Analysis'!AD105,"")</f>
        <v>-2.4161073825503263</v>
      </c>
      <c r="O105" s="7">
        <f>+IFERROR(('STS Analysis'!AE105-'STS Analysis'!AL105)/'STS Analysis'!AE105,"")</f>
        <v>0.35833333333333334</v>
      </c>
      <c r="P105" s="7">
        <f>+IFERROR(('STS Analysis'!AF105-'STS Analysis'!AM105)/'STS Analysis'!AF105,"")</f>
        <v>0.59</v>
      </c>
      <c r="Q105" s="7">
        <f>+IFERROR(('STS Analysis'!AG105-'STS Analysis'!AN105)/'STS Analysis'!AG105,"")</f>
        <v>0.5114942528735632</v>
      </c>
      <c r="R105" s="260">
        <f>+IFERROR(('STS Analysis'!AK105-'STS Analysis'!AQ105)/'STS Analysis'!AK105,"")</f>
        <v>0.27308447937131713</v>
      </c>
      <c r="S105" s="7">
        <f>+IFERROR(('STS Analysis'!AL105-'STS Analysis'!AX105)/'STS Analysis'!AL105,"")</f>
        <v>0.49783549783549785</v>
      </c>
      <c r="T105" s="7">
        <f>+IFERROR(('STS Analysis'!AM105-'STS Analysis'!AY105)/'STS Analysis'!AM105,"")</f>
        <v>0.12195121951219512</v>
      </c>
      <c r="U105" s="91">
        <f>+IFERROR(('STS Analysis'!AN105-'STS Analysis'!AZ105)/'STS Analysis'!AN105,"")</f>
        <v>0.6470588235294118</v>
      </c>
      <c r="V105" s="263">
        <f>+IFERROR(('STS Analysis'!D105-'STS Analysis'!AQ105/1000)/'STS Analysis'!D105,"")</f>
        <v>0.97127135674534637</v>
      </c>
      <c r="W105" s="7">
        <f>+IFERROR(('STS Analysis'!E105-'STS Analysis'!AX105)/'STS Analysis'!E105,"")</f>
        <v>0.9447619047619048</v>
      </c>
      <c r="X105" s="7">
        <f>+IFERROR(('STS Analysis'!I105-'STS Analysis'!AY105)/'STS Analysis'!I105,"")</f>
        <v>0.66355140186915884</v>
      </c>
      <c r="Y105" s="7">
        <f>+IFERROR(('STS Analysis'!J105-'STS Analysis'!AZ105)/'STS Analysis'!J105,"")</f>
        <v>0.94680851063829785</v>
      </c>
      <c r="Z105" s="137">
        <f>+IFERROR(('STS Analysis'!K105-'STS Analysis'!BA105)/'STS Analysis'!K105,"")</f>
        <v>0.77399999999999991</v>
      </c>
      <c r="AA105" s="260"/>
      <c r="AB105" s="7">
        <f>+IFERROR(('STS Analysis'!H105-'STS Analysis'!BD105)/'STS Analysis'!H105,"")</f>
        <v>0.84848484848484851</v>
      </c>
      <c r="AC105" s="7">
        <f>+IFERROR(('STS Analysis'!I105-'STS Analysis'!BE105)/'STS Analysis'!I105,"")</f>
        <v>0.3644859813084112</v>
      </c>
      <c r="AD105" s="91">
        <f>+IFERROR(('STS Analysis'!J105-'STS Analysis'!BF105)/'STS Analysis'!J105,"")</f>
        <v>-1.9609929078014181</v>
      </c>
      <c r="AE105" s="263" t="str">
        <f>+IFERROR(('STS Analysis'!BC105-'STS Analysis'!BI105)/'STS Analysis'!BC105,"")</f>
        <v/>
      </c>
      <c r="AF105" s="7" t="str">
        <f>+IFERROR(('STS Analysis'!BD105-'STS Analysis'!BJ105)/'STS Analysis'!BD105,"")</f>
        <v/>
      </c>
      <c r="AG105" s="7" t="str">
        <f>+IFERROR(('STS Analysis'!BE105-'STS Analysis'!BK105)/'STS Analysis'!BE105,"")</f>
        <v/>
      </c>
      <c r="AH105" s="7" t="str">
        <f>+IFERROR(('STS Analysis'!BF105-'STS Analysis'!BL105)/'STS Analysis'!BF105,"")</f>
        <v/>
      </c>
      <c r="AI105" s="260" t="str">
        <f>+IFERROR(('STS Analysis'!D105-'STS Analysis'!BI105/1000)/'STS Analysis'!D105,"")</f>
        <v/>
      </c>
      <c r="AJ105" s="7" t="str">
        <f>+IFERROR(('STS Analysis'!E105-'STS Analysis'!BJ105)/'STS Analysis'!E105,"")</f>
        <v/>
      </c>
      <c r="AK105" s="7" t="str">
        <f>+IFERROR(('STS Analysis'!I105-'STS Analysis'!BK105)/'STS Analysis'!I105,"")</f>
        <v/>
      </c>
      <c r="AL105" s="7" t="str">
        <f>+IFERROR(('STS Analysis'!J105-'STS Analysis'!BL105)/'STS Analysis'!J105,"")</f>
        <v/>
      </c>
      <c r="AM105" s="91" t="str">
        <f>+IFERROR(('STS Analysis'!K105-'STS Analysis'!BM105)/'STS Analysis'!K105,"")</f>
        <v/>
      </c>
      <c r="AN105" s="93"/>
    </row>
    <row r="106" spans="1:40" x14ac:dyDescent="0.35">
      <c r="A106" s="193">
        <v>43517</v>
      </c>
      <c r="B106" s="260" t="str">
        <f>+IFERROR(('STS Analysis'!D106-'STS Analysis'!G106)/'STS Analysis'!D106,"")</f>
        <v/>
      </c>
      <c r="C106" s="290" t="str">
        <f>+IFERROR(('STS Analysis'!E106-'STS Analysis'!H106)/'STS Analysis'!E106,"")</f>
        <v/>
      </c>
      <c r="D106" s="259" t="str">
        <f>IFERROR(('STS Analysis'!D106-'STS Analysis'!G106)/('STS Analysis'!N106-'STS Analysis'!G106),"")</f>
        <v/>
      </c>
      <c r="E106" s="266"/>
      <c r="F106" s="263" t="str">
        <f>+IFERROR(('STS Analysis'!G106-('STS Analysis'!W106))/'STS Analysis'!G106,"")</f>
        <v/>
      </c>
      <c r="G106" s="7" t="str">
        <f>+IFERROR(('STS Analysis'!H106-'STS Analysis'!X106)/'STS Analysis'!H106,"")</f>
        <v/>
      </c>
      <c r="H106" s="7" t="str">
        <f>+IFERROR(('STS Analysis'!I106-'STS Analysis'!Y106)/'STS Analysis'!I106,"")</f>
        <v/>
      </c>
      <c r="I106" s="7" t="str">
        <f>+IFERROR(('STS Analysis'!J106-'STS Analysis'!Z106)/'STS Analysis'!J106,"")</f>
        <v/>
      </c>
      <c r="J106" s="260" t="str">
        <f>+IFERROR(('STS Analysis'!W106-'STS Analysis'!AD106/1000)/'STS Analysis'!W106,"")</f>
        <v/>
      </c>
      <c r="K106" s="7" t="str">
        <f>+IFERROR(('STS Analysis'!X106-'STS Analysis'!AE106)/'STS Analysis'!X106,"")</f>
        <v/>
      </c>
      <c r="L106" s="7" t="str">
        <f>+IFERROR(('STS Analysis'!Y106-'STS Analysis'!AF106)/'STS Analysis'!Y106,"")</f>
        <v/>
      </c>
      <c r="M106" s="7" t="str">
        <f>+IFERROR(('STS Analysis'!Z106-'STS Analysis'!AG106)/'STS Analysis'!Z106,"")</f>
        <v/>
      </c>
      <c r="N106" s="260" t="str">
        <f>+IFERROR(('STS Analysis'!AD106-'STS Analysis'!AK106)/'STS Analysis'!AD106,"")</f>
        <v/>
      </c>
      <c r="O106" s="7" t="str">
        <f>+IFERROR(('STS Analysis'!AE106-'STS Analysis'!AL106)/'STS Analysis'!AE106,"")</f>
        <v/>
      </c>
      <c r="P106" s="7" t="str">
        <f>+IFERROR(('STS Analysis'!AF106-'STS Analysis'!AM106)/'STS Analysis'!AF106,"")</f>
        <v/>
      </c>
      <c r="Q106" s="7" t="str">
        <f>+IFERROR(('STS Analysis'!AG106-'STS Analysis'!AN106)/'STS Analysis'!AG106,"")</f>
        <v/>
      </c>
      <c r="R106" s="260" t="str">
        <f>+IFERROR(('STS Analysis'!AK106-'STS Analysis'!AQ106)/'STS Analysis'!AK106,"")</f>
        <v/>
      </c>
      <c r="S106" s="7" t="str">
        <f>+IFERROR(('STS Analysis'!AL106-'STS Analysis'!AX106)/'STS Analysis'!AL106,"")</f>
        <v/>
      </c>
      <c r="T106" s="7" t="str">
        <f>+IFERROR(('STS Analysis'!AM106-'STS Analysis'!AY106)/'STS Analysis'!AM106,"")</f>
        <v/>
      </c>
      <c r="U106" s="91" t="str">
        <f>+IFERROR(('STS Analysis'!AN106-'STS Analysis'!AZ106)/'STS Analysis'!AN106,"")</f>
        <v/>
      </c>
      <c r="V106" s="263" t="str">
        <f>+IFERROR(('STS Analysis'!D106-'STS Analysis'!AQ106/1000)/'STS Analysis'!D106,"")</f>
        <v/>
      </c>
      <c r="W106" s="7" t="str">
        <f>+IFERROR(('STS Analysis'!E106-'STS Analysis'!AX106)/'STS Analysis'!E106,"")</f>
        <v/>
      </c>
      <c r="X106" s="7" t="str">
        <f>+IFERROR(('STS Analysis'!I106-'STS Analysis'!AY106)/'STS Analysis'!I106,"")</f>
        <v/>
      </c>
      <c r="Y106" s="7" t="str">
        <f>+IFERROR(('STS Analysis'!J106-'STS Analysis'!AZ106)/'STS Analysis'!J106,"")</f>
        <v/>
      </c>
      <c r="Z106" s="137" t="str">
        <f>+IFERROR(('STS Analysis'!K106-'STS Analysis'!BA106)/'STS Analysis'!K106,"")</f>
        <v/>
      </c>
      <c r="AA106" s="260"/>
      <c r="AB106" s="7" t="str">
        <f>+IFERROR(('STS Analysis'!H106-'STS Analysis'!BD106)/'STS Analysis'!H106,"")</f>
        <v/>
      </c>
      <c r="AC106" s="7" t="str">
        <f>+IFERROR(('STS Analysis'!I106-'STS Analysis'!BE106)/'STS Analysis'!I106,"")</f>
        <v/>
      </c>
      <c r="AD106" s="91" t="str">
        <f>+IFERROR(('STS Analysis'!J106-'STS Analysis'!BF106)/'STS Analysis'!J106,"")</f>
        <v/>
      </c>
      <c r="AE106" s="263" t="str">
        <f>+IFERROR(('STS Analysis'!BC106-'STS Analysis'!BI106)/'STS Analysis'!BC106,"")</f>
        <v/>
      </c>
      <c r="AF106" s="7" t="str">
        <f>+IFERROR(('STS Analysis'!BD106-'STS Analysis'!BJ106)/'STS Analysis'!BD106,"")</f>
        <v/>
      </c>
      <c r="AG106" s="7" t="str">
        <f>+IFERROR(('STS Analysis'!BE106-'STS Analysis'!BK106)/'STS Analysis'!BE106,"")</f>
        <v/>
      </c>
      <c r="AH106" s="7" t="str">
        <f>+IFERROR(('STS Analysis'!BF106-'STS Analysis'!BL106)/'STS Analysis'!BF106,"")</f>
        <v/>
      </c>
      <c r="AI106" s="260" t="str">
        <f>+IFERROR(('STS Analysis'!D106-'STS Analysis'!BI106/1000)/'STS Analysis'!D106,"")</f>
        <v/>
      </c>
      <c r="AJ106" s="7" t="str">
        <f>+IFERROR(('STS Analysis'!E106-'STS Analysis'!BJ106)/'STS Analysis'!E106,"")</f>
        <v/>
      </c>
      <c r="AK106" s="7" t="str">
        <f>+IFERROR(('STS Analysis'!I106-'STS Analysis'!BK106)/'STS Analysis'!I106,"")</f>
        <v/>
      </c>
      <c r="AL106" s="7" t="str">
        <f>+IFERROR(('STS Analysis'!J106-'STS Analysis'!BL106)/'STS Analysis'!J106,"")</f>
        <v/>
      </c>
      <c r="AM106" s="91" t="str">
        <f>+IFERROR(('STS Analysis'!K106-'STS Analysis'!BM106)/'STS Analysis'!K106,"")</f>
        <v/>
      </c>
      <c r="AN106" s="93"/>
    </row>
    <row r="107" spans="1:40" x14ac:dyDescent="0.35">
      <c r="A107" s="193">
        <v>43518</v>
      </c>
      <c r="B107" s="260">
        <f>+IFERROR(('STS Analysis'!D107-'STS Analysis'!G107)/'STS Analysis'!D107,"")</f>
        <v>-0.10957544271991466</v>
      </c>
      <c r="C107" s="290" t="str">
        <f>+IFERROR(('STS Analysis'!E107-'STS Analysis'!H107)/'STS Analysis'!E107,"")</f>
        <v/>
      </c>
      <c r="D107" s="259">
        <f>IFERROR(('STS Analysis'!D107-'STS Analysis'!G107)/('STS Analysis'!N107-'STS Analysis'!G107),"")</f>
        <v>-3.4776906907891522E-2</v>
      </c>
      <c r="E107" s="266"/>
      <c r="F107" s="263" t="str">
        <f>+IFERROR(('STS Analysis'!G107-('STS Analysis'!W107))/'STS Analysis'!G107,"")</f>
        <v/>
      </c>
      <c r="G107" s="7" t="str">
        <f>+IFERROR(('STS Analysis'!H107-'STS Analysis'!X107)/'STS Analysis'!H107,"")</f>
        <v/>
      </c>
      <c r="H107" s="7" t="str">
        <f>+IFERROR(('STS Analysis'!I107-'STS Analysis'!Y107)/'STS Analysis'!I107,"")</f>
        <v/>
      </c>
      <c r="I107" s="7" t="str">
        <f>+IFERROR(('STS Analysis'!J107-'STS Analysis'!Z107)/'STS Analysis'!J107,"")</f>
        <v/>
      </c>
      <c r="J107" s="260" t="str">
        <f>+IFERROR(('STS Analysis'!W107-'STS Analysis'!AD107/1000)/'STS Analysis'!W107,"")</f>
        <v/>
      </c>
      <c r="K107" s="7" t="str">
        <f>+IFERROR(('STS Analysis'!X107-'STS Analysis'!AE107)/'STS Analysis'!X107,"")</f>
        <v/>
      </c>
      <c r="L107" s="7" t="str">
        <f>+IFERROR(('STS Analysis'!Y107-'STS Analysis'!AF107)/'STS Analysis'!Y107,"")</f>
        <v/>
      </c>
      <c r="M107" s="7" t="str">
        <f>+IFERROR(('STS Analysis'!Z107-'STS Analysis'!AG107)/'STS Analysis'!Z107,"")</f>
        <v/>
      </c>
      <c r="N107" s="260" t="str">
        <f>+IFERROR(('STS Analysis'!AD107-'STS Analysis'!AK107)/'STS Analysis'!AD107,"")</f>
        <v/>
      </c>
      <c r="O107" s="7" t="str">
        <f>+IFERROR(('STS Analysis'!AE107-'STS Analysis'!AL107)/'STS Analysis'!AE107,"")</f>
        <v/>
      </c>
      <c r="P107" s="7" t="str">
        <f>+IFERROR(('STS Analysis'!AF107-'STS Analysis'!AM107)/'STS Analysis'!AF107,"")</f>
        <v/>
      </c>
      <c r="Q107" s="7" t="str">
        <f>+IFERROR(('STS Analysis'!AG107-'STS Analysis'!AN107)/'STS Analysis'!AG107,"")</f>
        <v/>
      </c>
      <c r="R107" s="260" t="str">
        <f>+IFERROR(('STS Analysis'!AK107-'STS Analysis'!AQ107)/'STS Analysis'!AK107,"")</f>
        <v/>
      </c>
      <c r="S107" s="7" t="str">
        <f>+IFERROR(('STS Analysis'!AL107-'STS Analysis'!AX107)/'STS Analysis'!AL107,"")</f>
        <v/>
      </c>
      <c r="T107" s="7" t="str">
        <f>+IFERROR(('STS Analysis'!AM107-'STS Analysis'!AY107)/'STS Analysis'!AM107,"")</f>
        <v/>
      </c>
      <c r="U107" s="91" t="str">
        <f>+IFERROR(('STS Analysis'!AN107-'STS Analysis'!AZ107)/'STS Analysis'!AN107,"")</f>
        <v/>
      </c>
      <c r="V107" s="263" t="str">
        <f>+IFERROR(('STS Analysis'!D107-'STS Analysis'!AQ107/1000)/'STS Analysis'!D107,"")</f>
        <v/>
      </c>
      <c r="W107" s="7" t="str">
        <f>+IFERROR(('STS Analysis'!E107-'STS Analysis'!AX107)/'STS Analysis'!E107,"")</f>
        <v/>
      </c>
      <c r="X107" s="7" t="str">
        <f>+IFERROR(('STS Analysis'!I107-'STS Analysis'!AY107)/'STS Analysis'!I107,"")</f>
        <v/>
      </c>
      <c r="Y107" s="7" t="str">
        <f>+IFERROR(('STS Analysis'!J107-'STS Analysis'!AZ107)/'STS Analysis'!J107,"")</f>
        <v/>
      </c>
      <c r="Z107" s="137" t="str">
        <f>+IFERROR(('STS Analysis'!K107-'STS Analysis'!BA107)/'STS Analysis'!K107,"")</f>
        <v/>
      </c>
      <c r="AA107" s="260"/>
      <c r="AB107" s="7" t="str">
        <f>+IFERROR(('STS Analysis'!H107-'STS Analysis'!BD107)/'STS Analysis'!H107,"")</f>
        <v/>
      </c>
      <c r="AC107" s="7" t="str">
        <f>+IFERROR(('STS Analysis'!I107-'STS Analysis'!BE107)/'STS Analysis'!I107,"")</f>
        <v/>
      </c>
      <c r="AD107" s="91" t="str">
        <f>+IFERROR(('STS Analysis'!J107-'STS Analysis'!BF107)/'STS Analysis'!J107,"")</f>
        <v/>
      </c>
      <c r="AE107" s="263" t="str">
        <f>+IFERROR(('STS Analysis'!BC107-'STS Analysis'!BI107)/'STS Analysis'!BC107,"")</f>
        <v/>
      </c>
      <c r="AF107" s="7" t="str">
        <f>+IFERROR(('STS Analysis'!BD107-'STS Analysis'!BJ107)/'STS Analysis'!BD107,"")</f>
        <v/>
      </c>
      <c r="AG107" s="7" t="str">
        <f>+IFERROR(('STS Analysis'!BE107-'STS Analysis'!BK107)/'STS Analysis'!BE107,"")</f>
        <v/>
      </c>
      <c r="AH107" s="7" t="str">
        <f>+IFERROR(('STS Analysis'!BF107-'STS Analysis'!BL107)/'STS Analysis'!BF107,"")</f>
        <v/>
      </c>
      <c r="AI107" s="260" t="str">
        <f>+IFERROR(('STS Analysis'!D107-'STS Analysis'!BI107/1000)/'STS Analysis'!D107,"")</f>
        <v/>
      </c>
      <c r="AJ107" s="7" t="str">
        <f>+IFERROR(('STS Analysis'!E107-'STS Analysis'!BJ107)/'STS Analysis'!E107,"")</f>
        <v/>
      </c>
      <c r="AK107" s="7" t="str">
        <f>+IFERROR(('STS Analysis'!I107-'STS Analysis'!BK107)/'STS Analysis'!I107,"")</f>
        <v/>
      </c>
      <c r="AL107" s="7" t="str">
        <f>+IFERROR(('STS Analysis'!J107-'STS Analysis'!BL107)/'STS Analysis'!J107,"")</f>
        <v/>
      </c>
      <c r="AM107" s="91" t="str">
        <f>+IFERROR(('STS Analysis'!K107-'STS Analysis'!BM107)/'STS Analysis'!K107,"")</f>
        <v/>
      </c>
      <c r="AN107" s="93"/>
    </row>
    <row r="108" spans="1:40" x14ac:dyDescent="0.35">
      <c r="A108" s="193">
        <v>43519</v>
      </c>
      <c r="B108" s="295" t="str">
        <f>+IFERROR(('STS Analysis'!D108-'STS Analysis'!G108)/'STS Analysis'!D108,"")</f>
        <v/>
      </c>
      <c r="C108" s="296" t="str">
        <f>+IFERROR(('STS Analysis'!E108-'STS Analysis'!H108)/'STS Analysis'!E108,"")</f>
        <v/>
      </c>
      <c r="D108" s="296" t="str">
        <f>IFERROR(('STS Analysis'!D108-'STS Analysis'!G108)/('STS Analysis'!N108-'STS Analysis'!G108),"")</f>
        <v/>
      </c>
      <c r="E108" s="297"/>
      <c r="F108" s="298" t="str">
        <f>+IFERROR(('STS Analysis'!G108-('STS Analysis'!W108))/'STS Analysis'!G108,"")</f>
        <v/>
      </c>
      <c r="G108" s="299" t="str">
        <f>+IFERROR(('STS Analysis'!H108-'STS Analysis'!X108)/'STS Analysis'!H108,"")</f>
        <v/>
      </c>
      <c r="H108" s="299" t="str">
        <f>+IFERROR(('STS Analysis'!I108-'STS Analysis'!Y108)/'STS Analysis'!I108,"")</f>
        <v/>
      </c>
      <c r="I108" s="299" t="str">
        <f>+IFERROR(('STS Analysis'!J108-'STS Analysis'!Z108)/'STS Analysis'!J108,"")</f>
        <v/>
      </c>
      <c r="J108" s="295" t="str">
        <f>+IFERROR(('STS Analysis'!W108-'STS Analysis'!AD108/1000)/'STS Analysis'!W108,"")</f>
        <v/>
      </c>
      <c r="K108" s="299" t="str">
        <f>+IFERROR(('STS Analysis'!X108-'STS Analysis'!AE108)/'STS Analysis'!X108,"")</f>
        <v/>
      </c>
      <c r="L108" s="299" t="str">
        <f>+IFERROR(('STS Analysis'!Y108-'STS Analysis'!AF108)/'STS Analysis'!Y108,"")</f>
        <v/>
      </c>
      <c r="M108" s="299" t="str">
        <f>+IFERROR(('STS Analysis'!Z108-'STS Analysis'!AG108)/'STS Analysis'!Z108,"")</f>
        <v/>
      </c>
      <c r="N108" s="295" t="str">
        <f>+IFERROR(('STS Analysis'!AD108-'STS Analysis'!AK108)/'STS Analysis'!AD108,"")</f>
        <v/>
      </c>
      <c r="O108" s="299" t="str">
        <f>+IFERROR(('STS Analysis'!AE108-'STS Analysis'!AL108)/'STS Analysis'!AE108,"")</f>
        <v/>
      </c>
      <c r="P108" s="299" t="str">
        <f>+IFERROR(('STS Analysis'!AF108-'STS Analysis'!AM108)/'STS Analysis'!AF108,"")</f>
        <v/>
      </c>
      <c r="Q108" s="299" t="str">
        <f>+IFERROR(('STS Analysis'!AG108-'STS Analysis'!AN108)/'STS Analysis'!AG108,"")</f>
        <v/>
      </c>
      <c r="R108" s="295" t="str">
        <f>+IFERROR(('STS Analysis'!AK108-'STS Analysis'!AQ108)/'STS Analysis'!AK108,"")</f>
        <v/>
      </c>
      <c r="S108" s="299" t="str">
        <f>+IFERROR(('STS Analysis'!AL108-'STS Analysis'!AX108)/'STS Analysis'!AL108,"")</f>
        <v/>
      </c>
      <c r="T108" s="299" t="str">
        <f>+IFERROR(('STS Analysis'!AM108-'STS Analysis'!AY108)/'STS Analysis'!AM108,"")</f>
        <v/>
      </c>
      <c r="U108" s="300" t="str">
        <f>+IFERROR(('STS Analysis'!AN108-'STS Analysis'!AZ108)/'STS Analysis'!AN108,"")</f>
        <v/>
      </c>
      <c r="V108" s="298" t="str">
        <f>+IFERROR(('STS Analysis'!D108-'STS Analysis'!AQ108/1000)/'STS Analysis'!D108,"")</f>
        <v/>
      </c>
      <c r="W108" s="299" t="str">
        <f>+IFERROR(('STS Analysis'!E108-'STS Analysis'!AX108)/'STS Analysis'!E108,"")</f>
        <v/>
      </c>
      <c r="X108" s="299" t="str">
        <f>+IFERROR(('STS Analysis'!I108-'STS Analysis'!AY108)/'STS Analysis'!I108,"")</f>
        <v/>
      </c>
      <c r="Y108" s="299" t="str">
        <f>+IFERROR(('STS Analysis'!J108-'STS Analysis'!AZ108)/'STS Analysis'!J108,"")</f>
        <v/>
      </c>
      <c r="Z108" s="301" t="str">
        <f>+IFERROR(('STS Analysis'!K108-'STS Analysis'!BA108)/'STS Analysis'!K108,"")</f>
        <v/>
      </c>
      <c r="AA108" s="295"/>
      <c r="AB108" s="299" t="str">
        <f>+IFERROR(('STS Analysis'!H108-'STS Analysis'!BD108)/'STS Analysis'!H108,"")</f>
        <v/>
      </c>
      <c r="AC108" s="299" t="str">
        <f>+IFERROR(('STS Analysis'!I108-'STS Analysis'!BE108)/'STS Analysis'!I108,"")</f>
        <v/>
      </c>
      <c r="AD108" s="300" t="str">
        <f>+IFERROR(('STS Analysis'!J108-'STS Analysis'!BF108)/'STS Analysis'!J108,"")</f>
        <v/>
      </c>
      <c r="AE108" s="298" t="str">
        <f>+IFERROR(('STS Analysis'!BC108-'STS Analysis'!BI108)/'STS Analysis'!BC108,"")</f>
        <v/>
      </c>
      <c r="AF108" s="299" t="str">
        <f>+IFERROR(('STS Analysis'!BD108-'STS Analysis'!BJ108)/'STS Analysis'!BD108,"")</f>
        <v/>
      </c>
      <c r="AG108" s="299" t="str">
        <f>+IFERROR(('STS Analysis'!BE108-'STS Analysis'!BK108)/'STS Analysis'!BE108,"")</f>
        <v/>
      </c>
      <c r="AH108" s="299" t="str">
        <f>+IFERROR(('STS Analysis'!BF108-'STS Analysis'!BL108)/'STS Analysis'!BF108,"")</f>
        <v/>
      </c>
      <c r="AI108" s="295" t="str">
        <f>+IFERROR(('STS Analysis'!D108-'STS Analysis'!BI108/1000)/'STS Analysis'!D108,"")</f>
        <v/>
      </c>
      <c r="AJ108" s="299" t="str">
        <f>+IFERROR(('STS Analysis'!E108-'STS Analysis'!BJ108)/'STS Analysis'!E108,"")</f>
        <v/>
      </c>
      <c r="AK108" s="299" t="str">
        <f>+IFERROR(('STS Analysis'!I108-'STS Analysis'!BK108)/'STS Analysis'!I108,"")</f>
        <v/>
      </c>
      <c r="AL108" s="299" t="str">
        <f>+IFERROR(('STS Analysis'!J108-'STS Analysis'!BL108)/'STS Analysis'!J108,"")</f>
        <v/>
      </c>
      <c r="AM108" s="300" t="str">
        <f>+IFERROR(('STS Analysis'!K108-'STS Analysis'!BM108)/'STS Analysis'!K108,"")</f>
        <v/>
      </c>
      <c r="AN108" s="90"/>
    </row>
    <row r="109" spans="1:40" x14ac:dyDescent="0.35">
      <c r="A109" s="193">
        <v>43520</v>
      </c>
      <c r="B109" s="295" t="str">
        <f>+IFERROR(('STS Analysis'!D109-'STS Analysis'!G109)/'STS Analysis'!D109,"")</f>
        <v/>
      </c>
      <c r="C109" s="296" t="str">
        <f>+IFERROR(('STS Analysis'!E109-'STS Analysis'!H109)/'STS Analysis'!E109,"")</f>
        <v/>
      </c>
      <c r="D109" s="296" t="str">
        <f>IFERROR(('STS Analysis'!D109-'STS Analysis'!G109)/('STS Analysis'!N109-'STS Analysis'!G109),"")</f>
        <v/>
      </c>
      <c r="E109" s="297"/>
      <c r="F109" s="298" t="str">
        <f>+IFERROR(('STS Analysis'!G109-('STS Analysis'!W109))/'STS Analysis'!G109,"")</f>
        <v/>
      </c>
      <c r="G109" s="299" t="str">
        <f>+IFERROR(('STS Analysis'!H109-'STS Analysis'!X109)/'STS Analysis'!H109,"")</f>
        <v/>
      </c>
      <c r="H109" s="299" t="str">
        <f>+IFERROR(('STS Analysis'!I109-'STS Analysis'!Y109)/'STS Analysis'!I109,"")</f>
        <v/>
      </c>
      <c r="I109" s="299" t="str">
        <f>+IFERROR(('STS Analysis'!J109-'STS Analysis'!Z109)/'STS Analysis'!J109,"")</f>
        <v/>
      </c>
      <c r="J109" s="295" t="str">
        <f>+IFERROR(('STS Analysis'!W109-'STS Analysis'!AD109/1000)/'STS Analysis'!W109,"")</f>
        <v/>
      </c>
      <c r="K109" s="299" t="str">
        <f>+IFERROR(('STS Analysis'!X109-'STS Analysis'!AE109)/'STS Analysis'!X109,"")</f>
        <v/>
      </c>
      <c r="L109" s="299" t="str">
        <f>+IFERROR(('STS Analysis'!Y109-'STS Analysis'!AF109)/'STS Analysis'!Y109,"")</f>
        <v/>
      </c>
      <c r="M109" s="299" t="str">
        <f>+IFERROR(('STS Analysis'!Z109-'STS Analysis'!AG109)/'STS Analysis'!Z109,"")</f>
        <v/>
      </c>
      <c r="N109" s="295" t="str">
        <f>+IFERROR(('STS Analysis'!AD109-'STS Analysis'!AK109)/'STS Analysis'!AD109,"")</f>
        <v/>
      </c>
      <c r="O109" s="299" t="str">
        <f>+IFERROR(('STS Analysis'!AE109-'STS Analysis'!AL109)/'STS Analysis'!AE109,"")</f>
        <v/>
      </c>
      <c r="P109" s="299" t="str">
        <f>+IFERROR(('STS Analysis'!AF109-'STS Analysis'!AM109)/'STS Analysis'!AF109,"")</f>
        <v/>
      </c>
      <c r="Q109" s="299" t="str">
        <f>+IFERROR(('STS Analysis'!AG109-'STS Analysis'!AN109)/'STS Analysis'!AG109,"")</f>
        <v/>
      </c>
      <c r="R109" s="295" t="str">
        <f>+IFERROR(('STS Analysis'!AK109-'STS Analysis'!AQ109)/'STS Analysis'!AK109,"")</f>
        <v/>
      </c>
      <c r="S109" s="299" t="str">
        <f>+IFERROR(('STS Analysis'!AL109-'STS Analysis'!AX109)/'STS Analysis'!AL109,"")</f>
        <v/>
      </c>
      <c r="T109" s="299" t="str">
        <f>+IFERROR(('STS Analysis'!AM109-'STS Analysis'!AY109)/'STS Analysis'!AM109,"")</f>
        <v/>
      </c>
      <c r="U109" s="300" t="str">
        <f>+IFERROR(('STS Analysis'!AN109-'STS Analysis'!AZ109)/'STS Analysis'!AN109,"")</f>
        <v/>
      </c>
      <c r="V109" s="298" t="str">
        <f>+IFERROR(('STS Analysis'!D109-'STS Analysis'!AQ109/1000)/'STS Analysis'!D109,"")</f>
        <v/>
      </c>
      <c r="W109" s="299" t="str">
        <f>+IFERROR(('STS Analysis'!E109-'STS Analysis'!AX109)/'STS Analysis'!E109,"")</f>
        <v/>
      </c>
      <c r="X109" s="299" t="str">
        <f>+IFERROR(('STS Analysis'!I109-'STS Analysis'!AY109)/'STS Analysis'!I109,"")</f>
        <v/>
      </c>
      <c r="Y109" s="299" t="str">
        <f>+IFERROR(('STS Analysis'!J109-'STS Analysis'!AZ109)/'STS Analysis'!J109,"")</f>
        <v/>
      </c>
      <c r="Z109" s="301" t="str">
        <f>+IFERROR(('STS Analysis'!K109-'STS Analysis'!BA109)/'STS Analysis'!K109,"")</f>
        <v/>
      </c>
      <c r="AA109" s="295"/>
      <c r="AB109" s="299" t="str">
        <f>+IFERROR(('STS Analysis'!H109-'STS Analysis'!BD109)/'STS Analysis'!H109,"")</f>
        <v/>
      </c>
      <c r="AC109" s="299" t="str">
        <f>+IFERROR(('STS Analysis'!I109-'STS Analysis'!BE109)/'STS Analysis'!I109,"")</f>
        <v/>
      </c>
      <c r="AD109" s="300" t="str">
        <f>+IFERROR(('STS Analysis'!J109-'STS Analysis'!BF109)/'STS Analysis'!J109,"")</f>
        <v/>
      </c>
      <c r="AE109" s="298" t="str">
        <f>+IFERROR(('STS Analysis'!BC109-'STS Analysis'!BI109)/'STS Analysis'!BC109,"")</f>
        <v/>
      </c>
      <c r="AF109" s="299" t="str">
        <f>+IFERROR(('STS Analysis'!BD109-'STS Analysis'!BJ109)/'STS Analysis'!BD109,"")</f>
        <v/>
      </c>
      <c r="AG109" s="299" t="str">
        <f>+IFERROR(('STS Analysis'!BE109-'STS Analysis'!BK109)/'STS Analysis'!BE109,"")</f>
        <v/>
      </c>
      <c r="AH109" s="299" t="str">
        <f>+IFERROR(('STS Analysis'!BF109-'STS Analysis'!BL109)/'STS Analysis'!BF109,"")</f>
        <v/>
      </c>
      <c r="AI109" s="295" t="str">
        <f>+IFERROR(('STS Analysis'!D109-'STS Analysis'!BI109/1000)/'STS Analysis'!D109,"")</f>
        <v/>
      </c>
      <c r="AJ109" s="299" t="str">
        <f>+IFERROR(('STS Analysis'!E109-'STS Analysis'!BJ109)/'STS Analysis'!E109,"")</f>
        <v/>
      </c>
      <c r="AK109" s="299" t="str">
        <f>+IFERROR(('STS Analysis'!I109-'STS Analysis'!BK109)/'STS Analysis'!I109,"")</f>
        <v/>
      </c>
      <c r="AL109" s="299" t="str">
        <f>+IFERROR(('STS Analysis'!J109-'STS Analysis'!BL109)/'STS Analysis'!J109,"")</f>
        <v/>
      </c>
      <c r="AM109" s="300" t="str">
        <f>+IFERROR(('STS Analysis'!K109-'STS Analysis'!BM109)/'STS Analysis'!K109,"")</f>
        <v/>
      </c>
      <c r="AN109" s="90"/>
    </row>
    <row r="110" spans="1:40" x14ac:dyDescent="0.35">
      <c r="A110" s="193">
        <v>43521</v>
      </c>
      <c r="B110" s="260">
        <f>+IFERROR(('STS Analysis'!D110-'STS Analysis'!G110)/'STS Analysis'!D110,"")</f>
        <v>0.36907976993970892</v>
      </c>
      <c r="C110" s="290" t="str">
        <f>+IFERROR(('STS Analysis'!E110-'STS Analysis'!H110)/'STS Analysis'!E110,"")</f>
        <v/>
      </c>
      <c r="D110" s="259">
        <f>IFERROR(('STS Analysis'!D110-'STS Analysis'!G110)/('STS Analysis'!N110-'STS Analysis'!G110),"")</f>
        <v>0.1552147484720928</v>
      </c>
      <c r="E110" s="266"/>
      <c r="F110" s="263" t="str">
        <f>+IFERROR(('STS Analysis'!G110-('STS Analysis'!W110))/'STS Analysis'!G110,"")</f>
        <v/>
      </c>
      <c r="G110" s="7" t="str">
        <f>+IFERROR(('STS Analysis'!H110-'STS Analysis'!X110)/'STS Analysis'!H110,"")</f>
        <v/>
      </c>
      <c r="H110" s="7" t="str">
        <f>+IFERROR(('STS Analysis'!I110-'STS Analysis'!Y110)/'STS Analysis'!I110,"")</f>
        <v/>
      </c>
      <c r="I110" s="7" t="str">
        <f>+IFERROR(('STS Analysis'!J110-'STS Analysis'!Z110)/'STS Analysis'!J110,"")</f>
        <v/>
      </c>
      <c r="J110" s="260" t="str">
        <f>+IFERROR(('STS Analysis'!W110-'STS Analysis'!AD110/1000)/'STS Analysis'!W110,"")</f>
        <v/>
      </c>
      <c r="K110" s="7" t="str">
        <f>+IFERROR(('STS Analysis'!X110-'STS Analysis'!AE110)/'STS Analysis'!X110,"")</f>
        <v/>
      </c>
      <c r="L110" s="7" t="str">
        <f>+IFERROR(('STS Analysis'!Y110-'STS Analysis'!AF110)/'STS Analysis'!Y110,"")</f>
        <v/>
      </c>
      <c r="M110" s="7" t="str">
        <f>+IFERROR(('STS Analysis'!Z110-'STS Analysis'!AG110)/'STS Analysis'!Z110,"")</f>
        <v/>
      </c>
      <c r="N110" s="260" t="str">
        <f>+IFERROR(('STS Analysis'!AD110-'STS Analysis'!AQ110)/'STS Analysis'!AD110,"")</f>
        <v/>
      </c>
      <c r="O110" s="7" t="str">
        <f>+IFERROR(('STS Analysis'!AE110-'STS Analysis'!AR110)/'STS Analysis'!AE110,"")</f>
        <v/>
      </c>
      <c r="P110" s="7" t="str">
        <f>+IFERROR(('STS Analysis'!AF110-'STS Analysis'!AS110)/'STS Analysis'!AF110,"")</f>
        <v/>
      </c>
      <c r="Q110" s="7" t="str">
        <f>+IFERROR(('STS Analysis'!AG110-'STS Analysis'!AT110)/'STS Analysis'!AG110,"")</f>
        <v/>
      </c>
      <c r="R110" s="260" t="str">
        <f>+IFERROR(('STS Analysis'!AK110-'STS Analysis'!AQ110)/'STS Analysis'!AK110,"")</f>
        <v/>
      </c>
      <c r="S110" s="7" t="str">
        <f>+IFERROR(('STS Analysis'!AL110-'STS Analysis'!AX110)/'STS Analysis'!AL110,"")</f>
        <v/>
      </c>
      <c r="T110" s="7" t="str">
        <f>+IFERROR(('STS Analysis'!AM110-'STS Analysis'!AY110)/'STS Analysis'!AM110,"")</f>
        <v/>
      </c>
      <c r="U110" s="91" t="str">
        <f>+IFERROR(('STS Analysis'!AN110-'STS Analysis'!AZ110)/'STS Analysis'!AN110,"")</f>
        <v/>
      </c>
      <c r="V110" s="263" t="str">
        <f>+IFERROR(('STS Analysis'!D110-'STS Analysis'!AQ110/1000)/'STS Analysis'!D110,"")</f>
        <v/>
      </c>
      <c r="W110" s="7" t="str">
        <f>+IFERROR(('STS Analysis'!E110-'STS Analysis'!AR110)/'STS Analysis'!E110,"")</f>
        <v/>
      </c>
      <c r="X110" s="7" t="str">
        <f>+IFERROR(('STS Analysis'!I110-'STS Analysis'!AS110)/'STS Analysis'!I110,"")</f>
        <v/>
      </c>
      <c r="Y110" s="7" t="str">
        <f>+IFERROR(('STS Analysis'!J110-'STS Analysis'!AT110)/'STS Analysis'!J110,"")</f>
        <v/>
      </c>
      <c r="Z110" s="137" t="str">
        <f>+IFERROR(('STS Analysis'!K110-'STS Analysis'!AU110)/'STS Analysis'!K110,"")</f>
        <v/>
      </c>
      <c r="AA110" s="260"/>
      <c r="AB110" s="7" t="str">
        <f>+IFERROR(('STS Analysis'!H110-'STS Analysis'!BD110)/'STS Analysis'!H110,"")</f>
        <v/>
      </c>
      <c r="AC110" s="7" t="str">
        <f>+IFERROR(('STS Analysis'!I110-'STS Analysis'!BE110)/'STS Analysis'!I110,"")</f>
        <v/>
      </c>
      <c r="AD110" s="91" t="str">
        <f>+IFERROR(('STS Analysis'!J110-'STS Analysis'!BF110)/'STS Analysis'!J110,"")</f>
        <v/>
      </c>
      <c r="AE110" s="263" t="str">
        <f>+IFERROR(('STS Analysis'!BC110-'STS Analysis'!BI110)/'STS Analysis'!BC110,"")</f>
        <v/>
      </c>
      <c r="AF110" s="7" t="str">
        <f>+IFERROR(('STS Analysis'!BD110-'STS Analysis'!BJ110)/'STS Analysis'!BD110,"")</f>
        <v/>
      </c>
      <c r="AG110" s="7" t="str">
        <f>+IFERROR(('STS Analysis'!BE110-'STS Analysis'!BK110)/'STS Analysis'!BE110,"")</f>
        <v/>
      </c>
      <c r="AH110" s="7" t="str">
        <f>+IFERROR(('STS Analysis'!BF110-'STS Analysis'!BL110)/'STS Analysis'!BF110,"")</f>
        <v/>
      </c>
      <c r="AI110" s="260" t="str">
        <f>+IFERROR(('STS Analysis'!D110-'STS Analysis'!BI110/1000)/'STS Analysis'!D110,"")</f>
        <v/>
      </c>
      <c r="AJ110" s="7" t="str">
        <f>+IFERROR(('STS Analysis'!E110-'STS Analysis'!BJ110)/'STS Analysis'!E110,"")</f>
        <v/>
      </c>
      <c r="AK110" s="7" t="str">
        <f>+IFERROR(('STS Analysis'!I110-'STS Analysis'!BK110)/'STS Analysis'!I110,"")</f>
        <v/>
      </c>
      <c r="AL110" s="7" t="str">
        <f>+IFERROR(('STS Analysis'!J110-'STS Analysis'!BL110)/'STS Analysis'!J110,"")</f>
        <v/>
      </c>
      <c r="AM110" s="91" t="str">
        <f>+IFERROR(('STS Analysis'!K110-'STS Analysis'!BM110)/'STS Analysis'!K110,"")</f>
        <v/>
      </c>
      <c r="AN110" s="93"/>
    </row>
    <row r="111" spans="1:40" x14ac:dyDescent="0.35">
      <c r="A111" s="193">
        <v>43522</v>
      </c>
      <c r="B111" s="260" t="str">
        <f>+IFERROR(('STS Analysis'!D111-'STS Analysis'!G111)/'STS Analysis'!D111,"")</f>
        <v/>
      </c>
      <c r="C111" s="290" t="str">
        <f>+IFERROR(('STS Analysis'!E111-'STS Analysis'!H111)/'STS Analysis'!E111,"")</f>
        <v/>
      </c>
      <c r="D111" s="259" t="str">
        <f>IFERROR(('STS Analysis'!D111-'STS Analysis'!G111)/('STS Analysis'!N111-'STS Analysis'!G111),"")</f>
        <v/>
      </c>
      <c r="E111" s="266"/>
      <c r="F111" s="263" t="str">
        <f>+IFERROR(('STS Analysis'!G111-('STS Analysis'!W111))/'STS Analysis'!G111,"")</f>
        <v/>
      </c>
      <c r="G111" s="7" t="str">
        <f>+IFERROR(('STS Analysis'!H111-'STS Analysis'!X111)/'STS Analysis'!H111,"")</f>
        <v/>
      </c>
      <c r="H111" s="7" t="str">
        <f>+IFERROR(('STS Analysis'!I111-'STS Analysis'!Y111)/'STS Analysis'!I111,"")</f>
        <v/>
      </c>
      <c r="I111" s="7" t="str">
        <f>+IFERROR(('STS Analysis'!J111-'STS Analysis'!Z111)/'STS Analysis'!J111,"")</f>
        <v/>
      </c>
      <c r="J111" s="260" t="str">
        <f>+IFERROR(('STS Analysis'!W111-'STS Analysis'!AD111/1000)/'STS Analysis'!W111,"")</f>
        <v/>
      </c>
      <c r="K111" s="7" t="str">
        <f>+IFERROR(('STS Analysis'!X111-'STS Analysis'!AE111)/'STS Analysis'!X111,"")</f>
        <v/>
      </c>
      <c r="L111" s="7" t="str">
        <f>+IFERROR(('STS Analysis'!Y111-'STS Analysis'!AF111)/'STS Analysis'!Y111,"")</f>
        <v/>
      </c>
      <c r="M111" s="7" t="str">
        <f>+IFERROR(('STS Analysis'!Z111-'STS Analysis'!AG111)/'STS Analysis'!Z111,"")</f>
        <v/>
      </c>
      <c r="N111" s="260" t="str">
        <f>+IFERROR(('STS Analysis'!AD111-'STS Analysis'!AQ111)/'STS Analysis'!AD111,"")</f>
        <v/>
      </c>
      <c r="O111" s="7" t="str">
        <f>+IFERROR(('STS Analysis'!AE111-'STS Analysis'!AR111)/'STS Analysis'!AE111,"")</f>
        <v/>
      </c>
      <c r="P111" s="7" t="str">
        <f>+IFERROR(('STS Analysis'!AF111-'STS Analysis'!AS111)/'STS Analysis'!AF111,"")</f>
        <v/>
      </c>
      <c r="Q111" s="7" t="str">
        <f>+IFERROR(('STS Analysis'!AG111-'STS Analysis'!AT111)/'STS Analysis'!AG111,"")</f>
        <v/>
      </c>
      <c r="R111" s="260" t="str">
        <f>+IFERROR(('STS Analysis'!AK111-'STS Analysis'!AQ111)/'STS Analysis'!AK111,"")</f>
        <v/>
      </c>
      <c r="S111" s="7" t="str">
        <f>+IFERROR(('STS Analysis'!AL111-'STS Analysis'!AX111)/'STS Analysis'!AL111,"")</f>
        <v/>
      </c>
      <c r="T111" s="7" t="str">
        <f>+IFERROR(('STS Analysis'!AM111-'STS Analysis'!AY111)/'STS Analysis'!AM111,"")</f>
        <v/>
      </c>
      <c r="U111" s="91" t="str">
        <f>+IFERROR(('STS Analysis'!AN111-'STS Analysis'!AZ111)/'STS Analysis'!AN111,"")</f>
        <v/>
      </c>
      <c r="V111" s="263" t="str">
        <f>+IFERROR(('STS Analysis'!D111-'STS Analysis'!AQ111/1000)/'STS Analysis'!D111,"")</f>
        <v/>
      </c>
      <c r="W111" s="7" t="str">
        <f>+IFERROR(('STS Analysis'!E111-'STS Analysis'!AR111)/'STS Analysis'!E111,"")</f>
        <v/>
      </c>
      <c r="X111" s="7" t="str">
        <f>+IFERROR(('STS Analysis'!I111-'STS Analysis'!AS111)/'STS Analysis'!I111,"")</f>
        <v/>
      </c>
      <c r="Y111" s="7" t="str">
        <f>+IFERROR(('STS Analysis'!J111-'STS Analysis'!AT111)/'STS Analysis'!J111,"")</f>
        <v/>
      </c>
      <c r="Z111" s="137" t="str">
        <f>+IFERROR(('STS Analysis'!K111-'STS Analysis'!AU111)/'STS Analysis'!K111,"")</f>
        <v/>
      </c>
      <c r="AA111" s="260"/>
      <c r="AB111" s="7" t="str">
        <f>+IFERROR(('STS Analysis'!H111-'STS Analysis'!BD111)/'STS Analysis'!H111,"")</f>
        <v/>
      </c>
      <c r="AC111" s="7" t="str">
        <f>+IFERROR(('STS Analysis'!I111-'STS Analysis'!BE111)/'STS Analysis'!I111,"")</f>
        <v/>
      </c>
      <c r="AD111" s="91" t="str">
        <f>+IFERROR(('STS Analysis'!J111-'STS Analysis'!BF111)/'STS Analysis'!J111,"")</f>
        <v/>
      </c>
      <c r="AE111" s="263" t="str">
        <f>+IFERROR(('STS Analysis'!BC111-'STS Analysis'!BI111)/'STS Analysis'!BC111,"")</f>
        <v/>
      </c>
      <c r="AF111" s="7" t="str">
        <f>+IFERROR(('STS Analysis'!BD111-'STS Analysis'!BJ111)/'STS Analysis'!BD111,"")</f>
        <v/>
      </c>
      <c r="AG111" s="7" t="str">
        <f>+IFERROR(('STS Analysis'!BE111-'STS Analysis'!BK111)/'STS Analysis'!BE111,"")</f>
        <v/>
      </c>
      <c r="AH111" s="7" t="str">
        <f>+IFERROR(('STS Analysis'!BF111-'STS Analysis'!BL111)/'STS Analysis'!BF111,"")</f>
        <v/>
      </c>
      <c r="AI111" s="260" t="str">
        <f>+IFERROR(('STS Analysis'!D111-'STS Analysis'!BI111/1000)/'STS Analysis'!D111,"")</f>
        <v/>
      </c>
      <c r="AJ111" s="7" t="str">
        <f>+IFERROR(('STS Analysis'!E111-'STS Analysis'!BJ111)/'STS Analysis'!E111,"")</f>
        <v/>
      </c>
      <c r="AK111" s="7" t="str">
        <f>+IFERROR(('STS Analysis'!I111-'STS Analysis'!BK111)/'STS Analysis'!I111,"")</f>
        <v/>
      </c>
      <c r="AL111" s="7" t="str">
        <f>+IFERROR(('STS Analysis'!J111-'STS Analysis'!BL111)/'STS Analysis'!J111,"")</f>
        <v/>
      </c>
      <c r="AM111" s="91" t="str">
        <f>+IFERROR(('STS Analysis'!K111-'STS Analysis'!BM111)/'STS Analysis'!K111,"")</f>
        <v/>
      </c>
      <c r="AN111" s="93"/>
    </row>
    <row r="112" spans="1:40" x14ac:dyDescent="0.35">
      <c r="A112" s="193">
        <v>43523</v>
      </c>
      <c r="B112" s="260">
        <f>+IFERROR(('STS Analysis'!D112-'STS Analysis'!G112)/'STS Analysis'!D112,"")</f>
        <v>-0.1369297265198603</v>
      </c>
      <c r="C112" s="290">
        <f>+IFERROR(('STS Analysis'!E112-'STS Analysis'!H112)/'STS Analysis'!E112,"")</f>
        <v>-1.0208333333333333</v>
      </c>
      <c r="D112" s="259">
        <f>IFERROR(('STS Analysis'!D112-'STS Analysis'!G112)/('STS Analysis'!N112-'STS Analysis'!G112),"")</f>
        <v>-1.2142413784127733E-2</v>
      </c>
      <c r="E112" s="266"/>
      <c r="F112" s="263" t="str">
        <f>+IFERROR(('STS Analysis'!G112-('STS Analysis'!W112))/'STS Analysis'!G112,"")</f>
        <v/>
      </c>
      <c r="G112" s="7" t="str">
        <f>+IFERROR(('STS Analysis'!H112-'STS Analysis'!X112)/'STS Analysis'!H112,"")</f>
        <v/>
      </c>
      <c r="H112" s="7" t="str">
        <f>+IFERROR(('STS Analysis'!I112-'STS Analysis'!Y112)/'STS Analysis'!I112,"")</f>
        <v/>
      </c>
      <c r="I112" s="7" t="str">
        <f>+IFERROR(('STS Analysis'!J112-'STS Analysis'!Z112)/'STS Analysis'!J112,"")</f>
        <v/>
      </c>
      <c r="J112" s="260" t="str">
        <f>+IFERROR(('STS Analysis'!W112-'STS Analysis'!AD112/1000)/'STS Analysis'!W112,"")</f>
        <v/>
      </c>
      <c r="K112" s="7" t="str">
        <f>+IFERROR(('STS Analysis'!X112-'STS Analysis'!AE112)/'STS Analysis'!X112,"")</f>
        <v/>
      </c>
      <c r="L112" s="7" t="str">
        <f>+IFERROR(('STS Analysis'!Y112-'STS Analysis'!AF112)/'STS Analysis'!Y112,"")</f>
        <v/>
      </c>
      <c r="M112" s="7" t="str">
        <f>+IFERROR(('STS Analysis'!Z112-'STS Analysis'!AG112)/'STS Analysis'!Z112,"")</f>
        <v/>
      </c>
      <c r="N112" s="260" t="str">
        <f>+IFERROR(('STS Analysis'!AD112-'STS Analysis'!AQ112)/'STS Analysis'!AD112,"")</f>
        <v/>
      </c>
      <c r="O112" s="7" t="str">
        <f>+IFERROR(('STS Analysis'!AE112-'STS Analysis'!AR112)/'STS Analysis'!AE112,"")</f>
        <v/>
      </c>
      <c r="P112" s="7" t="str">
        <f>+IFERROR(('STS Analysis'!AF112-'STS Analysis'!AS112)/'STS Analysis'!AF112,"")</f>
        <v/>
      </c>
      <c r="Q112" s="7" t="str">
        <f>+IFERROR(('STS Analysis'!AG112-'STS Analysis'!AT112)/'STS Analysis'!AG112,"")</f>
        <v/>
      </c>
      <c r="R112" s="260" t="str">
        <f>+IFERROR(('STS Analysis'!AK112-'STS Analysis'!AQ112)/'STS Analysis'!AK112,"")</f>
        <v/>
      </c>
      <c r="S112" s="7" t="str">
        <f>+IFERROR(('STS Analysis'!AL112-'STS Analysis'!AX112)/'STS Analysis'!AL112,"")</f>
        <v/>
      </c>
      <c r="T112" s="7" t="str">
        <f>+IFERROR(('STS Analysis'!AM112-'STS Analysis'!AY112)/'STS Analysis'!AM112,"")</f>
        <v/>
      </c>
      <c r="U112" s="91" t="str">
        <f>+IFERROR(('STS Analysis'!AN112-'STS Analysis'!AZ112)/'STS Analysis'!AN112,"")</f>
        <v/>
      </c>
      <c r="V112" s="263">
        <f>+IFERROR(('STS Analysis'!D112-'STS Analysis'!AQ112/1000)/'STS Analysis'!D112,"")</f>
        <v>0.95752114416953749</v>
      </c>
      <c r="W112" s="7">
        <f>+IFERROR(('STS Analysis'!E112-'STS Analysis'!AR112)/'STS Analysis'!E112,"")</f>
        <v>0.60416666666666663</v>
      </c>
      <c r="X112" s="7">
        <f>+IFERROR(('STS Analysis'!I112-'STS Analysis'!AS112)/'STS Analysis'!I112,"")</f>
        <v>0.59900990099009899</v>
      </c>
      <c r="Y112" s="7">
        <f>+IFERROR(('STS Analysis'!J112-'STS Analysis'!AT112)/'STS Analysis'!J112,"")</f>
        <v>0.95053763440860217</v>
      </c>
      <c r="Z112" s="137" t="str">
        <f>+IFERROR(('STS Analysis'!K112-'STS Analysis'!AU112)/'STS Analysis'!K112,"")</f>
        <v/>
      </c>
      <c r="AA112" s="260"/>
      <c r="AB112" s="7" t="str">
        <f>+IFERROR(('STS Analysis'!H112-'STS Analysis'!BD112)/'STS Analysis'!H112,"")</f>
        <v/>
      </c>
      <c r="AC112" s="7" t="str">
        <f>+IFERROR(('STS Analysis'!I112-'STS Analysis'!BE112)/'STS Analysis'!I112,"")</f>
        <v/>
      </c>
      <c r="AD112" s="91" t="str">
        <f>+IFERROR(('STS Analysis'!J112-'STS Analysis'!BF112)/'STS Analysis'!J112,"")</f>
        <v/>
      </c>
      <c r="AE112" s="263" t="str">
        <f>+IFERROR(('STS Analysis'!BC112-'STS Analysis'!BI112)/'STS Analysis'!BC112,"")</f>
        <v/>
      </c>
      <c r="AF112" s="7" t="str">
        <f>+IFERROR(('STS Analysis'!BD112-'STS Analysis'!BJ112)/'STS Analysis'!BD112,"")</f>
        <v/>
      </c>
      <c r="AG112" s="7" t="str">
        <f>+IFERROR(('STS Analysis'!BE112-'STS Analysis'!BK112)/'STS Analysis'!BE112,"")</f>
        <v/>
      </c>
      <c r="AH112" s="7" t="str">
        <f>+IFERROR(('STS Analysis'!BF112-'STS Analysis'!BL112)/'STS Analysis'!BF112,"")</f>
        <v/>
      </c>
      <c r="AI112" s="260">
        <f>+IFERROR(('STS Analysis'!D112-'STS Analysis'!BI112/1000)/'STS Analysis'!D112,"")</f>
        <v>0.99244447228311927</v>
      </c>
      <c r="AJ112" s="7">
        <f>+IFERROR(('STS Analysis'!E112-'STS Analysis'!BJ112)/'STS Analysis'!E112,"")</f>
        <v>0.82916666666666672</v>
      </c>
      <c r="AK112" s="7">
        <f>+IFERROR(('STS Analysis'!I112-'STS Analysis'!BK112)/'STS Analysis'!I112,"")</f>
        <v>0.30693069306930693</v>
      </c>
      <c r="AL112" s="7">
        <f>+IFERROR(('STS Analysis'!J112-'STS Analysis'!BL112)/'STS Analysis'!J112,"")</f>
        <v>-1.956989247311828</v>
      </c>
      <c r="AM112" s="91" t="str">
        <f>+IFERROR(('STS Analysis'!K112-'STS Analysis'!BM112)/'STS Analysis'!K112,"")</f>
        <v/>
      </c>
      <c r="AN112" s="93"/>
    </row>
    <row r="113" spans="1:40" x14ac:dyDescent="0.35">
      <c r="A113" s="193">
        <v>43524</v>
      </c>
      <c r="B113" s="260" t="str">
        <f>+IFERROR(('STS Analysis'!D113-'STS Analysis'!G113)/'STS Analysis'!D113,"")</f>
        <v/>
      </c>
      <c r="C113" s="290" t="str">
        <f>+IFERROR(('STS Analysis'!E113-'STS Analysis'!H113)/'STS Analysis'!E113,"")</f>
        <v/>
      </c>
      <c r="D113" s="259" t="str">
        <f>IFERROR(('STS Analysis'!D113-'STS Analysis'!G113)/('STS Analysis'!N113-'STS Analysis'!G113),"")</f>
        <v/>
      </c>
      <c r="E113" s="266"/>
      <c r="F113" s="263" t="str">
        <f>+IFERROR(('STS Analysis'!G113-('STS Analysis'!W113))/'STS Analysis'!G113,"")</f>
        <v/>
      </c>
      <c r="G113" s="7" t="str">
        <f>+IFERROR(('STS Analysis'!H113-'STS Analysis'!X113)/'STS Analysis'!H113,"")</f>
        <v/>
      </c>
      <c r="H113" s="7" t="str">
        <f>+IFERROR(('STS Analysis'!I113-'STS Analysis'!Y113)/'STS Analysis'!I113,"")</f>
        <v/>
      </c>
      <c r="I113" s="7" t="str">
        <f>+IFERROR(('STS Analysis'!J113-'STS Analysis'!Z113)/'STS Analysis'!J113,"")</f>
        <v/>
      </c>
      <c r="J113" s="260" t="str">
        <f>+IFERROR(('STS Analysis'!W113-'STS Analysis'!AD113/1000)/'STS Analysis'!W113,"")</f>
        <v/>
      </c>
      <c r="K113" s="7" t="str">
        <f>+IFERROR(('STS Analysis'!X113-'STS Analysis'!AE113)/'STS Analysis'!X113,"")</f>
        <v/>
      </c>
      <c r="L113" s="7" t="str">
        <f>+IFERROR(('STS Analysis'!Y113-'STS Analysis'!AF113)/'STS Analysis'!Y113,"")</f>
        <v/>
      </c>
      <c r="M113" s="7" t="str">
        <f>+IFERROR(('STS Analysis'!Z113-'STS Analysis'!AG113)/'STS Analysis'!Z113,"")</f>
        <v/>
      </c>
      <c r="N113" s="260" t="str">
        <f>+IFERROR(('STS Analysis'!AD113-'STS Analysis'!AQ113)/'STS Analysis'!AD113,"")</f>
        <v/>
      </c>
      <c r="O113" s="7" t="str">
        <f>+IFERROR(('STS Analysis'!AE113-'STS Analysis'!AR113)/'STS Analysis'!AE113,"")</f>
        <v/>
      </c>
      <c r="P113" s="7" t="str">
        <f>+IFERROR(('STS Analysis'!AF113-'STS Analysis'!AS113)/'STS Analysis'!AF113,"")</f>
        <v/>
      </c>
      <c r="Q113" s="7" t="str">
        <f>+IFERROR(('STS Analysis'!AG113-'STS Analysis'!AT113)/'STS Analysis'!AG113,"")</f>
        <v/>
      </c>
      <c r="R113" s="260" t="str">
        <f>+IFERROR(('STS Analysis'!AK113-'STS Analysis'!AQ113)/'STS Analysis'!AK113,"")</f>
        <v/>
      </c>
      <c r="S113" s="7" t="str">
        <f>+IFERROR(('STS Analysis'!AL113-'STS Analysis'!AX113)/'STS Analysis'!AL113,"")</f>
        <v/>
      </c>
      <c r="T113" s="7" t="str">
        <f>+IFERROR(('STS Analysis'!AM113-'STS Analysis'!AY113)/'STS Analysis'!AM113,"")</f>
        <v/>
      </c>
      <c r="U113" s="91" t="str">
        <f>+IFERROR(('STS Analysis'!AN113-'STS Analysis'!AZ113)/'STS Analysis'!AN113,"")</f>
        <v/>
      </c>
      <c r="V113" s="263" t="str">
        <f>+IFERROR(('STS Analysis'!D113-'STS Analysis'!AQ113/1000)/'STS Analysis'!D113,"")</f>
        <v/>
      </c>
      <c r="W113" s="7" t="str">
        <f>+IFERROR(('STS Analysis'!E113-'STS Analysis'!AR113)/'STS Analysis'!E113,"")</f>
        <v/>
      </c>
      <c r="X113" s="7" t="str">
        <f>+IFERROR(('STS Analysis'!I113-'STS Analysis'!AS113)/'STS Analysis'!I113,"")</f>
        <v/>
      </c>
      <c r="Y113" s="7" t="str">
        <f>+IFERROR(('STS Analysis'!J113-'STS Analysis'!AT113)/'STS Analysis'!J113,"")</f>
        <v/>
      </c>
      <c r="Z113" s="137" t="str">
        <f>+IFERROR(('STS Analysis'!K113-'STS Analysis'!AU113)/'STS Analysis'!K113,"")</f>
        <v/>
      </c>
      <c r="AA113" s="260"/>
      <c r="AB113" s="7" t="str">
        <f>+IFERROR(('STS Analysis'!H113-'STS Analysis'!BD113)/'STS Analysis'!H113,"")</f>
        <v/>
      </c>
      <c r="AC113" s="7" t="str">
        <f>+IFERROR(('STS Analysis'!I113-'STS Analysis'!BE113)/'STS Analysis'!I113,"")</f>
        <v/>
      </c>
      <c r="AD113" s="91" t="str">
        <f>+IFERROR(('STS Analysis'!J113-'STS Analysis'!BF113)/'STS Analysis'!J113,"")</f>
        <v/>
      </c>
      <c r="AE113" s="263" t="str">
        <f>+IFERROR(('STS Analysis'!BC113-'STS Analysis'!BI113)/'STS Analysis'!BC113,"")</f>
        <v/>
      </c>
      <c r="AF113" s="7" t="str">
        <f>+IFERROR(('STS Analysis'!BD113-'STS Analysis'!BJ113)/'STS Analysis'!BD113,"")</f>
        <v/>
      </c>
      <c r="AG113" s="7" t="str">
        <f>+IFERROR(('STS Analysis'!BE113-'STS Analysis'!BK113)/'STS Analysis'!BE113,"")</f>
        <v/>
      </c>
      <c r="AH113" s="7" t="str">
        <f>+IFERROR(('STS Analysis'!BF113-'STS Analysis'!BL113)/'STS Analysis'!BF113,"")</f>
        <v/>
      </c>
      <c r="AI113" s="260" t="str">
        <f>+IFERROR(('STS Analysis'!D113-'STS Analysis'!BI113/1000)/'STS Analysis'!D113,"")</f>
        <v/>
      </c>
      <c r="AJ113" s="7" t="str">
        <f>+IFERROR(('STS Analysis'!E113-'STS Analysis'!BJ113)/'STS Analysis'!E113,"")</f>
        <v/>
      </c>
      <c r="AK113" s="7" t="str">
        <f>+IFERROR(('STS Analysis'!I113-'STS Analysis'!BK113)/'STS Analysis'!I113,"")</f>
        <v/>
      </c>
      <c r="AL113" s="7" t="str">
        <f>+IFERROR(('STS Analysis'!J113-'STS Analysis'!BL113)/'STS Analysis'!J113,"")</f>
        <v/>
      </c>
      <c r="AM113" s="91" t="str">
        <f>+IFERROR(('STS Analysis'!K113-'STS Analysis'!BM113)/'STS Analysis'!K113,"")</f>
        <v/>
      </c>
      <c r="AN113" s="93"/>
    </row>
    <row r="114" spans="1:40" x14ac:dyDescent="0.35">
      <c r="A114" s="193">
        <v>43525</v>
      </c>
      <c r="B114" s="260" t="str">
        <f>+IFERROR(('STS Analysis'!D114-'STS Analysis'!G114)/'STS Analysis'!D114,"")</f>
        <v/>
      </c>
      <c r="C114" s="290" t="str">
        <f>+IFERROR(('STS Analysis'!E114-'STS Analysis'!H114)/'STS Analysis'!E114,"")</f>
        <v/>
      </c>
      <c r="D114" s="259" t="str">
        <f>IFERROR(('STS Analysis'!D114-'STS Analysis'!G114)/('STS Analysis'!N114-'STS Analysis'!G114),"")</f>
        <v/>
      </c>
      <c r="E114" s="266"/>
      <c r="F114" s="263" t="str">
        <f>+IFERROR(('STS Analysis'!G114-('STS Analysis'!W114))/'STS Analysis'!G114,"")</f>
        <v/>
      </c>
      <c r="G114" s="7" t="str">
        <f>+IFERROR(('STS Analysis'!H114-'STS Analysis'!X114)/'STS Analysis'!H114,"")</f>
        <v/>
      </c>
      <c r="H114" s="7" t="str">
        <f>+IFERROR(('STS Analysis'!I114-'STS Analysis'!Y114)/'STS Analysis'!I114,"")</f>
        <v/>
      </c>
      <c r="I114" s="7" t="str">
        <f>+IFERROR(('STS Analysis'!J114-'STS Analysis'!Z114)/'STS Analysis'!J114,"")</f>
        <v/>
      </c>
      <c r="J114" s="260" t="str">
        <f>+IFERROR(('STS Analysis'!W114-'STS Analysis'!AD114/1000)/'STS Analysis'!W114,"")</f>
        <v/>
      </c>
      <c r="K114" s="7" t="str">
        <f>+IFERROR(('STS Analysis'!X114-'STS Analysis'!AE114)/'STS Analysis'!X114,"")</f>
        <v/>
      </c>
      <c r="L114" s="7" t="str">
        <f>+IFERROR(('STS Analysis'!Y114-'STS Analysis'!AF114)/'STS Analysis'!Y114,"")</f>
        <v/>
      </c>
      <c r="M114" s="7" t="str">
        <f>+IFERROR(('STS Analysis'!Z114-'STS Analysis'!AG114)/'STS Analysis'!Z114,"")</f>
        <v/>
      </c>
      <c r="N114" s="260" t="str">
        <f>+IFERROR(('STS Analysis'!AD114-'STS Analysis'!AQ114)/'STS Analysis'!AD114,"")</f>
        <v/>
      </c>
      <c r="O114" s="7" t="str">
        <f>+IFERROR(('STS Analysis'!AE114-'STS Analysis'!AR114)/'STS Analysis'!AE114,"")</f>
        <v/>
      </c>
      <c r="P114" s="7" t="str">
        <f>+IFERROR(('STS Analysis'!AF114-'STS Analysis'!AS114)/'STS Analysis'!AF114,"")</f>
        <v/>
      </c>
      <c r="Q114" s="7" t="str">
        <f>+IFERROR(('STS Analysis'!AG114-'STS Analysis'!AT114)/'STS Analysis'!AG114,"")</f>
        <v/>
      </c>
      <c r="R114" s="260" t="str">
        <f>+IFERROR(('STS Analysis'!AK114-'STS Analysis'!AQ114)/'STS Analysis'!AK114,"")</f>
        <v/>
      </c>
      <c r="S114" s="7" t="str">
        <f>+IFERROR(('STS Analysis'!AL114-'STS Analysis'!AX114)/'STS Analysis'!AL114,"")</f>
        <v/>
      </c>
      <c r="T114" s="7" t="str">
        <f>+IFERROR(('STS Analysis'!AM114-'STS Analysis'!AY114)/'STS Analysis'!AM114,"")</f>
        <v/>
      </c>
      <c r="U114" s="91" t="str">
        <f>+IFERROR(('STS Analysis'!AN114-'STS Analysis'!AZ114)/'STS Analysis'!AN114,"")</f>
        <v/>
      </c>
      <c r="V114" s="263" t="str">
        <f>+IFERROR(('STS Analysis'!D114-'STS Analysis'!AQ114/1000)/'STS Analysis'!D114,"")</f>
        <v/>
      </c>
      <c r="W114" s="7" t="str">
        <f>+IFERROR(('STS Analysis'!E114-'STS Analysis'!AR114)/'STS Analysis'!E114,"")</f>
        <v/>
      </c>
      <c r="X114" s="7" t="str">
        <f>+IFERROR(('STS Analysis'!I114-'STS Analysis'!AS114)/'STS Analysis'!I114,"")</f>
        <v/>
      </c>
      <c r="Y114" s="7" t="str">
        <f>+IFERROR(('STS Analysis'!J114-'STS Analysis'!AT114)/'STS Analysis'!J114,"")</f>
        <v/>
      </c>
      <c r="Z114" s="137" t="str">
        <f>+IFERROR(('STS Analysis'!K114-'STS Analysis'!AU114)/'STS Analysis'!K114,"")</f>
        <v/>
      </c>
      <c r="AA114" s="260"/>
      <c r="AB114" s="7" t="str">
        <f>+IFERROR(('STS Analysis'!H114-'STS Analysis'!BD114)/'STS Analysis'!H114,"")</f>
        <v/>
      </c>
      <c r="AC114" s="7" t="str">
        <f>+IFERROR(('STS Analysis'!I114-'STS Analysis'!BE114)/'STS Analysis'!I114,"")</f>
        <v/>
      </c>
      <c r="AD114" s="91" t="str">
        <f>+IFERROR(('STS Analysis'!J114-'STS Analysis'!BF114)/'STS Analysis'!J114,"")</f>
        <v/>
      </c>
      <c r="AE114" s="263" t="str">
        <f>+IFERROR(('STS Analysis'!BC114-'STS Analysis'!BI114)/'STS Analysis'!BC114,"")</f>
        <v/>
      </c>
      <c r="AF114" s="7" t="str">
        <f>+IFERROR(('STS Analysis'!BD114-'STS Analysis'!BJ114)/'STS Analysis'!BD114,"")</f>
        <v/>
      </c>
      <c r="AG114" s="7" t="str">
        <f>+IFERROR(('STS Analysis'!BE114-'STS Analysis'!BK114)/'STS Analysis'!BE114,"")</f>
        <v/>
      </c>
      <c r="AH114" s="7" t="str">
        <f>+IFERROR(('STS Analysis'!BF114-'STS Analysis'!BL114)/'STS Analysis'!BF114,"")</f>
        <v/>
      </c>
      <c r="AI114" s="260" t="str">
        <f>+IFERROR(('STS Analysis'!D114-'STS Analysis'!BI114/1000)/'STS Analysis'!D114,"")</f>
        <v/>
      </c>
      <c r="AJ114" s="7" t="str">
        <f>+IFERROR(('STS Analysis'!E114-'STS Analysis'!BJ114)/'STS Analysis'!E114,"")</f>
        <v/>
      </c>
      <c r="AK114" s="7" t="str">
        <f>+IFERROR(('STS Analysis'!I114-'STS Analysis'!BK114)/'STS Analysis'!I114,"")</f>
        <v/>
      </c>
      <c r="AL114" s="7" t="str">
        <f>+IFERROR(('STS Analysis'!J114-'STS Analysis'!BL114)/'STS Analysis'!J114,"")</f>
        <v/>
      </c>
      <c r="AM114" s="91" t="str">
        <f>+IFERROR(('STS Analysis'!K114-'STS Analysis'!BM114)/'STS Analysis'!K114,"")</f>
        <v/>
      </c>
      <c r="AN114" s="93"/>
    </row>
    <row r="115" spans="1:40" x14ac:dyDescent="0.35">
      <c r="A115" s="193">
        <v>43526</v>
      </c>
      <c r="B115" s="295" t="str">
        <f>+IFERROR(('STS Analysis'!D115-'STS Analysis'!G115)/'STS Analysis'!D115,"")</f>
        <v/>
      </c>
      <c r="C115" s="296" t="str">
        <f>+IFERROR(('STS Analysis'!E115-'STS Analysis'!H115)/'STS Analysis'!E115,"")</f>
        <v/>
      </c>
      <c r="D115" s="296" t="str">
        <f>IFERROR(('STS Analysis'!D115-'STS Analysis'!G115)/('STS Analysis'!N115-'STS Analysis'!G115),"")</f>
        <v/>
      </c>
      <c r="E115" s="297"/>
      <c r="F115" s="298" t="str">
        <f>+IFERROR(('STS Analysis'!G115-('STS Analysis'!W115))/'STS Analysis'!G115,"")</f>
        <v/>
      </c>
      <c r="G115" s="299" t="str">
        <f>+IFERROR(('STS Analysis'!H115-'STS Analysis'!X115)/'STS Analysis'!H115,"")</f>
        <v/>
      </c>
      <c r="H115" s="299" t="str">
        <f>+IFERROR(('STS Analysis'!I115-'STS Analysis'!Y115)/'STS Analysis'!I115,"")</f>
        <v/>
      </c>
      <c r="I115" s="299" t="str">
        <f>+IFERROR(('STS Analysis'!J115-'STS Analysis'!Z115)/'STS Analysis'!J115,"")</f>
        <v/>
      </c>
      <c r="J115" s="295" t="str">
        <f>+IFERROR(('STS Analysis'!W115-'STS Analysis'!AD115/1000)/'STS Analysis'!W115,"")</f>
        <v/>
      </c>
      <c r="K115" s="299" t="str">
        <f>+IFERROR(('STS Analysis'!X115-'STS Analysis'!AE115)/'STS Analysis'!X115,"")</f>
        <v/>
      </c>
      <c r="L115" s="299" t="str">
        <f>+IFERROR(('STS Analysis'!Y115-'STS Analysis'!AF115)/'STS Analysis'!Y115,"")</f>
        <v/>
      </c>
      <c r="M115" s="299" t="str">
        <f>+IFERROR(('STS Analysis'!Z115-'STS Analysis'!AG115)/'STS Analysis'!Z115,"")</f>
        <v/>
      </c>
      <c r="N115" s="295" t="str">
        <f>+IFERROR(('STS Analysis'!AD115-'STS Analysis'!AK115)/'STS Analysis'!AD115,"")</f>
        <v/>
      </c>
      <c r="O115" s="299" t="str">
        <f>+IFERROR(('STS Analysis'!AE115-'STS Analysis'!AL115)/'STS Analysis'!AE115,"")</f>
        <v/>
      </c>
      <c r="P115" s="299" t="str">
        <f>+IFERROR(('STS Analysis'!AF115-'STS Analysis'!AM115)/'STS Analysis'!AF115,"")</f>
        <v/>
      </c>
      <c r="Q115" s="299" t="str">
        <f>+IFERROR(('STS Analysis'!AG115-'STS Analysis'!AN115)/'STS Analysis'!AG115,"")</f>
        <v/>
      </c>
      <c r="R115" s="295" t="str">
        <f>+IFERROR(('STS Analysis'!AK115-'STS Analysis'!AQ115)/'STS Analysis'!AK115,"")</f>
        <v/>
      </c>
      <c r="S115" s="299" t="str">
        <f>+IFERROR(('STS Analysis'!AL115-'STS Analysis'!AX115)/'STS Analysis'!AL115,"")</f>
        <v/>
      </c>
      <c r="T115" s="299" t="str">
        <f>+IFERROR(('STS Analysis'!AM115-'STS Analysis'!AY115)/'STS Analysis'!AM115,"")</f>
        <v/>
      </c>
      <c r="U115" s="300" t="str">
        <f>+IFERROR(('STS Analysis'!AN115-'STS Analysis'!AZ115)/'STS Analysis'!AN115,"")</f>
        <v/>
      </c>
      <c r="V115" s="298" t="str">
        <f>+IFERROR(('STS Analysis'!D115-'STS Analysis'!AQ115/1000)/'STS Analysis'!D115,"")</f>
        <v/>
      </c>
      <c r="W115" s="299" t="str">
        <f>+IFERROR(('STS Analysis'!E115-'STS Analysis'!AX115)/'STS Analysis'!E115,"")</f>
        <v/>
      </c>
      <c r="X115" s="299" t="str">
        <f>+IFERROR(('STS Analysis'!I115-'STS Analysis'!AY115)/'STS Analysis'!I115,"")</f>
        <v/>
      </c>
      <c r="Y115" s="299" t="str">
        <f>+IFERROR(('STS Analysis'!J115-'STS Analysis'!AZ115)/'STS Analysis'!J115,"")</f>
        <v/>
      </c>
      <c r="Z115" s="301" t="str">
        <f>+IFERROR(('STS Analysis'!K115-'STS Analysis'!BA115)/'STS Analysis'!K115,"")</f>
        <v/>
      </c>
      <c r="AA115" s="295"/>
      <c r="AB115" s="299" t="str">
        <f>+IFERROR(('STS Analysis'!H115-'STS Analysis'!BD115)/'STS Analysis'!H115,"")</f>
        <v/>
      </c>
      <c r="AC115" s="299" t="str">
        <f>+IFERROR(('STS Analysis'!I115-'STS Analysis'!BE115)/'STS Analysis'!I115,"")</f>
        <v/>
      </c>
      <c r="AD115" s="300" t="str">
        <f>+IFERROR(('STS Analysis'!J115-'STS Analysis'!BF115)/'STS Analysis'!J115,"")</f>
        <v/>
      </c>
      <c r="AE115" s="298" t="str">
        <f>+IFERROR(('STS Analysis'!BC115-'STS Analysis'!BI115)/'STS Analysis'!BC115,"")</f>
        <v/>
      </c>
      <c r="AF115" s="299" t="str">
        <f>+IFERROR(('STS Analysis'!BD115-'STS Analysis'!BJ115)/'STS Analysis'!BD115,"")</f>
        <v/>
      </c>
      <c r="AG115" s="299" t="str">
        <f>+IFERROR(('STS Analysis'!BE115-'STS Analysis'!BK115)/'STS Analysis'!BE115,"")</f>
        <v/>
      </c>
      <c r="AH115" s="299" t="str">
        <f>+IFERROR(('STS Analysis'!BF115-'STS Analysis'!BL115)/'STS Analysis'!BF115,"")</f>
        <v/>
      </c>
      <c r="AI115" s="295" t="str">
        <f>+IFERROR(('STS Analysis'!D115-'STS Analysis'!BI115/1000)/'STS Analysis'!D115,"")</f>
        <v/>
      </c>
      <c r="AJ115" s="299" t="str">
        <f>+IFERROR(('STS Analysis'!E115-'STS Analysis'!BJ115)/'STS Analysis'!E115,"")</f>
        <v/>
      </c>
      <c r="AK115" s="299" t="str">
        <f>+IFERROR(('STS Analysis'!I115-'STS Analysis'!BK115)/'STS Analysis'!I115,"")</f>
        <v/>
      </c>
      <c r="AL115" s="299" t="str">
        <f>+IFERROR(('STS Analysis'!J115-'STS Analysis'!BL115)/'STS Analysis'!J115,"")</f>
        <v/>
      </c>
      <c r="AM115" s="300" t="str">
        <f>+IFERROR(('STS Analysis'!K115-'STS Analysis'!BM115)/'STS Analysis'!K115,"")</f>
        <v/>
      </c>
      <c r="AN115" s="90"/>
    </row>
    <row r="116" spans="1:40" x14ac:dyDescent="0.35">
      <c r="A116" s="193">
        <v>43527</v>
      </c>
      <c r="B116" s="295" t="str">
        <f>+IFERROR(('STS Analysis'!D116-'STS Analysis'!G116)/'STS Analysis'!D116,"")</f>
        <v/>
      </c>
      <c r="C116" s="296" t="str">
        <f>+IFERROR(('STS Analysis'!E116-'STS Analysis'!H116)/'STS Analysis'!E116,"")</f>
        <v/>
      </c>
      <c r="D116" s="296" t="str">
        <f>IFERROR(('STS Analysis'!D116-'STS Analysis'!G116)/('STS Analysis'!N116-'STS Analysis'!G116),"")</f>
        <v/>
      </c>
      <c r="E116" s="297"/>
      <c r="F116" s="298" t="str">
        <f>+IFERROR(('STS Analysis'!G116-('STS Analysis'!W116))/'STS Analysis'!G116,"")</f>
        <v/>
      </c>
      <c r="G116" s="299" t="str">
        <f>+IFERROR(('STS Analysis'!H116-'STS Analysis'!X116)/'STS Analysis'!H116,"")</f>
        <v/>
      </c>
      <c r="H116" s="299" t="str">
        <f>+IFERROR(('STS Analysis'!I116-'STS Analysis'!Y116)/'STS Analysis'!I116,"")</f>
        <v/>
      </c>
      <c r="I116" s="299" t="str">
        <f>+IFERROR(('STS Analysis'!J116-'STS Analysis'!Z116)/'STS Analysis'!J116,"")</f>
        <v/>
      </c>
      <c r="J116" s="295" t="str">
        <f>+IFERROR(('STS Analysis'!W116-'STS Analysis'!AD116/1000)/'STS Analysis'!W116,"")</f>
        <v/>
      </c>
      <c r="K116" s="299" t="str">
        <f>+IFERROR(('STS Analysis'!X116-'STS Analysis'!AE116)/'STS Analysis'!X116,"")</f>
        <v/>
      </c>
      <c r="L116" s="299" t="str">
        <f>+IFERROR(('STS Analysis'!Y116-'STS Analysis'!AF116)/'STS Analysis'!Y116,"")</f>
        <v/>
      </c>
      <c r="M116" s="299" t="str">
        <f>+IFERROR(('STS Analysis'!Z116-'STS Analysis'!AG116)/'STS Analysis'!Z116,"")</f>
        <v/>
      </c>
      <c r="N116" s="295" t="str">
        <f>+IFERROR(('STS Analysis'!AD116-'STS Analysis'!AK116)/'STS Analysis'!AD116,"")</f>
        <v/>
      </c>
      <c r="O116" s="299" t="str">
        <f>+IFERROR(('STS Analysis'!AE116-'STS Analysis'!AL116)/'STS Analysis'!AE116,"")</f>
        <v/>
      </c>
      <c r="P116" s="299" t="str">
        <f>+IFERROR(('STS Analysis'!AF116-'STS Analysis'!AM116)/'STS Analysis'!AF116,"")</f>
        <v/>
      </c>
      <c r="Q116" s="299" t="str">
        <f>+IFERROR(('STS Analysis'!AG116-'STS Analysis'!AN116)/'STS Analysis'!AG116,"")</f>
        <v/>
      </c>
      <c r="R116" s="295" t="str">
        <f>+IFERROR(('STS Analysis'!AK116-'STS Analysis'!AQ116)/'STS Analysis'!AK116,"")</f>
        <v/>
      </c>
      <c r="S116" s="299" t="str">
        <f>+IFERROR(('STS Analysis'!AL116-'STS Analysis'!AX116)/'STS Analysis'!AL116,"")</f>
        <v/>
      </c>
      <c r="T116" s="299" t="str">
        <f>+IFERROR(('STS Analysis'!AM116-'STS Analysis'!AY116)/'STS Analysis'!AM116,"")</f>
        <v/>
      </c>
      <c r="U116" s="300" t="str">
        <f>+IFERROR(('STS Analysis'!AN116-'STS Analysis'!AZ116)/'STS Analysis'!AN116,"")</f>
        <v/>
      </c>
      <c r="V116" s="298" t="str">
        <f>+IFERROR(('STS Analysis'!D116-'STS Analysis'!AQ116/1000)/'STS Analysis'!D116,"")</f>
        <v/>
      </c>
      <c r="W116" s="299" t="str">
        <f>+IFERROR(('STS Analysis'!E116-'STS Analysis'!AX116)/'STS Analysis'!E116,"")</f>
        <v/>
      </c>
      <c r="X116" s="299" t="str">
        <f>+IFERROR(('STS Analysis'!I116-'STS Analysis'!AY116)/'STS Analysis'!I116,"")</f>
        <v/>
      </c>
      <c r="Y116" s="299" t="str">
        <f>+IFERROR(('STS Analysis'!J116-'STS Analysis'!AZ116)/'STS Analysis'!J116,"")</f>
        <v/>
      </c>
      <c r="Z116" s="301" t="str">
        <f>+IFERROR(('STS Analysis'!K116-'STS Analysis'!BA116)/'STS Analysis'!K116,"")</f>
        <v/>
      </c>
      <c r="AA116" s="295"/>
      <c r="AB116" s="299" t="str">
        <f>+IFERROR(('STS Analysis'!H116-'STS Analysis'!BD116)/'STS Analysis'!H116,"")</f>
        <v/>
      </c>
      <c r="AC116" s="299" t="str">
        <f>+IFERROR(('STS Analysis'!I116-'STS Analysis'!BE116)/'STS Analysis'!I116,"")</f>
        <v/>
      </c>
      <c r="AD116" s="300" t="str">
        <f>+IFERROR(('STS Analysis'!J116-'STS Analysis'!BF116)/'STS Analysis'!J116,"")</f>
        <v/>
      </c>
      <c r="AE116" s="298" t="str">
        <f>+IFERROR(('STS Analysis'!BC116-'STS Analysis'!BI116)/'STS Analysis'!BC116,"")</f>
        <v/>
      </c>
      <c r="AF116" s="299" t="str">
        <f>+IFERROR(('STS Analysis'!BD116-'STS Analysis'!BJ116)/'STS Analysis'!BD116,"")</f>
        <v/>
      </c>
      <c r="AG116" s="299" t="str">
        <f>+IFERROR(('STS Analysis'!BE116-'STS Analysis'!BK116)/'STS Analysis'!BE116,"")</f>
        <v/>
      </c>
      <c r="AH116" s="299" t="str">
        <f>+IFERROR(('STS Analysis'!BF116-'STS Analysis'!BL116)/'STS Analysis'!BF116,"")</f>
        <v/>
      </c>
      <c r="AI116" s="295" t="str">
        <f>+IFERROR(('STS Analysis'!D116-'STS Analysis'!BI116/1000)/'STS Analysis'!D116,"")</f>
        <v/>
      </c>
      <c r="AJ116" s="299" t="str">
        <f>+IFERROR(('STS Analysis'!E116-'STS Analysis'!BJ116)/'STS Analysis'!E116,"")</f>
        <v/>
      </c>
      <c r="AK116" s="299" t="str">
        <f>+IFERROR(('STS Analysis'!I116-'STS Analysis'!BK116)/'STS Analysis'!I116,"")</f>
        <v/>
      </c>
      <c r="AL116" s="299" t="str">
        <f>+IFERROR(('STS Analysis'!J116-'STS Analysis'!BL116)/'STS Analysis'!J116,"")</f>
        <v/>
      </c>
      <c r="AM116" s="300" t="str">
        <f>+IFERROR(('STS Analysis'!K116-'STS Analysis'!BM116)/'STS Analysis'!K116,"")</f>
        <v/>
      </c>
      <c r="AN116" s="90"/>
    </row>
    <row r="117" spans="1:40" x14ac:dyDescent="0.35">
      <c r="A117" s="193">
        <v>43528</v>
      </c>
      <c r="B117" s="260">
        <f>+IFERROR(('STS Analysis'!D117-'STS Analysis'!G117)/'STS Analysis'!D117,"")</f>
        <v>0.45793144566140204</v>
      </c>
      <c r="C117" s="290" t="str">
        <f>+IFERROR(('STS Analysis'!E117-'STS Analysis'!H117)/'STS Analysis'!E117,"")</f>
        <v/>
      </c>
      <c r="D117" s="259">
        <f>IFERROR(('STS Analysis'!D117-'STS Analysis'!G117)/('STS Analysis'!N117-'STS Analysis'!G117),"")</f>
        <v>0.14418456109855096</v>
      </c>
      <c r="E117" s="266"/>
      <c r="F117" s="263" t="str">
        <f>+IFERROR(('STS Analysis'!G117-('STS Analysis'!W117))/'STS Analysis'!G117,"")</f>
        <v/>
      </c>
      <c r="G117" s="7" t="str">
        <f>+IFERROR(('STS Analysis'!H117-'STS Analysis'!X117)/'STS Analysis'!H117,"")</f>
        <v/>
      </c>
      <c r="H117" s="7" t="str">
        <f>+IFERROR(('STS Analysis'!I117-'STS Analysis'!Y117)/'STS Analysis'!I117,"")</f>
        <v/>
      </c>
      <c r="I117" s="7" t="str">
        <f>+IFERROR(('STS Analysis'!J117-'STS Analysis'!Z117)/'STS Analysis'!J117,"")</f>
        <v/>
      </c>
      <c r="J117" s="260" t="str">
        <f>+IFERROR(('STS Analysis'!W117-'STS Analysis'!AD117/1000)/'STS Analysis'!W117,"")</f>
        <v/>
      </c>
      <c r="K117" s="7" t="str">
        <f>+IFERROR(('STS Analysis'!X117-'STS Analysis'!AE117)/'STS Analysis'!X117,"")</f>
        <v/>
      </c>
      <c r="L117" s="7" t="str">
        <f>+IFERROR(('STS Analysis'!Y117-'STS Analysis'!AF117)/'STS Analysis'!Y117,"")</f>
        <v/>
      </c>
      <c r="M117" s="7" t="str">
        <f>+IFERROR(('STS Analysis'!Z117-'STS Analysis'!AG117)/'STS Analysis'!Z117,"")</f>
        <v/>
      </c>
      <c r="N117" s="260" t="str">
        <f>+IFERROR(('STS Analysis'!AD117-'STS Analysis'!AQ117)/'STS Analysis'!AD117,"")</f>
        <v/>
      </c>
      <c r="O117" s="7" t="str">
        <f>+IFERROR(('STS Analysis'!AE117-'STS Analysis'!AR117)/'STS Analysis'!AE117,"")</f>
        <v/>
      </c>
      <c r="P117" s="7" t="str">
        <f>+IFERROR(('STS Analysis'!AF117-'STS Analysis'!AS117)/'STS Analysis'!AF117,"")</f>
        <v/>
      </c>
      <c r="Q117" s="7" t="str">
        <f>+IFERROR(('STS Analysis'!AG117-'STS Analysis'!AT117)/'STS Analysis'!AG117,"")</f>
        <v/>
      </c>
      <c r="R117" s="260" t="str">
        <f>+IFERROR(('STS Analysis'!AK117-'STS Analysis'!AQ117)/'STS Analysis'!AK117,"")</f>
        <v/>
      </c>
      <c r="S117" s="7" t="str">
        <f>+IFERROR(('STS Analysis'!AL117-'STS Analysis'!AX117)/'STS Analysis'!AL117,"")</f>
        <v/>
      </c>
      <c r="T117" s="7" t="str">
        <f>+IFERROR(('STS Analysis'!AM117-'STS Analysis'!AY117)/'STS Analysis'!AM117,"")</f>
        <v/>
      </c>
      <c r="U117" s="91" t="str">
        <f>+IFERROR(('STS Analysis'!AN117-'STS Analysis'!AZ117)/'STS Analysis'!AN117,"")</f>
        <v/>
      </c>
      <c r="V117" s="263" t="str">
        <f>+IFERROR(('STS Analysis'!D117-'STS Analysis'!AQ117/1000)/'STS Analysis'!D117,"")</f>
        <v/>
      </c>
      <c r="W117" s="7" t="str">
        <f>+IFERROR(('STS Analysis'!E117-'STS Analysis'!AR117)/'STS Analysis'!E117,"")</f>
        <v/>
      </c>
      <c r="X117" s="7" t="str">
        <f>+IFERROR(('STS Analysis'!I117-'STS Analysis'!AS117)/'STS Analysis'!I117,"")</f>
        <v/>
      </c>
      <c r="Y117" s="7" t="str">
        <f>+IFERROR(('STS Analysis'!J117-'STS Analysis'!AT117)/'STS Analysis'!J117,"")</f>
        <v/>
      </c>
      <c r="Z117" s="137" t="str">
        <f>+IFERROR(('STS Analysis'!K117-'STS Analysis'!AU117)/'STS Analysis'!K117,"")</f>
        <v/>
      </c>
      <c r="AA117" s="260"/>
      <c r="AB117" s="7" t="str">
        <f>+IFERROR(('STS Analysis'!H117-'STS Analysis'!BD117)/'STS Analysis'!H117,"")</f>
        <v/>
      </c>
      <c r="AC117" s="7" t="str">
        <f>+IFERROR(('STS Analysis'!I117-'STS Analysis'!BE117)/'STS Analysis'!I117,"")</f>
        <v/>
      </c>
      <c r="AD117" s="91" t="str">
        <f>+IFERROR(('STS Analysis'!J117-'STS Analysis'!BF117)/'STS Analysis'!J117,"")</f>
        <v/>
      </c>
      <c r="AE117" s="263" t="str">
        <f>+IFERROR(('STS Analysis'!BC117-'STS Analysis'!BI117)/'STS Analysis'!BC117,"")</f>
        <v/>
      </c>
      <c r="AF117" s="7" t="str">
        <f>+IFERROR(('STS Analysis'!BD117-'STS Analysis'!BJ117)/'STS Analysis'!BD117,"")</f>
        <v/>
      </c>
      <c r="AG117" s="7" t="str">
        <f>+IFERROR(('STS Analysis'!BE117-'STS Analysis'!BK117)/'STS Analysis'!BE117,"")</f>
        <v/>
      </c>
      <c r="AH117" s="7" t="str">
        <f>+IFERROR(('STS Analysis'!BF117-'STS Analysis'!BL117)/'STS Analysis'!BF117,"")</f>
        <v/>
      </c>
      <c r="AI117" s="260" t="str">
        <f>+IFERROR(('STS Analysis'!D117-'STS Analysis'!BI117/1000)/'STS Analysis'!D117,"")</f>
        <v/>
      </c>
      <c r="AJ117" s="7" t="str">
        <f>+IFERROR(('STS Analysis'!E117-'STS Analysis'!BJ117)/'STS Analysis'!E117,"")</f>
        <v/>
      </c>
      <c r="AK117" s="7" t="str">
        <f>+IFERROR(('STS Analysis'!I117-'STS Analysis'!BK117)/'STS Analysis'!I117,"")</f>
        <v/>
      </c>
      <c r="AL117" s="7" t="str">
        <f>+IFERROR(('STS Analysis'!J117-'STS Analysis'!BL117)/'STS Analysis'!J117,"")</f>
        <v/>
      </c>
      <c r="AM117" s="91" t="str">
        <f>+IFERROR(('STS Analysis'!K117-'STS Analysis'!BM117)/'STS Analysis'!K117,"")</f>
        <v/>
      </c>
      <c r="AN117" s="93"/>
    </row>
    <row r="118" spans="1:40" x14ac:dyDescent="0.35">
      <c r="A118" s="193">
        <v>43529</v>
      </c>
      <c r="B118" s="260" t="str">
        <f>+IFERROR(('STS Analysis'!D118-'STS Analysis'!G118)/'STS Analysis'!D118,"")</f>
        <v/>
      </c>
      <c r="C118" s="290" t="str">
        <f>+IFERROR(('STS Analysis'!E118-'STS Analysis'!H118)/'STS Analysis'!E118,"")</f>
        <v/>
      </c>
      <c r="D118" s="259" t="str">
        <f>IFERROR(('STS Analysis'!D118-'STS Analysis'!G118)/('STS Analysis'!N118-'STS Analysis'!G118),"")</f>
        <v/>
      </c>
      <c r="E118" s="266"/>
      <c r="F118" s="263" t="str">
        <f>+IFERROR(('STS Analysis'!G118-('STS Analysis'!W118))/'STS Analysis'!G118,"")</f>
        <v/>
      </c>
      <c r="G118" s="7" t="str">
        <f>+IFERROR(('STS Analysis'!H118-'STS Analysis'!X118)/'STS Analysis'!H118,"")</f>
        <v/>
      </c>
      <c r="H118" s="7" t="str">
        <f>+IFERROR(('STS Analysis'!I118-'STS Analysis'!Y118)/'STS Analysis'!I118,"")</f>
        <v/>
      </c>
      <c r="I118" s="7" t="str">
        <f>+IFERROR(('STS Analysis'!J118-'STS Analysis'!Z118)/'STS Analysis'!J118,"")</f>
        <v/>
      </c>
      <c r="J118" s="260" t="str">
        <f>+IFERROR(('STS Analysis'!W118-'STS Analysis'!AD118/1000)/'STS Analysis'!W118,"")</f>
        <v/>
      </c>
      <c r="K118" s="7" t="str">
        <f>+IFERROR(('STS Analysis'!X118-'STS Analysis'!AE118)/'STS Analysis'!X118,"")</f>
        <v/>
      </c>
      <c r="L118" s="7" t="str">
        <f>+IFERROR(('STS Analysis'!Y118-'STS Analysis'!AF118)/'STS Analysis'!Y118,"")</f>
        <v/>
      </c>
      <c r="M118" s="7" t="str">
        <f>+IFERROR(('STS Analysis'!Z118-'STS Analysis'!AG118)/'STS Analysis'!Z118,"")</f>
        <v/>
      </c>
      <c r="N118" s="260" t="str">
        <f>+IFERROR(('STS Analysis'!AD118-'STS Analysis'!AQ118)/'STS Analysis'!AD118,"")</f>
        <v/>
      </c>
      <c r="O118" s="7" t="str">
        <f>+IFERROR(('STS Analysis'!AE118-'STS Analysis'!AR118)/'STS Analysis'!AE118,"")</f>
        <v/>
      </c>
      <c r="P118" s="7" t="str">
        <f>+IFERROR(('STS Analysis'!AF118-'STS Analysis'!AS118)/'STS Analysis'!AF118,"")</f>
        <v/>
      </c>
      <c r="Q118" s="7" t="str">
        <f>+IFERROR(('STS Analysis'!AG118-'STS Analysis'!AT118)/'STS Analysis'!AG118,"")</f>
        <v/>
      </c>
      <c r="R118" s="260" t="str">
        <f>+IFERROR(('STS Analysis'!AK118-'STS Analysis'!AQ118)/'STS Analysis'!AK118,"")</f>
        <v/>
      </c>
      <c r="S118" s="7" t="str">
        <f>+IFERROR(('STS Analysis'!AL118-'STS Analysis'!AX118)/'STS Analysis'!AL118,"")</f>
        <v/>
      </c>
      <c r="T118" s="7" t="str">
        <f>+IFERROR(('STS Analysis'!AM118-'STS Analysis'!AY118)/'STS Analysis'!AM118,"")</f>
        <v/>
      </c>
      <c r="U118" s="91" t="str">
        <f>+IFERROR(('STS Analysis'!AN118-'STS Analysis'!AZ118)/'STS Analysis'!AN118,"")</f>
        <v/>
      </c>
      <c r="V118" s="263" t="str">
        <f>+IFERROR(('STS Analysis'!D118-'STS Analysis'!AQ118/1000)/'STS Analysis'!D118,"")</f>
        <v/>
      </c>
      <c r="W118" s="7" t="str">
        <f>+IFERROR(('STS Analysis'!E118-'STS Analysis'!AR118)/'STS Analysis'!E118,"")</f>
        <v/>
      </c>
      <c r="X118" s="7" t="str">
        <f>+IFERROR(('STS Analysis'!I118-'STS Analysis'!AS118)/'STS Analysis'!I118,"")</f>
        <v/>
      </c>
      <c r="Y118" s="7" t="str">
        <f>+IFERROR(('STS Analysis'!J118-'STS Analysis'!AT118)/'STS Analysis'!J118,"")</f>
        <v/>
      </c>
      <c r="Z118" s="137" t="str">
        <f>+IFERROR(('STS Analysis'!K118-'STS Analysis'!AU118)/'STS Analysis'!K118,"")</f>
        <v/>
      </c>
      <c r="AA118" s="260"/>
      <c r="AB118" s="7" t="str">
        <f>+IFERROR(('STS Analysis'!H118-'STS Analysis'!BD118)/'STS Analysis'!H118,"")</f>
        <v/>
      </c>
      <c r="AC118" s="7" t="str">
        <f>+IFERROR(('STS Analysis'!I118-'STS Analysis'!BE118)/'STS Analysis'!I118,"")</f>
        <v/>
      </c>
      <c r="AD118" s="91" t="str">
        <f>+IFERROR(('STS Analysis'!J118-'STS Analysis'!BF118)/'STS Analysis'!J118,"")</f>
        <v/>
      </c>
      <c r="AE118" s="263" t="str">
        <f>+IFERROR(('STS Analysis'!BC118-'STS Analysis'!BI118)/'STS Analysis'!BC118,"")</f>
        <v/>
      </c>
      <c r="AF118" s="7" t="str">
        <f>+IFERROR(('STS Analysis'!BD118-'STS Analysis'!BJ118)/'STS Analysis'!BD118,"")</f>
        <v/>
      </c>
      <c r="AG118" s="7" t="str">
        <f>+IFERROR(('STS Analysis'!BE118-'STS Analysis'!BK118)/'STS Analysis'!BE118,"")</f>
        <v/>
      </c>
      <c r="AH118" s="7" t="str">
        <f>+IFERROR(('STS Analysis'!BF118-'STS Analysis'!BL118)/'STS Analysis'!BF118,"")</f>
        <v/>
      </c>
      <c r="AI118" s="260" t="str">
        <f>+IFERROR(('STS Analysis'!D118-'STS Analysis'!BI118/1000)/'STS Analysis'!D118,"")</f>
        <v/>
      </c>
      <c r="AJ118" s="7" t="str">
        <f>+IFERROR(('STS Analysis'!E118-'STS Analysis'!BJ118)/'STS Analysis'!E118,"")</f>
        <v/>
      </c>
      <c r="AK118" s="7" t="str">
        <f>+IFERROR(('STS Analysis'!I118-'STS Analysis'!BK118)/'STS Analysis'!I118,"")</f>
        <v/>
      </c>
      <c r="AL118" s="7" t="str">
        <f>+IFERROR(('STS Analysis'!J118-'STS Analysis'!BL118)/'STS Analysis'!J118,"")</f>
        <v/>
      </c>
      <c r="AM118" s="91" t="str">
        <f>+IFERROR(('STS Analysis'!K118-'STS Analysis'!BM118)/'STS Analysis'!K118,"")</f>
        <v/>
      </c>
      <c r="AN118" s="93"/>
    </row>
    <row r="119" spans="1:40" x14ac:dyDescent="0.35">
      <c r="A119" s="193">
        <v>43530</v>
      </c>
      <c r="B119" s="260">
        <f>+IFERROR(('STS Analysis'!D119-'STS Analysis'!G119)/'STS Analysis'!D119,"")</f>
        <v>0.33605135278497705</v>
      </c>
      <c r="C119" s="290">
        <f>+IFERROR(('STS Analysis'!E119-'STS Analysis'!H119)/'STS Analysis'!E119,"")</f>
        <v>-0.51412429378531077</v>
      </c>
      <c r="D119" s="259">
        <f>IFERROR(('STS Analysis'!D119-'STS Analysis'!G119)/('STS Analysis'!N119-'STS Analysis'!G119),"")</f>
        <v>0.13895702366102408</v>
      </c>
      <c r="E119" s="266"/>
      <c r="F119" s="263">
        <f>+IFERROR(('STS Analysis'!G119-('STS Analysis'!W119))/'STS Analysis'!G119,"")</f>
        <v>0.60366343271823808</v>
      </c>
      <c r="G119" s="7">
        <f>+IFERROR(('STS Analysis'!H119-'STS Analysis'!X119)/'STS Analysis'!H119,"")</f>
        <v>0.79626865671641789</v>
      </c>
      <c r="H119" s="7">
        <f>+IFERROR(('STS Analysis'!I119-'STS Analysis'!Y119)/'STS Analysis'!I119,"")</f>
        <v>0.12658227848101267</v>
      </c>
      <c r="I119" s="7">
        <f>+IFERROR(('STS Analysis'!J119-'STS Analysis'!Z119)/'STS Analysis'!J119,"")</f>
        <v>0.80952380952380953</v>
      </c>
      <c r="J119" s="260" t="str">
        <f>+IFERROR(('STS Analysis'!W119-'STS Analysis'!AD119/1000)/'STS Analysis'!W119,"")</f>
        <v/>
      </c>
      <c r="K119" s="7">
        <f>+IFERROR(('STS Analysis'!X119-'STS Analysis'!AE119)/'STS Analysis'!X119,"")</f>
        <v>0.42857142857142855</v>
      </c>
      <c r="L119" s="7">
        <f>+IFERROR(('STS Analysis'!Y119-'STS Analysis'!AF119)/'STS Analysis'!Y119,"")</f>
        <v>0.14009661835748793</v>
      </c>
      <c r="M119" s="7">
        <f>+IFERROR(('STS Analysis'!Z119-'STS Analysis'!AG119)/'STS Analysis'!Z119,"")</f>
        <v>0.6</v>
      </c>
      <c r="N119" s="260" t="str">
        <f>+IFERROR(('STS Analysis'!AD119-'STS Analysis'!AQ119)/'STS Analysis'!AD119,"")</f>
        <v/>
      </c>
      <c r="O119" s="7">
        <f>+IFERROR(('STS Analysis'!AE119-'STS Analysis'!AR119)/'STS Analysis'!AE119,"")</f>
        <v>-0.32692307692307693</v>
      </c>
      <c r="P119" s="7">
        <f>+IFERROR(('STS Analysis'!AF119-'STS Analysis'!AS119)/'STS Analysis'!AF119,"")</f>
        <v>0.550561797752809</v>
      </c>
      <c r="Q119" s="7">
        <f>+IFERROR(('STS Analysis'!AG119-'STS Analysis'!AT119)/'STS Analysis'!AG119,"")</f>
        <v>-7.1428571428571494E-2</v>
      </c>
      <c r="R119" s="260" t="str">
        <f>+IFERROR(('STS Analysis'!AK119-'STS Analysis'!AQ119)/'STS Analysis'!AK119,"")</f>
        <v/>
      </c>
      <c r="S119" s="7" t="str">
        <f>+IFERROR(('STS Analysis'!AL119-'STS Analysis'!AX119)/'STS Analysis'!AL119,"")</f>
        <v/>
      </c>
      <c r="T119" s="7" t="str">
        <f>+IFERROR(('STS Analysis'!AM119-'STS Analysis'!AY119)/'STS Analysis'!AM119,"")</f>
        <v/>
      </c>
      <c r="U119" s="91" t="str">
        <f>+IFERROR(('STS Analysis'!AN119-'STS Analysis'!AZ119)/'STS Analysis'!AN119,"")</f>
        <v/>
      </c>
      <c r="V119" s="263" t="str">
        <f>+IFERROR(('STS Analysis'!D119-'STS Analysis'!AQ119/1000)/'STS Analysis'!D119,"")</f>
        <v/>
      </c>
      <c r="W119" s="7">
        <f>+IFERROR(('STS Analysis'!E119-'STS Analysis'!AR119)/'STS Analysis'!E119,"")</f>
        <v>0.76610169491525426</v>
      </c>
      <c r="X119" s="7">
        <f>+IFERROR(('STS Analysis'!I119-'STS Analysis'!AS119)/'STS Analysis'!I119,"")</f>
        <v>0.66244725738396626</v>
      </c>
      <c r="Y119" s="7">
        <f>+IFERROR(('STS Analysis'!J119-'STS Analysis'!AT119)/'STS Analysis'!J119,"")</f>
        <v>0.91836734693877553</v>
      </c>
      <c r="Z119" s="137" t="str">
        <f>+IFERROR(('STS Analysis'!K119-'STS Analysis'!AU119)/'STS Analysis'!K119,"")</f>
        <v/>
      </c>
      <c r="AA119" s="260"/>
      <c r="AB119" s="7">
        <f>+IFERROR(('STS Analysis'!H119-'STS Analysis'!BD119)/'STS Analysis'!H119,"")</f>
        <v>0.92238805970149251</v>
      </c>
      <c r="AC119" s="7">
        <f>+IFERROR(('STS Analysis'!I119-'STS Analysis'!BE119)/'STS Analysis'!I119,"")</f>
        <v>0.480168776371308</v>
      </c>
      <c r="AD119" s="91">
        <f>+IFERROR(('STS Analysis'!J119-'STS Analysis'!BF119)/'STS Analysis'!J119,"")</f>
        <v>0.74965986394557826</v>
      </c>
      <c r="AE119" s="263" t="str">
        <f>+IFERROR(('STS Analysis'!BC119-'STS Analysis'!BI119)/'STS Analysis'!BC119,"")</f>
        <v/>
      </c>
      <c r="AF119" s="7">
        <f>+IFERROR(('STS Analysis'!BD119-'STS Analysis'!BJ119)/'STS Analysis'!BD119,"")</f>
        <v>0.11538461538461539</v>
      </c>
      <c r="AG119" s="7">
        <f>+IFERROR(('STS Analysis'!BE119-'STS Analysis'!BK119)/'STS Analysis'!BE119,"")</f>
        <v>9.0909090909090912E-2</v>
      </c>
      <c r="AH119" s="7">
        <f>+IFERROR(('STS Analysis'!BF119-'STS Analysis'!BL119)/'STS Analysis'!BF119,"")</f>
        <v>-1.1195652173913044</v>
      </c>
      <c r="AI119" s="260" t="str">
        <f>+IFERROR(('STS Analysis'!D119-'STS Analysis'!BI119/1000)/'STS Analysis'!D119,"")</f>
        <v/>
      </c>
      <c r="AJ119" s="7">
        <f>+IFERROR(('STS Analysis'!E119-'STS Analysis'!BJ119)/'STS Analysis'!E119,"")</f>
        <v>0.89604519774011304</v>
      </c>
      <c r="AK119" s="7">
        <f>+IFERROR(('STS Analysis'!I119-'STS Analysis'!BK119)/'STS Analysis'!I119,"")</f>
        <v>0.52742616033755274</v>
      </c>
      <c r="AL119" s="7">
        <f>+IFERROR(('STS Analysis'!J119-'STS Analysis'!BL119)/'STS Analysis'!J119,"")</f>
        <v>0.46938775510204084</v>
      </c>
      <c r="AM119" s="91">
        <f>+IFERROR(('STS Analysis'!K119-'STS Analysis'!BM119)/'STS Analysis'!K119,"")</f>
        <v>0.95113636363636367</v>
      </c>
      <c r="AN119" s="93"/>
    </row>
    <row r="120" spans="1:40" x14ac:dyDescent="0.35">
      <c r="A120" s="193">
        <v>43531</v>
      </c>
      <c r="B120" s="260" t="str">
        <f>+IFERROR(('STS Analysis'!D120-'STS Analysis'!G120)/'STS Analysis'!D120,"")</f>
        <v/>
      </c>
      <c r="C120" s="290" t="str">
        <f>+IFERROR(('STS Analysis'!E120-'STS Analysis'!H120)/'STS Analysis'!E120,"")</f>
        <v/>
      </c>
      <c r="D120" s="259" t="str">
        <f>IFERROR(('STS Analysis'!D120-'STS Analysis'!G120)/('STS Analysis'!N120-'STS Analysis'!G120),"")</f>
        <v/>
      </c>
      <c r="E120" s="266"/>
      <c r="F120" s="263" t="str">
        <f>+IFERROR(('STS Analysis'!G120-('STS Analysis'!W120))/'STS Analysis'!G120,"")</f>
        <v/>
      </c>
      <c r="G120" s="7" t="str">
        <f>+IFERROR(('STS Analysis'!H120-'STS Analysis'!X120)/'STS Analysis'!H120,"")</f>
        <v/>
      </c>
      <c r="H120" s="7" t="str">
        <f>+IFERROR(('STS Analysis'!I120-'STS Analysis'!Y120)/'STS Analysis'!I120,"")</f>
        <v/>
      </c>
      <c r="I120" s="7" t="str">
        <f>+IFERROR(('STS Analysis'!J120-'STS Analysis'!Z120)/'STS Analysis'!J120,"")</f>
        <v/>
      </c>
      <c r="J120" s="260" t="str">
        <f>+IFERROR(('STS Analysis'!W120-'STS Analysis'!AD120/1000)/'STS Analysis'!W120,"")</f>
        <v/>
      </c>
      <c r="K120" s="7" t="str">
        <f>+IFERROR(('STS Analysis'!X120-'STS Analysis'!AE120)/'STS Analysis'!X120,"")</f>
        <v/>
      </c>
      <c r="L120" s="7" t="str">
        <f>+IFERROR(('STS Analysis'!Y120-'STS Analysis'!AF120)/'STS Analysis'!Y120,"")</f>
        <v/>
      </c>
      <c r="M120" s="7" t="str">
        <f>+IFERROR(('STS Analysis'!Z120-'STS Analysis'!AG120)/'STS Analysis'!Z120,"")</f>
        <v/>
      </c>
      <c r="N120" s="260" t="str">
        <f>+IFERROR(('STS Analysis'!AD120-'STS Analysis'!AQ120)/'STS Analysis'!AD120,"")</f>
        <v/>
      </c>
      <c r="O120" s="7" t="str">
        <f>+IFERROR(('STS Analysis'!AE120-'STS Analysis'!AR120)/'STS Analysis'!AE120,"")</f>
        <v/>
      </c>
      <c r="P120" s="7" t="str">
        <f>+IFERROR(('STS Analysis'!AF120-'STS Analysis'!AS120)/'STS Analysis'!AF120,"")</f>
        <v/>
      </c>
      <c r="Q120" s="7" t="str">
        <f>+IFERROR(('STS Analysis'!AG120-'STS Analysis'!AT120)/'STS Analysis'!AG120,"")</f>
        <v/>
      </c>
      <c r="R120" s="260" t="str">
        <f>+IFERROR(('STS Analysis'!AK120-'STS Analysis'!AQ120)/'STS Analysis'!AK120,"")</f>
        <v/>
      </c>
      <c r="S120" s="7" t="str">
        <f>+IFERROR(('STS Analysis'!AL120-'STS Analysis'!AX120)/'STS Analysis'!AL120,"")</f>
        <v/>
      </c>
      <c r="T120" s="7" t="str">
        <f>+IFERROR(('STS Analysis'!AM120-'STS Analysis'!AY120)/'STS Analysis'!AM120,"")</f>
        <v/>
      </c>
      <c r="U120" s="91" t="str">
        <f>+IFERROR(('STS Analysis'!AN120-'STS Analysis'!AZ120)/'STS Analysis'!AN120,"")</f>
        <v/>
      </c>
      <c r="V120" s="263" t="str">
        <f>+IFERROR(('STS Analysis'!D120-'STS Analysis'!AQ120/1000)/'STS Analysis'!D120,"")</f>
        <v/>
      </c>
      <c r="W120" s="7" t="str">
        <f>+IFERROR(('STS Analysis'!E120-'STS Analysis'!AR120)/'STS Analysis'!E120,"")</f>
        <v/>
      </c>
      <c r="X120" s="7" t="str">
        <f>+IFERROR(('STS Analysis'!I120-'STS Analysis'!AS120)/'STS Analysis'!I120,"")</f>
        <v/>
      </c>
      <c r="Y120" s="7" t="str">
        <f>+IFERROR(('STS Analysis'!J120-'STS Analysis'!AT120)/'STS Analysis'!J120,"")</f>
        <v/>
      </c>
      <c r="Z120" s="137" t="str">
        <f>+IFERROR(('STS Analysis'!K120-'STS Analysis'!AU120)/'STS Analysis'!K120,"")</f>
        <v/>
      </c>
      <c r="AA120" s="260"/>
      <c r="AB120" s="7" t="str">
        <f>+IFERROR(('STS Analysis'!H120-'STS Analysis'!BD120)/'STS Analysis'!H120,"")</f>
        <v/>
      </c>
      <c r="AC120" s="7" t="str">
        <f>+IFERROR(('STS Analysis'!I120-'STS Analysis'!BE120)/'STS Analysis'!I120,"")</f>
        <v/>
      </c>
      <c r="AD120" s="91" t="str">
        <f>+IFERROR(('STS Analysis'!J120-'STS Analysis'!BF120)/'STS Analysis'!J120,"")</f>
        <v/>
      </c>
      <c r="AE120" s="263" t="str">
        <f>+IFERROR(('STS Analysis'!BC120-'STS Analysis'!BI120)/'STS Analysis'!BC120,"")</f>
        <v/>
      </c>
      <c r="AF120" s="7" t="str">
        <f>+IFERROR(('STS Analysis'!BD120-'STS Analysis'!BJ120)/'STS Analysis'!BD120,"")</f>
        <v/>
      </c>
      <c r="AG120" s="7" t="str">
        <f>+IFERROR(('STS Analysis'!BE120-'STS Analysis'!BK120)/'STS Analysis'!BE120,"")</f>
        <v/>
      </c>
      <c r="AH120" s="7" t="str">
        <f>+IFERROR(('STS Analysis'!BF120-'STS Analysis'!BL120)/'STS Analysis'!BF120,"")</f>
        <v/>
      </c>
      <c r="AI120" s="260" t="str">
        <f>+IFERROR(('STS Analysis'!D120-'STS Analysis'!BI120/1000)/'STS Analysis'!D120,"")</f>
        <v/>
      </c>
      <c r="AJ120" s="7" t="str">
        <f>+IFERROR(('STS Analysis'!E120-'STS Analysis'!BJ120)/'STS Analysis'!E120,"")</f>
        <v/>
      </c>
      <c r="AK120" s="7" t="str">
        <f>+IFERROR(('STS Analysis'!I120-'STS Analysis'!BK120)/'STS Analysis'!I120,"")</f>
        <v/>
      </c>
      <c r="AL120" s="7" t="str">
        <f>+IFERROR(('STS Analysis'!J120-'STS Analysis'!BL120)/'STS Analysis'!J120,"")</f>
        <v/>
      </c>
      <c r="AM120" s="91" t="str">
        <f>+IFERROR(('STS Analysis'!K120-'STS Analysis'!BM120)/'STS Analysis'!K120,"")</f>
        <v/>
      </c>
      <c r="AN120" s="93"/>
    </row>
    <row r="121" spans="1:40" x14ac:dyDescent="0.35">
      <c r="A121" s="193">
        <v>43532</v>
      </c>
      <c r="B121" s="260">
        <f>+IFERROR(('STS Analysis'!D121-'STS Analysis'!G121)/'STS Analysis'!D121,"")</f>
        <v>0.61695324591212564</v>
      </c>
      <c r="C121" s="290" t="str">
        <f>+IFERROR(('STS Analysis'!E121-'STS Analysis'!H121)/'STS Analysis'!E121,"")</f>
        <v/>
      </c>
      <c r="D121" s="259">
        <f>IFERROR(('STS Analysis'!D121-'STS Analysis'!G121)/('STS Analysis'!N121-'STS Analysis'!G121),"")</f>
        <v>0.24569649478544003</v>
      </c>
      <c r="E121" s="266"/>
      <c r="F121" s="263" t="str">
        <f>+IFERROR(('STS Analysis'!G121-('STS Analysis'!W121))/'STS Analysis'!G121,"")</f>
        <v/>
      </c>
      <c r="G121" s="7" t="str">
        <f>+IFERROR(('STS Analysis'!H121-'STS Analysis'!X121)/'STS Analysis'!H121,"")</f>
        <v/>
      </c>
      <c r="H121" s="7" t="str">
        <f>+IFERROR(('STS Analysis'!I121-'STS Analysis'!Y121)/'STS Analysis'!I121,"")</f>
        <v/>
      </c>
      <c r="I121" s="7" t="str">
        <f>+IFERROR(('STS Analysis'!J121-'STS Analysis'!Z121)/'STS Analysis'!J121,"")</f>
        <v/>
      </c>
      <c r="J121" s="260" t="str">
        <f>+IFERROR(('STS Analysis'!W121-'STS Analysis'!AD121/1000)/'STS Analysis'!W121,"")</f>
        <v/>
      </c>
      <c r="K121" s="7" t="str">
        <f>+IFERROR(('STS Analysis'!X121-'STS Analysis'!AE121)/'STS Analysis'!X121,"")</f>
        <v/>
      </c>
      <c r="L121" s="7" t="str">
        <f>+IFERROR(('STS Analysis'!Y121-'STS Analysis'!AF121)/'STS Analysis'!Y121,"")</f>
        <v/>
      </c>
      <c r="M121" s="7" t="str">
        <f>+IFERROR(('STS Analysis'!Z121-'STS Analysis'!AG121)/'STS Analysis'!Z121,"")</f>
        <v/>
      </c>
      <c r="N121" s="260" t="str">
        <f>+IFERROR(('STS Analysis'!AD121-'STS Analysis'!AQ121)/'STS Analysis'!AD121,"")</f>
        <v/>
      </c>
      <c r="O121" s="7" t="str">
        <f>+IFERROR(('STS Analysis'!AE121-'STS Analysis'!AR121)/'STS Analysis'!AE121,"")</f>
        <v/>
      </c>
      <c r="P121" s="7" t="str">
        <f>+IFERROR(('STS Analysis'!AF121-'STS Analysis'!AS121)/'STS Analysis'!AF121,"")</f>
        <v/>
      </c>
      <c r="Q121" s="7" t="str">
        <f>+IFERROR(('STS Analysis'!AG121-'STS Analysis'!AT121)/'STS Analysis'!AG121,"")</f>
        <v/>
      </c>
      <c r="R121" s="260" t="str">
        <f>+IFERROR(('STS Analysis'!AK121-'STS Analysis'!AQ121)/'STS Analysis'!AK121,"")</f>
        <v/>
      </c>
      <c r="S121" s="7" t="str">
        <f>+IFERROR(('STS Analysis'!AL121-'STS Analysis'!AX121)/'STS Analysis'!AL121,"")</f>
        <v/>
      </c>
      <c r="T121" s="7" t="str">
        <f>+IFERROR(('STS Analysis'!AM121-'STS Analysis'!AY121)/'STS Analysis'!AM121,"")</f>
        <v/>
      </c>
      <c r="U121" s="91" t="str">
        <f>+IFERROR(('STS Analysis'!AN121-'STS Analysis'!AZ121)/'STS Analysis'!AN121,"")</f>
        <v/>
      </c>
      <c r="V121" s="263" t="str">
        <f>+IFERROR(('STS Analysis'!D121-'STS Analysis'!AQ121/1000)/'STS Analysis'!D121,"")</f>
        <v/>
      </c>
      <c r="W121" s="7" t="str">
        <f>+IFERROR(('STS Analysis'!E121-'STS Analysis'!AR121)/'STS Analysis'!E121,"")</f>
        <v/>
      </c>
      <c r="X121" s="7" t="str">
        <f>+IFERROR(('STS Analysis'!I121-'STS Analysis'!AS121)/'STS Analysis'!I121,"")</f>
        <v/>
      </c>
      <c r="Y121" s="7" t="str">
        <f>+IFERROR(('STS Analysis'!J121-'STS Analysis'!AT121)/'STS Analysis'!J121,"")</f>
        <v/>
      </c>
      <c r="Z121" s="137" t="str">
        <f>+IFERROR(('STS Analysis'!K121-'STS Analysis'!AU121)/'STS Analysis'!K121,"")</f>
        <v/>
      </c>
      <c r="AA121" s="260"/>
      <c r="AB121" s="7" t="str">
        <f>+IFERROR(('STS Analysis'!H121-'STS Analysis'!BD121)/'STS Analysis'!H121,"")</f>
        <v/>
      </c>
      <c r="AC121" s="7" t="str">
        <f>+IFERROR(('STS Analysis'!I121-'STS Analysis'!BE121)/'STS Analysis'!I121,"")</f>
        <v/>
      </c>
      <c r="AD121" s="91" t="str">
        <f>+IFERROR(('STS Analysis'!J121-'STS Analysis'!BF121)/'STS Analysis'!J121,"")</f>
        <v/>
      </c>
      <c r="AE121" s="263" t="str">
        <f>+IFERROR(('STS Analysis'!BC121-'STS Analysis'!BI121)/'STS Analysis'!BC121,"")</f>
        <v/>
      </c>
      <c r="AF121" s="7" t="str">
        <f>+IFERROR(('STS Analysis'!BD121-'STS Analysis'!BJ121)/'STS Analysis'!BD121,"")</f>
        <v/>
      </c>
      <c r="AG121" s="7" t="str">
        <f>+IFERROR(('STS Analysis'!BE121-'STS Analysis'!BK121)/'STS Analysis'!BE121,"")</f>
        <v/>
      </c>
      <c r="AH121" s="7" t="str">
        <f>+IFERROR(('STS Analysis'!BF121-'STS Analysis'!BL121)/'STS Analysis'!BF121,"")</f>
        <v/>
      </c>
      <c r="AI121" s="260" t="str">
        <f>+IFERROR(('STS Analysis'!D121-'STS Analysis'!BI121/1000)/'STS Analysis'!D121,"")</f>
        <v/>
      </c>
      <c r="AJ121" s="7" t="str">
        <f>+IFERROR(('STS Analysis'!E121-'STS Analysis'!BJ121)/'STS Analysis'!E121,"")</f>
        <v/>
      </c>
      <c r="AK121" s="7" t="str">
        <f>+IFERROR(('STS Analysis'!I121-'STS Analysis'!BK121)/'STS Analysis'!I121,"")</f>
        <v/>
      </c>
      <c r="AL121" s="7" t="str">
        <f>+IFERROR(('STS Analysis'!J121-'STS Analysis'!BL121)/'STS Analysis'!J121,"")</f>
        <v/>
      </c>
      <c r="AM121" s="91" t="str">
        <f>+IFERROR(('STS Analysis'!K121-'STS Analysis'!BM121)/'STS Analysis'!K121,"")</f>
        <v/>
      </c>
      <c r="AN121" s="93"/>
    </row>
    <row r="122" spans="1:40" x14ac:dyDescent="0.35">
      <c r="A122" s="193">
        <v>43533</v>
      </c>
      <c r="B122" s="295" t="str">
        <f>+IFERROR(('STS Analysis'!D122-'STS Analysis'!G122)/'STS Analysis'!D122,"")</f>
        <v/>
      </c>
      <c r="C122" s="296" t="str">
        <f>+IFERROR(('STS Analysis'!E122-'STS Analysis'!H122)/'STS Analysis'!E122,"")</f>
        <v/>
      </c>
      <c r="D122" s="296" t="str">
        <f>IFERROR(('STS Analysis'!D122-'STS Analysis'!G122)/('STS Analysis'!N122-'STS Analysis'!G122),"")</f>
        <v/>
      </c>
      <c r="E122" s="297"/>
      <c r="F122" s="298" t="str">
        <f>+IFERROR(('STS Analysis'!G122-('STS Analysis'!W122))/'STS Analysis'!G122,"")</f>
        <v/>
      </c>
      <c r="G122" s="299" t="str">
        <f>+IFERROR(('STS Analysis'!H122-'STS Analysis'!X122)/'STS Analysis'!H122,"")</f>
        <v/>
      </c>
      <c r="H122" s="299" t="str">
        <f>+IFERROR(('STS Analysis'!I122-'STS Analysis'!Y122)/'STS Analysis'!I122,"")</f>
        <v/>
      </c>
      <c r="I122" s="299" t="str">
        <f>+IFERROR(('STS Analysis'!J122-'STS Analysis'!Z122)/'STS Analysis'!J122,"")</f>
        <v/>
      </c>
      <c r="J122" s="295" t="str">
        <f>+IFERROR(('STS Analysis'!W122-'STS Analysis'!AD122/1000)/'STS Analysis'!W122,"")</f>
        <v/>
      </c>
      <c r="K122" s="299" t="str">
        <f>+IFERROR(('STS Analysis'!X122-'STS Analysis'!AE122)/'STS Analysis'!X122,"")</f>
        <v/>
      </c>
      <c r="L122" s="299" t="str">
        <f>+IFERROR(('STS Analysis'!Y122-'STS Analysis'!AF122)/'STS Analysis'!Y122,"")</f>
        <v/>
      </c>
      <c r="M122" s="299" t="str">
        <f>+IFERROR(('STS Analysis'!Z122-'STS Analysis'!AG122)/'STS Analysis'!Z122,"")</f>
        <v/>
      </c>
      <c r="N122" s="295" t="str">
        <f>+IFERROR(('STS Analysis'!AD122-'STS Analysis'!AK122)/'STS Analysis'!AD122,"")</f>
        <v/>
      </c>
      <c r="O122" s="299" t="str">
        <f>+IFERROR(('STS Analysis'!AE122-'STS Analysis'!AL122)/'STS Analysis'!AE122,"")</f>
        <v/>
      </c>
      <c r="P122" s="299" t="str">
        <f>+IFERROR(('STS Analysis'!AF122-'STS Analysis'!AM122)/'STS Analysis'!AF122,"")</f>
        <v/>
      </c>
      <c r="Q122" s="299" t="str">
        <f>+IFERROR(('STS Analysis'!AG122-'STS Analysis'!AN122)/'STS Analysis'!AG122,"")</f>
        <v/>
      </c>
      <c r="R122" s="295" t="str">
        <f>+IFERROR(('STS Analysis'!AK122-'STS Analysis'!AQ122)/'STS Analysis'!AK122,"")</f>
        <v/>
      </c>
      <c r="S122" s="299" t="str">
        <f>+IFERROR(('STS Analysis'!AL122-'STS Analysis'!AX122)/'STS Analysis'!AL122,"")</f>
        <v/>
      </c>
      <c r="T122" s="299" t="str">
        <f>+IFERROR(('STS Analysis'!AM122-'STS Analysis'!AY122)/'STS Analysis'!AM122,"")</f>
        <v/>
      </c>
      <c r="U122" s="300" t="str">
        <f>+IFERROR(('STS Analysis'!AN122-'STS Analysis'!AZ122)/'STS Analysis'!AN122,"")</f>
        <v/>
      </c>
      <c r="V122" s="298" t="str">
        <f>+IFERROR(('STS Analysis'!D122-'STS Analysis'!AQ122/1000)/'STS Analysis'!D122,"")</f>
        <v/>
      </c>
      <c r="W122" s="299" t="str">
        <f>+IFERROR(('STS Analysis'!E122-'STS Analysis'!AX122)/'STS Analysis'!E122,"")</f>
        <v/>
      </c>
      <c r="X122" s="299" t="str">
        <f>+IFERROR(('STS Analysis'!I122-'STS Analysis'!AY122)/'STS Analysis'!I122,"")</f>
        <v/>
      </c>
      <c r="Y122" s="299" t="str">
        <f>+IFERROR(('STS Analysis'!J122-'STS Analysis'!AZ122)/'STS Analysis'!J122,"")</f>
        <v/>
      </c>
      <c r="Z122" s="301" t="str">
        <f>+IFERROR(('STS Analysis'!K122-'STS Analysis'!BA122)/'STS Analysis'!K122,"")</f>
        <v/>
      </c>
      <c r="AA122" s="295"/>
      <c r="AB122" s="299" t="str">
        <f>+IFERROR(('STS Analysis'!H122-'STS Analysis'!BD122)/'STS Analysis'!H122,"")</f>
        <v/>
      </c>
      <c r="AC122" s="299" t="str">
        <f>+IFERROR(('STS Analysis'!I122-'STS Analysis'!BE122)/'STS Analysis'!I122,"")</f>
        <v/>
      </c>
      <c r="AD122" s="300" t="str">
        <f>+IFERROR(('STS Analysis'!J122-'STS Analysis'!BF122)/'STS Analysis'!J122,"")</f>
        <v/>
      </c>
      <c r="AE122" s="298" t="str">
        <f>+IFERROR(('STS Analysis'!BC122-'STS Analysis'!BI122)/'STS Analysis'!BC122,"")</f>
        <v/>
      </c>
      <c r="AF122" s="299" t="str">
        <f>+IFERROR(('STS Analysis'!BD122-'STS Analysis'!BJ122)/'STS Analysis'!BD122,"")</f>
        <v/>
      </c>
      <c r="AG122" s="299" t="str">
        <f>+IFERROR(('STS Analysis'!BE122-'STS Analysis'!BK122)/'STS Analysis'!BE122,"")</f>
        <v/>
      </c>
      <c r="AH122" s="299" t="str">
        <f>+IFERROR(('STS Analysis'!BF122-'STS Analysis'!BL122)/'STS Analysis'!BF122,"")</f>
        <v/>
      </c>
      <c r="AI122" s="295" t="str">
        <f>+IFERROR(('STS Analysis'!D122-'STS Analysis'!BI122/1000)/'STS Analysis'!D122,"")</f>
        <v/>
      </c>
      <c r="AJ122" s="299" t="str">
        <f>+IFERROR(('STS Analysis'!E122-'STS Analysis'!BJ122)/'STS Analysis'!E122,"")</f>
        <v/>
      </c>
      <c r="AK122" s="299" t="str">
        <f>+IFERROR(('STS Analysis'!I122-'STS Analysis'!BK122)/'STS Analysis'!I122,"")</f>
        <v/>
      </c>
      <c r="AL122" s="299" t="str">
        <f>+IFERROR(('STS Analysis'!J122-'STS Analysis'!BL122)/'STS Analysis'!J122,"")</f>
        <v/>
      </c>
      <c r="AM122" s="300" t="str">
        <f>+IFERROR(('STS Analysis'!K122-'STS Analysis'!BM122)/'STS Analysis'!K122,"")</f>
        <v/>
      </c>
      <c r="AN122" s="90"/>
    </row>
    <row r="123" spans="1:40" x14ac:dyDescent="0.35">
      <c r="A123" s="193">
        <v>43534</v>
      </c>
      <c r="B123" s="295" t="str">
        <f>+IFERROR(('STS Analysis'!D123-'STS Analysis'!G123)/'STS Analysis'!D123,"")</f>
        <v/>
      </c>
      <c r="C123" s="296" t="str">
        <f>+IFERROR(('STS Analysis'!E123-'STS Analysis'!H123)/'STS Analysis'!E123,"")</f>
        <v/>
      </c>
      <c r="D123" s="296" t="str">
        <f>IFERROR(('STS Analysis'!D123-'STS Analysis'!G123)/('STS Analysis'!N123-'STS Analysis'!G123),"")</f>
        <v/>
      </c>
      <c r="E123" s="297"/>
      <c r="F123" s="298" t="str">
        <f>+IFERROR(('STS Analysis'!G123-('STS Analysis'!W123))/'STS Analysis'!G123,"")</f>
        <v/>
      </c>
      <c r="G123" s="299" t="str">
        <f>+IFERROR(('STS Analysis'!H123-'STS Analysis'!X123)/'STS Analysis'!H123,"")</f>
        <v/>
      </c>
      <c r="H123" s="299" t="str">
        <f>+IFERROR(('STS Analysis'!I123-'STS Analysis'!Y123)/'STS Analysis'!I123,"")</f>
        <v/>
      </c>
      <c r="I123" s="299" t="str">
        <f>+IFERROR(('STS Analysis'!J123-'STS Analysis'!Z123)/'STS Analysis'!J123,"")</f>
        <v/>
      </c>
      <c r="J123" s="295" t="str">
        <f>+IFERROR(('STS Analysis'!W123-'STS Analysis'!AD123/1000)/'STS Analysis'!W123,"")</f>
        <v/>
      </c>
      <c r="K123" s="299" t="str">
        <f>+IFERROR(('STS Analysis'!X123-'STS Analysis'!AE123)/'STS Analysis'!X123,"")</f>
        <v/>
      </c>
      <c r="L123" s="299" t="str">
        <f>+IFERROR(('STS Analysis'!Y123-'STS Analysis'!AF123)/'STS Analysis'!Y123,"")</f>
        <v/>
      </c>
      <c r="M123" s="299" t="str">
        <f>+IFERROR(('STS Analysis'!Z123-'STS Analysis'!AG123)/'STS Analysis'!Z123,"")</f>
        <v/>
      </c>
      <c r="N123" s="295" t="str">
        <f>+IFERROR(('STS Analysis'!AD123-'STS Analysis'!AK123)/'STS Analysis'!AD123,"")</f>
        <v/>
      </c>
      <c r="O123" s="299" t="str">
        <f>+IFERROR(('STS Analysis'!AE123-'STS Analysis'!AL123)/'STS Analysis'!AE123,"")</f>
        <v/>
      </c>
      <c r="P123" s="299" t="str">
        <f>+IFERROR(('STS Analysis'!AF123-'STS Analysis'!AM123)/'STS Analysis'!AF123,"")</f>
        <v/>
      </c>
      <c r="Q123" s="299" t="str">
        <f>+IFERROR(('STS Analysis'!AG123-'STS Analysis'!AN123)/'STS Analysis'!AG123,"")</f>
        <v/>
      </c>
      <c r="R123" s="295" t="str">
        <f>+IFERROR(('STS Analysis'!AK123-'STS Analysis'!AQ123)/'STS Analysis'!AK123,"")</f>
        <v/>
      </c>
      <c r="S123" s="299" t="str">
        <f>+IFERROR(('STS Analysis'!AL123-'STS Analysis'!AX123)/'STS Analysis'!AL123,"")</f>
        <v/>
      </c>
      <c r="T123" s="299" t="str">
        <f>+IFERROR(('STS Analysis'!AM123-'STS Analysis'!AY123)/'STS Analysis'!AM123,"")</f>
        <v/>
      </c>
      <c r="U123" s="300" t="str">
        <f>+IFERROR(('STS Analysis'!AN123-'STS Analysis'!AZ123)/'STS Analysis'!AN123,"")</f>
        <v/>
      </c>
      <c r="V123" s="298" t="str">
        <f>+IFERROR(('STS Analysis'!D123-'STS Analysis'!AQ123/1000)/'STS Analysis'!D123,"")</f>
        <v/>
      </c>
      <c r="W123" s="299" t="str">
        <f>+IFERROR(('STS Analysis'!E123-'STS Analysis'!AX123)/'STS Analysis'!E123,"")</f>
        <v/>
      </c>
      <c r="X123" s="299" t="str">
        <f>+IFERROR(('STS Analysis'!I123-'STS Analysis'!AY123)/'STS Analysis'!I123,"")</f>
        <v/>
      </c>
      <c r="Y123" s="299" t="str">
        <f>+IFERROR(('STS Analysis'!J123-'STS Analysis'!AZ123)/'STS Analysis'!J123,"")</f>
        <v/>
      </c>
      <c r="Z123" s="301" t="str">
        <f>+IFERROR(('STS Analysis'!K123-'STS Analysis'!BA123)/'STS Analysis'!K123,"")</f>
        <v/>
      </c>
      <c r="AA123" s="295"/>
      <c r="AB123" s="299" t="str">
        <f>+IFERROR(('STS Analysis'!H123-'STS Analysis'!BD123)/'STS Analysis'!H123,"")</f>
        <v/>
      </c>
      <c r="AC123" s="299" t="str">
        <f>+IFERROR(('STS Analysis'!I123-'STS Analysis'!BE123)/'STS Analysis'!I123,"")</f>
        <v/>
      </c>
      <c r="AD123" s="300" t="str">
        <f>+IFERROR(('STS Analysis'!J123-'STS Analysis'!BF123)/'STS Analysis'!J123,"")</f>
        <v/>
      </c>
      <c r="AE123" s="298" t="str">
        <f>+IFERROR(('STS Analysis'!BC123-'STS Analysis'!BI123)/'STS Analysis'!BC123,"")</f>
        <v/>
      </c>
      <c r="AF123" s="299" t="str">
        <f>+IFERROR(('STS Analysis'!BD123-'STS Analysis'!BJ123)/'STS Analysis'!BD123,"")</f>
        <v/>
      </c>
      <c r="AG123" s="299" t="str">
        <f>+IFERROR(('STS Analysis'!BE123-'STS Analysis'!BK123)/'STS Analysis'!BE123,"")</f>
        <v/>
      </c>
      <c r="AH123" s="299" t="str">
        <f>+IFERROR(('STS Analysis'!BF123-'STS Analysis'!BL123)/'STS Analysis'!BF123,"")</f>
        <v/>
      </c>
      <c r="AI123" s="295" t="str">
        <f>+IFERROR(('STS Analysis'!D123-'STS Analysis'!BI123/1000)/'STS Analysis'!D123,"")</f>
        <v/>
      </c>
      <c r="AJ123" s="299" t="str">
        <f>+IFERROR(('STS Analysis'!E123-'STS Analysis'!BJ123)/'STS Analysis'!E123,"")</f>
        <v/>
      </c>
      <c r="AK123" s="299" t="str">
        <f>+IFERROR(('STS Analysis'!I123-'STS Analysis'!BK123)/'STS Analysis'!I123,"")</f>
        <v/>
      </c>
      <c r="AL123" s="299" t="str">
        <f>+IFERROR(('STS Analysis'!J123-'STS Analysis'!BL123)/'STS Analysis'!J123,"")</f>
        <v/>
      </c>
      <c r="AM123" s="300" t="str">
        <f>+IFERROR(('STS Analysis'!K123-'STS Analysis'!BM123)/'STS Analysis'!K123,"")</f>
        <v/>
      </c>
      <c r="AN123" s="90"/>
    </row>
    <row r="124" spans="1:40" x14ac:dyDescent="0.35">
      <c r="A124" s="193">
        <v>43535</v>
      </c>
      <c r="B124" s="260">
        <f>+IFERROR(('STS Analysis'!D124-'STS Analysis'!G124)/'STS Analysis'!D124,"")</f>
        <v>-1.7328392668037642</v>
      </c>
      <c r="C124" s="290" t="str">
        <f>+IFERROR(('STS Analysis'!E124-'STS Analysis'!H124)/'STS Analysis'!E124,"")</f>
        <v/>
      </c>
      <c r="D124" s="259">
        <f>IFERROR(('STS Analysis'!D124-'STS Analysis'!G124)/('STS Analysis'!N124-'STS Analysis'!G124),"")</f>
        <v>-0.15315997657029756</v>
      </c>
      <c r="E124" s="266"/>
      <c r="F124" s="263" t="str">
        <f>+IFERROR(('STS Analysis'!G124-('STS Analysis'!W124))/'STS Analysis'!G124,"")</f>
        <v/>
      </c>
      <c r="G124" s="7" t="str">
        <f>+IFERROR(('STS Analysis'!H124-'STS Analysis'!X124)/'STS Analysis'!H124,"")</f>
        <v/>
      </c>
      <c r="H124" s="7" t="str">
        <f>+IFERROR(('STS Analysis'!I124-'STS Analysis'!Y124)/'STS Analysis'!I124,"")</f>
        <v/>
      </c>
      <c r="I124" s="7" t="str">
        <f>+IFERROR(('STS Analysis'!J124-'STS Analysis'!Z124)/'STS Analysis'!J124,"")</f>
        <v/>
      </c>
      <c r="J124" s="260" t="str">
        <f>+IFERROR(('STS Analysis'!W124-'STS Analysis'!AD124/1000)/'STS Analysis'!W124,"")</f>
        <v/>
      </c>
      <c r="K124" s="7" t="str">
        <f>+IFERROR(('STS Analysis'!X124-'STS Analysis'!AE124)/'STS Analysis'!X124,"")</f>
        <v/>
      </c>
      <c r="L124" s="7" t="str">
        <f>+IFERROR(('STS Analysis'!Y124-'STS Analysis'!AF124)/'STS Analysis'!Y124,"")</f>
        <v/>
      </c>
      <c r="M124" s="7" t="str">
        <f>+IFERROR(('STS Analysis'!Z124-'STS Analysis'!AG124)/'STS Analysis'!Z124,"")</f>
        <v/>
      </c>
      <c r="N124" s="260" t="str">
        <f>+IFERROR(('STS Analysis'!AD124-'STS Analysis'!AQ124)/'STS Analysis'!AD124,"")</f>
        <v/>
      </c>
      <c r="O124" s="7" t="str">
        <f>+IFERROR(('STS Analysis'!AE124-'STS Analysis'!AR124)/'STS Analysis'!AE124,"")</f>
        <v/>
      </c>
      <c r="P124" s="7" t="str">
        <f>+IFERROR(('STS Analysis'!AF124-'STS Analysis'!AS124)/'STS Analysis'!AF124,"")</f>
        <v/>
      </c>
      <c r="Q124" s="7" t="str">
        <f>+IFERROR(('STS Analysis'!AG124-'STS Analysis'!AT124)/'STS Analysis'!AG124,"")</f>
        <v/>
      </c>
      <c r="R124" s="260" t="str">
        <f>+IFERROR(('STS Analysis'!AK124-'STS Analysis'!AQ124)/'STS Analysis'!AK124,"")</f>
        <v/>
      </c>
      <c r="S124" s="7" t="str">
        <f>+IFERROR(('STS Analysis'!AL124-'STS Analysis'!AX124)/'STS Analysis'!AL124,"")</f>
        <v/>
      </c>
      <c r="T124" s="7" t="str">
        <f>+IFERROR(('STS Analysis'!AM124-'STS Analysis'!AY124)/'STS Analysis'!AM124,"")</f>
        <v/>
      </c>
      <c r="U124" s="91" t="str">
        <f>+IFERROR(('STS Analysis'!AN124-'STS Analysis'!AZ124)/'STS Analysis'!AN124,"")</f>
        <v/>
      </c>
      <c r="V124" s="263" t="str">
        <f>+IFERROR(('STS Analysis'!D124-'STS Analysis'!AQ124/1000)/'STS Analysis'!D124,"")</f>
        <v/>
      </c>
      <c r="W124" s="7" t="str">
        <f>+IFERROR(('STS Analysis'!E124-'STS Analysis'!AR124)/'STS Analysis'!E124,"")</f>
        <v/>
      </c>
      <c r="X124" s="7" t="str">
        <f>+IFERROR(('STS Analysis'!I124-'STS Analysis'!AS124)/'STS Analysis'!I124,"")</f>
        <v/>
      </c>
      <c r="Y124" s="7" t="str">
        <f>+IFERROR(('STS Analysis'!J124-'STS Analysis'!AT124)/'STS Analysis'!J124,"")</f>
        <v/>
      </c>
      <c r="Z124" s="137" t="str">
        <f>+IFERROR(('STS Analysis'!K124-'STS Analysis'!AU124)/'STS Analysis'!K124,"")</f>
        <v/>
      </c>
      <c r="AA124" s="260"/>
      <c r="AB124" s="7" t="str">
        <f>+IFERROR(('STS Analysis'!H124-'STS Analysis'!BD124)/'STS Analysis'!H124,"")</f>
        <v/>
      </c>
      <c r="AC124" s="7" t="str">
        <f>+IFERROR(('STS Analysis'!I124-'STS Analysis'!BE124)/'STS Analysis'!I124,"")</f>
        <v/>
      </c>
      <c r="AD124" s="91" t="str">
        <f>+IFERROR(('STS Analysis'!J124-'STS Analysis'!BF124)/'STS Analysis'!J124,"")</f>
        <v/>
      </c>
      <c r="AE124" s="263" t="str">
        <f>+IFERROR(('STS Analysis'!BC124-'STS Analysis'!BI124)/'STS Analysis'!BC124,"")</f>
        <v/>
      </c>
      <c r="AF124" s="7" t="str">
        <f>+IFERROR(('STS Analysis'!BD124-'STS Analysis'!BJ124)/'STS Analysis'!BD124,"")</f>
        <v/>
      </c>
      <c r="AG124" s="7" t="str">
        <f>+IFERROR(('STS Analysis'!BE124-'STS Analysis'!BK124)/'STS Analysis'!BE124,"")</f>
        <v/>
      </c>
      <c r="AH124" s="7" t="str">
        <f>+IFERROR(('STS Analysis'!BF124-'STS Analysis'!BL124)/'STS Analysis'!BF124,"")</f>
        <v/>
      </c>
      <c r="AI124" s="260" t="str">
        <f>+IFERROR(('STS Analysis'!D124-'STS Analysis'!BI124/1000)/'STS Analysis'!D124,"")</f>
        <v/>
      </c>
      <c r="AJ124" s="7" t="str">
        <f>+IFERROR(('STS Analysis'!E124-'STS Analysis'!BJ124)/'STS Analysis'!E124,"")</f>
        <v/>
      </c>
      <c r="AK124" s="7" t="str">
        <f>+IFERROR(('STS Analysis'!I124-'STS Analysis'!BK124)/'STS Analysis'!I124,"")</f>
        <v/>
      </c>
      <c r="AL124" s="7" t="str">
        <f>+IFERROR(('STS Analysis'!J124-'STS Analysis'!BL124)/'STS Analysis'!J124,"")</f>
        <v/>
      </c>
      <c r="AM124" s="91" t="str">
        <f>+IFERROR(('STS Analysis'!K124-'STS Analysis'!BM124)/'STS Analysis'!K124,"")</f>
        <v/>
      </c>
      <c r="AN124" s="93"/>
    </row>
    <row r="125" spans="1:40" x14ac:dyDescent="0.35">
      <c r="A125" s="193">
        <v>43536</v>
      </c>
      <c r="B125" s="260" t="str">
        <f>+IFERROR(('STS Analysis'!D125-'STS Analysis'!G125)/'STS Analysis'!D125,"")</f>
        <v/>
      </c>
      <c r="C125" s="290" t="str">
        <f>+IFERROR(('STS Analysis'!E125-'STS Analysis'!H125)/'STS Analysis'!E125,"")</f>
        <v/>
      </c>
      <c r="D125" s="259" t="str">
        <f>IFERROR(('STS Analysis'!D125-'STS Analysis'!G125)/('STS Analysis'!N125-'STS Analysis'!G125),"")</f>
        <v/>
      </c>
      <c r="E125" s="266"/>
      <c r="F125" s="263" t="str">
        <f>+IFERROR(('STS Analysis'!G125-('STS Analysis'!W125))/'STS Analysis'!G125,"")</f>
        <v/>
      </c>
      <c r="G125" s="7" t="str">
        <f>+IFERROR(('STS Analysis'!H125-'STS Analysis'!X125)/'STS Analysis'!H125,"")</f>
        <v/>
      </c>
      <c r="H125" s="7" t="str">
        <f>+IFERROR(('STS Analysis'!I125-'STS Analysis'!Y125)/'STS Analysis'!I125,"")</f>
        <v/>
      </c>
      <c r="I125" s="7" t="str">
        <f>+IFERROR(('STS Analysis'!J125-'STS Analysis'!Z125)/'STS Analysis'!J125,"")</f>
        <v/>
      </c>
      <c r="J125" s="260" t="str">
        <f>+IFERROR(('STS Analysis'!W125-'STS Analysis'!AD125/1000)/'STS Analysis'!W125,"")</f>
        <v/>
      </c>
      <c r="K125" s="7" t="str">
        <f>+IFERROR(('STS Analysis'!X125-'STS Analysis'!AE125)/'STS Analysis'!X125,"")</f>
        <v/>
      </c>
      <c r="L125" s="7" t="str">
        <f>+IFERROR(('STS Analysis'!Y125-'STS Analysis'!AF125)/'STS Analysis'!Y125,"")</f>
        <v/>
      </c>
      <c r="M125" s="7" t="str">
        <f>+IFERROR(('STS Analysis'!Z125-'STS Analysis'!AG125)/'STS Analysis'!Z125,"")</f>
        <v/>
      </c>
      <c r="N125" s="260" t="str">
        <f>+IFERROR(('STS Analysis'!AD125-'STS Analysis'!AQ125)/'STS Analysis'!AD125,"")</f>
        <v/>
      </c>
      <c r="O125" s="7" t="str">
        <f>+IFERROR(('STS Analysis'!AE125-'STS Analysis'!AR125)/'STS Analysis'!AE125,"")</f>
        <v/>
      </c>
      <c r="P125" s="7" t="str">
        <f>+IFERROR(('STS Analysis'!AF125-'STS Analysis'!AS125)/'STS Analysis'!AF125,"")</f>
        <v/>
      </c>
      <c r="Q125" s="7" t="str">
        <f>+IFERROR(('STS Analysis'!AG125-'STS Analysis'!AT125)/'STS Analysis'!AG125,"")</f>
        <v/>
      </c>
      <c r="R125" s="260" t="str">
        <f>+IFERROR(('STS Analysis'!AK125-'STS Analysis'!AQ125)/'STS Analysis'!AK125,"")</f>
        <v/>
      </c>
      <c r="S125" s="7" t="str">
        <f>+IFERROR(('STS Analysis'!AL125-'STS Analysis'!AX125)/'STS Analysis'!AL125,"")</f>
        <v/>
      </c>
      <c r="T125" s="7" t="str">
        <f>+IFERROR(('STS Analysis'!AM125-'STS Analysis'!AY125)/'STS Analysis'!AM125,"")</f>
        <v/>
      </c>
      <c r="U125" s="91" t="str">
        <f>+IFERROR(('STS Analysis'!AN125-'STS Analysis'!AZ125)/'STS Analysis'!AN125,"")</f>
        <v/>
      </c>
      <c r="V125" s="263" t="str">
        <f>+IFERROR(('STS Analysis'!D125-'STS Analysis'!AQ125/1000)/'STS Analysis'!D125,"")</f>
        <v/>
      </c>
      <c r="W125" s="7" t="str">
        <f>+IFERROR(('STS Analysis'!E125-'STS Analysis'!AR125)/'STS Analysis'!E125,"")</f>
        <v/>
      </c>
      <c r="X125" s="7" t="str">
        <f>+IFERROR(('STS Analysis'!I125-'STS Analysis'!AS125)/'STS Analysis'!I125,"")</f>
        <v/>
      </c>
      <c r="Y125" s="7" t="str">
        <f>+IFERROR(('STS Analysis'!J125-'STS Analysis'!AT125)/'STS Analysis'!J125,"")</f>
        <v/>
      </c>
      <c r="Z125" s="137" t="str">
        <f>+IFERROR(('STS Analysis'!K125-'STS Analysis'!AU125)/'STS Analysis'!K125,"")</f>
        <v/>
      </c>
      <c r="AA125" s="260"/>
      <c r="AB125" s="7" t="str">
        <f>+IFERROR(('STS Analysis'!H125-'STS Analysis'!BD125)/'STS Analysis'!H125,"")</f>
        <v/>
      </c>
      <c r="AC125" s="7" t="str">
        <f>+IFERROR(('STS Analysis'!I125-'STS Analysis'!BE125)/'STS Analysis'!I125,"")</f>
        <v/>
      </c>
      <c r="AD125" s="91" t="str">
        <f>+IFERROR(('STS Analysis'!J125-'STS Analysis'!BF125)/'STS Analysis'!J125,"")</f>
        <v/>
      </c>
      <c r="AE125" s="263" t="str">
        <f>+IFERROR(('STS Analysis'!BC125-'STS Analysis'!BI125)/'STS Analysis'!BC125,"")</f>
        <v/>
      </c>
      <c r="AF125" s="7" t="str">
        <f>+IFERROR(('STS Analysis'!BD125-'STS Analysis'!BJ125)/'STS Analysis'!BD125,"")</f>
        <v/>
      </c>
      <c r="AG125" s="7" t="str">
        <f>+IFERROR(('STS Analysis'!BE125-'STS Analysis'!BK125)/'STS Analysis'!BE125,"")</f>
        <v/>
      </c>
      <c r="AH125" s="7" t="str">
        <f>+IFERROR(('STS Analysis'!BF125-'STS Analysis'!BL125)/'STS Analysis'!BF125,"")</f>
        <v/>
      </c>
      <c r="AI125" s="260" t="str">
        <f>+IFERROR(('STS Analysis'!D125-'STS Analysis'!BI125/1000)/'STS Analysis'!D125,"")</f>
        <v/>
      </c>
      <c r="AJ125" s="7" t="str">
        <f>+IFERROR(('STS Analysis'!E125-'STS Analysis'!BJ125)/'STS Analysis'!E125,"")</f>
        <v/>
      </c>
      <c r="AK125" s="7" t="str">
        <f>+IFERROR(('STS Analysis'!I125-'STS Analysis'!BK125)/'STS Analysis'!I125,"")</f>
        <v/>
      </c>
      <c r="AL125" s="7" t="str">
        <f>+IFERROR(('STS Analysis'!J125-'STS Analysis'!BL125)/'STS Analysis'!J125,"")</f>
        <v/>
      </c>
      <c r="AM125" s="91" t="str">
        <f>+IFERROR(('STS Analysis'!K125-'STS Analysis'!BM125)/'STS Analysis'!K125,"")</f>
        <v/>
      </c>
      <c r="AN125" s="93"/>
    </row>
    <row r="126" spans="1:40" x14ac:dyDescent="0.35">
      <c r="A126" s="193">
        <v>43537</v>
      </c>
      <c r="B126" s="260">
        <f>+IFERROR(('STS Analysis'!D126-'STS Analysis'!G126)/'STS Analysis'!D126,"")</f>
        <v>-3.0155611136366423</v>
      </c>
      <c r="C126" s="290">
        <f>+IFERROR(('STS Analysis'!E126-'STS Analysis'!H126)/'STS Analysis'!E126,"")</f>
        <v>0.651685393258427</v>
      </c>
      <c r="D126" s="259">
        <f>IFERROR(('STS Analysis'!D126-'STS Analysis'!G126)/('STS Analysis'!N126-'STS Analysis'!G126),"")</f>
        <v>-0.47107434381113722</v>
      </c>
      <c r="E126" s="266"/>
      <c r="F126" s="263" t="str">
        <f>+IFERROR(('STS Analysis'!G126-('STS Analysis'!W126))/'STS Analysis'!G126,"")</f>
        <v/>
      </c>
      <c r="G126" s="7" t="str">
        <f>+IFERROR(('STS Analysis'!H126-'STS Analysis'!X126)/'STS Analysis'!H126,"")</f>
        <v/>
      </c>
      <c r="H126" s="7" t="str">
        <f>+IFERROR(('STS Analysis'!I126-'STS Analysis'!Y126)/'STS Analysis'!I126,"")</f>
        <v/>
      </c>
      <c r="I126" s="7" t="str">
        <f>+IFERROR(('STS Analysis'!J126-'STS Analysis'!Z126)/'STS Analysis'!J126,"")</f>
        <v/>
      </c>
      <c r="J126" s="260" t="str">
        <f>+IFERROR(('STS Analysis'!W126-'STS Analysis'!AD126/1000)/'STS Analysis'!W126,"")</f>
        <v/>
      </c>
      <c r="K126" s="7" t="str">
        <f>+IFERROR(('STS Analysis'!X126-'STS Analysis'!AE126)/'STS Analysis'!X126,"")</f>
        <v/>
      </c>
      <c r="L126" s="7" t="str">
        <f>+IFERROR(('STS Analysis'!Y126-'STS Analysis'!AF126)/'STS Analysis'!Y126,"")</f>
        <v/>
      </c>
      <c r="M126" s="7" t="str">
        <f>+IFERROR(('STS Analysis'!Z126-'STS Analysis'!AG126)/'STS Analysis'!Z126,"")</f>
        <v/>
      </c>
      <c r="N126" s="260" t="str">
        <f>+IFERROR(('STS Analysis'!AD126-'STS Analysis'!AQ126)/'STS Analysis'!AD126,"")</f>
        <v/>
      </c>
      <c r="O126" s="7" t="str">
        <f>+IFERROR(('STS Analysis'!AE126-'STS Analysis'!AR126)/'STS Analysis'!AE126,"")</f>
        <v/>
      </c>
      <c r="P126" s="7" t="str">
        <f>+IFERROR(('STS Analysis'!AF126-'STS Analysis'!AS126)/'STS Analysis'!AF126,"")</f>
        <v/>
      </c>
      <c r="Q126" s="7" t="str">
        <f>+IFERROR(('STS Analysis'!AG126-'STS Analysis'!AT126)/'STS Analysis'!AG126,"")</f>
        <v/>
      </c>
      <c r="R126" s="260" t="str">
        <f>+IFERROR(('STS Analysis'!AK126-'STS Analysis'!AQ126)/'STS Analysis'!AK126,"")</f>
        <v/>
      </c>
      <c r="S126" s="7" t="str">
        <f>+IFERROR(('STS Analysis'!AL126-'STS Analysis'!AX126)/'STS Analysis'!AL126,"")</f>
        <v/>
      </c>
      <c r="T126" s="7" t="str">
        <f>+IFERROR(('STS Analysis'!AM126-'STS Analysis'!AY126)/'STS Analysis'!AM126,"")</f>
        <v/>
      </c>
      <c r="U126" s="91" t="str">
        <f>+IFERROR(('STS Analysis'!AN126-'STS Analysis'!AZ126)/'STS Analysis'!AN126,"")</f>
        <v/>
      </c>
      <c r="V126" s="263" t="str">
        <f>+IFERROR(('STS Analysis'!D126-'STS Analysis'!AQ126/1000)/'STS Analysis'!D126,"")</f>
        <v/>
      </c>
      <c r="W126" s="7">
        <f>+IFERROR(('STS Analysis'!E126-'STS Analysis'!AR126)/'STS Analysis'!E126,"")</f>
        <v>0.93108614232209741</v>
      </c>
      <c r="X126" s="7">
        <f>+IFERROR(('STS Analysis'!I126-'STS Analysis'!AS126)/'STS Analysis'!I126,"")</f>
        <v>0.4894894894894895</v>
      </c>
      <c r="Y126" s="7">
        <f>+IFERROR(('STS Analysis'!J126-'STS Analysis'!AT126)/'STS Analysis'!J126,"")</f>
        <v>0.934640522875817</v>
      </c>
      <c r="Z126" s="137" t="str">
        <f>+IFERROR(('STS Analysis'!K126-'STS Analysis'!AU126)/'STS Analysis'!K126,"")</f>
        <v/>
      </c>
      <c r="AA126" s="260"/>
      <c r="AB126" s="7" t="str">
        <f>+IFERROR(('STS Analysis'!H126-'STS Analysis'!BD126)/'STS Analysis'!H126,"")</f>
        <v/>
      </c>
      <c r="AC126" s="7" t="str">
        <f>+IFERROR(('STS Analysis'!I126-'STS Analysis'!BE126)/'STS Analysis'!I126,"")</f>
        <v/>
      </c>
      <c r="AD126" s="91" t="str">
        <f>+IFERROR(('STS Analysis'!J126-'STS Analysis'!BF126)/'STS Analysis'!J126,"")</f>
        <v/>
      </c>
      <c r="AE126" s="263" t="str">
        <f>+IFERROR(('STS Analysis'!BC126-'STS Analysis'!BI126)/'STS Analysis'!BC126,"")</f>
        <v/>
      </c>
      <c r="AF126" s="7" t="str">
        <f>+IFERROR(('STS Analysis'!BD126-'STS Analysis'!BJ126)/'STS Analysis'!BD126,"")</f>
        <v/>
      </c>
      <c r="AG126" s="7" t="str">
        <f>+IFERROR(('STS Analysis'!BE126-'STS Analysis'!BK126)/'STS Analysis'!BE126,"")</f>
        <v/>
      </c>
      <c r="AH126" s="7" t="str">
        <f>+IFERROR(('STS Analysis'!BF126-'STS Analysis'!BL126)/'STS Analysis'!BF126,"")</f>
        <v/>
      </c>
      <c r="AI126" s="260" t="str">
        <f>+IFERROR(('STS Analysis'!D126-'STS Analysis'!BI126/1000)/'STS Analysis'!D126,"")</f>
        <v/>
      </c>
      <c r="AJ126" s="7">
        <f>+IFERROR(('STS Analysis'!E126-'STS Analysis'!BJ126)/'STS Analysis'!E126,"")</f>
        <v>0.97453183520599251</v>
      </c>
      <c r="AK126" s="7">
        <f>+IFERROR(('STS Analysis'!I126-'STS Analysis'!BK126)/'STS Analysis'!I126,"")</f>
        <v>0.41741741741741739</v>
      </c>
      <c r="AL126" s="7">
        <f>+IFERROR(('STS Analysis'!J126-'STS Analysis'!BL126)/'STS Analysis'!J126,"")</f>
        <v>0.5960784313725489</v>
      </c>
      <c r="AM126" s="91" t="str">
        <f>+IFERROR(('STS Analysis'!K126-'STS Analysis'!BM126)/'STS Analysis'!K126,"")</f>
        <v/>
      </c>
      <c r="AN126" s="93"/>
    </row>
    <row r="127" spans="1:40" x14ac:dyDescent="0.35">
      <c r="A127" s="193">
        <v>43538</v>
      </c>
      <c r="B127" s="260" t="str">
        <f>+IFERROR(('STS Analysis'!D127-'STS Analysis'!G127)/'STS Analysis'!D127,"")</f>
        <v/>
      </c>
      <c r="C127" s="290" t="str">
        <f>+IFERROR(('STS Analysis'!E127-'STS Analysis'!H127)/'STS Analysis'!E127,"")</f>
        <v/>
      </c>
      <c r="D127" s="259" t="str">
        <f>IFERROR(('STS Analysis'!D127-'STS Analysis'!G127)/('STS Analysis'!N127-'STS Analysis'!G127),"")</f>
        <v/>
      </c>
      <c r="E127" s="266"/>
      <c r="F127" s="263" t="str">
        <f>+IFERROR(('STS Analysis'!G127-('STS Analysis'!W127))/'STS Analysis'!G127,"")</f>
        <v/>
      </c>
      <c r="G127" s="7" t="str">
        <f>+IFERROR(('STS Analysis'!H127-'STS Analysis'!X127)/'STS Analysis'!H127,"")</f>
        <v/>
      </c>
      <c r="H127" s="7" t="str">
        <f>+IFERROR(('STS Analysis'!I127-'STS Analysis'!Y127)/'STS Analysis'!I127,"")</f>
        <v/>
      </c>
      <c r="I127" s="7" t="str">
        <f>+IFERROR(('STS Analysis'!J127-'STS Analysis'!Z127)/'STS Analysis'!J127,"")</f>
        <v/>
      </c>
      <c r="J127" s="260" t="str">
        <f>+IFERROR(('STS Analysis'!W127-'STS Analysis'!AD127/1000)/'STS Analysis'!W127,"")</f>
        <v/>
      </c>
      <c r="K127" s="7" t="str">
        <f>+IFERROR(('STS Analysis'!X127-'STS Analysis'!AE127)/'STS Analysis'!X127,"")</f>
        <v/>
      </c>
      <c r="L127" s="7" t="str">
        <f>+IFERROR(('STS Analysis'!Y127-'STS Analysis'!AF127)/'STS Analysis'!Y127,"")</f>
        <v/>
      </c>
      <c r="M127" s="7" t="str">
        <f>+IFERROR(('STS Analysis'!Z127-'STS Analysis'!AG127)/'STS Analysis'!Z127,"")</f>
        <v/>
      </c>
      <c r="N127" s="260" t="str">
        <f>+IFERROR(('STS Analysis'!AD127-'STS Analysis'!AQ127)/'STS Analysis'!AD127,"")</f>
        <v/>
      </c>
      <c r="O127" s="7" t="str">
        <f>+IFERROR(('STS Analysis'!AE127-'STS Analysis'!AR127)/'STS Analysis'!AE127,"")</f>
        <v/>
      </c>
      <c r="P127" s="7" t="str">
        <f>+IFERROR(('STS Analysis'!AF127-'STS Analysis'!AS127)/'STS Analysis'!AF127,"")</f>
        <v/>
      </c>
      <c r="Q127" s="7" t="str">
        <f>+IFERROR(('STS Analysis'!AG127-'STS Analysis'!AT127)/'STS Analysis'!AG127,"")</f>
        <v/>
      </c>
      <c r="R127" s="260" t="str">
        <f>+IFERROR(('STS Analysis'!AK127-'STS Analysis'!AQ127)/'STS Analysis'!AK127,"")</f>
        <v/>
      </c>
      <c r="S127" s="7" t="str">
        <f>+IFERROR(('STS Analysis'!AL127-'STS Analysis'!AX127)/'STS Analysis'!AL127,"")</f>
        <v/>
      </c>
      <c r="T127" s="7" t="str">
        <f>+IFERROR(('STS Analysis'!AM127-'STS Analysis'!AY127)/'STS Analysis'!AM127,"")</f>
        <v/>
      </c>
      <c r="U127" s="91" t="str">
        <f>+IFERROR(('STS Analysis'!AN127-'STS Analysis'!AZ127)/'STS Analysis'!AN127,"")</f>
        <v/>
      </c>
      <c r="V127" s="263" t="str">
        <f>+IFERROR(('STS Analysis'!D127-'STS Analysis'!AQ127/1000)/'STS Analysis'!D127,"")</f>
        <v/>
      </c>
      <c r="W127" s="7" t="str">
        <f>+IFERROR(('STS Analysis'!E127-'STS Analysis'!AR127)/'STS Analysis'!E127,"")</f>
        <v/>
      </c>
      <c r="X127" s="7" t="str">
        <f>+IFERROR(('STS Analysis'!I127-'STS Analysis'!AS127)/'STS Analysis'!I127,"")</f>
        <v/>
      </c>
      <c r="Y127" s="7" t="str">
        <f>+IFERROR(('STS Analysis'!J127-'STS Analysis'!AT127)/'STS Analysis'!J127,"")</f>
        <v/>
      </c>
      <c r="Z127" s="137" t="str">
        <f>+IFERROR(('STS Analysis'!K127-'STS Analysis'!AU127)/'STS Analysis'!K127,"")</f>
        <v/>
      </c>
      <c r="AA127" s="260"/>
      <c r="AB127" s="7" t="str">
        <f>+IFERROR(('STS Analysis'!H127-'STS Analysis'!BD127)/'STS Analysis'!H127,"")</f>
        <v/>
      </c>
      <c r="AC127" s="7" t="str">
        <f>+IFERROR(('STS Analysis'!I127-'STS Analysis'!BE127)/'STS Analysis'!I127,"")</f>
        <v/>
      </c>
      <c r="AD127" s="91" t="str">
        <f>+IFERROR(('STS Analysis'!J127-'STS Analysis'!BF127)/'STS Analysis'!J127,"")</f>
        <v/>
      </c>
      <c r="AE127" s="263" t="str">
        <f>+IFERROR(('STS Analysis'!BC127-'STS Analysis'!BI127)/'STS Analysis'!BC127,"")</f>
        <v/>
      </c>
      <c r="AF127" s="7" t="str">
        <f>+IFERROR(('STS Analysis'!BD127-'STS Analysis'!BJ127)/'STS Analysis'!BD127,"")</f>
        <v/>
      </c>
      <c r="AG127" s="7" t="str">
        <f>+IFERROR(('STS Analysis'!BE127-'STS Analysis'!BK127)/'STS Analysis'!BE127,"")</f>
        <v/>
      </c>
      <c r="AH127" s="7" t="str">
        <f>+IFERROR(('STS Analysis'!BF127-'STS Analysis'!BL127)/'STS Analysis'!BF127,"")</f>
        <v/>
      </c>
      <c r="AI127" s="260" t="str">
        <f>+IFERROR(('STS Analysis'!D127-'STS Analysis'!BI127/1000)/'STS Analysis'!D127,"")</f>
        <v/>
      </c>
      <c r="AJ127" s="7" t="str">
        <f>+IFERROR(('STS Analysis'!E127-'STS Analysis'!BJ127)/'STS Analysis'!E127,"")</f>
        <v/>
      </c>
      <c r="AK127" s="7" t="str">
        <f>+IFERROR(('STS Analysis'!I127-'STS Analysis'!BK127)/'STS Analysis'!I127,"")</f>
        <v/>
      </c>
      <c r="AL127" s="7" t="str">
        <f>+IFERROR(('STS Analysis'!J127-'STS Analysis'!BL127)/'STS Analysis'!J127,"")</f>
        <v/>
      </c>
      <c r="AM127" s="91" t="str">
        <f>+IFERROR(('STS Analysis'!K127-'STS Analysis'!BM127)/'STS Analysis'!K127,"")</f>
        <v/>
      </c>
      <c r="AN127" s="93"/>
    </row>
    <row r="128" spans="1:40" x14ac:dyDescent="0.35">
      <c r="A128" s="193">
        <v>43539</v>
      </c>
      <c r="B128" s="260">
        <f>+IFERROR(('STS Analysis'!D128-'STS Analysis'!G128)/'STS Analysis'!D128,"")</f>
        <v>0.50775250695826413</v>
      </c>
      <c r="C128" s="290" t="str">
        <f>+IFERROR(('STS Analysis'!E128-'STS Analysis'!H128)/'STS Analysis'!E128,"")</f>
        <v/>
      </c>
      <c r="D128" s="259">
        <f>IFERROR(('STS Analysis'!D128-'STS Analysis'!G128)/('STS Analysis'!N128-'STS Analysis'!G128),"")</f>
        <v>0.78934355816442403</v>
      </c>
      <c r="E128" s="266"/>
      <c r="F128" s="263" t="str">
        <f>+IFERROR(('STS Analysis'!G128-('STS Analysis'!W128))/'STS Analysis'!G128,"")</f>
        <v/>
      </c>
      <c r="G128" s="7" t="str">
        <f>+IFERROR(('STS Analysis'!H128-'STS Analysis'!X128)/'STS Analysis'!H128,"")</f>
        <v/>
      </c>
      <c r="H128" s="7" t="str">
        <f>+IFERROR(('STS Analysis'!I128-'STS Analysis'!Y128)/'STS Analysis'!I128,"")</f>
        <v/>
      </c>
      <c r="I128" s="7" t="str">
        <f>+IFERROR(('STS Analysis'!J128-'STS Analysis'!Z128)/'STS Analysis'!J128,"")</f>
        <v/>
      </c>
      <c r="J128" s="260" t="str">
        <f>+IFERROR(('STS Analysis'!W128-'STS Analysis'!AD128/1000)/'STS Analysis'!W128,"")</f>
        <v/>
      </c>
      <c r="K128" s="7" t="str">
        <f>+IFERROR(('STS Analysis'!X128-'STS Analysis'!AE128)/'STS Analysis'!X128,"")</f>
        <v/>
      </c>
      <c r="L128" s="7" t="str">
        <f>+IFERROR(('STS Analysis'!Y128-'STS Analysis'!AF128)/'STS Analysis'!Y128,"")</f>
        <v/>
      </c>
      <c r="M128" s="7" t="str">
        <f>+IFERROR(('STS Analysis'!Z128-'STS Analysis'!AG128)/'STS Analysis'!Z128,"")</f>
        <v/>
      </c>
      <c r="N128" s="260" t="str">
        <f>+IFERROR(('STS Analysis'!AD128-'STS Analysis'!AQ128)/'STS Analysis'!AD128,"")</f>
        <v/>
      </c>
      <c r="O128" s="7" t="str">
        <f>+IFERROR(('STS Analysis'!AE128-'STS Analysis'!AR128)/'STS Analysis'!AE128,"")</f>
        <v/>
      </c>
      <c r="P128" s="7" t="str">
        <f>+IFERROR(('STS Analysis'!AF128-'STS Analysis'!AS128)/'STS Analysis'!AF128,"")</f>
        <v/>
      </c>
      <c r="Q128" s="7" t="str">
        <f>+IFERROR(('STS Analysis'!AG128-'STS Analysis'!AT128)/'STS Analysis'!AG128,"")</f>
        <v/>
      </c>
      <c r="R128" s="260" t="str">
        <f>+IFERROR(('STS Analysis'!AK128-'STS Analysis'!AQ128)/'STS Analysis'!AK128,"")</f>
        <v/>
      </c>
      <c r="S128" s="7" t="str">
        <f>+IFERROR(('STS Analysis'!AL128-'STS Analysis'!AX128)/'STS Analysis'!AL128,"")</f>
        <v/>
      </c>
      <c r="T128" s="7" t="str">
        <f>+IFERROR(('STS Analysis'!AM128-'STS Analysis'!AY128)/'STS Analysis'!AM128,"")</f>
        <v/>
      </c>
      <c r="U128" s="91" t="str">
        <f>+IFERROR(('STS Analysis'!AN128-'STS Analysis'!AZ128)/'STS Analysis'!AN128,"")</f>
        <v/>
      </c>
      <c r="V128" s="263" t="str">
        <f>+IFERROR(('STS Analysis'!D128-'STS Analysis'!AQ128/1000)/'STS Analysis'!D128,"")</f>
        <v/>
      </c>
      <c r="W128" s="7" t="str">
        <f>+IFERROR(('STS Analysis'!E128-'STS Analysis'!AR128)/'STS Analysis'!E128,"")</f>
        <v/>
      </c>
      <c r="X128" s="7" t="str">
        <f>+IFERROR(('STS Analysis'!I128-'STS Analysis'!AS128)/'STS Analysis'!I128,"")</f>
        <v/>
      </c>
      <c r="Y128" s="7" t="str">
        <f>+IFERROR(('STS Analysis'!J128-'STS Analysis'!AT128)/'STS Analysis'!J128,"")</f>
        <v/>
      </c>
      <c r="Z128" s="137" t="str">
        <f>+IFERROR(('STS Analysis'!K128-'STS Analysis'!AU128)/'STS Analysis'!K128,"")</f>
        <v/>
      </c>
      <c r="AA128" s="260"/>
      <c r="AB128" s="7" t="str">
        <f>+IFERROR(('STS Analysis'!H128-'STS Analysis'!BD128)/'STS Analysis'!H128,"")</f>
        <v/>
      </c>
      <c r="AC128" s="7" t="str">
        <f>+IFERROR(('STS Analysis'!I128-'STS Analysis'!BE128)/'STS Analysis'!I128,"")</f>
        <v/>
      </c>
      <c r="AD128" s="91" t="str">
        <f>+IFERROR(('STS Analysis'!J128-'STS Analysis'!BF128)/'STS Analysis'!J128,"")</f>
        <v/>
      </c>
      <c r="AE128" s="263" t="str">
        <f>+IFERROR(('STS Analysis'!BC128-'STS Analysis'!BI128)/'STS Analysis'!BC128,"")</f>
        <v/>
      </c>
      <c r="AF128" s="7" t="str">
        <f>+IFERROR(('STS Analysis'!BD128-'STS Analysis'!BJ128)/'STS Analysis'!BD128,"")</f>
        <v/>
      </c>
      <c r="AG128" s="7" t="str">
        <f>+IFERROR(('STS Analysis'!BE128-'STS Analysis'!BK128)/'STS Analysis'!BE128,"")</f>
        <v/>
      </c>
      <c r="AH128" s="7" t="str">
        <f>+IFERROR(('STS Analysis'!BF128-'STS Analysis'!BL128)/'STS Analysis'!BF128,"")</f>
        <v/>
      </c>
      <c r="AI128" s="260" t="str">
        <f>+IFERROR(('STS Analysis'!D128-'STS Analysis'!BI128/1000)/'STS Analysis'!D128,"")</f>
        <v/>
      </c>
      <c r="AJ128" s="7" t="str">
        <f>+IFERROR(('STS Analysis'!E128-'STS Analysis'!BJ128)/'STS Analysis'!E128,"")</f>
        <v/>
      </c>
      <c r="AK128" s="7" t="str">
        <f>+IFERROR(('STS Analysis'!I128-'STS Analysis'!BK128)/'STS Analysis'!I128,"")</f>
        <v/>
      </c>
      <c r="AL128" s="7" t="str">
        <f>+IFERROR(('STS Analysis'!J128-'STS Analysis'!BL128)/'STS Analysis'!J128,"")</f>
        <v/>
      </c>
      <c r="AM128" s="91" t="str">
        <f>+IFERROR(('STS Analysis'!K128-'STS Analysis'!BM128)/'STS Analysis'!K128,"")</f>
        <v/>
      </c>
      <c r="AN128" s="93"/>
    </row>
    <row r="129" spans="1:40" x14ac:dyDescent="0.35">
      <c r="A129" s="193">
        <v>43540</v>
      </c>
      <c r="B129" s="295" t="str">
        <f>+IFERROR(('STS Analysis'!D129-'STS Analysis'!G129)/'STS Analysis'!D129,"")</f>
        <v/>
      </c>
      <c r="C129" s="296" t="str">
        <f>+IFERROR(('STS Analysis'!E129-'STS Analysis'!H129)/'STS Analysis'!E129,"")</f>
        <v/>
      </c>
      <c r="D129" s="296" t="str">
        <f>IFERROR(('STS Analysis'!D129-'STS Analysis'!G129)/('STS Analysis'!N129-'STS Analysis'!G129),"")</f>
        <v/>
      </c>
      <c r="E129" s="297"/>
      <c r="F129" s="298" t="str">
        <f>+IFERROR(('STS Analysis'!G129-('STS Analysis'!W129))/'STS Analysis'!G129,"")</f>
        <v/>
      </c>
      <c r="G129" s="299" t="str">
        <f>+IFERROR(('STS Analysis'!H129-'STS Analysis'!X129)/'STS Analysis'!H129,"")</f>
        <v/>
      </c>
      <c r="H129" s="299" t="str">
        <f>+IFERROR(('STS Analysis'!I129-'STS Analysis'!Y129)/'STS Analysis'!I129,"")</f>
        <v/>
      </c>
      <c r="I129" s="299" t="str">
        <f>+IFERROR(('STS Analysis'!J129-'STS Analysis'!Z129)/'STS Analysis'!J129,"")</f>
        <v/>
      </c>
      <c r="J129" s="295" t="str">
        <f>+IFERROR(('STS Analysis'!W129-'STS Analysis'!AD129/1000)/'STS Analysis'!W129,"")</f>
        <v/>
      </c>
      <c r="K129" s="299" t="str">
        <f>+IFERROR(('STS Analysis'!X129-'STS Analysis'!AE129)/'STS Analysis'!X129,"")</f>
        <v/>
      </c>
      <c r="L129" s="299" t="str">
        <f>+IFERROR(('STS Analysis'!Y129-'STS Analysis'!AF129)/'STS Analysis'!Y129,"")</f>
        <v/>
      </c>
      <c r="M129" s="299" t="str">
        <f>+IFERROR(('STS Analysis'!Z129-'STS Analysis'!AG129)/'STS Analysis'!Z129,"")</f>
        <v/>
      </c>
      <c r="N129" s="295" t="str">
        <f>+IFERROR(('STS Analysis'!AD129-'STS Analysis'!AK129)/'STS Analysis'!AD129,"")</f>
        <v/>
      </c>
      <c r="O129" s="299" t="str">
        <f>+IFERROR(('STS Analysis'!AE129-'STS Analysis'!AL129)/'STS Analysis'!AE129,"")</f>
        <v/>
      </c>
      <c r="P129" s="299" t="str">
        <f>+IFERROR(('STS Analysis'!AF129-'STS Analysis'!AM129)/'STS Analysis'!AF129,"")</f>
        <v/>
      </c>
      <c r="Q129" s="299" t="str">
        <f>+IFERROR(('STS Analysis'!AG129-'STS Analysis'!AN129)/'STS Analysis'!AG129,"")</f>
        <v/>
      </c>
      <c r="R129" s="295" t="str">
        <f>+IFERROR(('STS Analysis'!AK129-'STS Analysis'!AQ129)/'STS Analysis'!AK129,"")</f>
        <v/>
      </c>
      <c r="S129" s="299" t="str">
        <f>+IFERROR(('STS Analysis'!AL129-'STS Analysis'!AX129)/'STS Analysis'!AL129,"")</f>
        <v/>
      </c>
      <c r="T129" s="299" t="str">
        <f>+IFERROR(('STS Analysis'!AM129-'STS Analysis'!AY129)/'STS Analysis'!AM129,"")</f>
        <v/>
      </c>
      <c r="U129" s="300" t="str">
        <f>+IFERROR(('STS Analysis'!AN129-'STS Analysis'!AZ129)/'STS Analysis'!AN129,"")</f>
        <v/>
      </c>
      <c r="V129" s="298" t="str">
        <f>+IFERROR(('STS Analysis'!D129-'STS Analysis'!AQ129/1000)/'STS Analysis'!D129,"")</f>
        <v/>
      </c>
      <c r="W129" s="299" t="str">
        <f>+IFERROR(('STS Analysis'!E129-'STS Analysis'!AX129)/'STS Analysis'!E129,"")</f>
        <v/>
      </c>
      <c r="X129" s="299" t="str">
        <f>+IFERROR(('STS Analysis'!I129-'STS Analysis'!AY129)/'STS Analysis'!I129,"")</f>
        <v/>
      </c>
      <c r="Y129" s="299" t="str">
        <f>+IFERROR(('STS Analysis'!J129-'STS Analysis'!AZ129)/'STS Analysis'!J129,"")</f>
        <v/>
      </c>
      <c r="Z129" s="301" t="str">
        <f>+IFERROR(('STS Analysis'!K129-'STS Analysis'!BA129)/'STS Analysis'!K129,"")</f>
        <v/>
      </c>
      <c r="AA129" s="295"/>
      <c r="AB129" s="299" t="str">
        <f>+IFERROR(('STS Analysis'!H129-'STS Analysis'!BD129)/'STS Analysis'!H129,"")</f>
        <v/>
      </c>
      <c r="AC129" s="299" t="str">
        <f>+IFERROR(('STS Analysis'!I129-'STS Analysis'!BE129)/'STS Analysis'!I129,"")</f>
        <v/>
      </c>
      <c r="AD129" s="300" t="str">
        <f>+IFERROR(('STS Analysis'!J129-'STS Analysis'!BF129)/'STS Analysis'!J129,"")</f>
        <v/>
      </c>
      <c r="AE129" s="298" t="str">
        <f>+IFERROR(('STS Analysis'!BC129-'STS Analysis'!BI129)/'STS Analysis'!BC129,"")</f>
        <v/>
      </c>
      <c r="AF129" s="299" t="str">
        <f>+IFERROR(('STS Analysis'!BD129-'STS Analysis'!BJ129)/'STS Analysis'!BD129,"")</f>
        <v/>
      </c>
      <c r="AG129" s="299" t="str">
        <f>+IFERROR(('STS Analysis'!BE129-'STS Analysis'!BK129)/'STS Analysis'!BE129,"")</f>
        <v/>
      </c>
      <c r="AH129" s="299" t="str">
        <f>+IFERROR(('STS Analysis'!BF129-'STS Analysis'!BL129)/'STS Analysis'!BF129,"")</f>
        <v/>
      </c>
      <c r="AI129" s="295" t="str">
        <f>+IFERROR(('STS Analysis'!D129-'STS Analysis'!BI129/1000)/'STS Analysis'!D129,"")</f>
        <v/>
      </c>
      <c r="AJ129" s="299" t="str">
        <f>+IFERROR(('STS Analysis'!E129-'STS Analysis'!BJ129)/'STS Analysis'!E129,"")</f>
        <v/>
      </c>
      <c r="AK129" s="299" t="str">
        <f>+IFERROR(('STS Analysis'!I129-'STS Analysis'!BK129)/'STS Analysis'!I129,"")</f>
        <v/>
      </c>
      <c r="AL129" s="299" t="str">
        <f>+IFERROR(('STS Analysis'!J129-'STS Analysis'!BL129)/'STS Analysis'!J129,"")</f>
        <v/>
      </c>
      <c r="AM129" s="300" t="str">
        <f>+IFERROR(('STS Analysis'!K129-'STS Analysis'!BM129)/'STS Analysis'!K129,"")</f>
        <v/>
      </c>
      <c r="AN129" s="90"/>
    </row>
    <row r="130" spans="1:40" x14ac:dyDescent="0.35">
      <c r="A130" s="193">
        <v>43541</v>
      </c>
      <c r="B130" s="295" t="str">
        <f>+IFERROR(('STS Analysis'!D130-'STS Analysis'!G130)/'STS Analysis'!D130,"")</f>
        <v/>
      </c>
      <c r="C130" s="296" t="str">
        <f>+IFERROR(('STS Analysis'!E130-'STS Analysis'!H130)/'STS Analysis'!E130,"")</f>
        <v/>
      </c>
      <c r="D130" s="296" t="str">
        <f>IFERROR(('STS Analysis'!D130-'STS Analysis'!G130)/('STS Analysis'!N130-'STS Analysis'!G130),"")</f>
        <v/>
      </c>
      <c r="E130" s="297"/>
      <c r="F130" s="298" t="str">
        <f>+IFERROR(('STS Analysis'!G130-('STS Analysis'!W130))/'STS Analysis'!G130,"")</f>
        <v/>
      </c>
      <c r="G130" s="299" t="str">
        <f>+IFERROR(('STS Analysis'!H130-'STS Analysis'!X130)/'STS Analysis'!H130,"")</f>
        <v/>
      </c>
      <c r="H130" s="299" t="str">
        <f>+IFERROR(('STS Analysis'!I130-'STS Analysis'!Y130)/'STS Analysis'!I130,"")</f>
        <v/>
      </c>
      <c r="I130" s="299" t="str">
        <f>+IFERROR(('STS Analysis'!J130-'STS Analysis'!Z130)/'STS Analysis'!J130,"")</f>
        <v/>
      </c>
      <c r="J130" s="295" t="str">
        <f>+IFERROR(('STS Analysis'!W130-'STS Analysis'!AD130/1000)/'STS Analysis'!W130,"")</f>
        <v/>
      </c>
      <c r="K130" s="299" t="str">
        <f>+IFERROR(('STS Analysis'!X130-'STS Analysis'!AE130)/'STS Analysis'!X130,"")</f>
        <v/>
      </c>
      <c r="L130" s="299" t="str">
        <f>+IFERROR(('STS Analysis'!Y130-'STS Analysis'!AF130)/'STS Analysis'!Y130,"")</f>
        <v/>
      </c>
      <c r="M130" s="299" t="str">
        <f>+IFERROR(('STS Analysis'!Z130-'STS Analysis'!AG130)/'STS Analysis'!Z130,"")</f>
        <v/>
      </c>
      <c r="N130" s="295" t="str">
        <f>+IFERROR(('STS Analysis'!AD130-'STS Analysis'!AK130)/'STS Analysis'!AD130,"")</f>
        <v/>
      </c>
      <c r="O130" s="299" t="str">
        <f>+IFERROR(('STS Analysis'!AE130-'STS Analysis'!AL130)/'STS Analysis'!AE130,"")</f>
        <v/>
      </c>
      <c r="P130" s="299" t="str">
        <f>+IFERROR(('STS Analysis'!AF130-'STS Analysis'!AM130)/'STS Analysis'!AF130,"")</f>
        <v/>
      </c>
      <c r="Q130" s="299" t="str">
        <f>+IFERROR(('STS Analysis'!AG130-'STS Analysis'!AN130)/'STS Analysis'!AG130,"")</f>
        <v/>
      </c>
      <c r="R130" s="295" t="str">
        <f>+IFERROR(('STS Analysis'!AK130-'STS Analysis'!AQ130)/'STS Analysis'!AK130,"")</f>
        <v/>
      </c>
      <c r="S130" s="299" t="str">
        <f>+IFERROR(('STS Analysis'!AL130-'STS Analysis'!AX130)/'STS Analysis'!AL130,"")</f>
        <v/>
      </c>
      <c r="T130" s="299" t="str">
        <f>+IFERROR(('STS Analysis'!AM130-'STS Analysis'!AY130)/'STS Analysis'!AM130,"")</f>
        <v/>
      </c>
      <c r="U130" s="300" t="str">
        <f>+IFERROR(('STS Analysis'!AN130-'STS Analysis'!AZ130)/'STS Analysis'!AN130,"")</f>
        <v/>
      </c>
      <c r="V130" s="298" t="str">
        <f>+IFERROR(('STS Analysis'!D130-'STS Analysis'!AQ130/1000)/'STS Analysis'!D130,"")</f>
        <v/>
      </c>
      <c r="W130" s="299" t="str">
        <f>+IFERROR(('STS Analysis'!E130-'STS Analysis'!AX130)/'STS Analysis'!E130,"")</f>
        <v/>
      </c>
      <c r="X130" s="299" t="str">
        <f>+IFERROR(('STS Analysis'!I130-'STS Analysis'!AY130)/'STS Analysis'!I130,"")</f>
        <v/>
      </c>
      <c r="Y130" s="299" t="str">
        <f>+IFERROR(('STS Analysis'!J130-'STS Analysis'!AZ130)/'STS Analysis'!J130,"")</f>
        <v/>
      </c>
      <c r="Z130" s="301" t="str">
        <f>+IFERROR(('STS Analysis'!K130-'STS Analysis'!BA130)/'STS Analysis'!K130,"")</f>
        <v/>
      </c>
      <c r="AA130" s="295"/>
      <c r="AB130" s="299" t="str">
        <f>+IFERROR(('STS Analysis'!H130-'STS Analysis'!BD130)/'STS Analysis'!H130,"")</f>
        <v/>
      </c>
      <c r="AC130" s="299" t="str">
        <f>+IFERROR(('STS Analysis'!I130-'STS Analysis'!BE130)/'STS Analysis'!I130,"")</f>
        <v/>
      </c>
      <c r="AD130" s="300" t="str">
        <f>+IFERROR(('STS Analysis'!J130-'STS Analysis'!BF130)/'STS Analysis'!J130,"")</f>
        <v/>
      </c>
      <c r="AE130" s="298" t="str">
        <f>+IFERROR(('STS Analysis'!BC130-'STS Analysis'!BI130)/'STS Analysis'!BC130,"")</f>
        <v/>
      </c>
      <c r="AF130" s="299" t="str">
        <f>+IFERROR(('STS Analysis'!BD130-'STS Analysis'!BJ130)/'STS Analysis'!BD130,"")</f>
        <v/>
      </c>
      <c r="AG130" s="299" t="str">
        <f>+IFERROR(('STS Analysis'!BE130-'STS Analysis'!BK130)/'STS Analysis'!BE130,"")</f>
        <v/>
      </c>
      <c r="AH130" s="299" t="str">
        <f>+IFERROR(('STS Analysis'!BF130-'STS Analysis'!BL130)/'STS Analysis'!BF130,"")</f>
        <v/>
      </c>
      <c r="AI130" s="295" t="str">
        <f>+IFERROR(('STS Analysis'!D130-'STS Analysis'!BI130/1000)/'STS Analysis'!D130,"")</f>
        <v/>
      </c>
      <c r="AJ130" s="299" t="str">
        <f>+IFERROR(('STS Analysis'!E130-'STS Analysis'!BJ130)/'STS Analysis'!E130,"")</f>
        <v/>
      </c>
      <c r="AK130" s="299" t="str">
        <f>+IFERROR(('STS Analysis'!I130-'STS Analysis'!BK130)/'STS Analysis'!I130,"")</f>
        <v/>
      </c>
      <c r="AL130" s="299" t="str">
        <f>+IFERROR(('STS Analysis'!J130-'STS Analysis'!BL130)/'STS Analysis'!J130,"")</f>
        <v/>
      </c>
      <c r="AM130" s="300" t="str">
        <f>+IFERROR(('STS Analysis'!K130-'STS Analysis'!BM130)/'STS Analysis'!K130,"")</f>
        <v/>
      </c>
      <c r="AN130" s="90"/>
    </row>
    <row r="131" spans="1:40" x14ac:dyDescent="0.35">
      <c r="A131" s="193">
        <v>43542</v>
      </c>
      <c r="B131" s="260">
        <f>+IFERROR(('STS Analysis'!D131-'STS Analysis'!G131)/'STS Analysis'!D131,"")</f>
        <v>-0.39030367390481085</v>
      </c>
      <c r="C131" s="290" t="str">
        <f>+IFERROR(('STS Analysis'!E131-'STS Analysis'!H131)/'STS Analysis'!E131,"")</f>
        <v/>
      </c>
      <c r="D131" s="259">
        <f>IFERROR(('STS Analysis'!D131-'STS Analysis'!G131)/('STS Analysis'!N131-'STS Analysis'!G131),"")</f>
        <v>-0.16893668750384747</v>
      </c>
      <c r="E131" s="266"/>
      <c r="F131" s="263" t="str">
        <f>+IFERROR(('STS Analysis'!G131-('STS Analysis'!W131))/'STS Analysis'!G131,"")</f>
        <v/>
      </c>
      <c r="G131" s="7" t="str">
        <f>+IFERROR(('STS Analysis'!H131-'STS Analysis'!X131)/'STS Analysis'!H131,"")</f>
        <v/>
      </c>
      <c r="H131" s="7" t="str">
        <f>+IFERROR(('STS Analysis'!I131-'STS Analysis'!Y131)/'STS Analysis'!I131,"")</f>
        <v/>
      </c>
      <c r="I131" s="7" t="str">
        <f>+IFERROR(('STS Analysis'!J131-'STS Analysis'!Z131)/'STS Analysis'!J131,"")</f>
        <v/>
      </c>
      <c r="J131" s="260" t="str">
        <f>+IFERROR(('STS Analysis'!W131-'STS Analysis'!AD131/1000)/'STS Analysis'!W131,"")</f>
        <v/>
      </c>
      <c r="K131" s="7" t="str">
        <f>+IFERROR(('STS Analysis'!X131-'STS Analysis'!AE131)/'STS Analysis'!X131,"")</f>
        <v/>
      </c>
      <c r="L131" s="7" t="str">
        <f>+IFERROR(('STS Analysis'!Y131-'STS Analysis'!AF131)/'STS Analysis'!Y131,"")</f>
        <v/>
      </c>
      <c r="M131" s="7" t="str">
        <f>+IFERROR(('STS Analysis'!Z131-'STS Analysis'!AG131)/'STS Analysis'!Z131,"")</f>
        <v/>
      </c>
      <c r="N131" s="260" t="str">
        <f>+IFERROR(('STS Analysis'!AD131-'STS Analysis'!AQ131)/'STS Analysis'!AD131,"")</f>
        <v/>
      </c>
      <c r="O131" s="7" t="str">
        <f>+IFERROR(('STS Analysis'!AE131-'STS Analysis'!AR131)/'STS Analysis'!AE131,"")</f>
        <v/>
      </c>
      <c r="P131" s="7" t="str">
        <f>+IFERROR(('STS Analysis'!AF131-'STS Analysis'!AS131)/'STS Analysis'!AF131,"")</f>
        <v/>
      </c>
      <c r="Q131" s="7" t="str">
        <f>+IFERROR(('STS Analysis'!AG131-'STS Analysis'!AT131)/'STS Analysis'!AG131,"")</f>
        <v/>
      </c>
      <c r="R131" s="260" t="str">
        <f>+IFERROR(('STS Analysis'!AK131-'STS Analysis'!AQ131)/'STS Analysis'!AK131,"")</f>
        <v/>
      </c>
      <c r="S131" s="7" t="str">
        <f>+IFERROR(('STS Analysis'!AL131-'STS Analysis'!AX131)/'STS Analysis'!AL131,"")</f>
        <v/>
      </c>
      <c r="T131" s="7" t="str">
        <f>+IFERROR(('STS Analysis'!AM131-'STS Analysis'!AY131)/'STS Analysis'!AM131,"")</f>
        <v/>
      </c>
      <c r="U131" s="91" t="str">
        <f>+IFERROR(('STS Analysis'!AN131-'STS Analysis'!AZ131)/'STS Analysis'!AN131,"")</f>
        <v/>
      </c>
      <c r="V131" s="263" t="str">
        <f>+IFERROR(('STS Analysis'!D131-'STS Analysis'!AQ131/1000)/'STS Analysis'!D131,"")</f>
        <v/>
      </c>
      <c r="W131" s="7" t="str">
        <f>+IFERROR(('STS Analysis'!E131-'STS Analysis'!AR131)/'STS Analysis'!E131,"")</f>
        <v/>
      </c>
      <c r="X131" s="7" t="str">
        <f>+IFERROR(('STS Analysis'!I131-'STS Analysis'!AS131)/'STS Analysis'!I131,"")</f>
        <v/>
      </c>
      <c r="Y131" s="7" t="str">
        <f>+IFERROR(('STS Analysis'!J131-'STS Analysis'!AT131)/'STS Analysis'!J131,"")</f>
        <v/>
      </c>
      <c r="Z131" s="137" t="str">
        <f>+IFERROR(('STS Analysis'!K131-'STS Analysis'!AU131)/'STS Analysis'!K131,"")</f>
        <v/>
      </c>
      <c r="AA131" s="260"/>
      <c r="AB131" s="7" t="str">
        <f>+IFERROR(('STS Analysis'!H131-'STS Analysis'!BD131)/'STS Analysis'!H131,"")</f>
        <v/>
      </c>
      <c r="AC131" s="7" t="str">
        <f>+IFERROR(('STS Analysis'!I131-'STS Analysis'!BE131)/'STS Analysis'!I131,"")</f>
        <v/>
      </c>
      <c r="AD131" s="91" t="str">
        <f>+IFERROR(('STS Analysis'!J131-'STS Analysis'!BF131)/'STS Analysis'!J131,"")</f>
        <v/>
      </c>
      <c r="AE131" s="263" t="str">
        <f>+IFERROR(('STS Analysis'!BC131-'STS Analysis'!BI131)/'STS Analysis'!BC131,"")</f>
        <v/>
      </c>
      <c r="AF131" s="7" t="str">
        <f>+IFERROR(('STS Analysis'!BD131-'STS Analysis'!BJ131)/'STS Analysis'!BD131,"")</f>
        <v/>
      </c>
      <c r="AG131" s="7" t="str">
        <f>+IFERROR(('STS Analysis'!BE131-'STS Analysis'!BK131)/'STS Analysis'!BE131,"")</f>
        <v/>
      </c>
      <c r="AH131" s="7" t="str">
        <f>+IFERROR(('STS Analysis'!BF131-'STS Analysis'!BL131)/'STS Analysis'!BF131,"")</f>
        <v/>
      </c>
      <c r="AI131" s="260" t="str">
        <f>+IFERROR(('STS Analysis'!D131-'STS Analysis'!BI131/1000)/'STS Analysis'!D131,"")</f>
        <v/>
      </c>
      <c r="AJ131" s="7" t="str">
        <f>+IFERROR(('STS Analysis'!E131-'STS Analysis'!BJ131)/'STS Analysis'!E131,"")</f>
        <v/>
      </c>
      <c r="AK131" s="7" t="str">
        <f>+IFERROR(('STS Analysis'!I131-'STS Analysis'!BK131)/'STS Analysis'!I131,"")</f>
        <v/>
      </c>
      <c r="AL131" s="7" t="str">
        <f>+IFERROR(('STS Analysis'!J131-'STS Analysis'!BL131)/'STS Analysis'!J131,"")</f>
        <v/>
      </c>
      <c r="AM131" s="91" t="str">
        <f>+IFERROR(('STS Analysis'!K131-'STS Analysis'!BM131)/'STS Analysis'!K131,"")</f>
        <v/>
      </c>
      <c r="AN131" s="93"/>
    </row>
    <row r="132" spans="1:40" x14ac:dyDescent="0.35">
      <c r="A132" s="193">
        <v>43543</v>
      </c>
      <c r="B132" s="260" t="str">
        <f>+IFERROR(('STS Analysis'!D132-'STS Analysis'!G132)/'STS Analysis'!D132,"")</f>
        <v/>
      </c>
      <c r="C132" s="290" t="str">
        <f>+IFERROR(('STS Analysis'!E132-'STS Analysis'!H132)/'STS Analysis'!E132,"")</f>
        <v/>
      </c>
      <c r="D132" s="259" t="str">
        <f>IFERROR(('STS Analysis'!D132-'STS Analysis'!G132)/('STS Analysis'!N132-'STS Analysis'!G132),"")</f>
        <v/>
      </c>
      <c r="E132" s="266"/>
      <c r="F132" s="263" t="str">
        <f>+IFERROR(('STS Analysis'!G132-('STS Analysis'!W132))/'STS Analysis'!G132,"")</f>
        <v/>
      </c>
      <c r="G132" s="7" t="str">
        <f>+IFERROR(('STS Analysis'!H132-'STS Analysis'!X132)/'STS Analysis'!H132,"")</f>
        <v/>
      </c>
      <c r="H132" s="7" t="str">
        <f>+IFERROR(('STS Analysis'!I132-'STS Analysis'!Y132)/'STS Analysis'!I132,"")</f>
        <v/>
      </c>
      <c r="I132" s="7" t="str">
        <f>+IFERROR(('STS Analysis'!J132-'STS Analysis'!Z132)/'STS Analysis'!J132,"")</f>
        <v/>
      </c>
      <c r="J132" s="260" t="str">
        <f>+IFERROR(('STS Analysis'!W132-'STS Analysis'!AD132/1000)/'STS Analysis'!W132,"")</f>
        <v/>
      </c>
      <c r="K132" s="7" t="str">
        <f>+IFERROR(('STS Analysis'!X132-'STS Analysis'!AE132)/'STS Analysis'!X132,"")</f>
        <v/>
      </c>
      <c r="L132" s="7" t="str">
        <f>+IFERROR(('STS Analysis'!Y132-'STS Analysis'!AF132)/'STS Analysis'!Y132,"")</f>
        <v/>
      </c>
      <c r="M132" s="7" t="str">
        <f>+IFERROR(('STS Analysis'!Z132-'STS Analysis'!AG132)/'STS Analysis'!Z132,"")</f>
        <v/>
      </c>
      <c r="N132" s="260" t="str">
        <f>+IFERROR(('STS Analysis'!AD132-'STS Analysis'!AQ132)/'STS Analysis'!AD132,"")</f>
        <v/>
      </c>
      <c r="O132" s="7" t="str">
        <f>+IFERROR(('STS Analysis'!AE132-'STS Analysis'!AR132)/'STS Analysis'!AE132,"")</f>
        <v/>
      </c>
      <c r="P132" s="7" t="str">
        <f>+IFERROR(('STS Analysis'!AF132-'STS Analysis'!AS132)/'STS Analysis'!AF132,"")</f>
        <v/>
      </c>
      <c r="Q132" s="7" t="str">
        <f>+IFERROR(('STS Analysis'!AG132-'STS Analysis'!AT132)/'STS Analysis'!AG132,"")</f>
        <v/>
      </c>
      <c r="R132" s="260" t="str">
        <f>+IFERROR(('STS Analysis'!AK132-'STS Analysis'!AQ132)/'STS Analysis'!AK132,"")</f>
        <v/>
      </c>
      <c r="S132" s="7" t="str">
        <f>+IFERROR(('STS Analysis'!AL132-'STS Analysis'!AX132)/'STS Analysis'!AL132,"")</f>
        <v/>
      </c>
      <c r="T132" s="7" t="str">
        <f>+IFERROR(('STS Analysis'!AM132-'STS Analysis'!AY132)/'STS Analysis'!AM132,"")</f>
        <v/>
      </c>
      <c r="U132" s="91" t="str">
        <f>+IFERROR(('STS Analysis'!AN132-'STS Analysis'!AZ132)/'STS Analysis'!AN132,"")</f>
        <v/>
      </c>
      <c r="V132" s="263" t="str">
        <f>+IFERROR(('STS Analysis'!D132-'STS Analysis'!AQ132/1000)/'STS Analysis'!D132,"")</f>
        <v/>
      </c>
      <c r="W132" s="7" t="str">
        <f>+IFERROR(('STS Analysis'!E132-'STS Analysis'!AR132)/'STS Analysis'!E132,"")</f>
        <v/>
      </c>
      <c r="X132" s="7" t="str">
        <f>+IFERROR(('STS Analysis'!I132-'STS Analysis'!AS132)/'STS Analysis'!I132,"")</f>
        <v/>
      </c>
      <c r="Y132" s="7" t="str">
        <f>+IFERROR(('STS Analysis'!J132-'STS Analysis'!AT132)/'STS Analysis'!J132,"")</f>
        <v/>
      </c>
      <c r="Z132" s="137" t="str">
        <f>+IFERROR(('STS Analysis'!K132-'STS Analysis'!AU132)/'STS Analysis'!K132,"")</f>
        <v/>
      </c>
      <c r="AA132" s="260"/>
      <c r="AB132" s="7" t="str">
        <f>+IFERROR(('STS Analysis'!H132-'STS Analysis'!BD132)/'STS Analysis'!H132,"")</f>
        <v/>
      </c>
      <c r="AC132" s="7" t="str">
        <f>+IFERROR(('STS Analysis'!I132-'STS Analysis'!BE132)/'STS Analysis'!I132,"")</f>
        <v/>
      </c>
      <c r="AD132" s="91" t="str">
        <f>+IFERROR(('STS Analysis'!J132-'STS Analysis'!BF132)/'STS Analysis'!J132,"")</f>
        <v/>
      </c>
      <c r="AE132" s="263" t="str">
        <f>+IFERROR(('STS Analysis'!BC132-'STS Analysis'!BI132)/'STS Analysis'!BC132,"")</f>
        <v/>
      </c>
      <c r="AF132" s="7" t="str">
        <f>+IFERROR(('STS Analysis'!BD132-'STS Analysis'!BJ132)/'STS Analysis'!BD132,"")</f>
        <v/>
      </c>
      <c r="AG132" s="7" t="str">
        <f>+IFERROR(('STS Analysis'!BE132-'STS Analysis'!BK132)/'STS Analysis'!BE132,"")</f>
        <v/>
      </c>
      <c r="AH132" s="7" t="str">
        <f>+IFERROR(('STS Analysis'!BF132-'STS Analysis'!BL132)/'STS Analysis'!BF132,"")</f>
        <v/>
      </c>
      <c r="AI132" s="260" t="str">
        <f>+IFERROR(('STS Analysis'!D132-'STS Analysis'!BI132/1000)/'STS Analysis'!D132,"")</f>
        <v/>
      </c>
      <c r="AJ132" s="7" t="str">
        <f>+IFERROR(('STS Analysis'!E132-'STS Analysis'!BJ132)/'STS Analysis'!E132,"")</f>
        <v/>
      </c>
      <c r="AK132" s="7" t="str">
        <f>+IFERROR(('STS Analysis'!I132-'STS Analysis'!BK132)/'STS Analysis'!I132,"")</f>
        <v/>
      </c>
      <c r="AL132" s="7" t="str">
        <f>+IFERROR(('STS Analysis'!J132-'STS Analysis'!BL132)/'STS Analysis'!J132,"")</f>
        <v/>
      </c>
      <c r="AM132" s="91" t="str">
        <f>+IFERROR(('STS Analysis'!K132-'STS Analysis'!BM132)/'STS Analysis'!K132,"")</f>
        <v/>
      </c>
      <c r="AN132" s="93"/>
    </row>
    <row r="133" spans="1:40" x14ac:dyDescent="0.35">
      <c r="A133" s="193">
        <v>43544</v>
      </c>
      <c r="B133" s="260">
        <f>+IFERROR(('STS Analysis'!D133-'STS Analysis'!G133)/'STS Analysis'!D133,"")</f>
        <v>0.33005747691650938</v>
      </c>
      <c r="C133" s="290">
        <f>+IFERROR(('STS Analysis'!E133-'STS Analysis'!H133)/'STS Analysis'!E133,"")</f>
        <v>8.1481481481481488E-2</v>
      </c>
      <c r="D133" s="259">
        <f>IFERROR(('STS Analysis'!D133-'STS Analysis'!G133)/('STS Analysis'!N133-'STS Analysis'!G133),"")</f>
        <v>0.15124083028552054</v>
      </c>
      <c r="E133" s="266"/>
      <c r="F133" s="263" t="str">
        <f>+IFERROR(('STS Analysis'!G133-('STS Analysis'!W133))/'STS Analysis'!G133,"")</f>
        <v/>
      </c>
      <c r="G133" s="7">
        <f>+IFERROR(('STS Analysis'!H133-'STS Analysis'!X133)/'STS Analysis'!H133,"")</f>
        <v>0.74838709677419357</v>
      </c>
      <c r="H133" s="7">
        <f>+IFERROR(('STS Analysis'!I133-'STS Analysis'!Y133)/'STS Analysis'!I133,"")</f>
        <v>2.6315789473684209E-2</v>
      </c>
      <c r="I133" s="7">
        <f>+IFERROR(('STS Analysis'!J133-'STS Analysis'!Z133)/'STS Analysis'!J133,"")</f>
        <v>0.8159203980099502</v>
      </c>
      <c r="J133" s="260" t="str">
        <f>+IFERROR(('STS Analysis'!W133-'STS Analysis'!AD133/1000)/'STS Analysis'!W133,"")</f>
        <v/>
      </c>
      <c r="K133" s="7">
        <f>+IFERROR(('STS Analysis'!X133-'STS Analysis'!AE133)/'STS Analysis'!X133,"")</f>
        <v>0.31730769230769229</v>
      </c>
      <c r="L133" s="7">
        <f>+IFERROR(('STS Analysis'!Y133-'STS Analysis'!AF133)/'STS Analysis'!Y133,"")</f>
        <v>9.90990990990991E-2</v>
      </c>
      <c r="M133" s="7">
        <f>+IFERROR(('STS Analysis'!Z133-'STS Analysis'!AG133)/'STS Analysis'!Z133,"")</f>
        <v>0.40540540540540543</v>
      </c>
      <c r="N133" s="260" t="str">
        <f>+IFERROR(('STS Analysis'!AD133-'STS Analysis'!AQ133)/'STS Analysis'!AD133,"")</f>
        <v/>
      </c>
      <c r="O133" s="7">
        <f>+IFERROR(('STS Analysis'!AE133-'STS Analysis'!AR133)/'STS Analysis'!AE133,"")</f>
        <v>-0.107981220657277</v>
      </c>
      <c r="P133" s="7">
        <f>+IFERROR(('STS Analysis'!AF133-'STS Analysis'!AS133)/'STS Analysis'!AF133,"")</f>
        <v>0.49</v>
      </c>
      <c r="Q133" s="7">
        <f>+IFERROR(('STS Analysis'!AG133-'STS Analysis'!AT133)/'STS Analysis'!AG133,"")</f>
        <v>0.37272727272727268</v>
      </c>
      <c r="R133" s="260" t="str">
        <f>+IFERROR(('STS Analysis'!AK133-'STS Analysis'!AQ133)/'STS Analysis'!AK133,"")</f>
        <v/>
      </c>
      <c r="S133" s="7" t="str">
        <f>+IFERROR(('STS Analysis'!AL133-'STS Analysis'!AX133)/'STS Analysis'!AL133,"")</f>
        <v/>
      </c>
      <c r="T133" s="7" t="str">
        <f>+IFERROR(('STS Analysis'!AM133-'STS Analysis'!AY133)/'STS Analysis'!AM133,"")</f>
        <v/>
      </c>
      <c r="U133" s="91" t="str">
        <f>+IFERROR(('STS Analysis'!AN133-'STS Analysis'!AZ133)/'STS Analysis'!AN133,"")</f>
        <v/>
      </c>
      <c r="V133" s="263" t="str">
        <f>+IFERROR(('STS Analysis'!D133-'STS Analysis'!AQ133/1000)/'STS Analysis'!D133,"")</f>
        <v/>
      </c>
      <c r="W133" s="7">
        <f>+IFERROR(('STS Analysis'!E133-'STS Analysis'!AR133)/'STS Analysis'!E133,"")</f>
        <v>0.82518518518518513</v>
      </c>
      <c r="X133" s="7">
        <f>+IFERROR(('STS Analysis'!I133-'STS Analysis'!AS133)/'STS Analysis'!I133,"")</f>
        <v>0.55263157894736847</v>
      </c>
      <c r="Y133" s="7">
        <f>+IFERROR(('STS Analysis'!J133-'STS Analysis'!AT133)/'STS Analysis'!J133,"")</f>
        <v>0.93134328358208951</v>
      </c>
      <c r="Z133" s="137">
        <f>+IFERROR(('STS Analysis'!K133-'STS Analysis'!AU133)/'STS Analysis'!K133,"")</f>
        <v>0.75478260869565217</v>
      </c>
      <c r="AA133" s="260"/>
      <c r="AB133" s="7">
        <f>+IFERROR(('STS Analysis'!H133-'STS Analysis'!BD133)/'STS Analysis'!H133,"")</f>
        <v>0.88387096774193552</v>
      </c>
      <c r="AC133" s="7">
        <f>+IFERROR(('STS Analysis'!I133-'STS Analysis'!BE133)/'STS Analysis'!I133,"")</f>
        <v>0.38947368421052631</v>
      </c>
      <c r="AD133" s="91">
        <f>+IFERROR(('STS Analysis'!J133-'STS Analysis'!BF133)/'STS Analysis'!J133,"")</f>
        <v>0.71940298507462686</v>
      </c>
      <c r="AE133" s="263" t="str">
        <f>+IFERROR(('STS Analysis'!BC133-'STS Analysis'!BI133)/'STS Analysis'!BC133,"")</f>
        <v/>
      </c>
      <c r="AF133" s="7">
        <f>+IFERROR(('STS Analysis'!BD133-'STS Analysis'!BJ133)/'STS Analysis'!BD133,"")</f>
        <v>9.7222222222222224E-2</v>
      </c>
      <c r="AG133" s="7">
        <f>+IFERROR(('STS Analysis'!BE133-'STS Analysis'!BK133)/'STS Analysis'!BE133,"")</f>
        <v>0.13793103448275862</v>
      </c>
      <c r="AH133" s="7">
        <f>+IFERROR(('STS Analysis'!BF133-'STS Analysis'!BL133)/'STS Analysis'!BF133,"")</f>
        <v>-0.23404255319148914</v>
      </c>
      <c r="AI133" s="260" t="str">
        <f>+IFERROR(('STS Analysis'!D133-'STS Analysis'!BI133/1000)/'STS Analysis'!D133,"")</f>
        <v/>
      </c>
      <c r="AJ133" s="7">
        <f>+IFERROR(('STS Analysis'!E133-'STS Analysis'!BJ133)/'STS Analysis'!E133,"")</f>
        <v>0.90370370370370368</v>
      </c>
      <c r="AK133" s="7">
        <f>+IFERROR(('STS Analysis'!I133-'STS Analysis'!BK133)/'STS Analysis'!I133,"")</f>
        <v>0.47368421052631576</v>
      </c>
      <c r="AL133" s="7">
        <f>+IFERROR(('STS Analysis'!J133-'STS Analysis'!BL133)/'STS Analysis'!J133,"")</f>
        <v>0.65373134328358207</v>
      </c>
      <c r="AM133" s="91">
        <f>+IFERROR(('STS Analysis'!K133-'STS Analysis'!BM133)/'STS Analysis'!K133,"")</f>
        <v>0.92086956521739138</v>
      </c>
      <c r="AN133" s="93"/>
    </row>
    <row r="134" spans="1:40" x14ac:dyDescent="0.35">
      <c r="A134" s="193">
        <v>43545</v>
      </c>
      <c r="B134" s="260" t="str">
        <f>+IFERROR(('STS Analysis'!D134-'STS Analysis'!G134)/'STS Analysis'!D134,"")</f>
        <v/>
      </c>
      <c r="C134" s="290" t="str">
        <f>+IFERROR(('STS Analysis'!E134-'STS Analysis'!H134)/'STS Analysis'!E134,"")</f>
        <v/>
      </c>
      <c r="D134" s="259" t="str">
        <f>IFERROR(('STS Analysis'!D134-'STS Analysis'!G134)/('STS Analysis'!N134-'STS Analysis'!G134),"")</f>
        <v/>
      </c>
      <c r="E134" s="266"/>
      <c r="F134" s="263" t="str">
        <f>+IFERROR(('STS Analysis'!G134-('STS Analysis'!W134))/'STS Analysis'!G134,"")</f>
        <v/>
      </c>
      <c r="G134" s="7" t="str">
        <f>+IFERROR(('STS Analysis'!H134-'STS Analysis'!X134)/'STS Analysis'!H134,"")</f>
        <v/>
      </c>
      <c r="H134" s="7" t="str">
        <f>+IFERROR(('STS Analysis'!I134-'STS Analysis'!Y134)/'STS Analysis'!I134,"")</f>
        <v/>
      </c>
      <c r="I134" s="7" t="str">
        <f>+IFERROR(('STS Analysis'!J134-'STS Analysis'!Z134)/'STS Analysis'!J134,"")</f>
        <v/>
      </c>
      <c r="J134" s="260" t="str">
        <f>+IFERROR(('STS Analysis'!W134-'STS Analysis'!AD134/1000)/'STS Analysis'!W134,"")</f>
        <v/>
      </c>
      <c r="K134" s="7" t="str">
        <f>+IFERROR(('STS Analysis'!X134-'STS Analysis'!AE134)/'STS Analysis'!X134,"")</f>
        <v/>
      </c>
      <c r="L134" s="7" t="str">
        <f>+IFERROR(('STS Analysis'!Y134-'STS Analysis'!AF134)/'STS Analysis'!Y134,"")</f>
        <v/>
      </c>
      <c r="M134" s="7" t="str">
        <f>+IFERROR(('STS Analysis'!Z134-'STS Analysis'!AG134)/'STS Analysis'!Z134,"")</f>
        <v/>
      </c>
      <c r="N134" s="260" t="str">
        <f>+IFERROR(('STS Analysis'!AD134-'STS Analysis'!AQ134)/'STS Analysis'!AD134,"")</f>
        <v/>
      </c>
      <c r="O134" s="7" t="str">
        <f>+IFERROR(('STS Analysis'!AE134-'STS Analysis'!AR134)/'STS Analysis'!AE134,"")</f>
        <v/>
      </c>
      <c r="P134" s="7" t="str">
        <f>+IFERROR(('STS Analysis'!AF134-'STS Analysis'!AS134)/'STS Analysis'!AF134,"")</f>
        <v/>
      </c>
      <c r="Q134" s="7" t="str">
        <f>+IFERROR(('STS Analysis'!AG134-'STS Analysis'!AT134)/'STS Analysis'!AG134,"")</f>
        <v/>
      </c>
      <c r="R134" s="260" t="str">
        <f>+IFERROR(('STS Analysis'!AK134-'STS Analysis'!AQ134)/'STS Analysis'!AK134,"")</f>
        <v/>
      </c>
      <c r="S134" s="7" t="str">
        <f>+IFERROR(('STS Analysis'!AL134-'STS Analysis'!AX134)/'STS Analysis'!AL134,"")</f>
        <v/>
      </c>
      <c r="T134" s="7" t="str">
        <f>+IFERROR(('STS Analysis'!AM134-'STS Analysis'!AY134)/'STS Analysis'!AM134,"")</f>
        <v/>
      </c>
      <c r="U134" s="91" t="str">
        <f>+IFERROR(('STS Analysis'!AN134-'STS Analysis'!AZ134)/'STS Analysis'!AN134,"")</f>
        <v/>
      </c>
      <c r="V134" s="263" t="str">
        <f>+IFERROR(('STS Analysis'!D134-'STS Analysis'!AQ134/1000)/'STS Analysis'!D134,"")</f>
        <v/>
      </c>
      <c r="W134" s="7" t="str">
        <f>+IFERROR(('STS Analysis'!E134-'STS Analysis'!AR134)/'STS Analysis'!E134,"")</f>
        <v/>
      </c>
      <c r="X134" s="7" t="str">
        <f>+IFERROR(('STS Analysis'!I134-'STS Analysis'!AS134)/'STS Analysis'!I134,"")</f>
        <v/>
      </c>
      <c r="Y134" s="7" t="str">
        <f>+IFERROR(('STS Analysis'!J134-'STS Analysis'!AT134)/'STS Analysis'!J134,"")</f>
        <v/>
      </c>
      <c r="Z134" s="137" t="str">
        <f>+IFERROR(('STS Analysis'!K134-'STS Analysis'!AU134)/'STS Analysis'!K134,"")</f>
        <v/>
      </c>
      <c r="AA134" s="260"/>
      <c r="AB134" s="7" t="str">
        <f>+IFERROR(('STS Analysis'!H134-'STS Analysis'!BD134)/'STS Analysis'!H134,"")</f>
        <v/>
      </c>
      <c r="AC134" s="7" t="str">
        <f>+IFERROR(('STS Analysis'!I134-'STS Analysis'!BE134)/'STS Analysis'!I134,"")</f>
        <v/>
      </c>
      <c r="AD134" s="91" t="str">
        <f>+IFERROR(('STS Analysis'!J134-'STS Analysis'!BF134)/'STS Analysis'!J134,"")</f>
        <v/>
      </c>
      <c r="AE134" s="263" t="str">
        <f>+IFERROR(('STS Analysis'!BC134-'STS Analysis'!BI134)/'STS Analysis'!BC134,"")</f>
        <v/>
      </c>
      <c r="AF134" s="7" t="str">
        <f>+IFERROR(('STS Analysis'!BD134-'STS Analysis'!BJ134)/'STS Analysis'!BD134,"")</f>
        <v/>
      </c>
      <c r="AG134" s="7" t="str">
        <f>+IFERROR(('STS Analysis'!BE134-'STS Analysis'!BK134)/'STS Analysis'!BE134,"")</f>
        <v/>
      </c>
      <c r="AH134" s="7" t="str">
        <f>+IFERROR(('STS Analysis'!BF134-'STS Analysis'!BL134)/'STS Analysis'!BF134,"")</f>
        <v/>
      </c>
      <c r="AI134" s="260" t="str">
        <f>+IFERROR(('STS Analysis'!D134-'STS Analysis'!BI134/1000)/'STS Analysis'!D134,"")</f>
        <v/>
      </c>
      <c r="AJ134" s="7" t="str">
        <f>+IFERROR(('STS Analysis'!E134-'STS Analysis'!BJ134)/'STS Analysis'!E134,"")</f>
        <v/>
      </c>
      <c r="AK134" s="7" t="str">
        <f>+IFERROR(('STS Analysis'!I134-'STS Analysis'!BK134)/'STS Analysis'!I134,"")</f>
        <v/>
      </c>
      <c r="AL134" s="7" t="str">
        <f>+IFERROR(('STS Analysis'!J134-'STS Analysis'!BL134)/'STS Analysis'!J134,"")</f>
        <v/>
      </c>
      <c r="AM134" s="91" t="str">
        <f>+IFERROR(('STS Analysis'!K134-'STS Analysis'!BM134)/'STS Analysis'!K134,"")</f>
        <v/>
      </c>
      <c r="AN134" s="93"/>
    </row>
    <row r="135" spans="1:40" x14ac:dyDescent="0.35">
      <c r="A135" s="193">
        <v>43546</v>
      </c>
      <c r="B135" s="260">
        <f>+IFERROR(('STS Analysis'!D135-'STS Analysis'!G135)/'STS Analysis'!D135,"")</f>
        <v>0.27178943263984418</v>
      </c>
      <c r="C135" s="290" t="str">
        <f>+IFERROR(('STS Analysis'!E135-'STS Analysis'!H135)/'STS Analysis'!E135,"")</f>
        <v/>
      </c>
      <c r="D135" s="259">
        <f>IFERROR(('STS Analysis'!D135-'STS Analysis'!G135)/('STS Analysis'!N135-'STS Analysis'!G135),"")</f>
        <v>0.12103448334717931</v>
      </c>
      <c r="E135" s="266"/>
      <c r="F135" s="263" t="str">
        <f>+IFERROR(('STS Analysis'!G135-('STS Analysis'!W135))/'STS Analysis'!G135,"")</f>
        <v/>
      </c>
      <c r="G135" s="7" t="str">
        <f>+IFERROR(('STS Analysis'!H135-'STS Analysis'!X135)/'STS Analysis'!H135,"")</f>
        <v/>
      </c>
      <c r="H135" s="7" t="str">
        <f>+IFERROR(('STS Analysis'!I135-'STS Analysis'!Y135)/'STS Analysis'!I135,"")</f>
        <v/>
      </c>
      <c r="I135" s="7" t="str">
        <f>+IFERROR(('STS Analysis'!J135-'STS Analysis'!Z135)/'STS Analysis'!J135,"")</f>
        <v/>
      </c>
      <c r="J135" s="260" t="str">
        <f>+IFERROR(('STS Analysis'!W135-'STS Analysis'!AD135/1000)/'STS Analysis'!W135,"")</f>
        <v/>
      </c>
      <c r="K135" s="7" t="str">
        <f>+IFERROR(('STS Analysis'!X135-'STS Analysis'!AE135)/'STS Analysis'!X135,"")</f>
        <v/>
      </c>
      <c r="L135" s="7" t="str">
        <f>+IFERROR(('STS Analysis'!Y135-'STS Analysis'!AF135)/'STS Analysis'!Y135,"")</f>
        <v/>
      </c>
      <c r="M135" s="7" t="str">
        <f>+IFERROR(('STS Analysis'!Z135-'STS Analysis'!AG135)/'STS Analysis'!Z135,"")</f>
        <v/>
      </c>
      <c r="N135" s="260" t="str">
        <f>+IFERROR(('STS Analysis'!AD135-'STS Analysis'!AQ135)/'STS Analysis'!AD135,"")</f>
        <v/>
      </c>
      <c r="O135" s="7" t="str">
        <f>+IFERROR(('STS Analysis'!AE135-'STS Analysis'!AR135)/'STS Analysis'!AE135,"")</f>
        <v/>
      </c>
      <c r="P135" s="7" t="str">
        <f>+IFERROR(('STS Analysis'!AF135-'STS Analysis'!AS135)/'STS Analysis'!AF135,"")</f>
        <v/>
      </c>
      <c r="Q135" s="7" t="str">
        <f>+IFERROR(('STS Analysis'!AG135-'STS Analysis'!AT135)/'STS Analysis'!AG135,"")</f>
        <v/>
      </c>
      <c r="R135" s="260" t="str">
        <f>+IFERROR(('STS Analysis'!AK135-'STS Analysis'!AQ135)/'STS Analysis'!AK135,"")</f>
        <v/>
      </c>
      <c r="S135" s="7" t="str">
        <f>+IFERROR(('STS Analysis'!AL135-'STS Analysis'!AX135)/'STS Analysis'!AL135,"")</f>
        <v/>
      </c>
      <c r="T135" s="7" t="str">
        <f>+IFERROR(('STS Analysis'!AM135-'STS Analysis'!AY135)/'STS Analysis'!AM135,"")</f>
        <v/>
      </c>
      <c r="U135" s="91" t="str">
        <f>+IFERROR(('STS Analysis'!AN135-'STS Analysis'!AZ135)/'STS Analysis'!AN135,"")</f>
        <v/>
      </c>
      <c r="V135" s="263" t="str">
        <f>+IFERROR(('STS Analysis'!D135-'STS Analysis'!AQ135/1000)/'STS Analysis'!D135,"")</f>
        <v/>
      </c>
      <c r="W135" s="7" t="str">
        <f>+IFERROR(('STS Analysis'!E135-'STS Analysis'!AR135)/'STS Analysis'!E135,"")</f>
        <v/>
      </c>
      <c r="X135" s="7" t="str">
        <f>+IFERROR(('STS Analysis'!I135-'STS Analysis'!AS135)/'STS Analysis'!I135,"")</f>
        <v/>
      </c>
      <c r="Y135" s="7" t="str">
        <f>+IFERROR(('STS Analysis'!J135-'STS Analysis'!AT135)/'STS Analysis'!J135,"")</f>
        <v/>
      </c>
      <c r="Z135" s="137" t="str">
        <f>+IFERROR(('STS Analysis'!K135-'STS Analysis'!AU135)/'STS Analysis'!K135,"")</f>
        <v/>
      </c>
      <c r="AA135" s="260"/>
      <c r="AB135" s="7" t="str">
        <f>+IFERROR(('STS Analysis'!H135-'STS Analysis'!BD135)/'STS Analysis'!H135,"")</f>
        <v/>
      </c>
      <c r="AC135" s="7" t="str">
        <f>+IFERROR(('STS Analysis'!I135-'STS Analysis'!BE135)/'STS Analysis'!I135,"")</f>
        <v/>
      </c>
      <c r="AD135" s="91" t="str">
        <f>+IFERROR(('STS Analysis'!J135-'STS Analysis'!BF135)/'STS Analysis'!J135,"")</f>
        <v/>
      </c>
      <c r="AE135" s="263" t="str">
        <f>+IFERROR(('STS Analysis'!BC135-'STS Analysis'!BI135)/'STS Analysis'!BC135,"")</f>
        <v/>
      </c>
      <c r="AF135" s="7" t="str">
        <f>+IFERROR(('STS Analysis'!BD135-'STS Analysis'!BJ135)/'STS Analysis'!BD135,"")</f>
        <v/>
      </c>
      <c r="AG135" s="7" t="str">
        <f>+IFERROR(('STS Analysis'!BE135-'STS Analysis'!BK135)/'STS Analysis'!BE135,"")</f>
        <v/>
      </c>
      <c r="AH135" s="7" t="str">
        <f>+IFERROR(('STS Analysis'!BF135-'STS Analysis'!BL135)/'STS Analysis'!BF135,"")</f>
        <v/>
      </c>
      <c r="AI135" s="260" t="str">
        <f>+IFERROR(('STS Analysis'!D135-'STS Analysis'!BI135/1000)/'STS Analysis'!D135,"")</f>
        <v/>
      </c>
      <c r="AJ135" s="7" t="str">
        <f>+IFERROR(('STS Analysis'!E135-'STS Analysis'!BJ135)/'STS Analysis'!E135,"")</f>
        <v/>
      </c>
      <c r="AK135" s="7" t="str">
        <f>+IFERROR(('STS Analysis'!I135-'STS Analysis'!BK135)/'STS Analysis'!I135,"")</f>
        <v/>
      </c>
      <c r="AL135" s="7" t="str">
        <f>+IFERROR(('STS Analysis'!J135-'STS Analysis'!BL135)/'STS Analysis'!J135,"")</f>
        <v/>
      </c>
      <c r="AM135" s="91" t="str">
        <f>+IFERROR(('STS Analysis'!K135-'STS Analysis'!BM135)/'STS Analysis'!K135,"")</f>
        <v/>
      </c>
      <c r="AN135" s="93"/>
    </row>
    <row r="136" spans="1:40" x14ac:dyDescent="0.35">
      <c r="A136" s="193">
        <v>43547</v>
      </c>
      <c r="B136" s="295" t="str">
        <f>+IFERROR(('STS Analysis'!D136-'STS Analysis'!G136)/'STS Analysis'!D136,"")</f>
        <v/>
      </c>
      <c r="C136" s="296" t="str">
        <f>+IFERROR(('STS Analysis'!E136-'STS Analysis'!H136)/'STS Analysis'!E136,"")</f>
        <v/>
      </c>
      <c r="D136" s="296" t="str">
        <f>IFERROR(('STS Analysis'!D136-'STS Analysis'!G136)/('STS Analysis'!N136-'STS Analysis'!G136),"")</f>
        <v/>
      </c>
      <c r="E136" s="297"/>
      <c r="F136" s="298" t="str">
        <f>+IFERROR(('STS Analysis'!G136-('STS Analysis'!W136))/'STS Analysis'!G136,"")</f>
        <v/>
      </c>
      <c r="G136" s="299" t="str">
        <f>+IFERROR(('STS Analysis'!H136-'STS Analysis'!X136)/'STS Analysis'!H136,"")</f>
        <v/>
      </c>
      <c r="H136" s="299" t="str">
        <f>+IFERROR(('STS Analysis'!I136-'STS Analysis'!Y136)/'STS Analysis'!I136,"")</f>
        <v/>
      </c>
      <c r="I136" s="299" t="str">
        <f>+IFERROR(('STS Analysis'!J136-'STS Analysis'!Z136)/'STS Analysis'!J136,"")</f>
        <v/>
      </c>
      <c r="J136" s="295" t="str">
        <f>+IFERROR(('STS Analysis'!W136-'STS Analysis'!AD136/1000)/'STS Analysis'!W136,"")</f>
        <v/>
      </c>
      <c r="K136" s="299" t="str">
        <f>+IFERROR(('STS Analysis'!X136-'STS Analysis'!AE136)/'STS Analysis'!X136,"")</f>
        <v/>
      </c>
      <c r="L136" s="299" t="str">
        <f>+IFERROR(('STS Analysis'!Y136-'STS Analysis'!AF136)/'STS Analysis'!Y136,"")</f>
        <v/>
      </c>
      <c r="M136" s="299" t="str">
        <f>+IFERROR(('STS Analysis'!Z136-'STS Analysis'!AG136)/'STS Analysis'!Z136,"")</f>
        <v/>
      </c>
      <c r="N136" s="295" t="str">
        <f>+IFERROR(('STS Analysis'!AD136-'STS Analysis'!AK136)/'STS Analysis'!AD136,"")</f>
        <v/>
      </c>
      <c r="O136" s="299" t="str">
        <f>+IFERROR(('STS Analysis'!AE136-'STS Analysis'!AL136)/'STS Analysis'!AE136,"")</f>
        <v/>
      </c>
      <c r="P136" s="299" t="str">
        <f>+IFERROR(('STS Analysis'!AF136-'STS Analysis'!AM136)/'STS Analysis'!AF136,"")</f>
        <v/>
      </c>
      <c r="Q136" s="299" t="str">
        <f>+IFERROR(('STS Analysis'!AG136-'STS Analysis'!AN136)/'STS Analysis'!AG136,"")</f>
        <v/>
      </c>
      <c r="R136" s="295" t="str">
        <f>+IFERROR(('STS Analysis'!AK136-'STS Analysis'!AQ136)/'STS Analysis'!AK136,"")</f>
        <v/>
      </c>
      <c r="S136" s="299" t="str">
        <f>+IFERROR(('STS Analysis'!AL136-'STS Analysis'!AX136)/'STS Analysis'!AL136,"")</f>
        <v/>
      </c>
      <c r="T136" s="299" t="str">
        <f>+IFERROR(('STS Analysis'!AM136-'STS Analysis'!AY136)/'STS Analysis'!AM136,"")</f>
        <v/>
      </c>
      <c r="U136" s="300" t="str">
        <f>+IFERROR(('STS Analysis'!AN136-'STS Analysis'!AZ136)/'STS Analysis'!AN136,"")</f>
        <v/>
      </c>
      <c r="V136" s="298" t="str">
        <f>+IFERROR(('STS Analysis'!D136-'STS Analysis'!AQ136/1000)/'STS Analysis'!D136,"")</f>
        <v/>
      </c>
      <c r="W136" s="299" t="str">
        <f>+IFERROR(('STS Analysis'!E136-'STS Analysis'!AX136)/'STS Analysis'!E136,"")</f>
        <v/>
      </c>
      <c r="X136" s="299" t="str">
        <f>+IFERROR(('STS Analysis'!I136-'STS Analysis'!AY136)/'STS Analysis'!I136,"")</f>
        <v/>
      </c>
      <c r="Y136" s="299" t="str">
        <f>+IFERROR(('STS Analysis'!J136-'STS Analysis'!AZ136)/'STS Analysis'!J136,"")</f>
        <v/>
      </c>
      <c r="Z136" s="301" t="str">
        <f>+IFERROR(('STS Analysis'!K136-'STS Analysis'!BA136)/'STS Analysis'!K136,"")</f>
        <v/>
      </c>
      <c r="AA136" s="295"/>
      <c r="AB136" s="299" t="str">
        <f>+IFERROR(('STS Analysis'!H136-'STS Analysis'!BD136)/'STS Analysis'!H136,"")</f>
        <v/>
      </c>
      <c r="AC136" s="299" t="str">
        <f>+IFERROR(('STS Analysis'!I136-'STS Analysis'!BE136)/'STS Analysis'!I136,"")</f>
        <v/>
      </c>
      <c r="AD136" s="300" t="str">
        <f>+IFERROR(('STS Analysis'!J136-'STS Analysis'!BF136)/'STS Analysis'!J136,"")</f>
        <v/>
      </c>
      <c r="AE136" s="298" t="str">
        <f>+IFERROR(('STS Analysis'!BC136-'STS Analysis'!BI136)/'STS Analysis'!BC136,"")</f>
        <v/>
      </c>
      <c r="AF136" s="299" t="str">
        <f>+IFERROR(('STS Analysis'!BD136-'STS Analysis'!BJ136)/'STS Analysis'!BD136,"")</f>
        <v/>
      </c>
      <c r="AG136" s="299" t="str">
        <f>+IFERROR(('STS Analysis'!BE136-'STS Analysis'!BK136)/'STS Analysis'!BE136,"")</f>
        <v/>
      </c>
      <c r="AH136" s="299" t="str">
        <f>+IFERROR(('STS Analysis'!BF136-'STS Analysis'!BL136)/'STS Analysis'!BF136,"")</f>
        <v/>
      </c>
      <c r="AI136" s="295" t="str">
        <f>+IFERROR(('STS Analysis'!D136-'STS Analysis'!BI136/1000)/'STS Analysis'!D136,"")</f>
        <v/>
      </c>
      <c r="AJ136" s="299" t="str">
        <f>+IFERROR(('STS Analysis'!E136-'STS Analysis'!BJ136)/'STS Analysis'!E136,"")</f>
        <v/>
      </c>
      <c r="AK136" s="299" t="str">
        <f>+IFERROR(('STS Analysis'!I136-'STS Analysis'!BK136)/'STS Analysis'!I136,"")</f>
        <v/>
      </c>
      <c r="AL136" s="299" t="str">
        <f>+IFERROR(('STS Analysis'!J136-'STS Analysis'!BL136)/'STS Analysis'!J136,"")</f>
        <v/>
      </c>
      <c r="AM136" s="300" t="str">
        <f>+IFERROR(('STS Analysis'!K136-'STS Analysis'!BM136)/'STS Analysis'!K136,"")</f>
        <v/>
      </c>
      <c r="AN136" s="90"/>
    </row>
    <row r="137" spans="1:40" x14ac:dyDescent="0.35">
      <c r="A137" s="193">
        <v>43548</v>
      </c>
      <c r="B137" s="295" t="str">
        <f>+IFERROR(('STS Analysis'!D137-'STS Analysis'!G137)/'STS Analysis'!D137,"")</f>
        <v/>
      </c>
      <c r="C137" s="296" t="str">
        <f>+IFERROR(('STS Analysis'!E137-'STS Analysis'!H137)/'STS Analysis'!E137,"")</f>
        <v/>
      </c>
      <c r="D137" s="296" t="str">
        <f>IFERROR(('STS Analysis'!D137-'STS Analysis'!G137)/('STS Analysis'!N137-'STS Analysis'!G137),"")</f>
        <v/>
      </c>
      <c r="E137" s="297"/>
      <c r="F137" s="298" t="str">
        <f>+IFERROR(('STS Analysis'!G137-('STS Analysis'!W137))/'STS Analysis'!G137,"")</f>
        <v/>
      </c>
      <c r="G137" s="299" t="str">
        <f>+IFERROR(('STS Analysis'!H137-'STS Analysis'!X137)/'STS Analysis'!H137,"")</f>
        <v/>
      </c>
      <c r="H137" s="299" t="str">
        <f>+IFERROR(('STS Analysis'!I137-'STS Analysis'!Y137)/'STS Analysis'!I137,"")</f>
        <v/>
      </c>
      <c r="I137" s="299" t="str">
        <f>+IFERROR(('STS Analysis'!J137-'STS Analysis'!Z137)/'STS Analysis'!J137,"")</f>
        <v/>
      </c>
      <c r="J137" s="295" t="str">
        <f>+IFERROR(('STS Analysis'!W137-'STS Analysis'!AD137/1000)/'STS Analysis'!W137,"")</f>
        <v/>
      </c>
      <c r="K137" s="299" t="str">
        <f>+IFERROR(('STS Analysis'!X137-'STS Analysis'!AE137)/'STS Analysis'!X137,"")</f>
        <v/>
      </c>
      <c r="L137" s="299" t="str">
        <f>+IFERROR(('STS Analysis'!Y137-'STS Analysis'!AF137)/'STS Analysis'!Y137,"")</f>
        <v/>
      </c>
      <c r="M137" s="299" t="str">
        <f>+IFERROR(('STS Analysis'!Z137-'STS Analysis'!AG137)/'STS Analysis'!Z137,"")</f>
        <v/>
      </c>
      <c r="N137" s="295" t="str">
        <f>+IFERROR(('STS Analysis'!AD137-'STS Analysis'!AK137)/'STS Analysis'!AD137,"")</f>
        <v/>
      </c>
      <c r="O137" s="299" t="str">
        <f>+IFERROR(('STS Analysis'!AE137-'STS Analysis'!AL137)/'STS Analysis'!AE137,"")</f>
        <v/>
      </c>
      <c r="P137" s="299" t="str">
        <f>+IFERROR(('STS Analysis'!AF137-'STS Analysis'!AM137)/'STS Analysis'!AF137,"")</f>
        <v/>
      </c>
      <c r="Q137" s="299" t="str">
        <f>+IFERROR(('STS Analysis'!AG137-'STS Analysis'!AN137)/'STS Analysis'!AG137,"")</f>
        <v/>
      </c>
      <c r="R137" s="295" t="str">
        <f>+IFERROR(('STS Analysis'!AK137-'STS Analysis'!AQ137)/'STS Analysis'!AK137,"")</f>
        <v/>
      </c>
      <c r="S137" s="299" t="str">
        <f>+IFERROR(('STS Analysis'!AL137-'STS Analysis'!AX137)/'STS Analysis'!AL137,"")</f>
        <v/>
      </c>
      <c r="T137" s="299" t="str">
        <f>+IFERROR(('STS Analysis'!AM137-'STS Analysis'!AY137)/'STS Analysis'!AM137,"")</f>
        <v/>
      </c>
      <c r="U137" s="300" t="str">
        <f>+IFERROR(('STS Analysis'!AN137-'STS Analysis'!AZ137)/'STS Analysis'!AN137,"")</f>
        <v/>
      </c>
      <c r="V137" s="298" t="str">
        <f>+IFERROR(('STS Analysis'!D137-'STS Analysis'!AQ137/1000)/'STS Analysis'!D137,"")</f>
        <v/>
      </c>
      <c r="W137" s="299" t="str">
        <f>+IFERROR(('STS Analysis'!E137-'STS Analysis'!AX137)/'STS Analysis'!E137,"")</f>
        <v/>
      </c>
      <c r="X137" s="299" t="str">
        <f>+IFERROR(('STS Analysis'!I137-'STS Analysis'!AY137)/'STS Analysis'!I137,"")</f>
        <v/>
      </c>
      <c r="Y137" s="299" t="str">
        <f>+IFERROR(('STS Analysis'!J137-'STS Analysis'!AZ137)/'STS Analysis'!J137,"")</f>
        <v/>
      </c>
      <c r="Z137" s="301" t="str">
        <f>+IFERROR(('STS Analysis'!K137-'STS Analysis'!BA137)/'STS Analysis'!K137,"")</f>
        <v/>
      </c>
      <c r="AA137" s="295"/>
      <c r="AB137" s="299" t="str">
        <f>+IFERROR(('STS Analysis'!H137-'STS Analysis'!BD137)/'STS Analysis'!H137,"")</f>
        <v/>
      </c>
      <c r="AC137" s="299" t="str">
        <f>+IFERROR(('STS Analysis'!I137-'STS Analysis'!BE137)/'STS Analysis'!I137,"")</f>
        <v/>
      </c>
      <c r="AD137" s="300" t="str">
        <f>+IFERROR(('STS Analysis'!J137-'STS Analysis'!BF137)/'STS Analysis'!J137,"")</f>
        <v/>
      </c>
      <c r="AE137" s="298" t="str">
        <f>+IFERROR(('STS Analysis'!BC137-'STS Analysis'!BI137)/'STS Analysis'!BC137,"")</f>
        <v/>
      </c>
      <c r="AF137" s="299" t="str">
        <f>+IFERROR(('STS Analysis'!BD137-'STS Analysis'!BJ137)/'STS Analysis'!BD137,"")</f>
        <v/>
      </c>
      <c r="AG137" s="299" t="str">
        <f>+IFERROR(('STS Analysis'!BE137-'STS Analysis'!BK137)/'STS Analysis'!BE137,"")</f>
        <v/>
      </c>
      <c r="AH137" s="299" t="str">
        <f>+IFERROR(('STS Analysis'!BF137-'STS Analysis'!BL137)/'STS Analysis'!BF137,"")</f>
        <v/>
      </c>
      <c r="AI137" s="295" t="str">
        <f>+IFERROR(('STS Analysis'!D137-'STS Analysis'!BI137/1000)/'STS Analysis'!D137,"")</f>
        <v/>
      </c>
      <c r="AJ137" s="299" t="str">
        <f>+IFERROR(('STS Analysis'!E137-'STS Analysis'!BJ137)/'STS Analysis'!E137,"")</f>
        <v/>
      </c>
      <c r="AK137" s="299" t="str">
        <f>+IFERROR(('STS Analysis'!I137-'STS Analysis'!BK137)/'STS Analysis'!I137,"")</f>
        <v/>
      </c>
      <c r="AL137" s="299" t="str">
        <f>+IFERROR(('STS Analysis'!J137-'STS Analysis'!BL137)/'STS Analysis'!J137,"")</f>
        <v/>
      </c>
      <c r="AM137" s="300" t="str">
        <f>+IFERROR(('STS Analysis'!K137-'STS Analysis'!BM137)/'STS Analysis'!K137,"")</f>
        <v/>
      </c>
      <c r="AN137" s="90"/>
    </row>
    <row r="138" spans="1:40" x14ac:dyDescent="0.35">
      <c r="A138" s="193">
        <v>43549</v>
      </c>
      <c r="B138" s="260">
        <f>+IFERROR(('STS Analysis'!D138-'STS Analysis'!G138)/'STS Analysis'!D138,"")</f>
        <v>0.5052837167022346</v>
      </c>
      <c r="C138" s="290" t="str">
        <f>+IFERROR(('STS Analysis'!E138-'STS Analysis'!H138)/'STS Analysis'!E138,"")</f>
        <v/>
      </c>
      <c r="D138" s="259">
        <f>IFERROR(('STS Analysis'!D138-'STS Analysis'!G138)/('STS Analysis'!N138-'STS Analysis'!G138),"")</f>
        <v>0.18697422386422641</v>
      </c>
      <c r="E138" s="266"/>
      <c r="F138" s="263" t="str">
        <f>+IFERROR(('STS Analysis'!G138-('STS Analysis'!W138))/'STS Analysis'!G138,"")</f>
        <v/>
      </c>
      <c r="G138" s="7" t="str">
        <f>+IFERROR(('STS Analysis'!H138-'STS Analysis'!X138)/'STS Analysis'!H138,"")</f>
        <v/>
      </c>
      <c r="H138" s="7" t="str">
        <f>+IFERROR(('STS Analysis'!I138-'STS Analysis'!Y138)/'STS Analysis'!I138,"")</f>
        <v/>
      </c>
      <c r="I138" s="7" t="str">
        <f>+IFERROR(('STS Analysis'!J138-'STS Analysis'!Z138)/'STS Analysis'!J138,"")</f>
        <v/>
      </c>
      <c r="J138" s="260" t="str">
        <f>+IFERROR(('STS Analysis'!W138-'STS Analysis'!AD138/1000)/'STS Analysis'!W138,"")</f>
        <v/>
      </c>
      <c r="K138" s="7" t="str">
        <f>+IFERROR(('STS Analysis'!X138-'STS Analysis'!AE138)/'STS Analysis'!X138,"")</f>
        <v/>
      </c>
      <c r="L138" s="7" t="str">
        <f>+IFERROR(('STS Analysis'!Y138-'STS Analysis'!AF138)/'STS Analysis'!Y138,"")</f>
        <v/>
      </c>
      <c r="M138" s="7" t="str">
        <f>+IFERROR(('STS Analysis'!Z138-'STS Analysis'!AG138)/'STS Analysis'!Z138,"")</f>
        <v/>
      </c>
      <c r="N138" s="260" t="str">
        <f>+IFERROR(('STS Analysis'!AD138-'STS Analysis'!AQ138)/'STS Analysis'!AD138,"")</f>
        <v/>
      </c>
      <c r="O138" s="7" t="str">
        <f>+IFERROR(('STS Analysis'!AE138-'STS Analysis'!AR138)/'STS Analysis'!AE138,"")</f>
        <v/>
      </c>
      <c r="P138" s="7" t="str">
        <f>+IFERROR(('STS Analysis'!AF138-'STS Analysis'!AS138)/'STS Analysis'!AF138,"")</f>
        <v/>
      </c>
      <c r="Q138" s="7" t="str">
        <f>+IFERROR(('STS Analysis'!AG138-'STS Analysis'!AT138)/'STS Analysis'!AG138,"")</f>
        <v/>
      </c>
      <c r="R138" s="260" t="str">
        <f>+IFERROR(('STS Analysis'!AK138-'STS Analysis'!AQ138)/'STS Analysis'!AK138,"")</f>
        <v/>
      </c>
      <c r="S138" s="7" t="str">
        <f>+IFERROR(('STS Analysis'!AL138-'STS Analysis'!AX138)/'STS Analysis'!AL138,"")</f>
        <v/>
      </c>
      <c r="T138" s="7" t="str">
        <f>+IFERROR(('STS Analysis'!AM138-'STS Analysis'!AY138)/'STS Analysis'!AM138,"")</f>
        <v/>
      </c>
      <c r="U138" s="91" t="str">
        <f>+IFERROR(('STS Analysis'!AN138-'STS Analysis'!AZ138)/'STS Analysis'!AN138,"")</f>
        <v/>
      </c>
      <c r="V138" s="263" t="str">
        <f>+IFERROR(('STS Analysis'!D138-'STS Analysis'!AQ138/1000)/'STS Analysis'!D138,"")</f>
        <v/>
      </c>
      <c r="W138" s="7" t="str">
        <f>+IFERROR(('STS Analysis'!E138-'STS Analysis'!AR138)/'STS Analysis'!E138,"")</f>
        <v/>
      </c>
      <c r="X138" s="7" t="str">
        <f>+IFERROR(('STS Analysis'!I138-'STS Analysis'!AS138)/'STS Analysis'!I138,"")</f>
        <v/>
      </c>
      <c r="Y138" s="7" t="str">
        <f>+IFERROR(('STS Analysis'!J138-'STS Analysis'!AT138)/'STS Analysis'!J138,"")</f>
        <v/>
      </c>
      <c r="Z138" s="137" t="str">
        <f>+IFERROR(('STS Analysis'!K138-'STS Analysis'!AU138)/'STS Analysis'!K138,"")</f>
        <v/>
      </c>
      <c r="AA138" s="260"/>
      <c r="AB138" s="7" t="str">
        <f>+IFERROR(('STS Analysis'!H138-'STS Analysis'!BD138)/'STS Analysis'!H138,"")</f>
        <v/>
      </c>
      <c r="AC138" s="7" t="str">
        <f>+IFERROR(('STS Analysis'!I138-'STS Analysis'!BE138)/'STS Analysis'!I138,"")</f>
        <v/>
      </c>
      <c r="AD138" s="91" t="str">
        <f>+IFERROR(('STS Analysis'!J138-'STS Analysis'!BF138)/'STS Analysis'!J138,"")</f>
        <v/>
      </c>
      <c r="AE138" s="263" t="str">
        <f>+IFERROR(('STS Analysis'!BC138-'STS Analysis'!BI138)/'STS Analysis'!BC138,"")</f>
        <v/>
      </c>
      <c r="AF138" s="7" t="str">
        <f>+IFERROR(('STS Analysis'!BD138-'STS Analysis'!BJ138)/'STS Analysis'!BD138,"")</f>
        <v/>
      </c>
      <c r="AG138" s="7" t="str">
        <f>+IFERROR(('STS Analysis'!BE138-'STS Analysis'!BK138)/'STS Analysis'!BE138,"")</f>
        <v/>
      </c>
      <c r="AH138" s="7" t="str">
        <f>+IFERROR(('STS Analysis'!BF138-'STS Analysis'!BL138)/'STS Analysis'!BF138,"")</f>
        <v/>
      </c>
      <c r="AI138" s="260" t="str">
        <f>+IFERROR(('STS Analysis'!D138-'STS Analysis'!BI138/1000)/'STS Analysis'!D138,"")</f>
        <v/>
      </c>
      <c r="AJ138" s="7" t="str">
        <f>+IFERROR(('STS Analysis'!E138-'STS Analysis'!BJ138)/'STS Analysis'!E138,"")</f>
        <v/>
      </c>
      <c r="AK138" s="7" t="str">
        <f>+IFERROR(('STS Analysis'!I138-'STS Analysis'!BK138)/'STS Analysis'!I138,"")</f>
        <v/>
      </c>
      <c r="AL138" s="7" t="str">
        <f>+IFERROR(('STS Analysis'!J138-'STS Analysis'!BL138)/'STS Analysis'!J138,"")</f>
        <v/>
      </c>
      <c r="AM138" s="91" t="str">
        <f>+IFERROR(('STS Analysis'!K138-'STS Analysis'!BM138)/'STS Analysis'!K138,"")</f>
        <v/>
      </c>
      <c r="AN138" s="93"/>
    </row>
    <row r="139" spans="1:40" x14ac:dyDescent="0.35">
      <c r="A139" s="193">
        <v>43550</v>
      </c>
      <c r="B139" s="260" t="str">
        <f>+IFERROR(('STS Analysis'!D139-'STS Analysis'!G139)/'STS Analysis'!D139,"")</f>
        <v/>
      </c>
      <c r="C139" s="290" t="str">
        <f>+IFERROR(('STS Analysis'!E139-'STS Analysis'!H139)/'STS Analysis'!E139,"")</f>
        <v/>
      </c>
      <c r="D139" s="259" t="str">
        <f>IFERROR(('STS Analysis'!D139-'STS Analysis'!G139)/('STS Analysis'!N139-'STS Analysis'!G139),"")</f>
        <v/>
      </c>
      <c r="E139" s="266"/>
      <c r="F139" s="263" t="str">
        <f>+IFERROR(('STS Analysis'!G139-('STS Analysis'!W139))/'STS Analysis'!G139,"")</f>
        <v/>
      </c>
      <c r="G139" s="7" t="str">
        <f>+IFERROR(('STS Analysis'!H139-'STS Analysis'!X139)/'STS Analysis'!H139,"")</f>
        <v/>
      </c>
      <c r="H139" s="7" t="str">
        <f>+IFERROR(('STS Analysis'!I139-'STS Analysis'!Y139)/'STS Analysis'!I139,"")</f>
        <v/>
      </c>
      <c r="I139" s="7" t="str">
        <f>+IFERROR(('STS Analysis'!J139-'STS Analysis'!Z139)/'STS Analysis'!J139,"")</f>
        <v/>
      </c>
      <c r="J139" s="260" t="str">
        <f>+IFERROR(('STS Analysis'!W139-'STS Analysis'!AD139/1000)/'STS Analysis'!W139,"")</f>
        <v/>
      </c>
      <c r="K139" s="7" t="str">
        <f>+IFERROR(('STS Analysis'!X139-'STS Analysis'!AE139)/'STS Analysis'!X139,"")</f>
        <v/>
      </c>
      <c r="L139" s="7" t="str">
        <f>+IFERROR(('STS Analysis'!Y139-'STS Analysis'!AF139)/'STS Analysis'!Y139,"")</f>
        <v/>
      </c>
      <c r="M139" s="7" t="str">
        <f>+IFERROR(('STS Analysis'!Z139-'STS Analysis'!AG139)/'STS Analysis'!Z139,"")</f>
        <v/>
      </c>
      <c r="N139" s="260" t="str">
        <f>+IFERROR(('STS Analysis'!AD139-'STS Analysis'!AQ139)/'STS Analysis'!AD139,"")</f>
        <v/>
      </c>
      <c r="O139" s="7" t="str">
        <f>+IFERROR(('STS Analysis'!AE139-'STS Analysis'!AR139)/'STS Analysis'!AE139,"")</f>
        <v/>
      </c>
      <c r="P139" s="7" t="str">
        <f>+IFERROR(('STS Analysis'!AF139-'STS Analysis'!AS139)/'STS Analysis'!AF139,"")</f>
        <v/>
      </c>
      <c r="Q139" s="7" t="str">
        <f>+IFERROR(('STS Analysis'!AG139-'STS Analysis'!AT139)/'STS Analysis'!AG139,"")</f>
        <v/>
      </c>
      <c r="R139" s="260" t="str">
        <f>+IFERROR(('STS Analysis'!AK139-'STS Analysis'!AQ139)/'STS Analysis'!AK139,"")</f>
        <v/>
      </c>
      <c r="S139" s="7" t="str">
        <f>+IFERROR(('STS Analysis'!AL139-'STS Analysis'!AX139)/'STS Analysis'!AL139,"")</f>
        <v/>
      </c>
      <c r="T139" s="7" t="str">
        <f>+IFERROR(('STS Analysis'!AM139-'STS Analysis'!AY139)/'STS Analysis'!AM139,"")</f>
        <v/>
      </c>
      <c r="U139" s="91" t="str">
        <f>+IFERROR(('STS Analysis'!AN139-'STS Analysis'!AZ139)/'STS Analysis'!AN139,"")</f>
        <v/>
      </c>
      <c r="V139" s="263" t="str">
        <f>+IFERROR(('STS Analysis'!D139-'STS Analysis'!AQ139/1000)/'STS Analysis'!D139,"")</f>
        <v/>
      </c>
      <c r="W139" s="7" t="str">
        <f>+IFERROR(('STS Analysis'!E139-'STS Analysis'!AR139)/'STS Analysis'!E139,"")</f>
        <v/>
      </c>
      <c r="X139" s="7" t="str">
        <f>+IFERROR(('STS Analysis'!I139-'STS Analysis'!AS139)/'STS Analysis'!I139,"")</f>
        <v/>
      </c>
      <c r="Y139" s="7" t="str">
        <f>+IFERROR(('STS Analysis'!J139-'STS Analysis'!AT139)/'STS Analysis'!J139,"")</f>
        <v/>
      </c>
      <c r="Z139" s="137" t="str">
        <f>+IFERROR(('STS Analysis'!K139-'STS Analysis'!AU139)/'STS Analysis'!K139,"")</f>
        <v/>
      </c>
      <c r="AA139" s="260"/>
      <c r="AB139" s="7" t="str">
        <f>+IFERROR(('STS Analysis'!H139-'STS Analysis'!BD139)/'STS Analysis'!H139,"")</f>
        <v/>
      </c>
      <c r="AC139" s="7" t="str">
        <f>+IFERROR(('STS Analysis'!I139-'STS Analysis'!BE139)/'STS Analysis'!I139,"")</f>
        <v/>
      </c>
      <c r="AD139" s="91" t="str">
        <f>+IFERROR(('STS Analysis'!J139-'STS Analysis'!BF139)/'STS Analysis'!J139,"")</f>
        <v/>
      </c>
      <c r="AE139" s="263" t="str">
        <f>+IFERROR(('STS Analysis'!BC139-'STS Analysis'!BI139)/'STS Analysis'!BC139,"")</f>
        <v/>
      </c>
      <c r="AF139" s="7" t="str">
        <f>+IFERROR(('STS Analysis'!BD139-'STS Analysis'!BJ139)/'STS Analysis'!BD139,"")</f>
        <v/>
      </c>
      <c r="AG139" s="7" t="str">
        <f>+IFERROR(('STS Analysis'!BE139-'STS Analysis'!BK139)/'STS Analysis'!BE139,"")</f>
        <v/>
      </c>
      <c r="AH139" s="7" t="str">
        <f>+IFERROR(('STS Analysis'!BF139-'STS Analysis'!BL139)/'STS Analysis'!BF139,"")</f>
        <v/>
      </c>
      <c r="AI139" s="260" t="str">
        <f>+IFERROR(('STS Analysis'!D139-'STS Analysis'!BI139/1000)/'STS Analysis'!D139,"")</f>
        <v/>
      </c>
      <c r="AJ139" s="7" t="str">
        <f>+IFERROR(('STS Analysis'!E139-'STS Analysis'!BJ139)/'STS Analysis'!E139,"")</f>
        <v/>
      </c>
      <c r="AK139" s="7" t="str">
        <f>+IFERROR(('STS Analysis'!I139-'STS Analysis'!BK139)/'STS Analysis'!I139,"")</f>
        <v/>
      </c>
      <c r="AL139" s="7" t="str">
        <f>+IFERROR(('STS Analysis'!J139-'STS Analysis'!BL139)/'STS Analysis'!J139,"")</f>
        <v/>
      </c>
      <c r="AM139" s="91" t="str">
        <f>+IFERROR(('STS Analysis'!K139-'STS Analysis'!BM139)/'STS Analysis'!K139,"")</f>
        <v/>
      </c>
      <c r="AN139" s="93"/>
    </row>
    <row r="140" spans="1:40" x14ac:dyDescent="0.35">
      <c r="A140" s="193">
        <v>43551</v>
      </c>
      <c r="B140" s="260">
        <f>+IFERROR(('STS Analysis'!D140-'STS Analysis'!G140)/'STS Analysis'!D140,"")</f>
        <v>-0.47965658044479526</v>
      </c>
      <c r="C140" s="290">
        <f>+IFERROR(('STS Analysis'!E140-'STS Analysis'!H140)/'STS Analysis'!E140,"")</f>
        <v>0.5625</v>
      </c>
      <c r="D140" s="259">
        <f>IFERROR(('STS Analysis'!D140-'STS Analysis'!G140)/('STS Analysis'!N140-'STS Analysis'!G140),"")</f>
        <v>-7.2252323583012687E-2</v>
      </c>
      <c r="E140" s="266"/>
      <c r="F140" s="263" t="str">
        <f>+IFERROR(('STS Analysis'!G140-('STS Analysis'!W140))/'STS Analysis'!G140,"")</f>
        <v/>
      </c>
      <c r="G140" s="7" t="str">
        <f>+IFERROR(('STS Analysis'!H140-'STS Analysis'!X140)/'STS Analysis'!H140,"")</f>
        <v/>
      </c>
      <c r="H140" s="7" t="str">
        <f>+IFERROR(('STS Analysis'!I140-'STS Analysis'!Y140)/'STS Analysis'!I140,"")</f>
        <v/>
      </c>
      <c r="I140" s="7" t="str">
        <f>+IFERROR(('STS Analysis'!J140-'STS Analysis'!Z140)/'STS Analysis'!J140,"")</f>
        <v/>
      </c>
      <c r="J140" s="260" t="str">
        <f>+IFERROR(('STS Analysis'!W140-'STS Analysis'!AD140/1000)/'STS Analysis'!W140,"")</f>
        <v/>
      </c>
      <c r="K140" s="7" t="str">
        <f>+IFERROR(('STS Analysis'!X140-'STS Analysis'!AE140)/'STS Analysis'!X140,"")</f>
        <v/>
      </c>
      <c r="L140" s="7" t="str">
        <f>+IFERROR(('STS Analysis'!Y140-'STS Analysis'!AF140)/'STS Analysis'!Y140,"")</f>
        <v/>
      </c>
      <c r="M140" s="7" t="str">
        <f>+IFERROR(('STS Analysis'!Z140-'STS Analysis'!AG140)/'STS Analysis'!Z140,"")</f>
        <v/>
      </c>
      <c r="N140" s="260" t="str">
        <f>+IFERROR(('STS Analysis'!AD140-'STS Analysis'!AQ140)/'STS Analysis'!AD140,"")</f>
        <v/>
      </c>
      <c r="O140" s="7" t="str">
        <f>+IFERROR(('STS Analysis'!AE140-'STS Analysis'!AR140)/'STS Analysis'!AE140,"")</f>
        <v/>
      </c>
      <c r="P140" s="7" t="str">
        <f>+IFERROR(('STS Analysis'!AF140-'STS Analysis'!AS140)/'STS Analysis'!AF140,"")</f>
        <v/>
      </c>
      <c r="Q140" s="7" t="str">
        <f>+IFERROR(('STS Analysis'!AG140-'STS Analysis'!AT140)/'STS Analysis'!AG140,"")</f>
        <v/>
      </c>
      <c r="R140" s="260" t="str">
        <f>+IFERROR(('STS Analysis'!AK140-'STS Analysis'!AQ140)/'STS Analysis'!AK140,"")</f>
        <v/>
      </c>
      <c r="S140" s="7" t="str">
        <f>+IFERROR(('STS Analysis'!AL140-'STS Analysis'!AX140)/'STS Analysis'!AL140,"")</f>
        <v/>
      </c>
      <c r="T140" s="7" t="str">
        <f>+IFERROR(('STS Analysis'!AM140-'STS Analysis'!AY140)/'STS Analysis'!AM140,"")</f>
        <v/>
      </c>
      <c r="U140" s="91" t="str">
        <f>+IFERROR(('STS Analysis'!AN140-'STS Analysis'!AZ140)/'STS Analysis'!AN140,"")</f>
        <v/>
      </c>
      <c r="V140" s="263" t="str">
        <f>+IFERROR(('STS Analysis'!D140-'STS Analysis'!AQ140/1000)/'STS Analysis'!D140,"")</f>
        <v/>
      </c>
      <c r="W140" s="7">
        <f>+IFERROR(('STS Analysis'!E140-'STS Analysis'!AR140)/'STS Analysis'!E140,"")</f>
        <v>0.94744318181818177</v>
      </c>
      <c r="X140" s="7">
        <f>+IFERROR(('STS Analysis'!I140-'STS Analysis'!AS140)/'STS Analysis'!I140,"")</f>
        <v>0.50658536585365854</v>
      </c>
      <c r="Y140" s="7">
        <f>+IFERROR(('STS Analysis'!J140-'STS Analysis'!AT140)/'STS Analysis'!J140,"")</f>
        <v>0.94146341463414629</v>
      </c>
      <c r="Z140" s="137" t="str">
        <f>+IFERROR(('STS Analysis'!K140-'STS Analysis'!AU140)/'STS Analysis'!K140,"")</f>
        <v/>
      </c>
      <c r="AA140" s="260"/>
      <c r="AB140" s="7" t="str">
        <f>+IFERROR(('STS Analysis'!H140-'STS Analysis'!BD140)/'STS Analysis'!H140,"")</f>
        <v/>
      </c>
      <c r="AC140" s="7" t="str">
        <f>+IFERROR(('STS Analysis'!I140-'STS Analysis'!BE140)/'STS Analysis'!I140,"")</f>
        <v/>
      </c>
      <c r="AD140" s="91" t="str">
        <f>+IFERROR(('STS Analysis'!J140-'STS Analysis'!BF140)/'STS Analysis'!J140,"")</f>
        <v/>
      </c>
      <c r="AE140" s="263" t="str">
        <f>+IFERROR(('STS Analysis'!BC140-'STS Analysis'!BI140)/'STS Analysis'!BC140,"")</f>
        <v/>
      </c>
      <c r="AF140" s="7" t="str">
        <f>+IFERROR(('STS Analysis'!BD140-'STS Analysis'!BJ140)/'STS Analysis'!BD140,"")</f>
        <v/>
      </c>
      <c r="AG140" s="7" t="str">
        <f>+IFERROR(('STS Analysis'!BE140-'STS Analysis'!BK140)/'STS Analysis'!BE140,"")</f>
        <v/>
      </c>
      <c r="AH140" s="7" t="str">
        <f>+IFERROR(('STS Analysis'!BF140-'STS Analysis'!BL140)/'STS Analysis'!BF140,"")</f>
        <v/>
      </c>
      <c r="AI140" s="260" t="str">
        <f>+IFERROR(('STS Analysis'!D140-'STS Analysis'!BI140/1000)/'STS Analysis'!D140,"")</f>
        <v/>
      </c>
      <c r="AJ140" s="7">
        <f>+IFERROR(('STS Analysis'!E140-'STS Analysis'!BJ140)/'STS Analysis'!E140,"")</f>
        <v>0.96079545454545456</v>
      </c>
      <c r="AK140" s="7">
        <f>+IFERROR(('STS Analysis'!I140-'STS Analysis'!BK140)/'STS Analysis'!I140,"")</f>
        <v>0.43089430894308944</v>
      </c>
      <c r="AL140" s="7">
        <f>+IFERROR(('STS Analysis'!J140-'STS Analysis'!BL140)/'STS Analysis'!J140,"")</f>
        <v>0.85365853658536583</v>
      </c>
      <c r="AM140" s="91" t="str">
        <f>+IFERROR(('STS Analysis'!K140-'STS Analysis'!BM140)/'STS Analysis'!K140,"")</f>
        <v/>
      </c>
      <c r="AN140" s="93"/>
    </row>
    <row r="141" spans="1:40" x14ac:dyDescent="0.35">
      <c r="A141" s="193">
        <v>43552</v>
      </c>
      <c r="B141" s="260" t="str">
        <f>+IFERROR(('STS Analysis'!D141-'STS Analysis'!G141)/'STS Analysis'!D141,"")</f>
        <v/>
      </c>
      <c r="C141" s="290" t="str">
        <f>+IFERROR(('STS Analysis'!E141-'STS Analysis'!H141)/'STS Analysis'!E141,"")</f>
        <v/>
      </c>
      <c r="D141" s="259" t="str">
        <f>IFERROR(('STS Analysis'!D141-'STS Analysis'!G141)/('STS Analysis'!N141-'STS Analysis'!G141),"")</f>
        <v/>
      </c>
      <c r="E141" s="266"/>
      <c r="F141" s="263" t="str">
        <f>+IFERROR(('STS Analysis'!G141-('STS Analysis'!W141))/'STS Analysis'!G141,"")</f>
        <v/>
      </c>
      <c r="G141" s="7" t="str">
        <f>+IFERROR(('STS Analysis'!H141-'STS Analysis'!X141)/'STS Analysis'!H141,"")</f>
        <v/>
      </c>
      <c r="H141" s="7" t="str">
        <f>+IFERROR(('STS Analysis'!I141-'STS Analysis'!Y141)/'STS Analysis'!I141,"")</f>
        <v/>
      </c>
      <c r="I141" s="7" t="str">
        <f>+IFERROR(('STS Analysis'!J141-'STS Analysis'!Z141)/'STS Analysis'!J141,"")</f>
        <v/>
      </c>
      <c r="J141" s="260" t="str">
        <f>+IFERROR(('STS Analysis'!W141-'STS Analysis'!AD141/1000)/'STS Analysis'!W141,"")</f>
        <v/>
      </c>
      <c r="K141" s="7" t="str">
        <f>+IFERROR(('STS Analysis'!X141-'STS Analysis'!AE141)/'STS Analysis'!X141,"")</f>
        <v/>
      </c>
      <c r="L141" s="7" t="str">
        <f>+IFERROR(('STS Analysis'!Y141-'STS Analysis'!AF141)/'STS Analysis'!Y141,"")</f>
        <v/>
      </c>
      <c r="M141" s="7" t="str">
        <f>+IFERROR(('STS Analysis'!Z141-'STS Analysis'!AG141)/'STS Analysis'!Z141,"")</f>
        <v/>
      </c>
      <c r="N141" s="260" t="str">
        <f>+IFERROR(('STS Analysis'!AD141-'STS Analysis'!AQ141)/'STS Analysis'!AD141,"")</f>
        <v/>
      </c>
      <c r="O141" s="7" t="str">
        <f>+IFERROR(('STS Analysis'!AE141-'STS Analysis'!AR141)/'STS Analysis'!AE141,"")</f>
        <v/>
      </c>
      <c r="P141" s="7" t="str">
        <f>+IFERROR(('STS Analysis'!AF141-'STS Analysis'!AS141)/'STS Analysis'!AF141,"")</f>
        <v/>
      </c>
      <c r="Q141" s="7" t="str">
        <f>+IFERROR(('STS Analysis'!AG141-'STS Analysis'!AT141)/'STS Analysis'!AG141,"")</f>
        <v/>
      </c>
      <c r="R141" s="260" t="str">
        <f>+IFERROR(('STS Analysis'!AK141-'STS Analysis'!AQ141)/'STS Analysis'!AK141,"")</f>
        <v/>
      </c>
      <c r="S141" s="7" t="str">
        <f>+IFERROR(('STS Analysis'!AL141-'STS Analysis'!AX141)/'STS Analysis'!AL141,"")</f>
        <v/>
      </c>
      <c r="T141" s="7" t="str">
        <f>+IFERROR(('STS Analysis'!AM141-'STS Analysis'!AY141)/'STS Analysis'!AM141,"")</f>
        <v/>
      </c>
      <c r="U141" s="91" t="str">
        <f>+IFERROR(('STS Analysis'!AN141-'STS Analysis'!AZ141)/'STS Analysis'!AN141,"")</f>
        <v/>
      </c>
      <c r="V141" s="263" t="str">
        <f>+IFERROR(('STS Analysis'!D141-'STS Analysis'!AQ141/1000)/'STS Analysis'!D141,"")</f>
        <v/>
      </c>
      <c r="W141" s="7" t="str">
        <f>+IFERROR(('STS Analysis'!E141-'STS Analysis'!AR141)/'STS Analysis'!E141,"")</f>
        <v/>
      </c>
      <c r="X141" s="7" t="str">
        <f>+IFERROR(('STS Analysis'!I141-'STS Analysis'!AS141)/'STS Analysis'!I141,"")</f>
        <v/>
      </c>
      <c r="Y141" s="7" t="str">
        <f>+IFERROR(('STS Analysis'!J141-'STS Analysis'!AT141)/'STS Analysis'!J141,"")</f>
        <v/>
      </c>
      <c r="Z141" s="137" t="str">
        <f>+IFERROR(('STS Analysis'!K141-'STS Analysis'!AU141)/'STS Analysis'!K141,"")</f>
        <v/>
      </c>
      <c r="AA141" s="260"/>
      <c r="AB141" s="7" t="str">
        <f>+IFERROR(('STS Analysis'!H141-'STS Analysis'!BD141)/'STS Analysis'!H141,"")</f>
        <v/>
      </c>
      <c r="AC141" s="7" t="str">
        <f>+IFERROR(('STS Analysis'!I141-'STS Analysis'!BE141)/'STS Analysis'!I141,"")</f>
        <v/>
      </c>
      <c r="AD141" s="91" t="str">
        <f>+IFERROR(('STS Analysis'!J141-'STS Analysis'!BF141)/'STS Analysis'!J141,"")</f>
        <v/>
      </c>
      <c r="AE141" s="263" t="str">
        <f>+IFERROR(('STS Analysis'!BC141-'STS Analysis'!BI141)/'STS Analysis'!BC141,"")</f>
        <v/>
      </c>
      <c r="AF141" s="7" t="str">
        <f>+IFERROR(('STS Analysis'!BD141-'STS Analysis'!BJ141)/'STS Analysis'!BD141,"")</f>
        <v/>
      </c>
      <c r="AG141" s="7" t="str">
        <f>+IFERROR(('STS Analysis'!BE141-'STS Analysis'!BK141)/'STS Analysis'!BE141,"")</f>
        <v/>
      </c>
      <c r="AH141" s="7" t="str">
        <f>+IFERROR(('STS Analysis'!BF141-'STS Analysis'!BL141)/'STS Analysis'!BF141,"")</f>
        <v/>
      </c>
      <c r="AI141" s="260" t="str">
        <f>+IFERROR(('STS Analysis'!D141-'STS Analysis'!BI141/1000)/'STS Analysis'!D141,"")</f>
        <v/>
      </c>
      <c r="AJ141" s="7" t="str">
        <f>+IFERROR(('STS Analysis'!E141-'STS Analysis'!BJ141)/'STS Analysis'!E141,"")</f>
        <v/>
      </c>
      <c r="AK141" s="7" t="str">
        <f>+IFERROR(('STS Analysis'!I141-'STS Analysis'!BK141)/'STS Analysis'!I141,"")</f>
        <v/>
      </c>
      <c r="AL141" s="7" t="str">
        <f>+IFERROR(('STS Analysis'!J141-'STS Analysis'!BL141)/'STS Analysis'!J141,"")</f>
        <v/>
      </c>
      <c r="AM141" s="91" t="str">
        <f>+IFERROR(('STS Analysis'!K141-'STS Analysis'!BM141)/'STS Analysis'!K141,"")</f>
        <v/>
      </c>
      <c r="AN141" s="93"/>
    </row>
    <row r="142" spans="1:40" x14ac:dyDescent="0.35">
      <c r="A142" s="193">
        <v>43553</v>
      </c>
      <c r="B142" s="260">
        <f>+IFERROR(('STS Analysis'!D142-'STS Analysis'!G142)/'STS Analysis'!D142,"")</f>
        <v>4.4812189889537772E-2</v>
      </c>
      <c r="C142" s="290" t="str">
        <f>+IFERROR(('STS Analysis'!E142-'STS Analysis'!H142)/'STS Analysis'!E142,"")</f>
        <v/>
      </c>
      <c r="D142" s="259">
        <f>IFERROR(('STS Analysis'!D142-'STS Analysis'!G142)/('STS Analysis'!N142-'STS Analysis'!G142),"")</f>
        <v>1.0657087313212679E-2</v>
      </c>
      <c r="E142" s="266"/>
      <c r="F142" s="263" t="str">
        <f>+IFERROR(('STS Analysis'!G142-('STS Analysis'!W142))/'STS Analysis'!G142,"")</f>
        <v/>
      </c>
      <c r="G142" s="7" t="str">
        <f>+IFERROR(('STS Analysis'!H142-'STS Analysis'!X142)/'STS Analysis'!H142,"")</f>
        <v/>
      </c>
      <c r="H142" s="7" t="str">
        <f>+IFERROR(('STS Analysis'!I142-'STS Analysis'!Y142)/'STS Analysis'!I142,"")</f>
        <v/>
      </c>
      <c r="I142" s="7" t="str">
        <f>+IFERROR(('STS Analysis'!J142-'STS Analysis'!Z142)/'STS Analysis'!J142,"")</f>
        <v/>
      </c>
      <c r="J142" s="260" t="str">
        <f>+IFERROR(('STS Analysis'!W142-'STS Analysis'!AD142/1000)/'STS Analysis'!W142,"")</f>
        <v/>
      </c>
      <c r="K142" s="7" t="str">
        <f>+IFERROR(('STS Analysis'!X142-'STS Analysis'!AE142)/'STS Analysis'!X142,"")</f>
        <v/>
      </c>
      <c r="L142" s="7" t="str">
        <f>+IFERROR(('STS Analysis'!Y142-'STS Analysis'!AF142)/'STS Analysis'!Y142,"")</f>
        <v/>
      </c>
      <c r="M142" s="7" t="str">
        <f>+IFERROR(('STS Analysis'!Z142-'STS Analysis'!AG142)/'STS Analysis'!Z142,"")</f>
        <v/>
      </c>
      <c r="N142" s="260" t="str">
        <f>+IFERROR(('STS Analysis'!AD142-'STS Analysis'!AQ142)/'STS Analysis'!AD142,"")</f>
        <v/>
      </c>
      <c r="O142" s="7" t="str">
        <f>+IFERROR(('STS Analysis'!AE142-'STS Analysis'!AR142)/'STS Analysis'!AE142,"")</f>
        <v/>
      </c>
      <c r="P142" s="7" t="str">
        <f>+IFERROR(('STS Analysis'!AF142-'STS Analysis'!AS142)/'STS Analysis'!AF142,"")</f>
        <v/>
      </c>
      <c r="Q142" s="7" t="str">
        <f>+IFERROR(('STS Analysis'!AG142-'STS Analysis'!AT142)/'STS Analysis'!AG142,"")</f>
        <v/>
      </c>
      <c r="R142" s="260" t="str">
        <f>+IFERROR(('STS Analysis'!AK142-'STS Analysis'!AQ142)/'STS Analysis'!AK142,"")</f>
        <v/>
      </c>
      <c r="S142" s="7" t="str">
        <f>+IFERROR(('STS Analysis'!AL142-'STS Analysis'!AX142)/'STS Analysis'!AL142,"")</f>
        <v/>
      </c>
      <c r="T142" s="7" t="str">
        <f>+IFERROR(('STS Analysis'!AM142-'STS Analysis'!AY142)/'STS Analysis'!AM142,"")</f>
        <v/>
      </c>
      <c r="U142" s="91" t="str">
        <f>+IFERROR(('STS Analysis'!AN142-'STS Analysis'!AZ142)/'STS Analysis'!AN142,"")</f>
        <v/>
      </c>
      <c r="V142" s="263" t="str">
        <f>+IFERROR(('STS Analysis'!D142-'STS Analysis'!AQ142/1000)/'STS Analysis'!D142,"")</f>
        <v/>
      </c>
      <c r="W142" s="7" t="str">
        <f>+IFERROR(('STS Analysis'!E142-'STS Analysis'!AR142)/'STS Analysis'!E142,"")</f>
        <v/>
      </c>
      <c r="X142" s="7" t="str">
        <f>+IFERROR(('STS Analysis'!I142-'STS Analysis'!AS142)/'STS Analysis'!I142,"")</f>
        <v/>
      </c>
      <c r="Y142" s="7" t="str">
        <f>+IFERROR(('STS Analysis'!J142-'STS Analysis'!AT142)/'STS Analysis'!J142,"")</f>
        <v/>
      </c>
      <c r="Z142" s="137" t="str">
        <f>+IFERROR(('STS Analysis'!K142-'STS Analysis'!AU142)/'STS Analysis'!K142,"")</f>
        <v/>
      </c>
      <c r="AA142" s="260"/>
      <c r="AB142" s="7" t="str">
        <f>+IFERROR(('STS Analysis'!H142-'STS Analysis'!BD142)/'STS Analysis'!H142,"")</f>
        <v/>
      </c>
      <c r="AC142" s="7" t="str">
        <f>+IFERROR(('STS Analysis'!I142-'STS Analysis'!BE142)/'STS Analysis'!I142,"")</f>
        <v/>
      </c>
      <c r="AD142" s="91" t="str">
        <f>+IFERROR(('STS Analysis'!J142-'STS Analysis'!BF142)/'STS Analysis'!J142,"")</f>
        <v/>
      </c>
      <c r="AE142" s="263" t="str">
        <f>+IFERROR(('STS Analysis'!BC142-'STS Analysis'!BI142)/'STS Analysis'!BC142,"")</f>
        <v/>
      </c>
      <c r="AF142" s="7" t="str">
        <f>+IFERROR(('STS Analysis'!BD142-'STS Analysis'!BJ142)/'STS Analysis'!BD142,"")</f>
        <v/>
      </c>
      <c r="AG142" s="7" t="str">
        <f>+IFERROR(('STS Analysis'!BE142-'STS Analysis'!BK142)/'STS Analysis'!BE142,"")</f>
        <v/>
      </c>
      <c r="AH142" s="7" t="str">
        <f>+IFERROR(('STS Analysis'!BF142-'STS Analysis'!BL142)/'STS Analysis'!BF142,"")</f>
        <v/>
      </c>
      <c r="AI142" s="260" t="str">
        <f>+IFERROR(('STS Analysis'!D142-'STS Analysis'!BI142/1000)/'STS Analysis'!D142,"")</f>
        <v/>
      </c>
      <c r="AJ142" s="7" t="str">
        <f>+IFERROR(('STS Analysis'!E142-'STS Analysis'!BJ142)/'STS Analysis'!E142,"")</f>
        <v/>
      </c>
      <c r="AK142" s="7" t="str">
        <f>+IFERROR(('STS Analysis'!I142-'STS Analysis'!BK142)/'STS Analysis'!I142,"")</f>
        <v/>
      </c>
      <c r="AL142" s="7" t="str">
        <f>+IFERROR(('STS Analysis'!J142-'STS Analysis'!BL142)/'STS Analysis'!J142,"")</f>
        <v/>
      </c>
      <c r="AM142" s="91" t="str">
        <f>+IFERROR(('STS Analysis'!K142-'STS Analysis'!BM142)/'STS Analysis'!K142,"")</f>
        <v/>
      </c>
      <c r="AN142" s="93"/>
    </row>
    <row r="143" spans="1:40" x14ac:dyDescent="0.35">
      <c r="A143" s="193">
        <v>43554</v>
      </c>
      <c r="B143" s="295" t="str">
        <f>+IFERROR(('STS Analysis'!D143-'STS Analysis'!G143)/'STS Analysis'!D143,"")</f>
        <v/>
      </c>
      <c r="C143" s="296" t="str">
        <f>+IFERROR(('STS Analysis'!E143-'STS Analysis'!H143)/'STS Analysis'!E143,"")</f>
        <v/>
      </c>
      <c r="D143" s="296" t="str">
        <f>IFERROR(('STS Analysis'!D143-'STS Analysis'!G143)/('STS Analysis'!N143-'STS Analysis'!G143),"")</f>
        <v/>
      </c>
      <c r="E143" s="297"/>
      <c r="F143" s="298" t="str">
        <f>+IFERROR(('STS Analysis'!G143-('STS Analysis'!W143))/'STS Analysis'!G143,"")</f>
        <v/>
      </c>
      <c r="G143" s="299" t="str">
        <f>+IFERROR(('STS Analysis'!H143-'STS Analysis'!X143)/'STS Analysis'!H143,"")</f>
        <v/>
      </c>
      <c r="H143" s="299" t="str">
        <f>+IFERROR(('STS Analysis'!I143-'STS Analysis'!Y143)/'STS Analysis'!I143,"")</f>
        <v/>
      </c>
      <c r="I143" s="299" t="str">
        <f>+IFERROR(('STS Analysis'!J143-'STS Analysis'!Z143)/'STS Analysis'!J143,"")</f>
        <v/>
      </c>
      <c r="J143" s="295" t="str">
        <f>+IFERROR(('STS Analysis'!W143-'STS Analysis'!AD143/1000)/'STS Analysis'!W143,"")</f>
        <v/>
      </c>
      <c r="K143" s="299" t="str">
        <f>+IFERROR(('STS Analysis'!X143-'STS Analysis'!AE143)/'STS Analysis'!X143,"")</f>
        <v/>
      </c>
      <c r="L143" s="299" t="str">
        <f>+IFERROR(('STS Analysis'!Y143-'STS Analysis'!AF143)/'STS Analysis'!Y143,"")</f>
        <v/>
      </c>
      <c r="M143" s="299" t="str">
        <f>+IFERROR(('STS Analysis'!Z143-'STS Analysis'!AG143)/'STS Analysis'!Z143,"")</f>
        <v/>
      </c>
      <c r="N143" s="295" t="str">
        <f>+IFERROR(('STS Analysis'!AD143-'STS Analysis'!AK143)/'STS Analysis'!AD143,"")</f>
        <v/>
      </c>
      <c r="O143" s="299" t="str">
        <f>+IFERROR(('STS Analysis'!AE143-'STS Analysis'!AL143)/'STS Analysis'!AE143,"")</f>
        <v/>
      </c>
      <c r="P143" s="299" t="str">
        <f>+IFERROR(('STS Analysis'!AF143-'STS Analysis'!AM143)/'STS Analysis'!AF143,"")</f>
        <v/>
      </c>
      <c r="Q143" s="299" t="str">
        <f>+IFERROR(('STS Analysis'!AG143-'STS Analysis'!AN143)/'STS Analysis'!AG143,"")</f>
        <v/>
      </c>
      <c r="R143" s="295" t="str">
        <f>+IFERROR(('STS Analysis'!AK143-'STS Analysis'!AQ143)/'STS Analysis'!AK143,"")</f>
        <v/>
      </c>
      <c r="S143" s="299" t="str">
        <f>+IFERROR(('STS Analysis'!AL143-'STS Analysis'!AX143)/'STS Analysis'!AL143,"")</f>
        <v/>
      </c>
      <c r="T143" s="299" t="str">
        <f>+IFERROR(('STS Analysis'!AM143-'STS Analysis'!AY143)/'STS Analysis'!AM143,"")</f>
        <v/>
      </c>
      <c r="U143" s="300" t="str">
        <f>+IFERROR(('STS Analysis'!AN143-'STS Analysis'!AZ143)/'STS Analysis'!AN143,"")</f>
        <v/>
      </c>
      <c r="V143" s="298" t="str">
        <f>+IFERROR(('STS Analysis'!D143-'STS Analysis'!AQ143/1000)/'STS Analysis'!D143,"")</f>
        <v/>
      </c>
      <c r="W143" s="299" t="str">
        <f>+IFERROR(('STS Analysis'!E143-'STS Analysis'!AX143)/'STS Analysis'!E143,"")</f>
        <v/>
      </c>
      <c r="X143" s="299" t="str">
        <f>+IFERROR(('STS Analysis'!I143-'STS Analysis'!AY143)/'STS Analysis'!I143,"")</f>
        <v/>
      </c>
      <c r="Y143" s="299" t="str">
        <f>+IFERROR(('STS Analysis'!J143-'STS Analysis'!AZ143)/'STS Analysis'!J143,"")</f>
        <v/>
      </c>
      <c r="Z143" s="301" t="str">
        <f>+IFERROR(('STS Analysis'!K143-'STS Analysis'!BA143)/'STS Analysis'!K143,"")</f>
        <v/>
      </c>
      <c r="AA143" s="295"/>
      <c r="AB143" s="299" t="str">
        <f>+IFERROR(('STS Analysis'!H143-'STS Analysis'!BD143)/'STS Analysis'!H143,"")</f>
        <v/>
      </c>
      <c r="AC143" s="299" t="str">
        <f>+IFERROR(('STS Analysis'!I143-'STS Analysis'!BE143)/'STS Analysis'!I143,"")</f>
        <v/>
      </c>
      <c r="AD143" s="300" t="str">
        <f>+IFERROR(('STS Analysis'!J143-'STS Analysis'!BF143)/'STS Analysis'!J143,"")</f>
        <v/>
      </c>
      <c r="AE143" s="298" t="str">
        <f>+IFERROR(('STS Analysis'!BC143-'STS Analysis'!BI143)/'STS Analysis'!BC143,"")</f>
        <v/>
      </c>
      <c r="AF143" s="299" t="str">
        <f>+IFERROR(('STS Analysis'!BD143-'STS Analysis'!BJ143)/'STS Analysis'!BD143,"")</f>
        <v/>
      </c>
      <c r="AG143" s="299" t="str">
        <f>+IFERROR(('STS Analysis'!BE143-'STS Analysis'!BK143)/'STS Analysis'!BE143,"")</f>
        <v/>
      </c>
      <c r="AH143" s="299" t="str">
        <f>+IFERROR(('STS Analysis'!BF143-'STS Analysis'!BL143)/'STS Analysis'!BF143,"")</f>
        <v/>
      </c>
      <c r="AI143" s="295" t="str">
        <f>+IFERROR(('STS Analysis'!D143-'STS Analysis'!BI143/1000)/'STS Analysis'!D143,"")</f>
        <v/>
      </c>
      <c r="AJ143" s="299" t="str">
        <f>+IFERROR(('STS Analysis'!E143-'STS Analysis'!BJ143)/'STS Analysis'!E143,"")</f>
        <v/>
      </c>
      <c r="AK143" s="299" t="str">
        <f>+IFERROR(('STS Analysis'!I143-'STS Analysis'!BK143)/'STS Analysis'!I143,"")</f>
        <v/>
      </c>
      <c r="AL143" s="299" t="str">
        <f>+IFERROR(('STS Analysis'!J143-'STS Analysis'!BL143)/'STS Analysis'!J143,"")</f>
        <v/>
      </c>
      <c r="AM143" s="300" t="str">
        <f>+IFERROR(('STS Analysis'!K143-'STS Analysis'!BM143)/'STS Analysis'!K143,"")</f>
        <v/>
      </c>
      <c r="AN143" s="90"/>
    </row>
    <row r="144" spans="1:40" x14ac:dyDescent="0.35">
      <c r="A144" s="193">
        <v>43555</v>
      </c>
      <c r="B144" s="295" t="str">
        <f>+IFERROR(('STS Analysis'!D144-'STS Analysis'!G144)/'STS Analysis'!D144,"")</f>
        <v/>
      </c>
      <c r="C144" s="296" t="str">
        <f>+IFERROR(('STS Analysis'!E144-'STS Analysis'!H144)/'STS Analysis'!E144,"")</f>
        <v/>
      </c>
      <c r="D144" s="296" t="str">
        <f>IFERROR(('STS Analysis'!D144-'STS Analysis'!G144)/('STS Analysis'!N144-'STS Analysis'!G144),"")</f>
        <v/>
      </c>
      <c r="E144" s="297"/>
      <c r="F144" s="298" t="str">
        <f>+IFERROR(('STS Analysis'!G144-('STS Analysis'!W144))/'STS Analysis'!G144,"")</f>
        <v/>
      </c>
      <c r="G144" s="299" t="str">
        <f>+IFERROR(('STS Analysis'!H144-'STS Analysis'!X144)/'STS Analysis'!H144,"")</f>
        <v/>
      </c>
      <c r="H144" s="299" t="str">
        <f>+IFERROR(('STS Analysis'!I144-'STS Analysis'!Y144)/'STS Analysis'!I144,"")</f>
        <v/>
      </c>
      <c r="I144" s="299" t="str">
        <f>+IFERROR(('STS Analysis'!J144-'STS Analysis'!Z144)/'STS Analysis'!J144,"")</f>
        <v/>
      </c>
      <c r="J144" s="295" t="str">
        <f>+IFERROR(('STS Analysis'!W144-'STS Analysis'!AD144/1000)/'STS Analysis'!W144,"")</f>
        <v/>
      </c>
      <c r="K144" s="299" t="str">
        <f>+IFERROR(('STS Analysis'!X144-'STS Analysis'!AE144)/'STS Analysis'!X144,"")</f>
        <v/>
      </c>
      <c r="L144" s="299" t="str">
        <f>+IFERROR(('STS Analysis'!Y144-'STS Analysis'!AF144)/'STS Analysis'!Y144,"")</f>
        <v/>
      </c>
      <c r="M144" s="299" t="str">
        <f>+IFERROR(('STS Analysis'!Z144-'STS Analysis'!AG144)/'STS Analysis'!Z144,"")</f>
        <v/>
      </c>
      <c r="N144" s="295" t="str">
        <f>+IFERROR(('STS Analysis'!AD144-'STS Analysis'!AK144)/'STS Analysis'!AD144,"")</f>
        <v/>
      </c>
      <c r="O144" s="299" t="str">
        <f>+IFERROR(('STS Analysis'!AE144-'STS Analysis'!AL144)/'STS Analysis'!AE144,"")</f>
        <v/>
      </c>
      <c r="P144" s="299" t="str">
        <f>+IFERROR(('STS Analysis'!AF144-'STS Analysis'!AM144)/'STS Analysis'!AF144,"")</f>
        <v/>
      </c>
      <c r="Q144" s="299" t="str">
        <f>+IFERROR(('STS Analysis'!AG144-'STS Analysis'!AN144)/'STS Analysis'!AG144,"")</f>
        <v/>
      </c>
      <c r="R144" s="295" t="str">
        <f>+IFERROR(('STS Analysis'!AK144-'STS Analysis'!AQ144)/'STS Analysis'!AK144,"")</f>
        <v/>
      </c>
      <c r="S144" s="299" t="str">
        <f>+IFERROR(('STS Analysis'!AL144-'STS Analysis'!AX144)/'STS Analysis'!AL144,"")</f>
        <v/>
      </c>
      <c r="T144" s="299" t="str">
        <f>+IFERROR(('STS Analysis'!AM144-'STS Analysis'!AY144)/'STS Analysis'!AM144,"")</f>
        <v/>
      </c>
      <c r="U144" s="300" t="str">
        <f>+IFERROR(('STS Analysis'!AN144-'STS Analysis'!AZ144)/'STS Analysis'!AN144,"")</f>
        <v/>
      </c>
      <c r="V144" s="298" t="str">
        <f>+IFERROR(('STS Analysis'!D144-'STS Analysis'!AQ144/1000)/'STS Analysis'!D144,"")</f>
        <v/>
      </c>
      <c r="W144" s="299" t="str">
        <f>+IFERROR(('STS Analysis'!E144-'STS Analysis'!AX144)/'STS Analysis'!E144,"")</f>
        <v/>
      </c>
      <c r="X144" s="299" t="str">
        <f>+IFERROR(('STS Analysis'!I144-'STS Analysis'!AY144)/'STS Analysis'!I144,"")</f>
        <v/>
      </c>
      <c r="Y144" s="299" t="str">
        <f>+IFERROR(('STS Analysis'!J144-'STS Analysis'!AZ144)/'STS Analysis'!J144,"")</f>
        <v/>
      </c>
      <c r="Z144" s="301" t="str">
        <f>+IFERROR(('STS Analysis'!K144-'STS Analysis'!BA144)/'STS Analysis'!K144,"")</f>
        <v/>
      </c>
      <c r="AA144" s="295"/>
      <c r="AB144" s="299" t="str">
        <f>+IFERROR(('STS Analysis'!H144-'STS Analysis'!BD144)/'STS Analysis'!H144,"")</f>
        <v/>
      </c>
      <c r="AC144" s="299" t="str">
        <f>+IFERROR(('STS Analysis'!I144-'STS Analysis'!BE144)/'STS Analysis'!I144,"")</f>
        <v/>
      </c>
      <c r="AD144" s="300" t="str">
        <f>+IFERROR(('STS Analysis'!J144-'STS Analysis'!BF144)/'STS Analysis'!J144,"")</f>
        <v/>
      </c>
      <c r="AE144" s="298" t="str">
        <f>+IFERROR(('STS Analysis'!BC144-'STS Analysis'!BI144)/'STS Analysis'!BC144,"")</f>
        <v/>
      </c>
      <c r="AF144" s="299" t="str">
        <f>+IFERROR(('STS Analysis'!BD144-'STS Analysis'!BJ144)/'STS Analysis'!BD144,"")</f>
        <v/>
      </c>
      <c r="AG144" s="299" t="str">
        <f>+IFERROR(('STS Analysis'!BE144-'STS Analysis'!BK144)/'STS Analysis'!BE144,"")</f>
        <v/>
      </c>
      <c r="AH144" s="299" t="str">
        <f>+IFERROR(('STS Analysis'!BF144-'STS Analysis'!BL144)/'STS Analysis'!BF144,"")</f>
        <v/>
      </c>
      <c r="AI144" s="295" t="str">
        <f>+IFERROR(('STS Analysis'!D144-'STS Analysis'!BI144/1000)/'STS Analysis'!D144,"")</f>
        <v/>
      </c>
      <c r="AJ144" s="299" t="str">
        <f>+IFERROR(('STS Analysis'!E144-'STS Analysis'!BJ144)/'STS Analysis'!E144,"")</f>
        <v/>
      </c>
      <c r="AK144" s="299" t="str">
        <f>+IFERROR(('STS Analysis'!I144-'STS Analysis'!BK144)/'STS Analysis'!I144,"")</f>
        <v/>
      </c>
      <c r="AL144" s="299" t="str">
        <f>+IFERROR(('STS Analysis'!J144-'STS Analysis'!BL144)/'STS Analysis'!J144,"")</f>
        <v/>
      </c>
      <c r="AM144" s="300" t="str">
        <f>+IFERROR(('STS Analysis'!K144-'STS Analysis'!BM144)/'STS Analysis'!K144,"")</f>
        <v/>
      </c>
      <c r="AN144" s="90"/>
    </row>
    <row r="145" spans="1:40" x14ac:dyDescent="0.35">
      <c r="A145" s="193">
        <v>43556</v>
      </c>
      <c r="B145" s="260">
        <f>+IFERROR(('STS Analysis'!D145-'STS Analysis'!G145)/'STS Analysis'!D145,"")</f>
        <v>-0.34000322847997005</v>
      </c>
      <c r="C145" s="290" t="str">
        <f>+IFERROR(('STS Analysis'!E145-'STS Analysis'!H145)/'STS Analysis'!E145,"")</f>
        <v/>
      </c>
      <c r="D145" s="259">
        <f>IFERROR(('STS Analysis'!D145-'STS Analysis'!G145)/('STS Analysis'!N145-'STS Analysis'!G145),"")</f>
        <v>-0.10449173217949387</v>
      </c>
      <c r="E145" s="266"/>
      <c r="F145" s="263" t="str">
        <f>+IFERROR(('STS Analysis'!G145-('STS Analysis'!W145))/'STS Analysis'!G145,"")</f>
        <v/>
      </c>
      <c r="G145" s="7" t="str">
        <f>+IFERROR(('STS Analysis'!H145-'STS Analysis'!X145)/'STS Analysis'!H145,"")</f>
        <v/>
      </c>
      <c r="H145" s="7" t="str">
        <f>+IFERROR(('STS Analysis'!I145-'STS Analysis'!Y145)/'STS Analysis'!I145,"")</f>
        <v/>
      </c>
      <c r="I145" s="7" t="str">
        <f>+IFERROR(('STS Analysis'!J145-'STS Analysis'!Z145)/'STS Analysis'!J145,"")</f>
        <v/>
      </c>
      <c r="J145" s="260" t="str">
        <f>+IFERROR(('STS Analysis'!W145-'STS Analysis'!AD145/1000)/'STS Analysis'!W145,"")</f>
        <v/>
      </c>
      <c r="K145" s="7" t="str">
        <f>+IFERROR(('STS Analysis'!X145-'STS Analysis'!AE145)/'STS Analysis'!X145,"")</f>
        <v/>
      </c>
      <c r="L145" s="7" t="str">
        <f>+IFERROR(('STS Analysis'!Y145-'STS Analysis'!AF145)/'STS Analysis'!Y145,"")</f>
        <v/>
      </c>
      <c r="M145" s="7" t="str">
        <f>+IFERROR(('STS Analysis'!Z145-'STS Analysis'!AG145)/'STS Analysis'!Z145,"")</f>
        <v/>
      </c>
      <c r="N145" s="260" t="str">
        <f>+IFERROR(('STS Analysis'!AD145-'STS Analysis'!AQ145)/'STS Analysis'!AD145,"")</f>
        <v/>
      </c>
      <c r="O145" s="7" t="str">
        <f>+IFERROR(('STS Analysis'!AE145-'STS Analysis'!AR145)/'STS Analysis'!AE145,"")</f>
        <v/>
      </c>
      <c r="P145" s="7" t="str">
        <f>+IFERROR(('STS Analysis'!AF145-'STS Analysis'!AS145)/'STS Analysis'!AF145,"")</f>
        <v/>
      </c>
      <c r="Q145" s="7" t="str">
        <f>+IFERROR(('STS Analysis'!AG145-'STS Analysis'!AT145)/'STS Analysis'!AG145,"")</f>
        <v/>
      </c>
      <c r="R145" s="260" t="str">
        <f>+IFERROR(('STS Analysis'!AK145-'STS Analysis'!AQ145)/'STS Analysis'!AK145,"")</f>
        <v/>
      </c>
      <c r="S145" s="7" t="str">
        <f>+IFERROR(('STS Analysis'!AL145-'STS Analysis'!AX145)/'STS Analysis'!AL145,"")</f>
        <v/>
      </c>
      <c r="T145" s="7" t="str">
        <f>+IFERROR(('STS Analysis'!AM145-'STS Analysis'!AY145)/'STS Analysis'!AM145,"")</f>
        <v/>
      </c>
      <c r="U145" s="91" t="str">
        <f>+IFERROR(('STS Analysis'!AN145-'STS Analysis'!AZ145)/'STS Analysis'!AN145,"")</f>
        <v/>
      </c>
      <c r="V145" s="263" t="str">
        <f>+IFERROR(('STS Analysis'!D145-'STS Analysis'!AQ145/1000)/'STS Analysis'!D145,"")</f>
        <v/>
      </c>
      <c r="W145" s="7" t="str">
        <f>+IFERROR(('STS Analysis'!E145-'STS Analysis'!AR145)/'STS Analysis'!E145,"")</f>
        <v/>
      </c>
      <c r="X145" s="7" t="str">
        <f>+IFERROR(('STS Analysis'!I145-'STS Analysis'!AS145)/'STS Analysis'!I145,"")</f>
        <v/>
      </c>
      <c r="Y145" s="7" t="str">
        <f>+IFERROR(('STS Analysis'!J145-'STS Analysis'!AT145)/'STS Analysis'!J145,"")</f>
        <v/>
      </c>
      <c r="Z145" s="137" t="str">
        <f>+IFERROR(('STS Analysis'!K145-'STS Analysis'!AU145)/'STS Analysis'!K145,"")</f>
        <v/>
      </c>
      <c r="AA145" s="260"/>
      <c r="AB145" s="7" t="str">
        <f>+IFERROR(('STS Analysis'!H145-'STS Analysis'!BD145)/'STS Analysis'!H145,"")</f>
        <v/>
      </c>
      <c r="AC145" s="7" t="str">
        <f>+IFERROR(('STS Analysis'!I145-'STS Analysis'!BE145)/'STS Analysis'!I145,"")</f>
        <v/>
      </c>
      <c r="AD145" s="91" t="str">
        <f>+IFERROR(('STS Analysis'!J145-'STS Analysis'!BF145)/'STS Analysis'!J145,"")</f>
        <v/>
      </c>
      <c r="AE145" s="263" t="str">
        <f>+IFERROR(('STS Analysis'!BC145-'STS Analysis'!BI145)/'STS Analysis'!BC145,"")</f>
        <v/>
      </c>
      <c r="AF145" s="7" t="str">
        <f>+IFERROR(('STS Analysis'!BD145-'STS Analysis'!BJ145)/'STS Analysis'!BD145,"")</f>
        <v/>
      </c>
      <c r="AG145" s="7" t="str">
        <f>+IFERROR(('STS Analysis'!BE145-'STS Analysis'!BK145)/'STS Analysis'!BE145,"")</f>
        <v/>
      </c>
      <c r="AH145" s="7" t="str">
        <f>+IFERROR(('STS Analysis'!BF145-'STS Analysis'!BL145)/'STS Analysis'!BF145,"")</f>
        <v/>
      </c>
      <c r="AI145" s="260" t="str">
        <f>+IFERROR(('STS Analysis'!D145-'STS Analysis'!BI145/1000)/'STS Analysis'!D145,"")</f>
        <v/>
      </c>
      <c r="AJ145" s="7" t="str">
        <f>+IFERROR(('STS Analysis'!E145-'STS Analysis'!BJ145)/'STS Analysis'!E145,"")</f>
        <v/>
      </c>
      <c r="AK145" s="7" t="str">
        <f>+IFERROR(('STS Analysis'!I145-'STS Analysis'!BK145)/'STS Analysis'!I145,"")</f>
        <v/>
      </c>
      <c r="AL145" s="7" t="str">
        <f>+IFERROR(('STS Analysis'!J145-'STS Analysis'!BL145)/'STS Analysis'!J145,"")</f>
        <v/>
      </c>
      <c r="AM145" s="91" t="str">
        <f>+IFERROR(('STS Analysis'!K145-'STS Analysis'!BM145)/'STS Analysis'!K145,"")</f>
        <v/>
      </c>
      <c r="AN145" s="93"/>
    </row>
    <row r="146" spans="1:40" x14ac:dyDescent="0.35">
      <c r="A146" s="193">
        <v>43557</v>
      </c>
      <c r="B146" s="260" t="str">
        <f>+IFERROR(('STS Analysis'!D146-'STS Analysis'!G146)/'STS Analysis'!D146,"")</f>
        <v/>
      </c>
      <c r="C146" s="290" t="str">
        <f>+IFERROR(('STS Analysis'!E146-'STS Analysis'!H146)/'STS Analysis'!E146,"")</f>
        <v/>
      </c>
      <c r="D146" s="259" t="str">
        <f>IFERROR(('STS Analysis'!D146-'STS Analysis'!G146)/('STS Analysis'!N146-'STS Analysis'!G146),"")</f>
        <v/>
      </c>
      <c r="E146" s="266"/>
      <c r="F146" s="263" t="str">
        <f>+IFERROR(('STS Analysis'!G146-('STS Analysis'!W146))/'STS Analysis'!G146,"")</f>
        <v/>
      </c>
      <c r="G146" s="7" t="str">
        <f>+IFERROR(('STS Analysis'!H146-'STS Analysis'!X146)/'STS Analysis'!H146,"")</f>
        <v/>
      </c>
      <c r="H146" s="7" t="str">
        <f>+IFERROR(('STS Analysis'!I146-'STS Analysis'!Y146)/'STS Analysis'!I146,"")</f>
        <v/>
      </c>
      <c r="I146" s="7" t="str">
        <f>+IFERROR(('STS Analysis'!J146-'STS Analysis'!Z146)/'STS Analysis'!J146,"")</f>
        <v/>
      </c>
      <c r="J146" s="260" t="str">
        <f>+IFERROR(('STS Analysis'!W146-'STS Analysis'!AD146/1000)/'STS Analysis'!W146,"")</f>
        <v/>
      </c>
      <c r="K146" s="7" t="str">
        <f>+IFERROR(('STS Analysis'!X146-'STS Analysis'!AE146)/'STS Analysis'!X146,"")</f>
        <v/>
      </c>
      <c r="L146" s="7" t="str">
        <f>+IFERROR(('STS Analysis'!Y146-'STS Analysis'!AF146)/'STS Analysis'!Y146,"")</f>
        <v/>
      </c>
      <c r="M146" s="7" t="str">
        <f>+IFERROR(('STS Analysis'!Z146-'STS Analysis'!AG146)/'STS Analysis'!Z146,"")</f>
        <v/>
      </c>
      <c r="N146" s="260" t="str">
        <f>+IFERROR(('STS Analysis'!AD146-'STS Analysis'!AQ146)/'STS Analysis'!AD146,"")</f>
        <v/>
      </c>
      <c r="O146" s="7" t="str">
        <f>+IFERROR(('STS Analysis'!AE146-'STS Analysis'!AR146)/'STS Analysis'!AE146,"")</f>
        <v/>
      </c>
      <c r="P146" s="7" t="str">
        <f>+IFERROR(('STS Analysis'!AF146-'STS Analysis'!AS146)/'STS Analysis'!AF146,"")</f>
        <v/>
      </c>
      <c r="Q146" s="7" t="str">
        <f>+IFERROR(('STS Analysis'!AG146-'STS Analysis'!AT146)/'STS Analysis'!AG146,"")</f>
        <v/>
      </c>
      <c r="R146" s="260" t="str">
        <f>+IFERROR(('STS Analysis'!AK146-'STS Analysis'!AQ146)/'STS Analysis'!AK146,"")</f>
        <v/>
      </c>
      <c r="S146" s="7" t="str">
        <f>+IFERROR(('STS Analysis'!AL146-'STS Analysis'!AX146)/'STS Analysis'!AL146,"")</f>
        <v/>
      </c>
      <c r="T146" s="7" t="str">
        <f>+IFERROR(('STS Analysis'!AM146-'STS Analysis'!AY146)/'STS Analysis'!AM146,"")</f>
        <v/>
      </c>
      <c r="U146" s="91" t="str">
        <f>+IFERROR(('STS Analysis'!AN146-'STS Analysis'!AZ146)/'STS Analysis'!AN146,"")</f>
        <v/>
      </c>
      <c r="V146" s="263" t="str">
        <f>+IFERROR(('STS Analysis'!D146-'STS Analysis'!AQ146/1000)/'STS Analysis'!D146,"")</f>
        <v/>
      </c>
      <c r="W146" s="7" t="str">
        <f>+IFERROR(('STS Analysis'!E146-'STS Analysis'!AR146)/'STS Analysis'!E146,"")</f>
        <v/>
      </c>
      <c r="X146" s="7" t="str">
        <f>+IFERROR(('STS Analysis'!I146-'STS Analysis'!AS146)/'STS Analysis'!I146,"")</f>
        <v/>
      </c>
      <c r="Y146" s="7" t="str">
        <f>+IFERROR(('STS Analysis'!J146-'STS Analysis'!AT146)/'STS Analysis'!J146,"")</f>
        <v/>
      </c>
      <c r="Z146" s="137" t="str">
        <f>+IFERROR(('STS Analysis'!K146-'STS Analysis'!AU146)/'STS Analysis'!K146,"")</f>
        <v/>
      </c>
      <c r="AA146" s="260"/>
      <c r="AB146" s="7" t="str">
        <f>+IFERROR(('STS Analysis'!H146-'STS Analysis'!BD146)/'STS Analysis'!H146,"")</f>
        <v/>
      </c>
      <c r="AC146" s="7" t="str">
        <f>+IFERROR(('STS Analysis'!I146-'STS Analysis'!BE146)/'STS Analysis'!I146,"")</f>
        <v/>
      </c>
      <c r="AD146" s="91" t="str">
        <f>+IFERROR(('STS Analysis'!J146-'STS Analysis'!BF146)/'STS Analysis'!J146,"")</f>
        <v/>
      </c>
      <c r="AE146" s="263" t="str">
        <f>+IFERROR(('STS Analysis'!BC146-'STS Analysis'!BI146)/'STS Analysis'!BC146,"")</f>
        <v/>
      </c>
      <c r="AF146" s="7" t="str">
        <f>+IFERROR(('STS Analysis'!BD146-'STS Analysis'!BJ146)/'STS Analysis'!BD146,"")</f>
        <v/>
      </c>
      <c r="AG146" s="7" t="str">
        <f>+IFERROR(('STS Analysis'!BE146-'STS Analysis'!BK146)/'STS Analysis'!BE146,"")</f>
        <v/>
      </c>
      <c r="AH146" s="7" t="str">
        <f>+IFERROR(('STS Analysis'!BF146-'STS Analysis'!BL146)/'STS Analysis'!BF146,"")</f>
        <v/>
      </c>
      <c r="AI146" s="260" t="str">
        <f>+IFERROR(('STS Analysis'!D146-'STS Analysis'!BI146/1000)/'STS Analysis'!D146,"")</f>
        <v/>
      </c>
      <c r="AJ146" s="7" t="str">
        <f>+IFERROR(('STS Analysis'!E146-'STS Analysis'!BJ146)/'STS Analysis'!E146,"")</f>
        <v/>
      </c>
      <c r="AK146" s="7" t="str">
        <f>+IFERROR(('STS Analysis'!I146-'STS Analysis'!BK146)/'STS Analysis'!I146,"")</f>
        <v/>
      </c>
      <c r="AL146" s="7" t="str">
        <f>+IFERROR(('STS Analysis'!J146-'STS Analysis'!BL146)/'STS Analysis'!J146,"")</f>
        <v/>
      </c>
      <c r="AM146" s="91" t="str">
        <f>+IFERROR(('STS Analysis'!K146-'STS Analysis'!BM146)/'STS Analysis'!K146,"")</f>
        <v/>
      </c>
      <c r="AN146" s="93"/>
    </row>
    <row r="147" spans="1:40" x14ac:dyDescent="0.35">
      <c r="A147" s="193">
        <v>43558</v>
      </c>
      <c r="B147" s="260">
        <f>+IFERROR(('STS Analysis'!D147-'STS Analysis'!G147)/'STS Analysis'!D147,"")</f>
        <v>-8.953162961940804E-2</v>
      </c>
      <c r="C147" s="290">
        <f>+IFERROR(('STS Analysis'!E147-'STS Analysis'!H147)/'STS Analysis'!E147,"")</f>
        <v>0.27272727272727271</v>
      </c>
      <c r="D147" s="259">
        <f>IFERROR(('STS Analysis'!D147-'STS Analysis'!G147)/('STS Analysis'!N147-'STS Analysis'!G147),"")</f>
        <v>-1.0593284725897564E-2</v>
      </c>
      <c r="E147" s="266"/>
      <c r="F147" s="263" t="str">
        <f>+IFERROR(('STS Analysis'!G147-('STS Analysis'!W147))/'STS Analysis'!G147,"")</f>
        <v/>
      </c>
      <c r="G147" s="7" t="str">
        <f>+IFERROR(('STS Analysis'!H147-'STS Analysis'!X147)/'STS Analysis'!H147,"")</f>
        <v/>
      </c>
      <c r="H147" s="7" t="str">
        <f>+IFERROR(('STS Analysis'!I147-'STS Analysis'!Y147)/'STS Analysis'!I147,"")</f>
        <v/>
      </c>
      <c r="I147" s="7" t="str">
        <f>+IFERROR(('STS Analysis'!J147-'STS Analysis'!Z147)/'STS Analysis'!J147,"")</f>
        <v/>
      </c>
      <c r="J147" s="260" t="str">
        <f>+IFERROR(('STS Analysis'!W147-'STS Analysis'!AD147/1000)/'STS Analysis'!W147,"")</f>
        <v/>
      </c>
      <c r="K147" s="7" t="str">
        <f>+IFERROR(('STS Analysis'!X147-'STS Analysis'!AE147)/'STS Analysis'!X147,"")</f>
        <v/>
      </c>
      <c r="L147" s="7" t="str">
        <f>+IFERROR(('STS Analysis'!Y147-'STS Analysis'!AF147)/'STS Analysis'!Y147,"")</f>
        <v/>
      </c>
      <c r="M147" s="7" t="str">
        <f>+IFERROR(('STS Analysis'!Z147-'STS Analysis'!AG147)/'STS Analysis'!Z147,"")</f>
        <v/>
      </c>
      <c r="N147" s="260" t="str">
        <f>+IFERROR(('STS Analysis'!AD147-'STS Analysis'!AQ147)/'STS Analysis'!AD147,"")</f>
        <v/>
      </c>
      <c r="O147" s="7" t="str">
        <f>+IFERROR(('STS Analysis'!AE147-'STS Analysis'!AR147)/'STS Analysis'!AE147,"")</f>
        <v/>
      </c>
      <c r="P147" s="7" t="str">
        <f>+IFERROR(('STS Analysis'!AF147-'STS Analysis'!AS147)/'STS Analysis'!AF147,"")</f>
        <v/>
      </c>
      <c r="Q147" s="7" t="str">
        <f>+IFERROR(('STS Analysis'!AG147-'STS Analysis'!AT147)/'STS Analysis'!AG147,"")</f>
        <v/>
      </c>
      <c r="R147" s="260" t="str">
        <f>+IFERROR(('STS Analysis'!AK147-'STS Analysis'!AQ147)/'STS Analysis'!AK147,"")</f>
        <v/>
      </c>
      <c r="S147" s="7" t="str">
        <f>+IFERROR(('STS Analysis'!AL147-'STS Analysis'!AX147)/'STS Analysis'!AL147,"")</f>
        <v/>
      </c>
      <c r="T147" s="7" t="str">
        <f>+IFERROR(('STS Analysis'!AM147-'STS Analysis'!AY147)/'STS Analysis'!AM147,"")</f>
        <v/>
      </c>
      <c r="U147" s="91" t="str">
        <f>+IFERROR(('STS Analysis'!AN147-'STS Analysis'!AZ147)/'STS Analysis'!AN147,"")</f>
        <v/>
      </c>
      <c r="V147" s="263" t="str">
        <f>+IFERROR(('STS Analysis'!D147-'STS Analysis'!AQ147/1000)/'STS Analysis'!D147,"")</f>
        <v/>
      </c>
      <c r="W147" s="7">
        <f>+IFERROR(('STS Analysis'!E147-'STS Analysis'!AR147)/'STS Analysis'!E147,"")</f>
        <v>0.72121212121212119</v>
      </c>
      <c r="X147" s="7">
        <f>+IFERROR(('STS Analysis'!I147-'STS Analysis'!AS147)/'STS Analysis'!I147,"")</f>
        <v>0.51583333333333337</v>
      </c>
      <c r="Y147" s="7">
        <f>+IFERROR(('STS Analysis'!J147-'STS Analysis'!AT147)/'STS Analysis'!J147,"")</f>
        <v>0.82278481012658233</v>
      </c>
      <c r="Z147" s="137" t="str">
        <f>+IFERROR(('STS Analysis'!K147-'STS Analysis'!AU147)/'STS Analysis'!K147,"")</f>
        <v/>
      </c>
      <c r="AA147" s="260"/>
      <c r="AB147" s="7" t="str">
        <f>+IFERROR(('STS Analysis'!H147-'STS Analysis'!BD147)/'STS Analysis'!H147,"")</f>
        <v/>
      </c>
      <c r="AC147" s="7" t="str">
        <f>+IFERROR(('STS Analysis'!I147-'STS Analysis'!BE147)/'STS Analysis'!I147,"")</f>
        <v/>
      </c>
      <c r="AD147" s="91" t="str">
        <f>+IFERROR(('STS Analysis'!J147-'STS Analysis'!BF147)/'STS Analysis'!J147,"")</f>
        <v/>
      </c>
      <c r="AE147" s="263" t="str">
        <f>+IFERROR(('STS Analysis'!BC147-'STS Analysis'!BI147)/'STS Analysis'!BC147,"")</f>
        <v/>
      </c>
      <c r="AF147" s="7" t="str">
        <f>+IFERROR(('STS Analysis'!BD147-'STS Analysis'!BJ147)/'STS Analysis'!BD147,"")</f>
        <v/>
      </c>
      <c r="AG147" s="7" t="str">
        <f>+IFERROR(('STS Analysis'!BE147-'STS Analysis'!BK147)/'STS Analysis'!BE147,"")</f>
        <v/>
      </c>
      <c r="AH147" s="7" t="str">
        <f>+IFERROR(('STS Analysis'!BF147-'STS Analysis'!BL147)/'STS Analysis'!BF147,"")</f>
        <v/>
      </c>
      <c r="AI147" s="260" t="str">
        <f>+IFERROR(('STS Analysis'!D147-'STS Analysis'!BI147/1000)/'STS Analysis'!D147,"")</f>
        <v/>
      </c>
      <c r="AJ147" s="7">
        <f>+IFERROR(('STS Analysis'!E147-'STS Analysis'!BJ147)/'STS Analysis'!E147,"")</f>
        <v>0.87272727272727268</v>
      </c>
      <c r="AK147" s="7">
        <f>+IFERROR(('STS Analysis'!I147-'STS Analysis'!BK147)/'STS Analysis'!I147,"")</f>
        <v>0.46916666666666668</v>
      </c>
      <c r="AL147" s="7">
        <f>+IFERROR(('STS Analysis'!J147-'STS Analysis'!BL147)/'STS Analysis'!J147,"")</f>
        <v>-2.164556962025316</v>
      </c>
      <c r="AM147" s="91" t="str">
        <f>+IFERROR(('STS Analysis'!K147-'STS Analysis'!BM147)/'STS Analysis'!K147,"")</f>
        <v/>
      </c>
      <c r="AN147" s="93"/>
    </row>
    <row r="148" spans="1:40" x14ac:dyDescent="0.35">
      <c r="A148" s="193">
        <v>43559</v>
      </c>
      <c r="B148" s="260" t="str">
        <f>+IFERROR(('STS Analysis'!D148-'STS Analysis'!G148)/'STS Analysis'!D148,"")</f>
        <v/>
      </c>
      <c r="C148" s="290" t="str">
        <f>+IFERROR(('STS Analysis'!E148-'STS Analysis'!H148)/'STS Analysis'!E148,"")</f>
        <v/>
      </c>
      <c r="D148" s="259" t="str">
        <f>IFERROR(('STS Analysis'!D148-'STS Analysis'!G148)/('STS Analysis'!N148-'STS Analysis'!G148),"")</f>
        <v/>
      </c>
      <c r="E148" s="266"/>
      <c r="F148" s="263" t="str">
        <f>+IFERROR(('STS Analysis'!G148-('STS Analysis'!W148))/'STS Analysis'!G148,"")</f>
        <v/>
      </c>
      <c r="G148" s="7" t="str">
        <f>+IFERROR(('STS Analysis'!H148-'STS Analysis'!X148)/'STS Analysis'!H148,"")</f>
        <v/>
      </c>
      <c r="H148" s="7" t="str">
        <f>+IFERROR(('STS Analysis'!I148-'STS Analysis'!Y148)/'STS Analysis'!I148,"")</f>
        <v/>
      </c>
      <c r="I148" s="7" t="str">
        <f>+IFERROR(('STS Analysis'!J148-'STS Analysis'!Z148)/'STS Analysis'!J148,"")</f>
        <v/>
      </c>
      <c r="J148" s="260" t="str">
        <f>+IFERROR(('STS Analysis'!W148-'STS Analysis'!AD148/1000)/'STS Analysis'!W148,"")</f>
        <v/>
      </c>
      <c r="K148" s="7" t="str">
        <f>+IFERROR(('STS Analysis'!X148-'STS Analysis'!AE148)/'STS Analysis'!X148,"")</f>
        <v/>
      </c>
      <c r="L148" s="7" t="str">
        <f>+IFERROR(('STS Analysis'!Y148-'STS Analysis'!AF148)/'STS Analysis'!Y148,"")</f>
        <v/>
      </c>
      <c r="M148" s="7" t="str">
        <f>+IFERROR(('STS Analysis'!Z148-'STS Analysis'!AG148)/'STS Analysis'!Z148,"")</f>
        <v/>
      </c>
      <c r="N148" s="260" t="str">
        <f>+IFERROR(('STS Analysis'!AD148-'STS Analysis'!AQ148)/'STS Analysis'!AD148,"")</f>
        <v/>
      </c>
      <c r="O148" s="7" t="str">
        <f>+IFERROR(('STS Analysis'!AE148-'STS Analysis'!AR148)/'STS Analysis'!AE148,"")</f>
        <v/>
      </c>
      <c r="P148" s="7" t="str">
        <f>+IFERROR(('STS Analysis'!AF148-'STS Analysis'!AS148)/'STS Analysis'!AF148,"")</f>
        <v/>
      </c>
      <c r="Q148" s="7" t="str">
        <f>+IFERROR(('STS Analysis'!AG148-'STS Analysis'!AT148)/'STS Analysis'!AG148,"")</f>
        <v/>
      </c>
      <c r="R148" s="260" t="str">
        <f>+IFERROR(('STS Analysis'!AK148-'STS Analysis'!AQ148)/'STS Analysis'!AK148,"")</f>
        <v/>
      </c>
      <c r="S148" s="7" t="str">
        <f>+IFERROR(('STS Analysis'!AL148-'STS Analysis'!AX148)/'STS Analysis'!AL148,"")</f>
        <v/>
      </c>
      <c r="T148" s="7" t="str">
        <f>+IFERROR(('STS Analysis'!AM148-'STS Analysis'!AY148)/'STS Analysis'!AM148,"")</f>
        <v/>
      </c>
      <c r="U148" s="91" t="str">
        <f>+IFERROR(('STS Analysis'!AN148-'STS Analysis'!AZ148)/'STS Analysis'!AN148,"")</f>
        <v/>
      </c>
      <c r="V148" s="263" t="str">
        <f>+IFERROR(('STS Analysis'!D148-'STS Analysis'!AQ148/1000)/'STS Analysis'!D148,"")</f>
        <v/>
      </c>
      <c r="W148" s="7" t="str">
        <f>+IFERROR(('STS Analysis'!E148-'STS Analysis'!AR148)/'STS Analysis'!E148,"")</f>
        <v/>
      </c>
      <c r="X148" s="7" t="str">
        <f>+IFERROR(('STS Analysis'!I148-'STS Analysis'!AS148)/'STS Analysis'!I148,"")</f>
        <v/>
      </c>
      <c r="Y148" s="7" t="str">
        <f>+IFERROR(('STS Analysis'!J148-'STS Analysis'!AT148)/'STS Analysis'!J148,"")</f>
        <v/>
      </c>
      <c r="Z148" s="137" t="str">
        <f>+IFERROR(('STS Analysis'!K148-'STS Analysis'!AU148)/'STS Analysis'!K148,"")</f>
        <v/>
      </c>
      <c r="AA148" s="260"/>
      <c r="AB148" s="7" t="str">
        <f>+IFERROR(('STS Analysis'!H148-'STS Analysis'!BD148)/'STS Analysis'!H148,"")</f>
        <v/>
      </c>
      <c r="AC148" s="7" t="str">
        <f>+IFERROR(('STS Analysis'!I148-'STS Analysis'!BE148)/'STS Analysis'!I148,"")</f>
        <v/>
      </c>
      <c r="AD148" s="91" t="str">
        <f>+IFERROR(('STS Analysis'!J148-'STS Analysis'!BF148)/'STS Analysis'!J148,"")</f>
        <v/>
      </c>
      <c r="AE148" s="263" t="str">
        <f>+IFERROR(('STS Analysis'!BC148-'STS Analysis'!BI148)/'STS Analysis'!BC148,"")</f>
        <v/>
      </c>
      <c r="AF148" s="7" t="str">
        <f>+IFERROR(('STS Analysis'!BD148-'STS Analysis'!BJ148)/'STS Analysis'!BD148,"")</f>
        <v/>
      </c>
      <c r="AG148" s="7" t="str">
        <f>+IFERROR(('STS Analysis'!BE148-'STS Analysis'!BK148)/'STS Analysis'!BE148,"")</f>
        <v/>
      </c>
      <c r="AH148" s="7" t="str">
        <f>+IFERROR(('STS Analysis'!BF148-'STS Analysis'!BL148)/'STS Analysis'!BF148,"")</f>
        <v/>
      </c>
      <c r="AI148" s="260" t="str">
        <f>+IFERROR(('STS Analysis'!D148-'STS Analysis'!BI148/1000)/'STS Analysis'!D148,"")</f>
        <v/>
      </c>
      <c r="AJ148" s="7" t="str">
        <f>+IFERROR(('STS Analysis'!E148-'STS Analysis'!BJ148)/'STS Analysis'!E148,"")</f>
        <v/>
      </c>
      <c r="AK148" s="7" t="str">
        <f>+IFERROR(('STS Analysis'!I148-'STS Analysis'!BK148)/'STS Analysis'!I148,"")</f>
        <v/>
      </c>
      <c r="AL148" s="7" t="str">
        <f>+IFERROR(('STS Analysis'!J148-'STS Analysis'!BL148)/'STS Analysis'!J148,"")</f>
        <v/>
      </c>
      <c r="AM148" s="91" t="str">
        <f>+IFERROR(('STS Analysis'!K148-'STS Analysis'!BM148)/'STS Analysis'!K148,"")</f>
        <v/>
      </c>
      <c r="AN148" s="93"/>
    </row>
    <row r="149" spans="1:40" x14ac:dyDescent="0.35">
      <c r="A149" s="193">
        <v>43560</v>
      </c>
      <c r="B149" s="260">
        <f>+IFERROR(('STS Analysis'!D149-'STS Analysis'!G149)/'STS Analysis'!D149,"")</f>
        <v>4.4509706259106357E-2</v>
      </c>
      <c r="C149" s="290" t="str">
        <f>+IFERROR(('STS Analysis'!E149-'STS Analysis'!H149)/'STS Analysis'!E149,"")</f>
        <v/>
      </c>
      <c r="D149" s="259">
        <f>IFERROR(('STS Analysis'!D149-'STS Analysis'!G149)/('STS Analysis'!N149-'STS Analysis'!G149),"")</f>
        <v>3.7062087739031524E-2</v>
      </c>
      <c r="E149" s="266"/>
      <c r="F149" s="263" t="str">
        <f>+IFERROR(('STS Analysis'!G149-('STS Analysis'!W149))/'STS Analysis'!G149,"")</f>
        <v/>
      </c>
      <c r="G149" s="7" t="str">
        <f>+IFERROR(('STS Analysis'!H149-'STS Analysis'!X149)/'STS Analysis'!H149,"")</f>
        <v/>
      </c>
      <c r="H149" s="7" t="str">
        <f>+IFERROR(('STS Analysis'!I149-'STS Analysis'!Y149)/'STS Analysis'!I149,"")</f>
        <v/>
      </c>
      <c r="I149" s="7" t="str">
        <f>+IFERROR(('STS Analysis'!J149-'STS Analysis'!Z149)/'STS Analysis'!J149,"")</f>
        <v/>
      </c>
      <c r="J149" s="260" t="str">
        <f>+IFERROR(('STS Analysis'!W149-'STS Analysis'!AD149/1000)/'STS Analysis'!W149,"")</f>
        <v/>
      </c>
      <c r="K149" s="7" t="str">
        <f>+IFERROR(('STS Analysis'!X149-'STS Analysis'!AE149)/'STS Analysis'!X149,"")</f>
        <v/>
      </c>
      <c r="L149" s="7" t="str">
        <f>+IFERROR(('STS Analysis'!Y149-'STS Analysis'!AF149)/'STS Analysis'!Y149,"")</f>
        <v/>
      </c>
      <c r="M149" s="7" t="str">
        <f>+IFERROR(('STS Analysis'!Z149-'STS Analysis'!AG149)/'STS Analysis'!Z149,"")</f>
        <v/>
      </c>
      <c r="N149" s="260" t="str">
        <f>+IFERROR(('STS Analysis'!AD149-'STS Analysis'!AQ149)/'STS Analysis'!AD149,"")</f>
        <v/>
      </c>
      <c r="O149" s="7" t="str">
        <f>+IFERROR(('STS Analysis'!AE149-'STS Analysis'!AR149)/'STS Analysis'!AE149,"")</f>
        <v/>
      </c>
      <c r="P149" s="7" t="str">
        <f>+IFERROR(('STS Analysis'!AF149-'STS Analysis'!AS149)/'STS Analysis'!AF149,"")</f>
        <v/>
      </c>
      <c r="Q149" s="7" t="str">
        <f>+IFERROR(('STS Analysis'!AG149-'STS Analysis'!AT149)/'STS Analysis'!AG149,"")</f>
        <v/>
      </c>
      <c r="R149" s="260" t="str">
        <f>+IFERROR(('STS Analysis'!AK149-'STS Analysis'!AQ149)/'STS Analysis'!AK149,"")</f>
        <v/>
      </c>
      <c r="S149" s="7" t="str">
        <f>+IFERROR(('STS Analysis'!AL149-'STS Analysis'!AX149)/'STS Analysis'!AL149,"")</f>
        <v/>
      </c>
      <c r="T149" s="7" t="str">
        <f>+IFERROR(('STS Analysis'!AM149-'STS Analysis'!AY149)/'STS Analysis'!AM149,"")</f>
        <v/>
      </c>
      <c r="U149" s="91" t="str">
        <f>+IFERROR(('STS Analysis'!AN149-'STS Analysis'!AZ149)/'STS Analysis'!AN149,"")</f>
        <v/>
      </c>
      <c r="V149" s="263" t="str">
        <f>+IFERROR(('STS Analysis'!D149-'STS Analysis'!AQ149/1000)/'STS Analysis'!D149,"")</f>
        <v/>
      </c>
      <c r="W149" s="7" t="str">
        <f>+IFERROR(('STS Analysis'!E149-'STS Analysis'!AR149)/'STS Analysis'!E149,"")</f>
        <v/>
      </c>
      <c r="X149" s="7" t="str">
        <f>+IFERROR(('STS Analysis'!I149-'STS Analysis'!AS149)/'STS Analysis'!I149,"")</f>
        <v/>
      </c>
      <c r="Y149" s="7" t="str">
        <f>+IFERROR(('STS Analysis'!J149-'STS Analysis'!AT149)/'STS Analysis'!J149,"")</f>
        <v/>
      </c>
      <c r="Z149" s="137" t="str">
        <f>+IFERROR(('STS Analysis'!K149-'STS Analysis'!AU149)/'STS Analysis'!K149,"")</f>
        <v/>
      </c>
      <c r="AA149" s="260"/>
      <c r="AB149" s="7" t="str">
        <f>+IFERROR(('STS Analysis'!H149-'STS Analysis'!BD149)/'STS Analysis'!H149,"")</f>
        <v/>
      </c>
      <c r="AC149" s="7" t="str">
        <f>+IFERROR(('STS Analysis'!I149-'STS Analysis'!BE149)/'STS Analysis'!I149,"")</f>
        <v/>
      </c>
      <c r="AD149" s="91" t="str">
        <f>+IFERROR(('STS Analysis'!J149-'STS Analysis'!BF149)/'STS Analysis'!J149,"")</f>
        <v/>
      </c>
      <c r="AE149" s="263" t="str">
        <f>+IFERROR(('STS Analysis'!BC149-'STS Analysis'!BI149)/'STS Analysis'!BC149,"")</f>
        <v/>
      </c>
      <c r="AF149" s="7" t="str">
        <f>+IFERROR(('STS Analysis'!BD149-'STS Analysis'!BJ149)/'STS Analysis'!BD149,"")</f>
        <v/>
      </c>
      <c r="AG149" s="7" t="str">
        <f>+IFERROR(('STS Analysis'!BE149-'STS Analysis'!BK149)/'STS Analysis'!BE149,"")</f>
        <v/>
      </c>
      <c r="AH149" s="7" t="str">
        <f>+IFERROR(('STS Analysis'!BF149-'STS Analysis'!BL149)/'STS Analysis'!BF149,"")</f>
        <v/>
      </c>
      <c r="AI149" s="260" t="str">
        <f>+IFERROR(('STS Analysis'!D149-'STS Analysis'!BI149/1000)/'STS Analysis'!D149,"")</f>
        <v/>
      </c>
      <c r="AJ149" s="7" t="str">
        <f>+IFERROR(('STS Analysis'!E149-'STS Analysis'!BJ149)/'STS Analysis'!E149,"")</f>
        <v/>
      </c>
      <c r="AK149" s="7" t="str">
        <f>+IFERROR(('STS Analysis'!I149-'STS Analysis'!BK149)/'STS Analysis'!I149,"")</f>
        <v/>
      </c>
      <c r="AL149" s="7" t="str">
        <f>+IFERROR(('STS Analysis'!J149-'STS Analysis'!BL149)/'STS Analysis'!J149,"")</f>
        <v/>
      </c>
      <c r="AM149" s="91" t="str">
        <f>+IFERROR(('STS Analysis'!K149-'STS Analysis'!BM149)/'STS Analysis'!K149,"")</f>
        <v/>
      </c>
      <c r="AN149" s="93"/>
    </row>
    <row r="150" spans="1:40" x14ac:dyDescent="0.35">
      <c r="A150" s="193">
        <v>43561</v>
      </c>
      <c r="B150" s="295" t="str">
        <f>+IFERROR(('STS Analysis'!D150-'STS Analysis'!G150)/'STS Analysis'!D150,"")</f>
        <v/>
      </c>
      <c r="C150" s="296" t="str">
        <f>+IFERROR(('STS Analysis'!E150-'STS Analysis'!H150)/'STS Analysis'!E150,"")</f>
        <v/>
      </c>
      <c r="D150" s="296" t="str">
        <f>IFERROR(('STS Analysis'!D150-'STS Analysis'!G150)/('STS Analysis'!N150-'STS Analysis'!G150),"")</f>
        <v/>
      </c>
      <c r="E150" s="297"/>
      <c r="F150" s="298" t="str">
        <f>+IFERROR(('STS Analysis'!G150-('STS Analysis'!W150))/'STS Analysis'!G150,"")</f>
        <v/>
      </c>
      <c r="G150" s="299" t="str">
        <f>+IFERROR(('STS Analysis'!H150-'STS Analysis'!X150)/'STS Analysis'!H150,"")</f>
        <v/>
      </c>
      <c r="H150" s="299" t="str">
        <f>+IFERROR(('STS Analysis'!I150-'STS Analysis'!Y150)/'STS Analysis'!I150,"")</f>
        <v/>
      </c>
      <c r="I150" s="299" t="str">
        <f>+IFERROR(('STS Analysis'!J150-'STS Analysis'!Z150)/'STS Analysis'!J150,"")</f>
        <v/>
      </c>
      <c r="J150" s="295" t="str">
        <f>+IFERROR(('STS Analysis'!W150-'STS Analysis'!AD150/1000)/'STS Analysis'!W150,"")</f>
        <v/>
      </c>
      <c r="K150" s="299" t="str">
        <f>+IFERROR(('STS Analysis'!X150-'STS Analysis'!AE150)/'STS Analysis'!X150,"")</f>
        <v/>
      </c>
      <c r="L150" s="299" t="str">
        <f>+IFERROR(('STS Analysis'!Y150-'STS Analysis'!AF150)/'STS Analysis'!Y150,"")</f>
        <v/>
      </c>
      <c r="M150" s="299" t="str">
        <f>+IFERROR(('STS Analysis'!Z150-'STS Analysis'!AG150)/'STS Analysis'!Z150,"")</f>
        <v/>
      </c>
      <c r="N150" s="336" t="str">
        <f>+IFERROR(('STS Analysis'!AD150-'STS Analysis'!AK150)/'STS Analysis'!AD150,"")</f>
        <v/>
      </c>
      <c r="O150" s="299" t="str">
        <f>+IFERROR(('STS Analysis'!AE150-'STS Analysis'!AL150)/'STS Analysis'!AE150,"")</f>
        <v/>
      </c>
      <c r="P150" s="299" t="str">
        <f>+IFERROR(('STS Analysis'!AF150-'STS Analysis'!AM150)/'STS Analysis'!AF150,"")</f>
        <v/>
      </c>
      <c r="Q150" s="299" t="str">
        <f>+IFERROR(('STS Analysis'!AG150-'STS Analysis'!AN150)/'STS Analysis'!AG150,"")</f>
        <v/>
      </c>
      <c r="R150" s="295" t="str">
        <f>+IFERROR(('STS Analysis'!AK150-'STS Analysis'!AQ150)/'STS Analysis'!AK150,"")</f>
        <v/>
      </c>
      <c r="S150" s="299" t="str">
        <f>+IFERROR(('STS Analysis'!AL150-'STS Analysis'!AX150)/'STS Analysis'!AL150,"")</f>
        <v/>
      </c>
      <c r="T150" s="299" t="str">
        <f>+IFERROR(('STS Analysis'!AM150-'STS Analysis'!AY150)/'STS Analysis'!AM150,"")</f>
        <v/>
      </c>
      <c r="U150" s="300" t="str">
        <f>+IFERROR(('STS Analysis'!AN150-'STS Analysis'!AZ150)/'STS Analysis'!AN150,"")</f>
        <v/>
      </c>
      <c r="V150" s="337" t="str">
        <f>+IFERROR(('STS Analysis'!D150-'STS Analysis'!AQ150/1000)/'STS Analysis'!D150,"")</f>
        <v/>
      </c>
      <c r="W150" s="299" t="str">
        <f>+IFERROR(('STS Analysis'!E150-'STS Analysis'!AX150)/'STS Analysis'!E150,"")</f>
        <v/>
      </c>
      <c r="X150" s="299" t="str">
        <f>+IFERROR(('STS Analysis'!I150-'STS Analysis'!AY150)/'STS Analysis'!I150,"")</f>
        <v/>
      </c>
      <c r="Y150" s="299" t="str">
        <f>+IFERROR(('STS Analysis'!J150-'STS Analysis'!AZ150)/'STS Analysis'!J150,"")</f>
        <v/>
      </c>
      <c r="Z150" s="301" t="str">
        <f>+IFERROR(('STS Analysis'!K150-'STS Analysis'!BA150)/'STS Analysis'!K150,"")</f>
        <v/>
      </c>
      <c r="AA150" s="295"/>
      <c r="AB150" s="299" t="str">
        <f>+IFERROR(('STS Analysis'!H150-'STS Analysis'!BD150)/'STS Analysis'!H150,"")</f>
        <v/>
      </c>
      <c r="AC150" s="299" t="str">
        <f>+IFERROR(('STS Analysis'!I150-'STS Analysis'!BE150)/'STS Analysis'!I150,"")</f>
        <v/>
      </c>
      <c r="AD150" s="300" t="str">
        <f>+IFERROR(('STS Analysis'!J150-'STS Analysis'!BF150)/'STS Analysis'!J150,"")</f>
        <v/>
      </c>
      <c r="AE150" s="298" t="str">
        <f>+IFERROR(('STS Analysis'!BC150-'STS Analysis'!BI150)/'STS Analysis'!BC150,"")</f>
        <v/>
      </c>
      <c r="AF150" s="299" t="str">
        <f>+IFERROR(('STS Analysis'!BD150-'STS Analysis'!BJ150)/'STS Analysis'!BD150,"")</f>
        <v/>
      </c>
      <c r="AG150" s="299" t="str">
        <f>+IFERROR(('STS Analysis'!BE150-'STS Analysis'!BK150)/'STS Analysis'!BE150,"")</f>
        <v/>
      </c>
      <c r="AH150" s="299" t="str">
        <f>+IFERROR(('STS Analysis'!BF150-'STS Analysis'!BL150)/'STS Analysis'!BF150,"")</f>
        <v/>
      </c>
      <c r="AI150" s="295" t="str">
        <f>+IFERROR(('STS Analysis'!D150-'STS Analysis'!BI150/1000)/'STS Analysis'!D150,"")</f>
        <v/>
      </c>
      <c r="AJ150" s="299" t="str">
        <f>+IFERROR(('STS Analysis'!E150-'STS Analysis'!BJ150)/'STS Analysis'!E150,"")</f>
        <v/>
      </c>
      <c r="AK150" s="299" t="str">
        <f>+IFERROR(('STS Analysis'!I150-'STS Analysis'!BK150)/'STS Analysis'!I150,"")</f>
        <v/>
      </c>
      <c r="AL150" s="299" t="str">
        <f>+IFERROR(('STS Analysis'!J150-'STS Analysis'!BL150)/'STS Analysis'!J150,"")</f>
        <v/>
      </c>
      <c r="AM150" s="300" t="str">
        <f>+IFERROR(('STS Analysis'!K150-'STS Analysis'!BM150)/'STS Analysis'!K150,"")</f>
        <v/>
      </c>
      <c r="AN150" s="90"/>
    </row>
    <row r="151" spans="1:40" x14ac:dyDescent="0.35">
      <c r="A151" s="193">
        <v>43562</v>
      </c>
      <c r="B151" s="295" t="str">
        <f>+IFERROR(('STS Analysis'!D151-'STS Analysis'!G151)/'STS Analysis'!D151,"")</f>
        <v/>
      </c>
      <c r="C151" s="296" t="str">
        <f>+IFERROR(('STS Analysis'!E151-'STS Analysis'!H151)/'STS Analysis'!E151,"")</f>
        <v/>
      </c>
      <c r="D151" s="296" t="str">
        <f>IFERROR(('STS Analysis'!D151-'STS Analysis'!G151)/('STS Analysis'!N151-'STS Analysis'!G151),"")</f>
        <v/>
      </c>
      <c r="E151" s="297"/>
      <c r="F151" s="298" t="str">
        <f>+IFERROR(('STS Analysis'!G151-('STS Analysis'!W151))/'STS Analysis'!G151,"")</f>
        <v/>
      </c>
      <c r="G151" s="299" t="str">
        <f>+IFERROR(('STS Analysis'!H151-'STS Analysis'!X151)/'STS Analysis'!H151,"")</f>
        <v/>
      </c>
      <c r="H151" s="299" t="str">
        <f>+IFERROR(('STS Analysis'!I151-'STS Analysis'!Y151)/'STS Analysis'!I151,"")</f>
        <v/>
      </c>
      <c r="I151" s="299" t="str">
        <f>+IFERROR(('STS Analysis'!J151-'STS Analysis'!Z151)/'STS Analysis'!J151,"")</f>
        <v/>
      </c>
      <c r="J151" s="295" t="str">
        <f>+IFERROR(('STS Analysis'!W151-'STS Analysis'!AD151/1000)/'STS Analysis'!W151,"")</f>
        <v/>
      </c>
      <c r="K151" s="299" t="str">
        <f>+IFERROR(('STS Analysis'!X151-'STS Analysis'!AE151)/'STS Analysis'!X151,"")</f>
        <v/>
      </c>
      <c r="L151" s="299" t="str">
        <f>+IFERROR(('STS Analysis'!Y151-'STS Analysis'!AF151)/'STS Analysis'!Y151,"")</f>
        <v/>
      </c>
      <c r="M151" s="299" t="str">
        <f>+IFERROR(('STS Analysis'!Z151-'STS Analysis'!AG151)/'STS Analysis'!Z151,"")</f>
        <v/>
      </c>
      <c r="N151" s="295" t="str">
        <f>+IFERROR(('STS Analysis'!AD151-'STS Analysis'!AK151)/'STS Analysis'!AD151,"")</f>
        <v/>
      </c>
      <c r="O151" s="299" t="str">
        <f>+IFERROR(('STS Analysis'!AE151-'STS Analysis'!AL151)/'STS Analysis'!AE151,"")</f>
        <v/>
      </c>
      <c r="P151" s="299" t="str">
        <f>+IFERROR(('STS Analysis'!AF151-'STS Analysis'!AM151)/'STS Analysis'!AF151,"")</f>
        <v/>
      </c>
      <c r="Q151" s="299" t="str">
        <f>+IFERROR(('STS Analysis'!AG151-'STS Analysis'!AN151)/'STS Analysis'!AG151,"")</f>
        <v/>
      </c>
      <c r="R151" s="295" t="str">
        <f>+IFERROR(('STS Analysis'!AK151-'STS Analysis'!AQ151)/'STS Analysis'!AK151,"")</f>
        <v/>
      </c>
      <c r="S151" s="299" t="str">
        <f>+IFERROR(('STS Analysis'!AL151-'STS Analysis'!AX151)/'STS Analysis'!AL151,"")</f>
        <v/>
      </c>
      <c r="T151" s="299" t="str">
        <f>+IFERROR(('STS Analysis'!AM151-'STS Analysis'!AY151)/'STS Analysis'!AM151,"")</f>
        <v/>
      </c>
      <c r="U151" s="300" t="str">
        <f>+IFERROR(('STS Analysis'!AN151-'STS Analysis'!AZ151)/'STS Analysis'!AN151,"")</f>
        <v/>
      </c>
      <c r="V151" s="298" t="str">
        <f>+IFERROR(('STS Analysis'!D151-'STS Analysis'!AQ151/1000)/'STS Analysis'!D151,"")</f>
        <v/>
      </c>
      <c r="W151" s="299" t="str">
        <f>+IFERROR(('STS Analysis'!E151-'STS Analysis'!AX151)/'STS Analysis'!E151,"")</f>
        <v/>
      </c>
      <c r="X151" s="299" t="str">
        <f>+IFERROR(('STS Analysis'!I151-'STS Analysis'!AY151)/'STS Analysis'!I151,"")</f>
        <v/>
      </c>
      <c r="Y151" s="299" t="str">
        <f>+IFERROR(('STS Analysis'!J151-'STS Analysis'!AZ151)/'STS Analysis'!J151,"")</f>
        <v/>
      </c>
      <c r="Z151" s="301" t="str">
        <f>+IFERROR(('STS Analysis'!K151-'STS Analysis'!BA151)/'STS Analysis'!K151,"")</f>
        <v/>
      </c>
      <c r="AA151" s="295"/>
      <c r="AB151" s="299" t="str">
        <f>+IFERROR(('STS Analysis'!H151-'STS Analysis'!BD151)/'STS Analysis'!H151,"")</f>
        <v/>
      </c>
      <c r="AC151" s="299" t="str">
        <f>+IFERROR(('STS Analysis'!I151-'STS Analysis'!BE151)/'STS Analysis'!I151,"")</f>
        <v/>
      </c>
      <c r="AD151" s="300" t="str">
        <f>+IFERROR(('STS Analysis'!J151-'STS Analysis'!BF151)/'STS Analysis'!J151,"")</f>
        <v/>
      </c>
      <c r="AE151" s="298" t="str">
        <f>+IFERROR(('STS Analysis'!BC151-'STS Analysis'!BI151)/'STS Analysis'!BC151,"")</f>
        <v/>
      </c>
      <c r="AF151" s="299" t="str">
        <f>+IFERROR(('STS Analysis'!BD151-'STS Analysis'!BJ151)/'STS Analysis'!BD151,"")</f>
        <v/>
      </c>
      <c r="AG151" s="299" t="str">
        <f>+IFERROR(('STS Analysis'!BE151-'STS Analysis'!BK151)/'STS Analysis'!BE151,"")</f>
        <v/>
      </c>
      <c r="AH151" s="299" t="str">
        <f>+IFERROR(('STS Analysis'!BF151-'STS Analysis'!BL151)/'STS Analysis'!BF151,"")</f>
        <v/>
      </c>
      <c r="AI151" s="295" t="str">
        <f>+IFERROR(('STS Analysis'!D151-'STS Analysis'!BI151/1000)/'STS Analysis'!D151,"")</f>
        <v/>
      </c>
      <c r="AJ151" s="299" t="str">
        <f>+IFERROR(('STS Analysis'!E151-'STS Analysis'!BJ151)/'STS Analysis'!E151,"")</f>
        <v/>
      </c>
      <c r="AK151" s="299" t="str">
        <f>+IFERROR(('STS Analysis'!I151-'STS Analysis'!BK151)/'STS Analysis'!I151,"")</f>
        <v/>
      </c>
      <c r="AL151" s="299" t="str">
        <f>+IFERROR(('STS Analysis'!J151-'STS Analysis'!BL151)/'STS Analysis'!J151,"")</f>
        <v/>
      </c>
      <c r="AM151" s="300" t="str">
        <f>+IFERROR(('STS Analysis'!K151-'STS Analysis'!BM151)/'STS Analysis'!K151,"")</f>
        <v/>
      </c>
      <c r="AN151" s="90"/>
    </row>
    <row r="152" spans="1:40" x14ac:dyDescent="0.35">
      <c r="A152" s="193">
        <v>43563</v>
      </c>
      <c r="B152" s="260" t="str">
        <f>+IFERROR(('STS Analysis'!D152-'STS Analysis'!G152)/'STS Analysis'!D152,"")</f>
        <v/>
      </c>
      <c r="C152" s="290" t="str">
        <f>+IFERROR(('STS Analysis'!E152-'STS Analysis'!H152)/'STS Analysis'!E152,"")</f>
        <v/>
      </c>
      <c r="D152" s="259" t="str">
        <f>IFERROR(('STS Analysis'!D152-'STS Analysis'!G152)/('STS Analysis'!N152-'STS Analysis'!G152),"")</f>
        <v/>
      </c>
      <c r="E152" s="266"/>
      <c r="F152" s="263" t="str">
        <f>+IFERROR(('STS Analysis'!G152-('STS Analysis'!W152))/'STS Analysis'!G152,"")</f>
        <v/>
      </c>
      <c r="G152" s="7" t="str">
        <f>+IFERROR(('STS Analysis'!H152-'STS Analysis'!X152)/'STS Analysis'!H152,"")</f>
        <v/>
      </c>
      <c r="H152" s="7" t="str">
        <f>+IFERROR(('STS Analysis'!I152-'STS Analysis'!Y152)/'STS Analysis'!I152,"")</f>
        <v/>
      </c>
      <c r="I152" s="7" t="str">
        <f>+IFERROR(('STS Analysis'!J152-'STS Analysis'!Z152)/'STS Analysis'!J152,"")</f>
        <v/>
      </c>
      <c r="J152" s="260" t="str">
        <f>+IFERROR(('STS Analysis'!W152-'STS Analysis'!AD152/1000)/'STS Analysis'!W152,"")</f>
        <v/>
      </c>
      <c r="K152" s="7" t="str">
        <f>+IFERROR(('STS Analysis'!X152-'STS Analysis'!AE152)/'STS Analysis'!X152,"")</f>
        <v/>
      </c>
      <c r="L152" s="7" t="str">
        <f>+IFERROR(('STS Analysis'!Y152-'STS Analysis'!AF152)/'STS Analysis'!Y152,"")</f>
        <v/>
      </c>
      <c r="M152" s="7" t="str">
        <f>+IFERROR(('STS Analysis'!Z152-'STS Analysis'!AG152)/'STS Analysis'!Z152,"")</f>
        <v/>
      </c>
      <c r="N152" s="260" t="str">
        <f>+IFERROR(('STS Analysis'!AD152-'STS Analysis'!AK152)/'STS Analysis'!AD152,"")</f>
        <v/>
      </c>
      <c r="O152" s="7" t="str">
        <f>+IFERROR(('STS Analysis'!AE152-'STS Analysis'!AL152)/'STS Analysis'!AE152,"")</f>
        <v/>
      </c>
      <c r="P152" s="7" t="str">
        <f>+IFERROR(('STS Analysis'!AF152-'STS Analysis'!AM152)/'STS Analysis'!AF152,"")</f>
        <v/>
      </c>
      <c r="Q152" s="7" t="str">
        <f>+IFERROR(('STS Analysis'!AG152-'STS Analysis'!AN152)/'STS Analysis'!AG152,"")</f>
        <v/>
      </c>
      <c r="R152" s="260" t="str">
        <f>+IFERROR(('STS Analysis'!AK152-'STS Analysis'!AQ152)/'STS Analysis'!AK152,"")</f>
        <v/>
      </c>
      <c r="S152" s="7" t="str">
        <f>+IFERROR(('STS Analysis'!AL152-'STS Analysis'!AX152)/'STS Analysis'!AL152,"")</f>
        <v/>
      </c>
      <c r="T152" s="7" t="str">
        <f>+IFERROR(('STS Analysis'!AM152-'STS Analysis'!AY152)/'STS Analysis'!AM152,"")</f>
        <v/>
      </c>
      <c r="U152" s="91" t="str">
        <f>+IFERROR(('STS Analysis'!AN152-'STS Analysis'!AZ152)/'STS Analysis'!AN152,"")</f>
        <v/>
      </c>
      <c r="V152" s="263" t="str">
        <f>+IFERROR(('STS Analysis'!D152-'STS Analysis'!AQ152/1000)/'STS Analysis'!D152,"")</f>
        <v/>
      </c>
      <c r="W152" s="7" t="str">
        <f>+IFERROR(('STS Analysis'!E152-'STS Analysis'!AX152)/'STS Analysis'!E152,"")</f>
        <v/>
      </c>
      <c r="X152" s="7" t="str">
        <f>+IFERROR(('STS Analysis'!I152-'STS Analysis'!AY152)/'STS Analysis'!I152,"")</f>
        <v/>
      </c>
      <c r="Y152" s="7" t="str">
        <f>+IFERROR(('STS Analysis'!J152-'STS Analysis'!AZ152)/'STS Analysis'!J152,"")</f>
        <v/>
      </c>
      <c r="Z152" s="137" t="str">
        <f>+IFERROR(('STS Analysis'!K152-'STS Analysis'!BA152)/'STS Analysis'!K152,"")</f>
        <v/>
      </c>
      <c r="AA152" s="260"/>
      <c r="AB152" s="7" t="str">
        <f>+IFERROR(('STS Analysis'!H152-'STS Analysis'!BD152)/'STS Analysis'!H152,"")</f>
        <v/>
      </c>
      <c r="AC152" s="7" t="str">
        <f>+IFERROR(('STS Analysis'!I152-'STS Analysis'!BE152)/'STS Analysis'!I152,"")</f>
        <v/>
      </c>
      <c r="AD152" s="91" t="str">
        <f>+IFERROR(('STS Analysis'!J152-'STS Analysis'!BF152)/'STS Analysis'!J152,"")</f>
        <v/>
      </c>
      <c r="AE152" s="263" t="str">
        <f>+IFERROR(('STS Analysis'!BC152-'STS Analysis'!BI152)/'STS Analysis'!BC152,"")</f>
        <v/>
      </c>
      <c r="AF152" s="7" t="str">
        <f>+IFERROR(('STS Analysis'!BD152-'STS Analysis'!BJ152)/'STS Analysis'!BD152,"")</f>
        <v/>
      </c>
      <c r="AG152" s="7" t="str">
        <f>+IFERROR(('STS Analysis'!BE152-'STS Analysis'!BK152)/'STS Analysis'!BE152,"")</f>
        <v/>
      </c>
      <c r="AH152" s="7" t="str">
        <f>+IFERROR(('STS Analysis'!BF152-'STS Analysis'!BL152)/'STS Analysis'!BF152,"")</f>
        <v/>
      </c>
      <c r="AI152" s="260" t="str">
        <f>+IFERROR(('STS Analysis'!D152-'STS Analysis'!BI152/1000)/'STS Analysis'!D152,"")</f>
        <v/>
      </c>
      <c r="AJ152" s="7" t="str">
        <f>+IFERROR(('STS Analysis'!E152-'STS Analysis'!BJ152)/'STS Analysis'!E152,"")</f>
        <v/>
      </c>
      <c r="AK152" s="7" t="str">
        <f>+IFERROR(('STS Analysis'!I152-'STS Analysis'!BK152)/'STS Analysis'!I152,"")</f>
        <v/>
      </c>
      <c r="AL152" s="7" t="str">
        <f>+IFERROR(('STS Analysis'!J152-'STS Analysis'!BL152)/'STS Analysis'!J152,"")</f>
        <v/>
      </c>
      <c r="AM152" s="91" t="str">
        <f>+IFERROR(('STS Analysis'!K152-'STS Analysis'!BM152)/'STS Analysis'!K152,"")</f>
        <v/>
      </c>
      <c r="AN152" s="93"/>
    </row>
    <row r="153" spans="1:40" x14ac:dyDescent="0.35">
      <c r="A153" s="193">
        <v>43564</v>
      </c>
      <c r="B153" s="260" t="str">
        <f>+IFERROR(('STS Analysis'!D153-'STS Analysis'!G153)/'STS Analysis'!D153,"")</f>
        <v/>
      </c>
      <c r="C153" s="290" t="str">
        <f>+IFERROR(('STS Analysis'!E153-'STS Analysis'!H153)/'STS Analysis'!E153,"")</f>
        <v/>
      </c>
      <c r="D153" s="259" t="str">
        <f>IFERROR(('STS Analysis'!D153-'STS Analysis'!G153)/('STS Analysis'!N153-'STS Analysis'!G153),"")</f>
        <v/>
      </c>
      <c r="E153" s="266"/>
      <c r="F153" s="263" t="str">
        <f>+IFERROR(('STS Analysis'!G153-('STS Analysis'!W153))/'STS Analysis'!G153,"")</f>
        <v/>
      </c>
      <c r="G153" s="7" t="str">
        <f>+IFERROR(('STS Analysis'!H153-'STS Analysis'!X153)/'STS Analysis'!H153,"")</f>
        <v/>
      </c>
      <c r="H153" s="7" t="str">
        <f>+IFERROR(('STS Analysis'!I153-'STS Analysis'!Y153)/'STS Analysis'!I153,"")</f>
        <v/>
      </c>
      <c r="I153" s="7" t="str">
        <f>+IFERROR(('STS Analysis'!J153-'STS Analysis'!Z153)/'STS Analysis'!J153,"")</f>
        <v/>
      </c>
      <c r="J153" s="260" t="str">
        <f>+IFERROR(('STS Analysis'!W153-'STS Analysis'!AD153/1000)/'STS Analysis'!W153,"")</f>
        <v/>
      </c>
      <c r="K153" s="7" t="str">
        <f>+IFERROR(('STS Analysis'!X153-'STS Analysis'!AE153)/'STS Analysis'!X153,"")</f>
        <v/>
      </c>
      <c r="L153" s="7" t="str">
        <f>+IFERROR(('STS Analysis'!Y153-'STS Analysis'!AF153)/'STS Analysis'!Y153,"")</f>
        <v/>
      </c>
      <c r="M153" s="7" t="str">
        <f>+IFERROR(('STS Analysis'!Z153-'STS Analysis'!AG153)/'STS Analysis'!Z153,"")</f>
        <v/>
      </c>
      <c r="N153" s="260" t="str">
        <f>+IFERROR(('STS Analysis'!AD153-'STS Analysis'!AK153)/'STS Analysis'!AD153,"")</f>
        <v/>
      </c>
      <c r="O153" s="7" t="str">
        <f>+IFERROR(('STS Analysis'!AE153-'STS Analysis'!AL153)/'STS Analysis'!AE153,"")</f>
        <v/>
      </c>
      <c r="P153" s="7" t="str">
        <f>+IFERROR(('STS Analysis'!AF153-'STS Analysis'!AM153)/'STS Analysis'!AF153,"")</f>
        <v/>
      </c>
      <c r="Q153" s="7" t="str">
        <f>+IFERROR(('STS Analysis'!AG153-'STS Analysis'!AN153)/'STS Analysis'!AG153,"")</f>
        <v/>
      </c>
      <c r="R153" s="260" t="str">
        <f>+IFERROR(('STS Analysis'!AK153-'STS Analysis'!AQ153)/'STS Analysis'!AK153,"")</f>
        <v/>
      </c>
      <c r="S153" s="7" t="str">
        <f>+IFERROR(('STS Analysis'!AL153-'STS Analysis'!AX153)/'STS Analysis'!AL153,"")</f>
        <v/>
      </c>
      <c r="T153" s="7" t="str">
        <f>+IFERROR(('STS Analysis'!AM153-'STS Analysis'!AY153)/'STS Analysis'!AM153,"")</f>
        <v/>
      </c>
      <c r="U153" s="91" t="str">
        <f>+IFERROR(('STS Analysis'!AN153-'STS Analysis'!AZ153)/'STS Analysis'!AN153,"")</f>
        <v/>
      </c>
      <c r="V153" s="263" t="str">
        <f>+IFERROR(('STS Analysis'!D153-'STS Analysis'!AQ153/1000)/'STS Analysis'!D153,"")</f>
        <v/>
      </c>
      <c r="W153" s="7" t="str">
        <f>+IFERROR(('STS Analysis'!E153-'STS Analysis'!AX153)/'STS Analysis'!E153,"")</f>
        <v/>
      </c>
      <c r="X153" s="7" t="str">
        <f>+IFERROR(('STS Analysis'!I153-'STS Analysis'!AY153)/'STS Analysis'!I153,"")</f>
        <v/>
      </c>
      <c r="Y153" s="7" t="str">
        <f>+IFERROR(('STS Analysis'!J153-'STS Analysis'!AZ153)/'STS Analysis'!J153,"")</f>
        <v/>
      </c>
      <c r="Z153" s="137" t="str">
        <f>+IFERROR(('STS Analysis'!K153-'STS Analysis'!BA153)/'STS Analysis'!K153,"")</f>
        <v/>
      </c>
      <c r="AA153" s="260"/>
      <c r="AB153" s="7" t="str">
        <f>+IFERROR(('STS Analysis'!H153-'STS Analysis'!BD153)/'STS Analysis'!H153,"")</f>
        <v/>
      </c>
      <c r="AC153" s="7" t="str">
        <f>+IFERROR(('STS Analysis'!I153-'STS Analysis'!BE153)/'STS Analysis'!I153,"")</f>
        <v/>
      </c>
      <c r="AD153" s="91" t="str">
        <f>+IFERROR(('STS Analysis'!J153-'STS Analysis'!BF153)/'STS Analysis'!J153,"")</f>
        <v/>
      </c>
      <c r="AE153" s="263" t="str">
        <f>+IFERROR(('STS Analysis'!BC153-'STS Analysis'!BI153)/'STS Analysis'!BC153,"")</f>
        <v/>
      </c>
      <c r="AF153" s="7" t="str">
        <f>+IFERROR(('STS Analysis'!BD153-'STS Analysis'!BJ153)/'STS Analysis'!BD153,"")</f>
        <v/>
      </c>
      <c r="AG153" s="7" t="str">
        <f>+IFERROR(('STS Analysis'!BE153-'STS Analysis'!BK153)/'STS Analysis'!BE153,"")</f>
        <v/>
      </c>
      <c r="AH153" s="7" t="str">
        <f>+IFERROR(('STS Analysis'!BF153-'STS Analysis'!BL153)/'STS Analysis'!BF153,"")</f>
        <v/>
      </c>
      <c r="AI153" s="260" t="str">
        <f>+IFERROR(('STS Analysis'!D153-'STS Analysis'!BI153/1000)/'STS Analysis'!D153,"")</f>
        <v/>
      </c>
      <c r="AJ153" s="7" t="str">
        <f>+IFERROR(('STS Analysis'!E153-'STS Analysis'!BJ153)/'STS Analysis'!E153,"")</f>
        <v/>
      </c>
      <c r="AK153" s="7" t="str">
        <f>+IFERROR(('STS Analysis'!I153-'STS Analysis'!BK153)/'STS Analysis'!I153,"")</f>
        <v/>
      </c>
      <c r="AL153" s="7" t="str">
        <f>+IFERROR(('STS Analysis'!J153-'STS Analysis'!BL153)/'STS Analysis'!J153,"")</f>
        <v/>
      </c>
      <c r="AM153" s="91" t="str">
        <f>+IFERROR(('STS Analysis'!K153-'STS Analysis'!BM153)/'STS Analysis'!K153,"")</f>
        <v/>
      </c>
      <c r="AN153" s="93"/>
    </row>
    <row r="154" spans="1:40" x14ac:dyDescent="0.35">
      <c r="A154" s="193">
        <v>43565</v>
      </c>
      <c r="B154" s="260">
        <f>+IFERROR(('STS Analysis'!D154-'STS Analysis'!G154)/'STS Analysis'!D154,"")</f>
        <v>0.58519071087005681</v>
      </c>
      <c r="C154" s="290">
        <f>+IFERROR(('STS Analysis'!E154-'STS Analysis'!H154)/'STS Analysis'!E154,"")</f>
        <v>0.77272727272727271</v>
      </c>
      <c r="D154" s="259">
        <f>IFERROR(('STS Analysis'!D154-'STS Analysis'!G154)/('STS Analysis'!N154-'STS Analysis'!G154),"")</f>
        <v>0.16237271562425423</v>
      </c>
      <c r="E154" s="266"/>
      <c r="F154" s="263">
        <f>+IFERROR(('STS Analysis'!G154-('STS Analysis'!W154))/'STS Analysis'!G154,"")</f>
        <v>0.20205301722198407</v>
      </c>
      <c r="G154" s="7">
        <f>+IFERROR(('STS Analysis'!H154-'STS Analysis'!X154)/'STS Analysis'!H154,"")</f>
        <v>0.42</v>
      </c>
      <c r="H154" s="7">
        <f>+IFERROR(('STS Analysis'!I154-'STS Analysis'!Y154)/'STS Analysis'!I154,"")</f>
        <v>0.90140845070422537</v>
      </c>
      <c r="I154" s="7" t="str">
        <f>+IFERROR(('STS Analysis'!J154-'STS Analysis'!Z154)/'STS Analysis'!J154,"")</f>
        <v/>
      </c>
      <c r="J154" s="260" t="str">
        <f>+IFERROR(('STS Analysis'!W154-'STS Analysis'!AD154/1000)/'STS Analysis'!W154,"")</f>
        <v/>
      </c>
      <c r="K154" s="7">
        <f>+IFERROR(('STS Analysis'!X154-'STS Analysis'!AE154)/'STS Analysis'!X154,"")</f>
        <v>0.15517241379310345</v>
      </c>
      <c r="L154" s="7">
        <f>+IFERROR(('STS Analysis'!Y154-'STS Analysis'!AF154)/'STS Analysis'!Y154,"")</f>
        <v>0.13333333333333333</v>
      </c>
      <c r="M154" s="7" t="str">
        <f>+IFERROR(('STS Analysis'!Z154-'STS Analysis'!AG154)/'STS Analysis'!Z154,"")</f>
        <v/>
      </c>
      <c r="N154" s="260" t="str">
        <f>+IFERROR(('STS Analysis'!AD154-'STS Analysis'!AK154)/'STS Analysis'!AD154,"")</f>
        <v/>
      </c>
      <c r="O154" s="7" t="str">
        <f>+IFERROR(('STS Analysis'!AE154-'STS Analysis'!AL154)/'STS Analysis'!AE154,"")</f>
        <v/>
      </c>
      <c r="P154" s="7" t="str">
        <f>+IFERROR(('STS Analysis'!AF154-'STS Analysis'!AM154)/'STS Analysis'!AF154,"")</f>
        <v/>
      </c>
      <c r="Q154" s="7" t="str">
        <f>+IFERROR(('STS Analysis'!AG154-'STS Analysis'!AN154)/'STS Analysis'!AG154,"")</f>
        <v/>
      </c>
      <c r="R154" s="260" t="str">
        <f>+IFERROR(('STS Analysis'!AK154-'STS Analysis'!AQ154)/'STS Analysis'!AK154,"")</f>
        <v/>
      </c>
      <c r="S154" s="7" t="str">
        <f>+IFERROR(('STS Analysis'!AL154-'STS Analysis'!AX154)/'STS Analysis'!AL154,"")</f>
        <v/>
      </c>
      <c r="T154" s="7" t="str">
        <f>+IFERROR(('STS Analysis'!AM154-'STS Analysis'!AY154)/'STS Analysis'!AM154,"")</f>
        <v/>
      </c>
      <c r="U154" s="91" t="str">
        <f>+IFERROR(('STS Analysis'!AN154-'STS Analysis'!AZ154)/'STS Analysis'!AN154,"")</f>
        <v/>
      </c>
      <c r="V154" s="263" t="str">
        <f>+IFERROR(('STS Analysis'!D154-'STS Analysis'!AQ154/1000)/'STS Analysis'!D154,"")</f>
        <v/>
      </c>
      <c r="W154" s="7" t="str">
        <f>+IFERROR(('STS Analysis'!E154-'STS Analysis'!AX154)/'STS Analysis'!E154,"")</f>
        <v/>
      </c>
      <c r="X154" s="7" t="str">
        <f>+IFERROR(('STS Analysis'!I154-'STS Analysis'!AY154)/'STS Analysis'!I154,"")</f>
        <v/>
      </c>
      <c r="Y154" s="7" t="str">
        <f>+IFERROR(('STS Analysis'!J154-'STS Analysis'!AZ154)/'STS Analysis'!J154,"")</f>
        <v/>
      </c>
      <c r="Z154" s="137" t="str">
        <f>+IFERROR(('STS Analysis'!K154-'STS Analysis'!BA154)/'STS Analysis'!K154,"")</f>
        <v/>
      </c>
      <c r="AA154" s="260"/>
      <c r="AB154" s="7">
        <f>+IFERROR(('STS Analysis'!H154-'STS Analysis'!BD154)/'STS Analysis'!H154,"")</f>
        <v>0.12</v>
      </c>
      <c r="AC154" s="7">
        <f>+IFERROR(('STS Analysis'!I154-'STS Analysis'!BE154)/'STS Analysis'!I154,"")</f>
        <v>0.96948356807511737</v>
      </c>
      <c r="AD154" s="91" t="str">
        <f>+IFERROR(('STS Analysis'!J154-'STS Analysis'!BF154)/'STS Analysis'!J154,"")</f>
        <v/>
      </c>
      <c r="AE154" s="263" t="str">
        <f>+IFERROR(('STS Analysis'!BC154-'STS Analysis'!BI154)/'STS Analysis'!BC154,"")</f>
        <v/>
      </c>
      <c r="AF154" s="7">
        <f>+IFERROR(('STS Analysis'!BD154-'STS Analysis'!BJ154)/'STS Analysis'!BD154,"")</f>
        <v>0.34090909090909088</v>
      </c>
      <c r="AG154" s="7">
        <f>+IFERROR(('STS Analysis'!BE154-'STS Analysis'!BK154)/'STS Analysis'!BE154,"")</f>
        <v>0.14615384615384616</v>
      </c>
      <c r="AH154" s="7">
        <f>+IFERROR(('STS Analysis'!BF154-'STS Analysis'!BL154)/'STS Analysis'!BF154,"")</f>
        <v>-0.18348623853211007</v>
      </c>
      <c r="AI154" s="260" t="str">
        <f>+IFERROR(('STS Analysis'!D154-'STS Analysis'!BI154/1000)/'STS Analysis'!D154,"")</f>
        <v/>
      </c>
      <c r="AJ154" s="7">
        <f>+IFERROR(('STS Analysis'!E154-'STS Analysis'!BJ154)/'STS Analysis'!E154,"")</f>
        <v>0.86818181818181817</v>
      </c>
      <c r="AK154" s="7">
        <f>+IFERROR(('STS Analysis'!I154-'STS Analysis'!BK154)/'STS Analysis'!I154,"")</f>
        <v>0.97394366197183102</v>
      </c>
      <c r="AL154" s="7" t="str">
        <f>+IFERROR(('STS Analysis'!J154-'STS Analysis'!BL154)/'STS Analysis'!J154,"")</f>
        <v/>
      </c>
      <c r="AM154" s="91">
        <f>+IFERROR(('STS Analysis'!K154-'STS Analysis'!BM154)/'STS Analysis'!K154,"")</f>
        <v>1</v>
      </c>
      <c r="AN154" s="93"/>
    </row>
    <row r="155" spans="1:40" x14ac:dyDescent="0.35">
      <c r="A155" s="193">
        <v>43566</v>
      </c>
      <c r="B155" s="260" t="str">
        <f>+IFERROR(('STS Analysis'!D155-'STS Analysis'!G155)/'STS Analysis'!D155,"")</f>
        <v/>
      </c>
      <c r="C155" s="290" t="str">
        <f>+IFERROR(('STS Analysis'!E155-'STS Analysis'!H155)/'STS Analysis'!E155,"")</f>
        <v/>
      </c>
      <c r="D155" s="259" t="str">
        <f>IFERROR(('STS Analysis'!D155-'STS Analysis'!G155)/('STS Analysis'!N155-'STS Analysis'!G155),"")</f>
        <v/>
      </c>
      <c r="E155" s="266"/>
      <c r="F155" s="263" t="str">
        <f>+IFERROR(('STS Analysis'!G155-('STS Analysis'!W155))/'STS Analysis'!G155,"")</f>
        <v/>
      </c>
      <c r="G155" s="7" t="str">
        <f>+IFERROR(('STS Analysis'!H155-'STS Analysis'!X155)/'STS Analysis'!H155,"")</f>
        <v/>
      </c>
      <c r="H155" s="7" t="str">
        <f>+IFERROR(('STS Analysis'!I155-'STS Analysis'!Y155)/'STS Analysis'!I155,"")</f>
        <v/>
      </c>
      <c r="I155" s="7" t="str">
        <f>+IFERROR(('STS Analysis'!J155-'STS Analysis'!Z155)/'STS Analysis'!J155,"")</f>
        <v/>
      </c>
      <c r="J155" s="260" t="str">
        <f>+IFERROR(('STS Analysis'!W155-'STS Analysis'!AD155/1000)/'STS Analysis'!W155,"")</f>
        <v/>
      </c>
      <c r="K155" s="7" t="str">
        <f>+IFERROR(('STS Analysis'!X155-'STS Analysis'!AE155)/'STS Analysis'!X155,"")</f>
        <v/>
      </c>
      <c r="L155" s="7" t="str">
        <f>+IFERROR(('STS Analysis'!Y155-'STS Analysis'!AF155)/'STS Analysis'!Y155,"")</f>
        <v/>
      </c>
      <c r="M155" s="7" t="str">
        <f>+IFERROR(('STS Analysis'!Z155-'STS Analysis'!AG155)/'STS Analysis'!Z155,"")</f>
        <v/>
      </c>
      <c r="N155" s="260" t="str">
        <f>+IFERROR(('STS Analysis'!AD155-'STS Analysis'!AK155)/'STS Analysis'!AD155,"")</f>
        <v/>
      </c>
      <c r="O155" s="7" t="str">
        <f>+IFERROR(('STS Analysis'!AE155-'STS Analysis'!AL155)/'STS Analysis'!AE155,"")</f>
        <v/>
      </c>
      <c r="P155" s="7" t="str">
        <f>+IFERROR(('STS Analysis'!AF155-'STS Analysis'!AM155)/'STS Analysis'!AF155,"")</f>
        <v/>
      </c>
      <c r="Q155" s="7" t="str">
        <f>+IFERROR(('STS Analysis'!AG155-'STS Analysis'!AN155)/'STS Analysis'!AG155,"")</f>
        <v/>
      </c>
      <c r="R155" s="260" t="str">
        <f>+IFERROR(('STS Analysis'!AK155-'STS Analysis'!AQ155)/'STS Analysis'!AK155,"")</f>
        <v/>
      </c>
      <c r="S155" s="7" t="str">
        <f>+IFERROR(('STS Analysis'!AL155-'STS Analysis'!AX155)/'STS Analysis'!AL155,"")</f>
        <v/>
      </c>
      <c r="T155" s="7" t="str">
        <f>+IFERROR(('STS Analysis'!AM155-'STS Analysis'!AY155)/'STS Analysis'!AM155,"")</f>
        <v/>
      </c>
      <c r="U155" s="91" t="str">
        <f>+IFERROR(('STS Analysis'!AN155-'STS Analysis'!AZ155)/'STS Analysis'!AN155,"")</f>
        <v/>
      </c>
      <c r="V155" s="263" t="str">
        <f>+IFERROR(('STS Analysis'!D155-'STS Analysis'!AQ155/1000)/'STS Analysis'!D155,"")</f>
        <v/>
      </c>
      <c r="W155" s="7" t="str">
        <f>+IFERROR(('STS Analysis'!E155-'STS Analysis'!AX155)/'STS Analysis'!E155,"")</f>
        <v/>
      </c>
      <c r="X155" s="7" t="str">
        <f>+IFERROR(('STS Analysis'!I155-'STS Analysis'!AY155)/'STS Analysis'!I155,"")</f>
        <v/>
      </c>
      <c r="Y155" s="7" t="str">
        <f>+IFERROR(('STS Analysis'!J155-'STS Analysis'!AZ155)/'STS Analysis'!J155,"")</f>
        <v/>
      </c>
      <c r="Z155" s="137" t="str">
        <f>+IFERROR(('STS Analysis'!K155-'STS Analysis'!BA155)/'STS Analysis'!K155,"")</f>
        <v/>
      </c>
      <c r="AA155" s="260"/>
      <c r="AB155" s="7" t="str">
        <f>+IFERROR(('STS Analysis'!H155-'STS Analysis'!BD155)/'STS Analysis'!H155,"")</f>
        <v/>
      </c>
      <c r="AC155" s="7" t="str">
        <f>+IFERROR(('STS Analysis'!I155-'STS Analysis'!BE155)/'STS Analysis'!I155,"")</f>
        <v/>
      </c>
      <c r="AD155" s="91" t="str">
        <f>+IFERROR(('STS Analysis'!J155-'STS Analysis'!BF155)/'STS Analysis'!J155,"")</f>
        <v/>
      </c>
      <c r="AE155" s="263" t="str">
        <f>+IFERROR(('STS Analysis'!BC155-'STS Analysis'!BI155)/'STS Analysis'!BC155,"")</f>
        <v/>
      </c>
      <c r="AF155" s="7" t="str">
        <f>+IFERROR(('STS Analysis'!BD155-'STS Analysis'!BJ155)/'STS Analysis'!BD155,"")</f>
        <v/>
      </c>
      <c r="AG155" s="7" t="str">
        <f>+IFERROR(('STS Analysis'!BE155-'STS Analysis'!BK155)/'STS Analysis'!BE155,"")</f>
        <v/>
      </c>
      <c r="AH155" s="7" t="str">
        <f>+IFERROR(('STS Analysis'!BF155-'STS Analysis'!BL155)/'STS Analysis'!BF155,"")</f>
        <v/>
      </c>
      <c r="AI155" s="260" t="str">
        <f>+IFERROR(('STS Analysis'!D155-'STS Analysis'!BI155/1000)/'STS Analysis'!D155,"")</f>
        <v/>
      </c>
      <c r="AJ155" s="7" t="str">
        <f>+IFERROR(('STS Analysis'!E155-'STS Analysis'!BJ155)/'STS Analysis'!E155,"")</f>
        <v/>
      </c>
      <c r="AK155" s="7" t="str">
        <f>+IFERROR(('STS Analysis'!I155-'STS Analysis'!BK155)/'STS Analysis'!I155,"")</f>
        <v/>
      </c>
      <c r="AL155" s="7" t="str">
        <f>+IFERROR(('STS Analysis'!J155-'STS Analysis'!BL155)/'STS Analysis'!J155,"")</f>
        <v/>
      </c>
      <c r="AM155" s="91" t="str">
        <f>+IFERROR(('STS Analysis'!K155-'STS Analysis'!BM155)/'STS Analysis'!K155,"")</f>
        <v/>
      </c>
      <c r="AN155" s="93"/>
    </row>
    <row r="156" spans="1:40" x14ac:dyDescent="0.35">
      <c r="A156" s="193">
        <v>43567</v>
      </c>
      <c r="B156" s="260">
        <f>+IFERROR(('STS Analysis'!D156-'STS Analysis'!G156)/'STS Analysis'!D156,"")</f>
        <v>0.63007516040708134</v>
      </c>
      <c r="C156" s="290" t="str">
        <f>+IFERROR(('STS Analysis'!E156-'STS Analysis'!H156)/'STS Analysis'!E156,"")</f>
        <v/>
      </c>
      <c r="D156" s="259">
        <f>IFERROR(('STS Analysis'!D156-'STS Analysis'!G156)/('STS Analysis'!N156-'STS Analysis'!G156),"")</f>
        <v>0.53580473737626533</v>
      </c>
      <c r="E156" s="266"/>
      <c r="F156" s="263" t="str">
        <f>+IFERROR(('STS Analysis'!G156-('STS Analysis'!W156))/'STS Analysis'!G156,"")</f>
        <v/>
      </c>
      <c r="G156" s="7" t="str">
        <f>+IFERROR(('STS Analysis'!H156-'STS Analysis'!X156)/'STS Analysis'!H156,"")</f>
        <v/>
      </c>
      <c r="H156" s="7" t="str">
        <f>+IFERROR(('STS Analysis'!I156-'STS Analysis'!Y156)/'STS Analysis'!I156,"")</f>
        <v/>
      </c>
      <c r="I156" s="7" t="str">
        <f>+IFERROR(('STS Analysis'!J156-'STS Analysis'!Z156)/'STS Analysis'!J156,"")</f>
        <v/>
      </c>
      <c r="J156" s="260" t="str">
        <f>+IFERROR(('STS Analysis'!W156-'STS Analysis'!AD156/1000)/'STS Analysis'!W156,"")</f>
        <v/>
      </c>
      <c r="K156" s="7" t="str">
        <f>+IFERROR(('STS Analysis'!X156-'STS Analysis'!AE156)/'STS Analysis'!X156,"")</f>
        <v/>
      </c>
      <c r="L156" s="7" t="str">
        <f>+IFERROR(('STS Analysis'!Y156-'STS Analysis'!AF156)/'STS Analysis'!Y156,"")</f>
        <v/>
      </c>
      <c r="M156" s="7" t="str">
        <f>+IFERROR(('STS Analysis'!Z156-'STS Analysis'!AG156)/'STS Analysis'!Z156,"")</f>
        <v/>
      </c>
      <c r="N156" s="260" t="str">
        <f>+IFERROR(('STS Analysis'!AD156-'STS Analysis'!AK156)/'STS Analysis'!AD156,"")</f>
        <v/>
      </c>
      <c r="O156" s="7" t="str">
        <f>+IFERROR(('STS Analysis'!AE156-'STS Analysis'!AL156)/'STS Analysis'!AE156,"")</f>
        <v/>
      </c>
      <c r="P156" s="7" t="str">
        <f>+IFERROR(('STS Analysis'!AF156-'STS Analysis'!AM156)/'STS Analysis'!AF156,"")</f>
        <v/>
      </c>
      <c r="Q156" s="7" t="str">
        <f>+IFERROR(('STS Analysis'!AG156-'STS Analysis'!AN156)/'STS Analysis'!AG156,"")</f>
        <v/>
      </c>
      <c r="R156" s="260" t="str">
        <f>+IFERROR(('STS Analysis'!AK156-'STS Analysis'!AQ156)/'STS Analysis'!AK156,"")</f>
        <v/>
      </c>
      <c r="S156" s="7" t="str">
        <f>+IFERROR(('STS Analysis'!AL156-'STS Analysis'!AX156)/'STS Analysis'!AL156,"")</f>
        <v/>
      </c>
      <c r="T156" s="7" t="str">
        <f>+IFERROR(('STS Analysis'!AM156-'STS Analysis'!AY156)/'STS Analysis'!AM156,"")</f>
        <v/>
      </c>
      <c r="U156" s="91" t="str">
        <f>+IFERROR(('STS Analysis'!AN156-'STS Analysis'!AZ156)/'STS Analysis'!AN156,"")</f>
        <v/>
      </c>
      <c r="V156" s="263" t="str">
        <f>+IFERROR(('STS Analysis'!D156-'STS Analysis'!AQ156/1000)/'STS Analysis'!D156,"")</f>
        <v/>
      </c>
      <c r="W156" s="7" t="str">
        <f>+IFERROR(('STS Analysis'!E156-'STS Analysis'!AX156)/'STS Analysis'!E156,"")</f>
        <v/>
      </c>
      <c r="X156" s="7" t="str">
        <f>+IFERROR(('STS Analysis'!I156-'STS Analysis'!AY156)/'STS Analysis'!I156,"")</f>
        <v/>
      </c>
      <c r="Y156" s="7" t="str">
        <f>+IFERROR(('STS Analysis'!J156-'STS Analysis'!AZ156)/'STS Analysis'!J156,"")</f>
        <v/>
      </c>
      <c r="Z156" s="137" t="str">
        <f>+IFERROR(('STS Analysis'!K156-'STS Analysis'!BA156)/'STS Analysis'!K156,"")</f>
        <v/>
      </c>
      <c r="AA156" s="260"/>
      <c r="AB156" s="7" t="str">
        <f>+IFERROR(('STS Analysis'!H156-'STS Analysis'!BD156)/'STS Analysis'!H156,"")</f>
        <v/>
      </c>
      <c r="AC156" s="7" t="str">
        <f>+IFERROR(('STS Analysis'!I156-'STS Analysis'!BE156)/'STS Analysis'!I156,"")</f>
        <v/>
      </c>
      <c r="AD156" s="91" t="str">
        <f>+IFERROR(('STS Analysis'!J156-'STS Analysis'!BF156)/'STS Analysis'!J156,"")</f>
        <v/>
      </c>
      <c r="AE156" s="263" t="str">
        <f>+IFERROR(('STS Analysis'!BC156-'STS Analysis'!BI156)/'STS Analysis'!BC156,"")</f>
        <v/>
      </c>
      <c r="AF156" s="7" t="str">
        <f>+IFERROR(('STS Analysis'!BD156-'STS Analysis'!BJ156)/'STS Analysis'!BD156,"")</f>
        <v/>
      </c>
      <c r="AG156" s="7" t="str">
        <f>+IFERROR(('STS Analysis'!BE156-'STS Analysis'!BK156)/'STS Analysis'!BE156,"")</f>
        <v/>
      </c>
      <c r="AH156" s="7" t="str">
        <f>+IFERROR(('STS Analysis'!BF156-'STS Analysis'!BL156)/'STS Analysis'!BF156,"")</f>
        <v/>
      </c>
      <c r="AI156" s="260" t="str">
        <f>+IFERROR(('STS Analysis'!D156-'STS Analysis'!BI156/1000)/'STS Analysis'!D156,"")</f>
        <v/>
      </c>
      <c r="AJ156" s="7" t="str">
        <f>+IFERROR(('STS Analysis'!E156-'STS Analysis'!BJ156)/'STS Analysis'!E156,"")</f>
        <v/>
      </c>
      <c r="AK156" s="7" t="str">
        <f>+IFERROR(('STS Analysis'!I156-'STS Analysis'!BK156)/'STS Analysis'!I156,"")</f>
        <v/>
      </c>
      <c r="AL156" s="7" t="str">
        <f>+IFERROR(('STS Analysis'!J156-'STS Analysis'!BL156)/'STS Analysis'!J156,"")</f>
        <v/>
      </c>
      <c r="AM156" s="91" t="str">
        <f>+IFERROR(('STS Analysis'!K156-'STS Analysis'!BM156)/'STS Analysis'!K156,"")</f>
        <v/>
      </c>
      <c r="AN156" s="93"/>
    </row>
    <row r="157" spans="1:40" x14ac:dyDescent="0.35">
      <c r="A157" s="193">
        <v>43568</v>
      </c>
      <c r="B157" s="295" t="str">
        <f>+IFERROR(('STS Analysis'!D157-'STS Analysis'!G157)/'STS Analysis'!D157,"")</f>
        <v/>
      </c>
      <c r="C157" s="296" t="str">
        <f>+IFERROR(('STS Analysis'!E157-'STS Analysis'!H157)/'STS Analysis'!E157,"")</f>
        <v/>
      </c>
      <c r="D157" s="296" t="str">
        <f>IFERROR(('STS Analysis'!D157-'STS Analysis'!G157)/('STS Analysis'!N157-'STS Analysis'!G157),"")</f>
        <v/>
      </c>
      <c r="E157" s="297"/>
      <c r="F157" s="298" t="str">
        <f>+IFERROR(('STS Analysis'!G157-('STS Analysis'!W157))/'STS Analysis'!G157,"")</f>
        <v/>
      </c>
      <c r="G157" s="299" t="str">
        <f>+IFERROR(('STS Analysis'!H157-'STS Analysis'!X157)/'STS Analysis'!H157,"")</f>
        <v/>
      </c>
      <c r="H157" s="299" t="str">
        <f>+IFERROR(('STS Analysis'!I157-'STS Analysis'!Y157)/'STS Analysis'!I157,"")</f>
        <v/>
      </c>
      <c r="I157" s="299" t="str">
        <f>+IFERROR(('STS Analysis'!J157-'STS Analysis'!Z157)/'STS Analysis'!J157,"")</f>
        <v/>
      </c>
      <c r="J157" s="295" t="str">
        <f>+IFERROR(('STS Analysis'!W157-'STS Analysis'!AD157/1000)/'STS Analysis'!W157,"")</f>
        <v/>
      </c>
      <c r="K157" s="299" t="str">
        <f>+IFERROR(('STS Analysis'!X157-'STS Analysis'!AE157)/'STS Analysis'!X157,"")</f>
        <v/>
      </c>
      <c r="L157" s="299" t="str">
        <f>+IFERROR(('STS Analysis'!Y157-'STS Analysis'!AF157)/'STS Analysis'!Y157,"")</f>
        <v/>
      </c>
      <c r="M157" s="299" t="str">
        <f>+IFERROR(('STS Analysis'!Z157-'STS Analysis'!AG157)/'STS Analysis'!Z157,"")</f>
        <v/>
      </c>
      <c r="N157" s="295" t="str">
        <f>+IFERROR(('STS Analysis'!AD157-'STS Analysis'!AK157)/'STS Analysis'!AD157,"")</f>
        <v/>
      </c>
      <c r="O157" s="299" t="str">
        <f>+IFERROR(('STS Analysis'!AE157-'STS Analysis'!AL157)/'STS Analysis'!AE157,"")</f>
        <v/>
      </c>
      <c r="P157" s="299" t="str">
        <f>+IFERROR(('STS Analysis'!AF157-'STS Analysis'!AM157)/'STS Analysis'!AF157,"")</f>
        <v/>
      </c>
      <c r="Q157" s="299" t="str">
        <f>+IFERROR(('STS Analysis'!AG157-'STS Analysis'!AN157)/'STS Analysis'!AG157,"")</f>
        <v/>
      </c>
      <c r="R157" s="295" t="str">
        <f>+IFERROR(('STS Analysis'!AK157-'STS Analysis'!AQ157)/'STS Analysis'!AK157,"")</f>
        <v/>
      </c>
      <c r="S157" s="299" t="str">
        <f>+IFERROR(('STS Analysis'!AL157-'STS Analysis'!AX157)/'STS Analysis'!AL157,"")</f>
        <v/>
      </c>
      <c r="T157" s="299" t="str">
        <f>+IFERROR(('STS Analysis'!AM157-'STS Analysis'!AY157)/'STS Analysis'!AM157,"")</f>
        <v/>
      </c>
      <c r="U157" s="300" t="str">
        <f>+IFERROR(('STS Analysis'!AN157-'STS Analysis'!AZ157)/'STS Analysis'!AN157,"")</f>
        <v/>
      </c>
      <c r="V157" s="298" t="str">
        <f>+IFERROR(('STS Analysis'!D157-'STS Analysis'!AQ157/1000)/'STS Analysis'!D157,"")</f>
        <v/>
      </c>
      <c r="W157" s="299" t="str">
        <f>+IFERROR(('STS Analysis'!E157-'STS Analysis'!AX157)/'STS Analysis'!E157,"")</f>
        <v/>
      </c>
      <c r="X157" s="299" t="str">
        <f>+IFERROR(('STS Analysis'!I157-'STS Analysis'!AY157)/'STS Analysis'!I157,"")</f>
        <v/>
      </c>
      <c r="Y157" s="299" t="str">
        <f>+IFERROR(('STS Analysis'!J157-'STS Analysis'!AZ157)/'STS Analysis'!J157,"")</f>
        <v/>
      </c>
      <c r="Z157" s="301" t="str">
        <f>+IFERROR(('STS Analysis'!K157-'STS Analysis'!BA157)/'STS Analysis'!K157,"")</f>
        <v/>
      </c>
      <c r="AA157" s="295"/>
      <c r="AB157" s="299" t="str">
        <f>+IFERROR(('STS Analysis'!H157-'STS Analysis'!BD157)/'STS Analysis'!H157,"")</f>
        <v/>
      </c>
      <c r="AC157" s="299" t="str">
        <f>+IFERROR(('STS Analysis'!I157-'STS Analysis'!BE157)/'STS Analysis'!I157,"")</f>
        <v/>
      </c>
      <c r="AD157" s="300" t="str">
        <f>+IFERROR(('STS Analysis'!J157-'STS Analysis'!BF157)/'STS Analysis'!J157,"")</f>
        <v/>
      </c>
      <c r="AE157" s="298" t="str">
        <f>+IFERROR(('STS Analysis'!BC157-'STS Analysis'!BI157)/'STS Analysis'!BC157,"")</f>
        <v/>
      </c>
      <c r="AF157" s="299" t="str">
        <f>+IFERROR(('STS Analysis'!BD157-'STS Analysis'!BJ157)/'STS Analysis'!BD157,"")</f>
        <v/>
      </c>
      <c r="AG157" s="299" t="str">
        <f>+IFERROR(('STS Analysis'!BE157-'STS Analysis'!BK157)/'STS Analysis'!BE157,"")</f>
        <v/>
      </c>
      <c r="AH157" s="299" t="str">
        <f>+IFERROR(('STS Analysis'!BF157-'STS Analysis'!BL157)/'STS Analysis'!BF157,"")</f>
        <v/>
      </c>
      <c r="AI157" s="295" t="str">
        <f>+IFERROR(('STS Analysis'!D157-'STS Analysis'!BI157/1000)/'STS Analysis'!D157,"")</f>
        <v/>
      </c>
      <c r="AJ157" s="299" t="str">
        <f>+IFERROR(('STS Analysis'!E157-'STS Analysis'!BJ157)/'STS Analysis'!E157,"")</f>
        <v/>
      </c>
      <c r="AK157" s="299" t="str">
        <f>+IFERROR(('STS Analysis'!I157-'STS Analysis'!BK157)/'STS Analysis'!I157,"")</f>
        <v/>
      </c>
      <c r="AL157" s="299" t="str">
        <f>+IFERROR(('STS Analysis'!J157-'STS Analysis'!BL157)/'STS Analysis'!J157,"")</f>
        <v/>
      </c>
      <c r="AM157" s="300" t="str">
        <f>+IFERROR(('STS Analysis'!K157-'STS Analysis'!BM157)/'STS Analysis'!K157,"")</f>
        <v/>
      </c>
      <c r="AN157" s="90"/>
    </row>
    <row r="158" spans="1:40" x14ac:dyDescent="0.35">
      <c r="A158" s="193">
        <v>43569</v>
      </c>
      <c r="B158" s="295" t="str">
        <f>+IFERROR(('STS Analysis'!D158-'STS Analysis'!G158)/'STS Analysis'!D158,"")</f>
        <v/>
      </c>
      <c r="C158" s="296" t="str">
        <f>+IFERROR(('STS Analysis'!E158-'STS Analysis'!H158)/'STS Analysis'!E158,"")</f>
        <v/>
      </c>
      <c r="D158" s="296" t="str">
        <f>IFERROR(('STS Analysis'!D158-'STS Analysis'!G158)/('STS Analysis'!N158-'STS Analysis'!G158),"")</f>
        <v/>
      </c>
      <c r="E158" s="297"/>
      <c r="F158" s="298" t="str">
        <f>+IFERROR(('STS Analysis'!G158-('STS Analysis'!W158))/'STS Analysis'!G158,"")</f>
        <v/>
      </c>
      <c r="G158" s="299" t="str">
        <f>+IFERROR(('STS Analysis'!H158-'STS Analysis'!X158)/'STS Analysis'!H158,"")</f>
        <v/>
      </c>
      <c r="H158" s="299" t="str">
        <f>+IFERROR(('STS Analysis'!I158-'STS Analysis'!Y158)/'STS Analysis'!I158,"")</f>
        <v/>
      </c>
      <c r="I158" s="299" t="str">
        <f>+IFERROR(('STS Analysis'!J158-'STS Analysis'!Z158)/'STS Analysis'!J158,"")</f>
        <v/>
      </c>
      <c r="J158" s="295" t="str">
        <f>+IFERROR(('STS Analysis'!W158-'STS Analysis'!AD158/1000)/'STS Analysis'!W158,"")</f>
        <v/>
      </c>
      <c r="K158" s="299" t="str">
        <f>+IFERROR(('STS Analysis'!X158-'STS Analysis'!AE158)/'STS Analysis'!X158,"")</f>
        <v/>
      </c>
      <c r="L158" s="299" t="str">
        <f>+IFERROR(('STS Analysis'!Y158-'STS Analysis'!AF158)/'STS Analysis'!Y158,"")</f>
        <v/>
      </c>
      <c r="M158" s="299" t="str">
        <f>+IFERROR(('STS Analysis'!Z158-'STS Analysis'!AG158)/'STS Analysis'!Z158,"")</f>
        <v/>
      </c>
      <c r="N158" s="295" t="str">
        <f>+IFERROR(('STS Analysis'!AD158-'STS Analysis'!AK158)/'STS Analysis'!AD158,"")</f>
        <v/>
      </c>
      <c r="O158" s="299" t="str">
        <f>+IFERROR(('STS Analysis'!AE158-'STS Analysis'!AL158)/'STS Analysis'!AE158,"")</f>
        <v/>
      </c>
      <c r="P158" s="299" t="str">
        <f>+IFERROR(('STS Analysis'!AF158-'STS Analysis'!AM158)/'STS Analysis'!AF158,"")</f>
        <v/>
      </c>
      <c r="Q158" s="299" t="str">
        <f>+IFERROR(('STS Analysis'!AG158-'STS Analysis'!AN158)/'STS Analysis'!AG158,"")</f>
        <v/>
      </c>
      <c r="R158" s="295" t="str">
        <f>+IFERROR(('STS Analysis'!AK158-'STS Analysis'!AQ158)/'STS Analysis'!AK158,"")</f>
        <v/>
      </c>
      <c r="S158" s="299" t="str">
        <f>+IFERROR(('STS Analysis'!AL158-'STS Analysis'!AX158)/'STS Analysis'!AL158,"")</f>
        <v/>
      </c>
      <c r="T158" s="299" t="str">
        <f>+IFERROR(('STS Analysis'!AM158-'STS Analysis'!AY158)/'STS Analysis'!AM158,"")</f>
        <v/>
      </c>
      <c r="U158" s="300" t="str">
        <f>+IFERROR(('STS Analysis'!AN158-'STS Analysis'!AZ158)/'STS Analysis'!AN158,"")</f>
        <v/>
      </c>
      <c r="V158" s="298" t="str">
        <f>+IFERROR(('STS Analysis'!D158-'STS Analysis'!AQ158/1000)/'STS Analysis'!D158,"")</f>
        <v/>
      </c>
      <c r="W158" s="299" t="str">
        <f>+IFERROR(('STS Analysis'!E158-'STS Analysis'!AX158)/'STS Analysis'!E158,"")</f>
        <v/>
      </c>
      <c r="X158" s="299" t="str">
        <f>+IFERROR(('STS Analysis'!I158-'STS Analysis'!AY158)/'STS Analysis'!I158,"")</f>
        <v/>
      </c>
      <c r="Y158" s="299" t="str">
        <f>+IFERROR(('STS Analysis'!J158-'STS Analysis'!AZ158)/'STS Analysis'!J158,"")</f>
        <v/>
      </c>
      <c r="Z158" s="301" t="str">
        <f>+IFERROR(('STS Analysis'!K158-'STS Analysis'!BA158)/'STS Analysis'!K158,"")</f>
        <v/>
      </c>
      <c r="AA158" s="295"/>
      <c r="AB158" s="299" t="str">
        <f>+IFERROR(('STS Analysis'!H158-'STS Analysis'!BD158)/'STS Analysis'!H158,"")</f>
        <v/>
      </c>
      <c r="AC158" s="299" t="str">
        <f>+IFERROR(('STS Analysis'!I158-'STS Analysis'!BE158)/'STS Analysis'!I158,"")</f>
        <v/>
      </c>
      <c r="AD158" s="300" t="str">
        <f>+IFERROR(('STS Analysis'!J158-'STS Analysis'!BF158)/'STS Analysis'!J158,"")</f>
        <v/>
      </c>
      <c r="AE158" s="298" t="str">
        <f>+IFERROR(('STS Analysis'!BC158-'STS Analysis'!BI158)/'STS Analysis'!BC158,"")</f>
        <v/>
      </c>
      <c r="AF158" s="299" t="str">
        <f>+IFERROR(('STS Analysis'!BD158-'STS Analysis'!BJ158)/'STS Analysis'!BD158,"")</f>
        <v/>
      </c>
      <c r="AG158" s="299" t="str">
        <f>+IFERROR(('STS Analysis'!BE158-'STS Analysis'!BK158)/'STS Analysis'!BE158,"")</f>
        <v/>
      </c>
      <c r="AH158" s="299" t="str">
        <f>+IFERROR(('STS Analysis'!BF158-'STS Analysis'!BL158)/'STS Analysis'!BF158,"")</f>
        <v/>
      </c>
      <c r="AI158" s="295" t="str">
        <f>+IFERROR(('STS Analysis'!D158-'STS Analysis'!BI158/1000)/'STS Analysis'!D158,"")</f>
        <v/>
      </c>
      <c r="AJ158" s="299" t="str">
        <f>+IFERROR(('STS Analysis'!E158-'STS Analysis'!BJ158)/'STS Analysis'!E158,"")</f>
        <v/>
      </c>
      <c r="AK158" s="299" t="str">
        <f>+IFERROR(('STS Analysis'!I158-'STS Analysis'!BK158)/'STS Analysis'!I158,"")</f>
        <v/>
      </c>
      <c r="AL158" s="299" t="str">
        <f>+IFERROR(('STS Analysis'!J158-'STS Analysis'!BL158)/'STS Analysis'!J158,"")</f>
        <v/>
      </c>
      <c r="AM158" s="300" t="str">
        <f>+IFERROR(('STS Analysis'!K158-'STS Analysis'!BM158)/'STS Analysis'!K158,"")</f>
        <v/>
      </c>
      <c r="AN158" s="90"/>
    </row>
    <row r="159" spans="1:40" x14ac:dyDescent="0.35">
      <c r="A159" s="193">
        <v>43570</v>
      </c>
      <c r="B159" s="260">
        <f>+IFERROR(('STS Analysis'!D159-'STS Analysis'!G159)/'STS Analysis'!D159,"")</f>
        <v>0.54788396602455991</v>
      </c>
      <c r="C159" s="290" t="str">
        <f>+IFERROR(('STS Analysis'!E159-'STS Analysis'!H159)/'STS Analysis'!E159,"")</f>
        <v/>
      </c>
      <c r="D159" s="259">
        <f>IFERROR(('STS Analysis'!D159-'STS Analysis'!G159)/('STS Analysis'!N159-'STS Analysis'!G159),"")</f>
        <v>0.14413812398122838</v>
      </c>
      <c r="E159" s="266"/>
      <c r="F159" s="263" t="str">
        <f>+IFERROR(('STS Analysis'!G159-('STS Analysis'!W159))/'STS Analysis'!G159,"")</f>
        <v/>
      </c>
      <c r="G159" s="7" t="str">
        <f>+IFERROR(('STS Analysis'!H159-'STS Analysis'!X159)/'STS Analysis'!H159,"")</f>
        <v/>
      </c>
      <c r="H159" s="7" t="str">
        <f>+IFERROR(('STS Analysis'!I159-'STS Analysis'!Y159)/'STS Analysis'!I159,"")</f>
        <v/>
      </c>
      <c r="I159" s="7" t="str">
        <f>+IFERROR(('STS Analysis'!J159-'STS Analysis'!Z159)/'STS Analysis'!J159,"")</f>
        <v/>
      </c>
      <c r="J159" s="260" t="str">
        <f>+IFERROR(('STS Analysis'!W159-'STS Analysis'!AD159/1000)/'STS Analysis'!W159,"")</f>
        <v/>
      </c>
      <c r="K159" s="7" t="str">
        <f>+IFERROR(('STS Analysis'!X159-'STS Analysis'!AE159)/'STS Analysis'!X159,"")</f>
        <v/>
      </c>
      <c r="L159" s="7" t="str">
        <f>+IFERROR(('STS Analysis'!Y159-'STS Analysis'!AF159)/'STS Analysis'!Y159,"")</f>
        <v/>
      </c>
      <c r="M159" s="7" t="str">
        <f>+IFERROR(('STS Analysis'!Z159-'STS Analysis'!AG159)/'STS Analysis'!Z159,"")</f>
        <v/>
      </c>
      <c r="N159" s="260" t="str">
        <f>+IFERROR(('STS Analysis'!AD159-'STS Analysis'!AK159)/'STS Analysis'!AD159,"")</f>
        <v/>
      </c>
      <c r="O159" s="7" t="str">
        <f>+IFERROR(('STS Analysis'!AE159-'STS Analysis'!AL159)/'STS Analysis'!AE159,"")</f>
        <v/>
      </c>
      <c r="P159" s="7" t="str">
        <f>+IFERROR(('STS Analysis'!AF159-'STS Analysis'!AM159)/'STS Analysis'!AF159,"")</f>
        <v/>
      </c>
      <c r="Q159" s="7" t="str">
        <f>+IFERROR(('STS Analysis'!AG159-'STS Analysis'!AN159)/'STS Analysis'!AG159,"")</f>
        <v/>
      </c>
      <c r="R159" s="260" t="str">
        <f>+IFERROR(('STS Analysis'!AK159-'STS Analysis'!AQ159)/'STS Analysis'!AK159,"")</f>
        <v/>
      </c>
      <c r="S159" s="7" t="str">
        <f>+IFERROR(('STS Analysis'!AL159-'STS Analysis'!AX159)/'STS Analysis'!AL159,"")</f>
        <v/>
      </c>
      <c r="T159" s="7" t="str">
        <f>+IFERROR(('STS Analysis'!AM159-'STS Analysis'!AY159)/'STS Analysis'!AM159,"")</f>
        <v/>
      </c>
      <c r="U159" s="91" t="str">
        <f>+IFERROR(('STS Analysis'!AN159-'STS Analysis'!AZ159)/'STS Analysis'!AN159,"")</f>
        <v/>
      </c>
      <c r="V159" s="263" t="str">
        <f>+IFERROR(('STS Analysis'!D159-'STS Analysis'!AQ159/1000)/'STS Analysis'!D159,"")</f>
        <v/>
      </c>
      <c r="W159" s="7" t="str">
        <f>+IFERROR(('STS Analysis'!E159-'STS Analysis'!AX159)/'STS Analysis'!E159,"")</f>
        <v/>
      </c>
      <c r="X159" s="7" t="str">
        <f>+IFERROR(('STS Analysis'!I159-'STS Analysis'!AY159)/'STS Analysis'!I159,"")</f>
        <v/>
      </c>
      <c r="Y159" s="7" t="str">
        <f>+IFERROR(('STS Analysis'!J159-'STS Analysis'!AZ159)/'STS Analysis'!J159,"")</f>
        <v/>
      </c>
      <c r="Z159" s="137" t="str">
        <f>+IFERROR(('STS Analysis'!K159-'STS Analysis'!BA159)/'STS Analysis'!K159,"")</f>
        <v/>
      </c>
      <c r="AA159" s="260"/>
      <c r="AB159" s="7" t="str">
        <f>+IFERROR(('STS Analysis'!H159-'STS Analysis'!BD159)/'STS Analysis'!H159,"")</f>
        <v/>
      </c>
      <c r="AC159" s="7" t="str">
        <f>+IFERROR(('STS Analysis'!I159-'STS Analysis'!BE159)/'STS Analysis'!I159,"")</f>
        <v/>
      </c>
      <c r="AD159" s="91" t="str">
        <f>+IFERROR(('STS Analysis'!J159-'STS Analysis'!BF159)/'STS Analysis'!J159,"")</f>
        <v/>
      </c>
      <c r="AE159" s="263" t="str">
        <f>+IFERROR(('STS Analysis'!BC159-'STS Analysis'!BI159)/'STS Analysis'!BC159,"")</f>
        <v/>
      </c>
      <c r="AF159" s="7" t="str">
        <f>+IFERROR(('STS Analysis'!BD159-'STS Analysis'!BJ159)/'STS Analysis'!BD159,"")</f>
        <v/>
      </c>
      <c r="AG159" s="7" t="str">
        <f>+IFERROR(('STS Analysis'!BE159-'STS Analysis'!BK159)/'STS Analysis'!BE159,"")</f>
        <v/>
      </c>
      <c r="AH159" s="7" t="str">
        <f>+IFERROR(('STS Analysis'!BF159-'STS Analysis'!BL159)/'STS Analysis'!BF159,"")</f>
        <v/>
      </c>
      <c r="AI159" s="260" t="str">
        <f>+IFERROR(('STS Analysis'!D159-'STS Analysis'!BI159/1000)/'STS Analysis'!D159,"")</f>
        <v/>
      </c>
      <c r="AJ159" s="7" t="str">
        <f>+IFERROR(('STS Analysis'!E159-'STS Analysis'!BJ159)/'STS Analysis'!E159,"")</f>
        <v/>
      </c>
      <c r="AK159" s="7" t="str">
        <f>+IFERROR(('STS Analysis'!I159-'STS Analysis'!BK159)/'STS Analysis'!I159,"")</f>
        <v/>
      </c>
      <c r="AL159" s="7" t="str">
        <f>+IFERROR(('STS Analysis'!J159-'STS Analysis'!BL159)/'STS Analysis'!J159,"")</f>
        <v/>
      </c>
      <c r="AM159" s="91" t="str">
        <f>+IFERROR(('STS Analysis'!K159-'STS Analysis'!BM159)/'STS Analysis'!K159,"")</f>
        <v/>
      </c>
      <c r="AN159" s="93"/>
    </row>
    <row r="160" spans="1:40" x14ac:dyDescent="0.35">
      <c r="A160" s="193">
        <v>43571</v>
      </c>
      <c r="B160" s="260" t="str">
        <f>+IFERROR(('STS Analysis'!D160-'STS Analysis'!G160)/'STS Analysis'!D160,"")</f>
        <v/>
      </c>
      <c r="C160" s="290" t="str">
        <f>+IFERROR(('STS Analysis'!E160-'STS Analysis'!H160)/'STS Analysis'!E160,"")</f>
        <v/>
      </c>
      <c r="D160" s="259" t="str">
        <f>IFERROR(('STS Analysis'!D160-'STS Analysis'!G160)/('STS Analysis'!N160-'STS Analysis'!G160),"")</f>
        <v/>
      </c>
      <c r="E160" s="266"/>
      <c r="F160" s="263" t="str">
        <f>+IFERROR(('STS Analysis'!G160-('STS Analysis'!W160))/'STS Analysis'!G160,"")</f>
        <v/>
      </c>
      <c r="G160" s="7" t="str">
        <f>+IFERROR(('STS Analysis'!H160-'STS Analysis'!X160)/'STS Analysis'!H160,"")</f>
        <v/>
      </c>
      <c r="H160" s="7" t="str">
        <f>+IFERROR(('STS Analysis'!I160-'STS Analysis'!Y160)/'STS Analysis'!I160,"")</f>
        <v/>
      </c>
      <c r="I160" s="7" t="str">
        <f>+IFERROR(('STS Analysis'!J160-'STS Analysis'!Z160)/'STS Analysis'!J160,"")</f>
        <v/>
      </c>
      <c r="J160" s="260" t="str">
        <f>+IFERROR(('STS Analysis'!W160-'STS Analysis'!AD160/1000)/'STS Analysis'!W160,"")</f>
        <v/>
      </c>
      <c r="K160" s="7" t="str">
        <f>+IFERROR(('STS Analysis'!X160-'STS Analysis'!AE160)/'STS Analysis'!X160,"")</f>
        <v/>
      </c>
      <c r="L160" s="7" t="str">
        <f>+IFERROR(('STS Analysis'!Y160-'STS Analysis'!AF160)/'STS Analysis'!Y160,"")</f>
        <v/>
      </c>
      <c r="M160" s="7" t="str">
        <f>+IFERROR(('STS Analysis'!Z160-'STS Analysis'!AG160)/'STS Analysis'!Z160,"")</f>
        <v/>
      </c>
      <c r="N160" s="260" t="str">
        <f>+IFERROR(('STS Analysis'!AD160-'STS Analysis'!AK160)/'STS Analysis'!AD160,"")</f>
        <v/>
      </c>
      <c r="O160" s="7" t="str">
        <f>+IFERROR(('STS Analysis'!AE160-'STS Analysis'!AL160)/'STS Analysis'!AE160,"")</f>
        <v/>
      </c>
      <c r="P160" s="7" t="str">
        <f>+IFERROR(('STS Analysis'!AF160-'STS Analysis'!AM160)/'STS Analysis'!AF160,"")</f>
        <v/>
      </c>
      <c r="Q160" s="7" t="str">
        <f>+IFERROR(('STS Analysis'!AG160-'STS Analysis'!AN160)/'STS Analysis'!AG160,"")</f>
        <v/>
      </c>
      <c r="R160" s="260" t="str">
        <f>+IFERROR(('STS Analysis'!AK160-'STS Analysis'!AQ160)/'STS Analysis'!AK160,"")</f>
        <v/>
      </c>
      <c r="S160" s="7" t="str">
        <f>+IFERROR(('STS Analysis'!AL160-'STS Analysis'!AX160)/'STS Analysis'!AL160,"")</f>
        <v/>
      </c>
      <c r="T160" s="7" t="str">
        <f>+IFERROR(('STS Analysis'!AM160-'STS Analysis'!AY160)/'STS Analysis'!AM160,"")</f>
        <v/>
      </c>
      <c r="U160" s="91" t="str">
        <f>+IFERROR(('STS Analysis'!AN160-'STS Analysis'!AZ160)/'STS Analysis'!AN160,"")</f>
        <v/>
      </c>
      <c r="V160" s="263" t="str">
        <f>+IFERROR(('STS Analysis'!D160-'STS Analysis'!AQ160/1000)/'STS Analysis'!D160,"")</f>
        <v/>
      </c>
      <c r="W160" s="7" t="str">
        <f>+IFERROR(('STS Analysis'!E160-'STS Analysis'!AX160)/'STS Analysis'!E160,"")</f>
        <v/>
      </c>
      <c r="X160" s="7" t="str">
        <f>+IFERROR(('STS Analysis'!I160-'STS Analysis'!AY160)/'STS Analysis'!I160,"")</f>
        <v/>
      </c>
      <c r="Y160" s="7" t="str">
        <f>+IFERROR(('STS Analysis'!J160-'STS Analysis'!AZ160)/'STS Analysis'!J160,"")</f>
        <v/>
      </c>
      <c r="Z160" s="137" t="str">
        <f>+IFERROR(('STS Analysis'!K160-'STS Analysis'!BA160)/'STS Analysis'!K160,"")</f>
        <v/>
      </c>
      <c r="AA160" s="260"/>
      <c r="AB160" s="7" t="str">
        <f>+IFERROR(('STS Analysis'!H160-'STS Analysis'!BD160)/'STS Analysis'!H160,"")</f>
        <v/>
      </c>
      <c r="AC160" s="7" t="str">
        <f>+IFERROR(('STS Analysis'!I160-'STS Analysis'!BE160)/'STS Analysis'!I160,"")</f>
        <v/>
      </c>
      <c r="AD160" s="91" t="str">
        <f>+IFERROR(('STS Analysis'!J160-'STS Analysis'!BF160)/'STS Analysis'!J160,"")</f>
        <v/>
      </c>
      <c r="AE160" s="263" t="str">
        <f>+IFERROR(('STS Analysis'!BC160-'STS Analysis'!BI160)/'STS Analysis'!BC160,"")</f>
        <v/>
      </c>
      <c r="AF160" s="7" t="str">
        <f>+IFERROR(('STS Analysis'!BD160-'STS Analysis'!BJ160)/'STS Analysis'!BD160,"")</f>
        <v/>
      </c>
      <c r="AG160" s="7" t="str">
        <f>+IFERROR(('STS Analysis'!BE160-'STS Analysis'!BK160)/'STS Analysis'!BE160,"")</f>
        <v/>
      </c>
      <c r="AH160" s="7" t="str">
        <f>+IFERROR(('STS Analysis'!BF160-'STS Analysis'!BL160)/'STS Analysis'!BF160,"")</f>
        <v/>
      </c>
      <c r="AI160" s="260" t="str">
        <f>+IFERROR(('STS Analysis'!D160-'STS Analysis'!BI160/1000)/'STS Analysis'!D160,"")</f>
        <v/>
      </c>
      <c r="AJ160" s="7" t="str">
        <f>+IFERROR(('STS Analysis'!E160-'STS Analysis'!BJ160)/'STS Analysis'!E160,"")</f>
        <v/>
      </c>
      <c r="AK160" s="7" t="str">
        <f>+IFERROR(('STS Analysis'!I160-'STS Analysis'!BK160)/'STS Analysis'!I160,"")</f>
        <v/>
      </c>
      <c r="AL160" s="7" t="str">
        <f>+IFERROR(('STS Analysis'!J160-'STS Analysis'!BL160)/'STS Analysis'!J160,"")</f>
        <v/>
      </c>
      <c r="AM160" s="91" t="str">
        <f>+IFERROR(('STS Analysis'!K160-'STS Analysis'!BM160)/'STS Analysis'!K160,"")</f>
        <v/>
      </c>
      <c r="AN160" s="93"/>
    </row>
    <row r="161" spans="1:40" x14ac:dyDescent="0.35">
      <c r="A161" s="193">
        <v>43572</v>
      </c>
      <c r="B161" s="260">
        <f>+IFERROR(('STS Analysis'!D161-'STS Analysis'!G161)/'STS Analysis'!D161,"")</f>
        <v>0.41817386272578022</v>
      </c>
      <c r="C161" s="290">
        <f>+IFERROR(('STS Analysis'!E161-'STS Analysis'!H161)/'STS Analysis'!E161,"")</f>
        <v>0.71326164874551967</v>
      </c>
      <c r="D161" s="259">
        <f>IFERROR(('STS Analysis'!D161-'STS Analysis'!G161)/('STS Analysis'!N161-'STS Analysis'!G161),"")</f>
        <v>0.1622564048524745</v>
      </c>
      <c r="E161" s="266"/>
      <c r="F161" s="263" t="str">
        <f>+IFERROR(('STS Analysis'!G161-('STS Analysis'!W161))/'STS Analysis'!G161,"")</f>
        <v/>
      </c>
      <c r="G161" s="7" t="str">
        <f>+IFERROR(('STS Analysis'!H161-'STS Analysis'!X161)/'STS Analysis'!H161,"")</f>
        <v/>
      </c>
      <c r="H161" s="7" t="str">
        <f>+IFERROR(('STS Analysis'!I161-'STS Analysis'!Y161)/'STS Analysis'!I161,"")</f>
        <v/>
      </c>
      <c r="I161" s="7" t="str">
        <f>+IFERROR(('STS Analysis'!J161-'STS Analysis'!Z161)/'STS Analysis'!J161,"")</f>
        <v/>
      </c>
      <c r="J161" s="260" t="str">
        <f>+IFERROR(('STS Analysis'!W161-'STS Analysis'!AD161/1000)/'STS Analysis'!W161,"")</f>
        <v/>
      </c>
      <c r="K161" s="7" t="str">
        <f>+IFERROR(('STS Analysis'!X161-'STS Analysis'!AE161)/'STS Analysis'!X161,"")</f>
        <v/>
      </c>
      <c r="L161" s="7" t="str">
        <f>+IFERROR(('STS Analysis'!Y161-'STS Analysis'!AF161)/'STS Analysis'!Y161,"")</f>
        <v/>
      </c>
      <c r="M161" s="7" t="str">
        <f>+IFERROR(('STS Analysis'!Z161-'STS Analysis'!AG161)/'STS Analysis'!Z161,"")</f>
        <v/>
      </c>
      <c r="N161" s="260" t="str">
        <f>+IFERROR(('STS Analysis'!AD161-'STS Analysis'!AK161)/'STS Analysis'!AD161,"")</f>
        <v/>
      </c>
      <c r="O161" s="7" t="str">
        <f>+IFERROR(('STS Analysis'!AE161-'STS Analysis'!AL161)/'STS Analysis'!AE161,"")</f>
        <v/>
      </c>
      <c r="P161" s="7" t="str">
        <f>+IFERROR(('STS Analysis'!AF161-'STS Analysis'!AM161)/'STS Analysis'!AF161,"")</f>
        <v/>
      </c>
      <c r="Q161" s="7" t="str">
        <f>+IFERROR(('STS Analysis'!AG161-'STS Analysis'!AN161)/'STS Analysis'!AG161,"")</f>
        <v/>
      </c>
      <c r="R161" s="260" t="str">
        <f>+IFERROR(('STS Analysis'!AK161-'STS Analysis'!AQ161)/'STS Analysis'!AK161,"")</f>
        <v/>
      </c>
      <c r="S161" s="7" t="str">
        <f>+IFERROR(('STS Analysis'!AL161-'STS Analysis'!AX161)/'STS Analysis'!AL161,"")</f>
        <v/>
      </c>
      <c r="T161" s="7" t="str">
        <f>+IFERROR(('STS Analysis'!AM161-'STS Analysis'!AY161)/'STS Analysis'!AM161,"")</f>
        <v/>
      </c>
      <c r="U161" s="91" t="str">
        <f>+IFERROR(('STS Analysis'!AN161-'STS Analysis'!AZ161)/'STS Analysis'!AN161,"")</f>
        <v/>
      </c>
      <c r="V161" s="263" t="str">
        <f>+IFERROR(('STS Analysis'!D161-'STS Analysis'!AQ161/1000)/'STS Analysis'!D161,"")</f>
        <v/>
      </c>
      <c r="W161" s="7" t="str">
        <f>+IFERROR(('STS Analysis'!E161-'STS Analysis'!AX161)/'STS Analysis'!E161,"")</f>
        <v/>
      </c>
      <c r="X161" s="7" t="str">
        <f>+IFERROR(('STS Analysis'!I161-'STS Analysis'!AY161)/'STS Analysis'!I161,"")</f>
        <v/>
      </c>
      <c r="Y161" s="7" t="str">
        <f>+IFERROR(('STS Analysis'!J161-'STS Analysis'!AZ161)/'STS Analysis'!J161,"")</f>
        <v/>
      </c>
      <c r="Z161" s="137" t="str">
        <f>+IFERROR(('STS Analysis'!K161-'STS Analysis'!BA161)/'STS Analysis'!K161,"")</f>
        <v/>
      </c>
      <c r="AA161" s="260"/>
      <c r="AB161" s="7" t="str">
        <f>+IFERROR(('STS Analysis'!H161-'STS Analysis'!BD161)/'STS Analysis'!H161,"")</f>
        <v/>
      </c>
      <c r="AC161" s="7" t="str">
        <f>+IFERROR(('STS Analysis'!I161-'STS Analysis'!BE161)/'STS Analysis'!I161,"")</f>
        <v/>
      </c>
      <c r="AD161" s="91" t="str">
        <f>+IFERROR(('STS Analysis'!J161-'STS Analysis'!BF161)/'STS Analysis'!J161,"")</f>
        <v/>
      </c>
      <c r="AE161" s="263" t="str">
        <f>+IFERROR(('STS Analysis'!BC161-'STS Analysis'!BI161)/'STS Analysis'!BC161,"")</f>
        <v/>
      </c>
      <c r="AF161" s="7" t="str">
        <f>+IFERROR(('STS Analysis'!BD161-'STS Analysis'!BJ161)/'STS Analysis'!BD161,"")</f>
        <v/>
      </c>
      <c r="AG161" s="7" t="str">
        <f>+IFERROR(('STS Analysis'!BE161-'STS Analysis'!BK161)/'STS Analysis'!BE161,"")</f>
        <v/>
      </c>
      <c r="AH161" s="7" t="str">
        <f>+IFERROR(('STS Analysis'!BF161-'STS Analysis'!BL161)/'STS Analysis'!BF161,"")</f>
        <v/>
      </c>
      <c r="AI161" s="260" t="str">
        <f>+IFERROR(('STS Analysis'!D161-'STS Analysis'!BI161/1000)/'STS Analysis'!D161,"")</f>
        <v/>
      </c>
      <c r="AJ161" s="7">
        <f>+IFERROR(('STS Analysis'!E161-'STS Analysis'!BJ161)/'STS Analysis'!E161,"")</f>
        <v>0.88602150537634405</v>
      </c>
      <c r="AK161" s="7">
        <f>+IFERROR(('STS Analysis'!I161-'STS Analysis'!BK161)/'STS Analysis'!I161,"")</f>
        <v>0.66807511737089198</v>
      </c>
      <c r="AL161" s="7">
        <f>+IFERROR(('STS Analysis'!J161-'STS Analysis'!BL161)/'STS Analysis'!J161,"")</f>
        <v>0.56173913043478252</v>
      </c>
      <c r="AM161" s="91" t="str">
        <f>+IFERROR(('STS Analysis'!K161-'STS Analysis'!BM161)/'STS Analysis'!K161,"")</f>
        <v/>
      </c>
      <c r="AN161" s="93"/>
    </row>
    <row r="162" spans="1:40" x14ac:dyDescent="0.35">
      <c r="A162" s="193">
        <v>43573</v>
      </c>
      <c r="B162" s="260" t="str">
        <f>+IFERROR(('STS Analysis'!D162-'STS Analysis'!G162)/'STS Analysis'!D162,"")</f>
        <v/>
      </c>
      <c r="C162" s="290" t="str">
        <f>+IFERROR(('STS Analysis'!E162-'STS Analysis'!H162)/'STS Analysis'!E162,"")</f>
        <v/>
      </c>
      <c r="D162" s="259" t="str">
        <f>IFERROR(('STS Analysis'!D162-'STS Analysis'!G162)/('STS Analysis'!N162-'STS Analysis'!G162),"")</f>
        <v/>
      </c>
      <c r="E162" s="266"/>
      <c r="F162" s="263" t="str">
        <f>+IFERROR(('STS Analysis'!G162-('STS Analysis'!W162))/'STS Analysis'!G162,"")</f>
        <v/>
      </c>
      <c r="G162" s="7" t="str">
        <f>+IFERROR(('STS Analysis'!H162-'STS Analysis'!X162)/'STS Analysis'!H162,"")</f>
        <v/>
      </c>
      <c r="H162" s="7" t="str">
        <f>+IFERROR(('STS Analysis'!I162-'STS Analysis'!Y162)/'STS Analysis'!I162,"")</f>
        <v/>
      </c>
      <c r="I162" s="7" t="str">
        <f>+IFERROR(('STS Analysis'!J162-'STS Analysis'!Z162)/'STS Analysis'!J162,"")</f>
        <v/>
      </c>
      <c r="J162" s="260" t="str">
        <f>+IFERROR(('STS Analysis'!W162-'STS Analysis'!AD162/1000)/'STS Analysis'!W162,"")</f>
        <v/>
      </c>
      <c r="K162" s="7" t="str">
        <f>+IFERROR(('STS Analysis'!X162-'STS Analysis'!AE162)/'STS Analysis'!X162,"")</f>
        <v/>
      </c>
      <c r="L162" s="7" t="str">
        <f>+IFERROR(('STS Analysis'!Y162-'STS Analysis'!AF162)/'STS Analysis'!Y162,"")</f>
        <v/>
      </c>
      <c r="M162" s="7" t="str">
        <f>+IFERROR(('STS Analysis'!Z162-'STS Analysis'!AG162)/'STS Analysis'!Z162,"")</f>
        <v/>
      </c>
      <c r="N162" s="260" t="str">
        <f>+IFERROR(('STS Analysis'!AD162-'STS Analysis'!AK162)/'STS Analysis'!AD162,"")</f>
        <v/>
      </c>
      <c r="O162" s="7" t="str">
        <f>+IFERROR(('STS Analysis'!AE162-'STS Analysis'!AL162)/'STS Analysis'!AE162,"")</f>
        <v/>
      </c>
      <c r="P162" s="7" t="str">
        <f>+IFERROR(('STS Analysis'!AF162-'STS Analysis'!AM162)/'STS Analysis'!AF162,"")</f>
        <v/>
      </c>
      <c r="Q162" s="7" t="str">
        <f>+IFERROR(('STS Analysis'!AG162-'STS Analysis'!AN162)/'STS Analysis'!AG162,"")</f>
        <v/>
      </c>
      <c r="R162" s="260" t="str">
        <f>+IFERROR(('STS Analysis'!AK162-'STS Analysis'!AQ162)/'STS Analysis'!AK162,"")</f>
        <v/>
      </c>
      <c r="S162" s="7" t="str">
        <f>+IFERROR(('STS Analysis'!AL162-'STS Analysis'!AX162)/'STS Analysis'!AL162,"")</f>
        <v/>
      </c>
      <c r="T162" s="7" t="str">
        <f>+IFERROR(('STS Analysis'!AM162-'STS Analysis'!AY162)/'STS Analysis'!AM162,"")</f>
        <v/>
      </c>
      <c r="U162" s="91" t="str">
        <f>+IFERROR(('STS Analysis'!AN162-'STS Analysis'!AZ162)/'STS Analysis'!AN162,"")</f>
        <v/>
      </c>
      <c r="V162" s="263" t="str">
        <f>+IFERROR(('STS Analysis'!D162-'STS Analysis'!AQ162/1000)/'STS Analysis'!D162,"")</f>
        <v/>
      </c>
      <c r="W162" s="7" t="str">
        <f>+IFERROR(('STS Analysis'!E162-'STS Analysis'!AX162)/'STS Analysis'!E162,"")</f>
        <v/>
      </c>
      <c r="X162" s="7" t="str">
        <f>+IFERROR(('STS Analysis'!I162-'STS Analysis'!AY162)/'STS Analysis'!I162,"")</f>
        <v/>
      </c>
      <c r="Y162" s="7" t="str">
        <f>+IFERROR(('STS Analysis'!J162-'STS Analysis'!AZ162)/'STS Analysis'!J162,"")</f>
        <v/>
      </c>
      <c r="Z162" s="137" t="str">
        <f>+IFERROR(('STS Analysis'!K162-'STS Analysis'!BA162)/'STS Analysis'!K162,"")</f>
        <v/>
      </c>
      <c r="AA162" s="260"/>
      <c r="AB162" s="7" t="str">
        <f>+IFERROR(('STS Analysis'!H162-'STS Analysis'!BD162)/'STS Analysis'!H162,"")</f>
        <v/>
      </c>
      <c r="AC162" s="7" t="str">
        <f>+IFERROR(('STS Analysis'!I162-'STS Analysis'!BE162)/'STS Analysis'!I162,"")</f>
        <v/>
      </c>
      <c r="AD162" s="91" t="str">
        <f>+IFERROR(('STS Analysis'!J162-'STS Analysis'!BF162)/'STS Analysis'!J162,"")</f>
        <v/>
      </c>
      <c r="AE162" s="263" t="str">
        <f>+IFERROR(('STS Analysis'!BC162-'STS Analysis'!BI162)/'STS Analysis'!BC162,"")</f>
        <v/>
      </c>
      <c r="AF162" s="7" t="str">
        <f>+IFERROR(('STS Analysis'!BD162-'STS Analysis'!BJ162)/'STS Analysis'!BD162,"")</f>
        <v/>
      </c>
      <c r="AG162" s="7" t="str">
        <f>+IFERROR(('STS Analysis'!BE162-'STS Analysis'!BK162)/'STS Analysis'!BE162,"")</f>
        <v/>
      </c>
      <c r="AH162" s="7" t="str">
        <f>+IFERROR(('STS Analysis'!BF162-'STS Analysis'!BL162)/'STS Analysis'!BF162,"")</f>
        <v/>
      </c>
      <c r="AI162" s="260" t="str">
        <f>+IFERROR(('STS Analysis'!D162-'STS Analysis'!BI162/1000)/'STS Analysis'!D162,"")</f>
        <v/>
      </c>
      <c r="AJ162" s="7" t="str">
        <f>+IFERROR(('STS Analysis'!E162-'STS Analysis'!BJ162)/'STS Analysis'!E162,"")</f>
        <v/>
      </c>
      <c r="AK162" s="7" t="str">
        <f>+IFERROR(('STS Analysis'!I162-'STS Analysis'!BK162)/'STS Analysis'!I162,"")</f>
        <v/>
      </c>
      <c r="AL162" s="7" t="str">
        <f>+IFERROR(('STS Analysis'!J162-'STS Analysis'!BL162)/'STS Analysis'!J162,"")</f>
        <v/>
      </c>
      <c r="AM162" s="91" t="str">
        <f>+IFERROR(('STS Analysis'!K162-'STS Analysis'!BM162)/'STS Analysis'!K162,"")</f>
        <v/>
      </c>
      <c r="AN162" s="93"/>
    </row>
    <row r="163" spans="1:40" x14ac:dyDescent="0.35">
      <c r="A163" s="193">
        <v>43574</v>
      </c>
      <c r="B163" s="260">
        <f>+IFERROR(('STS Analysis'!D163-'STS Analysis'!G163)/'STS Analysis'!D163,"")</f>
        <v>0.77729831802022642</v>
      </c>
      <c r="C163" s="290" t="str">
        <f>+IFERROR(('STS Analysis'!E163-'STS Analysis'!H163)/'STS Analysis'!E163,"")</f>
        <v/>
      </c>
      <c r="D163" s="259">
        <f>IFERROR(('STS Analysis'!D163-'STS Analysis'!G163)/('STS Analysis'!N163-'STS Analysis'!G163),"")</f>
        <v>0.33930105602047611</v>
      </c>
      <c r="E163" s="266"/>
      <c r="F163" s="263" t="str">
        <f>+IFERROR(('STS Analysis'!G163-('STS Analysis'!W163))/'STS Analysis'!G163,"")</f>
        <v/>
      </c>
      <c r="G163" s="7" t="str">
        <f>+IFERROR(('STS Analysis'!H163-'STS Analysis'!X163)/'STS Analysis'!H163,"")</f>
        <v/>
      </c>
      <c r="H163" s="7" t="str">
        <f>+IFERROR(('STS Analysis'!I163-'STS Analysis'!Y163)/'STS Analysis'!I163,"")</f>
        <v/>
      </c>
      <c r="I163" s="7" t="str">
        <f>+IFERROR(('STS Analysis'!J163-'STS Analysis'!Z163)/'STS Analysis'!J163,"")</f>
        <v/>
      </c>
      <c r="J163" s="260" t="str">
        <f>+IFERROR(('STS Analysis'!W163-'STS Analysis'!AD163/1000)/'STS Analysis'!W163,"")</f>
        <v/>
      </c>
      <c r="K163" s="7" t="str">
        <f>+IFERROR(('STS Analysis'!X163-'STS Analysis'!AE163)/'STS Analysis'!X163,"")</f>
        <v/>
      </c>
      <c r="L163" s="7" t="str">
        <f>+IFERROR(('STS Analysis'!Y163-'STS Analysis'!AF163)/'STS Analysis'!Y163,"")</f>
        <v/>
      </c>
      <c r="M163" s="7" t="str">
        <f>+IFERROR(('STS Analysis'!Z163-'STS Analysis'!AG163)/'STS Analysis'!Z163,"")</f>
        <v/>
      </c>
      <c r="N163" s="260" t="str">
        <f>+IFERROR(('STS Analysis'!AD163-'STS Analysis'!AK163)/'STS Analysis'!AD163,"")</f>
        <v/>
      </c>
      <c r="O163" s="7" t="str">
        <f>+IFERROR(('STS Analysis'!AE163-'STS Analysis'!AL163)/'STS Analysis'!AE163,"")</f>
        <v/>
      </c>
      <c r="P163" s="7" t="str">
        <f>+IFERROR(('STS Analysis'!AF163-'STS Analysis'!AM163)/'STS Analysis'!AF163,"")</f>
        <v/>
      </c>
      <c r="Q163" s="7" t="str">
        <f>+IFERROR(('STS Analysis'!AG163-'STS Analysis'!AN163)/'STS Analysis'!AG163,"")</f>
        <v/>
      </c>
      <c r="R163" s="260" t="str">
        <f>+IFERROR(('STS Analysis'!AK163-'STS Analysis'!AQ163)/'STS Analysis'!AK163,"")</f>
        <v/>
      </c>
      <c r="S163" s="7" t="str">
        <f>+IFERROR(('STS Analysis'!AL163-'STS Analysis'!AX163)/'STS Analysis'!AL163,"")</f>
        <v/>
      </c>
      <c r="T163" s="7" t="str">
        <f>+IFERROR(('STS Analysis'!AM163-'STS Analysis'!AY163)/'STS Analysis'!AM163,"")</f>
        <v/>
      </c>
      <c r="U163" s="91" t="str">
        <f>+IFERROR(('STS Analysis'!AN163-'STS Analysis'!AZ163)/'STS Analysis'!AN163,"")</f>
        <v/>
      </c>
      <c r="V163" s="263" t="str">
        <f>+IFERROR(('STS Analysis'!D163-'STS Analysis'!AQ163/1000)/'STS Analysis'!D163,"")</f>
        <v/>
      </c>
      <c r="W163" s="7" t="str">
        <f>+IFERROR(('STS Analysis'!E163-'STS Analysis'!AX163)/'STS Analysis'!E163,"")</f>
        <v/>
      </c>
      <c r="X163" s="7" t="str">
        <f>+IFERROR(('STS Analysis'!I163-'STS Analysis'!AY163)/'STS Analysis'!I163,"")</f>
        <v/>
      </c>
      <c r="Y163" s="7" t="str">
        <f>+IFERROR(('STS Analysis'!J163-'STS Analysis'!AZ163)/'STS Analysis'!J163,"")</f>
        <v/>
      </c>
      <c r="Z163" s="137" t="str">
        <f>+IFERROR(('STS Analysis'!K163-'STS Analysis'!BA163)/'STS Analysis'!K163,"")</f>
        <v/>
      </c>
      <c r="AA163" s="260"/>
      <c r="AB163" s="7" t="str">
        <f>+IFERROR(('STS Analysis'!H163-'STS Analysis'!BD163)/'STS Analysis'!H163,"")</f>
        <v/>
      </c>
      <c r="AC163" s="7" t="str">
        <f>+IFERROR(('STS Analysis'!I163-'STS Analysis'!BE163)/'STS Analysis'!I163,"")</f>
        <v/>
      </c>
      <c r="AD163" s="91" t="str">
        <f>+IFERROR(('STS Analysis'!J163-'STS Analysis'!BF163)/'STS Analysis'!J163,"")</f>
        <v/>
      </c>
      <c r="AE163" s="263" t="str">
        <f>+IFERROR(('STS Analysis'!BC163-'STS Analysis'!BI163)/'STS Analysis'!BC163,"")</f>
        <v/>
      </c>
      <c r="AF163" s="7" t="str">
        <f>+IFERROR(('STS Analysis'!BD163-'STS Analysis'!BJ163)/'STS Analysis'!BD163,"")</f>
        <v/>
      </c>
      <c r="AG163" s="7" t="str">
        <f>+IFERROR(('STS Analysis'!BE163-'STS Analysis'!BK163)/'STS Analysis'!BE163,"")</f>
        <v/>
      </c>
      <c r="AH163" s="7" t="str">
        <f>+IFERROR(('STS Analysis'!BF163-'STS Analysis'!BL163)/'STS Analysis'!BF163,"")</f>
        <v/>
      </c>
      <c r="AI163" s="260" t="str">
        <f>+IFERROR(('STS Analysis'!D163-'STS Analysis'!BI163/1000)/'STS Analysis'!D163,"")</f>
        <v/>
      </c>
      <c r="AJ163" s="7" t="str">
        <f>+IFERROR(('STS Analysis'!E163-'STS Analysis'!BJ163)/'STS Analysis'!E163,"")</f>
        <v/>
      </c>
      <c r="AK163" s="7" t="str">
        <f>+IFERROR(('STS Analysis'!I163-'STS Analysis'!BK163)/'STS Analysis'!I163,"")</f>
        <v/>
      </c>
      <c r="AL163" s="7" t="str">
        <f>+IFERROR(('STS Analysis'!J163-'STS Analysis'!BL163)/'STS Analysis'!J163,"")</f>
        <v/>
      </c>
      <c r="AM163" s="91" t="str">
        <f>+IFERROR(('STS Analysis'!K163-'STS Analysis'!BM163)/'STS Analysis'!K163,"")</f>
        <v/>
      </c>
      <c r="AN163" s="93"/>
    </row>
    <row r="164" spans="1:40" x14ac:dyDescent="0.35">
      <c r="A164" s="193">
        <v>43575</v>
      </c>
      <c r="B164" s="295" t="str">
        <f>+IFERROR(('STS Analysis'!D164-'STS Analysis'!G164)/'STS Analysis'!D164,"")</f>
        <v/>
      </c>
      <c r="C164" s="296" t="str">
        <f>+IFERROR(('STS Analysis'!E164-'STS Analysis'!H164)/'STS Analysis'!E164,"")</f>
        <v/>
      </c>
      <c r="D164" s="296" t="str">
        <f>IFERROR(('STS Analysis'!D164-'STS Analysis'!G164)/('STS Analysis'!N164-'STS Analysis'!G164),"")</f>
        <v/>
      </c>
      <c r="E164" s="297"/>
      <c r="F164" s="298" t="str">
        <f>+IFERROR(('STS Analysis'!G164-('STS Analysis'!W164))/'STS Analysis'!G164,"")</f>
        <v/>
      </c>
      <c r="G164" s="299" t="str">
        <f>+IFERROR(('STS Analysis'!H164-'STS Analysis'!X164)/'STS Analysis'!H164,"")</f>
        <v/>
      </c>
      <c r="H164" s="299" t="str">
        <f>+IFERROR(('STS Analysis'!I164-'STS Analysis'!Y164)/'STS Analysis'!I164,"")</f>
        <v/>
      </c>
      <c r="I164" s="299" t="str">
        <f>+IFERROR(('STS Analysis'!J164-'STS Analysis'!Z164)/'STS Analysis'!J164,"")</f>
        <v/>
      </c>
      <c r="J164" s="295" t="str">
        <f>+IFERROR(('STS Analysis'!W164-'STS Analysis'!AD164/1000)/'STS Analysis'!W164,"")</f>
        <v/>
      </c>
      <c r="K164" s="299" t="str">
        <f>+IFERROR(('STS Analysis'!X164-'STS Analysis'!AE164)/'STS Analysis'!X164,"")</f>
        <v/>
      </c>
      <c r="L164" s="299" t="str">
        <f>+IFERROR(('STS Analysis'!Y164-'STS Analysis'!AF164)/'STS Analysis'!Y164,"")</f>
        <v/>
      </c>
      <c r="M164" s="299" t="str">
        <f>+IFERROR(('STS Analysis'!Z164-'STS Analysis'!AG164)/'STS Analysis'!Z164,"")</f>
        <v/>
      </c>
      <c r="N164" s="295" t="str">
        <f>+IFERROR(('STS Analysis'!AD164-'STS Analysis'!AK164)/'STS Analysis'!AD164,"")</f>
        <v/>
      </c>
      <c r="O164" s="299" t="str">
        <f>+IFERROR(('STS Analysis'!AE164-'STS Analysis'!AL164)/'STS Analysis'!AE164,"")</f>
        <v/>
      </c>
      <c r="P164" s="299" t="str">
        <f>+IFERROR(('STS Analysis'!AF164-'STS Analysis'!AM164)/'STS Analysis'!AF164,"")</f>
        <v/>
      </c>
      <c r="Q164" s="299" t="str">
        <f>+IFERROR(('STS Analysis'!AG164-'STS Analysis'!AN164)/'STS Analysis'!AG164,"")</f>
        <v/>
      </c>
      <c r="R164" s="295" t="str">
        <f>+IFERROR(('STS Analysis'!AK164-'STS Analysis'!AQ164)/'STS Analysis'!AK164,"")</f>
        <v/>
      </c>
      <c r="S164" s="299" t="str">
        <f>+IFERROR(('STS Analysis'!AL164-'STS Analysis'!AX164)/'STS Analysis'!AL164,"")</f>
        <v/>
      </c>
      <c r="T164" s="299" t="str">
        <f>+IFERROR(('STS Analysis'!AM164-'STS Analysis'!AY164)/'STS Analysis'!AM164,"")</f>
        <v/>
      </c>
      <c r="U164" s="300" t="str">
        <f>+IFERROR(('STS Analysis'!AN164-'STS Analysis'!AZ164)/'STS Analysis'!AN164,"")</f>
        <v/>
      </c>
      <c r="V164" s="298" t="str">
        <f>+IFERROR(('STS Analysis'!D164-'STS Analysis'!AQ164/1000)/'STS Analysis'!D164,"")</f>
        <v/>
      </c>
      <c r="W164" s="299" t="str">
        <f>+IFERROR(('STS Analysis'!E164-'STS Analysis'!AX164)/'STS Analysis'!E164,"")</f>
        <v/>
      </c>
      <c r="X164" s="299" t="str">
        <f>+IFERROR(('STS Analysis'!I164-'STS Analysis'!AY164)/'STS Analysis'!I164,"")</f>
        <v/>
      </c>
      <c r="Y164" s="299" t="str">
        <f>+IFERROR(('STS Analysis'!J164-'STS Analysis'!AZ164)/'STS Analysis'!J164,"")</f>
        <v/>
      </c>
      <c r="Z164" s="301" t="str">
        <f>+IFERROR(('STS Analysis'!K164-'STS Analysis'!BA164)/'STS Analysis'!K164,"")</f>
        <v/>
      </c>
      <c r="AA164" s="295"/>
      <c r="AB164" s="299" t="str">
        <f>+IFERROR(('STS Analysis'!H164-'STS Analysis'!BD164)/'STS Analysis'!H164,"")</f>
        <v/>
      </c>
      <c r="AC164" s="299" t="str">
        <f>+IFERROR(('STS Analysis'!I164-'STS Analysis'!BE164)/'STS Analysis'!I164,"")</f>
        <v/>
      </c>
      <c r="AD164" s="300" t="str">
        <f>+IFERROR(('STS Analysis'!J164-'STS Analysis'!BF164)/'STS Analysis'!J164,"")</f>
        <v/>
      </c>
      <c r="AE164" s="298" t="str">
        <f>+IFERROR(('STS Analysis'!BC164-'STS Analysis'!BI164)/'STS Analysis'!BC164,"")</f>
        <v/>
      </c>
      <c r="AF164" s="299" t="str">
        <f>+IFERROR(('STS Analysis'!BD164-'STS Analysis'!BJ164)/'STS Analysis'!BD164,"")</f>
        <v/>
      </c>
      <c r="AG164" s="299" t="str">
        <f>+IFERROR(('STS Analysis'!BE164-'STS Analysis'!BK164)/'STS Analysis'!BE164,"")</f>
        <v/>
      </c>
      <c r="AH164" s="299" t="str">
        <f>+IFERROR(('STS Analysis'!BF164-'STS Analysis'!BL164)/'STS Analysis'!BF164,"")</f>
        <v/>
      </c>
      <c r="AI164" s="295" t="str">
        <f>+IFERROR(('STS Analysis'!D164-'STS Analysis'!BI164/1000)/'STS Analysis'!D164,"")</f>
        <v/>
      </c>
      <c r="AJ164" s="299" t="str">
        <f>+IFERROR(('STS Analysis'!E164-'STS Analysis'!BJ164)/'STS Analysis'!E164,"")</f>
        <v/>
      </c>
      <c r="AK164" s="299" t="str">
        <f>+IFERROR(('STS Analysis'!I164-'STS Analysis'!BK164)/'STS Analysis'!I164,"")</f>
        <v/>
      </c>
      <c r="AL164" s="299" t="str">
        <f>+IFERROR(('STS Analysis'!J164-'STS Analysis'!BL164)/'STS Analysis'!J164,"")</f>
        <v/>
      </c>
      <c r="AM164" s="300" t="str">
        <f>+IFERROR(('STS Analysis'!K164-'STS Analysis'!BM164)/'STS Analysis'!K164,"")</f>
        <v/>
      </c>
      <c r="AN164" s="90"/>
    </row>
    <row r="165" spans="1:40" x14ac:dyDescent="0.35">
      <c r="A165" s="193">
        <v>43576</v>
      </c>
      <c r="B165" s="295" t="str">
        <f>+IFERROR(('STS Analysis'!D165-'STS Analysis'!G165)/'STS Analysis'!D165,"")</f>
        <v/>
      </c>
      <c r="C165" s="296" t="str">
        <f>+IFERROR(('STS Analysis'!E165-'STS Analysis'!H165)/'STS Analysis'!E165,"")</f>
        <v/>
      </c>
      <c r="D165" s="296" t="str">
        <f>IFERROR(('STS Analysis'!D165-'STS Analysis'!G165)/('STS Analysis'!N165-'STS Analysis'!G165),"")</f>
        <v/>
      </c>
      <c r="E165" s="297"/>
      <c r="F165" s="298" t="str">
        <f>+IFERROR(('STS Analysis'!G165-('STS Analysis'!W165))/'STS Analysis'!G165,"")</f>
        <v/>
      </c>
      <c r="G165" s="299" t="str">
        <f>+IFERROR(('STS Analysis'!H165-'STS Analysis'!X165)/'STS Analysis'!H165,"")</f>
        <v/>
      </c>
      <c r="H165" s="299" t="str">
        <f>+IFERROR(('STS Analysis'!I165-'STS Analysis'!Y165)/'STS Analysis'!I165,"")</f>
        <v/>
      </c>
      <c r="I165" s="299" t="str">
        <f>+IFERROR(('STS Analysis'!J165-'STS Analysis'!Z165)/'STS Analysis'!J165,"")</f>
        <v/>
      </c>
      <c r="J165" s="295" t="str">
        <f>+IFERROR(('STS Analysis'!W165-'STS Analysis'!AD165/1000)/'STS Analysis'!W165,"")</f>
        <v/>
      </c>
      <c r="K165" s="299" t="str">
        <f>+IFERROR(('STS Analysis'!X165-'STS Analysis'!AE165)/'STS Analysis'!X165,"")</f>
        <v/>
      </c>
      <c r="L165" s="299" t="str">
        <f>+IFERROR(('STS Analysis'!Y165-'STS Analysis'!AF165)/'STS Analysis'!Y165,"")</f>
        <v/>
      </c>
      <c r="M165" s="299" t="str">
        <f>+IFERROR(('STS Analysis'!Z165-'STS Analysis'!AG165)/'STS Analysis'!Z165,"")</f>
        <v/>
      </c>
      <c r="N165" s="295" t="str">
        <f>+IFERROR(('STS Analysis'!AD165-'STS Analysis'!AK165)/'STS Analysis'!AD165,"")</f>
        <v/>
      </c>
      <c r="O165" s="299" t="str">
        <f>+IFERROR(('STS Analysis'!AE165-'STS Analysis'!AL165)/'STS Analysis'!AE165,"")</f>
        <v/>
      </c>
      <c r="P165" s="299" t="str">
        <f>+IFERROR(('STS Analysis'!AF165-'STS Analysis'!AM165)/'STS Analysis'!AF165,"")</f>
        <v/>
      </c>
      <c r="Q165" s="299" t="str">
        <f>+IFERROR(('STS Analysis'!AG165-'STS Analysis'!AN165)/'STS Analysis'!AG165,"")</f>
        <v/>
      </c>
      <c r="R165" s="295" t="str">
        <f>+IFERROR(('STS Analysis'!AK165-'STS Analysis'!AQ165)/'STS Analysis'!AK165,"")</f>
        <v/>
      </c>
      <c r="S165" s="299" t="str">
        <f>+IFERROR(('STS Analysis'!AL165-'STS Analysis'!AX165)/'STS Analysis'!AL165,"")</f>
        <v/>
      </c>
      <c r="T165" s="299" t="str">
        <f>+IFERROR(('STS Analysis'!AM165-'STS Analysis'!AY165)/'STS Analysis'!AM165,"")</f>
        <v/>
      </c>
      <c r="U165" s="300" t="str">
        <f>+IFERROR(('STS Analysis'!AN165-'STS Analysis'!AZ165)/'STS Analysis'!AN165,"")</f>
        <v/>
      </c>
      <c r="V165" s="298" t="str">
        <f>+IFERROR(('STS Analysis'!D165-'STS Analysis'!AQ165/1000)/'STS Analysis'!D165,"")</f>
        <v/>
      </c>
      <c r="W165" s="299" t="str">
        <f>+IFERROR(('STS Analysis'!E165-'STS Analysis'!AX165)/'STS Analysis'!E165,"")</f>
        <v/>
      </c>
      <c r="X165" s="299" t="str">
        <f>+IFERROR(('STS Analysis'!I165-'STS Analysis'!AY165)/'STS Analysis'!I165,"")</f>
        <v/>
      </c>
      <c r="Y165" s="299" t="str">
        <f>+IFERROR(('STS Analysis'!J165-'STS Analysis'!AZ165)/'STS Analysis'!J165,"")</f>
        <v/>
      </c>
      <c r="Z165" s="301" t="str">
        <f>+IFERROR(('STS Analysis'!K165-'STS Analysis'!BA165)/'STS Analysis'!K165,"")</f>
        <v/>
      </c>
      <c r="AA165" s="295"/>
      <c r="AB165" s="299" t="str">
        <f>+IFERROR(('STS Analysis'!H165-'STS Analysis'!BD165)/'STS Analysis'!H165,"")</f>
        <v/>
      </c>
      <c r="AC165" s="299" t="str">
        <f>+IFERROR(('STS Analysis'!I165-'STS Analysis'!BE165)/'STS Analysis'!I165,"")</f>
        <v/>
      </c>
      <c r="AD165" s="300" t="str">
        <f>+IFERROR(('STS Analysis'!J165-'STS Analysis'!BF165)/'STS Analysis'!J165,"")</f>
        <v/>
      </c>
      <c r="AE165" s="298" t="str">
        <f>+IFERROR(('STS Analysis'!BC165-'STS Analysis'!BI165)/'STS Analysis'!BC165,"")</f>
        <v/>
      </c>
      <c r="AF165" s="299" t="str">
        <f>+IFERROR(('STS Analysis'!BD165-'STS Analysis'!BJ165)/'STS Analysis'!BD165,"")</f>
        <v/>
      </c>
      <c r="AG165" s="299" t="str">
        <f>+IFERROR(('STS Analysis'!BE165-'STS Analysis'!BK165)/'STS Analysis'!BE165,"")</f>
        <v/>
      </c>
      <c r="AH165" s="299" t="str">
        <f>+IFERROR(('STS Analysis'!BF165-'STS Analysis'!BL165)/'STS Analysis'!BF165,"")</f>
        <v/>
      </c>
      <c r="AI165" s="295" t="str">
        <f>+IFERROR(('STS Analysis'!D165-'STS Analysis'!BI165/1000)/'STS Analysis'!D165,"")</f>
        <v/>
      </c>
      <c r="AJ165" s="299" t="str">
        <f>+IFERROR(('STS Analysis'!E165-'STS Analysis'!BJ165)/'STS Analysis'!E165,"")</f>
        <v/>
      </c>
      <c r="AK165" s="299" t="str">
        <f>+IFERROR(('STS Analysis'!I165-'STS Analysis'!BK165)/'STS Analysis'!I165,"")</f>
        <v/>
      </c>
      <c r="AL165" s="299" t="str">
        <f>+IFERROR(('STS Analysis'!J165-'STS Analysis'!BL165)/'STS Analysis'!J165,"")</f>
        <v/>
      </c>
      <c r="AM165" s="300" t="str">
        <f>+IFERROR(('STS Analysis'!K165-'STS Analysis'!BM165)/'STS Analysis'!K165,"")</f>
        <v/>
      </c>
      <c r="AN165" s="90"/>
    </row>
    <row r="166" spans="1:40" x14ac:dyDescent="0.35">
      <c r="A166" s="193">
        <v>43577</v>
      </c>
      <c r="B166" s="260" t="str">
        <f>+IFERROR(('STS Analysis'!D166-'STS Analysis'!G166)/'STS Analysis'!D166,"")</f>
        <v/>
      </c>
      <c r="C166" s="290" t="str">
        <f>+IFERROR(('STS Analysis'!E166-'STS Analysis'!H166)/'STS Analysis'!E166,"")</f>
        <v/>
      </c>
      <c r="D166" s="259" t="str">
        <f>IFERROR(('STS Analysis'!D166-'STS Analysis'!G166)/('STS Analysis'!N166-'STS Analysis'!G166),"")</f>
        <v/>
      </c>
      <c r="E166" s="266"/>
      <c r="F166" s="263" t="str">
        <f>+IFERROR(('STS Analysis'!G166-('STS Analysis'!W166))/'STS Analysis'!G166,"")</f>
        <v/>
      </c>
      <c r="G166" s="7" t="str">
        <f>+IFERROR(('STS Analysis'!H166-'STS Analysis'!X166)/'STS Analysis'!H166,"")</f>
        <v/>
      </c>
      <c r="H166" s="7" t="str">
        <f>+IFERROR(('STS Analysis'!I166-'STS Analysis'!Y166)/'STS Analysis'!I166,"")</f>
        <v/>
      </c>
      <c r="I166" s="7" t="str">
        <f>+IFERROR(('STS Analysis'!J166-'STS Analysis'!Z166)/'STS Analysis'!J166,"")</f>
        <v/>
      </c>
      <c r="J166" s="260" t="str">
        <f>+IFERROR(('STS Analysis'!W166-'STS Analysis'!AD166/1000)/'STS Analysis'!W166,"")</f>
        <v/>
      </c>
      <c r="K166" s="7" t="str">
        <f>+IFERROR(('STS Analysis'!X166-'STS Analysis'!AE166)/'STS Analysis'!X166,"")</f>
        <v/>
      </c>
      <c r="L166" s="7" t="str">
        <f>+IFERROR(('STS Analysis'!Y166-'STS Analysis'!AF166)/'STS Analysis'!Y166,"")</f>
        <v/>
      </c>
      <c r="M166" s="7" t="str">
        <f>+IFERROR(('STS Analysis'!Z166-'STS Analysis'!AG166)/'STS Analysis'!Z166,"")</f>
        <v/>
      </c>
      <c r="N166" s="260" t="str">
        <f>+IFERROR(('STS Analysis'!AD166-'STS Analysis'!AK166)/'STS Analysis'!AD166,"")</f>
        <v/>
      </c>
      <c r="O166" s="7" t="str">
        <f>+IFERROR(('STS Analysis'!AE166-'STS Analysis'!AL166)/'STS Analysis'!AE166,"")</f>
        <v/>
      </c>
      <c r="P166" s="7" t="str">
        <f>+IFERROR(('STS Analysis'!AF166-'STS Analysis'!AM166)/'STS Analysis'!AF166,"")</f>
        <v/>
      </c>
      <c r="Q166" s="7" t="str">
        <f>+IFERROR(('STS Analysis'!AG166-'STS Analysis'!AN166)/'STS Analysis'!AG166,"")</f>
        <v/>
      </c>
      <c r="R166" s="260" t="str">
        <f>+IFERROR(('STS Analysis'!AK166-'STS Analysis'!AQ166)/'STS Analysis'!AK166,"")</f>
        <v/>
      </c>
      <c r="S166" s="7" t="str">
        <f>+IFERROR(('STS Analysis'!AL166-'STS Analysis'!AX166)/'STS Analysis'!AL166,"")</f>
        <v/>
      </c>
      <c r="T166" s="7" t="str">
        <f>+IFERROR(('STS Analysis'!AM166-'STS Analysis'!AY166)/'STS Analysis'!AM166,"")</f>
        <v/>
      </c>
      <c r="U166" s="91" t="str">
        <f>+IFERROR(('STS Analysis'!AN166-'STS Analysis'!AZ166)/'STS Analysis'!AN166,"")</f>
        <v/>
      </c>
      <c r="V166" s="263" t="str">
        <f>+IFERROR(('STS Analysis'!D166-'STS Analysis'!AQ166/1000)/'STS Analysis'!D166,"")</f>
        <v/>
      </c>
      <c r="W166" s="7" t="str">
        <f>+IFERROR(('STS Analysis'!E166-'STS Analysis'!AX166)/'STS Analysis'!E166,"")</f>
        <v/>
      </c>
      <c r="X166" s="7" t="str">
        <f>+IFERROR(('STS Analysis'!I166-'STS Analysis'!AY166)/'STS Analysis'!I166,"")</f>
        <v/>
      </c>
      <c r="Y166" s="7" t="str">
        <f>+IFERROR(('STS Analysis'!J166-'STS Analysis'!AZ166)/'STS Analysis'!J166,"")</f>
        <v/>
      </c>
      <c r="Z166" s="137" t="str">
        <f>+IFERROR(('STS Analysis'!K166-'STS Analysis'!BA166)/'STS Analysis'!K166,"")</f>
        <v/>
      </c>
      <c r="AA166" s="260"/>
      <c r="AB166" s="7" t="str">
        <f>+IFERROR(('STS Analysis'!H166-'STS Analysis'!BD166)/'STS Analysis'!H166,"")</f>
        <v/>
      </c>
      <c r="AC166" s="7" t="str">
        <f>+IFERROR(('STS Analysis'!I166-'STS Analysis'!BE166)/'STS Analysis'!I166,"")</f>
        <v/>
      </c>
      <c r="AD166" s="91" t="str">
        <f>+IFERROR(('STS Analysis'!J166-'STS Analysis'!BF166)/'STS Analysis'!J166,"")</f>
        <v/>
      </c>
      <c r="AE166" s="263" t="str">
        <f>+IFERROR(('STS Analysis'!BC166-'STS Analysis'!BI166)/'STS Analysis'!BC166,"")</f>
        <v/>
      </c>
      <c r="AF166" s="7" t="str">
        <f>+IFERROR(('STS Analysis'!BD166-'STS Analysis'!BJ166)/'STS Analysis'!BD166,"")</f>
        <v/>
      </c>
      <c r="AG166" s="7" t="str">
        <f>+IFERROR(('STS Analysis'!BE166-'STS Analysis'!BK166)/'STS Analysis'!BE166,"")</f>
        <v/>
      </c>
      <c r="AH166" s="7" t="str">
        <f>+IFERROR(('STS Analysis'!BF166-'STS Analysis'!BL166)/'STS Analysis'!BF166,"")</f>
        <v/>
      </c>
      <c r="AI166" s="260" t="str">
        <f>+IFERROR(('STS Analysis'!D166-'STS Analysis'!BI166/1000)/'STS Analysis'!D166,"")</f>
        <v/>
      </c>
      <c r="AJ166" s="7" t="str">
        <f>+IFERROR(('STS Analysis'!E166-'STS Analysis'!BJ166)/'STS Analysis'!E166,"")</f>
        <v/>
      </c>
      <c r="AK166" s="7" t="str">
        <f>+IFERROR(('STS Analysis'!I166-'STS Analysis'!BK166)/'STS Analysis'!I166,"")</f>
        <v/>
      </c>
      <c r="AL166" s="7" t="str">
        <f>+IFERROR(('STS Analysis'!J166-'STS Analysis'!BL166)/'STS Analysis'!J166,"")</f>
        <v/>
      </c>
      <c r="AM166" s="91" t="str">
        <f>+IFERROR(('STS Analysis'!K166-'STS Analysis'!BM166)/'STS Analysis'!K166,"")</f>
        <v/>
      </c>
      <c r="AN166" s="93"/>
    </row>
    <row r="167" spans="1:40" x14ac:dyDescent="0.35">
      <c r="A167" s="193">
        <v>43578</v>
      </c>
      <c r="B167" s="260" t="str">
        <f>+IFERROR(('STS Analysis'!D167-'STS Analysis'!G167)/'STS Analysis'!D167,"")</f>
        <v/>
      </c>
      <c r="C167" s="290" t="str">
        <f>+IFERROR(('STS Analysis'!E167-'STS Analysis'!H167)/'STS Analysis'!E167,"")</f>
        <v/>
      </c>
      <c r="D167" s="259" t="str">
        <f>IFERROR(('STS Analysis'!D167-'STS Analysis'!G167)/('STS Analysis'!N167-'STS Analysis'!G167),"")</f>
        <v/>
      </c>
      <c r="E167" s="266"/>
      <c r="F167" s="263" t="str">
        <f>+IFERROR(('STS Analysis'!G167-('STS Analysis'!W167))/'STS Analysis'!G167,"")</f>
        <v/>
      </c>
      <c r="G167" s="7" t="str">
        <f>+IFERROR(('STS Analysis'!H167-'STS Analysis'!X167)/'STS Analysis'!H167,"")</f>
        <v/>
      </c>
      <c r="H167" s="7" t="str">
        <f>+IFERROR(('STS Analysis'!I167-'STS Analysis'!Y167)/'STS Analysis'!I167,"")</f>
        <v/>
      </c>
      <c r="I167" s="7" t="str">
        <f>+IFERROR(('STS Analysis'!J167-'STS Analysis'!Z167)/'STS Analysis'!J167,"")</f>
        <v/>
      </c>
      <c r="J167" s="260" t="str">
        <f>+IFERROR(('STS Analysis'!W167-'STS Analysis'!AD167/1000)/'STS Analysis'!W167,"")</f>
        <v/>
      </c>
      <c r="K167" s="7" t="str">
        <f>+IFERROR(('STS Analysis'!X167-'STS Analysis'!AE167)/'STS Analysis'!X167,"")</f>
        <v/>
      </c>
      <c r="L167" s="7" t="str">
        <f>+IFERROR(('STS Analysis'!Y167-'STS Analysis'!AF167)/'STS Analysis'!Y167,"")</f>
        <v/>
      </c>
      <c r="M167" s="7" t="str">
        <f>+IFERROR(('STS Analysis'!Z167-'STS Analysis'!AG167)/'STS Analysis'!Z167,"")</f>
        <v/>
      </c>
      <c r="N167" s="260" t="str">
        <f>+IFERROR(('STS Analysis'!AD167-'STS Analysis'!AK167)/'STS Analysis'!AD167,"")</f>
        <v/>
      </c>
      <c r="O167" s="7" t="str">
        <f>+IFERROR(('STS Analysis'!AE167-'STS Analysis'!AL167)/'STS Analysis'!AE167,"")</f>
        <v/>
      </c>
      <c r="P167" s="7" t="str">
        <f>+IFERROR(('STS Analysis'!AF167-'STS Analysis'!AM167)/'STS Analysis'!AF167,"")</f>
        <v/>
      </c>
      <c r="Q167" s="7" t="str">
        <f>+IFERROR(('STS Analysis'!AG167-'STS Analysis'!AN167)/'STS Analysis'!AG167,"")</f>
        <v/>
      </c>
      <c r="R167" s="260" t="str">
        <f>+IFERROR(('STS Analysis'!AK167-'STS Analysis'!AQ167)/'STS Analysis'!AK167,"")</f>
        <v/>
      </c>
      <c r="S167" s="7" t="str">
        <f>+IFERROR(('STS Analysis'!AL167-'STS Analysis'!AX167)/'STS Analysis'!AL167,"")</f>
        <v/>
      </c>
      <c r="T167" s="7" t="str">
        <f>+IFERROR(('STS Analysis'!AM167-'STS Analysis'!AY167)/'STS Analysis'!AM167,"")</f>
        <v/>
      </c>
      <c r="U167" s="91" t="str">
        <f>+IFERROR(('STS Analysis'!AN167-'STS Analysis'!AZ167)/'STS Analysis'!AN167,"")</f>
        <v/>
      </c>
      <c r="V167" s="263" t="str">
        <f>+IFERROR(('STS Analysis'!D167-'STS Analysis'!AQ167/1000)/'STS Analysis'!D167,"")</f>
        <v/>
      </c>
      <c r="W167" s="7" t="str">
        <f>+IFERROR(('STS Analysis'!E167-'STS Analysis'!AX167)/'STS Analysis'!E167,"")</f>
        <v/>
      </c>
      <c r="X167" s="7" t="str">
        <f>+IFERROR(('STS Analysis'!I167-'STS Analysis'!AY167)/'STS Analysis'!I167,"")</f>
        <v/>
      </c>
      <c r="Y167" s="7" t="str">
        <f>+IFERROR(('STS Analysis'!J167-'STS Analysis'!AZ167)/'STS Analysis'!J167,"")</f>
        <v/>
      </c>
      <c r="Z167" s="137" t="str">
        <f>+IFERROR(('STS Analysis'!K167-'STS Analysis'!BA167)/'STS Analysis'!K167,"")</f>
        <v/>
      </c>
      <c r="AA167" s="260"/>
      <c r="AB167" s="7" t="str">
        <f>+IFERROR(('STS Analysis'!H167-'STS Analysis'!BD167)/'STS Analysis'!H167,"")</f>
        <v/>
      </c>
      <c r="AC167" s="7" t="str">
        <f>+IFERROR(('STS Analysis'!I167-'STS Analysis'!BE167)/'STS Analysis'!I167,"")</f>
        <v/>
      </c>
      <c r="AD167" s="91" t="str">
        <f>+IFERROR(('STS Analysis'!J167-'STS Analysis'!BF167)/'STS Analysis'!J167,"")</f>
        <v/>
      </c>
      <c r="AE167" s="263" t="str">
        <f>+IFERROR(('STS Analysis'!BC167-'STS Analysis'!BI167)/'STS Analysis'!BC167,"")</f>
        <v/>
      </c>
      <c r="AF167" s="7" t="str">
        <f>+IFERROR(('STS Analysis'!BD167-'STS Analysis'!BJ167)/'STS Analysis'!BD167,"")</f>
        <v/>
      </c>
      <c r="AG167" s="7" t="str">
        <f>+IFERROR(('STS Analysis'!BE167-'STS Analysis'!BK167)/'STS Analysis'!BE167,"")</f>
        <v/>
      </c>
      <c r="AH167" s="7" t="str">
        <f>+IFERROR(('STS Analysis'!BF167-'STS Analysis'!BL167)/'STS Analysis'!BF167,"")</f>
        <v/>
      </c>
      <c r="AI167" s="260" t="str">
        <f>+IFERROR(('STS Analysis'!D167-'STS Analysis'!BI167/1000)/'STS Analysis'!D167,"")</f>
        <v/>
      </c>
      <c r="AJ167" s="7" t="str">
        <f>+IFERROR(('STS Analysis'!E167-'STS Analysis'!BJ167)/'STS Analysis'!E167,"")</f>
        <v/>
      </c>
      <c r="AK167" s="7" t="str">
        <f>+IFERROR(('STS Analysis'!I167-'STS Analysis'!BK167)/'STS Analysis'!I167,"")</f>
        <v/>
      </c>
      <c r="AL167" s="7" t="str">
        <f>+IFERROR(('STS Analysis'!J167-'STS Analysis'!BL167)/'STS Analysis'!J167,"")</f>
        <v/>
      </c>
      <c r="AM167" s="91" t="str">
        <f>+IFERROR(('STS Analysis'!K167-'STS Analysis'!BM167)/'STS Analysis'!K167,"")</f>
        <v/>
      </c>
      <c r="AN167" s="93"/>
    </row>
    <row r="168" spans="1:40" x14ac:dyDescent="0.35">
      <c r="A168" s="193">
        <v>43579</v>
      </c>
      <c r="B168" s="260" t="str">
        <f>+IFERROR(('STS Analysis'!D168-'STS Analysis'!G168)/'STS Analysis'!D168,"")</f>
        <v/>
      </c>
      <c r="C168" s="290" t="str">
        <f>+IFERROR(('STS Analysis'!E168-'STS Analysis'!H168)/'STS Analysis'!E168,"")</f>
        <v/>
      </c>
      <c r="D168" s="259" t="str">
        <f>IFERROR(('STS Analysis'!D168-'STS Analysis'!G168)/('STS Analysis'!N168-'STS Analysis'!G168),"")</f>
        <v/>
      </c>
      <c r="E168" s="266"/>
      <c r="F168" s="263" t="str">
        <f>+IFERROR(('STS Analysis'!G168-('STS Analysis'!W168))/'STS Analysis'!G168,"")</f>
        <v/>
      </c>
      <c r="G168" s="7" t="str">
        <f>+IFERROR(('STS Analysis'!H168-'STS Analysis'!X168)/'STS Analysis'!H168,"")</f>
        <v/>
      </c>
      <c r="H168" s="7" t="str">
        <f>+IFERROR(('STS Analysis'!I168-'STS Analysis'!Y168)/'STS Analysis'!I168,"")</f>
        <v/>
      </c>
      <c r="I168" s="7" t="str">
        <f>+IFERROR(('STS Analysis'!J168-'STS Analysis'!Z168)/'STS Analysis'!J168,"")</f>
        <v/>
      </c>
      <c r="J168" s="260" t="str">
        <f>+IFERROR(('STS Analysis'!W168-'STS Analysis'!AD168/1000)/'STS Analysis'!W168,"")</f>
        <v/>
      </c>
      <c r="K168" s="7" t="str">
        <f>+IFERROR(('STS Analysis'!X168-'STS Analysis'!AE168)/'STS Analysis'!X168,"")</f>
        <v/>
      </c>
      <c r="L168" s="7" t="str">
        <f>+IFERROR(('STS Analysis'!Y168-'STS Analysis'!AF168)/'STS Analysis'!Y168,"")</f>
        <v/>
      </c>
      <c r="M168" s="7" t="str">
        <f>+IFERROR(('STS Analysis'!Z168-'STS Analysis'!AG168)/'STS Analysis'!Z168,"")</f>
        <v/>
      </c>
      <c r="N168" s="260" t="str">
        <f>+IFERROR(('STS Analysis'!AD168-'STS Analysis'!AK168)/'STS Analysis'!AD168,"")</f>
        <v/>
      </c>
      <c r="O168" s="7" t="str">
        <f>+IFERROR(('STS Analysis'!AE168-'STS Analysis'!AL168)/'STS Analysis'!AE168,"")</f>
        <v/>
      </c>
      <c r="P168" s="7" t="str">
        <f>+IFERROR(('STS Analysis'!AF168-'STS Analysis'!AM168)/'STS Analysis'!AF168,"")</f>
        <v/>
      </c>
      <c r="Q168" s="7" t="str">
        <f>+IFERROR(('STS Analysis'!AG168-'STS Analysis'!AN168)/'STS Analysis'!AG168,"")</f>
        <v/>
      </c>
      <c r="R168" s="260" t="str">
        <f>+IFERROR(('STS Analysis'!AK168-'STS Analysis'!AQ168)/'STS Analysis'!AK168,"")</f>
        <v/>
      </c>
      <c r="S168" s="7" t="str">
        <f>+IFERROR(('STS Analysis'!AL168-'STS Analysis'!AX168)/'STS Analysis'!AL168,"")</f>
        <v/>
      </c>
      <c r="T168" s="7" t="str">
        <f>+IFERROR(('STS Analysis'!AM168-'STS Analysis'!AY168)/'STS Analysis'!AM168,"")</f>
        <v/>
      </c>
      <c r="U168" s="91" t="str">
        <f>+IFERROR(('STS Analysis'!AN168-'STS Analysis'!AZ168)/'STS Analysis'!AN168,"")</f>
        <v/>
      </c>
      <c r="V168" s="263" t="str">
        <f>+IFERROR(('STS Analysis'!D168-'STS Analysis'!AQ168/1000)/'STS Analysis'!D168,"")</f>
        <v/>
      </c>
      <c r="W168" s="7" t="str">
        <f>+IFERROR(('STS Analysis'!E168-'STS Analysis'!AX168)/'STS Analysis'!E168,"")</f>
        <v/>
      </c>
      <c r="X168" s="7" t="str">
        <f>+IFERROR(('STS Analysis'!I168-'STS Analysis'!AY168)/'STS Analysis'!I168,"")</f>
        <v/>
      </c>
      <c r="Y168" s="7" t="str">
        <f>+IFERROR(('STS Analysis'!J168-'STS Analysis'!AZ168)/'STS Analysis'!J168,"")</f>
        <v/>
      </c>
      <c r="Z168" s="137" t="str">
        <f>+IFERROR(('STS Analysis'!K168-'STS Analysis'!BA168)/'STS Analysis'!K168,"")</f>
        <v/>
      </c>
      <c r="AA168" s="260"/>
      <c r="AB168" s="7" t="str">
        <f>+IFERROR(('STS Analysis'!H168-'STS Analysis'!BD168)/'STS Analysis'!H168,"")</f>
        <v/>
      </c>
      <c r="AC168" s="7" t="str">
        <f>+IFERROR(('STS Analysis'!I168-'STS Analysis'!BE168)/'STS Analysis'!I168,"")</f>
        <v/>
      </c>
      <c r="AD168" s="91" t="str">
        <f>+IFERROR(('STS Analysis'!J168-'STS Analysis'!BF168)/'STS Analysis'!J168,"")</f>
        <v/>
      </c>
      <c r="AE168" s="263" t="str">
        <f>+IFERROR(('STS Analysis'!BC168-'STS Analysis'!BI168)/'STS Analysis'!BC168,"")</f>
        <v/>
      </c>
      <c r="AF168" s="7" t="str">
        <f>+IFERROR(('STS Analysis'!BD168-'STS Analysis'!BJ168)/'STS Analysis'!BD168,"")</f>
        <v/>
      </c>
      <c r="AG168" s="7" t="str">
        <f>+IFERROR(('STS Analysis'!BE168-'STS Analysis'!BK168)/'STS Analysis'!BE168,"")</f>
        <v/>
      </c>
      <c r="AH168" s="7" t="str">
        <f>+IFERROR(('STS Analysis'!BF168-'STS Analysis'!BL168)/'STS Analysis'!BF168,"")</f>
        <v/>
      </c>
      <c r="AI168" s="260" t="str">
        <f>+IFERROR(('STS Analysis'!D168-'STS Analysis'!BI168/1000)/'STS Analysis'!D168,"")</f>
        <v/>
      </c>
      <c r="AJ168" s="7" t="str">
        <f>+IFERROR(('STS Analysis'!E168-'STS Analysis'!BJ168)/'STS Analysis'!E168,"")</f>
        <v/>
      </c>
      <c r="AK168" s="7" t="str">
        <f>+IFERROR(('STS Analysis'!I168-'STS Analysis'!BK168)/'STS Analysis'!I168,"")</f>
        <v/>
      </c>
      <c r="AL168" s="7" t="str">
        <f>+IFERROR(('STS Analysis'!J168-'STS Analysis'!BL168)/'STS Analysis'!J168,"")</f>
        <v/>
      </c>
      <c r="AM168" s="91" t="str">
        <f>+IFERROR(('STS Analysis'!K168-'STS Analysis'!BM168)/'STS Analysis'!K168,"")</f>
        <v/>
      </c>
      <c r="AN168" s="93"/>
    </row>
    <row r="169" spans="1:40" x14ac:dyDescent="0.35">
      <c r="A169" s="193">
        <v>43580</v>
      </c>
      <c r="B169" s="260" t="str">
        <f>+IFERROR(('STS Analysis'!D169-'STS Analysis'!G169)/'STS Analysis'!D169,"")</f>
        <v/>
      </c>
      <c r="C169" s="290" t="str">
        <f>+IFERROR(('STS Analysis'!E169-'STS Analysis'!H169)/'STS Analysis'!E169,"")</f>
        <v/>
      </c>
      <c r="D169" s="259" t="str">
        <f>IFERROR(('STS Analysis'!D169-'STS Analysis'!G169)/('STS Analysis'!N169-'STS Analysis'!G169),"")</f>
        <v/>
      </c>
      <c r="E169" s="266"/>
      <c r="F169" s="263" t="str">
        <f>+IFERROR(('STS Analysis'!G169-('STS Analysis'!W169))/'STS Analysis'!G169,"")</f>
        <v/>
      </c>
      <c r="G169" s="7" t="str">
        <f>+IFERROR(('STS Analysis'!H169-'STS Analysis'!X169)/'STS Analysis'!H169,"")</f>
        <v/>
      </c>
      <c r="H169" s="7" t="str">
        <f>+IFERROR(('STS Analysis'!I169-'STS Analysis'!Y169)/'STS Analysis'!I169,"")</f>
        <v/>
      </c>
      <c r="I169" s="7" t="str">
        <f>+IFERROR(('STS Analysis'!J169-'STS Analysis'!Z169)/'STS Analysis'!J169,"")</f>
        <v/>
      </c>
      <c r="J169" s="260" t="str">
        <f>+IFERROR(('STS Analysis'!W169-'STS Analysis'!AD169/1000)/'STS Analysis'!W169,"")</f>
        <v/>
      </c>
      <c r="K169" s="7" t="str">
        <f>+IFERROR(('STS Analysis'!X169-'STS Analysis'!AE169)/'STS Analysis'!X169,"")</f>
        <v/>
      </c>
      <c r="L169" s="7" t="str">
        <f>+IFERROR(('STS Analysis'!Y169-'STS Analysis'!AF169)/'STS Analysis'!Y169,"")</f>
        <v/>
      </c>
      <c r="M169" s="7" t="str">
        <f>+IFERROR(('STS Analysis'!Z169-'STS Analysis'!AG169)/'STS Analysis'!Z169,"")</f>
        <v/>
      </c>
      <c r="N169" s="260" t="str">
        <f>+IFERROR(('STS Analysis'!AD169-'STS Analysis'!AK169)/'STS Analysis'!AD169,"")</f>
        <v/>
      </c>
      <c r="O169" s="7" t="str">
        <f>+IFERROR(('STS Analysis'!AE169-'STS Analysis'!AL169)/'STS Analysis'!AE169,"")</f>
        <v/>
      </c>
      <c r="P169" s="7" t="str">
        <f>+IFERROR(('STS Analysis'!AF169-'STS Analysis'!AM169)/'STS Analysis'!AF169,"")</f>
        <v/>
      </c>
      <c r="Q169" s="7" t="str">
        <f>+IFERROR(('STS Analysis'!AG169-'STS Analysis'!AN169)/'STS Analysis'!AG169,"")</f>
        <v/>
      </c>
      <c r="R169" s="260" t="str">
        <f>+IFERROR(('STS Analysis'!AK169-'STS Analysis'!AQ169)/'STS Analysis'!AK169,"")</f>
        <v/>
      </c>
      <c r="S169" s="7" t="str">
        <f>+IFERROR(('STS Analysis'!AL169-'STS Analysis'!AX169)/'STS Analysis'!AL169,"")</f>
        <v/>
      </c>
      <c r="T169" s="7" t="str">
        <f>+IFERROR(('STS Analysis'!AM169-'STS Analysis'!AY169)/'STS Analysis'!AM169,"")</f>
        <v/>
      </c>
      <c r="U169" s="91" t="str">
        <f>+IFERROR(('STS Analysis'!AN169-'STS Analysis'!AZ169)/'STS Analysis'!AN169,"")</f>
        <v/>
      </c>
      <c r="V169" s="263" t="str">
        <f>+IFERROR(('STS Analysis'!D169-'STS Analysis'!AQ169/1000)/'STS Analysis'!D169,"")</f>
        <v/>
      </c>
      <c r="W169" s="7" t="str">
        <f>+IFERROR(('STS Analysis'!E169-'STS Analysis'!AX169)/'STS Analysis'!E169,"")</f>
        <v/>
      </c>
      <c r="X169" s="7" t="str">
        <f>+IFERROR(('STS Analysis'!I169-'STS Analysis'!AY169)/'STS Analysis'!I169,"")</f>
        <v/>
      </c>
      <c r="Y169" s="7" t="str">
        <f>+IFERROR(('STS Analysis'!J169-'STS Analysis'!AZ169)/'STS Analysis'!J169,"")</f>
        <v/>
      </c>
      <c r="Z169" s="137" t="str">
        <f>+IFERROR(('STS Analysis'!K169-'STS Analysis'!BA169)/'STS Analysis'!K169,"")</f>
        <v/>
      </c>
      <c r="AA169" s="260"/>
      <c r="AB169" s="7" t="str">
        <f>+IFERROR(('STS Analysis'!H169-'STS Analysis'!BD169)/'STS Analysis'!H169,"")</f>
        <v/>
      </c>
      <c r="AC169" s="7" t="str">
        <f>+IFERROR(('STS Analysis'!I169-'STS Analysis'!BE169)/'STS Analysis'!I169,"")</f>
        <v/>
      </c>
      <c r="AD169" s="91" t="str">
        <f>+IFERROR(('STS Analysis'!J169-'STS Analysis'!BF169)/'STS Analysis'!J169,"")</f>
        <v/>
      </c>
      <c r="AE169" s="263" t="str">
        <f>+IFERROR(('STS Analysis'!BC169-'STS Analysis'!BI169)/'STS Analysis'!BC169,"")</f>
        <v/>
      </c>
      <c r="AF169" s="7" t="str">
        <f>+IFERROR(('STS Analysis'!BD169-'STS Analysis'!BJ169)/'STS Analysis'!BD169,"")</f>
        <v/>
      </c>
      <c r="AG169" s="7" t="str">
        <f>+IFERROR(('STS Analysis'!BE169-'STS Analysis'!BK169)/'STS Analysis'!BE169,"")</f>
        <v/>
      </c>
      <c r="AH169" s="7" t="str">
        <f>+IFERROR(('STS Analysis'!BF169-'STS Analysis'!BL169)/'STS Analysis'!BF169,"")</f>
        <v/>
      </c>
      <c r="AI169" s="260" t="str">
        <f>+IFERROR(('STS Analysis'!D169-'STS Analysis'!BI169/1000)/'STS Analysis'!D169,"")</f>
        <v/>
      </c>
      <c r="AJ169" s="7" t="str">
        <f>+IFERROR(('STS Analysis'!E169-'STS Analysis'!BJ169)/'STS Analysis'!E169,"")</f>
        <v/>
      </c>
      <c r="AK169" s="7" t="str">
        <f>+IFERROR(('STS Analysis'!I169-'STS Analysis'!BK169)/'STS Analysis'!I169,"")</f>
        <v/>
      </c>
      <c r="AL169" s="7" t="str">
        <f>+IFERROR(('STS Analysis'!J169-'STS Analysis'!BL169)/'STS Analysis'!J169,"")</f>
        <v/>
      </c>
      <c r="AM169" s="91" t="str">
        <f>+IFERROR(('STS Analysis'!K169-'STS Analysis'!BM169)/'STS Analysis'!K169,"")</f>
        <v/>
      </c>
      <c r="AN169" s="93"/>
    </row>
    <row r="170" spans="1:40" x14ac:dyDescent="0.35">
      <c r="A170" s="193">
        <v>43581</v>
      </c>
      <c r="B170" s="260">
        <f>+IFERROR(('STS Analysis'!D170-'STS Analysis'!G170)/'STS Analysis'!D170,"")</f>
        <v>0.74318428209296328</v>
      </c>
      <c r="C170" s="290" t="str">
        <f>+IFERROR(('STS Analysis'!E170-'STS Analysis'!H170)/'STS Analysis'!E170,"")</f>
        <v/>
      </c>
      <c r="D170" s="259">
        <f>IFERROR(('STS Analysis'!D170-'STS Analysis'!G170)/('STS Analysis'!N170-'STS Analysis'!G170),"")</f>
        <v>0.24440271540155861</v>
      </c>
      <c r="E170" s="266"/>
      <c r="F170" s="263" t="str">
        <f>+IFERROR(('STS Analysis'!G170-('STS Analysis'!W170))/'STS Analysis'!G170,"")</f>
        <v/>
      </c>
      <c r="G170" s="7" t="str">
        <f>+IFERROR(('STS Analysis'!H170-'STS Analysis'!X170)/'STS Analysis'!H170,"")</f>
        <v/>
      </c>
      <c r="H170" s="7" t="str">
        <f>+IFERROR(('STS Analysis'!I170-'STS Analysis'!Y170)/'STS Analysis'!I170,"")</f>
        <v/>
      </c>
      <c r="I170" s="7" t="str">
        <f>+IFERROR(('STS Analysis'!J170-'STS Analysis'!Z170)/'STS Analysis'!J170,"")</f>
        <v/>
      </c>
      <c r="J170" s="260" t="str">
        <f>+IFERROR(('STS Analysis'!W170-'STS Analysis'!AD170/1000)/'STS Analysis'!W170,"")</f>
        <v/>
      </c>
      <c r="K170" s="7" t="str">
        <f>+IFERROR(('STS Analysis'!X170-'STS Analysis'!AE170)/'STS Analysis'!X170,"")</f>
        <v/>
      </c>
      <c r="L170" s="7" t="str">
        <f>+IFERROR(('STS Analysis'!Y170-'STS Analysis'!AF170)/'STS Analysis'!Y170,"")</f>
        <v/>
      </c>
      <c r="M170" s="7" t="str">
        <f>+IFERROR(('STS Analysis'!Z170-'STS Analysis'!AG170)/'STS Analysis'!Z170,"")</f>
        <v/>
      </c>
      <c r="N170" s="260" t="str">
        <f>+IFERROR(('STS Analysis'!AD170-'STS Analysis'!AK170)/'STS Analysis'!AD170,"")</f>
        <v/>
      </c>
      <c r="O170" s="7" t="str">
        <f>+IFERROR(('STS Analysis'!AE170-'STS Analysis'!AL170)/'STS Analysis'!AE170,"")</f>
        <v/>
      </c>
      <c r="P170" s="7" t="str">
        <f>+IFERROR(('STS Analysis'!AF170-'STS Analysis'!AM170)/'STS Analysis'!AF170,"")</f>
        <v/>
      </c>
      <c r="Q170" s="7" t="str">
        <f>+IFERROR(('STS Analysis'!AG170-'STS Analysis'!AN170)/'STS Analysis'!AG170,"")</f>
        <v/>
      </c>
      <c r="R170" s="260" t="str">
        <f>+IFERROR(('STS Analysis'!AK170-'STS Analysis'!AQ170)/'STS Analysis'!AK170,"")</f>
        <v/>
      </c>
      <c r="S170" s="7" t="str">
        <f>+IFERROR(('STS Analysis'!AL170-'STS Analysis'!AX170)/'STS Analysis'!AL170,"")</f>
        <v/>
      </c>
      <c r="T170" s="7" t="str">
        <f>+IFERROR(('STS Analysis'!AM170-'STS Analysis'!AY170)/'STS Analysis'!AM170,"")</f>
        <v/>
      </c>
      <c r="U170" s="91" t="str">
        <f>+IFERROR(('STS Analysis'!AN170-'STS Analysis'!AZ170)/'STS Analysis'!AN170,"")</f>
        <v/>
      </c>
      <c r="V170" s="263" t="str">
        <f>+IFERROR(('STS Analysis'!D170-'STS Analysis'!AQ170/1000)/'STS Analysis'!D170,"")</f>
        <v/>
      </c>
      <c r="W170" s="7" t="str">
        <f>+IFERROR(('STS Analysis'!E170-'STS Analysis'!AX170)/'STS Analysis'!E170,"")</f>
        <v/>
      </c>
      <c r="X170" s="7" t="str">
        <f>+IFERROR(('STS Analysis'!I170-'STS Analysis'!AY170)/'STS Analysis'!I170,"")</f>
        <v/>
      </c>
      <c r="Y170" s="7" t="str">
        <f>+IFERROR(('STS Analysis'!J170-'STS Analysis'!AZ170)/'STS Analysis'!J170,"")</f>
        <v/>
      </c>
      <c r="Z170" s="137" t="str">
        <f>+IFERROR(('STS Analysis'!K170-'STS Analysis'!BA170)/'STS Analysis'!K170,"")</f>
        <v/>
      </c>
      <c r="AA170" s="260"/>
      <c r="AB170" s="7" t="str">
        <f>+IFERROR(('STS Analysis'!H170-'STS Analysis'!BD170)/'STS Analysis'!H170,"")</f>
        <v/>
      </c>
      <c r="AC170" s="7" t="str">
        <f>+IFERROR(('STS Analysis'!I170-'STS Analysis'!BE170)/'STS Analysis'!I170,"")</f>
        <v/>
      </c>
      <c r="AD170" s="91" t="str">
        <f>+IFERROR(('STS Analysis'!J170-'STS Analysis'!BF170)/'STS Analysis'!J170,"")</f>
        <v/>
      </c>
      <c r="AE170" s="263" t="str">
        <f>+IFERROR(('STS Analysis'!BC170-'STS Analysis'!BI170)/'STS Analysis'!BC170,"")</f>
        <v/>
      </c>
      <c r="AF170" s="7" t="str">
        <f>+IFERROR(('STS Analysis'!BD170-'STS Analysis'!BJ170)/'STS Analysis'!BD170,"")</f>
        <v/>
      </c>
      <c r="AG170" s="7" t="str">
        <f>+IFERROR(('STS Analysis'!BE170-'STS Analysis'!BK170)/'STS Analysis'!BE170,"")</f>
        <v/>
      </c>
      <c r="AH170" s="7" t="str">
        <f>+IFERROR(('STS Analysis'!BF170-'STS Analysis'!BL170)/'STS Analysis'!BF170,"")</f>
        <v/>
      </c>
      <c r="AI170" s="260" t="str">
        <f>+IFERROR(('STS Analysis'!D170-'STS Analysis'!BI170/1000)/'STS Analysis'!D170,"")</f>
        <v/>
      </c>
      <c r="AJ170" s="7" t="str">
        <f>+IFERROR(('STS Analysis'!E170-'STS Analysis'!BJ170)/'STS Analysis'!E170,"")</f>
        <v/>
      </c>
      <c r="AK170" s="7" t="str">
        <f>+IFERROR(('STS Analysis'!I170-'STS Analysis'!BK170)/'STS Analysis'!I170,"")</f>
        <v/>
      </c>
      <c r="AL170" s="7" t="str">
        <f>+IFERROR(('STS Analysis'!J170-'STS Analysis'!BL170)/'STS Analysis'!J170,"")</f>
        <v/>
      </c>
      <c r="AM170" s="91" t="str">
        <f>+IFERROR(('STS Analysis'!K170-'STS Analysis'!BM170)/'STS Analysis'!K170,"")</f>
        <v/>
      </c>
      <c r="AN170" s="93"/>
    </row>
    <row r="171" spans="1:40" x14ac:dyDescent="0.35">
      <c r="A171" s="193">
        <v>43582</v>
      </c>
      <c r="B171" s="295" t="str">
        <f>+IFERROR(('STS Analysis'!D171-'STS Analysis'!G171)/'STS Analysis'!D171,"")</f>
        <v/>
      </c>
      <c r="C171" s="296" t="str">
        <f>+IFERROR(('STS Analysis'!E171-'STS Analysis'!H171)/'STS Analysis'!E171,"")</f>
        <v/>
      </c>
      <c r="D171" s="296" t="str">
        <f>IFERROR(('STS Analysis'!D171-'STS Analysis'!G171)/('STS Analysis'!N171-'STS Analysis'!G171),"")</f>
        <v/>
      </c>
      <c r="E171" s="297"/>
      <c r="F171" s="298" t="str">
        <f>+IFERROR(('STS Analysis'!G171-('STS Analysis'!W171))/'STS Analysis'!G171,"")</f>
        <v/>
      </c>
      <c r="G171" s="299" t="str">
        <f>+IFERROR(('STS Analysis'!H171-'STS Analysis'!X171)/'STS Analysis'!H171,"")</f>
        <v/>
      </c>
      <c r="H171" s="299" t="str">
        <f>+IFERROR(('STS Analysis'!I171-'STS Analysis'!Y171)/'STS Analysis'!I171,"")</f>
        <v/>
      </c>
      <c r="I171" s="299" t="str">
        <f>+IFERROR(('STS Analysis'!J171-'STS Analysis'!Z171)/'STS Analysis'!J171,"")</f>
        <v/>
      </c>
      <c r="J171" s="295" t="str">
        <f>+IFERROR(('STS Analysis'!W171-'STS Analysis'!AD171/1000)/'STS Analysis'!W171,"")</f>
        <v/>
      </c>
      <c r="K171" s="299" t="str">
        <f>+IFERROR(('STS Analysis'!X171-'STS Analysis'!AE171)/'STS Analysis'!X171,"")</f>
        <v/>
      </c>
      <c r="L171" s="299" t="str">
        <f>+IFERROR(('STS Analysis'!Y171-'STS Analysis'!AF171)/'STS Analysis'!Y171,"")</f>
        <v/>
      </c>
      <c r="M171" s="299" t="str">
        <f>+IFERROR(('STS Analysis'!Z171-'STS Analysis'!AG171)/'STS Analysis'!Z171,"")</f>
        <v/>
      </c>
      <c r="N171" s="295" t="str">
        <f>+IFERROR(('STS Analysis'!AD171-'STS Analysis'!AK171)/'STS Analysis'!AD171,"")</f>
        <v/>
      </c>
      <c r="O171" s="299" t="str">
        <f>+IFERROR(('STS Analysis'!AE171-'STS Analysis'!AL171)/'STS Analysis'!AE171,"")</f>
        <v/>
      </c>
      <c r="P171" s="299" t="str">
        <f>+IFERROR(('STS Analysis'!AF171-'STS Analysis'!AM171)/'STS Analysis'!AF171,"")</f>
        <v/>
      </c>
      <c r="Q171" s="299" t="str">
        <f>+IFERROR(('STS Analysis'!AG171-'STS Analysis'!AN171)/'STS Analysis'!AG171,"")</f>
        <v/>
      </c>
      <c r="R171" s="295" t="str">
        <f>+IFERROR(('STS Analysis'!AK171-'STS Analysis'!AQ171)/'STS Analysis'!AK171,"")</f>
        <v/>
      </c>
      <c r="S171" s="299" t="str">
        <f>+IFERROR(('STS Analysis'!AL171-'STS Analysis'!AX171)/'STS Analysis'!AL171,"")</f>
        <v/>
      </c>
      <c r="T171" s="299" t="str">
        <f>+IFERROR(('STS Analysis'!AM171-'STS Analysis'!AY171)/'STS Analysis'!AM171,"")</f>
        <v/>
      </c>
      <c r="U171" s="300" t="str">
        <f>+IFERROR(('STS Analysis'!AN171-'STS Analysis'!AZ171)/'STS Analysis'!AN171,"")</f>
        <v/>
      </c>
      <c r="V171" s="298" t="str">
        <f>+IFERROR(('STS Analysis'!D171-'STS Analysis'!AQ171/1000)/'STS Analysis'!D171,"")</f>
        <v/>
      </c>
      <c r="W171" s="299" t="str">
        <f>+IFERROR(('STS Analysis'!E171-'STS Analysis'!AX171)/'STS Analysis'!E171,"")</f>
        <v/>
      </c>
      <c r="X171" s="299" t="str">
        <f>+IFERROR(('STS Analysis'!I171-'STS Analysis'!AY171)/'STS Analysis'!I171,"")</f>
        <v/>
      </c>
      <c r="Y171" s="299" t="str">
        <f>+IFERROR(('STS Analysis'!J171-'STS Analysis'!AZ171)/'STS Analysis'!J171,"")</f>
        <v/>
      </c>
      <c r="Z171" s="301" t="str">
        <f>+IFERROR(('STS Analysis'!K171-'STS Analysis'!BA171)/'STS Analysis'!K171,"")</f>
        <v/>
      </c>
      <c r="AA171" s="295"/>
      <c r="AB171" s="299" t="str">
        <f>+IFERROR(('STS Analysis'!H171-'STS Analysis'!BD171)/'STS Analysis'!H171,"")</f>
        <v/>
      </c>
      <c r="AC171" s="299" t="str">
        <f>+IFERROR(('STS Analysis'!I171-'STS Analysis'!BE171)/'STS Analysis'!I171,"")</f>
        <v/>
      </c>
      <c r="AD171" s="300" t="str">
        <f>+IFERROR(('STS Analysis'!J171-'STS Analysis'!BF171)/'STS Analysis'!J171,"")</f>
        <v/>
      </c>
      <c r="AE171" s="298" t="str">
        <f>+IFERROR(('STS Analysis'!BC171-'STS Analysis'!BI171)/'STS Analysis'!BC171,"")</f>
        <v/>
      </c>
      <c r="AF171" s="299" t="str">
        <f>+IFERROR(('STS Analysis'!BD171-'STS Analysis'!BJ171)/'STS Analysis'!BD171,"")</f>
        <v/>
      </c>
      <c r="AG171" s="299" t="str">
        <f>+IFERROR(('STS Analysis'!BE171-'STS Analysis'!BK171)/'STS Analysis'!BE171,"")</f>
        <v/>
      </c>
      <c r="AH171" s="299" t="str">
        <f>+IFERROR(('STS Analysis'!BF171-'STS Analysis'!BL171)/'STS Analysis'!BF171,"")</f>
        <v/>
      </c>
      <c r="AI171" s="295" t="str">
        <f>+IFERROR(('STS Analysis'!D171-'STS Analysis'!BI171/1000)/'STS Analysis'!D171,"")</f>
        <v/>
      </c>
      <c r="AJ171" s="299" t="str">
        <f>+IFERROR(('STS Analysis'!E171-'STS Analysis'!BJ171)/'STS Analysis'!E171,"")</f>
        <v/>
      </c>
      <c r="AK171" s="299" t="str">
        <f>+IFERROR(('STS Analysis'!I171-'STS Analysis'!BK171)/'STS Analysis'!I171,"")</f>
        <v/>
      </c>
      <c r="AL171" s="299" t="str">
        <f>+IFERROR(('STS Analysis'!J171-'STS Analysis'!BL171)/'STS Analysis'!J171,"")</f>
        <v/>
      </c>
      <c r="AM171" s="300" t="str">
        <f>+IFERROR(('STS Analysis'!K171-'STS Analysis'!BM171)/'STS Analysis'!K171,"")</f>
        <v/>
      </c>
      <c r="AN171" s="90"/>
    </row>
    <row r="172" spans="1:40" x14ac:dyDescent="0.35">
      <c r="A172" s="193">
        <v>43583</v>
      </c>
      <c r="B172" s="295" t="str">
        <f>+IFERROR(('STS Analysis'!D172-'STS Analysis'!G172)/'STS Analysis'!D172,"")</f>
        <v/>
      </c>
      <c r="C172" s="296" t="str">
        <f>+IFERROR(('STS Analysis'!E172-'STS Analysis'!H172)/'STS Analysis'!E172,"")</f>
        <v/>
      </c>
      <c r="D172" s="296" t="str">
        <f>IFERROR(('STS Analysis'!D172-'STS Analysis'!G172)/('STS Analysis'!N172-'STS Analysis'!G172),"")</f>
        <v/>
      </c>
      <c r="E172" s="297"/>
      <c r="F172" s="298" t="str">
        <f>+IFERROR(('STS Analysis'!G172-('STS Analysis'!W172))/'STS Analysis'!G172,"")</f>
        <v/>
      </c>
      <c r="G172" s="299" t="str">
        <f>+IFERROR(('STS Analysis'!H172-'STS Analysis'!X172)/'STS Analysis'!H172,"")</f>
        <v/>
      </c>
      <c r="H172" s="299" t="str">
        <f>+IFERROR(('STS Analysis'!I172-'STS Analysis'!Y172)/'STS Analysis'!I172,"")</f>
        <v/>
      </c>
      <c r="I172" s="299" t="str">
        <f>+IFERROR(('STS Analysis'!J172-'STS Analysis'!Z172)/'STS Analysis'!J172,"")</f>
        <v/>
      </c>
      <c r="J172" s="295" t="str">
        <f>+IFERROR(('STS Analysis'!W172-'STS Analysis'!AD172/1000)/'STS Analysis'!W172,"")</f>
        <v/>
      </c>
      <c r="K172" s="299" t="str">
        <f>+IFERROR(('STS Analysis'!X172-'STS Analysis'!AE172)/'STS Analysis'!X172,"")</f>
        <v/>
      </c>
      <c r="L172" s="299" t="str">
        <f>+IFERROR(('STS Analysis'!Y172-'STS Analysis'!AF172)/'STS Analysis'!Y172,"")</f>
        <v/>
      </c>
      <c r="M172" s="299" t="str">
        <f>+IFERROR(('STS Analysis'!Z172-'STS Analysis'!AG172)/'STS Analysis'!Z172,"")</f>
        <v/>
      </c>
      <c r="N172" s="295" t="str">
        <f>+IFERROR(('STS Analysis'!AD172-'STS Analysis'!AK172)/'STS Analysis'!AD172,"")</f>
        <v/>
      </c>
      <c r="O172" s="299" t="str">
        <f>+IFERROR(('STS Analysis'!AE172-'STS Analysis'!AL172)/'STS Analysis'!AE172,"")</f>
        <v/>
      </c>
      <c r="P172" s="299" t="str">
        <f>+IFERROR(('STS Analysis'!AF172-'STS Analysis'!AM172)/'STS Analysis'!AF172,"")</f>
        <v/>
      </c>
      <c r="Q172" s="299" t="str">
        <f>+IFERROR(('STS Analysis'!AG172-'STS Analysis'!AN172)/'STS Analysis'!AG172,"")</f>
        <v/>
      </c>
      <c r="R172" s="295" t="str">
        <f>+IFERROR(('STS Analysis'!AK172-'STS Analysis'!AQ172)/'STS Analysis'!AK172,"")</f>
        <v/>
      </c>
      <c r="S172" s="299" t="str">
        <f>+IFERROR(('STS Analysis'!AL172-'STS Analysis'!AX172)/'STS Analysis'!AL172,"")</f>
        <v/>
      </c>
      <c r="T172" s="299" t="str">
        <f>+IFERROR(('STS Analysis'!AM172-'STS Analysis'!AY172)/'STS Analysis'!AM172,"")</f>
        <v/>
      </c>
      <c r="U172" s="300" t="str">
        <f>+IFERROR(('STS Analysis'!AN172-'STS Analysis'!AZ172)/'STS Analysis'!AN172,"")</f>
        <v/>
      </c>
      <c r="V172" s="298" t="str">
        <f>+IFERROR(('STS Analysis'!D172-'STS Analysis'!AQ172/1000)/'STS Analysis'!D172,"")</f>
        <v/>
      </c>
      <c r="W172" s="299" t="str">
        <f>+IFERROR(('STS Analysis'!E172-'STS Analysis'!AX172)/'STS Analysis'!E172,"")</f>
        <v/>
      </c>
      <c r="X172" s="299" t="str">
        <f>+IFERROR(('STS Analysis'!I172-'STS Analysis'!AY172)/'STS Analysis'!I172,"")</f>
        <v/>
      </c>
      <c r="Y172" s="299" t="str">
        <f>+IFERROR(('STS Analysis'!J172-'STS Analysis'!AZ172)/'STS Analysis'!J172,"")</f>
        <v/>
      </c>
      <c r="Z172" s="301" t="str">
        <f>+IFERROR(('STS Analysis'!K172-'STS Analysis'!BA172)/'STS Analysis'!K172,"")</f>
        <v/>
      </c>
      <c r="AA172" s="295"/>
      <c r="AB172" s="299" t="str">
        <f>+IFERROR(('STS Analysis'!H172-'STS Analysis'!BD172)/'STS Analysis'!H172,"")</f>
        <v/>
      </c>
      <c r="AC172" s="299" t="str">
        <f>+IFERROR(('STS Analysis'!I172-'STS Analysis'!BE172)/'STS Analysis'!I172,"")</f>
        <v/>
      </c>
      <c r="AD172" s="300" t="str">
        <f>+IFERROR(('STS Analysis'!J172-'STS Analysis'!BF172)/'STS Analysis'!J172,"")</f>
        <v/>
      </c>
      <c r="AE172" s="298" t="str">
        <f>+IFERROR(('STS Analysis'!BC172-'STS Analysis'!BI172)/'STS Analysis'!BC172,"")</f>
        <v/>
      </c>
      <c r="AF172" s="299" t="str">
        <f>+IFERROR(('STS Analysis'!BD172-'STS Analysis'!BJ172)/'STS Analysis'!BD172,"")</f>
        <v/>
      </c>
      <c r="AG172" s="299" t="str">
        <f>+IFERROR(('STS Analysis'!BE172-'STS Analysis'!BK172)/'STS Analysis'!BE172,"")</f>
        <v/>
      </c>
      <c r="AH172" s="299" t="str">
        <f>+IFERROR(('STS Analysis'!BF172-'STS Analysis'!BL172)/'STS Analysis'!BF172,"")</f>
        <v/>
      </c>
      <c r="AI172" s="295" t="str">
        <f>+IFERROR(('STS Analysis'!D172-'STS Analysis'!BI172/1000)/'STS Analysis'!D172,"")</f>
        <v/>
      </c>
      <c r="AJ172" s="299" t="str">
        <f>+IFERROR(('STS Analysis'!E172-'STS Analysis'!BJ172)/'STS Analysis'!E172,"")</f>
        <v/>
      </c>
      <c r="AK172" s="299" t="str">
        <f>+IFERROR(('STS Analysis'!I172-'STS Analysis'!BK172)/'STS Analysis'!I172,"")</f>
        <v/>
      </c>
      <c r="AL172" s="299" t="str">
        <f>+IFERROR(('STS Analysis'!J172-'STS Analysis'!BL172)/'STS Analysis'!J172,"")</f>
        <v/>
      </c>
      <c r="AM172" s="300" t="str">
        <f>+IFERROR(('STS Analysis'!K172-'STS Analysis'!BM172)/'STS Analysis'!K172,"")</f>
        <v/>
      </c>
      <c r="AN172" s="90"/>
    </row>
    <row r="173" spans="1:40" x14ac:dyDescent="0.35">
      <c r="A173" s="193">
        <v>43584</v>
      </c>
      <c r="B173" s="260">
        <f>+IFERROR(('STS Analysis'!D173-'STS Analysis'!G173)/'STS Analysis'!D173,"")</f>
        <v>0.47336223310955089</v>
      </c>
      <c r="C173" s="290" t="str">
        <f>+IFERROR(('STS Analysis'!E173-'STS Analysis'!H173)/'STS Analysis'!E173,"")</f>
        <v/>
      </c>
      <c r="D173" s="259">
        <f>IFERROR(('STS Analysis'!D173-'STS Analysis'!G173)/('STS Analysis'!N173-'STS Analysis'!G173),"")</f>
        <v>0.21458383647714976</v>
      </c>
      <c r="E173" s="266"/>
      <c r="F173" s="263" t="str">
        <f>+IFERROR(('STS Analysis'!G173-('STS Analysis'!W173))/'STS Analysis'!G173,"")</f>
        <v/>
      </c>
      <c r="G173" s="7" t="str">
        <f>+IFERROR(('STS Analysis'!H173-'STS Analysis'!X173)/'STS Analysis'!H173,"")</f>
        <v/>
      </c>
      <c r="H173" s="7" t="str">
        <f>+IFERROR(('STS Analysis'!I173-'STS Analysis'!Y173)/'STS Analysis'!I173,"")</f>
        <v/>
      </c>
      <c r="I173" s="7" t="str">
        <f>+IFERROR(('STS Analysis'!J173-'STS Analysis'!Z173)/'STS Analysis'!J173,"")</f>
        <v/>
      </c>
      <c r="J173" s="260" t="str">
        <f>+IFERROR(('STS Analysis'!W173-'STS Analysis'!AD173/1000)/'STS Analysis'!W173,"")</f>
        <v/>
      </c>
      <c r="K173" s="7" t="str">
        <f>+IFERROR(('STS Analysis'!X173-'STS Analysis'!AE173)/'STS Analysis'!X173,"")</f>
        <v/>
      </c>
      <c r="L173" s="7" t="str">
        <f>+IFERROR(('STS Analysis'!Y173-'STS Analysis'!AF173)/'STS Analysis'!Y173,"")</f>
        <v/>
      </c>
      <c r="M173" s="7" t="str">
        <f>+IFERROR(('STS Analysis'!Z173-'STS Analysis'!AG173)/'STS Analysis'!Z173,"")</f>
        <v/>
      </c>
      <c r="N173" s="260" t="str">
        <f>+IFERROR(('STS Analysis'!AD173-'STS Analysis'!AK173)/'STS Analysis'!AD173,"")</f>
        <v/>
      </c>
      <c r="O173" s="7" t="str">
        <f>+IFERROR(('STS Analysis'!AE173-'STS Analysis'!AL173)/'STS Analysis'!AE173,"")</f>
        <v/>
      </c>
      <c r="P173" s="7" t="str">
        <f>+IFERROR(('STS Analysis'!AF173-'STS Analysis'!AM173)/'STS Analysis'!AF173,"")</f>
        <v/>
      </c>
      <c r="Q173" s="7" t="str">
        <f>+IFERROR(('STS Analysis'!AG173-'STS Analysis'!AN173)/'STS Analysis'!AG173,"")</f>
        <v/>
      </c>
      <c r="R173" s="260" t="str">
        <f>+IFERROR(('STS Analysis'!AK173-'STS Analysis'!AQ173)/'STS Analysis'!AK173,"")</f>
        <v/>
      </c>
      <c r="S173" s="7" t="str">
        <f>+IFERROR(('STS Analysis'!AL173-'STS Analysis'!AX173)/'STS Analysis'!AL173,"")</f>
        <v/>
      </c>
      <c r="T173" s="7" t="str">
        <f>+IFERROR(('STS Analysis'!AM173-'STS Analysis'!AY173)/'STS Analysis'!AM173,"")</f>
        <v/>
      </c>
      <c r="U173" s="91" t="str">
        <f>+IFERROR(('STS Analysis'!AN173-'STS Analysis'!AZ173)/'STS Analysis'!AN173,"")</f>
        <v/>
      </c>
      <c r="V173" s="263" t="str">
        <f>+IFERROR(('STS Analysis'!D173-'STS Analysis'!AQ173/1000)/'STS Analysis'!D173,"")</f>
        <v/>
      </c>
      <c r="W173" s="7" t="str">
        <f>+IFERROR(('STS Analysis'!E173-'STS Analysis'!AX173)/'STS Analysis'!E173,"")</f>
        <v/>
      </c>
      <c r="X173" s="7" t="str">
        <f>+IFERROR(('STS Analysis'!I173-'STS Analysis'!AY173)/'STS Analysis'!I173,"")</f>
        <v/>
      </c>
      <c r="Y173" s="7" t="str">
        <f>+IFERROR(('STS Analysis'!J173-'STS Analysis'!AZ173)/'STS Analysis'!J173,"")</f>
        <v/>
      </c>
      <c r="Z173" s="137" t="str">
        <f>+IFERROR(('STS Analysis'!K173-'STS Analysis'!BA173)/'STS Analysis'!K173,"")</f>
        <v/>
      </c>
      <c r="AA173" s="260"/>
      <c r="AB173" s="7" t="str">
        <f>+IFERROR(('STS Analysis'!H173-'STS Analysis'!BD173)/'STS Analysis'!H173,"")</f>
        <v/>
      </c>
      <c r="AC173" s="7" t="str">
        <f>+IFERROR(('STS Analysis'!I173-'STS Analysis'!BE173)/'STS Analysis'!I173,"")</f>
        <v/>
      </c>
      <c r="AD173" s="91" t="str">
        <f>+IFERROR(('STS Analysis'!J173-'STS Analysis'!BF173)/'STS Analysis'!J173,"")</f>
        <v/>
      </c>
      <c r="AE173" s="263" t="str">
        <f>+IFERROR(('STS Analysis'!BC173-'STS Analysis'!BI173)/'STS Analysis'!BC173,"")</f>
        <v/>
      </c>
      <c r="AF173" s="7" t="str">
        <f>+IFERROR(('STS Analysis'!BD173-'STS Analysis'!BJ173)/'STS Analysis'!BD173,"")</f>
        <v/>
      </c>
      <c r="AG173" s="7" t="str">
        <f>+IFERROR(('STS Analysis'!BE173-'STS Analysis'!BK173)/'STS Analysis'!BE173,"")</f>
        <v/>
      </c>
      <c r="AH173" s="7" t="str">
        <f>+IFERROR(('STS Analysis'!BF173-'STS Analysis'!BL173)/'STS Analysis'!BF173,"")</f>
        <v/>
      </c>
      <c r="AI173" s="260" t="str">
        <f>+IFERROR(('STS Analysis'!D173-'STS Analysis'!BI173/1000)/'STS Analysis'!D173,"")</f>
        <v/>
      </c>
      <c r="AJ173" s="7" t="str">
        <f>+IFERROR(('STS Analysis'!E173-'STS Analysis'!BJ173)/'STS Analysis'!E173,"")</f>
        <v/>
      </c>
      <c r="AK173" s="7" t="str">
        <f>+IFERROR(('STS Analysis'!I173-'STS Analysis'!BK173)/'STS Analysis'!I173,"")</f>
        <v/>
      </c>
      <c r="AL173" s="7" t="str">
        <f>+IFERROR(('STS Analysis'!J173-'STS Analysis'!BL173)/'STS Analysis'!J173,"")</f>
        <v/>
      </c>
      <c r="AM173" s="91" t="str">
        <f>+IFERROR(('STS Analysis'!K173-'STS Analysis'!BM173)/'STS Analysis'!K173,"")</f>
        <v/>
      </c>
      <c r="AN173" s="93"/>
    </row>
    <row r="174" spans="1:40" x14ac:dyDescent="0.35">
      <c r="A174" s="193">
        <v>43585</v>
      </c>
      <c r="B174" s="260" t="str">
        <f>+IFERROR(('STS Analysis'!D174-'STS Analysis'!G174)/'STS Analysis'!D174,"")</f>
        <v/>
      </c>
      <c r="C174" s="290" t="str">
        <f>+IFERROR(('STS Analysis'!E174-'STS Analysis'!H174)/'STS Analysis'!E174,"")</f>
        <v/>
      </c>
      <c r="D174" s="259" t="str">
        <f>IFERROR(('STS Analysis'!D174-'STS Analysis'!G174)/('STS Analysis'!N174-'STS Analysis'!G174),"")</f>
        <v/>
      </c>
      <c r="E174" s="266"/>
      <c r="F174" s="263" t="str">
        <f>+IFERROR(('STS Analysis'!G174-('STS Analysis'!W174))/'STS Analysis'!G174,"")</f>
        <v/>
      </c>
      <c r="G174" s="7" t="str">
        <f>+IFERROR(('STS Analysis'!H174-'STS Analysis'!X174)/'STS Analysis'!H174,"")</f>
        <v/>
      </c>
      <c r="H174" s="7" t="str">
        <f>+IFERROR(('STS Analysis'!I174-'STS Analysis'!Y174)/'STS Analysis'!I174,"")</f>
        <v/>
      </c>
      <c r="I174" s="7" t="str">
        <f>+IFERROR(('STS Analysis'!J174-'STS Analysis'!Z174)/'STS Analysis'!J174,"")</f>
        <v/>
      </c>
      <c r="J174" s="260" t="str">
        <f>+IFERROR(('STS Analysis'!W174-'STS Analysis'!AD174/1000)/'STS Analysis'!W174,"")</f>
        <v/>
      </c>
      <c r="K174" s="7" t="str">
        <f>+IFERROR(('STS Analysis'!X174-'STS Analysis'!AE174)/'STS Analysis'!X174,"")</f>
        <v/>
      </c>
      <c r="L174" s="7" t="str">
        <f>+IFERROR(('STS Analysis'!Y174-'STS Analysis'!AF174)/'STS Analysis'!Y174,"")</f>
        <v/>
      </c>
      <c r="M174" s="7" t="str">
        <f>+IFERROR(('STS Analysis'!Z174-'STS Analysis'!AG174)/'STS Analysis'!Z174,"")</f>
        <v/>
      </c>
      <c r="N174" s="260" t="str">
        <f>+IFERROR(('STS Analysis'!AD174-'STS Analysis'!AK174)/'STS Analysis'!AD174,"")</f>
        <v/>
      </c>
      <c r="O174" s="7" t="str">
        <f>+IFERROR(('STS Analysis'!AE174-'STS Analysis'!AL174)/'STS Analysis'!AE174,"")</f>
        <v/>
      </c>
      <c r="P174" s="7" t="str">
        <f>+IFERROR(('STS Analysis'!AF174-'STS Analysis'!AM174)/'STS Analysis'!AF174,"")</f>
        <v/>
      </c>
      <c r="Q174" s="7" t="str">
        <f>+IFERROR(('STS Analysis'!AG174-'STS Analysis'!AN174)/'STS Analysis'!AG174,"")</f>
        <v/>
      </c>
      <c r="R174" s="260" t="str">
        <f>+IFERROR(('STS Analysis'!AK174-'STS Analysis'!AQ174)/'STS Analysis'!AK174,"")</f>
        <v/>
      </c>
      <c r="S174" s="7" t="str">
        <f>+IFERROR(('STS Analysis'!AL174-'STS Analysis'!AX174)/'STS Analysis'!AL174,"")</f>
        <v/>
      </c>
      <c r="T174" s="7" t="str">
        <f>+IFERROR(('STS Analysis'!AM174-'STS Analysis'!AY174)/'STS Analysis'!AM174,"")</f>
        <v/>
      </c>
      <c r="U174" s="91" t="str">
        <f>+IFERROR(('STS Analysis'!AN174-'STS Analysis'!AZ174)/'STS Analysis'!AN174,"")</f>
        <v/>
      </c>
      <c r="V174" s="263" t="str">
        <f>+IFERROR(('STS Analysis'!D174-'STS Analysis'!AQ174/1000)/'STS Analysis'!D174,"")</f>
        <v/>
      </c>
      <c r="W174" s="7" t="str">
        <f>+IFERROR(('STS Analysis'!E174-'STS Analysis'!AX174)/'STS Analysis'!E174,"")</f>
        <v/>
      </c>
      <c r="X174" s="7" t="str">
        <f>+IFERROR(('STS Analysis'!I174-'STS Analysis'!AY174)/'STS Analysis'!I174,"")</f>
        <v/>
      </c>
      <c r="Y174" s="7" t="str">
        <f>+IFERROR(('STS Analysis'!J174-'STS Analysis'!AZ174)/'STS Analysis'!J174,"")</f>
        <v/>
      </c>
      <c r="Z174" s="137" t="str">
        <f>+IFERROR(('STS Analysis'!K174-'STS Analysis'!BA174)/'STS Analysis'!K174,"")</f>
        <v/>
      </c>
      <c r="AA174" s="260"/>
      <c r="AB174" s="7" t="str">
        <f>+IFERROR(('STS Analysis'!H174-'STS Analysis'!BD174)/'STS Analysis'!H174,"")</f>
        <v/>
      </c>
      <c r="AC174" s="7" t="str">
        <f>+IFERROR(('STS Analysis'!I174-'STS Analysis'!BE174)/'STS Analysis'!I174,"")</f>
        <v/>
      </c>
      <c r="AD174" s="91" t="str">
        <f>+IFERROR(('STS Analysis'!J174-'STS Analysis'!BF174)/'STS Analysis'!J174,"")</f>
        <v/>
      </c>
      <c r="AE174" s="263" t="str">
        <f>+IFERROR(('STS Analysis'!BC174-'STS Analysis'!BI174)/'STS Analysis'!BC174,"")</f>
        <v/>
      </c>
      <c r="AF174" s="7" t="str">
        <f>+IFERROR(('STS Analysis'!BD174-'STS Analysis'!BJ174)/'STS Analysis'!BD174,"")</f>
        <v/>
      </c>
      <c r="AG174" s="7" t="str">
        <f>+IFERROR(('STS Analysis'!BE174-'STS Analysis'!BK174)/'STS Analysis'!BE174,"")</f>
        <v/>
      </c>
      <c r="AH174" s="7" t="str">
        <f>+IFERROR(('STS Analysis'!BF174-'STS Analysis'!BL174)/'STS Analysis'!BF174,"")</f>
        <v/>
      </c>
      <c r="AI174" s="260" t="str">
        <f>+IFERROR(('STS Analysis'!D174-'STS Analysis'!BI174/1000)/'STS Analysis'!D174,"")</f>
        <v/>
      </c>
      <c r="AJ174" s="7" t="str">
        <f>+IFERROR(('STS Analysis'!E174-'STS Analysis'!BJ174)/'STS Analysis'!E174,"")</f>
        <v/>
      </c>
      <c r="AK174" s="7" t="str">
        <f>+IFERROR(('STS Analysis'!I174-'STS Analysis'!BK174)/'STS Analysis'!I174,"")</f>
        <v/>
      </c>
      <c r="AL174" s="7" t="str">
        <f>+IFERROR(('STS Analysis'!J174-'STS Analysis'!BL174)/'STS Analysis'!J174,"")</f>
        <v/>
      </c>
      <c r="AM174" s="91" t="str">
        <f>+IFERROR(('STS Analysis'!K174-'STS Analysis'!BM174)/'STS Analysis'!K174,"")</f>
        <v/>
      </c>
      <c r="AN174" s="93"/>
    </row>
    <row r="175" spans="1:40" x14ac:dyDescent="0.35">
      <c r="A175" s="193">
        <v>43586</v>
      </c>
      <c r="B175" s="260">
        <f>+IFERROR(('STS Analysis'!D175-'STS Analysis'!G175)/'STS Analysis'!D175,"")</f>
        <v>0.59466452589693319</v>
      </c>
      <c r="C175" s="290">
        <f>+IFERROR(('STS Analysis'!E175-'STS Analysis'!H175)/'STS Analysis'!E175,"")</f>
        <v>0.64759725400457668</v>
      </c>
      <c r="D175" s="259">
        <f>IFERROR(('STS Analysis'!D175-'STS Analysis'!G175)/('STS Analysis'!N175-'STS Analysis'!G175),"")</f>
        <v>0.39843840743897441</v>
      </c>
      <c r="E175" s="266"/>
      <c r="F175" s="263" t="str">
        <f>+IFERROR(('STS Analysis'!G175-('STS Analysis'!W175))/'STS Analysis'!G175,"")</f>
        <v/>
      </c>
      <c r="G175" s="7" t="str">
        <f>+IFERROR(('STS Analysis'!H175-'STS Analysis'!X175)/'STS Analysis'!H175,"")</f>
        <v/>
      </c>
      <c r="H175" s="7" t="str">
        <f>+IFERROR(('STS Analysis'!I175-'STS Analysis'!Y175)/'STS Analysis'!I175,"")</f>
        <v/>
      </c>
      <c r="I175" s="7" t="str">
        <f>+IFERROR(('STS Analysis'!J175-'STS Analysis'!Z175)/'STS Analysis'!J175,"")</f>
        <v/>
      </c>
      <c r="J175" s="260" t="str">
        <f>+IFERROR(('STS Analysis'!W175-'STS Analysis'!AD175/1000)/'STS Analysis'!W175,"")</f>
        <v/>
      </c>
      <c r="K175" s="7" t="str">
        <f>+IFERROR(('STS Analysis'!X175-'STS Analysis'!AE175)/'STS Analysis'!X175,"")</f>
        <v/>
      </c>
      <c r="L175" s="7" t="str">
        <f>+IFERROR(('STS Analysis'!Y175-'STS Analysis'!AF175)/'STS Analysis'!Y175,"")</f>
        <v/>
      </c>
      <c r="M175" s="7" t="str">
        <f>+IFERROR(('STS Analysis'!Z175-'STS Analysis'!AG175)/'STS Analysis'!Z175,"")</f>
        <v/>
      </c>
      <c r="N175" s="260" t="str">
        <f>+IFERROR(('STS Analysis'!AD175-'STS Analysis'!AK175)/'STS Analysis'!AD175,"")</f>
        <v/>
      </c>
      <c r="O175" s="7" t="str">
        <f>+IFERROR(('STS Analysis'!AE175-'STS Analysis'!AL175)/'STS Analysis'!AE175,"")</f>
        <v/>
      </c>
      <c r="P175" s="7" t="str">
        <f>+IFERROR(('STS Analysis'!AF175-'STS Analysis'!AM175)/'STS Analysis'!AF175,"")</f>
        <v/>
      </c>
      <c r="Q175" s="7" t="str">
        <f>+IFERROR(('STS Analysis'!AG175-'STS Analysis'!AN175)/'STS Analysis'!AG175,"")</f>
        <v/>
      </c>
      <c r="R175" s="260" t="str">
        <f>+IFERROR(('STS Analysis'!AK175-'STS Analysis'!AQ175)/'STS Analysis'!AK175,"")</f>
        <v/>
      </c>
      <c r="S175" s="7" t="str">
        <f>+IFERROR(('STS Analysis'!AL175-'STS Analysis'!AX175)/'STS Analysis'!AL175,"")</f>
        <v/>
      </c>
      <c r="T175" s="7" t="str">
        <f>+IFERROR(('STS Analysis'!AM175-'STS Analysis'!AY175)/'STS Analysis'!AM175,"")</f>
        <v/>
      </c>
      <c r="U175" s="91" t="str">
        <f>+IFERROR(('STS Analysis'!AN175-'STS Analysis'!AZ175)/'STS Analysis'!AN175,"")</f>
        <v/>
      </c>
      <c r="V175" s="263" t="str">
        <f>+IFERROR(('STS Analysis'!D175-'STS Analysis'!AQ175/1000)/'STS Analysis'!D175,"")</f>
        <v/>
      </c>
      <c r="W175" s="7" t="str">
        <f>+IFERROR(('STS Analysis'!E175-'STS Analysis'!AX175)/'STS Analysis'!E175,"")</f>
        <v/>
      </c>
      <c r="X175" s="7" t="str">
        <f>+IFERROR(('STS Analysis'!I175-'STS Analysis'!AY175)/'STS Analysis'!I175,"")</f>
        <v/>
      </c>
      <c r="Y175" s="7" t="str">
        <f>+IFERROR(('STS Analysis'!J175-'STS Analysis'!AZ175)/'STS Analysis'!J175,"")</f>
        <v/>
      </c>
      <c r="Z175" s="137" t="str">
        <f>+IFERROR(('STS Analysis'!K175-'STS Analysis'!BA175)/'STS Analysis'!K175,"")</f>
        <v/>
      </c>
      <c r="AA175" s="260"/>
      <c r="AB175" s="7" t="str">
        <f>+IFERROR(('STS Analysis'!H175-'STS Analysis'!BD175)/'STS Analysis'!H175,"")</f>
        <v/>
      </c>
      <c r="AC175" s="7" t="str">
        <f>+IFERROR(('STS Analysis'!I175-'STS Analysis'!BE175)/'STS Analysis'!I175,"")</f>
        <v/>
      </c>
      <c r="AD175" s="91" t="str">
        <f>+IFERROR(('STS Analysis'!J175-'STS Analysis'!BF175)/'STS Analysis'!J175,"")</f>
        <v/>
      </c>
      <c r="AE175" s="263" t="str">
        <f>+IFERROR(('STS Analysis'!BC175-'STS Analysis'!BI175)/'STS Analysis'!BC175,"")</f>
        <v/>
      </c>
      <c r="AF175" s="7" t="str">
        <f>+IFERROR(('STS Analysis'!BD175-'STS Analysis'!BJ175)/'STS Analysis'!BD175,"")</f>
        <v/>
      </c>
      <c r="AG175" s="7" t="str">
        <f>+IFERROR(('STS Analysis'!BE175-'STS Analysis'!BK175)/'STS Analysis'!BE175,"")</f>
        <v/>
      </c>
      <c r="AH175" s="7" t="str">
        <f>+IFERROR(('STS Analysis'!BF175-'STS Analysis'!BL175)/'STS Analysis'!BF175,"")</f>
        <v/>
      </c>
      <c r="AI175" s="260" t="str">
        <f>+IFERROR(('STS Analysis'!D175-'STS Analysis'!BI175/1000)/'STS Analysis'!D175,"")</f>
        <v/>
      </c>
      <c r="AJ175" s="7">
        <f>+IFERROR(('STS Analysis'!E175-'STS Analysis'!BJ175)/'STS Analysis'!E175,"")</f>
        <v>1</v>
      </c>
      <c r="AK175" s="7">
        <f>+IFERROR(('STS Analysis'!I175-'STS Analysis'!BK175)/'STS Analysis'!I175,"")</f>
        <v>0.33333333333333331</v>
      </c>
      <c r="AL175" s="7">
        <f>+IFERROR(('STS Analysis'!J175-'STS Analysis'!BL175)/'STS Analysis'!J175,"")</f>
        <v>0.56206896551724139</v>
      </c>
      <c r="AM175" s="91" t="str">
        <f>+IFERROR(('STS Analysis'!K175-'STS Analysis'!BM175)/'STS Analysis'!K175,"")</f>
        <v/>
      </c>
      <c r="AN175" s="93"/>
    </row>
    <row r="176" spans="1:40" x14ac:dyDescent="0.35">
      <c r="A176" s="193">
        <v>43587</v>
      </c>
      <c r="B176" s="260" t="str">
        <f>+IFERROR(('STS Analysis'!D176-'STS Analysis'!G176)/'STS Analysis'!D176,"")</f>
        <v/>
      </c>
      <c r="C176" s="290" t="str">
        <f>+IFERROR(('STS Analysis'!E176-'STS Analysis'!H176)/'STS Analysis'!E176,"")</f>
        <v/>
      </c>
      <c r="D176" s="259" t="str">
        <f>IFERROR(('STS Analysis'!D176-'STS Analysis'!G176)/('STS Analysis'!N176-'STS Analysis'!G176),"")</f>
        <v/>
      </c>
      <c r="E176" s="266"/>
      <c r="F176" s="263" t="str">
        <f>+IFERROR(('STS Analysis'!G176-('STS Analysis'!W176))/'STS Analysis'!G176,"")</f>
        <v/>
      </c>
      <c r="G176" s="7" t="str">
        <f>+IFERROR(('STS Analysis'!H176-'STS Analysis'!X176)/'STS Analysis'!H176,"")</f>
        <v/>
      </c>
      <c r="H176" s="7" t="str">
        <f>+IFERROR(('STS Analysis'!I176-'STS Analysis'!Y176)/'STS Analysis'!I176,"")</f>
        <v/>
      </c>
      <c r="I176" s="7" t="str">
        <f>+IFERROR(('STS Analysis'!J176-'STS Analysis'!Z176)/'STS Analysis'!J176,"")</f>
        <v/>
      </c>
      <c r="J176" s="260" t="str">
        <f>+IFERROR(('STS Analysis'!W176-'STS Analysis'!AD176/1000)/'STS Analysis'!W176,"")</f>
        <v/>
      </c>
      <c r="K176" s="7" t="str">
        <f>+IFERROR(('STS Analysis'!X176-'STS Analysis'!AE176)/'STS Analysis'!X176,"")</f>
        <v/>
      </c>
      <c r="L176" s="7" t="str">
        <f>+IFERROR(('STS Analysis'!Y176-'STS Analysis'!AF176)/'STS Analysis'!Y176,"")</f>
        <v/>
      </c>
      <c r="M176" s="7" t="str">
        <f>+IFERROR(('STS Analysis'!Z176-'STS Analysis'!AG176)/'STS Analysis'!Z176,"")</f>
        <v/>
      </c>
      <c r="N176" s="260" t="str">
        <f>+IFERROR(('STS Analysis'!AD176-'STS Analysis'!AK176)/'STS Analysis'!AD176,"")</f>
        <v/>
      </c>
      <c r="O176" s="7" t="str">
        <f>+IFERROR(('STS Analysis'!AE176-'STS Analysis'!AL176)/'STS Analysis'!AE176,"")</f>
        <v/>
      </c>
      <c r="P176" s="7" t="str">
        <f>+IFERROR(('STS Analysis'!AF176-'STS Analysis'!AM176)/'STS Analysis'!AF176,"")</f>
        <v/>
      </c>
      <c r="Q176" s="7" t="str">
        <f>+IFERROR(('STS Analysis'!AG176-'STS Analysis'!AN176)/'STS Analysis'!AG176,"")</f>
        <v/>
      </c>
      <c r="R176" s="260" t="str">
        <f>+IFERROR(('STS Analysis'!AK176-'STS Analysis'!AQ176)/'STS Analysis'!AK176,"")</f>
        <v/>
      </c>
      <c r="S176" s="7" t="str">
        <f>+IFERROR(('STS Analysis'!AL176-'STS Analysis'!AX176)/'STS Analysis'!AL176,"")</f>
        <v/>
      </c>
      <c r="T176" s="7" t="str">
        <f>+IFERROR(('STS Analysis'!AM176-'STS Analysis'!AY176)/'STS Analysis'!AM176,"")</f>
        <v/>
      </c>
      <c r="U176" s="91" t="str">
        <f>+IFERROR(('STS Analysis'!AN176-'STS Analysis'!AZ176)/'STS Analysis'!AN176,"")</f>
        <v/>
      </c>
      <c r="V176" s="263" t="str">
        <f>+IFERROR(('STS Analysis'!D176-'STS Analysis'!AQ176/1000)/'STS Analysis'!D176,"")</f>
        <v/>
      </c>
      <c r="W176" s="7" t="str">
        <f>+IFERROR(('STS Analysis'!E176-'STS Analysis'!AX176)/'STS Analysis'!E176,"")</f>
        <v/>
      </c>
      <c r="X176" s="7" t="str">
        <f>+IFERROR(('STS Analysis'!I176-'STS Analysis'!AY176)/'STS Analysis'!I176,"")</f>
        <v/>
      </c>
      <c r="Y176" s="7" t="str">
        <f>+IFERROR(('STS Analysis'!J176-'STS Analysis'!AZ176)/'STS Analysis'!J176,"")</f>
        <v/>
      </c>
      <c r="Z176" s="137" t="str">
        <f>+IFERROR(('STS Analysis'!K176-'STS Analysis'!BA176)/'STS Analysis'!K176,"")</f>
        <v/>
      </c>
      <c r="AA176" s="260"/>
      <c r="AB176" s="7" t="str">
        <f>+IFERROR(('STS Analysis'!H176-'STS Analysis'!BD176)/'STS Analysis'!H176,"")</f>
        <v/>
      </c>
      <c r="AC176" s="7" t="str">
        <f>+IFERROR(('STS Analysis'!I176-'STS Analysis'!BE176)/'STS Analysis'!I176,"")</f>
        <v/>
      </c>
      <c r="AD176" s="91" t="str">
        <f>+IFERROR(('STS Analysis'!J176-'STS Analysis'!BF176)/'STS Analysis'!J176,"")</f>
        <v/>
      </c>
      <c r="AE176" s="263" t="str">
        <f>+IFERROR(('STS Analysis'!BC176-'STS Analysis'!BI176)/'STS Analysis'!BC176,"")</f>
        <v/>
      </c>
      <c r="AF176" s="7" t="str">
        <f>+IFERROR(('STS Analysis'!BD176-'STS Analysis'!BJ176)/'STS Analysis'!BD176,"")</f>
        <v/>
      </c>
      <c r="AG176" s="7" t="str">
        <f>+IFERROR(('STS Analysis'!BE176-'STS Analysis'!BK176)/'STS Analysis'!BE176,"")</f>
        <v/>
      </c>
      <c r="AH176" s="7" t="str">
        <f>+IFERROR(('STS Analysis'!BF176-'STS Analysis'!BL176)/'STS Analysis'!BF176,"")</f>
        <v/>
      </c>
      <c r="AI176" s="260" t="str">
        <f>+IFERROR(('STS Analysis'!D176-'STS Analysis'!BI176/1000)/'STS Analysis'!D176,"")</f>
        <v/>
      </c>
      <c r="AJ176" s="7" t="str">
        <f>+IFERROR(('STS Analysis'!E176-'STS Analysis'!BJ176)/'STS Analysis'!E176,"")</f>
        <v/>
      </c>
      <c r="AK176" s="7" t="str">
        <f>+IFERROR(('STS Analysis'!I176-'STS Analysis'!BK176)/'STS Analysis'!I176,"")</f>
        <v/>
      </c>
      <c r="AL176" s="7" t="str">
        <f>+IFERROR(('STS Analysis'!J176-'STS Analysis'!BL176)/'STS Analysis'!J176,"")</f>
        <v/>
      </c>
      <c r="AM176" s="91" t="str">
        <f>+IFERROR(('STS Analysis'!K176-'STS Analysis'!BM176)/'STS Analysis'!K176,"")</f>
        <v/>
      </c>
      <c r="AN176" s="93"/>
    </row>
    <row r="177" spans="1:40" x14ac:dyDescent="0.35">
      <c r="A177" s="193">
        <v>43588</v>
      </c>
      <c r="B177" s="260">
        <f>+IFERROR(('STS Analysis'!D177-'STS Analysis'!G177)/'STS Analysis'!D177,"")</f>
        <v>0.69901694182250196</v>
      </c>
      <c r="C177" s="290" t="str">
        <f>+IFERROR(('STS Analysis'!E177-'STS Analysis'!H177)/'STS Analysis'!E177,"")</f>
        <v/>
      </c>
      <c r="D177" s="259">
        <f>IFERROR(('STS Analysis'!D177-'STS Analysis'!G177)/('STS Analysis'!N177-'STS Analysis'!G177),"")</f>
        <v>0.30915691621239488</v>
      </c>
      <c r="E177" s="266"/>
      <c r="F177" s="263" t="str">
        <f>+IFERROR(('STS Analysis'!G177-('STS Analysis'!W177))/'STS Analysis'!G177,"")</f>
        <v/>
      </c>
      <c r="G177" s="7" t="str">
        <f>+IFERROR(('STS Analysis'!H177-'STS Analysis'!X177)/'STS Analysis'!H177,"")</f>
        <v/>
      </c>
      <c r="H177" s="7" t="str">
        <f>+IFERROR(('STS Analysis'!I177-'STS Analysis'!Y177)/'STS Analysis'!I177,"")</f>
        <v/>
      </c>
      <c r="I177" s="7" t="str">
        <f>+IFERROR(('STS Analysis'!J177-'STS Analysis'!Z177)/'STS Analysis'!J177,"")</f>
        <v/>
      </c>
      <c r="J177" s="260" t="str">
        <f>+IFERROR(('STS Analysis'!W177-'STS Analysis'!AD177/1000)/'STS Analysis'!W177,"")</f>
        <v/>
      </c>
      <c r="K177" s="7" t="str">
        <f>+IFERROR(('STS Analysis'!X177-'STS Analysis'!AE177)/'STS Analysis'!X177,"")</f>
        <v/>
      </c>
      <c r="L177" s="7" t="str">
        <f>+IFERROR(('STS Analysis'!Y177-'STS Analysis'!AF177)/'STS Analysis'!Y177,"")</f>
        <v/>
      </c>
      <c r="M177" s="7" t="str">
        <f>+IFERROR(('STS Analysis'!Z177-'STS Analysis'!AG177)/'STS Analysis'!Z177,"")</f>
        <v/>
      </c>
      <c r="N177" s="260" t="str">
        <f>+IFERROR(('STS Analysis'!AD177-'STS Analysis'!AK177)/'STS Analysis'!AD177,"")</f>
        <v/>
      </c>
      <c r="O177" s="7" t="str">
        <f>+IFERROR(('STS Analysis'!AE177-'STS Analysis'!AL177)/'STS Analysis'!AE177,"")</f>
        <v/>
      </c>
      <c r="P177" s="7" t="str">
        <f>+IFERROR(('STS Analysis'!AF177-'STS Analysis'!AM177)/'STS Analysis'!AF177,"")</f>
        <v/>
      </c>
      <c r="Q177" s="7" t="str">
        <f>+IFERROR(('STS Analysis'!AG177-'STS Analysis'!AN177)/'STS Analysis'!AG177,"")</f>
        <v/>
      </c>
      <c r="R177" s="260" t="str">
        <f>+IFERROR(('STS Analysis'!AK177-'STS Analysis'!AQ177)/'STS Analysis'!AK177,"")</f>
        <v/>
      </c>
      <c r="S177" s="7" t="str">
        <f>+IFERROR(('STS Analysis'!AL177-'STS Analysis'!AX177)/'STS Analysis'!AL177,"")</f>
        <v/>
      </c>
      <c r="T177" s="7" t="str">
        <f>+IFERROR(('STS Analysis'!AM177-'STS Analysis'!AY177)/'STS Analysis'!AM177,"")</f>
        <v/>
      </c>
      <c r="U177" s="91" t="str">
        <f>+IFERROR(('STS Analysis'!AN177-'STS Analysis'!AZ177)/'STS Analysis'!AN177,"")</f>
        <v/>
      </c>
      <c r="V177" s="263" t="str">
        <f>+IFERROR(('STS Analysis'!D177-'STS Analysis'!AQ177/1000)/'STS Analysis'!D177,"")</f>
        <v/>
      </c>
      <c r="W177" s="7" t="str">
        <f>+IFERROR(('STS Analysis'!E177-'STS Analysis'!AX177)/'STS Analysis'!E177,"")</f>
        <v/>
      </c>
      <c r="X177" s="7" t="str">
        <f>+IFERROR(('STS Analysis'!I177-'STS Analysis'!AY177)/'STS Analysis'!I177,"")</f>
        <v/>
      </c>
      <c r="Y177" s="7" t="str">
        <f>+IFERROR(('STS Analysis'!J177-'STS Analysis'!AZ177)/'STS Analysis'!J177,"")</f>
        <v/>
      </c>
      <c r="Z177" s="137" t="str">
        <f>+IFERROR(('STS Analysis'!K177-'STS Analysis'!BA177)/'STS Analysis'!K177,"")</f>
        <v/>
      </c>
      <c r="AA177" s="260"/>
      <c r="AB177" s="7" t="str">
        <f>+IFERROR(('STS Analysis'!H177-'STS Analysis'!BD177)/'STS Analysis'!H177,"")</f>
        <v/>
      </c>
      <c r="AC177" s="7" t="str">
        <f>+IFERROR(('STS Analysis'!I177-'STS Analysis'!BE177)/'STS Analysis'!I177,"")</f>
        <v/>
      </c>
      <c r="AD177" s="91" t="str">
        <f>+IFERROR(('STS Analysis'!J177-'STS Analysis'!BF177)/'STS Analysis'!J177,"")</f>
        <v/>
      </c>
      <c r="AE177" s="263" t="str">
        <f>+IFERROR(('STS Analysis'!BC177-'STS Analysis'!BI177)/'STS Analysis'!BC177,"")</f>
        <v/>
      </c>
      <c r="AF177" s="7" t="str">
        <f>+IFERROR(('STS Analysis'!BD177-'STS Analysis'!BJ177)/'STS Analysis'!BD177,"")</f>
        <v/>
      </c>
      <c r="AG177" s="7" t="str">
        <f>+IFERROR(('STS Analysis'!BE177-'STS Analysis'!BK177)/'STS Analysis'!BE177,"")</f>
        <v/>
      </c>
      <c r="AH177" s="7" t="str">
        <f>+IFERROR(('STS Analysis'!BF177-'STS Analysis'!BL177)/'STS Analysis'!BF177,"")</f>
        <v/>
      </c>
      <c r="AI177" s="260" t="str">
        <f>+IFERROR(('STS Analysis'!D177-'STS Analysis'!BI177/1000)/'STS Analysis'!D177,"")</f>
        <v/>
      </c>
      <c r="AJ177" s="7" t="str">
        <f>+IFERROR(('STS Analysis'!E177-'STS Analysis'!BJ177)/'STS Analysis'!E177,"")</f>
        <v/>
      </c>
      <c r="AK177" s="7" t="str">
        <f>+IFERROR(('STS Analysis'!I177-'STS Analysis'!BK177)/'STS Analysis'!I177,"")</f>
        <v/>
      </c>
      <c r="AL177" s="7" t="str">
        <f>+IFERROR(('STS Analysis'!J177-'STS Analysis'!BL177)/'STS Analysis'!J177,"")</f>
        <v/>
      </c>
      <c r="AM177" s="91" t="str">
        <f>+IFERROR(('STS Analysis'!K177-'STS Analysis'!BM177)/'STS Analysis'!K177,"")</f>
        <v/>
      </c>
      <c r="AN177" s="93"/>
    </row>
    <row r="178" spans="1:40" x14ac:dyDescent="0.35">
      <c r="A178" s="193">
        <v>43589</v>
      </c>
      <c r="B178" s="295" t="str">
        <f>+IFERROR(('STS Analysis'!D178-'STS Analysis'!G178)/'STS Analysis'!D178,"")</f>
        <v/>
      </c>
      <c r="C178" s="296" t="str">
        <f>+IFERROR(('STS Analysis'!E178-'STS Analysis'!H178)/'STS Analysis'!E178,"")</f>
        <v/>
      </c>
      <c r="D178" s="296" t="str">
        <f>IFERROR(('STS Analysis'!D178-'STS Analysis'!G178)/('STS Analysis'!N178-'STS Analysis'!G178),"")</f>
        <v/>
      </c>
      <c r="E178" s="297"/>
      <c r="F178" s="298" t="str">
        <f>+IFERROR(('STS Analysis'!G178-('STS Analysis'!W178))/'STS Analysis'!G178,"")</f>
        <v/>
      </c>
      <c r="G178" s="299" t="str">
        <f>+IFERROR(('STS Analysis'!H178-'STS Analysis'!X178)/'STS Analysis'!H178,"")</f>
        <v/>
      </c>
      <c r="H178" s="299" t="str">
        <f>+IFERROR(('STS Analysis'!I178-'STS Analysis'!Y178)/'STS Analysis'!I178,"")</f>
        <v/>
      </c>
      <c r="I178" s="299" t="str">
        <f>+IFERROR(('STS Analysis'!J178-'STS Analysis'!Z178)/'STS Analysis'!J178,"")</f>
        <v/>
      </c>
      <c r="J178" s="295" t="str">
        <f>+IFERROR(('STS Analysis'!W178-'STS Analysis'!AD178/1000)/'STS Analysis'!W178,"")</f>
        <v/>
      </c>
      <c r="K178" s="299" t="str">
        <f>+IFERROR(('STS Analysis'!X178-'STS Analysis'!AE178)/'STS Analysis'!X178,"")</f>
        <v/>
      </c>
      <c r="L178" s="299" t="str">
        <f>+IFERROR(('STS Analysis'!Y178-'STS Analysis'!AF178)/'STS Analysis'!Y178,"")</f>
        <v/>
      </c>
      <c r="M178" s="299" t="str">
        <f>+IFERROR(('STS Analysis'!Z178-'STS Analysis'!AG178)/'STS Analysis'!Z178,"")</f>
        <v/>
      </c>
      <c r="N178" s="295" t="str">
        <f>+IFERROR(('STS Analysis'!AD178-'STS Analysis'!AK178)/'STS Analysis'!AD178,"")</f>
        <v/>
      </c>
      <c r="O178" s="299" t="str">
        <f>+IFERROR(('STS Analysis'!AE178-'STS Analysis'!AL178)/'STS Analysis'!AE178,"")</f>
        <v/>
      </c>
      <c r="P178" s="299" t="str">
        <f>+IFERROR(('STS Analysis'!AF178-'STS Analysis'!AM178)/'STS Analysis'!AF178,"")</f>
        <v/>
      </c>
      <c r="Q178" s="299" t="str">
        <f>+IFERROR(('STS Analysis'!AG178-'STS Analysis'!AN178)/'STS Analysis'!AG178,"")</f>
        <v/>
      </c>
      <c r="R178" s="295" t="str">
        <f>+IFERROR(('STS Analysis'!AK178-'STS Analysis'!AQ178)/'STS Analysis'!AK178,"")</f>
        <v/>
      </c>
      <c r="S178" s="299" t="str">
        <f>+IFERROR(('STS Analysis'!AL178-'STS Analysis'!AX178)/'STS Analysis'!AL178,"")</f>
        <v/>
      </c>
      <c r="T178" s="299" t="str">
        <f>+IFERROR(('STS Analysis'!AM178-'STS Analysis'!AY178)/'STS Analysis'!AM178,"")</f>
        <v/>
      </c>
      <c r="U178" s="300" t="str">
        <f>+IFERROR(('STS Analysis'!AN178-'STS Analysis'!AZ178)/'STS Analysis'!AN178,"")</f>
        <v/>
      </c>
      <c r="V178" s="298" t="str">
        <f>+IFERROR(('STS Analysis'!D178-'STS Analysis'!AQ178/1000)/'STS Analysis'!D178,"")</f>
        <v/>
      </c>
      <c r="W178" s="299" t="str">
        <f>+IFERROR(('STS Analysis'!E178-'STS Analysis'!AX178)/'STS Analysis'!E178,"")</f>
        <v/>
      </c>
      <c r="X178" s="299" t="str">
        <f>+IFERROR(('STS Analysis'!I178-'STS Analysis'!AY178)/'STS Analysis'!I178,"")</f>
        <v/>
      </c>
      <c r="Y178" s="299" t="str">
        <f>+IFERROR(('STS Analysis'!J178-'STS Analysis'!AZ178)/'STS Analysis'!J178,"")</f>
        <v/>
      </c>
      <c r="Z178" s="301" t="str">
        <f>+IFERROR(('STS Analysis'!K178-'STS Analysis'!BA178)/'STS Analysis'!K178,"")</f>
        <v/>
      </c>
      <c r="AA178" s="295"/>
      <c r="AB178" s="299" t="str">
        <f>+IFERROR(('STS Analysis'!H178-'STS Analysis'!BD178)/'STS Analysis'!H178,"")</f>
        <v/>
      </c>
      <c r="AC178" s="299" t="str">
        <f>+IFERROR(('STS Analysis'!I178-'STS Analysis'!BE178)/'STS Analysis'!I178,"")</f>
        <v/>
      </c>
      <c r="AD178" s="300" t="str">
        <f>+IFERROR(('STS Analysis'!J178-'STS Analysis'!BF178)/'STS Analysis'!J178,"")</f>
        <v/>
      </c>
      <c r="AE178" s="298" t="str">
        <f>+IFERROR(('STS Analysis'!BC178-'STS Analysis'!BI178)/'STS Analysis'!BC178,"")</f>
        <v/>
      </c>
      <c r="AF178" s="299" t="str">
        <f>+IFERROR(('STS Analysis'!BD178-'STS Analysis'!BJ178)/'STS Analysis'!BD178,"")</f>
        <v/>
      </c>
      <c r="AG178" s="299" t="str">
        <f>+IFERROR(('STS Analysis'!BE178-'STS Analysis'!BK178)/'STS Analysis'!BE178,"")</f>
        <v/>
      </c>
      <c r="AH178" s="299" t="str">
        <f>+IFERROR(('STS Analysis'!BF178-'STS Analysis'!BL178)/'STS Analysis'!BF178,"")</f>
        <v/>
      </c>
      <c r="AI178" s="295" t="str">
        <f>+IFERROR(('STS Analysis'!D178-'STS Analysis'!BI178/1000)/'STS Analysis'!D178,"")</f>
        <v/>
      </c>
      <c r="AJ178" s="299" t="str">
        <f>+IFERROR(('STS Analysis'!E178-'STS Analysis'!BJ178)/'STS Analysis'!E178,"")</f>
        <v/>
      </c>
      <c r="AK178" s="299" t="str">
        <f>+IFERROR(('STS Analysis'!I178-'STS Analysis'!BK178)/'STS Analysis'!I178,"")</f>
        <v/>
      </c>
      <c r="AL178" s="299" t="str">
        <f>+IFERROR(('STS Analysis'!J178-'STS Analysis'!BL178)/'STS Analysis'!J178,"")</f>
        <v/>
      </c>
      <c r="AM178" s="300" t="str">
        <f>+IFERROR(('STS Analysis'!K178-'STS Analysis'!BM178)/'STS Analysis'!K178,"")</f>
        <v/>
      </c>
      <c r="AN178" s="90"/>
    </row>
    <row r="179" spans="1:40" x14ac:dyDescent="0.35">
      <c r="A179" s="193">
        <v>43590</v>
      </c>
      <c r="B179" s="295" t="str">
        <f>+IFERROR(('STS Analysis'!D179-'STS Analysis'!G179)/'STS Analysis'!D179,"")</f>
        <v/>
      </c>
      <c r="C179" s="296" t="str">
        <f>+IFERROR(('STS Analysis'!E179-'STS Analysis'!H179)/'STS Analysis'!E179,"")</f>
        <v/>
      </c>
      <c r="D179" s="296" t="str">
        <f>IFERROR(('STS Analysis'!D179-'STS Analysis'!G179)/('STS Analysis'!N179-'STS Analysis'!G179),"")</f>
        <v/>
      </c>
      <c r="E179" s="297"/>
      <c r="F179" s="298" t="str">
        <f>+IFERROR(('STS Analysis'!G179-('STS Analysis'!W179))/'STS Analysis'!G179,"")</f>
        <v/>
      </c>
      <c r="G179" s="299" t="str">
        <f>+IFERROR(('STS Analysis'!H179-'STS Analysis'!X179)/'STS Analysis'!H179,"")</f>
        <v/>
      </c>
      <c r="H179" s="299" t="str">
        <f>+IFERROR(('STS Analysis'!I179-'STS Analysis'!Y179)/'STS Analysis'!I179,"")</f>
        <v/>
      </c>
      <c r="I179" s="299" t="str">
        <f>+IFERROR(('STS Analysis'!J179-'STS Analysis'!Z179)/'STS Analysis'!J179,"")</f>
        <v/>
      </c>
      <c r="J179" s="295" t="str">
        <f>+IFERROR(('STS Analysis'!W179-'STS Analysis'!AD179/1000)/'STS Analysis'!W179,"")</f>
        <v/>
      </c>
      <c r="K179" s="299" t="str">
        <f>+IFERROR(('STS Analysis'!X179-'STS Analysis'!AE179)/'STS Analysis'!X179,"")</f>
        <v/>
      </c>
      <c r="L179" s="299" t="str">
        <f>+IFERROR(('STS Analysis'!Y179-'STS Analysis'!AF179)/'STS Analysis'!Y179,"")</f>
        <v/>
      </c>
      <c r="M179" s="299" t="str">
        <f>+IFERROR(('STS Analysis'!Z179-'STS Analysis'!AG179)/'STS Analysis'!Z179,"")</f>
        <v/>
      </c>
      <c r="N179" s="295" t="str">
        <f>+IFERROR(('STS Analysis'!AD179-'STS Analysis'!AK179)/'STS Analysis'!AD179,"")</f>
        <v/>
      </c>
      <c r="O179" s="299" t="str">
        <f>+IFERROR(('STS Analysis'!AE179-'STS Analysis'!AL179)/'STS Analysis'!AE179,"")</f>
        <v/>
      </c>
      <c r="P179" s="299" t="str">
        <f>+IFERROR(('STS Analysis'!AF179-'STS Analysis'!AM179)/'STS Analysis'!AF179,"")</f>
        <v/>
      </c>
      <c r="Q179" s="299" t="str">
        <f>+IFERROR(('STS Analysis'!AG179-'STS Analysis'!AN179)/'STS Analysis'!AG179,"")</f>
        <v/>
      </c>
      <c r="R179" s="295" t="str">
        <f>+IFERROR(('STS Analysis'!AK179-'STS Analysis'!AQ179)/'STS Analysis'!AK179,"")</f>
        <v/>
      </c>
      <c r="S179" s="299" t="str">
        <f>+IFERROR(('STS Analysis'!AL179-'STS Analysis'!AX179)/'STS Analysis'!AL179,"")</f>
        <v/>
      </c>
      <c r="T179" s="299" t="str">
        <f>+IFERROR(('STS Analysis'!AM179-'STS Analysis'!AY179)/'STS Analysis'!AM179,"")</f>
        <v/>
      </c>
      <c r="U179" s="300" t="str">
        <f>+IFERROR(('STS Analysis'!AN179-'STS Analysis'!AZ179)/'STS Analysis'!AN179,"")</f>
        <v/>
      </c>
      <c r="V179" s="298" t="str">
        <f>+IFERROR(('STS Analysis'!D179-'STS Analysis'!AQ179/1000)/'STS Analysis'!D179,"")</f>
        <v/>
      </c>
      <c r="W179" s="299" t="str">
        <f>+IFERROR(('STS Analysis'!E179-'STS Analysis'!AX179)/'STS Analysis'!E179,"")</f>
        <v/>
      </c>
      <c r="X179" s="299" t="str">
        <f>+IFERROR(('STS Analysis'!I179-'STS Analysis'!AY179)/'STS Analysis'!I179,"")</f>
        <v/>
      </c>
      <c r="Y179" s="299" t="str">
        <f>+IFERROR(('STS Analysis'!J179-'STS Analysis'!AZ179)/'STS Analysis'!J179,"")</f>
        <v/>
      </c>
      <c r="Z179" s="301" t="str">
        <f>+IFERROR(('STS Analysis'!K179-'STS Analysis'!BA179)/'STS Analysis'!K179,"")</f>
        <v/>
      </c>
      <c r="AA179" s="295"/>
      <c r="AB179" s="299" t="str">
        <f>+IFERROR(('STS Analysis'!H179-'STS Analysis'!BD179)/'STS Analysis'!H179,"")</f>
        <v/>
      </c>
      <c r="AC179" s="299" t="str">
        <f>+IFERROR(('STS Analysis'!I179-'STS Analysis'!BE179)/'STS Analysis'!I179,"")</f>
        <v/>
      </c>
      <c r="AD179" s="300" t="str">
        <f>+IFERROR(('STS Analysis'!J179-'STS Analysis'!BF179)/'STS Analysis'!J179,"")</f>
        <v/>
      </c>
      <c r="AE179" s="298" t="str">
        <f>+IFERROR(('STS Analysis'!BC179-'STS Analysis'!BI179)/'STS Analysis'!BC179,"")</f>
        <v/>
      </c>
      <c r="AF179" s="299" t="str">
        <f>+IFERROR(('STS Analysis'!BD179-'STS Analysis'!BJ179)/'STS Analysis'!BD179,"")</f>
        <v/>
      </c>
      <c r="AG179" s="299" t="str">
        <f>+IFERROR(('STS Analysis'!BE179-'STS Analysis'!BK179)/'STS Analysis'!BE179,"")</f>
        <v/>
      </c>
      <c r="AH179" s="299" t="str">
        <f>+IFERROR(('STS Analysis'!BF179-'STS Analysis'!BL179)/'STS Analysis'!BF179,"")</f>
        <v/>
      </c>
      <c r="AI179" s="295" t="str">
        <f>+IFERROR(('STS Analysis'!D179-'STS Analysis'!BI179/1000)/'STS Analysis'!D179,"")</f>
        <v/>
      </c>
      <c r="AJ179" s="299" t="str">
        <f>+IFERROR(('STS Analysis'!E179-'STS Analysis'!BJ179)/'STS Analysis'!E179,"")</f>
        <v/>
      </c>
      <c r="AK179" s="299" t="str">
        <f>+IFERROR(('STS Analysis'!I179-'STS Analysis'!BK179)/'STS Analysis'!I179,"")</f>
        <v/>
      </c>
      <c r="AL179" s="299" t="str">
        <f>+IFERROR(('STS Analysis'!J179-'STS Analysis'!BL179)/'STS Analysis'!J179,"")</f>
        <v/>
      </c>
      <c r="AM179" s="300" t="str">
        <f>+IFERROR(('STS Analysis'!K179-'STS Analysis'!BM179)/'STS Analysis'!K179,"")</f>
        <v/>
      </c>
      <c r="AN179" s="90"/>
    </row>
    <row r="180" spans="1:40" x14ac:dyDescent="0.35">
      <c r="A180" s="193">
        <v>43591</v>
      </c>
      <c r="B180" s="260">
        <f>+IFERROR(('STS Analysis'!D180-'STS Analysis'!G180)/'STS Analysis'!D180,"")</f>
        <v>0.49323236803245973</v>
      </c>
      <c r="C180" s="290" t="str">
        <f>+IFERROR(('STS Analysis'!E180-'STS Analysis'!H180)/'STS Analysis'!E180,"")</f>
        <v/>
      </c>
      <c r="D180" s="259">
        <f>IFERROR(('STS Analysis'!D180-'STS Analysis'!G180)/('STS Analysis'!N180-'STS Analysis'!G180),"")</f>
        <v>7.5039693226304827E-2</v>
      </c>
      <c r="E180" s="266"/>
      <c r="F180" s="263" t="str">
        <f>+IFERROR(('STS Analysis'!G180-('STS Analysis'!W180))/'STS Analysis'!G180,"")</f>
        <v/>
      </c>
      <c r="G180" s="7" t="str">
        <f>+IFERROR(('STS Analysis'!H180-'STS Analysis'!X180)/'STS Analysis'!H180,"")</f>
        <v/>
      </c>
      <c r="H180" s="7" t="str">
        <f>+IFERROR(('STS Analysis'!I180-'STS Analysis'!Y180)/'STS Analysis'!I180,"")</f>
        <v/>
      </c>
      <c r="I180" s="7" t="str">
        <f>+IFERROR(('STS Analysis'!J180-'STS Analysis'!Z180)/'STS Analysis'!J180,"")</f>
        <v/>
      </c>
      <c r="J180" s="260" t="str">
        <f>+IFERROR(('STS Analysis'!W180-'STS Analysis'!AD180/1000)/'STS Analysis'!W180,"")</f>
        <v/>
      </c>
      <c r="K180" s="7" t="str">
        <f>+IFERROR(('STS Analysis'!X180-'STS Analysis'!AE180)/'STS Analysis'!X180,"")</f>
        <v/>
      </c>
      <c r="L180" s="7" t="str">
        <f>+IFERROR(('STS Analysis'!Y180-'STS Analysis'!AF180)/'STS Analysis'!Y180,"")</f>
        <v/>
      </c>
      <c r="M180" s="7" t="str">
        <f>+IFERROR(('STS Analysis'!Z180-'STS Analysis'!AG180)/'STS Analysis'!Z180,"")</f>
        <v/>
      </c>
      <c r="N180" s="260" t="str">
        <f>+IFERROR(('STS Analysis'!AD180-'STS Analysis'!AK180)/'STS Analysis'!AD180,"")</f>
        <v/>
      </c>
      <c r="O180" s="7" t="str">
        <f>+IFERROR(('STS Analysis'!AE180-'STS Analysis'!AL180)/'STS Analysis'!AE180,"")</f>
        <v/>
      </c>
      <c r="P180" s="7" t="str">
        <f>+IFERROR(('STS Analysis'!AF180-'STS Analysis'!AM180)/'STS Analysis'!AF180,"")</f>
        <v/>
      </c>
      <c r="Q180" s="7" t="str">
        <f>+IFERROR(('STS Analysis'!AG180-'STS Analysis'!AN180)/'STS Analysis'!AG180,"")</f>
        <v/>
      </c>
      <c r="R180" s="260" t="str">
        <f>+IFERROR(('STS Analysis'!AK180-'STS Analysis'!AQ180)/'STS Analysis'!AK180,"")</f>
        <v/>
      </c>
      <c r="S180" s="7" t="str">
        <f>+IFERROR(('STS Analysis'!AL180-'STS Analysis'!AX180)/'STS Analysis'!AL180,"")</f>
        <v/>
      </c>
      <c r="T180" s="7" t="str">
        <f>+IFERROR(('STS Analysis'!AM180-'STS Analysis'!AY180)/'STS Analysis'!AM180,"")</f>
        <v/>
      </c>
      <c r="U180" s="91" t="str">
        <f>+IFERROR(('STS Analysis'!AN180-'STS Analysis'!AZ180)/'STS Analysis'!AN180,"")</f>
        <v/>
      </c>
      <c r="V180" s="263" t="str">
        <f>+IFERROR(('STS Analysis'!D180-'STS Analysis'!AQ180/1000)/'STS Analysis'!D180,"")</f>
        <v/>
      </c>
      <c r="W180" s="7" t="str">
        <f>+IFERROR(('STS Analysis'!E180-'STS Analysis'!AX180)/'STS Analysis'!E180,"")</f>
        <v/>
      </c>
      <c r="X180" s="7" t="str">
        <f>+IFERROR(('STS Analysis'!I180-'STS Analysis'!AY180)/'STS Analysis'!I180,"")</f>
        <v/>
      </c>
      <c r="Y180" s="7" t="str">
        <f>+IFERROR(('STS Analysis'!J180-'STS Analysis'!AZ180)/'STS Analysis'!J180,"")</f>
        <v/>
      </c>
      <c r="Z180" s="137" t="str">
        <f>+IFERROR(('STS Analysis'!K180-'STS Analysis'!BA180)/'STS Analysis'!K180,"")</f>
        <v/>
      </c>
      <c r="AA180" s="260"/>
      <c r="AB180" s="7" t="str">
        <f>+IFERROR(('STS Analysis'!H180-'STS Analysis'!BD180)/'STS Analysis'!H180,"")</f>
        <v/>
      </c>
      <c r="AC180" s="7" t="str">
        <f>+IFERROR(('STS Analysis'!I180-'STS Analysis'!BE180)/'STS Analysis'!I180,"")</f>
        <v/>
      </c>
      <c r="AD180" s="91" t="str">
        <f>+IFERROR(('STS Analysis'!J180-'STS Analysis'!BF180)/'STS Analysis'!J180,"")</f>
        <v/>
      </c>
      <c r="AE180" s="263" t="str">
        <f>+IFERROR(('STS Analysis'!BC180-'STS Analysis'!BI180)/'STS Analysis'!BC180,"")</f>
        <v/>
      </c>
      <c r="AF180" s="7" t="str">
        <f>+IFERROR(('STS Analysis'!BD180-'STS Analysis'!BJ180)/'STS Analysis'!BD180,"")</f>
        <v/>
      </c>
      <c r="AG180" s="7" t="str">
        <f>+IFERROR(('STS Analysis'!BE180-'STS Analysis'!BK180)/'STS Analysis'!BE180,"")</f>
        <v/>
      </c>
      <c r="AH180" s="7" t="str">
        <f>+IFERROR(('STS Analysis'!BF180-'STS Analysis'!BL180)/'STS Analysis'!BF180,"")</f>
        <v/>
      </c>
      <c r="AI180" s="260" t="str">
        <f>+IFERROR(('STS Analysis'!D180-'STS Analysis'!BI180/1000)/'STS Analysis'!D180,"")</f>
        <v/>
      </c>
      <c r="AJ180" s="7" t="str">
        <f>+IFERROR(('STS Analysis'!E180-'STS Analysis'!BJ180)/'STS Analysis'!E180,"")</f>
        <v/>
      </c>
      <c r="AK180" s="7" t="str">
        <f>+IFERROR(('STS Analysis'!I180-'STS Analysis'!BK180)/'STS Analysis'!I180,"")</f>
        <v/>
      </c>
      <c r="AL180" s="7" t="str">
        <f>+IFERROR(('STS Analysis'!J180-'STS Analysis'!BL180)/'STS Analysis'!J180,"")</f>
        <v/>
      </c>
      <c r="AM180" s="91" t="str">
        <f>+IFERROR(('STS Analysis'!K180-'STS Analysis'!BM180)/'STS Analysis'!K180,"")</f>
        <v/>
      </c>
      <c r="AN180" s="93"/>
    </row>
    <row r="181" spans="1:40" x14ac:dyDescent="0.35">
      <c r="A181" s="193">
        <v>43592</v>
      </c>
      <c r="B181" s="260" t="str">
        <f>+IFERROR(('STS Analysis'!D181-'STS Analysis'!G181)/'STS Analysis'!D181,"")</f>
        <v/>
      </c>
      <c r="C181" s="290" t="str">
        <f>+IFERROR(('STS Analysis'!E181-'STS Analysis'!H181)/'STS Analysis'!E181,"")</f>
        <v/>
      </c>
      <c r="D181" s="259" t="str">
        <f>IFERROR(('STS Analysis'!D181-'STS Analysis'!G181)/('STS Analysis'!N181-'STS Analysis'!G181),"")</f>
        <v/>
      </c>
      <c r="E181" s="266"/>
      <c r="F181" s="263" t="str">
        <f>+IFERROR(('STS Analysis'!G181-('STS Analysis'!W181))/'STS Analysis'!G181,"")</f>
        <v/>
      </c>
      <c r="G181" s="7" t="str">
        <f>+IFERROR(('STS Analysis'!H181-'STS Analysis'!X181)/'STS Analysis'!H181,"")</f>
        <v/>
      </c>
      <c r="H181" s="7" t="str">
        <f>+IFERROR(('STS Analysis'!I181-'STS Analysis'!Y181)/'STS Analysis'!I181,"")</f>
        <v/>
      </c>
      <c r="I181" s="7" t="str">
        <f>+IFERROR(('STS Analysis'!J181-'STS Analysis'!Z181)/'STS Analysis'!J181,"")</f>
        <v/>
      </c>
      <c r="J181" s="260" t="str">
        <f>+IFERROR(('STS Analysis'!W181-'STS Analysis'!AD181/1000)/'STS Analysis'!W181,"")</f>
        <v/>
      </c>
      <c r="K181" s="7" t="str">
        <f>+IFERROR(('STS Analysis'!X181-'STS Analysis'!AE181)/'STS Analysis'!X181,"")</f>
        <v/>
      </c>
      <c r="L181" s="7" t="str">
        <f>+IFERROR(('STS Analysis'!Y181-'STS Analysis'!AF181)/'STS Analysis'!Y181,"")</f>
        <v/>
      </c>
      <c r="M181" s="7" t="str">
        <f>+IFERROR(('STS Analysis'!Z181-'STS Analysis'!AG181)/'STS Analysis'!Z181,"")</f>
        <v/>
      </c>
      <c r="N181" s="260" t="str">
        <f>+IFERROR(('STS Analysis'!AD181-'STS Analysis'!AK181)/'STS Analysis'!AD181,"")</f>
        <v/>
      </c>
      <c r="O181" s="7" t="str">
        <f>+IFERROR(('STS Analysis'!AE181-'STS Analysis'!AL181)/'STS Analysis'!AE181,"")</f>
        <v/>
      </c>
      <c r="P181" s="7" t="str">
        <f>+IFERROR(('STS Analysis'!AF181-'STS Analysis'!AM181)/'STS Analysis'!AF181,"")</f>
        <v/>
      </c>
      <c r="Q181" s="7" t="str">
        <f>+IFERROR(('STS Analysis'!AG181-'STS Analysis'!AN181)/'STS Analysis'!AG181,"")</f>
        <v/>
      </c>
      <c r="R181" s="260" t="str">
        <f>+IFERROR(('STS Analysis'!AK181-'STS Analysis'!AQ181)/'STS Analysis'!AK181,"")</f>
        <v/>
      </c>
      <c r="S181" s="7" t="str">
        <f>+IFERROR(('STS Analysis'!AL181-'STS Analysis'!AX181)/'STS Analysis'!AL181,"")</f>
        <v/>
      </c>
      <c r="T181" s="7" t="str">
        <f>+IFERROR(('STS Analysis'!AM181-'STS Analysis'!AY181)/'STS Analysis'!AM181,"")</f>
        <v/>
      </c>
      <c r="U181" s="91" t="str">
        <f>+IFERROR(('STS Analysis'!AN181-'STS Analysis'!AZ181)/'STS Analysis'!AN181,"")</f>
        <v/>
      </c>
      <c r="V181" s="263" t="str">
        <f>+IFERROR(('STS Analysis'!D181-'STS Analysis'!AQ181/1000)/'STS Analysis'!D181,"")</f>
        <v/>
      </c>
      <c r="W181" s="7" t="str">
        <f>+IFERROR(('STS Analysis'!E181-'STS Analysis'!AX181)/'STS Analysis'!E181,"")</f>
        <v/>
      </c>
      <c r="X181" s="7" t="str">
        <f>+IFERROR(('STS Analysis'!I181-'STS Analysis'!AY181)/'STS Analysis'!I181,"")</f>
        <v/>
      </c>
      <c r="Y181" s="7" t="str">
        <f>+IFERROR(('STS Analysis'!J181-'STS Analysis'!AZ181)/'STS Analysis'!J181,"")</f>
        <v/>
      </c>
      <c r="Z181" s="137" t="str">
        <f>+IFERROR(('STS Analysis'!K181-'STS Analysis'!BA181)/'STS Analysis'!K181,"")</f>
        <v/>
      </c>
      <c r="AA181" s="260"/>
      <c r="AB181" s="7" t="str">
        <f>+IFERROR(('STS Analysis'!H181-'STS Analysis'!BD181)/'STS Analysis'!H181,"")</f>
        <v/>
      </c>
      <c r="AC181" s="7" t="str">
        <f>+IFERROR(('STS Analysis'!I181-'STS Analysis'!BE181)/'STS Analysis'!I181,"")</f>
        <v/>
      </c>
      <c r="AD181" s="91" t="str">
        <f>+IFERROR(('STS Analysis'!J181-'STS Analysis'!BF181)/'STS Analysis'!J181,"")</f>
        <v/>
      </c>
      <c r="AE181" s="263" t="str">
        <f>+IFERROR(('STS Analysis'!BC181-'STS Analysis'!BI181)/'STS Analysis'!BC181,"")</f>
        <v/>
      </c>
      <c r="AF181" s="7" t="str">
        <f>+IFERROR(('STS Analysis'!BD181-'STS Analysis'!BJ181)/'STS Analysis'!BD181,"")</f>
        <v/>
      </c>
      <c r="AG181" s="7" t="str">
        <f>+IFERROR(('STS Analysis'!BE181-'STS Analysis'!BK181)/'STS Analysis'!BE181,"")</f>
        <v/>
      </c>
      <c r="AH181" s="7" t="str">
        <f>+IFERROR(('STS Analysis'!BF181-'STS Analysis'!BL181)/'STS Analysis'!BF181,"")</f>
        <v/>
      </c>
      <c r="AI181" s="260" t="str">
        <f>+IFERROR(('STS Analysis'!D181-'STS Analysis'!BI181/1000)/'STS Analysis'!D181,"")</f>
        <v/>
      </c>
      <c r="AJ181" s="7" t="str">
        <f>+IFERROR(('STS Analysis'!E181-'STS Analysis'!BJ181)/'STS Analysis'!E181,"")</f>
        <v/>
      </c>
      <c r="AK181" s="7" t="str">
        <f>+IFERROR(('STS Analysis'!I181-'STS Analysis'!BK181)/'STS Analysis'!I181,"")</f>
        <v/>
      </c>
      <c r="AL181" s="7" t="str">
        <f>+IFERROR(('STS Analysis'!J181-'STS Analysis'!BL181)/'STS Analysis'!J181,"")</f>
        <v/>
      </c>
      <c r="AM181" s="91" t="str">
        <f>+IFERROR(('STS Analysis'!K181-'STS Analysis'!BM181)/'STS Analysis'!K181,"")</f>
        <v/>
      </c>
      <c r="AN181" s="93"/>
    </row>
    <row r="182" spans="1:40" x14ac:dyDescent="0.35">
      <c r="A182" s="193">
        <v>43593</v>
      </c>
      <c r="B182" s="260" t="str">
        <f>+IFERROR(('STS Analysis'!D182-'STS Analysis'!G182)/'STS Analysis'!D182,"")</f>
        <v/>
      </c>
      <c r="C182" s="290">
        <f>+IFERROR(('STS Analysis'!E182-'STS Analysis'!H182)/'STS Analysis'!E182,"")</f>
        <v>0.44776119402985076</v>
      </c>
      <c r="D182" s="259" t="str">
        <f>IFERROR(('STS Analysis'!D182-'STS Analysis'!G182)/('STS Analysis'!N182-'STS Analysis'!G182),"")</f>
        <v/>
      </c>
      <c r="E182" s="266"/>
      <c r="F182" s="263" t="str">
        <f>+IFERROR(('STS Analysis'!G182-('STS Analysis'!W182))/'STS Analysis'!G182,"")</f>
        <v/>
      </c>
      <c r="G182" s="7">
        <f>+IFERROR(('STS Analysis'!H182-'STS Analysis'!X182)/'STS Analysis'!H182,"")</f>
        <v>0.45945945945945948</v>
      </c>
      <c r="H182" s="7">
        <f>+IFERROR(('STS Analysis'!I182-'STS Analysis'!Y182)/'STS Analysis'!I182,"")</f>
        <v>-0.36065573770491804</v>
      </c>
      <c r="I182" s="7">
        <f>+IFERROR(('STS Analysis'!J182-'STS Analysis'!Z182)/'STS Analysis'!J182,"")</f>
        <v>0.62083333333333335</v>
      </c>
      <c r="J182" s="260" t="str">
        <f>+IFERROR(('STS Analysis'!W182-'STS Analysis'!AD182/1000)/'STS Analysis'!W182,"")</f>
        <v/>
      </c>
      <c r="K182" s="7">
        <f>+IFERROR(('STS Analysis'!X182-'STS Analysis'!AE182)/'STS Analysis'!X182,"")</f>
        <v>0.65125</v>
      </c>
      <c r="L182" s="7">
        <f>+IFERROR(('STS Analysis'!Y182-'STS Analysis'!AF182)/'STS Analysis'!Y182,"")</f>
        <v>0.2289156626506024</v>
      </c>
      <c r="M182" s="7">
        <f>+IFERROR(('STS Analysis'!Z182-'STS Analysis'!AG182)/'STS Analysis'!Z182,"")</f>
        <v>1</v>
      </c>
      <c r="N182" s="260" t="str">
        <f>+IFERROR(('STS Analysis'!AD182-'STS Analysis'!AK182)/'STS Analysis'!AD182,"")</f>
        <v/>
      </c>
      <c r="O182" s="7" t="str">
        <f>+IFERROR(('STS Analysis'!AE182-'STS Analysis'!AL182)/'STS Analysis'!AE182,"")</f>
        <v/>
      </c>
      <c r="P182" s="7" t="str">
        <f>+IFERROR(('STS Analysis'!AF182-'STS Analysis'!AM182)/'STS Analysis'!AF182,"")</f>
        <v/>
      </c>
      <c r="Q182" s="7" t="str">
        <f>+IFERROR(('STS Analysis'!AG182-'STS Analysis'!AN182)/'STS Analysis'!AG182,"")</f>
        <v/>
      </c>
      <c r="R182" s="260" t="str">
        <f>+IFERROR(('STS Analysis'!AK182-'STS Analysis'!AQ182)/'STS Analysis'!AK182,"")</f>
        <v/>
      </c>
      <c r="S182" s="7" t="str">
        <f>+IFERROR(('STS Analysis'!AL182-'STS Analysis'!AX182)/'STS Analysis'!AL182,"")</f>
        <v/>
      </c>
      <c r="T182" s="7" t="str">
        <f>+IFERROR(('STS Analysis'!AM182-'STS Analysis'!AY182)/'STS Analysis'!AM182,"")</f>
        <v/>
      </c>
      <c r="U182" s="91" t="str">
        <f>+IFERROR(('STS Analysis'!AN182-'STS Analysis'!AZ182)/'STS Analysis'!AN182,"")</f>
        <v/>
      </c>
      <c r="V182" s="263" t="str">
        <f>+IFERROR(('STS Analysis'!D182-'STS Analysis'!AQ182/1000)/'STS Analysis'!D182,"")</f>
        <v/>
      </c>
      <c r="W182" s="7" t="str">
        <f>+IFERROR(('STS Analysis'!E182-'STS Analysis'!AX182)/'STS Analysis'!E182,"")</f>
        <v/>
      </c>
      <c r="X182" s="7" t="str">
        <f>+IFERROR(('STS Analysis'!I182-'STS Analysis'!AY182)/'STS Analysis'!I182,"")</f>
        <v/>
      </c>
      <c r="Y182" s="7" t="str">
        <f>+IFERROR(('STS Analysis'!J182-'STS Analysis'!AZ182)/'STS Analysis'!J182,"")</f>
        <v/>
      </c>
      <c r="Z182" s="137" t="str">
        <f>+IFERROR(('STS Analysis'!K182-'STS Analysis'!BA182)/'STS Analysis'!K182,"")</f>
        <v/>
      </c>
      <c r="AA182" s="260"/>
      <c r="AB182" s="7">
        <f>+IFERROR(('STS Analysis'!H182-'STS Analysis'!BD182)/'STS Analysis'!H182,"")</f>
        <v>0.79324324324324325</v>
      </c>
      <c r="AC182" s="7">
        <f>+IFERROR(('STS Analysis'!I182-'STS Analysis'!BE182)/'STS Analysis'!I182,"")</f>
        <v>0.41092896174863386</v>
      </c>
      <c r="AD182" s="91">
        <f>+IFERROR(('STS Analysis'!J182-'STS Analysis'!BF182)/'STS Analysis'!J182,"")</f>
        <v>0.10416666666666667</v>
      </c>
      <c r="AE182" s="263" t="str">
        <f>+IFERROR(('STS Analysis'!BC182-'STS Analysis'!BI182)/'STS Analysis'!BC182,"")</f>
        <v/>
      </c>
      <c r="AF182" s="7">
        <f>+IFERROR(('STS Analysis'!BD182-'STS Analysis'!BJ182)/'STS Analysis'!BD182,"")</f>
        <v>0.20588235294117646</v>
      </c>
      <c r="AG182" s="7">
        <f>+IFERROR(('STS Analysis'!BE182-'STS Analysis'!BK182)/'STS Analysis'!BE182,"")</f>
        <v>0.20222634508348794</v>
      </c>
      <c r="AH182" s="7">
        <f>+IFERROR(('STS Analysis'!BF182-'STS Analysis'!BL182)/'STS Analysis'!BF182,"")</f>
        <v>2.3255813953488372E-2</v>
      </c>
      <c r="AI182" s="260" t="str">
        <f>+IFERROR(('STS Analysis'!D182-'STS Analysis'!BI182/1000)/'STS Analysis'!D182,"")</f>
        <v/>
      </c>
      <c r="AJ182" s="7">
        <f>+IFERROR(('STS Analysis'!E182-'STS Analysis'!BJ182)/'STS Analysis'!E182,"")</f>
        <v>0.90932835820895519</v>
      </c>
      <c r="AK182" s="7">
        <f>+IFERROR(('STS Analysis'!I182-'STS Analysis'!BK182)/'STS Analysis'!I182,"")</f>
        <v>0.5300546448087432</v>
      </c>
      <c r="AL182" s="7">
        <f>+IFERROR(('STS Analysis'!J182-'STS Analysis'!BL182)/'STS Analysis'!J182,"")</f>
        <v>0.125</v>
      </c>
      <c r="AM182" s="91">
        <f>+IFERROR(('STS Analysis'!K182-'STS Analysis'!BM182)/'STS Analysis'!K182,"")</f>
        <v>1</v>
      </c>
      <c r="AN182" s="93"/>
    </row>
    <row r="183" spans="1:40" x14ac:dyDescent="0.35">
      <c r="A183" s="193">
        <v>43594</v>
      </c>
      <c r="B183" s="260" t="str">
        <f>+IFERROR(('STS Analysis'!D183-'STS Analysis'!G183)/'STS Analysis'!D183,"")</f>
        <v/>
      </c>
      <c r="C183" s="290" t="str">
        <f>+IFERROR(('STS Analysis'!E183-'STS Analysis'!H183)/'STS Analysis'!E183,"")</f>
        <v/>
      </c>
      <c r="D183" s="259" t="str">
        <f>IFERROR(('STS Analysis'!D183-'STS Analysis'!G183)/('STS Analysis'!N183-'STS Analysis'!G183),"")</f>
        <v/>
      </c>
      <c r="E183" s="266"/>
      <c r="F183" s="263" t="str">
        <f>+IFERROR(('STS Analysis'!G183-('STS Analysis'!W183))/'STS Analysis'!G183,"")</f>
        <v/>
      </c>
      <c r="G183" s="7" t="str">
        <f>+IFERROR(('STS Analysis'!H183-'STS Analysis'!X183)/'STS Analysis'!H183,"")</f>
        <v/>
      </c>
      <c r="H183" s="7" t="str">
        <f>+IFERROR(('STS Analysis'!I183-'STS Analysis'!Y183)/'STS Analysis'!I183,"")</f>
        <v/>
      </c>
      <c r="I183" s="7" t="str">
        <f>+IFERROR(('STS Analysis'!J183-'STS Analysis'!Z183)/'STS Analysis'!J183,"")</f>
        <v/>
      </c>
      <c r="J183" s="260" t="str">
        <f>+IFERROR(('STS Analysis'!W183-'STS Analysis'!AD183/1000)/'STS Analysis'!W183,"")</f>
        <v/>
      </c>
      <c r="K183" s="7" t="str">
        <f>+IFERROR(('STS Analysis'!X183-'STS Analysis'!AE183)/'STS Analysis'!X183,"")</f>
        <v/>
      </c>
      <c r="L183" s="7" t="str">
        <f>+IFERROR(('STS Analysis'!Y183-'STS Analysis'!AF183)/'STS Analysis'!Y183,"")</f>
        <v/>
      </c>
      <c r="M183" s="7" t="str">
        <f>+IFERROR(('STS Analysis'!Z183-'STS Analysis'!AG183)/'STS Analysis'!Z183,"")</f>
        <v/>
      </c>
      <c r="N183" s="260" t="str">
        <f>+IFERROR(('STS Analysis'!AD183-'STS Analysis'!AK183)/'STS Analysis'!AD183,"")</f>
        <v/>
      </c>
      <c r="O183" s="7" t="str">
        <f>+IFERROR(('STS Analysis'!AE183-'STS Analysis'!AL183)/'STS Analysis'!AE183,"")</f>
        <v/>
      </c>
      <c r="P183" s="7" t="str">
        <f>+IFERROR(('STS Analysis'!AF183-'STS Analysis'!AM183)/'STS Analysis'!AF183,"")</f>
        <v/>
      </c>
      <c r="Q183" s="7" t="str">
        <f>+IFERROR(('STS Analysis'!AG183-'STS Analysis'!AN183)/'STS Analysis'!AG183,"")</f>
        <v/>
      </c>
      <c r="R183" s="260" t="str">
        <f>+IFERROR(('STS Analysis'!AK183-'STS Analysis'!AQ183)/'STS Analysis'!AK183,"")</f>
        <v/>
      </c>
      <c r="S183" s="7" t="str">
        <f>+IFERROR(('STS Analysis'!AL183-'STS Analysis'!AX183)/'STS Analysis'!AL183,"")</f>
        <v/>
      </c>
      <c r="T183" s="7" t="str">
        <f>+IFERROR(('STS Analysis'!AM183-'STS Analysis'!AY183)/'STS Analysis'!AM183,"")</f>
        <v/>
      </c>
      <c r="U183" s="91" t="str">
        <f>+IFERROR(('STS Analysis'!AN183-'STS Analysis'!AZ183)/'STS Analysis'!AN183,"")</f>
        <v/>
      </c>
      <c r="V183" s="263" t="str">
        <f>+IFERROR(('STS Analysis'!D183-'STS Analysis'!AQ183/1000)/'STS Analysis'!D183,"")</f>
        <v/>
      </c>
      <c r="W183" s="7" t="str">
        <f>+IFERROR(('STS Analysis'!E183-'STS Analysis'!AX183)/'STS Analysis'!E183,"")</f>
        <v/>
      </c>
      <c r="X183" s="7" t="str">
        <f>+IFERROR(('STS Analysis'!I183-'STS Analysis'!AY183)/'STS Analysis'!I183,"")</f>
        <v/>
      </c>
      <c r="Y183" s="7" t="str">
        <f>+IFERROR(('STS Analysis'!J183-'STS Analysis'!AZ183)/'STS Analysis'!J183,"")</f>
        <v/>
      </c>
      <c r="Z183" s="137" t="str">
        <f>+IFERROR(('STS Analysis'!K183-'STS Analysis'!BA183)/'STS Analysis'!K183,"")</f>
        <v/>
      </c>
      <c r="AA183" s="260"/>
      <c r="AB183" s="7" t="str">
        <f>+IFERROR(('STS Analysis'!H183-'STS Analysis'!BD183)/'STS Analysis'!H183,"")</f>
        <v/>
      </c>
      <c r="AC183" s="7" t="str">
        <f>+IFERROR(('STS Analysis'!I183-'STS Analysis'!BE183)/'STS Analysis'!I183,"")</f>
        <v/>
      </c>
      <c r="AD183" s="91" t="str">
        <f>+IFERROR(('STS Analysis'!J183-'STS Analysis'!BF183)/'STS Analysis'!J183,"")</f>
        <v/>
      </c>
      <c r="AE183" s="263" t="str">
        <f>+IFERROR(('STS Analysis'!BC183-'STS Analysis'!BI183)/'STS Analysis'!BC183,"")</f>
        <v/>
      </c>
      <c r="AF183" s="7" t="str">
        <f>+IFERROR(('STS Analysis'!BD183-'STS Analysis'!BJ183)/'STS Analysis'!BD183,"")</f>
        <v/>
      </c>
      <c r="AG183" s="7" t="str">
        <f>+IFERROR(('STS Analysis'!BE183-'STS Analysis'!BK183)/'STS Analysis'!BE183,"")</f>
        <v/>
      </c>
      <c r="AH183" s="7" t="str">
        <f>+IFERROR(('STS Analysis'!BF183-'STS Analysis'!BL183)/'STS Analysis'!BF183,"")</f>
        <v/>
      </c>
      <c r="AI183" s="260" t="str">
        <f>+IFERROR(('STS Analysis'!D183-'STS Analysis'!BI183/1000)/'STS Analysis'!D183,"")</f>
        <v/>
      </c>
      <c r="AJ183" s="7" t="str">
        <f>+IFERROR(('STS Analysis'!E183-'STS Analysis'!BJ183)/'STS Analysis'!E183,"")</f>
        <v/>
      </c>
      <c r="AK183" s="7" t="str">
        <f>+IFERROR(('STS Analysis'!I183-'STS Analysis'!BK183)/'STS Analysis'!I183,"")</f>
        <v/>
      </c>
      <c r="AL183" s="7" t="str">
        <f>+IFERROR(('STS Analysis'!J183-'STS Analysis'!BL183)/'STS Analysis'!J183,"")</f>
        <v/>
      </c>
      <c r="AM183" s="91" t="str">
        <f>+IFERROR(('STS Analysis'!K183-'STS Analysis'!BM183)/'STS Analysis'!K183,"")</f>
        <v/>
      </c>
      <c r="AN183" s="93"/>
    </row>
    <row r="184" spans="1:40" x14ac:dyDescent="0.35">
      <c r="A184" s="193">
        <v>43595</v>
      </c>
      <c r="B184" s="260">
        <f>+IFERROR(('STS Analysis'!D184-'STS Analysis'!G184)/'STS Analysis'!D184,"")</f>
        <v>0.25474432253994245</v>
      </c>
      <c r="C184" s="290" t="str">
        <f>+IFERROR(('STS Analysis'!E184-'STS Analysis'!H184)/'STS Analysis'!E184,"")</f>
        <v/>
      </c>
      <c r="D184" s="259">
        <f>IFERROR(('STS Analysis'!D184-'STS Analysis'!G184)/('STS Analysis'!N184-'STS Analysis'!G184),"")</f>
        <v>7.0541978816846443E-2</v>
      </c>
      <c r="E184" s="266"/>
      <c r="F184" s="263" t="str">
        <f>+IFERROR(('STS Analysis'!G184-('STS Analysis'!W184))/'STS Analysis'!G184,"")</f>
        <v/>
      </c>
      <c r="G184" s="7" t="str">
        <f>+IFERROR(('STS Analysis'!H184-'STS Analysis'!X184)/'STS Analysis'!H184,"")</f>
        <v/>
      </c>
      <c r="H184" s="7" t="str">
        <f>+IFERROR(('STS Analysis'!I184-'STS Analysis'!Y184)/'STS Analysis'!I184,"")</f>
        <v/>
      </c>
      <c r="I184" s="7" t="str">
        <f>+IFERROR(('STS Analysis'!J184-'STS Analysis'!Z184)/'STS Analysis'!J184,"")</f>
        <v/>
      </c>
      <c r="J184" s="260" t="str">
        <f>+IFERROR(('STS Analysis'!W184-'STS Analysis'!AD184/1000)/'STS Analysis'!W184,"")</f>
        <v/>
      </c>
      <c r="K184" s="7" t="str">
        <f>+IFERROR(('STS Analysis'!X184-'STS Analysis'!AE184)/'STS Analysis'!X184,"")</f>
        <v/>
      </c>
      <c r="L184" s="7" t="str">
        <f>+IFERROR(('STS Analysis'!Y184-'STS Analysis'!AF184)/'STS Analysis'!Y184,"")</f>
        <v/>
      </c>
      <c r="M184" s="7" t="str">
        <f>+IFERROR(('STS Analysis'!Z184-'STS Analysis'!AG184)/'STS Analysis'!Z184,"")</f>
        <v/>
      </c>
      <c r="N184" s="260" t="str">
        <f>+IFERROR(('STS Analysis'!AD184-'STS Analysis'!AK184)/'STS Analysis'!AD184,"")</f>
        <v/>
      </c>
      <c r="O184" s="7" t="str">
        <f>+IFERROR(('STS Analysis'!AE184-'STS Analysis'!AL184)/'STS Analysis'!AE184,"")</f>
        <v/>
      </c>
      <c r="P184" s="7" t="str">
        <f>+IFERROR(('STS Analysis'!AF184-'STS Analysis'!AM184)/'STS Analysis'!AF184,"")</f>
        <v/>
      </c>
      <c r="Q184" s="7" t="str">
        <f>+IFERROR(('STS Analysis'!AG184-'STS Analysis'!AN184)/'STS Analysis'!AG184,"")</f>
        <v/>
      </c>
      <c r="R184" s="260" t="str">
        <f>+IFERROR(('STS Analysis'!AK184-'STS Analysis'!AQ184)/'STS Analysis'!AK184,"")</f>
        <v/>
      </c>
      <c r="S184" s="7" t="str">
        <f>+IFERROR(('STS Analysis'!AL184-'STS Analysis'!AX184)/'STS Analysis'!AL184,"")</f>
        <v/>
      </c>
      <c r="T184" s="7" t="str">
        <f>+IFERROR(('STS Analysis'!AM184-'STS Analysis'!AY184)/'STS Analysis'!AM184,"")</f>
        <v/>
      </c>
      <c r="U184" s="91" t="str">
        <f>+IFERROR(('STS Analysis'!AN184-'STS Analysis'!AZ184)/'STS Analysis'!AN184,"")</f>
        <v/>
      </c>
      <c r="V184" s="263" t="str">
        <f>+IFERROR(('STS Analysis'!D184-'STS Analysis'!AQ184/1000)/'STS Analysis'!D184,"")</f>
        <v/>
      </c>
      <c r="W184" s="7" t="str">
        <f>+IFERROR(('STS Analysis'!E184-'STS Analysis'!AX184)/'STS Analysis'!E184,"")</f>
        <v/>
      </c>
      <c r="X184" s="7" t="str">
        <f>+IFERROR(('STS Analysis'!I184-'STS Analysis'!AY184)/'STS Analysis'!I184,"")</f>
        <v/>
      </c>
      <c r="Y184" s="7" t="str">
        <f>+IFERROR(('STS Analysis'!J184-'STS Analysis'!AZ184)/'STS Analysis'!J184,"")</f>
        <v/>
      </c>
      <c r="Z184" s="137" t="str">
        <f>+IFERROR(('STS Analysis'!K184-'STS Analysis'!BA184)/'STS Analysis'!K184,"")</f>
        <v/>
      </c>
      <c r="AA184" s="260"/>
      <c r="AB184" s="7" t="str">
        <f>+IFERROR(('STS Analysis'!H184-'STS Analysis'!BD184)/'STS Analysis'!H184,"")</f>
        <v/>
      </c>
      <c r="AC184" s="7" t="str">
        <f>+IFERROR(('STS Analysis'!I184-'STS Analysis'!BE184)/'STS Analysis'!I184,"")</f>
        <v/>
      </c>
      <c r="AD184" s="91" t="str">
        <f>+IFERROR(('STS Analysis'!J184-'STS Analysis'!BF184)/'STS Analysis'!J184,"")</f>
        <v/>
      </c>
      <c r="AE184" s="263" t="str">
        <f>+IFERROR(('STS Analysis'!BC184-'STS Analysis'!BI184)/'STS Analysis'!BC184,"")</f>
        <v/>
      </c>
      <c r="AF184" s="7" t="str">
        <f>+IFERROR(('STS Analysis'!BD184-'STS Analysis'!BJ184)/'STS Analysis'!BD184,"")</f>
        <v/>
      </c>
      <c r="AG184" s="7" t="str">
        <f>+IFERROR(('STS Analysis'!BE184-'STS Analysis'!BK184)/'STS Analysis'!BE184,"")</f>
        <v/>
      </c>
      <c r="AH184" s="7" t="str">
        <f>+IFERROR(('STS Analysis'!BF184-'STS Analysis'!BL184)/'STS Analysis'!BF184,"")</f>
        <v/>
      </c>
      <c r="AI184" s="260" t="str">
        <f>+IFERROR(('STS Analysis'!D184-'STS Analysis'!BI184/1000)/'STS Analysis'!D184,"")</f>
        <v/>
      </c>
      <c r="AJ184" s="7" t="str">
        <f>+IFERROR(('STS Analysis'!E184-'STS Analysis'!BJ184)/'STS Analysis'!E184,"")</f>
        <v/>
      </c>
      <c r="AK184" s="7" t="str">
        <f>+IFERROR(('STS Analysis'!I184-'STS Analysis'!BK184)/'STS Analysis'!I184,"")</f>
        <v/>
      </c>
      <c r="AL184" s="7" t="str">
        <f>+IFERROR(('STS Analysis'!J184-'STS Analysis'!BL184)/'STS Analysis'!J184,"")</f>
        <v/>
      </c>
      <c r="AM184" s="91" t="str">
        <f>+IFERROR(('STS Analysis'!K184-'STS Analysis'!BM184)/'STS Analysis'!K184,"")</f>
        <v/>
      </c>
      <c r="AN184" s="93"/>
    </row>
    <row r="185" spans="1:40" x14ac:dyDescent="0.35">
      <c r="A185" s="193">
        <v>43596</v>
      </c>
      <c r="B185" s="295" t="str">
        <f>+IFERROR(('STS Analysis'!D185-'STS Analysis'!G185)/'STS Analysis'!D185,"")</f>
        <v/>
      </c>
      <c r="C185" s="296" t="str">
        <f>+IFERROR(('STS Analysis'!E185-'STS Analysis'!H185)/'STS Analysis'!E185,"")</f>
        <v/>
      </c>
      <c r="D185" s="296" t="str">
        <f>IFERROR(('STS Analysis'!D185-'STS Analysis'!G185)/('STS Analysis'!N185-'STS Analysis'!G185),"")</f>
        <v/>
      </c>
      <c r="E185" s="297"/>
      <c r="F185" s="298" t="str">
        <f>+IFERROR(('STS Analysis'!G185-('STS Analysis'!W185))/'STS Analysis'!G185,"")</f>
        <v/>
      </c>
      <c r="G185" s="299" t="str">
        <f>+IFERROR(('STS Analysis'!H185-'STS Analysis'!X185)/'STS Analysis'!H185,"")</f>
        <v/>
      </c>
      <c r="H185" s="299" t="str">
        <f>+IFERROR(('STS Analysis'!I185-'STS Analysis'!Y185)/'STS Analysis'!I185,"")</f>
        <v/>
      </c>
      <c r="I185" s="299" t="str">
        <f>+IFERROR(('STS Analysis'!J185-'STS Analysis'!Z185)/'STS Analysis'!J185,"")</f>
        <v/>
      </c>
      <c r="J185" s="295" t="str">
        <f>+IFERROR(('STS Analysis'!W185-'STS Analysis'!AD185/1000)/'STS Analysis'!W185,"")</f>
        <v/>
      </c>
      <c r="K185" s="299" t="str">
        <f>+IFERROR(('STS Analysis'!X185-'STS Analysis'!AE185)/'STS Analysis'!X185,"")</f>
        <v/>
      </c>
      <c r="L185" s="299" t="str">
        <f>+IFERROR(('STS Analysis'!Y185-'STS Analysis'!AF185)/'STS Analysis'!Y185,"")</f>
        <v/>
      </c>
      <c r="M185" s="299" t="str">
        <f>+IFERROR(('STS Analysis'!Z185-'STS Analysis'!AG185)/'STS Analysis'!Z185,"")</f>
        <v/>
      </c>
      <c r="N185" s="295" t="str">
        <f>+IFERROR(('STS Analysis'!AD185-'STS Analysis'!AK185)/'STS Analysis'!AD185,"")</f>
        <v/>
      </c>
      <c r="O185" s="299" t="str">
        <f>+IFERROR(('STS Analysis'!AE185-'STS Analysis'!AL185)/'STS Analysis'!AE185,"")</f>
        <v/>
      </c>
      <c r="P185" s="299" t="str">
        <f>+IFERROR(('STS Analysis'!AF185-'STS Analysis'!AM185)/'STS Analysis'!AF185,"")</f>
        <v/>
      </c>
      <c r="Q185" s="299" t="str">
        <f>+IFERROR(('STS Analysis'!AG185-'STS Analysis'!AN185)/'STS Analysis'!AG185,"")</f>
        <v/>
      </c>
      <c r="R185" s="295" t="str">
        <f>+IFERROR(('STS Analysis'!AK185-'STS Analysis'!AQ185)/'STS Analysis'!AK185,"")</f>
        <v/>
      </c>
      <c r="S185" s="299" t="str">
        <f>+IFERROR(('STS Analysis'!AL185-'STS Analysis'!AX185)/'STS Analysis'!AL185,"")</f>
        <v/>
      </c>
      <c r="T185" s="299" t="str">
        <f>+IFERROR(('STS Analysis'!AM185-'STS Analysis'!AY185)/'STS Analysis'!AM185,"")</f>
        <v/>
      </c>
      <c r="U185" s="300" t="str">
        <f>+IFERROR(('STS Analysis'!AN185-'STS Analysis'!AZ185)/'STS Analysis'!AN185,"")</f>
        <v/>
      </c>
      <c r="V185" s="298" t="str">
        <f>+IFERROR(('STS Analysis'!D185-'STS Analysis'!AQ185/1000)/'STS Analysis'!D185,"")</f>
        <v/>
      </c>
      <c r="W185" s="299" t="str">
        <f>+IFERROR(('STS Analysis'!E185-'STS Analysis'!AX185)/'STS Analysis'!E185,"")</f>
        <v/>
      </c>
      <c r="X185" s="299" t="str">
        <f>+IFERROR(('STS Analysis'!I185-'STS Analysis'!AY185)/'STS Analysis'!I185,"")</f>
        <v/>
      </c>
      <c r="Y185" s="299" t="str">
        <f>+IFERROR(('STS Analysis'!J185-'STS Analysis'!AZ185)/'STS Analysis'!J185,"")</f>
        <v/>
      </c>
      <c r="Z185" s="301" t="str">
        <f>+IFERROR(('STS Analysis'!K185-'STS Analysis'!BA185)/'STS Analysis'!K185,"")</f>
        <v/>
      </c>
      <c r="AA185" s="295"/>
      <c r="AB185" s="299" t="str">
        <f>+IFERROR(('STS Analysis'!H185-'STS Analysis'!BD185)/'STS Analysis'!H185,"")</f>
        <v/>
      </c>
      <c r="AC185" s="299" t="str">
        <f>+IFERROR(('STS Analysis'!I185-'STS Analysis'!BE185)/'STS Analysis'!I185,"")</f>
        <v/>
      </c>
      <c r="AD185" s="300" t="str">
        <f>+IFERROR(('STS Analysis'!J185-'STS Analysis'!BF185)/'STS Analysis'!J185,"")</f>
        <v/>
      </c>
      <c r="AE185" s="298" t="str">
        <f>+IFERROR(('STS Analysis'!BC185-'STS Analysis'!BI185)/'STS Analysis'!BC185,"")</f>
        <v/>
      </c>
      <c r="AF185" s="299" t="str">
        <f>+IFERROR(('STS Analysis'!BD185-'STS Analysis'!BJ185)/'STS Analysis'!BD185,"")</f>
        <v/>
      </c>
      <c r="AG185" s="299" t="str">
        <f>+IFERROR(('STS Analysis'!BE185-'STS Analysis'!BK185)/'STS Analysis'!BE185,"")</f>
        <v/>
      </c>
      <c r="AH185" s="299" t="str">
        <f>+IFERROR(('STS Analysis'!BF185-'STS Analysis'!BL185)/'STS Analysis'!BF185,"")</f>
        <v/>
      </c>
      <c r="AI185" s="295" t="str">
        <f>+IFERROR(('STS Analysis'!D185-'STS Analysis'!BI185/1000)/'STS Analysis'!D185,"")</f>
        <v/>
      </c>
      <c r="AJ185" s="299" t="str">
        <f>+IFERROR(('STS Analysis'!E185-'STS Analysis'!BJ185)/'STS Analysis'!E185,"")</f>
        <v/>
      </c>
      <c r="AK185" s="299" t="str">
        <f>+IFERROR(('STS Analysis'!I185-'STS Analysis'!BK185)/'STS Analysis'!I185,"")</f>
        <v/>
      </c>
      <c r="AL185" s="299" t="str">
        <f>+IFERROR(('STS Analysis'!J185-'STS Analysis'!BL185)/'STS Analysis'!J185,"")</f>
        <v/>
      </c>
      <c r="AM185" s="300" t="str">
        <f>+IFERROR(('STS Analysis'!K185-'STS Analysis'!BM185)/'STS Analysis'!K185,"")</f>
        <v/>
      </c>
      <c r="AN185" s="90"/>
    </row>
    <row r="186" spans="1:40" ht="15" thickBot="1" x14ac:dyDescent="0.4">
      <c r="A186" s="306">
        <v>43597</v>
      </c>
      <c r="B186" s="307" t="str">
        <f>+IFERROR(('STS Analysis'!D186-'STS Analysis'!G186)/'STS Analysis'!D186,"")</f>
        <v/>
      </c>
      <c r="C186" s="296" t="str">
        <f>+IFERROR(('STS Analysis'!E186-'STS Analysis'!H186)/'STS Analysis'!E186,"")</f>
        <v/>
      </c>
      <c r="D186" s="308" t="str">
        <f>IFERROR(('STS Analysis'!D186-'STS Analysis'!G186)/('STS Analysis'!N186-'STS Analysis'!G186),"")</f>
        <v/>
      </c>
      <c r="E186" s="309"/>
      <c r="F186" s="310" t="str">
        <f>+IFERROR(('STS Analysis'!G186-('STS Analysis'!W186))/'STS Analysis'!G186,"")</f>
        <v/>
      </c>
      <c r="G186" s="311" t="str">
        <f>+IFERROR(('STS Analysis'!H186-'STS Analysis'!X186)/'STS Analysis'!H186,"")</f>
        <v/>
      </c>
      <c r="H186" s="311" t="str">
        <f>+IFERROR(('STS Analysis'!I186-'STS Analysis'!Y186)/'STS Analysis'!I186,"")</f>
        <v/>
      </c>
      <c r="I186" s="311" t="str">
        <f>+IFERROR(('STS Analysis'!J186-'STS Analysis'!Z186)/'STS Analysis'!J186,"")</f>
        <v/>
      </c>
      <c r="J186" s="307" t="str">
        <f>+IFERROR(('STS Analysis'!W186-'STS Analysis'!AD186/1000)/'STS Analysis'!W186,"")</f>
        <v/>
      </c>
      <c r="K186" s="311" t="str">
        <f>+IFERROR(('STS Analysis'!X186-'STS Analysis'!AE186)/'STS Analysis'!X186,"")</f>
        <v/>
      </c>
      <c r="L186" s="311" t="str">
        <f>+IFERROR(('STS Analysis'!Y186-'STS Analysis'!AF186)/'STS Analysis'!Y186,"")</f>
        <v/>
      </c>
      <c r="M186" s="311" t="str">
        <f>+IFERROR(('STS Analysis'!Z186-'STS Analysis'!AG186)/'STS Analysis'!Z186,"")</f>
        <v/>
      </c>
      <c r="N186" s="307" t="str">
        <f>+IFERROR(('STS Analysis'!AD186-'STS Analysis'!AK186)/'STS Analysis'!AD186,"")</f>
        <v/>
      </c>
      <c r="O186" s="311" t="str">
        <f>+IFERROR(('STS Analysis'!AE186-'STS Analysis'!AL186)/'STS Analysis'!AE186,"")</f>
        <v/>
      </c>
      <c r="P186" s="311" t="str">
        <f>+IFERROR(('STS Analysis'!AF186-'STS Analysis'!AM186)/'STS Analysis'!AF186,"")</f>
        <v/>
      </c>
      <c r="Q186" s="311" t="str">
        <f>+IFERROR(('STS Analysis'!AG186-'STS Analysis'!AN186)/'STS Analysis'!AG186,"")</f>
        <v/>
      </c>
      <c r="R186" s="307" t="str">
        <f>+IFERROR(('STS Analysis'!AK186-'STS Analysis'!AQ186)/'STS Analysis'!AK186,"")</f>
        <v/>
      </c>
      <c r="S186" s="311" t="str">
        <f>+IFERROR(('STS Analysis'!AL186-'STS Analysis'!AX186)/'STS Analysis'!AL186,"")</f>
        <v/>
      </c>
      <c r="T186" s="311" t="str">
        <f>+IFERROR(('STS Analysis'!AM186-'STS Analysis'!AY186)/'STS Analysis'!AM186,"")</f>
        <v/>
      </c>
      <c r="U186" s="312" t="str">
        <f>+IFERROR(('STS Analysis'!AN186-'STS Analysis'!AZ186)/'STS Analysis'!AN186,"")</f>
        <v/>
      </c>
      <c r="V186" s="310" t="str">
        <f>+IFERROR(('STS Analysis'!D186-'STS Analysis'!AQ186/1000)/'STS Analysis'!D186,"")</f>
        <v/>
      </c>
      <c r="W186" s="299" t="str">
        <f>+IFERROR(('STS Analysis'!E186-'STS Analysis'!AX186)/'STS Analysis'!E186,"")</f>
        <v/>
      </c>
      <c r="X186" s="311" t="str">
        <f>+IFERROR(('STS Analysis'!I186-'STS Analysis'!AY186)/'STS Analysis'!I186,"")</f>
        <v/>
      </c>
      <c r="Y186" s="311" t="str">
        <f>+IFERROR(('STS Analysis'!J186-'STS Analysis'!AZ186)/'STS Analysis'!J186,"")</f>
        <v/>
      </c>
      <c r="Z186" s="313" t="str">
        <f>+IFERROR(('STS Analysis'!K186-'STS Analysis'!BA186)/'STS Analysis'!K186,"")</f>
        <v/>
      </c>
      <c r="AA186" s="307"/>
      <c r="AB186" s="311" t="str">
        <f>+IFERROR(('STS Analysis'!H186-'STS Analysis'!BD186)/'STS Analysis'!H186,"")</f>
        <v/>
      </c>
      <c r="AC186" s="311" t="str">
        <f>+IFERROR(('STS Analysis'!I186-'STS Analysis'!BE186)/'STS Analysis'!I186,"")</f>
        <v/>
      </c>
      <c r="AD186" s="312" t="str">
        <f>+IFERROR(('STS Analysis'!J186-'STS Analysis'!BF186)/'STS Analysis'!J186,"")</f>
        <v/>
      </c>
      <c r="AE186" s="310" t="str">
        <f>+IFERROR(('STS Analysis'!BC186-'STS Analysis'!BI186)/'STS Analysis'!BC186,"")</f>
        <v/>
      </c>
      <c r="AF186" s="311" t="str">
        <f>+IFERROR(('STS Analysis'!BD186-'STS Analysis'!BJ186)/'STS Analysis'!BD186,"")</f>
        <v/>
      </c>
      <c r="AG186" s="311" t="str">
        <f>+IFERROR(('STS Analysis'!BE186-'STS Analysis'!BK186)/'STS Analysis'!BE186,"")</f>
        <v/>
      </c>
      <c r="AH186" s="311" t="str">
        <f>+IFERROR(('STS Analysis'!BF186-'STS Analysis'!BL186)/'STS Analysis'!BF186,"")</f>
        <v/>
      </c>
      <c r="AI186" s="307" t="str">
        <f>+IFERROR(('STS Analysis'!D186-'STS Analysis'!BI186/1000)/'STS Analysis'!D186,"")</f>
        <v/>
      </c>
      <c r="AJ186" s="338" t="str">
        <f>+IFERROR(('STS Analysis'!E186-'STS Analysis'!BJ186)/'STS Analysis'!E186,"")</f>
        <v/>
      </c>
      <c r="AK186" s="311" t="str">
        <f>+IFERROR(('STS Analysis'!I186-'STS Analysis'!BK186)/'STS Analysis'!I186,"")</f>
        <v/>
      </c>
      <c r="AL186" s="311" t="str">
        <f>+IFERROR(('STS Analysis'!J186-'STS Analysis'!BL186)/'STS Analysis'!J186,"")</f>
        <v/>
      </c>
      <c r="AM186" s="312" t="str">
        <f>+IFERROR(('STS Analysis'!K186-'STS Analysis'!BM186)/'STS Analysis'!K186,"")</f>
        <v/>
      </c>
      <c r="AN186" s="279"/>
    </row>
    <row r="187" spans="1:40" ht="15" thickBot="1" x14ac:dyDescent="0.4">
      <c r="A187" s="306">
        <v>43598</v>
      </c>
      <c r="B187" s="360">
        <f>+IFERROR(('STS Analysis'!D187-'STS Analysis'!G187)/'STS Analysis'!D187,"")</f>
        <v>0.31263030735790387</v>
      </c>
      <c r="C187" s="361" t="str">
        <f>+IFERROR(('STS Analysis'!E187-'STS Analysis'!H187)/'STS Analysis'!E187,"")</f>
        <v/>
      </c>
      <c r="D187" s="362">
        <f>IFERROR(('STS Analysis'!D187-'STS Analysis'!G187)/('STS Analysis'!N187-'STS Analysis'!G187),"")</f>
        <v>0.10091294731122312</v>
      </c>
      <c r="E187" s="363"/>
      <c r="F187" s="364" t="str">
        <f>+IFERROR(('STS Analysis'!G187-('STS Analysis'!W187))/'STS Analysis'!G187,"")</f>
        <v/>
      </c>
      <c r="G187" s="365" t="str">
        <f>+IFERROR(('STS Analysis'!H187-'STS Analysis'!X187)/'STS Analysis'!H187,"")</f>
        <v/>
      </c>
      <c r="H187" s="365" t="str">
        <f>+IFERROR(('STS Analysis'!I187-'STS Analysis'!Y187)/'STS Analysis'!I187,"")</f>
        <v/>
      </c>
      <c r="I187" s="365" t="str">
        <f>+IFERROR(('STS Analysis'!J187-'STS Analysis'!Z187)/'STS Analysis'!J187,"")</f>
        <v/>
      </c>
      <c r="J187" s="360" t="str">
        <f>+IFERROR(('STS Analysis'!W187-'STS Analysis'!AD187/1000)/'STS Analysis'!W187,"")</f>
        <v/>
      </c>
      <c r="K187" s="365" t="str">
        <f>+IFERROR(('STS Analysis'!X187-'STS Analysis'!AE187)/'STS Analysis'!X187,"")</f>
        <v/>
      </c>
      <c r="L187" s="365" t="str">
        <f>+IFERROR(('STS Analysis'!Y187-'STS Analysis'!AF187)/'STS Analysis'!Y187,"")</f>
        <v/>
      </c>
      <c r="M187" s="365" t="str">
        <f>+IFERROR(('STS Analysis'!Z187-'STS Analysis'!AG187)/'STS Analysis'!Z187,"")</f>
        <v/>
      </c>
      <c r="N187" s="360" t="str">
        <f>+IFERROR(('STS Analysis'!AD187-'STS Analysis'!AK187)/'STS Analysis'!AD187,"")</f>
        <v/>
      </c>
      <c r="O187" s="365" t="str">
        <f>+IFERROR(('STS Analysis'!AE187-'STS Analysis'!AL187)/'STS Analysis'!AE187,"")</f>
        <v/>
      </c>
      <c r="P187" s="365" t="str">
        <f>+IFERROR(('STS Analysis'!AF187-'STS Analysis'!AM187)/'STS Analysis'!AF187,"")</f>
        <v/>
      </c>
      <c r="Q187" s="365" t="str">
        <f>+IFERROR(('STS Analysis'!AG187-'STS Analysis'!AN187)/'STS Analysis'!AG187,"")</f>
        <v/>
      </c>
      <c r="R187" s="360" t="str">
        <f>+IFERROR(('STS Analysis'!AK187-'STS Analysis'!AQ187)/'STS Analysis'!AK187,"")</f>
        <v/>
      </c>
      <c r="S187" s="365" t="str">
        <f>+IFERROR(('STS Analysis'!AL187-'STS Analysis'!AX187)/'STS Analysis'!AL187,"")</f>
        <v/>
      </c>
      <c r="T187" s="365" t="str">
        <f>+IFERROR(('STS Analysis'!AM187-'STS Analysis'!AY187)/'STS Analysis'!AM187,"")</f>
        <v/>
      </c>
      <c r="U187" s="366" t="str">
        <f>+IFERROR(('STS Analysis'!AN187-'STS Analysis'!AZ187)/'STS Analysis'!AN187,"")</f>
        <v/>
      </c>
      <c r="V187" s="364" t="str">
        <f>+IFERROR(('STS Analysis'!D187-'STS Analysis'!AQ187/1000)/'STS Analysis'!D187,"")</f>
        <v/>
      </c>
      <c r="W187" s="367" t="str">
        <f>+IFERROR(('STS Analysis'!E187-'STS Analysis'!AX187)/'STS Analysis'!E187,"")</f>
        <v/>
      </c>
      <c r="X187" s="365" t="str">
        <f>+IFERROR(('STS Analysis'!I187-'STS Analysis'!AY187)/'STS Analysis'!I187,"")</f>
        <v/>
      </c>
      <c r="Y187" s="365" t="str">
        <f>+IFERROR(('STS Analysis'!J187-'STS Analysis'!AZ187)/'STS Analysis'!J187,"")</f>
        <v/>
      </c>
      <c r="Z187" s="368" t="str">
        <f>+IFERROR(('STS Analysis'!K187-'STS Analysis'!BA187)/'STS Analysis'!K187,"")</f>
        <v/>
      </c>
      <c r="AA187" s="360"/>
      <c r="AB187" s="365" t="str">
        <f>+IFERROR(('STS Analysis'!H187-'STS Analysis'!BD187)/'STS Analysis'!H187,"")</f>
        <v/>
      </c>
      <c r="AC187" s="365" t="str">
        <f>+IFERROR(('STS Analysis'!I187-'STS Analysis'!BE187)/'STS Analysis'!I187,"")</f>
        <v/>
      </c>
      <c r="AD187" s="366" t="str">
        <f>+IFERROR(('STS Analysis'!J187-'STS Analysis'!BF187)/'STS Analysis'!J187,"")</f>
        <v/>
      </c>
      <c r="AE187" s="364" t="str">
        <f>+IFERROR(('STS Analysis'!BC187-'STS Analysis'!BI187)/'STS Analysis'!BC187,"")</f>
        <v/>
      </c>
      <c r="AF187" s="365" t="str">
        <f>+IFERROR(('STS Analysis'!BD187-'STS Analysis'!BJ187)/'STS Analysis'!BD187,"")</f>
        <v/>
      </c>
      <c r="AG187" s="365" t="str">
        <f>+IFERROR(('STS Analysis'!BE187-'STS Analysis'!BK187)/'STS Analysis'!BE187,"")</f>
        <v/>
      </c>
      <c r="AH187" s="365" t="str">
        <f>+IFERROR(('STS Analysis'!BF187-'STS Analysis'!BL187)/'STS Analysis'!BF187,"")</f>
        <v/>
      </c>
      <c r="AI187" s="360" t="str">
        <f>+IFERROR(('STS Analysis'!D187-'STS Analysis'!BI187/1000)/'STS Analysis'!D187,"")</f>
        <v/>
      </c>
      <c r="AJ187" s="369" t="str">
        <f>+IFERROR(('STS Analysis'!E187-'STS Analysis'!BJ187)/'STS Analysis'!E187,"")</f>
        <v/>
      </c>
      <c r="AK187" s="365" t="str">
        <f>+IFERROR(('STS Analysis'!I187-'STS Analysis'!BK187)/'STS Analysis'!I187,"")</f>
        <v/>
      </c>
      <c r="AL187" s="365" t="str">
        <f>+IFERROR(('STS Analysis'!J187-'STS Analysis'!BL187)/'STS Analysis'!J187,"")</f>
        <v/>
      </c>
      <c r="AM187" s="366" t="str">
        <f>+IFERROR(('STS Analysis'!K187-'STS Analysis'!BM187)/'STS Analysis'!K187,"")</f>
        <v/>
      </c>
      <c r="AN187" s="370"/>
    </row>
    <row r="188" spans="1:40" ht="15" thickBot="1" x14ac:dyDescent="0.4">
      <c r="A188" s="306">
        <v>43599</v>
      </c>
      <c r="B188" s="360" t="str">
        <f>+IFERROR(('STS Analysis'!D188-'STS Analysis'!G188)/'STS Analysis'!D188,"")</f>
        <v/>
      </c>
      <c r="C188" s="361" t="str">
        <f>+IFERROR(('STS Analysis'!E188-'STS Analysis'!H188)/'STS Analysis'!E188,"")</f>
        <v/>
      </c>
      <c r="D188" s="362" t="str">
        <f>IFERROR(('STS Analysis'!D188-'STS Analysis'!G188)/('STS Analysis'!N188-'STS Analysis'!G188),"")</f>
        <v/>
      </c>
      <c r="E188" s="363"/>
      <c r="F188" s="364" t="str">
        <f>+IFERROR(('STS Analysis'!G188-('STS Analysis'!W188))/'STS Analysis'!G188,"")</f>
        <v/>
      </c>
      <c r="G188" s="365" t="str">
        <f>+IFERROR(('STS Analysis'!H188-'STS Analysis'!X188)/'STS Analysis'!H188,"")</f>
        <v/>
      </c>
      <c r="H188" s="365" t="str">
        <f>+IFERROR(('STS Analysis'!I188-'STS Analysis'!Y188)/'STS Analysis'!I188,"")</f>
        <v/>
      </c>
      <c r="I188" s="365" t="str">
        <f>+IFERROR(('STS Analysis'!J188-'STS Analysis'!Z188)/'STS Analysis'!J188,"")</f>
        <v/>
      </c>
      <c r="J188" s="360" t="str">
        <f>+IFERROR(('STS Analysis'!W188-'STS Analysis'!AD188/1000)/'STS Analysis'!W188,"")</f>
        <v/>
      </c>
      <c r="K188" s="365" t="str">
        <f>+IFERROR(('STS Analysis'!X188-'STS Analysis'!AE188)/'STS Analysis'!X188,"")</f>
        <v/>
      </c>
      <c r="L188" s="365" t="str">
        <f>+IFERROR(('STS Analysis'!Y188-'STS Analysis'!AF188)/'STS Analysis'!Y188,"")</f>
        <v/>
      </c>
      <c r="M188" s="365" t="str">
        <f>+IFERROR(('STS Analysis'!Z188-'STS Analysis'!AG188)/'STS Analysis'!Z188,"")</f>
        <v/>
      </c>
      <c r="N188" s="360" t="str">
        <f>+IFERROR(('STS Analysis'!AD188-'STS Analysis'!AK188)/'STS Analysis'!AD188,"")</f>
        <v/>
      </c>
      <c r="O188" s="365" t="str">
        <f>+IFERROR(('STS Analysis'!AE188-'STS Analysis'!AL188)/'STS Analysis'!AE188,"")</f>
        <v/>
      </c>
      <c r="P188" s="365" t="str">
        <f>+IFERROR(('STS Analysis'!AF188-'STS Analysis'!AM188)/'STS Analysis'!AF188,"")</f>
        <v/>
      </c>
      <c r="Q188" s="365" t="str">
        <f>+IFERROR(('STS Analysis'!AG188-'STS Analysis'!AN188)/'STS Analysis'!AG188,"")</f>
        <v/>
      </c>
      <c r="R188" s="360" t="str">
        <f>+IFERROR(('STS Analysis'!AK188-'STS Analysis'!AQ188)/'STS Analysis'!AK188,"")</f>
        <v/>
      </c>
      <c r="S188" s="365" t="str">
        <f>+IFERROR(('STS Analysis'!AL188-'STS Analysis'!AX188)/'STS Analysis'!AL188,"")</f>
        <v/>
      </c>
      <c r="T188" s="365" t="str">
        <f>+IFERROR(('STS Analysis'!AM188-'STS Analysis'!AY188)/'STS Analysis'!AM188,"")</f>
        <v/>
      </c>
      <c r="U188" s="366" t="str">
        <f>+IFERROR(('STS Analysis'!AN188-'STS Analysis'!AZ188)/'STS Analysis'!AN188,"")</f>
        <v/>
      </c>
      <c r="V188" s="364" t="str">
        <f>+IFERROR(('STS Analysis'!D188-'STS Analysis'!AQ188/1000)/'STS Analysis'!D188,"")</f>
        <v/>
      </c>
      <c r="W188" s="367" t="str">
        <f>+IFERROR(('STS Analysis'!E188-'STS Analysis'!AX188)/'STS Analysis'!E188,"")</f>
        <v/>
      </c>
      <c r="X188" s="365" t="str">
        <f>+IFERROR(('STS Analysis'!I188-'STS Analysis'!AY188)/'STS Analysis'!I188,"")</f>
        <v/>
      </c>
      <c r="Y188" s="365" t="str">
        <f>+IFERROR(('STS Analysis'!J188-'STS Analysis'!AZ188)/'STS Analysis'!J188,"")</f>
        <v/>
      </c>
      <c r="Z188" s="368" t="str">
        <f>+IFERROR(('STS Analysis'!K188-'STS Analysis'!BA188)/'STS Analysis'!K188,"")</f>
        <v/>
      </c>
      <c r="AA188" s="360"/>
      <c r="AB188" s="365" t="str">
        <f>+IFERROR(('STS Analysis'!H188-'STS Analysis'!BD188)/'STS Analysis'!H188,"")</f>
        <v/>
      </c>
      <c r="AC188" s="365" t="str">
        <f>+IFERROR(('STS Analysis'!I188-'STS Analysis'!BE188)/'STS Analysis'!I188,"")</f>
        <v/>
      </c>
      <c r="AD188" s="366" t="str">
        <f>+IFERROR(('STS Analysis'!J188-'STS Analysis'!BF188)/'STS Analysis'!J188,"")</f>
        <v/>
      </c>
      <c r="AE188" s="364" t="str">
        <f>+IFERROR(('STS Analysis'!BC188-'STS Analysis'!BI188)/'STS Analysis'!BC188,"")</f>
        <v/>
      </c>
      <c r="AF188" s="365" t="str">
        <f>+IFERROR(('STS Analysis'!BD188-'STS Analysis'!BJ188)/'STS Analysis'!BD188,"")</f>
        <v/>
      </c>
      <c r="AG188" s="365" t="str">
        <f>+IFERROR(('STS Analysis'!BE188-'STS Analysis'!BK188)/'STS Analysis'!BE188,"")</f>
        <v/>
      </c>
      <c r="AH188" s="365" t="str">
        <f>+IFERROR(('STS Analysis'!BF188-'STS Analysis'!BL188)/'STS Analysis'!BF188,"")</f>
        <v/>
      </c>
      <c r="AI188" s="360" t="str">
        <f>+IFERROR(('STS Analysis'!D188-'STS Analysis'!BI188/1000)/'STS Analysis'!D188,"")</f>
        <v/>
      </c>
      <c r="AJ188" s="369" t="str">
        <f>+IFERROR(('STS Analysis'!E188-'STS Analysis'!BJ188)/'STS Analysis'!E188,"")</f>
        <v/>
      </c>
      <c r="AK188" s="365" t="str">
        <f>+IFERROR(('STS Analysis'!I188-'STS Analysis'!BK188)/'STS Analysis'!I188,"")</f>
        <v/>
      </c>
      <c r="AL188" s="365" t="str">
        <f>+IFERROR(('STS Analysis'!J188-'STS Analysis'!BL188)/'STS Analysis'!J188,"")</f>
        <v/>
      </c>
      <c r="AM188" s="366" t="str">
        <f>+IFERROR(('STS Analysis'!K188-'STS Analysis'!BM188)/'STS Analysis'!K188,"")</f>
        <v/>
      </c>
      <c r="AN188" s="370"/>
    </row>
    <row r="189" spans="1:40" ht="15" thickBot="1" x14ac:dyDescent="0.4">
      <c r="A189" s="306">
        <v>43600</v>
      </c>
      <c r="B189" s="360">
        <f>+IFERROR(('STS Analysis'!D189-'STS Analysis'!G189)/'STS Analysis'!D189,"")</f>
        <v>0.32851634593045337</v>
      </c>
      <c r="C189" s="361">
        <f>+IFERROR(('STS Analysis'!E189-'STS Analysis'!H189)/'STS Analysis'!E189,"")</f>
        <v>0.44444444444444442</v>
      </c>
      <c r="D189" s="362">
        <f>IFERROR(('STS Analysis'!D189-'STS Analysis'!G189)/('STS Analysis'!N189-'STS Analysis'!G189),"")</f>
        <v>5.0203722879122697E-2</v>
      </c>
      <c r="E189" s="363"/>
      <c r="F189" s="364" t="str">
        <f>+IFERROR(('STS Analysis'!G189-('STS Analysis'!W189))/'STS Analysis'!G189,"")</f>
        <v/>
      </c>
      <c r="G189" s="365" t="str">
        <f>+IFERROR(('STS Analysis'!H189-'STS Analysis'!X189)/'STS Analysis'!H189,"")</f>
        <v/>
      </c>
      <c r="H189" s="365" t="str">
        <f>+IFERROR(('STS Analysis'!I189-'STS Analysis'!Y189)/'STS Analysis'!I189,"")</f>
        <v/>
      </c>
      <c r="I189" s="365" t="str">
        <f>+IFERROR(('STS Analysis'!J189-'STS Analysis'!Z189)/'STS Analysis'!J189,"")</f>
        <v/>
      </c>
      <c r="J189" s="360" t="str">
        <f>+IFERROR(('STS Analysis'!W189-'STS Analysis'!AD189/1000)/'STS Analysis'!W189,"")</f>
        <v/>
      </c>
      <c r="K189" s="365" t="str">
        <f>+IFERROR(('STS Analysis'!X189-'STS Analysis'!AE189)/'STS Analysis'!X189,"")</f>
        <v/>
      </c>
      <c r="L189" s="365" t="str">
        <f>+IFERROR(('STS Analysis'!Y189-'STS Analysis'!AF189)/'STS Analysis'!Y189,"")</f>
        <v/>
      </c>
      <c r="M189" s="365" t="str">
        <f>+IFERROR(('STS Analysis'!Z189-'STS Analysis'!AG189)/'STS Analysis'!Z189,"")</f>
        <v/>
      </c>
      <c r="N189" s="360" t="str">
        <f>+IFERROR(('STS Analysis'!AD189-'STS Analysis'!AK189)/'STS Analysis'!AD189,"")</f>
        <v/>
      </c>
      <c r="O189" s="365" t="str">
        <f>+IFERROR(('STS Analysis'!AE189-'STS Analysis'!AL189)/'STS Analysis'!AE189,"")</f>
        <v/>
      </c>
      <c r="P189" s="365" t="str">
        <f>+IFERROR(('STS Analysis'!AF189-'STS Analysis'!AM189)/'STS Analysis'!AF189,"")</f>
        <v/>
      </c>
      <c r="Q189" s="365" t="str">
        <f>+IFERROR(('STS Analysis'!AG189-'STS Analysis'!AN189)/'STS Analysis'!AG189,"")</f>
        <v/>
      </c>
      <c r="R189" s="360" t="str">
        <f>+IFERROR(('STS Analysis'!AK189-'STS Analysis'!AQ189)/'STS Analysis'!AK189,"")</f>
        <v/>
      </c>
      <c r="S189" s="365" t="str">
        <f>+IFERROR(('STS Analysis'!AL189-'STS Analysis'!AX189)/'STS Analysis'!AL189,"")</f>
        <v/>
      </c>
      <c r="T189" s="365" t="str">
        <f>+IFERROR(('STS Analysis'!AM189-'STS Analysis'!AY189)/'STS Analysis'!AM189,"")</f>
        <v/>
      </c>
      <c r="U189" s="366" t="str">
        <f>+IFERROR(('STS Analysis'!AN189-'STS Analysis'!AZ189)/'STS Analysis'!AN189,"")</f>
        <v/>
      </c>
      <c r="V189" s="364" t="str">
        <f>+IFERROR(('STS Analysis'!D189-'STS Analysis'!AQ189/1000)/'STS Analysis'!D189,"")</f>
        <v/>
      </c>
      <c r="W189" s="367" t="str">
        <f>+IFERROR(('STS Analysis'!E189-'STS Analysis'!AX189)/'STS Analysis'!E189,"")</f>
        <v/>
      </c>
      <c r="X189" s="365" t="str">
        <f>+IFERROR(('STS Analysis'!I189-'STS Analysis'!AY189)/'STS Analysis'!I189,"")</f>
        <v/>
      </c>
      <c r="Y189" s="365" t="str">
        <f>+IFERROR(('STS Analysis'!J189-'STS Analysis'!AZ189)/'STS Analysis'!J189,"")</f>
        <v/>
      </c>
      <c r="Z189" s="368" t="str">
        <f>+IFERROR(('STS Analysis'!K189-'STS Analysis'!BA189)/'STS Analysis'!K189,"")</f>
        <v/>
      </c>
      <c r="AA189" s="360"/>
      <c r="AB189" s="365" t="str">
        <f>+IFERROR(('STS Analysis'!H189-'STS Analysis'!BD189)/'STS Analysis'!H189,"")</f>
        <v/>
      </c>
      <c r="AC189" s="365" t="str">
        <f>+IFERROR(('STS Analysis'!I189-'STS Analysis'!BE189)/'STS Analysis'!I189,"")</f>
        <v/>
      </c>
      <c r="AD189" s="366" t="str">
        <f>+IFERROR(('STS Analysis'!J189-'STS Analysis'!BF189)/'STS Analysis'!J189,"")</f>
        <v/>
      </c>
      <c r="AE189" s="364" t="str">
        <f>+IFERROR(('STS Analysis'!BC189-'STS Analysis'!BI189)/'STS Analysis'!BC189,"")</f>
        <v/>
      </c>
      <c r="AF189" s="365" t="str">
        <f>+IFERROR(('STS Analysis'!BD189-'STS Analysis'!BJ189)/'STS Analysis'!BD189,"")</f>
        <v/>
      </c>
      <c r="AG189" s="365" t="str">
        <f>+IFERROR(('STS Analysis'!BE189-'STS Analysis'!BK189)/'STS Analysis'!BE189,"")</f>
        <v/>
      </c>
      <c r="AH189" s="365" t="str">
        <f>+IFERROR(('STS Analysis'!BF189-'STS Analysis'!BL189)/'STS Analysis'!BF189,"")</f>
        <v/>
      </c>
      <c r="AI189" s="360" t="str">
        <f>+IFERROR(('STS Analysis'!D189-'STS Analysis'!BI189/1000)/'STS Analysis'!D189,"")</f>
        <v/>
      </c>
      <c r="AJ189" s="369">
        <f>+IFERROR(('STS Analysis'!E189-'STS Analysis'!BJ189)/'STS Analysis'!E189,"")</f>
        <v>1</v>
      </c>
      <c r="AK189" s="365" t="str">
        <f>+IFERROR(('STS Analysis'!I189-'STS Analysis'!BK189)/'STS Analysis'!I189,"")</f>
        <v/>
      </c>
      <c r="AL189" s="365">
        <f>+IFERROR(('STS Analysis'!J189-'STS Analysis'!BL189)/'STS Analysis'!J189,"")</f>
        <v>0.17391304347826084</v>
      </c>
      <c r="AM189" s="366" t="str">
        <f>+IFERROR(('STS Analysis'!K189-'STS Analysis'!BM189)/'STS Analysis'!K189,"")</f>
        <v/>
      </c>
      <c r="AN189" s="370"/>
    </row>
    <row r="190" spans="1:40" ht="15" thickBot="1" x14ac:dyDescent="0.4">
      <c r="A190" s="306">
        <v>43601</v>
      </c>
      <c r="B190" s="360" t="str">
        <f>+IFERROR(('STS Analysis'!D190-'STS Analysis'!G190)/'STS Analysis'!D190,"")</f>
        <v/>
      </c>
      <c r="C190" s="361" t="str">
        <f>+IFERROR(('STS Analysis'!E190-'STS Analysis'!H190)/'STS Analysis'!E190,"")</f>
        <v/>
      </c>
      <c r="D190" s="362" t="str">
        <f>IFERROR(('STS Analysis'!D190-'STS Analysis'!G190)/('STS Analysis'!N190-'STS Analysis'!G190),"")</f>
        <v/>
      </c>
      <c r="E190" s="363"/>
      <c r="F190" s="364" t="str">
        <f>+IFERROR(('STS Analysis'!G190-('STS Analysis'!W190))/'STS Analysis'!G190,"")</f>
        <v/>
      </c>
      <c r="G190" s="365" t="str">
        <f>+IFERROR(('STS Analysis'!H190-'STS Analysis'!X190)/'STS Analysis'!H190,"")</f>
        <v/>
      </c>
      <c r="H190" s="365" t="str">
        <f>+IFERROR(('STS Analysis'!I190-'STS Analysis'!Y190)/'STS Analysis'!I190,"")</f>
        <v/>
      </c>
      <c r="I190" s="365" t="str">
        <f>+IFERROR(('STS Analysis'!J190-'STS Analysis'!Z190)/'STS Analysis'!J190,"")</f>
        <v/>
      </c>
      <c r="J190" s="360" t="str">
        <f>+IFERROR(('STS Analysis'!W190-'STS Analysis'!AD190/1000)/'STS Analysis'!W190,"")</f>
        <v/>
      </c>
      <c r="K190" s="365" t="str">
        <f>+IFERROR(('STS Analysis'!X190-'STS Analysis'!AE190)/'STS Analysis'!X190,"")</f>
        <v/>
      </c>
      <c r="L190" s="365" t="str">
        <f>+IFERROR(('STS Analysis'!Y190-'STS Analysis'!AF190)/'STS Analysis'!Y190,"")</f>
        <v/>
      </c>
      <c r="M190" s="365" t="str">
        <f>+IFERROR(('STS Analysis'!Z190-'STS Analysis'!AG190)/'STS Analysis'!Z190,"")</f>
        <v/>
      </c>
      <c r="N190" s="360" t="str">
        <f>+IFERROR(('STS Analysis'!AD190-'STS Analysis'!AK190)/'STS Analysis'!AD190,"")</f>
        <v/>
      </c>
      <c r="O190" s="365" t="str">
        <f>+IFERROR(('STS Analysis'!AE190-'STS Analysis'!AL190)/'STS Analysis'!AE190,"")</f>
        <v/>
      </c>
      <c r="P190" s="365" t="str">
        <f>+IFERROR(('STS Analysis'!AF190-'STS Analysis'!AM190)/'STS Analysis'!AF190,"")</f>
        <v/>
      </c>
      <c r="Q190" s="365" t="str">
        <f>+IFERROR(('STS Analysis'!AG190-'STS Analysis'!AN190)/'STS Analysis'!AG190,"")</f>
        <v/>
      </c>
      <c r="R190" s="360" t="str">
        <f>+IFERROR(('STS Analysis'!AK190-'STS Analysis'!AQ190)/'STS Analysis'!AK190,"")</f>
        <v/>
      </c>
      <c r="S190" s="365" t="str">
        <f>+IFERROR(('STS Analysis'!AL190-'STS Analysis'!AX190)/'STS Analysis'!AL190,"")</f>
        <v/>
      </c>
      <c r="T190" s="365" t="str">
        <f>+IFERROR(('STS Analysis'!AM190-'STS Analysis'!AY190)/'STS Analysis'!AM190,"")</f>
        <v/>
      </c>
      <c r="U190" s="366" t="str">
        <f>+IFERROR(('STS Analysis'!AN190-'STS Analysis'!AZ190)/'STS Analysis'!AN190,"")</f>
        <v/>
      </c>
      <c r="V190" s="364" t="str">
        <f>+IFERROR(('STS Analysis'!D190-'STS Analysis'!AQ190/1000)/'STS Analysis'!D190,"")</f>
        <v/>
      </c>
      <c r="W190" s="367" t="str">
        <f>+IFERROR(('STS Analysis'!E190-'STS Analysis'!AX190)/'STS Analysis'!E190,"")</f>
        <v/>
      </c>
      <c r="X190" s="365" t="str">
        <f>+IFERROR(('STS Analysis'!I190-'STS Analysis'!AY190)/'STS Analysis'!I190,"")</f>
        <v/>
      </c>
      <c r="Y190" s="365" t="str">
        <f>+IFERROR(('STS Analysis'!J190-'STS Analysis'!AZ190)/'STS Analysis'!J190,"")</f>
        <v/>
      </c>
      <c r="Z190" s="368" t="str">
        <f>+IFERROR(('STS Analysis'!K190-'STS Analysis'!BA190)/'STS Analysis'!K190,"")</f>
        <v/>
      </c>
      <c r="AA190" s="360"/>
      <c r="AB190" s="365" t="str">
        <f>+IFERROR(('STS Analysis'!H190-'STS Analysis'!BD190)/'STS Analysis'!H190,"")</f>
        <v/>
      </c>
      <c r="AC190" s="365" t="str">
        <f>+IFERROR(('STS Analysis'!I190-'STS Analysis'!BE190)/'STS Analysis'!I190,"")</f>
        <v/>
      </c>
      <c r="AD190" s="366" t="str">
        <f>+IFERROR(('STS Analysis'!J190-'STS Analysis'!BF190)/'STS Analysis'!J190,"")</f>
        <v/>
      </c>
      <c r="AE190" s="364" t="str">
        <f>+IFERROR(('STS Analysis'!BC190-'STS Analysis'!BI190)/'STS Analysis'!BC190,"")</f>
        <v/>
      </c>
      <c r="AF190" s="365" t="str">
        <f>+IFERROR(('STS Analysis'!BD190-'STS Analysis'!BJ190)/'STS Analysis'!BD190,"")</f>
        <v/>
      </c>
      <c r="AG190" s="365" t="str">
        <f>+IFERROR(('STS Analysis'!BE190-'STS Analysis'!BK190)/'STS Analysis'!BE190,"")</f>
        <v/>
      </c>
      <c r="AH190" s="365" t="str">
        <f>+IFERROR(('STS Analysis'!BF190-'STS Analysis'!BL190)/'STS Analysis'!BF190,"")</f>
        <v/>
      </c>
      <c r="AI190" s="360" t="str">
        <f>+IFERROR(('STS Analysis'!D190-'STS Analysis'!BI190/1000)/'STS Analysis'!D190,"")</f>
        <v/>
      </c>
      <c r="AJ190" s="369" t="str">
        <f>+IFERROR(('STS Analysis'!E190-'STS Analysis'!BJ190)/'STS Analysis'!E190,"")</f>
        <v/>
      </c>
      <c r="AK190" s="365" t="str">
        <f>+IFERROR(('STS Analysis'!I190-'STS Analysis'!BK190)/'STS Analysis'!I190,"")</f>
        <v/>
      </c>
      <c r="AL190" s="365" t="str">
        <f>+IFERROR(('STS Analysis'!J190-'STS Analysis'!BL190)/'STS Analysis'!J190,"")</f>
        <v/>
      </c>
      <c r="AM190" s="366" t="str">
        <f>+IFERROR(('STS Analysis'!K190-'STS Analysis'!BM190)/'STS Analysis'!K190,"")</f>
        <v/>
      </c>
      <c r="AN190" s="370"/>
    </row>
    <row r="191" spans="1:40" ht="15" thickBot="1" x14ac:dyDescent="0.4">
      <c r="A191" s="306">
        <v>43602</v>
      </c>
      <c r="B191" s="360">
        <f>+IFERROR(('STS Analysis'!D191-'STS Analysis'!G191)/'STS Analysis'!D191,"")</f>
        <v>0.57300507049248517</v>
      </c>
      <c r="C191" s="361" t="str">
        <f>+IFERROR(('STS Analysis'!E191-'STS Analysis'!H191)/'STS Analysis'!E191,"")</f>
        <v/>
      </c>
      <c r="D191" s="362">
        <f>IFERROR(('STS Analysis'!D191-'STS Analysis'!G191)/('STS Analysis'!N191-'STS Analysis'!G191),"")</f>
        <v>0.15005571536867798</v>
      </c>
      <c r="E191" s="363"/>
      <c r="F191" s="364" t="str">
        <f>+IFERROR(('STS Analysis'!G191-('STS Analysis'!W191))/'STS Analysis'!G191,"")</f>
        <v/>
      </c>
      <c r="G191" s="365" t="str">
        <f>+IFERROR(('STS Analysis'!H191-'STS Analysis'!X191)/'STS Analysis'!H191,"")</f>
        <v/>
      </c>
      <c r="H191" s="365" t="str">
        <f>+IFERROR(('STS Analysis'!I191-'STS Analysis'!Y191)/'STS Analysis'!I191,"")</f>
        <v/>
      </c>
      <c r="I191" s="365" t="str">
        <f>+IFERROR(('STS Analysis'!J191-'STS Analysis'!Z191)/'STS Analysis'!J191,"")</f>
        <v/>
      </c>
      <c r="J191" s="360" t="str">
        <f>+IFERROR(('STS Analysis'!W191-'STS Analysis'!AD191/1000)/'STS Analysis'!W191,"")</f>
        <v/>
      </c>
      <c r="K191" s="365" t="str">
        <f>+IFERROR(('STS Analysis'!X191-'STS Analysis'!AE191)/'STS Analysis'!X191,"")</f>
        <v/>
      </c>
      <c r="L191" s="365" t="str">
        <f>+IFERROR(('STS Analysis'!Y191-'STS Analysis'!AF191)/'STS Analysis'!Y191,"")</f>
        <v/>
      </c>
      <c r="M191" s="365" t="str">
        <f>+IFERROR(('STS Analysis'!Z191-'STS Analysis'!AG191)/'STS Analysis'!Z191,"")</f>
        <v/>
      </c>
      <c r="N191" s="360" t="str">
        <f>+IFERROR(('STS Analysis'!AD191-'STS Analysis'!AK191)/'STS Analysis'!AD191,"")</f>
        <v/>
      </c>
      <c r="O191" s="365" t="str">
        <f>+IFERROR(('STS Analysis'!AE191-'STS Analysis'!AL191)/'STS Analysis'!AE191,"")</f>
        <v/>
      </c>
      <c r="P191" s="365" t="str">
        <f>+IFERROR(('STS Analysis'!AF191-'STS Analysis'!AM191)/'STS Analysis'!AF191,"")</f>
        <v/>
      </c>
      <c r="Q191" s="365" t="str">
        <f>+IFERROR(('STS Analysis'!AG191-'STS Analysis'!AN191)/'STS Analysis'!AG191,"")</f>
        <v/>
      </c>
      <c r="R191" s="360" t="str">
        <f>+IFERROR(('STS Analysis'!AK191-'STS Analysis'!AQ191)/'STS Analysis'!AK191,"")</f>
        <v/>
      </c>
      <c r="S191" s="365" t="str">
        <f>+IFERROR(('STS Analysis'!AL191-'STS Analysis'!AX191)/'STS Analysis'!AL191,"")</f>
        <v/>
      </c>
      <c r="T191" s="365" t="str">
        <f>+IFERROR(('STS Analysis'!AM191-'STS Analysis'!AY191)/'STS Analysis'!AM191,"")</f>
        <v/>
      </c>
      <c r="U191" s="366" t="str">
        <f>+IFERROR(('STS Analysis'!AN191-'STS Analysis'!AZ191)/'STS Analysis'!AN191,"")</f>
        <v/>
      </c>
      <c r="V191" s="364" t="str">
        <f>+IFERROR(('STS Analysis'!D191-'STS Analysis'!AQ191/1000)/'STS Analysis'!D191,"")</f>
        <v/>
      </c>
      <c r="W191" s="367" t="str">
        <f>+IFERROR(('STS Analysis'!E191-'STS Analysis'!AX191)/'STS Analysis'!E191,"")</f>
        <v/>
      </c>
      <c r="X191" s="365" t="str">
        <f>+IFERROR(('STS Analysis'!I191-'STS Analysis'!AY191)/'STS Analysis'!I191,"")</f>
        <v/>
      </c>
      <c r="Y191" s="365" t="str">
        <f>+IFERROR(('STS Analysis'!J191-'STS Analysis'!AZ191)/'STS Analysis'!J191,"")</f>
        <v/>
      </c>
      <c r="Z191" s="368" t="str">
        <f>+IFERROR(('STS Analysis'!K191-'STS Analysis'!BA191)/'STS Analysis'!K191,"")</f>
        <v/>
      </c>
      <c r="AA191" s="360"/>
      <c r="AB191" s="365" t="str">
        <f>+IFERROR(('STS Analysis'!H191-'STS Analysis'!BD191)/'STS Analysis'!H191,"")</f>
        <v/>
      </c>
      <c r="AC191" s="365" t="str">
        <f>+IFERROR(('STS Analysis'!I191-'STS Analysis'!BE191)/'STS Analysis'!I191,"")</f>
        <v/>
      </c>
      <c r="AD191" s="366" t="str">
        <f>+IFERROR(('STS Analysis'!J191-'STS Analysis'!BF191)/'STS Analysis'!J191,"")</f>
        <v/>
      </c>
      <c r="AE191" s="364" t="str">
        <f>+IFERROR(('STS Analysis'!BC191-'STS Analysis'!BI191)/'STS Analysis'!BC191,"")</f>
        <v/>
      </c>
      <c r="AF191" s="365" t="str">
        <f>+IFERROR(('STS Analysis'!BD191-'STS Analysis'!BJ191)/'STS Analysis'!BD191,"")</f>
        <v/>
      </c>
      <c r="AG191" s="365" t="str">
        <f>+IFERROR(('STS Analysis'!BE191-'STS Analysis'!BK191)/'STS Analysis'!BE191,"")</f>
        <v/>
      </c>
      <c r="AH191" s="365" t="str">
        <f>+IFERROR(('STS Analysis'!BF191-'STS Analysis'!BL191)/'STS Analysis'!BF191,"")</f>
        <v/>
      </c>
      <c r="AI191" s="360" t="str">
        <f>+IFERROR(('STS Analysis'!D191-'STS Analysis'!BI191/1000)/'STS Analysis'!D191,"")</f>
        <v/>
      </c>
      <c r="AJ191" s="369" t="str">
        <f>+IFERROR(('STS Analysis'!E191-'STS Analysis'!BJ191)/'STS Analysis'!E191,"")</f>
        <v/>
      </c>
      <c r="AK191" s="365" t="str">
        <f>+IFERROR(('STS Analysis'!I191-'STS Analysis'!BK191)/'STS Analysis'!I191,"")</f>
        <v/>
      </c>
      <c r="AL191" s="365" t="str">
        <f>+IFERROR(('STS Analysis'!J191-'STS Analysis'!BL191)/'STS Analysis'!J191,"")</f>
        <v/>
      </c>
      <c r="AM191" s="366" t="str">
        <f>+IFERROR(('STS Analysis'!K191-'STS Analysis'!BM191)/'STS Analysis'!K191,"")</f>
        <v/>
      </c>
      <c r="AN191" s="370"/>
    </row>
    <row r="192" spans="1:40" ht="15" thickBot="1" x14ac:dyDescent="0.4">
      <c r="A192" s="306">
        <v>43603</v>
      </c>
      <c r="B192" s="307" t="str">
        <f>+IFERROR(('STS Analysis'!D192-'STS Analysis'!G192)/'STS Analysis'!D192,"")</f>
        <v/>
      </c>
      <c r="C192" s="296" t="str">
        <f>+IFERROR(('STS Analysis'!E192-'STS Analysis'!H192)/'STS Analysis'!E192,"")</f>
        <v/>
      </c>
      <c r="D192" s="308" t="str">
        <f>IFERROR(('STS Analysis'!D192-'STS Analysis'!G192)/('STS Analysis'!N192-'STS Analysis'!G192),"")</f>
        <v/>
      </c>
      <c r="E192" s="309"/>
      <c r="F192" s="310" t="str">
        <f>+IFERROR(('STS Analysis'!G192-('STS Analysis'!W192))/'STS Analysis'!G192,"")</f>
        <v/>
      </c>
      <c r="G192" s="311" t="str">
        <f>+IFERROR(('STS Analysis'!H192-'STS Analysis'!X192)/'STS Analysis'!H192,"")</f>
        <v/>
      </c>
      <c r="H192" s="311" t="str">
        <f>+IFERROR(('STS Analysis'!I192-'STS Analysis'!Y192)/'STS Analysis'!I192,"")</f>
        <v/>
      </c>
      <c r="I192" s="311" t="str">
        <f>+IFERROR(('STS Analysis'!J192-'STS Analysis'!Z192)/'STS Analysis'!J192,"")</f>
        <v/>
      </c>
      <c r="J192" s="307" t="str">
        <f>+IFERROR(('STS Analysis'!W192-'STS Analysis'!AD192/1000)/'STS Analysis'!W192,"")</f>
        <v/>
      </c>
      <c r="K192" s="311" t="str">
        <f>+IFERROR(('STS Analysis'!X192-'STS Analysis'!AE192)/'STS Analysis'!X192,"")</f>
        <v/>
      </c>
      <c r="L192" s="311" t="str">
        <f>+IFERROR(('STS Analysis'!Y192-'STS Analysis'!AF192)/'STS Analysis'!Y192,"")</f>
        <v/>
      </c>
      <c r="M192" s="311" t="str">
        <f>+IFERROR(('STS Analysis'!Z192-'STS Analysis'!AG192)/'STS Analysis'!Z192,"")</f>
        <v/>
      </c>
      <c r="N192" s="307" t="str">
        <f>+IFERROR(('STS Analysis'!AD192-'STS Analysis'!AK192)/'STS Analysis'!AD192,"")</f>
        <v/>
      </c>
      <c r="O192" s="311" t="str">
        <f>+IFERROR(('STS Analysis'!AE192-'STS Analysis'!AL192)/'STS Analysis'!AE192,"")</f>
        <v/>
      </c>
      <c r="P192" s="311" t="str">
        <f>+IFERROR(('STS Analysis'!AF192-'STS Analysis'!AM192)/'STS Analysis'!AF192,"")</f>
        <v/>
      </c>
      <c r="Q192" s="311" t="str">
        <f>+IFERROR(('STS Analysis'!AG192-'STS Analysis'!AN192)/'STS Analysis'!AG192,"")</f>
        <v/>
      </c>
      <c r="R192" s="307" t="str">
        <f>+IFERROR(('STS Analysis'!AK192-'STS Analysis'!AQ192)/'STS Analysis'!AK192,"")</f>
        <v/>
      </c>
      <c r="S192" s="311" t="str">
        <f>+IFERROR(('STS Analysis'!AL192-'STS Analysis'!AX192)/'STS Analysis'!AL192,"")</f>
        <v/>
      </c>
      <c r="T192" s="311" t="str">
        <f>+IFERROR(('STS Analysis'!AM192-'STS Analysis'!AY192)/'STS Analysis'!AM192,"")</f>
        <v/>
      </c>
      <c r="U192" s="312" t="str">
        <f>+IFERROR(('STS Analysis'!AN192-'STS Analysis'!AZ192)/'STS Analysis'!AN192,"")</f>
        <v/>
      </c>
      <c r="V192" s="310" t="str">
        <f>+IFERROR(('STS Analysis'!D192-'STS Analysis'!AQ192/1000)/'STS Analysis'!D192,"")</f>
        <v/>
      </c>
      <c r="W192" s="299" t="str">
        <f>+IFERROR(('STS Analysis'!E192-'STS Analysis'!AX192)/'STS Analysis'!E192,"")</f>
        <v/>
      </c>
      <c r="X192" s="311" t="str">
        <f>+IFERROR(('STS Analysis'!I192-'STS Analysis'!AY192)/'STS Analysis'!I192,"")</f>
        <v/>
      </c>
      <c r="Y192" s="311" t="str">
        <f>+IFERROR(('STS Analysis'!J192-'STS Analysis'!AZ192)/'STS Analysis'!J192,"")</f>
        <v/>
      </c>
      <c r="Z192" s="313" t="str">
        <f>+IFERROR(('STS Analysis'!K192-'STS Analysis'!BA192)/'STS Analysis'!K192,"")</f>
        <v/>
      </c>
      <c r="AA192" s="307"/>
      <c r="AB192" s="311" t="str">
        <f>+IFERROR(('STS Analysis'!H192-'STS Analysis'!BD192)/'STS Analysis'!H192,"")</f>
        <v/>
      </c>
      <c r="AC192" s="311" t="str">
        <f>+IFERROR(('STS Analysis'!I192-'STS Analysis'!BE192)/'STS Analysis'!I192,"")</f>
        <v/>
      </c>
      <c r="AD192" s="312" t="str">
        <f>+IFERROR(('STS Analysis'!J192-'STS Analysis'!BF192)/'STS Analysis'!J192,"")</f>
        <v/>
      </c>
      <c r="AE192" s="310" t="str">
        <f>+IFERROR(('STS Analysis'!BC192-'STS Analysis'!BI192)/'STS Analysis'!BC192,"")</f>
        <v/>
      </c>
      <c r="AF192" s="311" t="str">
        <f>+IFERROR(('STS Analysis'!BD192-'STS Analysis'!BJ192)/'STS Analysis'!BD192,"")</f>
        <v/>
      </c>
      <c r="AG192" s="311" t="str">
        <f>+IFERROR(('STS Analysis'!BE192-'STS Analysis'!BK192)/'STS Analysis'!BE192,"")</f>
        <v/>
      </c>
      <c r="AH192" s="311" t="str">
        <f>+IFERROR(('STS Analysis'!BF192-'STS Analysis'!BL192)/'STS Analysis'!BF192,"")</f>
        <v/>
      </c>
      <c r="AI192" s="307" t="str">
        <f>+IFERROR(('STS Analysis'!D192-'STS Analysis'!BI192/1000)/'STS Analysis'!D192,"")</f>
        <v/>
      </c>
      <c r="AJ192" s="338" t="str">
        <f>+IFERROR(('STS Analysis'!E192-'STS Analysis'!BJ192)/'STS Analysis'!E192,"")</f>
        <v/>
      </c>
      <c r="AK192" s="311" t="str">
        <f>+IFERROR(('STS Analysis'!I192-'STS Analysis'!BK192)/'STS Analysis'!I192,"")</f>
        <v/>
      </c>
      <c r="AL192" s="311" t="str">
        <f>+IFERROR(('STS Analysis'!J192-'STS Analysis'!BL192)/'STS Analysis'!J192,"")</f>
        <v/>
      </c>
      <c r="AM192" s="312" t="str">
        <f>+IFERROR(('STS Analysis'!K192-'STS Analysis'!BM192)/'STS Analysis'!K192,"")</f>
        <v/>
      </c>
      <c r="AN192" s="279"/>
    </row>
    <row r="193" spans="1:40" ht="15" thickBot="1" x14ac:dyDescent="0.4">
      <c r="A193" s="306">
        <v>43604</v>
      </c>
      <c r="B193" s="307" t="str">
        <f>+IFERROR(('STS Analysis'!D193-'STS Analysis'!G193)/'STS Analysis'!D193,"")</f>
        <v/>
      </c>
      <c r="C193" s="296" t="str">
        <f>+IFERROR(('STS Analysis'!E193-'STS Analysis'!H193)/'STS Analysis'!E193,"")</f>
        <v/>
      </c>
      <c r="D193" s="308" t="str">
        <f>IFERROR(('STS Analysis'!D193-'STS Analysis'!G193)/('STS Analysis'!N193-'STS Analysis'!G193),"")</f>
        <v/>
      </c>
      <c r="E193" s="309"/>
      <c r="F193" s="310" t="str">
        <f>+IFERROR(('STS Analysis'!G193-('STS Analysis'!W193))/'STS Analysis'!G193,"")</f>
        <v/>
      </c>
      <c r="G193" s="311" t="str">
        <f>+IFERROR(('STS Analysis'!H193-'STS Analysis'!X193)/'STS Analysis'!H193,"")</f>
        <v/>
      </c>
      <c r="H193" s="311" t="str">
        <f>+IFERROR(('STS Analysis'!I193-'STS Analysis'!Y193)/'STS Analysis'!I193,"")</f>
        <v/>
      </c>
      <c r="I193" s="311" t="str">
        <f>+IFERROR(('STS Analysis'!J193-'STS Analysis'!Z193)/'STS Analysis'!J193,"")</f>
        <v/>
      </c>
      <c r="J193" s="307" t="str">
        <f>+IFERROR(('STS Analysis'!W193-'STS Analysis'!AD193/1000)/'STS Analysis'!W193,"")</f>
        <v/>
      </c>
      <c r="K193" s="311" t="str">
        <f>+IFERROR(('STS Analysis'!X193-'STS Analysis'!AE193)/'STS Analysis'!X193,"")</f>
        <v/>
      </c>
      <c r="L193" s="311" t="str">
        <f>+IFERROR(('STS Analysis'!Y193-'STS Analysis'!AF193)/'STS Analysis'!Y193,"")</f>
        <v/>
      </c>
      <c r="M193" s="311" t="str">
        <f>+IFERROR(('STS Analysis'!Z193-'STS Analysis'!AG193)/'STS Analysis'!Z193,"")</f>
        <v/>
      </c>
      <c r="N193" s="307" t="str">
        <f>+IFERROR(('STS Analysis'!AD193-'STS Analysis'!AK193)/'STS Analysis'!AD193,"")</f>
        <v/>
      </c>
      <c r="O193" s="311" t="str">
        <f>+IFERROR(('STS Analysis'!AE193-'STS Analysis'!AL193)/'STS Analysis'!AE193,"")</f>
        <v/>
      </c>
      <c r="P193" s="311" t="str">
        <f>+IFERROR(('STS Analysis'!AF193-'STS Analysis'!AM193)/'STS Analysis'!AF193,"")</f>
        <v/>
      </c>
      <c r="Q193" s="311" t="str">
        <f>+IFERROR(('STS Analysis'!AG193-'STS Analysis'!AN193)/'STS Analysis'!AG193,"")</f>
        <v/>
      </c>
      <c r="R193" s="307" t="str">
        <f>+IFERROR(('STS Analysis'!AK193-'STS Analysis'!AQ193)/'STS Analysis'!AK193,"")</f>
        <v/>
      </c>
      <c r="S193" s="311" t="str">
        <f>+IFERROR(('STS Analysis'!AL193-'STS Analysis'!AX193)/'STS Analysis'!AL193,"")</f>
        <v/>
      </c>
      <c r="T193" s="311" t="str">
        <f>+IFERROR(('STS Analysis'!AM193-'STS Analysis'!AY193)/'STS Analysis'!AM193,"")</f>
        <v/>
      </c>
      <c r="U193" s="312" t="str">
        <f>+IFERROR(('STS Analysis'!AN193-'STS Analysis'!AZ193)/'STS Analysis'!AN193,"")</f>
        <v/>
      </c>
      <c r="V193" s="310" t="str">
        <f>+IFERROR(('STS Analysis'!D193-'STS Analysis'!AQ193/1000)/'STS Analysis'!D193,"")</f>
        <v/>
      </c>
      <c r="W193" s="299" t="str">
        <f>+IFERROR(('STS Analysis'!E193-'STS Analysis'!AX193)/'STS Analysis'!E193,"")</f>
        <v/>
      </c>
      <c r="X193" s="311" t="str">
        <f>+IFERROR(('STS Analysis'!I193-'STS Analysis'!AY193)/'STS Analysis'!I193,"")</f>
        <v/>
      </c>
      <c r="Y193" s="311" t="str">
        <f>+IFERROR(('STS Analysis'!J193-'STS Analysis'!AZ193)/'STS Analysis'!J193,"")</f>
        <v/>
      </c>
      <c r="Z193" s="313" t="str">
        <f>+IFERROR(('STS Analysis'!K193-'STS Analysis'!BA193)/'STS Analysis'!K193,"")</f>
        <v/>
      </c>
      <c r="AA193" s="307"/>
      <c r="AB193" s="311" t="str">
        <f>+IFERROR(('STS Analysis'!H193-'STS Analysis'!BD193)/'STS Analysis'!H193,"")</f>
        <v/>
      </c>
      <c r="AC193" s="311" t="str">
        <f>+IFERROR(('STS Analysis'!I193-'STS Analysis'!BE193)/'STS Analysis'!I193,"")</f>
        <v/>
      </c>
      <c r="AD193" s="312" t="str">
        <f>+IFERROR(('STS Analysis'!J193-'STS Analysis'!BF193)/'STS Analysis'!J193,"")</f>
        <v/>
      </c>
      <c r="AE193" s="310" t="str">
        <f>+IFERROR(('STS Analysis'!BC193-'STS Analysis'!BI193)/'STS Analysis'!BC193,"")</f>
        <v/>
      </c>
      <c r="AF193" s="311" t="str">
        <f>+IFERROR(('STS Analysis'!BD193-'STS Analysis'!BJ193)/'STS Analysis'!BD193,"")</f>
        <v/>
      </c>
      <c r="AG193" s="311" t="str">
        <f>+IFERROR(('STS Analysis'!BE193-'STS Analysis'!BK193)/'STS Analysis'!BE193,"")</f>
        <v/>
      </c>
      <c r="AH193" s="311" t="str">
        <f>+IFERROR(('STS Analysis'!BF193-'STS Analysis'!BL193)/'STS Analysis'!BF193,"")</f>
        <v/>
      </c>
      <c r="AI193" s="307" t="str">
        <f>+IFERROR(('STS Analysis'!D193-'STS Analysis'!BI193/1000)/'STS Analysis'!D193,"")</f>
        <v/>
      </c>
      <c r="AJ193" s="338" t="str">
        <f>+IFERROR(('STS Analysis'!E193-'STS Analysis'!BJ193)/'STS Analysis'!E193,"")</f>
        <v/>
      </c>
      <c r="AK193" s="311" t="str">
        <f>+IFERROR(('STS Analysis'!I193-'STS Analysis'!BK193)/'STS Analysis'!I193,"")</f>
        <v/>
      </c>
      <c r="AL193" s="311" t="str">
        <f>+IFERROR(('STS Analysis'!J193-'STS Analysis'!BL193)/'STS Analysis'!J193,"")</f>
        <v/>
      </c>
      <c r="AM193" s="312" t="str">
        <f>+IFERROR(('STS Analysis'!K193-'STS Analysis'!BM193)/'STS Analysis'!K193,"")</f>
        <v/>
      </c>
      <c r="AN193" s="279"/>
    </row>
    <row r="194" spans="1:40" ht="15" thickBot="1" x14ac:dyDescent="0.4">
      <c r="A194" s="306">
        <v>43605</v>
      </c>
      <c r="B194" s="360">
        <f>+IFERROR(('STS Analysis'!D194-'STS Analysis'!G194)/'STS Analysis'!D194,"")</f>
        <v>0.52786815232530315</v>
      </c>
      <c r="C194" s="361" t="str">
        <f>+IFERROR(('STS Analysis'!E194-'STS Analysis'!H194)/'STS Analysis'!E194,"")</f>
        <v/>
      </c>
      <c r="D194" s="362">
        <f>IFERROR(('STS Analysis'!D194-'STS Analysis'!G194)/('STS Analysis'!N194-'STS Analysis'!G194),"")</f>
        <v>0.11875524328682341</v>
      </c>
      <c r="E194" s="363"/>
      <c r="F194" s="364" t="str">
        <f>+IFERROR(('STS Analysis'!G194-('STS Analysis'!W194))/'STS Analysis'!G194,"")</f>
        <v/>
      </c>
      <c r="G194" s="365" t="str">
        <f>+IFERROR(('STS Analysis'!H194-'STS Analysis'!X194)/'STS Analysis'!H194,"")</f>
        <v/>
      </c>
      <c r="H194" s="365" t="str">
        <f>+IFERROR(('STS Analysis'!I194-'STS Analysis'!Y194)/'STS Analysis'!I194,"")</f>
        <v/>
      </c>
      <c r="I194" s="365" t="str">
        <f>+IFERROR(('STS Analysis'!J194-'STS Analysis'!Z194)/'STS Analysis'!J194,"")</f>
        <v/>
      </c>
      <c r="J194" s="360" t="str">
        <f>+IFERROR(('STS Analysis'!W194-'STS Analysis'!AD194/1000)/'STS Analysis'!W194,"")</f>
        <v/>
      </c>
      <c r="K194" s="365" t="str">
        <f>+IFERROR(('STS Analysis'!X194-'STS Analysis'!AE194)/'STS Analysis'!X194,"")</f>
        <v/>
      </c>
      <c r="L194" s="365" t="str">
        <f>+IFERROR(('STS Analysis'!Y194-'STS Analysis'!AF194)/'STS Analysis'!Y194,"")</f>
        <v/>
      </c>
      <c r="M194" s="365" t="str">
        <f>+IFERROR(('STS Analysis'!Z194-'STS Analysis'!AG194)/'STS Analysis'!Z194,"")</f>
        <v/>
      </c>
      <c r="N194" s="360" t="str">
        <f>+IFERROR(('STS Analysis'!AD194-'STS Analysis'!AK194)/'STS Analysis'!AD194,"")</f>
        <v/>
      </c>
      <c r="O194" s="365" t="str">
        <f>+IFERROR(('STS Analysis'!AE194-'STS Analysis'!AL194)/'STS Analysis'!AE194,"")</f>
        <v/>
      </c>
      <c r="P194" s="365" t="str">
        <f>+IFERROR(('STS Analysis'!AF194-'STS Analysis'!AM194)/'STS Analysis'!AF194,"")</f>
        <v/>
      </c>
      <c r="Q194" s="365" t="str">
        <f>+IFERROR(('STS Analysis'!AG194-'STS Analysis'!AN194)/'STS Analysis'!AG194,"")</f>
        <v/>
      </c>
      <c r="R194" s="360" t="str">
        <f>+IFERROR(('STS Analysis'!AK194-'STS Analysis'!AQ194)/'STS Analysis'!AK194,"")</f>
        <v/>
      </c>
      <c r="S194" s="365" t="str">
        <f>+IFERROR(('STS Analysis'!AL194-'STS Analysis'!AX194)/'STS Analysis'!AL194,"")</f>
        <v/>
      </c>
      <c r="T194" s="365" t="str">
        <f>+IFERROR(('STS Analysis'!AM194-'STS Analysis'!AY194)/'STS Analysis'!AM194,"")</f>
        <v/>
      </c>
      <c r="U194" s="366" t="str">
        <f>+IFERROR(('STS Analysis'!AN194-'STS Analysis'!AZ194)/'STS Analysis'!AN194,"")</f>
        <v/>
      </c>
      <c r="V194" s="364" t="str">
        <f>+IFERROR(('STS Analysis'!D194-'STS Analysis'!AQ194/1000)/'STS Analysis'!D194,"")</f>
        <v/>
      </c>
      <c r="W194" s="367" t="str">
        <f>+IFERROR(('STS Analysis'!E194-'STS Analysis'!AX194)/'STS Analysis'!E194,"")</f>
        <v/>
      </c>
      <c r="X194" s="365" t="str">
        <f>+IFERROR(('STS Analysis'!I194-'STS Analysis'!AY194)/'STS Analysis'!I194,"")</f>
        <v/>
      </c>
      <c r="Y194" s="365" t="str">
        <f>+IFERROR(('STS Analysis'!J194-'STS Analysis'!AZ194)/'STS Analysis'!J194,"")</f>
        <v/>
      </c>
      <c r="Z194" s="368" t="str">
        <f>+IFERROR(('STS Analysis'!K194-'STS Analysis'!BA194)/'STS Analysis'!K194,"")</f>
        <v/>
      </c>
      <c r="AA194" s="360"/>
      <c r="AB194" s="365" t="str">
        <f>+IFERROR(('STS Analysis'!H194-'STS Analysis'!BD194)/'STS Analysis'!H194,"")</f>
        <v/>
      </c>
      <c r="AC194" s="365" t="str">
        <f>+IFERROR(('STS Analysis'!I194-'STS Analysis'!BE194)/'STS Analysis'!I194,"")</f>
        <v/>
      </c>
      <c r="AD194" s="366" t="str">
        <f>+IFERROR(('STS Analysis'!J194-'STS Analysis'!BF194)/'STS Analysis'!J194,"")</f>
        <v/>
      </c>
      <c r="AE194" s="364" t="str">
        <f>+IFERROR(('STS Analysis'!BC194-'STS Analysis'!BI194)/'STS Analysis'!BC194,"")</f>
        <v/>
      </c>
      <c r="AF194" s="365" t="str">
        <f>+IFERROR(('STS Analysis'!BD194-'STS Analysis'!BJ194)/'STS Analysis'!BD194,"")</f>
        <v/>
      </c>
      <c r="AG194" s="365" t="str">
        <f>+IFERROR(('STS Analysis'!BE194-'STS Analysis'!BK194)/'STS Analysis'!BE194,"")</f>
        <v/>
      </c>
      <c r="AH194" s="365" t="str">
        <f>+IFERROR(('STS Analysis'!BF194-'STS Analysis'!BL194)/'STS Analysis'!BF194,"")</f>
        <v/>
      </c>
      <c r="AI194" s="360" t="str">
        <f>+IFERROR(('STS Analysis'!D194-'STS Analysis'!BI194/1000)/'STS Analysis'!D194,"")</f>
        <v/>
      </c>
      <c r="AJ194" s="369" t="str">
        <f>+IFERROR(('STS Analysis'!E194-'STS Analysis'!BJ194)/'STS Analysis'!E194,"")</f>
        <v/>
      </c>
      <c r="AK194" s="365" t="str">
        <f>+IFERROR(('STS Analysis'!I194-'STS Analysis'!BK194)/'STS Analysis'!I194,"")</f>
        <v/>
      </c>
      <c r="AL194" s="365" t="str">
        <f>+IFERROR(('STS Analysis'!J194-'STS Analysis'!BL194)/'STS Analysis'!J194,"")</f>
        <v/>
      </c>
      <c r="AM194" s="366" t="str">
        <f>+IFERROR(('STS Analysis'!K194-'STS Analysis'!BM194)/'STS Analysis'!K194,"")</f>
        <v/>
      </c>
      <c r="AN194" s="370"/>
    </row>
    <row r="195" spans="1:40" ht="15" thickBot="1" x14ac:dyDescent="0.4">
      <c r="A195" s="306">
        <v>43606</v>
      </c>
      <c r="B195" s="360" t="str">
        <f>+IFERROR(('STS Analysis'!D195-'STS Analysis'!G195)/'STS Analysis'!D195,"")</f>
        <v/>
      </c>
      <c r="C195" s="361" t="str">
        <f>+IFERROR(('STS Analysis'!E195-'STS Analysis'!H195)/'STS Analysis'!E195,"")</f>
        <v/>
      </c>
      <c r="D195" s="362" t="str">
        <f>IFERROR(('STS Analysis'!D195-'STS Analysis'!G195)/('STS Analysis'!N195-'STS Analysis'!G195),"")</f>
        <v/>
      </c>
      <c r="E195" s="363"/>
      <c r="F195" s="364" t="str">
        <f>+IFERROR(('STS Analysis'!G195-('STS Analysis'!W195))/'STS Analysis'!G195,"")</f>
        <v/>
      </c>
      <c r="G195" s="365" t="str">
        <f>+IFERROR(('STS Analysis'!H195-'STS Analysis'!X195)/'STS Analysis'!H195,"")</f>
        <v/>
      </c>
      <c r="H195" s="365" t="str">
        <f>+IFERROR(('STS Analysis'!I195-'STS Analysis'!Y195)/'STS Analysis'!I195,"")</f>
        <v/>
      </c>
      <c r="I195" s="365" t="str">
        <f>+IFERROR(('STS Analysis'!J195-'STS Analysis'!Z195)/'STS Analysis'!J195,"")</f>
        <v/>
      </c>
      <c r="J195" s="360" t="str">
        <f>+IFERROR(('STS Analysis'!W195-'STS Analysis'!AD195/1000)/'STS Analysis'!W195,"")</f>
        <v/>
      </c>
      <c r="K195" s="365" t="str">
        <f>+IFERROR(('STS Analysis'!X195-'STS Analysis'!AE195)/'STS Analysis'!X195,"")</f>
        <v/>
      </c>
      <c r="L195" s="365" t="str">
        <f>+IFERROR(('STS Analysis'!Y195-'STS Analysis'!AF195)/'STS Analysis'!Y195,"")</f>
        <v/>
      </c>
      <c r="M195" s="365" t="str">
        <f>+IFERROR(('STS Analysis'!Z195-'STS Analysis'!AG195)/'STS Analysis'!Z195,"")</f>
        <v/>
      </c>
      <c r="N195" s="360" t="str">
        <f>+IFERROR(('STS Analysis'!AD195-'STS Analysis'!AK195)/'STS Analysis'!AD195,"")</f>
        <v/>
      </c>
      <c r="O195" s="365" t="str">
        <f>+IFERROR(('STS Analysis'!AE195-'STS Analysis'!AL195)/'STS Analysis'!AE195,"")</f>
        <v/>
      </c>
      <c r="P195" s="365" t="str">
        <f>+IFERROR(('STS Analysis'!AF195-'STS Analysis'!AM195)/'STS Analysis'!AF195,"")</f>
        <v/>
      </c>
      <c r="Q195" s="365" t="str">
        <f>+IFERROR(('STS Analysis'!AG195-'STS Analysis'!AN195)/'STS Analysis'!AG195,"")</f>
        <v/>
      </c>
      <c r="R195" s="360" t="str">
        <f>+IFERROR(('STS Analysis'!AK195-'STS Analysis'!AQ195)/'STS Analysis'!AK195,"")</f>
        <v/>
      </c>
      <c r="S195" s="365" t="str">
        <f>+IFERROR(('STS Analysis'!AL195-'STS Analysis'!AX195)/'STS Analysis'!AL195,"")</f>
        <v/>
      </c>
      <c r="T195" s="365" t="str">
        <f>+IFERROR(('STS Analysis'!AM195-'STS Analysis'!AY195)/'STS Analysis'!AM195,"")</f>
        <v/>
      </c>
      <c r="U195" s="366" t="str">
        <f>+IFERROR(('STS Analysis'!AN195-'STS Analysis'!AZ195)/'STS Analysis'!AN195,"")</f>
        <v/>
      </c>
      <c r="V195" s="364" t="str">
        <f>+IFERROR(('STS Analysis'!D195-'STS Analysis'!AQ195/1000)/'STS Analysis'!D195,"")</f>
        <v/>
      </c>
      <c r="W195" s="367" t="str">
        <f>+IFERROR(('STS Analysis'!E195-'STS Analysis'!AX195)/'STS Analysis'!E195,"")</f>
        <v/>
      </c>
      <c r="X195" s="365" t="str">
        <f>+IFERROR(('STS Analysis'!I195-'STS Analysis'!AY195)/'STS Analysis'!I195,"")</f>
        <v/>
      </c>
      <c r="Y195" s="365" t="str">
        <f>+IFERROR(('STS Analysis'!J195-'STS Analysis'!AZ195)/'STS Analysis'!J195,"")</f>
        <v/>
      </c>
      <c r="Z195" s="368" t="str">
        <f>+IFERROR(('STS Analysis'!K195-'STS Analysis'!BA195)/'STS Analysis'!K195,"")</f>
        <v/>
      </c>
      <c r="AA195" s="360"/>
      <c r="AB195" s="365" t="str">
        <f>+IFERROR(('STS Analysis'!H195-'STS Analysis'!BD195)/'STS Analysis'!H195,"")</f>
        <v/>
      </c>
      <c r="AC195" s="365" t="str">
        <f>+IFERROR(('STS Analysis'!I195-'STS Analysis'!BE195)/'STS Analysis'!I195,"")</f>
        <v/>
      </c>
      <c r="AD195" s="366" t="str">
        <f>+IFERROR(('STS Analysis'!J195-'STS Analysis'!BF195)/'STS Analysis'!J195,"")</f>
        <v/>
      </c>
      <c r="AE195" s="364" t="str">
        <f>+IFERROR(('STS Analysis'!BC195-'STS Analysis'!BI195)/'STS Analysis'!BC195,"")</f>
        <v/>
      </c>
      <c r="AF195" s="365" t="str">
        <f>+IFERROR(('STS Analysis'!BD195-'STS Analysis'!BJ195)/'STS Analysis'!BD195,"")</f>
        <v/>
      </c>
      <c r="AG195" s="365" t="str">
        <f>+IFERROR(('STS Analysis'!BE195-'STS Analysis'!BK195)/'STS Analysis'!BE195,"")</f>
        <v/>
      </c>
      <c r="AH195" s="365" t="str">
        <f>+IFERROR(('STS Analysis'!BF195-'STS Analysis'!BL195)/'STS Analysis'!BF195,"")</f>
        <v/>
      </c>
      <c r="AI195" s="360" t="str">
        <f>+IFERROR(('STS Analysis'!D195-'STS Analysis'!BI195/1000)/'STS Analysis'!D195,"")</f>
        <v/>
      </c>
      <c r="AJ195" s="369" t="str">
        <f>+IFERROR(('STS Analysis'!E195-'STS Analysis'!BJ195)/'STS Analysis'!E195,"")</f>
        <v/>
      </c>
      <c r="AK195" s="365" t="str">
        <f>+IFERROR(('STS Analysis'!I195-'STS Analysis'!BK195)/'STS Analysis'!I195,"")</f>
        <v/>
      </c>
      <c r="AL195" s="365" t="str">
        <f>+IFERROR(('STS Analysis'!J195-'STS Analysis'!BL195)/'STS Analysis'!J195,"")</f>
        <v/>
      </c>
      <c r="AM195" s="366" t="str">
        <f>+IFERROR(('STS Analysis'!K195-'STS Analysis'!BM195)/'STS Analysis'!K195,"")</f>
        <v/>
      </c>
      <c r="AN195" s="370"/>
    </row>
    <row r="196" spans="1:40" ht="15" thickBot="1" x14ac:dyDescent="0.4">
      <c r="A196" s="306">
        <v>43607</v>
      </c>
      <c r="B196" s="360">
        <f>+IFERROR(('STS Analysis'!D196-'STS Analysis'!G196)/'STS Analysis'!D196,"")</f>
        <v>0.2285990905327315</v>
      </c>
      <c r="C196" s="361">
        <f>+IFERROR(('STS Analysis'!E196-'STS Analysis'!H196)/'STS Analysis'!E196,"")</f>
        <v>-7.333333333333333</v>
      </c>
      <c r="D196" s="362">
        <f>IFERROR(('STS Analysis'!D196-'STS Analysis'!G196)/('STS Analysis'!N196-'STS Analysis'!G196),"")</f>
        <v>3.9785037815331763E-2</v>
      </c>
      <c r="E196" s="363"/>
      <c r="F196" s="364">
        <f>+IFERROR(('STS Analysis'!G196-('STS Analysis'!W196))/'STS Analysis'!G196,"")</f>
        <v>0.46262296184193508</v>
      </c>
      <c r="G196" s="365">
        <f>+IFERROR(('STS Analysis'!H196-'STS Analysis'!X196)/'STS Analysis'!H196,"")</f>
        <v>0.67749999999999999</v>
      </c>
      <c r="H196" s="365">
        <f>+IFERROR(('STS Analysis'!I196-'STS Analysis'!Y196)/'STS Analysis'!I196,"")</f>
        <v>-6.25E-2</v>
      </c>
      <c r="I196" s="365">
        <f>+IFERROR(('STS Analysis'!J196-'STS Analysis'!Z196)/'STS Analysis'!J196,"")</f>
        <v>1</v>
      </c>
      <c r="J196" s="360" t="str">
        <f>+IFERROR(('STS Analysis'!W196-'STS Analysis'!AD196/1000)/'STS Analysis'!W196,"")</f>
        <v/>
      </c>
      <c r="K196" s="365">
        <f>+IFERROR(('STS Analysis'!X196-'STS Analysis'!AE196)/'STS Analysis'!X196,"")</f>
        <v>0.37209302325581395</v>
      </c>
      <c r="L196" s="365">
        <f>+IFERROR(('STS Analysis'!Y196-'STS Analysis'!AF196)/'STS Analysis'!Y196,"")</f>
        <v>0</v>
      </c>
      <c r="M196" s="365" t="str">
        <f>+IFERROR(('STS Analysis'!Z196-'STS Analysis'!AG196)/'STS Analysis'!Z196,"")</f>
        <v/>
      </c>
      <c r="N196" s="360" t="str">
        <f>+IFERROR(('STS Analysis'!AD196-'STS Analysis'!AK196)/'STS Analysis'!AD196,"")</f>
        <v/>
      </c>
      <c r="O196" s="365" t="str">
        <f>+IFERROR(('STS Analysis'!AE196-'STS Analysis'!AL196)/'STS Analysis'!AE196,"")</f>
        <v/>
      </c>
      <c r="P196" s="365" t="str">
        <f>+IFERROR(('STS Analysis'!AF196-'STS Analysis'!AM196)/'STS Analysis'!AF196,"")</f>
        <v/>
      </c>
      <c r="Q196" s="365" t="str">
        <f>+IFERROR(('STS Analysis'!AG196-'STS Analysis'!AN196)/'STS Analysis'!AG196,"")</f>
        <v/>
      </c>
      <c r="R196" s="360" t="str">
        <f>+IFERROR(('STS Analysis'!AK196-'STS Analysis'!AQ196)/'STS Analysis'!AK196,"")</f>
        <v/>
      </c>
      <c r="S196" s="365" t="str">
        <f>+IFERROR(('STS Analysis'!AL196-'STS Analysis'!AX196)/'STS Analysis'!AL196,"")</f>
        <v/>
      </c>
      <c r="T196" s="365" t="str">
        <f>+IFERROR(('STS Analysis'!AM196-'STS Analysis'!AY196)/'STS Analysis'!AM196,"")</f>
        <v/>
      </c>
      <c r="U196" s="366" t="str">
        <f>+IFERROR(('STS Analysis'!AN196-'STS Analysis'!AZ196)/'STS Analysis'!AN196,"")</f>
        <v/>
      </c>
      <c r="V196" s="364" t="str">
        <f>+IFERROR(('STS Analysis'!D196-'STS Analysis'!AQ196/1000)/'STS Analysis'!D196,"")</f>
        <v/>
      </c>
      <c r="W196" s="367" t="str">
        <f>+IFERROR(('STS Analysis'!E196-'STS Analysis'!AX196)/'STS Analysis'!E196,"")</f>
        <v/>
      </c>
      <c r="X196" s="365" t="str">
        <f>+IFERROR(('STS Analysis'!I196-'STS Analysis'!AY196)/'STS Analysis'!I196,"")</f>
        <v/>
      </c>
      <c r="Y196" s="365" t="str">
        <f>+IFERROR(('STS Analysis'!J196-'STS Analysis'!AZ196)/'STS Analysis'!J196,"")</f>
        <v/>
      </c>
      <c r="Z196" s="368" t="str">
        <f>+IFERROR(('STS Analysis'!K196-'STS Analysis'!BA196)/'STS Analysis'!K196,"")</f>
        <v/>
      </c>
      <c r="AA196" s="360"/>
      <c r="AB196" s="365" t="str">
        <f>+IFERROR(('STS Analysis'!H196-'STS Analysis'!BD196)/'STS Analysis'!H196,"")</f>
        <v/>
      </c>
      <c r="AC196" s="365">
        <f>+IFERROR(('STS Analysis'!I196-'STS Analysis'!BE196)/'STS Analysis'!I196,"")</f>
        <v>0.11458333333333333</v>
      </c>
      <c r="AD196" s="366">
        <f>+IFERROR(('STS Analysis'!J196-'STS Analysis'!BF196)/'STS Analysis'!J196,"")</f>
        <v>0.71851851851851856</v>
      </c>
      <c r="AE196" s="364" t="str">
        <f>+IFERROR(('STS Analysis'!BC196-'STS Analysis'!BI196)/'STS Analysis'!BC196,"")</f>
        <v/>
      </c>
      <c r="AF196" s="365" t="str">
        <f>+IFERROR(('STS Analysis'!BD196-'STS Analysis'!BJ196)/'STS Analysis'!BD196,"")</f>
        <v/>
      </c>
      <c r="AG196" s="365">
        <f>+IFERROR(('STS Analysis'!BE196-'STS Analysis'!BK196)/'STS Analysis'!BE196,"")</f>
        <v>0.12941176470588237</v>
      </c>
      <c r="AH196" s="365">
        <f>+IFERROR(('STS Analysis'!BF196-'STS Analysis'!BL196)/'STS Analysis'!BF196,"")</f>
        <v>0.13157894736842107</v>
      </c>
      <c r="AI196" s="360" t="str">
        <f>+IFERROR(('STS Analysis'!D196-'STS Analysis'!BI196/1000)/'STS Analysis'!D196,"")</f>
        <v/>
      </c>
      <c r="AJ196" s="369" t="str">
        <f>+IFERROR(('STS Analysis'!E196-'STS Analysis'!BJ196)/'STS Analysis'!E196,"")</f>
        <v/>
      </c>
      <c r="AK196" s="365">
        <f>+IFERROR(('STS Analysis'!I196-'STS Analysis'!BK196)/'STS Analysis'!I196,"")</f>
        <v>0.22916666666666666</v>
      </c>
      <c r="AL196" s="365">
        <f>+IFERROR(('STS Analysis'!J196-'STS Analysis'!BL196)/'STS Analysis'!J196,"")</f>
        <v>0.75555555555555554</v>
      </c>
      <c r="AM196" s="366">
        <f>+IFERROR(('STS Analysis'!K196-'STS Analysis'!BM196)/'STS Analysis'!K196,"")</f>
        <v>1</v>
      </c>
      <c r="AN196" s="370"/>
    </row>
    <row r="197" spans="1:40" ht="15" thickBot="1" x14ac:dyDescent="0.4">
      <c r="A197" s="306">
        <v>43608</v>
      </c>
      <c r="B197" s="360" t="str">
        <f>+IFERROR(('STS Analysis'!D197-'STS Analysis'!G197)/'STS Analysis'!D197,"")</f>
        <v/>
      </c>
      <c r="C197" s="361" t="str">
        <f>+IFERROR(('STS Analysis'!E197-'STS Analysis'!H197)/'STS Analysis'!E197,"")</f>
        <v/>
      </c>
      <c r="D197" s="362" t="str">
        <f>IFERROR(('STS Analysis'!D197-'STS Analysis'!G197)/('STS Analysis'!N197-'STS Analysis'!G197),"")</f>
        <v/>
      </c>
      <c r="E197" s="363"/>
      <c r="F197" s="364" t="str">
        <f>+IFERROR(('STS Analysis'!G197-('STS Analysis'!W197))/'STS Analysis'!G197,"")</f>
        <v/>
      </c>
      <c r="G197" s="365" t="str">
        <f>+IFERROR(('STS Analysis'!H197-'STS Analysis'!X197)/'STS Analysis'!H197,"")</f>
        <v/>
      </c>
      <c r="H197" s="365" t="str">
        <f>+IFERROR(('STS Analysis'!I197-'STS Analysis'!Y197)/'STS Analysis'!I197,"")</f>
        <v/>
      </c>
      <c r="I197" s="365" t="str">
        <f>+IFERROR(('STS Analysis'!J197-'STS Analysis'!Z197)/'STS Analysis'!J197,"")</f>
        <v/>
      </c>
      <c r="J197" s="360" t="str">
        <f>+IFERROR(('STS Analysis'!W197-'STS Analysis'!AD197/1000)/'STS Analysis'!W197,"")</f>
        <v/>
      </c>
      <c r="K197" s="365" t="str">
        <f>+IFERROR(('STS Analysis'!X197-'STS Analysis'!AE197)/'STS Analysis'!X197,"")</f>
        <v/>
      </c>
      <c r="L197" s="365" t="str">
        <f>+IFERROR(('STS Analysis'!Y197-'STS Analysis'!AF197)/'STS Analysis'!Y197,"")</f>
        <v/>
      </c>
      <c r="M197" s="365" t="str">
        <f>+IFERROR(('STS Analysis'!Z197-'STS Analysis'!AG197)/'STS Analysis'!Z197,"")</f>
        <v/>
      </c>
      <c r="N197" s="360" t="str">
        <f>+IFERROR(('STS Analysis'!AD197-'STS Analysis'!AK197)/'STS Analysis'!AD197,"")</f>
        <v/>
      </c>
      <c r="O197" s="365" t="str">
        <f>+IFERROR(('STS Analysis'!AE197-'STS Analysis'!AL197)/'STS Analysis'!AE197,"")</f>
        <v/>
      </c>
      <c r="P197" s="365" t="str">
        <f>+IFERROR(('STS Analysis'!AF197-'STS Analysis'!AM197)/'STS Analysis'!AF197,"")</f>
        <v/>
      </c>
      <c r="Q197" s="365" t="str">
        <f>+IFERROR(('STS Analysis'!AG197-'STS Analysis'!AN197)/'STS Analysis'!AG197,"")</f>
        <v/>
      </c>
      <c r="R197" s="360" t="str">
        <f>+IFERROR(('STS Analysis'!AK197-'STS Analysis'!AQ197)/'STS Analysis'!AK197,"")</f>
        <v/>
      </c>
      <c r="S197" s="365" t="str">
        <f>+IFERROR(('STS Analysis'!AL197-'STS Analysis'!AX197)/'STS Analysis'!AL197,"")</f>
        <v/>
      </c>
      <c r="T197" s="365" t="str">
        <f>+IFERROR(('STS Analysis'!AM197-'STS Analysis'!AY197)/'STS Analysis'!AM197,"")</f>
        <v/>
      </c>
      <c r="U197" s="366" t="str">
        <f>+IFERROR(('STS Analysis'!AN197-'STS Analysis'!AZ197)/'STS Analysis'!AN197,"")</f>
        <v/>
      </c>
      <c r="V197" s="364" t="str">
        <f>+IFERROR(('STS Analysis'!D197-'STS Analysis'!AQ197/1000)/'STS Analysis'!D197,"")</f>
        <v/>
      </c>
      <c r="W197" s="367" t="str">
        <f>+IFERROR(('STS Analysis'!E197-'STS Analysis'!AX197)/'STS Analysis'!E197,"")</f>
        <v/>
      </c>
      <c r="X197" s="365" t="str">
        <f>+IFERROR(('STS Analysis'!I197-'STS Analysis'!AY197)/'STS Analysis'!I197,"")</f>
        <v/>
      </c>
      <c r="Y197" s="365" t="str">
        <f>+IFERROR(('STS Analysis'!J197-'STS Analysis'!AZ197)/'STS Analysis'!J197,"")</f>
        <v/>
      </c>
      <c r="Z197" s="368" t="str">
        <f>+IFERROR(('STS Analysis'!K197-'STS Analysis'!BA197)/'STS Analysis'!K197,"")</f>
        <v/>
      </c>
      <c r="AA197" s="360"/>
      <c r="AB197" s="365" t="str">
        <f>+IFERROR(('STS Analysis'!H197-'STS Analysis'!BD197)/'STS Analysis'!H197,"")</f>
        <v/>
      </c>
      <c r="AC197" s="365" t="str">
        <f>+IFERROR(('STS Analysis'!I197-'STS Analysis'!BE197)/'STS Analysis'!I197,"")</f>
        <v/>
      </c>
      <c r="AD197" s="366" t="str">
        <f>+IFERROR(('STS Analysis'!J197-'STS Analysis'!BF197)/'STS Analysis'!J197,"")</f>
        <v/>
      </c>
      <c r="AE197" s="364" t="str">
        <f>+IFERROR(('STS Analysis'!BC197-'STS Analysis'!BI197)/'STS Analysis'!BC197,"")</f>
        <v/>
      </c>
      <c r="AF197" s="365" t="str">
        <f>+IFERROR(('STS Analysis'!BD197-'STS Analysis'!BJ197)/'STS Analysis'!BD197,"")</f>
        <v/>
      </c>
      <c r="AG197" s="365" t="str">
        <f>+IFERROR(('STS Analysis'!BE197-'STS Analysis'!BK197)/'STS Analysis'!BE197,"")</f>
        <v/>
      </c>
      <c r="AH197" s="365" t="str">
        <f>+IFERROR(('STS Analysis'!BF197-'STS Analysis'!BL197)/'STS Analysis'!BF197,"")</f>
        <v/>
      </c>
      <c r="AI197" s="360" t="str">
        <f>+IFERROR(('STS Analysis'!D197-'STS Analysis'!BI197/1000)/'STS Analysis'!D197,"")</f>
        <v/>
      </c>
      <c r="AJ197" s="369" t="str">
        <f>+IFERROR(('STS Analysis'!E197-'STS Analysis'!BJ197)/'STS Analysis'!E197,"")</f>
        <v/>
      </c>
      <c r="AK197" s="365" t="str">
        <f>+IFERROR(('STS Analysis'!I197-'STS Analysis'!BK197)/'STS Analysis'!I197,"")</f>
        <v/>
      </c>
      <c r="AL197" s="365" t="str">
        <f>+IFERROR(('STS Analysis'!J197-'STS Analysis'!BL197)/'STS Analysis'!J197,"")</f>
        <v/>
      </c>
      <c r="AM197" s="366" t="str">
        <f>+IFERROR(('STS Analysis'!K197-'STS Analysis'!BM197)/'STS Analysis'!K197,"")</f>
        <v/>
      </c>
      <c r="AN197" s="370"/>
    </row>
    <row r="198" spans="1:40" ht="15" thickBot="1" x14ac:dyDescent="0.4">
      <c r="A198" s="306">
        <v>43609</v>
      </c>
      <c r="B198" s="360">
        <f>+IFERROR(('STS Analysis'!D198-'STS Analysis'!G198)/'STS Analysis'!D198,"")</f>
        <v>0.76137928945109046</v>
      </c>
      <c r="C198" s="361" t="str">
        <f>+IFERROR(('STS Analysis'!E198-'STS Analysis'!H198)/'STS Analysis'!E198,"")</f>
        <v/>
      </c>
      <c r="D198" s="362">
        <f>IFERROR(('STS Analysis'!D198-'STS Analysis'!G198)/('STS Analysis'!N198-'STS Analysis'!G198),"")</f>
        <v>0.35112222846545726</v>
      </c>
      <c r="E198" s="363"/>
      <c r="F198" s="364" t="str">
        <f>+IFERROR(('STS Analysis'!G198-('STS Analysis'!W198))/'STS Analysis'!G198,"")</f>
        <v/>
      </c>
      <c r="G198" s="365" t="str">
        <f>+IFERROR(('STS Analysis'!H198-'STS Analysis'!X198)/'STS Analysis'!H198,"")</f>
        <v/>
      </c>
      <c r="H198" s="365" t="str">
        <f>+IFERROR(('STS Analysis'!I198-'STS Analysis'!Y198)/'STS Analysis'!I198,"")</f>
        <v/>
      </c>
      <c r="I198" s="365" t="str">
        <f>+IFERROR(('STS Analysis'!J198-'STS Analysis'!Z198)/'STS Analysis'!J198,"")</f>
        <v/>
      </c>
      <c r="J198" s="360" t="str">
        <f>+IFERROR(('STS Analysis'!W198-'STS Analysis'!AD198/1000)/'STS Analysis'!W198,"")</f>
        <v/>
      </c>
      <c r="K198" s="365" t="str">
        <f>+IFERROR(('STS Analysis'!X198-'STS Analysis'!AE198)/'STS Analysis'!X198,"")</f>
        <v/>
      </c>
      <c r="L198" s="365" t="str">
        <f>+IFERROR(('STS Analysis'!Y198-'STS Analysis'!AF198)/'STS Analysis'!Y198,"")</f>
        <v/>
      </c>
      <c r="M198" s="365" t="str">
        <f>+IFERROR(('STS Analysis'!Z198-'STS Analysis'!AG198)/'STS Analysis'!Z198,"")</f>
        <v/>
      </c>
      <c r="N198" s="360" t="str">
        <f>+IFERROR(('STS Analysis'!AD198-'STS Analysis'!AK198)/'STS Analysis'!AD198,"")</f>
        <v/>
      </c>
      <c r="O198" s="365" t="str">
        <f>+IFERROR(('STS Analysis'!AE198-'STS Analysis'!AL198)/'STS Analysis'!AE198,"")</f>
        <v/>
      </c>
      <c r="P198" s="365" t="str">
        <f>+IFERROR(('STS Analysis'!AF198-'STS Analysis'!AM198)/'STS Analysis'!AF198,"")</f>
        <v/>
      </c>
      <c r="Q198" s="365" t="str">
        <f>+IFERROR(('STS Analysis'!AG198-'STS Analysis'!AN198)/'STS Analysis'!AG198,"")</f>
        <v/>
      </c>
      <c r="R198" s="360" t="str">
        <f>+IFERROR(('STS Analysis'!AK198-'STS Analysis'!AQ198)/'STS Analysis'!AK198,"")</f>
        <v/>
      </c>
      <c r="S198" s="365" t="str">
        <f>+IFERROR(('STS Analysis'!AL198-'STS Analysis'!AX198)/'STS Analysis'!AL198,"")</f>
        <v/>
      </c>
      <c r="T198" s="365" t="str">
        <f>+IFERROR(('STS Analysis'!AM198-'STS Analysis'!AY198)/'STS Analysis'!AM198,"")</f>
        <v/>
      </c>
      <c r="U198" s="366" t="str">
        <f>+IFERROR(('STS Analysis'!AN198-'STS Analysis'!AZ198)/'STS Analysis'!AN198,"")</f>
        <v/>
      </c>
      <c r="V198" s="364" t="str">
        <f>+IFERROR(('STS Analysis'!D198-'STS Analysis'!AQ198/1000)/'STS Analysis'!D198,"")</f>
        <v/>
      </c>
      <c r="W198" s="367" t="str">
        <f>+IFERROR(('STS Analysis'!E198-'STS Analysis'!AX198)/'STS Analysis'!E198,"")</f>
        <v/>
      </c>
      <c r="X198" s="365" t="str">
        <f>+IFERROR(('STS Analysis'!I198-'STS Analysis'!AY198)/'STS Analysis'!I198,"")</f>
        <v/>
      </c>
      <c r="Y198" s="365" t="str">
        <f>+IFERROR(('STS Analysis'!J198-'STS Analysis'!AZ198)/'STS Analysis'!J198,"")</f>
        <v/>
      </c>
      <c r="Z198" s="368" t="str">
        <f>+IFERROR(('STS Analysis'!K198-'STS Analysis'!BA198)/'STS Analysis'!K198,"")</f>
        <v/>
      </c>
      <c r="AA198" s="360"/>
      <c r="AB198" s="365" t="str">
        <f>+IFERROR(('STS Analysis'!H198-'STS Analysis'!BD198)/'STS Analysis'!H198,"")</f>
        <v/>
      </c>
      <c r="AC198" s="365" t="str">
        <f>+IFERROR(('STS Analysis'!I198-'STS Analysis'!BE198)/'STS Analysis'!I198,"")</f>
        <v/>
      </c>
      <c r="AD198" s="366" t="str">
        <f>+IFERROR(('STS Analysis'!J198-'STS Analysis'!BF198)/'STS Analysis'!J198,"")</f>
        <v/>
      </c>
      <c r="AE198" s="364" t="str">
        <f>+IFERROR(('STS Analysis'!BC198-'STS Analysis'!BI198)/'STS Analysis'!BC198,"")</f>
        <v/>
      </c>
      <c r="AF198" s="365" t="str">
        <f>+IFERROR(('STS Analysis'!BD198-'STS Analysis'!BJ198)/'STS Analysis'!BD198,"")</f>
        <v/>
      </c>
      <c r="AG198" s="365" t="str">
        <f>+IFERROR(('STS Analysis'!BE198-'STS Analysis'!BK198)/'STS Analysis'!BE198,"")</f>
        <v/>
      </c>
      <c r="AH198" s="365" t="str">
        <f>+IFERROR(('STS Analysis'!BF198-'STS Analysis'!BL198)/'STS Analysis'!BF198,"")</f>
        <v/>
      </c>
      <c r="AI198" s="360" t="str">
        <f>+IFERROR(('STS Analysis'!D198-'STS Analysis'!BI198/1000)/'STS Analysis'!D198,"")</f>
        <v/>
      </c>
      <c r="AJ198" s="369" t="str">
        <f>+IFERROR(('STS Analysis'!E198-'STS Analysis'!BJ198)/'STS Analysis'!E198,"")</f>
        <v/>
      </c>
      <c r="AK198" s="365" t="str">
        <f>+IFERROR(('STS Analysis'!I198-'STS Analysis'!BK198)/'STS Analysis'!I198,"")</f>
        <v/>
      </c>
      <c r="AL198" s="365" t="str">
        <f>+IFERROR(('STS Analysis'!J198-'STS Analysis'!BL198)/'STS Analysis'!J198,"")</f>
        <v/>
      </c>
      <c r="AM198" s="366" t="str">
        <f>+IFERROR(('STS Analysis'!K198-'STS Analysis'!BM198)/'STS Analysis'!K198,"")</f>
        <v/>
      </c>
      <c r="AN198" s="370"/>
    </row>
    <row r="199" spans="1:40" ht="15" thickBot="1" x14ac:dyDescent="0.4">
      <c r="A199" s="306">
        <v>43610</v>
      </c>
      <c r="B199" s="307" t="str">
        <f>+IFERROR(('STS Analysis'!D199-'STS Analysis'!G199)/'STS Analysis'!D199,"")</f>
        <v/>
      </c>
      <c r="C199" s="296" t="str">
        <f>+IFERROR(('STS Analysis'!E199-'STS Analysis'!H199)/'STS Analysis'!E199,"")</f>
        <v/>
      </c>
      <c r="D199" s="308" t="str">
        <f>IFERROR(('STS Analysis'!D199-'STS Analysis'!G199)/('STS Analysis'!N199-'STS Analysis'!G199),"")</f>
        <v/>
      </c>
      <c r="E199" s="309"/>
      <c r="F199" s="310" t="str">
        <f>+IFERROR(('STS Analysis'!G199-('STS Analysis'!W199))/'STS Analysis'!G199,"")</f>
        <v/>
      </c>
      <c r="G199" s="311" t="str">
        <f>+IFERROR(('STS Analysis'!H199-'STS Analysis'!X199)/'STS Analysis'!H199,"")</f>
        <v/>
      </c>
      <c r="H199" s="311" t="str">
        <f>+IFERROR(('STS Analysis'!I199-'STS Analysis'!Y199)/'STS Analysis'!I199,"")</f>
        <v/>
      </c>
      <c r="I199" s="311" t="str">
        <f>+IFERROR(('STS Analysis'!J199-'STS Analysis'!Z199)/'STS Analysis'!J199,"")</f>
        <v/>
      </c>
      <c r="J199" s="307" t="str">
        <f>+IFERROR(('STS Analysis'!W199-'STS Analysis'!AD199/1000)/'STS Analysis'!W199,"")</f>
        <v/>
      </c>
      <c r="K199" s="311" t="str">
        <f>+IFERROR(('STS Analysis'!X199-'STS Analysis'!AE199)/'STS Analysis'!X199,"")</f>
        <v/>
      </c>
      <c r="L199" s="311" t="str">
        <f>+IFERROR(('STS Analysis'!Y199-'STS Analysis'!AF199)/'STS Analysis'!Y199,"")</f>
        <v/>
      </c>
      <c r="M199" s="311" t="str">
        <f>+IFERROR(('STS Analysis'!Z199-'STS Analysis'!AG199)/'STS Analysis'!Z199,"")</f>
        <v/>
      </c>
      <c r="N199" s="307" t="str">
        <f>+IFERROR(('STS Analysis'!AD199-'STS Analysis'!AK199)/'STS Analysis'!AD199,"")</f>
        <v/>
      </c>
      <c r="O199" s="311" t="str">
        <f>+IFERROR(('STS Analysis'!AE199-'STS Analysis'!AL199)/'STS Analysis'!AE199,"")</f>
        <v/>
      </c>
      <c r="P199" s="311" t="str">
        <f>+IFERROR(('STS Analysis'!AF199-'STS Analysis'!AM199)/'STS Analysis'!AF199,"")</f>
        <v/>
      </c>
      <c r="Q199" s="311" t="str">
        <f>+IFERROR(('STS Analysis'!AG199-'STS Analysis'!AN199)/'STS Analysis'!AG199,"")</f>
        <v/>
      </c>
      <c r="R199" s="307" t="str">
        <f>+IFERROR(('STS Analysis'!AK199-'STS Analysis'!AQ199)/'STS Analysis'!AK199,"")</f>
        <v/>
      </c>
      <c r="S199" s="311" t="str">
        <f>+IFERROR(('STS Analysis'!AL199-'STS Analysis'!AX199)/'STS Analysis'!AL199,"")</f>
        <v/>
      </c>
      <c r="T199" s="311" t="str">
        <f>+IFERROR(('STS Analysis'!AM199-'STS Analysis'!AY199)/'STS Analysis'!AM199,"")</f>
        <v/>
      </c>
      <c r="U199" s="312" t="str">
        <f>+IFERROR(('STS Analysis'!AN199-'STS Analysis'!AZ199)/'STS Analysis'!AN199,"")</f>
        <v/>
      </c>
      <c r="V199" s="310" t="str">
        <f>+IFERROR(('STS Analysis'!D199-'STS Analysis'!AQ199/1000)/'STS Analysis'!D199,"")</f>
        <v/>
      </c>
      <c r="W199" s="299" t="str">
        <f>+IFERROR(('STS Analysis'!E199-'STS Analysis'!AX199)/'STS Analysis'!E199,"")</f>
        <v/>
      </c>
      <c r="X199" s="311" t="str">
        <f>+IFERROR(('STS Analysis'!I199-'STS Analysis'!AY199)/'STS Analysis'!I199,"")</f>
        <v/>
      </c>
      <c r="Y199" s="311" t="str">
        <f>+IFERROR(('STS Analysis'!J199-'STS Analysis'!AZ199)/'STS Analysis'!J199,"")</f>
        <v/>
      </c>
      <c r="Z199" s="313" t="str">
        <f>+IFERROR(('STS Analysis'!K199-'STS Analysis'!BA199)/'STS Analysis'!K199,"")</f>
        <v/>
      </c>
      <c r="AA199" s="307"/>
      <c r="AB199" s="311" t="str">
        <f>+IFERROR(('STS Analysis'!H199-'STS Analysis'!BD199)/'STS Analysis'!H199,"")</f>
        <v/>
      </c>
      <c r="AC199" s="311" t="str">
        <f>+IFERROR(('STS Analysis'!I199-'STS Analysis'!BE199)/'STS Analysis'!I199,"")</f>
        <v/>
      </c>
      <c r="AD199" s="312" t="str">
        <f>+IFERROR(('STS Analysis'!J199-'STS Analysis'!BF199)/'STS Analysis'!J199,"")</f>
        <v/>
      </c>
      <c r="AE199" s="310" t="str">
        <f>+IFERROR(('STS Analysis'!BC199-'STS Analysis'!BI199)/'STS Analysis'!BC199,"")</f>
        <v/>
      </c>
      <c r="AF199" s="311" t="str">
        <f>+IFERROR(('STS Analysis'!BD199-'STS Analysis'!BJ199)/'STS Analysis'!BD199,"")</f>
        <v/>
      </c>
      <c r="AG199" s="311" t="str">
        <f>+IFERROR(('STS Analysis'!BE199-'STS Analysis'!BK199)/'STS Analysis'!BE199,"")</f>
        <v/>
      </c>
      <c r="AH199" s="311" t="str">
        <f>+IFERROR(('STS Analysis'!BF199-'STS Analysis'!BL199)/'STS Analysis'!BF199,"")</f>
        <v/>
      </c>
      <c r="AI199" s="307" t="str">
        <f>+IFERROR(('STS Analysis'!D199-'STS Analysis'!BI199/1000)/'STS Analysis'!D199,"")</f>
        <v/>
      </c>
      <c r="AJ199" s="338" t="str">
        <f>+IFERROR(('STS Analysis'!E199-'STS Analysis'!BJ199)/'STS Analysis'!E199,"")</f>
        <v/>
      </c>
      <c r="AK199" s="311" t="str">
        <f>+IFERROR(('STS Analysis'!I199-'STS Analysis'!BK199)/'STS Analysis'!I199,"")</f>
        <v/>
      </c>
      <c r="AL199" s="311" t="str">
        <f>+IFERROR(('STS Analysis'!J199-'STS Analysis'!BL199)/'STS Analysis'!J199,"")</f>
        <v/>
      </c>
      <c r="AM199" s="312" t="str">
        <f>+IFERROR(('STS Analysis'!K199-'STS Analysis'!BM199)/'STS Analysis'!K199,"")</f>
        <v/>
      </c>
      <c r="AN199" s="279"/>
    </row>
    <row r="200" spans="1:40" ht="15" thickBot="1" x14ac:dyDescent="0.4">
      <c r="A200" s="306">
        <v>43611</v>
      </c>
      <c r="B200" s="307" t="str">
        <f>+IFERROR(('STS Analysis'!D200-'STS Analysis'!G200)/'STS Analysis'!D200,"")</f>
        <v/>
      </c>
      <c r="C200" s="296" t="str">
        <f>+IFERROR(('STS Analysis'!E200-'STS Analysis'!H200)/'STS Analysis'!E200,"")</f>
        <v/>
      </c>
      <c r="D200" s="308" t="str">
        <f>IFERROR(('STS Analysis'!D200-'STS Analysis'!G200)/('STS Analysis'!N200-'STS Analysis'!G200),"")</f>
        <v/>
      </c>
      <c r="E200" s="309"/>
      <c r="F200" s="310" t="str">
        <f>+IFERROR(('STS Analysis'!G200-('STS Analysis'!W200))/'STS Analysis'!G200,"")</f>
        <v/>
      </c>
      <c r="G200" s="311" t="str">
        <f>+IFERROR(('STS Analysis'!H200-'STS Analysis'!X200)/'STS Analysis'!H200,"")</f>
        <v/>
      </c>
      <c r="H200" s="311" t="str">
        <f>+IFERROR(('STS Analysis'!I200-'STS Analysis'!Y200)/'STS Analysis'!I200,"")</f>
        <v/>
      </c>
      <c r="I200" s="311" t="str">
        <f>+IFERROR(('STS Analysis'!J200-'STS Analysis'!Z200)/'STS Analysis'!J200,"")</f>
        <v/>
      </c>
      <c r="J200" s="307" t="str">
        <f>+IFERROR(('STS Analysis'!W200-'STS Analysis'!AD200/1000)/'STS Analysis'!W200,"")</f>
        <v/>
      </c>
      <c r="K200" s="311" t="str">
        <f>+IFERROR(('STS Analysis'!X200-'STS Analysis'!AE200)/'STS Analysis'!X200,"")</f>
        <v/>
      </c>
      <c r="L200" s="311" t="str">
        <f>+IFERROR(('STS Analysis'!Y200-'STS Analysis'!AF200)/'STS Analysis'!Y200,"")</f>
        <v/>
      </c>
      <c r="M200" s="311" t="str">
        <f>+IFERROR(('STS Analysis'!Z200-'STS Analysis'!AG200)/'STS Analysis'!Z200,"")</f>
        <v/>
      </c>
      <c r="N200" s="307" t="str">
        <f>+IFERROR(('STS Analysis'!AD200-'STS Analysis'!AK200)/'STS Analysis'!AD200,"")</f>
        <v/>
      </c>
      <c r="O200" s="311" t="str">
        <f>+IFERROR(('STS Analysis'!AE200-'STS Analysis'!AL200)/'STS Analysis'!AE200,"")</f>
        <v/>
      </c>
      <c r="P200" s="311" t="str">
        <f>+IFERROR(('STS Analysis'!AF200-'STS Analysis'!AM200)/'STS Analysis'!AF200,"")</f>
        <v/>
      </c>
      <c r="Q200" s="311" t="str">
        <f>+IFERROR(('STS Analysis'!AG200-'STS Analysis'!AN200)/'STS Analysis'!AG200,"")</f>
        <v/>
      </c>
      <c r="R200" s="307" t="str">
        <f>+IFERROR(('STS Analysis'!AK200-'STS Analysis'!AQ200)/'STS Analysis'!AK200,"")</f>
        <v/>
      </c>
      <c r="S200" s="311" t="str">
        <f>+IFERROR(('STS Analysis'!AL200-'STS Analysis'!AX200)/'STS Analysis'!AL200,"")</f>
        <v/>
      </c>
      <c r="T200" s="311" t="str">
        <f>+IFERROR(('STS Analysis'!AM200-'STS Analysis'!AY200)/'STS Analysis'!AM200,"")</f>
        <v/>
      </c>
      <c r="U200" s="312" t="str">
        <f>+IFERROR(('STS Analysis'!AN200-'STS Analysis'!AZ200)/'STS Analysis'!AN200,"")</f>
        <v/>
      </c>
      <c r="V200" s="310" t="str">
        <f>+IFERROR(('STS Analysis'!D200-'STS Analysis'!AQ200/1000)/'STS Analysis'!D200,"")</f>
        <v/>
      </c>
      <c r="W200" s="299" t="str">
        <f>+IFERROR(('STS Analysis'!E200-'STS Analysis'!AX200)/'STS Analysis'!E200,"")</f>
        <v/>
      </c>
      <c r="X200" s="311" t="str">
        <f>+IFERROR(('STS Analysis'!I200-'STS Analysis'!AY200)/'STS Analysis'!I200,"")</f>
        <v/>
      </c>
      <c r="Y200" s="311" t="str">
        <f>+IFERROR(('STS Analysis'!J200-'STS Analysis'!AZ200)/'STS Analysis'!J200,"")</f>
        <v/>
      </c>
      <c r="Z200" s="313" t="str">
        <f>+IFERROR(('STS Analysis'!K200-'STS Analysis'!BA200)/'STS Analysis'!K200,"")</f>
        <v/>
      </c>
      <c r="AA200" s="307"/>
      <c r="AB200" s="311" t="str">
        <f>+IFERROR(('STS Analysis'!H200-'STS Analysis'!BD200)/'STS Analysis'!H200,"")</f>
        <v/>
      </c>
      <c r="AC200" s="311" t="str">
        <f>+IFERROR(('STS Analysis'!I200-'STS Analysis'!BE200)/'STS Analysis'!I200,"")</f>
        <v/>
      </c>
      <c r="AD200" s="312" t="str">
        <f>+IFERROR(('STS Analysis'!J200-'STS Analysis'!BF200)/'STS Analysis'!J200,"")</f>
        <v/>
      </c>
      <c r="AE200" s="310" t="str">
        <f>+IFERROR(('STS Analysis'!BC200-'STS Analysis'!BI200)/'STS Analysis'!BC200,"")</f>
        <v/>
      </c>
      <c r="AF200" s="311" t="str">
        <f>+IFERROR(('STS Analysis'!BD200-'STS Analysis'!BJ200)/'STS Analysis'!BD200,"")</f>
        <v/>
      </c>
      <c r="AG200" s="311" t="str">
        <f>+IFERROR(('STS Analysis'!BE200-'STS Analysis'!BK200)/'STS Analysis'!BE200,"")</f>
        <v/>
      </c>
      <c r="AH200" s="311" t="str">
        <f>+IFERROR(('STS Analysis'!BF200-'STS Analysis'!BL200)/'STS Analysis'!BF200,"")</f>
        <v/>
      </c>
      <c r="AI200" s="307" t="str">
        <f>+IFERROR(('STS Analysis'!D200-'STS Analysis'!BI200/1000)/'STS Analysis'!D200,"")</f>
        <v/>
      </c>
      <c r="AJ200" s="338" t="str">
        <f>+IFERROR(('STS Analysis'!E200-'STS Analysis'!BJ200)/'STS Analysis'!E200,"")</f>
        <v/>
      </c>
      <c r="AK200" s="311" t="str">
        <f>+IFERROR(('STS Analysis'!I200-'STS Analysis'!BK200)/'STS Analysis'!I200,"")</f>
        <v/>
      </c>
      <c r="AL200" s="311" t="str">
        <f>+IFERROR(('STS Analysis'!J200-'STS Analysis'!BL200)/'STS Analysis'!J200,"")</f>
        <v/>
      </c>
      <c r="AM200" s="312" t="str">
        <f>+IFERROR(('STS Analysis'!K200-'STS Analysis'!BM200)/'STS Analysis'!K200,"")</f>
        <v/>
      </c>
      <c r="AN200" s="279"/>
    </row>
    <row r="201" spans="1:40" ht="15" thickBot="1" x14ac:dyDescent="0.4">
      <c r="A201" s="306">
        <v>43612</v>
      </c>
      <c r="B201" s="360">
        <f>+IFERROR(('STS Analysis'!D201-'STS Analysis'!G201)/'STS Analysis'!D201,"")</f>
        <v>0.33317730314492983</v>
      </c>
      <c r="C201" s="361" t="str">
        <f>+IFERROR(('STS Analysis'!E201-'STS Analysis'!H201)/'STS Analysis'!E201,"")</f>
        <v/>
      </c>
      <c r="D201" s="362">
        <f>IFERROR(('STS Analysis'!D201-'STS Analysis'!G201)/('STS Analysis'!N201-'STS Analysis'!G201),"")</f>
        <v>4.2560636237567166E-2</v>
      </c>
      <c r="E201" s="363"/>
      <c r="F201" s="364" t="str">
        <f>+IFERROR(('STS Analysis'!G201-('STS Analysis'!W201))/'STS Analysis'!G201,"")</f>
        <v/>
      </c>
      <c r="G201" s="365" t="str">
        <f>+IFERROR(('STS Analysis'!H201-'STS Analysis'!X201)/'STS Analysis'!H201,"")</f>
        <v/>
      </c>
      <c r="H201" s="365" t="str">
        <f>+IFERROR(('STS Analysis'!I201-'STS Analysis'!Y201)/'STS Analysis'!I201,"")</f>
        <v/>
      </c>
      <c r="I201" s="365" t="str">
        <f>+IFERROR(('STS Analysis'!J201-'STS Analysis'!Z201)/'STS Analysis'!J201,"")</f>
        <v/>
      </c>
      <c r="J201" s="360" t="str">
        <f>+IFERROR(('STS Analysis'!W201-'STS Analysis'!AD201/1000)/'STS Analysis'!W201,"")</f>
        <v/>
      </c>
      <c r="K201" s="365" t="str">
        <f>+IFERROR(('STS Analysis'!X201-'STS Analysis'!AE201)/'STS Analysis'!X201,"")</f>
        <v/>
      </c>
      <c r="L201" s="365" t="str">
        <f>+IFERROR(('STS Analysis'!Y201-'STS Analysis'!AF201)/'STS Analysis'!Y201,"")</f>
        <v/>
      </c>
      <c r="M201" s="365" t="str">
        <f>+IFERROR(('STS Analysis'!Z201-'STS Analysis'!AG201)/'STS Analysis'!Z201,"")</f>
        <v/>
      </c>
      <c r="N201" s="360" t="str">
        <f>+IFERROR(('STS Analysis'!AD201-'STS Analysis'!AK201)/'STS Analysis'!AD201,"")</f>
        <v/>
      </c>
      <c r="O201" s="365" t="str">
        <f>+IFERROR(('STS Analysis'!AE201-'STS Analysis'!AL201)/'STS Analysis'!AE201,"")</f>
        <v/>
      </c>
      <c r="P201" s="365" t="str">
        <f>+IFERROR(('STS Analysis'!AF201-'STS Analysis'!AM201)/'STS Analysis'!AF201,"")</f>
        <v/>
      </c>
      <c r="Q201" s="365" t="str">
        <f>+IFERROR(('STS Analysis'!AG201-'STS Analysis'!AN201)/'STS Analysis'!AG201,"")</f>
        <v/>
      </c>
      <c r="R201" s="360" t="str">
        <f>+IFERROR(('STS Analysis'!AK201-'STS Analysis'!AQ201)/'STS Analysis'!AK201,"")</f>
        <v/>
      </c>
      <c r="S201" s="365" t="str">
        <f>+IFERROR(('STS Analysis'!AL201-'STS Analysis'!AX201)/'STS Analysis'!AL201,"")</f>
        <v/>
      </c>
      <c r="T201" s="365" t="str">
        <f>+IFERROR(('STS Analysis'!AM201-'STS Analysis'!AY201)/'STS Analysis'!AM201,"")</f>
        <v/>
      </c>
      <c r="U201" s="366" t="str">
        <f>+IFERROR(('STS Analysis'!AN201-'STS Analysis'!AZ201)/'STS Analysis'!AN201,"")</f>
        <v/>
      </c>
      <c r="V201" s="364" t="str">
        <f>+IFERROR(('STS Analysis'!D201-'STS Analysis'!AQ201/1000)/'STS Analysis'!D201,"")</f>
        <v/>
      </c>
      <c r="W201" s="367" t="str">
        <f>+IFERROR(('STS Analysis'!E201-'STS Analysis'!AX201)/'STS Analysis'!E201,"")</f>
        <v/>
      </c>
      <c r="X201" s="365" t="str">
        <f>+IFERROR(('STS Analysis'!I201-'STS Analysis'!AY201)/'STS Analysis'!I201,"")</f>
        <v/>
      </c>
      <c r="Y201" s="365" t="str">
        <f>+IFERROR(('STS Analysis'!J201-'STS Analysis'!AZ201)/'STS Analysis'!J201,"")</f>
        <v/>
      </c>
      <c r="Z201" s="368" t="str">
        <f>+IFERROR(('STS Analysis'!K201-'STS Analysis'!BA201)/'STS Analysis'!K201,"")</f>
        <v/>
      </c>
      <c r="AA201" s="360"/>
      <c r="AB201" s="365" t="str">
        <f>+IFERROR(('STS Analysis'!H201-'STS Analysis'!BD201)/'STS Analysis'!H201,"")</f>
        <v/>
      </c>
      <c r="AC201" s="365" t="str">
        <f>+IFERROR(('STS Analysis'!I201-'STS Analysis'!BE201)/'STS Analysis'!I201,"")</f>
        <v/>
      </c>
      <c r="AD201" s="366" t="str">
        <f>+IFERROR(('STS Analysis'!J201-'STS Analysis'!BF201)/'STS Analysis'!J201,"")</f>
        <v/>
      </c>
      <c r="AE201" s="364" t="str">
        <f>+IFERROR(('STS Analysis'!BC201-'STS Analysis'!BI201)/'STS Analysis'!BC201,"")</f>
        <v/>
      </c>
      <c r="AF201" s="365" t="str">
        <f>+IFERROR(('STS Analysis'!BD201-'STS Analysis'!BJ201)/'STS Analysis'!BD201,"")</f>
        <v/>
      </c>
      <c r="AG201" s="365" t="str">
        <f>+IFERROR(('STS Analysis'!BE201-'STS Analysis'!BK201)/'STS Analysis'!BE201,"")</f>
        <v/>
      </c>
      <c r="AH201" s="365" t="str">
        <f>+IFERROR(('STS Analysis'!BF201-'STS Analysis'!BL201)/'STS Analysis'!BF201,"")</f>
        <v/>
      </c>
      <c r="AI201" s="360" t="str">
        <f>+IFERROR(('STS Analysis'!D201-'STS Analysis'!BI201/1000)/'STS Analysis'!D201,"")</f>
        <v/>
      </c>
      <c r="AJ201" s="369" t="str">
        <f>+IFERROR(('STS Analysis'!E201-'STS Analysis'!BJ201)/'STS Analysis'!E201,"")</f>
        <v/>
      </c>
      <c r="AK201" s="365" t="str">
        <f>+IFERROR(('STS Analysis'!I201-'STS Analysis'!BK201)/'STS Analysis'!I201,"")</f>
        <v/>
      </c>
      <c r="AL201" s="365" t="str">
        <f>+IFERROR(('STS Analysis'!J201-'STS Analysis'!BL201)/'STS Analysis'!J201,"")</f>
        <v/>
      </c>
      <c r="AM201" s="366" t="str">
        <f>+IFERROR(('STS Analysis'!K201-'STS Analysis'!BM201)/'STS Analysis'!K201,"")</f>
        <v/>
      </c>
      <c r="AN201" s="370"/>
    </row>
    <row r="202" spans="1:40" ht="15" thickBot="1" x14ac:dyDescent="0.4">
      <c r="A202" s="306">
        <v>43613</v>
      </c>
      <c r="B202" s="360" t="str">
        <f>+IFERROR(('STS Analysis'!D202-'STS Analysis'!G202)/'STS Analysis'!D202,"")</f>
        <v/>
      </c>
      <c r="C202" s="361" t="str">
        <f>+IFERROR(('STS Analysis'!E202-'STS Analysis'!H202)/'STS Analysis'!E202,"")</f>
        <v/>
      </c>
      <c r="D202" s="362" t="str">
        <f>IFERROR(('STS Analysis'!D202-'STS Analysis'!G202)/('STS Analysis'!N202-'STS Analysis'!G202),"")</f>
        <v/>
      </c>
      <c r="E202" s="363"/>
      <c r="F202" s="364" t="str">
        <f>+IFERROR(('STS Analysis'!G202-('STS Analysis'!W202))/'STS Analysis'!G202,"")</f>
        <v/>
      </c>
      <c r="G202" s="365" t="str">
        <f>+IFERROR(('STS Analysis'!H202-'STS Analysis'!X202)/'STS Analysis'!H202,"")</f>
        <v/>
      </c>
      <c r="H202" s="365" t="str">
        <f>+IFERROR(('STS Analysis'!I202-'STS Analysis'!Y202)/'STS Analysis'!I202,"")</f>
        <v/>
      </c>
      <c r="I202" s="365" t="str">
        <f>+IFERROR(('STS Analysis'!J202-'STS Analysis'!Z202)/'STS Analysis'!J202,"")</f>
        <v/>
      </c>
      <c r="J202" s="360" t="str">
        <f>+IFERROR(('STS Analysis'!W202-'STS Analysis'!AD202/1000)/'STS Analysis'!W202,"")</f>
        <v/>
      </c>
      <c r="K202" s="365" t="str">
        <f>+IFERROR(('STS Analysis'!X202-'STS Analysis'!AE202)/'STS Analysis'!X202,"")</f>
        <v/>
      </c>
      <c r="L202" s="365" t="str">
        <f>+IFERROR(('STS Analysis'!Y202-'STS Analysis'!AF202)/'STS Analysis'!Y202,"")</f>
        <v/>
      </c>
      <c r="M202" s="365" t="str">
        <f>+IFERROR(('STS Analysis'!Z202-'STS Analysis'!AG202)/'STS Analysis'!Z202,"")</f>
        <v/>
      </c>
      <c r="N202" s="360" t="str">
        <f>+IFERROR(('STS Analysis'!AD202-'STS Analysis'!AK202)/'STS Analysis'!AD202,"")</f>
        <v/>
      </c>
      <c r="O202" s="365" t="str">
        <f>+IFERROR(('STS Analysis'!AE202-'STS Analysis'!AL202)/'STS Analysis'!AE202,"")</f>
        <v/>
      </c>
      <c r="P202" s="365" t="str">
        <f>+IFERROR(('STS Analysis'!AF202-'STS Analysis'!AM202)/'STS Analysis'!AF202,"")</f>
        <v/>
      </c>
      <c r="Q202" s="365" t="str">
        <f>+IFERROR(('STS Analysis'!AG202-'STS Analysis'!AN202)/'STS Analysis'!AG202,"")</f>
        <v/>
      </c>
      <c r="R202" s="360" t="str">
        <f>+IFERROR(('STS Analysis'!AK202-'STS Analysis'!AQ202)/'STS Analysis'!AK202,"")</f>
        <v/>
      </c>
      <c r="S202" s="365" t="str">
        <f>+IFERROR(('STS Analysis'!AL202-'STS Analysis'!AX202)/'STS Analysis'!AL202,"")</f>
        <v/>
      </c>
      <c r="T202" s="365" t="str">
        <f>+IFERROR(('STS Analysis'!AM202-'STS Analysis'!AY202)/'STS Analysis'!AM202,"")</f>
        <v/>
      </c>
      <c r="U202" s="366" t="str">
        <f>+IFERROR(('STS Analysis'!AN202-'STS Analysis'!AZ202)/'STS Analysis'!AN202,"")</f>
        <v/>
      </c>
      <c r="V202" s="364" t="str">
        <f>+IFERROR(('STS Analysis'!D202-'STS Analysis'!AQ202/1000)/'STS Analysis'!D202,"")</f>
        <v/>
      </c>
      <c r="W202" s="367" t="str">
        <f>+IFERROR(('STS Analysis'!E202-'STS Analysis'!AX202)/'STS Analysis'!E202,"")</f>
        <v/>
      </c>
      <c r="X202" s="365" t="str">
        <f>+IFERROR(('STS Analysis'!I202-'STS Analysis'!AY202)/'STS Analysis'!I202,"")</f>
        <v/>
      </c>
      <c r="Y202" s="365" t="str">
        <f>+IFERROR(('STS Analysis'!J202-'STS Analysis'!AZ202)/'STS Analysis'!J202,"")</f>
        <v/>
      </c>
      <c r="Z202" s="368" t="str">
        <f>+IFERROR(('STS Analysis'!K202-'STS Analysis'!BA202)/'STS Analysis'!K202,"")</f>
        <v/>
      </c>
      <c r="AA202" s="360"/>
      <c r="AB202" s="365" t="str">
        <f>+IFERROR(('STS Analysis'!H202-'STS Analysis'!BD202)/'STS Analysis'!H202,"")</f>
        <v/>
      </c>
      <c r="AC202" s="365" t="str">
        <f>+IFERROR(('STS Analysis'!I202-'STS Analysis'!BE202)/'STS Analysis'!I202,"")</f>
        <v/>
      </c>
      <c r="AD202" s="366" t="str">
        <f>+IFERROR(('STS Analysis'!J202-'STS Analysis'!BF202)/'STS Analysis'!J202,"")</f>
        <v/>
      </c>
      <c r="AE202" s="364" t="str">
        <f>+IFERROR(('STS Analysis'!BC202-'STS Analysis'!BI202)/'STS Analysis'!BC202,"")</f>
        <v/>
      </c>
      <c r="AF202" s="365" t="str">
        <f>+IFERROR(('STS Analysis'!BD202-'STS Analysis'!BJ202)/'STS Analysis'!BD202,"")</f>
        <v/>
      </c>
      <c r="AG202" s="365" t="str">
        <f>+IFERROR(('STS Analysis'!BE202-'STS Analysis'!BK202)/'STS Analysis'!BE202,"")</f>
        <v/>
      </c>
      <c r="AH202" s="365" t="str">
        <f>+IFERROR(('STS Analysis'!BF202-'STS Analysis'!BL202)/'STS Analysis'!BF202,"")</f>
        <v/>
      </c>
      <c r="AI202" s="360" t="str">
        <f>+IFERROR(('STS Analysis'!D202-'STS Analysis'!BI202/1000)/'STS Analysis'!D202,"")</f>
        <v/>
      </c>
      <c r="AJ202" s="369" t="str">
        <f>+IFERROR(('STS Analysis'!E202-'STS Analysis'!BJ202)/'STS Analysis'!E202,"")</f>
        <v/>
      </c>
      <c r="AK202" s="365" t="str">
        <f>+IFERROR(('STS Analysis'!I202-'STS Analysis'!BK202)/'STS Analysis'!I202,"")</f>
        <v/>
      </c>
      <c r="AL202" s="365" t="str">
        <f>+IFERROR(('STS Analysis'!J202-'STS Analysis'!BL202)/'STS Analysis'!J202,"")</f>
        <v/>
      </c>
      <c r="AM202" s="366" t="str">
        <f>+IFERROR(('STS Analysis'!K202-'STS Analysis'!BM202)/'STS Analysis'!K202,"")</f>
        <v/>
      </c>
      <c r="AN202" s="370"/>
    </row>
    <row r="203" spans="1:40" ht="15" thickBot="1" x14ac:dyDescent="0.4">
      <c r="A203" s="306">
        <v>43614</v>
      </c>
      <c r="B203" s="360">
        <f>+IFERROR(('STS Analysis'!D203-'STS Analysis'!G203)/'STS Analysis'!D203,"")</f>
        <v>0.3882737048966044</v>
      </c>
      <c r="C203" s="361" t="str">
        <f>+IFERROR(('STS Analysis'!E203-'STS Analysis'!H203)/'STS Analysis'!E203,"")</f>
        <v/>
      </c>
      <c r="D203" s="362">
        <f>IFERROR(('STS Analysis'!D203-'STS Analysis'!G203)/('STS Analysis'!N203-'STS Analysis'!G203),"")</f>
        <v>0.1179452027897621</v>
      </c>
      <c r="E203" s="363"/>
      <c r="F203" s="364" t="str">
        <f>+IFERROR(('STS Analysis'!G203-('STS Analysis'!W203))/'STS Analysis'!G203,"")</f>
        <v/>
      </c>
      <c r="G203" s="365" t="str">
        <f>+IFERROR(('STS Analysis'!H203-'STS Analysis'!X203)/'STS Analysis'!H203,"")</f>
        <v/>
      </c>
      <c r="H203" s="365" t="str">
        <f>+IFERROR(('STS Analysis'!I203-'STS Analysis'!Y203)/'STS Analysis'!I203,"")</f>
        <v/>
      </c>
      <c r="I203" s="365" t="str">
        <f>+IFERROR(('STS Analysis'!J203-'STS Analysis'!Z203)/'STS Analysis'!J203,"")</f>
        <v/>
      </c>
      <c r="J203" s="360" t="str">
        <f>+IFERROR(('STS Analysis'!W203-'STS Analysis'!AD203/1000)/'STS Analysis'!W203,"")</f>
        <v/>
      </c>
      <c r="K203" s="365" t="str">
        <f>+IFERROR(('STS Analysis'!X203-'STS Analysis'!AE203)/'STS Analysis'!X203,"")</f>
        <v/>
      </c>
      <c r="L203" s="365" t="str">
        <f>+IFERROR(('STS Analysis'!Y203-'STS Analysis'!AF203)/'STS Analysis'!Y203,"")</f>
        <v/>
      </c>
      <c r="M203" s="365" t="str">
        <f>+IFERROR(('STS Analysis'!Z203-'STS Analysis'!AG203)/'STS Analysis'!Z203,"")</f>
        <v/>
      </c>
      <c r="N203" s="360" t="str">
        <f>+IFERROR(('STS Analysis'!AD203-'STS Analysis'!AK203)/'STS Analysis'!AD203,"")</f>
        <v/>
      </c>
      <c r="O203" s="365" t="str">
        <f>+IFERROR(('STS Analysis'!AE203-'STS Analysis'!AL203)/'STS Analysis'!AE203,"")</f>
        <v/>
      </c>
      <c r="P203" s="365" t="str">
        <f>+IFERROR(('STS Analysis'!AF203-'STS Analysis'!AM203)/'STS Analysis'!AF203,"")</f>
        <v/>
      </c>
      <c r="Q203" s="365" t="str">
        <f>+IFERROR(('STS Analysis'!AG203-'STS Analysis'!AN203)/'STS Analysis'!AG203,"")</f>
        <v/>
      </c>
      <c r="R203" s="360" t="str">
        <f>+IFERROR(('STS Analysis'!AK203-'STS Analysis'!AQ203)/'STS Analysis'!AK203,"")</f>
        <v/>
      </c>
      <c r="S203" s="365" t="str">
        <f>+IFERROR(('STS Analysis'!AL203-'STS Analysis'!AX203)/'STS Analysis'!AL203,"")</f>
        <v/>
      </c>
      <c r="T203" s="365" t="str">
        <f>+IFERROR(('STS Analysis'!AM203-'STS Analysis'!AY203)/'STS Analysis'!AM203,"")</f>
        <v/>
      </c>
      <c r="U203" s="366" t="str">
        <f>+IFERROR(('STS Analysis'!AN203-'STS Analysis'!AZ203)/'STS Analysis'!AN203,"")</f>
        <v/>
      </c>
      <c r="V203" s="364" t="str">
        <f>+IFERROR(('STS Analysis'!D203-'STS Analysis'!AQ203/1000)/'STS Analysis'!D203,"")</f>
        <v/>
      </c>
      <c r="W203" s="367" t="str">
        <f>+IFERROR(('STS Analysis'!E203-'STS Analysis'!AX203)/'STS Analysis'!E203,"")</f>
        <v/>
      </c>
      <c r="X203" s="365" t="str">
        <f>+IFERROR(('STS Analysis'!I203-'STS Analysis'!AY203)/'STS Analysis'!I203,"")</f>
        <v/>
      </c>
      <c r="Y203" s="365" t="str">
        <f>+IFERROR(('STS Analysis'!J203-'STS Analysis'!AZ203)/'STS Analysis'!J203,"")</f>
        <v/>
      </c>
      <c r="Z203" s="368" t="str">
        <f>+IFERROR(('STS Analysis'!K203-'STS Analysis'!BA203)/'STS Analysis'!K203,"")</f>
        <v/>
      </c>
      <c r="AA203" s="360"/>
      <c r="AB203" s="365" t="str">
        <f>+IFERROR(('STS Analysis'!H203-'STS Analysis'!BD203)/'STS Analysis'!H203,"")</f>
        <v/>
      </c>
      <c r="AC203" s="365" t="str">
        <f>+IFERROR(('STS Analysis'!I203-'STS Analysis'!BE203)/'STS Analysis'!I203,"")</f>
        <v/>
      </c>
      <c r="AD203" s="366" t="str">
        <f>+IFERROR(('STS Analysis'!J203-'STS Analysis'!BF203)/'STS Analysis'!J203,"")</f>
        <v/>
      </c>
      <c r="AE203" s="364" t="str">
        <f>+IFERROR(('STS Analysis'!BC203-'STS Analysis'!BI203)/'STS Analysis'!BC203,"")</f>
        <v/>
      </c>
      <c r="AF203" s="365" t="str">
        <f>+IFERROR(('STS Analysis'!BD203-'STS Analysis'!BJ203)/'STS Analysis'!BD203,"")</f>
        <v/>
      </c>
      <c r="AG203" s="365" t="str">
        <f>+IFERROR(('STS Analysis'!BE203-'STS Analysis'!BK203)/'STS Analysis'!BE203,"")</f>
        <v/>
      </c>
      <c r="AH203" s="365" t="str">
        <f>+IFERROR(('STS Analysis'!BF203-'STS Analysis'!BL203)/'STS Analysis'!BF203,"")</f>
        <v/>
      </c>
      <c r="AI203" s="360" t="str">
        <f>+IFERROR(('STS Analysis'!D203-'STS Analysis'!BI203/1000)/'STS Analysis'!D203,"")</f>
        <v/>
      </c>
      <c r="AJ203" s="369" t="str">
        <f>+IFERROR(('STS Analysis'!E203-'STS Analysis'!BJ203)/'STS Analysis'!E203,"")</f>
        <v/>
      </c>
      <c r="AK203" s="365">
        <f>+IFERROR(('STS Analysis'!I203-'STS Analysis'!BK203)/'STS Analysis'!I203,"")</f>
        <v>0.21159420289855072</v>
      </c>
      <c r="AL203" s="365">
        <f>+IFERROR(('STS Analysis'!J203-'STS Analysis'!BL203)/'STS Analysis'!J203,"")</f>
        <v>0.66764705882352937</v>
      </c>
      <c r="AM203" s="366" t="str">
        <f>+IFERROR(('STS Analysis'!K203-'STS Analysis'!BM203)/'STS Analysis'!K203,"")</f>
        <v/>
      </c>
      <c r="AN203" s="370"/>
    </row>
    <row r="204" spans="1:40" ht="15" thickBot="1" x14ac:dyDescent="0.4">
      <c r="A204" s="306">
        <v>43615</v>
      </c>
      <c r="B204" s="360" t="str">
        <f>+IFERROR(('STS Analysis'!D204-'STS Analysis'!G204)/'STS Analysis'!D204,"")</f>
        <v/>
      </c>
      <c r="C204" s="361" t="str">
        <f>+IFERROR(('STS Analysis'!E204-'STS Analysis'!H204)/'STS Analysis'!E204,"")</f>
        <v/>
      </c>
      <c r="D204" s="362" t="str">
        <f>IFERROR(('STS Analysis'!D204-'STS Analysis'!G204)/('STS Analysis'!N204-'STS Analysis'!G204),"")</f>
        <v/>
      </c>
      <c r="E204" s="363"/>
      <c r="F204" s="364" t="str">
        <f>+IFERROR(('STS Analysis'!G204-('STS Analysis'!W204))/'STS Analysis'!G204,"")</f>
        <v/>
      </c>
      <c r="G204" s="365" t="str">
        <f>+IFERROR(('STS Analysis'!H204-'STS Analysis'!X204)/'STS Analysis'!H204,"")</f>
        <v/>
      </c>
      <c r="H204" s="365" t="str">
        <f>+IFERROR(('STS Analysis'!I204-'STS Analysis'!Y204)/'STS Analysis'!I204,"")</f>
        <v/>
      </c>
      <c r="I204" s="365" t="str">
        <f>+IFERROR(('STS Analysis'!J204-'STS Analysis'!Z204)/'STS Analysis'!J204,"")</f>
        <v/>
      </c>
      <c r="J204" s="360" t="str">
        <f>+IFERROR(('STS Analysis'!W204-'STS Analysis'!AD204/1000)/'STS Analysis'!W204,"")</f>
        <v/>
      </c>
      <c r="K204" s="365" t="str">
        <f>+IFERROR(('STS Analysis'!X204-'STS Analysis'!AE204)/'STS Analysis'!X204,"")</f>
        <v/>
      </c>
      <c r="L204" s="365" t="str">
        <f>+IFERROR(('STS Analysis'!Y204-'STS Analysis'!AF204)/'STS Analysis'!Y204,"")</f>
        <v/>
      </c>
      <c r="M204" s="365" t="str">
        <f>+IFERROR(('STS Analysis'!Z204-'STS Analysis'!AG204)/'STS Analysis'!Z204,"")</f>
        <v/>
      </c>
      <c r="N204" s="360" t="str">
        <f>+IFERROR(('STS Analysis'!AD204-'STS Analysis'!AK204)/'STS Analysis'!AD204,"")</f>
        <v/>
      </c>
      <c r="O204" s="365" t="str">
        <f>+IFERROR(('STS Analysis'!AE204-'STS Analysis'!AL204)/'STS Analysis'!AE204,"")</f>
        <v/>
      </c>
      <c r="P204" s="365" t="str">
        <f>+IFERROR(('STS Analysis'!AF204-'STS Analysis'!AM204)/'STS Analysis'!AF204,"")</f>
        <v/>
      </c>
      <c r="Q204" s="365" t="str">
        <f>+IFERROR(('STS Analysis'!AG204-'STS Analysis'!AN204)/'STS Analysis'!AG204,"")</f>
        <v/>
      </c>
      <c r="R204" s="360" t="str">
        <f>+IFERROR(('STS Analysis'!AK204-'STS Analysis'!AQ204)/'STS Analysis'!AK204,"")</f>
        <v/>
      </c>
      <c r="S204" s="365" t="str">
        <f>+IFERROR(('STS Analysis'!AL204-'STS Analysis'!AX204)/'STS Analysis'!AL204,"")</f>
        <v/>
      </c>
      <c r="T204" s="365" t="str">
        <f>+IFERROR(('STS Analysis'!AM204-'STS Analysis'!AY204)/'STS Analysis'!AM204,"")</f>
        <v/>
      </c>
      <c r="U204" s="366" t="str">
        <f>+IFERROR(('STS Analysis'!AN204-'STS Analysis'!AZ204)/'STS Analysis'!AN204,"")</f>
        <v/>
      </c>
      <c r="V204" s="364" t="str">
        <f>+IFERROR(('STS Analysis'!D204-'STS Analysis'!AQ204/1000)/'STS Analysis'!D204,"")</f>
        <v/>
      </c>
      <c r="W204" s="367" t="str">
        <f>+IFERROR(('STS Analysis'!E204-'STS Analysis'!AX204)/'STS Analysis'!E204,"")</f>
        <v/>
      </c>
      <c r="X204" s="365" t="str">
        <f>+IFERROR(('STS Analysis'!I204-'STS Analysis'!AY204)/'STS Analysis'!I204,"")</f>
        <v/>
      </c>
      <c r="Y204" s="365" t="str">
        <f>+IFERROR(('STS Analysis'!J204-'STS Analysis'!AZ204)/'STS Analysis'!J204,"")</f>
        <v/>
      </c>
      <c r="Z204" s="368" t="str">
        <f>+IFERROR(('STS Analysis'!K204-'STS Analysis'!BA204)/'STS Analysis'!K204,"")</f>
        <v/>
      </c>
      <c r="AA204" s="360"/>
      <c r="AB204" s="365" t="str">
        <f>+IFERROR(('STS Analysis'!H204-'STS Analysis'!BD204)/'STS Analysis'!H204,"")</f>
        <v/>
      </c>
      <c r="AC204" s="365" t="str">
        <f>+IFERROR(('STS Analysis'!I204-'STS Analysis'!BE204)/'STS Analysis'!I204,"")</f>
        <v/>
      </c>
      <c r="AD204" s="366" t="str">
        <f>+IFERROR(('STS Analysis'!J204-'STS Analysis'!BF204)/'STS Analysis'!J204,"")</f>
        <v/>
      </c>
      <c r="AE204" s="364" t="str">
        <f>+IFERROR(('STS Analysis'!BC204-'STS Analysis'!BI204)/'STS Analysis'!BC204,"")</f>
        <v/>
      </c>
      <c r="AF204" s="365" t="str">
        <f>+IFERROR(('STS Analysis'!BD204-'STS Analysis'!BJ204)/'STS Analysis'!BD204,"")</f>
        <v/>
      </c>
      <c r="AG204" s="365" t="str">
        <f>+IFERROR(('STS Analysis'!BE204-'STS Analysis'!BK204)/'STS Analysis'!BE204,"")</f>
        <v/>
      </c>
      <c r="AH204" s="365" t="str">
        <f>+IFERROR(('STS Analysis'!BF204-'STS Analysis'!BL204)/'STS Analysis'!BF204,"")</f>
        <v/>
      </c>
      <c r="AI204" s="360" t="str">
        <f>+IFERROR(('STS Analysis'!D204-'STS Analysis'!BI204/1000)/'STS Analysis'!D204,"")</f>
        <v/>
      </c>
      <c r="AJ204" s="369" t="str">
        <f>+IFERROR(('STS Analysis'!E204-'STS Analysis'!BJ204)/'STS Analysis'!E204,"")</f>
        <v/>
      </c>
      <c r="AK204" s="365" t="str">
        <f>+IFERROR(('STS Analysis'!I204-'STS Analysis'!BK204)/'STS Analysis'!I204,"")</f>
        <v/>
      </c>
      <c r="AL204" s="365" t="str">
        <f>+IFERROR(('STS Analysis'!J204-'STS Analysis'!BL204)/'STS Analysis'!J204,"")</f>
        <v/>
      </c>
      <c r="AM204" s="366" t="str">
        <f>+IFERROR(('STS Analysis'!K204-'STS Analysis'!BM204)/'STS Analysis'!K204,"")</f>
        <v/>
      </c>
      <c r="AN204" s="370"/>
    </row>
    <row r="205" spans="1:40" ht="15" thickBot="1" x14ac:dyDescent="0.4">
      <c r="A205" s="306">
        <v>43616</v>
      </c>
      <c r="B205" s="360">
        <f>+IFERROR(('STS Analysis'!D205-'STS Analysis'!G205)/'STS Analysis'!D205,"")</f>
        <v>0.48239321533568941</v>
      </c>
      <c r="C205" s="361" t="str">
        <f>+IFERROR(('STS Analysis'!E205-'STS Analysis'!H205)/'STS Analysis'!E205,"")</f>
        <v/>
      </c>
      <c r="D205" s="362">
        <f>IFERROR(('STS Analysis'!D205-'STS Analysis'!G205)/('STS Analysis'!N205-'STS Analysis'!G205),"")</f>
        <v>0.1166075065642167</v>
      </c>
      <c r="E205" s="363"/>
      <c r="F205" s="364" t="str">
        <f>+IFERROR(('STS Analysis'!G205-('STS Analysis'!W205))/'STS Analysis'!G205,"")</f>
        <v/>
      </c>
      <c r="G205" s="365" t="str">
        <f>+IFERROR(('STS Analysis'!H205-'STS Analysis'!X205)/'STS Analysis'!H205,"")</f>
        <v/>
      </c>
      <c r="H205" s="365" t="str">
        <f>+IFERROR(('STS Analysis'!I205-'STS Analysis'!Y205)/'STS Analysis'!I205,"")</f>
        <v/>
      </c>
      <c r="I205" s="365" t="str">
        <f>+IFERROR(('STS Analysis'!J205-'STS Analysis'!Z205)/'STS Analysis'!J205,"")</f>
        <v/>
      </c>
      <c r="J205" s="360" t="str">
        <f>+IFERROR(('STS Analysis'!W205-'STS Analysis'!AD205/1000)/'STS Analysis'!W205,"")</f>
        <v/>
      </c>
      <c r="K205" s="365" t="str">
        <f>+IFERROR(('STS Analysis'!X205-'STS Analysis'!AE205)/'STS Analysis'!X205,"")</f>
        <v/>
      </c>
      <c r="L205" s="365" t="str">
        <f>+IFERROR(('STS Analysis'!Y205-'STS Analysis'!AF205)/'STS Analysis'!Y205,"")</f>
        <v/>
      </c>
      <c r="M205" s="365" t="str">
        <f>+IFERROR(('STS Analysis'!Z205-'STS Analysis'!AG205)/'STS Analysis'!Z205,"")</f>
        <v/>
      </c>
      <c r="N205" s="360" t="str">
        <f>+IFERROR(('STS Analysis'!AD205-'STS Analysis'!AK205)/'STS Analysis'!AD205,"")</f>
        <v/>
      </c>
      <c r="O205" s="365" t="str">
        <f>+IFERROR(('STS Analysis'!AE205-'STS Analysis'!AL205)/'STS Analysis'!AE205,"")</f>
        <v/>
      </c>
      <c r="P205" s="365" t="str">
        <f>+IFERROR(('STS Analysis'!AF205-'STS Analysis'!AM205)/'STS Analysis'!AF205,"")</f>
        <v/>
      </c>
      <c r="Q205" s="365" t="str">
        <f>+IFERROR(('STS Analysis'!AG205-'STS Analysis'!AN205)/'STS Analysis'!AG205,"")</f>
        <v/>
      </c>
      <c r="R205" s="360" t="str">
        <f>+IFERROR(('STS Analysis'!AK205-'STS Analysis'!AQ205)/'STS Analysis'!AK205,"")</f>
        <v/>
      </c>
      <c r="S205" s="365" t="str">
        <f>+IFERROR(('STS Analysis'!AL205-'STS Analysis'!AX205)/'STS Analysis'!AL205,"")</f>
        <v/>
      </c>
      <c r="T205" s="365" t="str">
        <f>+IFERROR(('STS Analysis'!AM205-'STS Analysis'!AY205)/'STS Analysis'!AM205,"")</f>
        <v/>
      </c>
      <c r="U205" s="366" t="str">
        <f>+IFERROR(('STS Analysis'!AN205-'STS Analysis'!AZ205)/'STS Analysis'!AN205,"")</f>
        <v/>
      </c>
      <c r="V205" s="364" t="str">
        <f>+IFERROR(('STS Analysis'!D205-'STS Analysis'!AQ205/1000)/'STS Analysis'!D205,"")</f>
        <v/>
      </c>
      <c r="W205" s="367" t="str">
        <f>+IFERROR(('STS Analysis'!E205-'STS Analysis'!AX205)/'STS Analysis'!E205,"")</f>
        <v/>
      </c>
      <c r="X205" s="365" t="str">
        <f>+IFERROR(('STS Analysis'!I205-'STS Analysis'!AY205)/'STS Analysis'!I205,"")</f>
        <v/>
      </c>
      <c r="Y205" s="365" t="str">
        <f>+IFERROR(('STS Analysis'!J205-'STS Analysis'!AZ205)/'STS Analysis'!J205,"")</f>
        <v/>
      </c>
      <c r="Z205" s="368" t="str">
        <f>+IFERROR(('STS Analysis'!K205-'STS Analysis'!BA205)/'STS Analysis'!K205,"")</f>
        <v/>
      </c>
      <c r="AA205" s="360"/>
      <c r="AB205" s="365" t="str">
        <f>+IFERROR(('STS Analysis'!H205-'STS Analysis'!BD205)/'STS Analysis'!H205,"")</f>
        <v/>
      </c>
      <c r="AC205" s="365" t="str">
        <f>+IFERROR(('STS Analysis'!I205-'STS Analysis'!BE205)/'STS Analysis'!I205,"")</f>
        <v/>
      </c>
      <c r="AD205" s="366" t="str">
        <f>+IFERROR(('STS Analysis'!J205-'STS Analysis'!BF205)/'STS Analysis'!J205,"")</f>
        <v/>
      </c>
      <c r="AE205" s="364" t="str">
        <f>+IFERROR(('STS Analysis'!BC205-'STS Analysis'!BI205)/'STS Analysis'!BC205,"")</f>
        <v/>
      </c>
      <c r="AF205" s="365" t="str">
        <f>+IFERROR(('STS Analysis'!BD205-'STS Analysis'!BJ205)/'STS Analysis'!BD205,"")</f>
        <v/>
      </c>
      <c r="AG205" s="365" t="str">
        <f>+IFERROR(('STS Analysis'!BE205-'STS Analysis'!BK205)/'STS Analysis'!BE205,"")</f>
        <v/>
      </c>
      <c r="AH205" s="365" t="str">
        <f>+IFERROR(('STS Analysis'!BF205-'STS Analysis'!BL205)/'STS Analysis'!BF205,"")</f>
        <v/>
      </c>
      <c r="AI205" s="360" t="str">
        <f>+IFERROR(('STS Analysis'!D205-'STS Analysis'!BI205/1000)/'STS Analysis'!D205,"")</f>
        <v/>
      </c>
      <c r="AJ205" s="369" t="str">
        <f>+IFERROR(('STS Analysis'!E205-'STS Analysis'!BJ205)/'STS Analysis'!E205,"")</f>
        <v/>
      </c>
      <c r="AK205" s="365" t="str">
        <f>+IFERROR(('STS Analysis'!I205-'STS Analysis'!BK205)/'STS Analysis'!I205,"")</f>
        <v/>
      </c>
      <c r="AL205" s="365" t="str">
        <f>+IFERROR(('STS Analysis'!J205-'STS Analysis'!BL205)/'STS Analysis'!J205,"")</f>
        <v/>
      </c>
      <c r="AM205" s="366" t="str">
        <f>+IFERROR(('STS Analysis'!K205-'STS Analysis'!BM205)/'STS Analysis'!K205,"")</f>
        <v/>
      </c>
      <c r="AN205" s="370"/>
    </row>
    <row r="206" spans="1:40" ht="15" thickBot="1" x14ac:dyDescent="0.4">
      <c r="A206" s="306">
        <v>43617</v>
      </c>
      <c r="B206" s="307" t="str">
        <f>+IFERROR(('STS Analysis'!D206-'STS Analysis'!G206)/'STS Analysis'!D206,"")</f>
        <v/>
      </c>
      <c r="C206" s="296" t="str">
        <f>+IFERROR(('STS Analysis'!E206-'STS Analysis'!H206)/'STS Analysis'!E206,"")</f>
        <v/>
      </c>
      <c r="D206" s="308" t="str">
        <f>IFERROR(('STS Analysis'!D206-'STS Analysis'!G206)/('STS Analysis'!N206-'STS Analysis'!G206),"")</f>
        <v/>
      </c>
      <c r="E206" s="309"/>
      <c r="F206" s="310" t="str">
        <f>+IFERROR(('STS Analysis'!G206-('STS Analysis'!W206))/'STS Analysis'!G206,"")</f>
        <v/>
      </c>
      <c r="G206" s="311" t="str">
        <f>+IFERROR(('STS Analysis'!H206-'STS Analysis'!X206)/'STS Analysis'!H206,"")</f>
        <v/>
      </c>
      <c r="H206" s="311" t="str">
        <f>+IFERROR(('STS Analysis'!I206-'STS Analysis'!Y206)/'STS Analysis'!I206,"")</f>
        <v/>
      </c>
      <c r="I206" s="311" t="str">
        <f>+IFERROR(('STS Analysis'!J206-'STS Analysis'!Z206)/'STS Analysis'!J206,"")</f>
        <v/>
      </c>
      <c r="J206" s="307" t="str">
        <f>+IFERROR(('STS Analysis'!W206-'STS Analysis'!AD206/1000)/'STS Analysis'!W206,"")</f>
        <v/>
      </c>
      <c r="K206" s="311" t="str">
        <f>+IFERROR(('STS Analysis'!X206-'STS Analysis'!AE206)/'STS Analysis'!X206,"")</f>
        <v/>
      </c>
      <c r="L206" s="311" t="str">
        <f>+IFERROR(('STS Analysis'!Y206-'STS Analysis'!AF206)/'STS Analysis'!Y206,"")</f>
        <v/>
      </c>
      <c r="M206" s="311" t="str">
        <f>+IFERROR(('STS Analysis'!Z206-'STS Analysis'!AG206)/'STS Analysis'!Z206,"")</f>
        <v/>
      </c>
      <c r="N206" s="307" t="str">
        <f>+IFERROR(('STS Analysis'!AD206-'STS Analysis'!AK206)/'STS Analysis'!AD206,"")</f>
        <v/>
      </c>
      <c r="O206" s="311" t="str">
        <f>+IFERROR(('STS Analysis'!AE206-'STS Analysis'!AL206)/'STS Analysis'!AE206,"")</f>
        <v/>
      </c>
      <c r="P206" s="311" t="str">
        <f>+IFERROR(('STS Analysis'!AF206-'STS Analysis'!AM206)/'STS Analysis'!AF206,"")</f>
        <v/>
      </c>
      <c r="Q206" s="311" t="str">
        <f>+IFERROR(('STS Analysis'!AG206-'STS Analysis'!AN206)/'STS Analysis'!AG206,"")</f>
        <v/>
      </c>
      <c r="R206" s="307" t="str">
        <f>+IFERROR(('STS Analysis'!AK206-'STS Analysis'!AQ206)/'STS Analysis'!AK206,"")</f>
        <v/>
      </c>
      <c r="S206" s="311" t="str">
        <f>+IFERROR(('STS Analysis'!AL206-'STS Analysis'!AX206)/'STS Analysis'!AL206,"")</f>
        <v/>
      </c>
      <c r="T206" s="311" t="str">
        <f>+IFERROR(('STS Analysis'!AM206-'STS Analysis'!AY206)/'STS Analysis'!AM206,"")</f>
        <v/>
      </c>
      <c r="U206" s="312" t="str">
        <f>+IFERROR(('STS Analysis'!AN206-'STS Analysis'!AZ206)/'STS Analysis'!AN206,"")</f>
        <v/>
      </c>
      <c r="V206" s="310" t="str">
        <f>+IFERROR(('STS Analysis'!D206-'STS Analysis'!AQ206/1000)/'STS Analysis'!D206,"")</f>
        <v/>
      </c>
      <c r="W206" s="299" t="str">
        <f>+IFERROR(('STS Analysis'!E206-'STS Analysis'!AX206)/'STS Analysis'!E206,"")</f>
        <v/>
      </c>
      <c r="X206" s="311" t="str">
        <f>+IFERROR(('STS Analysis'!I206-'STS Analysis'!AY206)/'STS Analysis'!I206,"")</f>
        <v/>
      </c>
      <c r="Y206" s="311" t="str">
        <f>+IFERROR(('STS Analysis'!J206-'STS Analysis'!AZ206)/'STS Analysis'!J206,"")</f>
        <v/>
      </c>
      <c r="Z206" s="313" t="str">
        <f>+IFERROR(('STS Analysis'!K206-'STS Analysis'!BA206)/'STS Analysis'!K206,"")</f>
        <v/>
      </c>
      <c r="AA206" s="307"/>
      <c r="AB206" s="311" t="str">
        <f>+IFERROR(('STS Analysis'!H206-'STS Analysis'!BD206)/'STS Analysis'!H206,"")</f>
        <v/>
      </c>
      <c r="AC206" s="311" t="str">
        <f>+IFERROR(('STS Analysis'!I206-'STS Analysis'!BE206)/'STS Analysis'!I206,"")</f>
        <v/>
      </c>
      <c r="AD206" s="312" t="str">
        <f>+IFERROR(('STS Analysis'!J206-'STS Analysis'!BF206)/'STS Analysis'!J206,"")</f>
        <v/>
      </c>
      <c r="AE206" s="310" t="str">
        <f>+IFERROR(('STS Analysis'!BC206-'STS Analysis'!BI206)/'STS Analysis'!BC206,"")</f>
        <v/>
      </c>
      <c r="AF206" s="311" t="str">
        <f>+IFERROR(('STS Analysis'!BD206-'STS Analysis'!BJ206)/'STS Analysis'!BD206,"")</f>
        <v/>
      </c>
      <c r="AG206" s="311" t="str">
        <f>+IFERROR(('STS Analysis'!BE206-'STS Analysis'!BK206)/'STS Analysis'!BE206,"")</f>
        <v/>
      </c>
      <c r="AH206" s="311" t="str">
        <f>+IFERROR(('STS Analysis'!BF206-'STS Analysis'!BL206)/'STS Analysis'!BF206,"")</f>
        <v/>
      </c>
      <c r="AI206" s="307" t="str">
        <f>+IFERROR(('STS Analysis'!D206-'STS Analysis'!BI206/1000)/'STS Analysis'!D206,"")</f>
        <v/>
      </c>
      <c r="AJ206" s="338" t="str">
        <f>+IFERROR(('STS Analysis'!E206-'STS Analysis'!BJ206)/'STS Analysis'!E206,"")</f>
        <v/>
      </c>
      <c r="AK206" s="311" t="str">
        <f>+IFERROR(('STS Analysis'!I206-'STS Analysis'!BK206)/'STS Analysis'!I206,"")</f>
        <v/>
      </c>
      <c r="AL206" s="311" t="str">
        <f>+IFERROR(('STS Analysis'!J206-'STS Analysis'!BL206)/'STS Analysis'!J206,"")</f>
        <v/>
      </c>
      <c r="AM206" s="312" t="str">
        <f>+IFERROR(('STS Analysis'!K206-'STS Analysis'!BM206)/'STS Analysis'!K206,"")</f>
        <v/>
      </c>
      <c r="AN206" s="279"/>
    </row>
    <row r="207" spans="1:40" ht="15" thickBot="1" x14ac:dyDescent="0.4">
      <c r="A207" s="306">
        <v>43618</v>
      </c>
      <c r="B207" s="307" t="str">
        <f>+IFERROR(('STS Analysis'!D207-'STS Analysis'!G207)/'STS Analysis'!D207,"")</f>
        <v/>
      </c>
      <c r="C207" s="296" t="str">
        <f>+IFERROR(('STS Analysis'!E207-'STS Analysis'!H207)/'STS Analysis'!E207,"")</f>
        <v/>
      </c>
      <c r="D207" s="308" t="str">
        <f>IFERROR(('STS Analysis'!D207-'STS Analysis'!G207)/('STS Analysis'!N207-'STS Analysis'!G207),"")</f>
        <v/>
      </c>
      <c r="E207" s="309"/>
      <c r="F207" s="310" t="str">
        <f>+IFERROR(('STS Analysis'!G207-('STS Analysis'!W207))/'STS Analysis'!G207,"")</f>
        <v/>
      </c>
      <c r="G207" s="311" t="str">
        <f>+IFERROR(('STS Analysis'!H207-'STS Analysis'!X207)/'STS Analysis'!H207,"")</f>
        <v/>
      </c>
      <c r="H207" s="311" t="str">
        <f>+IFERROR(('STS Analysis'!I207-'STS Analysis'!Y207)/'STS Analysis'!I207,"")</f>
        <v/>
      </c>
      <c r="I207" s="311" t="str">
        <f>+IFERROR(('STS Analysis'!J207-'STS Analysis'!Z207)/'STS Analysis'!J207,"")</f>
        <v/>
      </c>
      <c r="J207" s="307" t="str">
        <f>+IFERROR(('STS Analysis'!W207-'STS Analysis'!AD207/1000)/'STS Analysis'!W207,"")</f>
        <v/>
      </c>
      <c r="K207" s="311" t="str">
        <f>+IFERROR(('STS Analysis'!X207-'STS Analysis'!AE207)/'STS Analysis'!X207,"")</f>
        <v/>
      </c>
      <c r="L207" s="311" t="str">
        <f>+IFERROR(('STS Analysis'!Y207-'STS Analysis'!AF207)/'STS Analysis'!Y207,"")</f>
        <v/>
      </c>
      <c r="M207" s="311" t="str">
        <f>+IFERROR(('STS Analysis'!Z207-'STS Analysis'!AG207)/'STS Analysis'!Z207,"")</f>
        <v/>
      </c>
      <c r="N207" s="307" t="str">
        <f>+IFERROR(('STS Analysis'!AD207-'STS Analysis'!AK207)/'STS Analysis'!AD207,"")</f>
        <v/>
      </c>
      <c r="O207" s="311" t="str">
        <f>+IFERROR(('STS Analysis'!AE207-'STS Analysis'!AL207)/'STS Analysis'!AE207,"")</f>
        <v/>
      </c>
      <c r="P207" s="311" t="str">
        <f>+IFERROR(('STS Analysis'!AF207-'STS Analysis'!AM207)/'STS Analysis'!AF207,"")</f>
        <v/>
      </c>
      <c r="Q207" s="311" t="str">
        <f>+IFERROR(('STS Analysis'!AG207-'STS Analysis'!AN207)/'STS Analysis'!AG207,"")</f>
        <v/>
      </c>
      <c r="R207" s="307" t="str">
        <f>+IFERROR(('STS Analysis'!AK207-'STS Analysis'!AQ207)/'STS Analysis'!AK207,"")</f>
        <v/>
      </c>
      <c r="S207" s="311" t="str">
        <f>+IFERROR(('STS Analysis'!AL207-'STS Analysis'!AX207)/'STS Analysis'!AL207,"")</f>
        <v/>
      </c>
      <c r="T207" s="311" t="str">
        <f>+IFERROR(('STS Analysis'!AM207-'STS Analysis'!AY207)/'STS Analysis'!AM207,"")</f>
        <v/>
      </c>
      <c r="U207" s="312" t="str">
        <f>+IFERROR(('STS Analysis'!AN207-'STS Analysis'!AZ207)/'STS Analysis'!AN207,"")</f>
        <v/>
      </c>
      <c r="V207" s="310" t="str">
        <f>+IFERROR(('STS Analysis'!D207-'STS Analysis'!AQ207/1000)/'STS Analysis'!D207,"")</f>
        <v/>
      </c>
      <c r="W207" s="299" t="str">
        <f>+IFERROR(('STS Analysis'!E207-'STS Analysis'!AX207)/'STS Analysis'!E207,"")</f>
        <v/>
      </c>
      <c r="X207" s="311" t="str">
        <f>+IFERROR(('STS Analysis'!I207-'STS Analysis'!AY207)/'STS Analysis'!I207,"")</f>
        <v/>
      </c>
      <c r="Y207" s="311" t="str">
        <f>+IFERROR(('STS Analysis'!J207-'STS Analysis'!AZ207)/'STS Analysis'!J207,"")</f>
        <v/>
      </c>
      <c r="Z207" s="313" t="str">
        <f>+IFERROR(('STS Analysis'!K207-'STS Analysis'!BA207)/'STS Analysis'!K207,"")</f>
        <v/>
      </c>
      <c r="AA207" s="307"/>
      <c r="AB207" s="311" t="str">
        <f>+IFERROR(('STS Analysis'!H207-'STS Analysis'!BD207)/'STS Analysis'!H207,"")</f>
        <v/>
      </c>
      <c r="AC207" s="311" t="str">
        <f>+IFERROR(('STS Analysis'!I207-'STS Analysis'!BE207)/'STS Analysis'!I207,"")</f>
        <v/>
      </c>
      <c r="AD207" s="312" t="str">
        <f>+IFERROR(('STS Analysis'!J207-'STS Analysis'!BF207)/'STS Analysis'!J207,"")</f>
        <v/>
      </c>
      <c r="AE207" s="310" t="str">
        <f>+IFERROR(('STS Analysis'!BC207-'STS Analysis'!BI207)/'STS Analysis'!BC207,"")</f>
        <v/>
      </c>
      <c r="AF207" s="311" t="str">
        <f>+IFERROR(('STS Analysis'!BD207-'STS Analysis'!BJ207)/'STS Analysis'!BD207,"")</f>
        <v/>
      </c>
      <c r="AG207" s="311" t="str">
        <f>+IFERROR(('STS Analysis'!BE207-'STS Analysis'!BK207)/'STS Analysis'!BE207,"")</f>
        <v/>
      </c>
      <c r="AH207" s="311" t="str">
        <f>+IFERROR(('STS Analysis'!BF207-'STS Analysis'!BL207)/'STS Analysis'!BF207,"")</f>
        <v/>
      </c>
      <c r="AI207" s="307" t="str">
        <f>+IFERROR(('STS Analysis'!D207-'STS Analysis'!BI207/1000)/'STS Analysis'!D207,"")</f>
        <v/>
      </c>
      <c r="AJ207" s="338" t="str">
        <f>+IFERROR(('STS Analysis'!E207-'STS Analysis'!BJ207)/'STS Analysis'!E207,"")</f>
        <v/>
      </c>
      <c r="AK207" s="311" t="str">
        <f>+IFERROR(('STS Analysis'!I207-'STS Analysis'!BK207)/'STS Analysis'!I207,"")</f>
        <v/>
      </c>
      <c r="AL207" s="311" t="str">
        <f>+IFERROR(('STS Analysis'!J207-'STS Analysis'!BL207)/'STS Analysis'!J207,"")</f>
        <v/>
      </c>
      <c r="AM207" s="312" t="str">
        <f>+IFERROR(('STS Analysis'!K207-'STS Analysis'!BM207)/'STS Analysis'!K207,"")</f>
        <v/>
      </c>
      <c r="AN207" s="279"/>
    </row>
    <row r="208" spans="1:40" ht="15" thickBot="1" x14ac:dyDescent="0.4">
      <c r="A208" s="306">
        <v>43619</v>
      </c>
      <c r="B208" s="360">
        <f>+IFERROR(('STS Analysis'!D208-'STS Analysis'!G208)/'STS Analysis'!D208,"")</f>
        <v>0.65795518435902323</v>
      </c>
      <c r="C208" s="361" t="str">
        <f>+IFERROR(('STS Analysis'!E208-'STS Analysis'!H208)/'STS Analysis'!E208,"")</f>
        <v/>
      </c>
      <c r="D208" s="362">
        <f>IFERROR(('STS Analysis'!D208-'STS Analysis'!G208)/('STS Analysis'!N208-'STS Analysis'!G208),"")</f>
        <v>0.21389288417975988</v>
      </c>
      <c r="E208" s="363"/>
      <c r="F208" s="364" t="str">
        <f>+IFERROR(('STS Analysis'!G208-('STS Analysis'!W208))/'STS Analysis'!G208,"")</f>
        <v/>
      </c>
      <c r="G208" s="365" t="str">
        <f>+IFERROR(('STS Analysis'!H208-'STS Analysis'!X208)/'STS Analysis'!H208,"")</f>
        <v/>
      </c>
      <c r="H208" s="365" t="str">
        <f>+IFERROR(('STS Analysis'!I208-'STS Analysis'!Y208)/'STS Analysis'!I208,"")</f>
        <v/>
      </c>
      <c r="I208" s="365" t="str">
        <f>+IFERROR(('STS Analysis'!J208-'STS Analysis'!Z208)/'STS Analysis'!J208,"")</f>
        <v/>
      </c>
      <c r="J208" s="360" t="str">
        <f>+IFERROR(('STS Analysis'!W208-'STS Analysis'!AD208/1000)/'STS Analysis'!W208,"")</f>
        <v/>
      </c>
      <c r="K208" s="365" t="str">
        <f>+IFERROR(('STS Analysis'!X208-'STS Analysis'!AE208)/'STS Analysis'!X208,"")</f>
        <v/>
      </c>
      <c r="L208" s="365" t="str">
        <f>+IFERROR(('STS Analysis'!Y208-'STS Analysis'!AF208)/'STS Analysis'!Y208,"")</f>
        <v/>
      </c>
      <c r="M208" s="365" t="str">
        <f>+IFERROR(('STS Analysis'!Z208-'STS Analysis'!AG208)/'STS Analysis'!Z208,"")</f>
        <v/>
      </c>
      <c r="N208" s="360" t="str">
        <f>+IFERROR(('STS Analysis'!AD208-'STS Analysis'!AK208)/'STS Analysis'!AD208,"")</f>
        <v/>
      </c>
      <c r="O208" s="365" t="str">
        <f>+IFERROR(('STS Analysis'!AE208-'STS Analysis'!AL208)/'STS Analysis'!AE208,"")</f>
        <v/>
      </c>
      <c r="P208" s="365" t="str">
        <f>+IFERROR(('STS Analysis'!AF208-'STS Analysis'!AM208)/'STS Analysis'!AF208,"")</f>
        <v/>
      </c>
      <c r="Q208" s="365" t="str">
        <f>+IFERROR(('STS Analysis'!AG208-'STS Analysis'!AN208)/'STS Analysis'!AG208,"")</f>
        <v/>
      </c>
      <c r="R208" s="360" t="str">
        <f>+IFERROR(('STS Analysis'!AK208-'STS Analysis'!AQ208)/'STS Analysis'!AK208,"")</f>
        <v/>
      </c>
      <c r="S208" s="365" t="str">
        <f>+IFERROR(('STS Analysis'!AL208-'STS Analysis'!AX208)/'STS Analysis'!AL208,"")</f>
        <v/>
      </c>
      <c r="T208" s="365" t="str">
        <f>+IFERROR(('STS Analysis'!AM208-'STS Analysis'!AY208)/'STS Analysis'!AM208,"")</f>
        <v/>
      </c>
      <c r="U208" s="366" t="str">
        <f>+IFERROR(('STS Analysis'!AN208-'STS Analysis'!AZ208)/'STS Analysis'!AN208,"")</f>
        <v/>
      </c>
      <c r="V208" s="364" t="str">
        <f>+IFERROR(('STS Analysis'!D208-'STS Analysis'!AQ208/1000)/'STS Analysis'!D208,"")</f>
        <v/>
      </c>
      <c r="W208" s="367" t="str">
        <f>+IFERROR(('STS Analysis'!E208-'STS Analysis'!AX208)/'STS Analysis'!E208,"")</f>
        <v/>
      </c>
      <c r="X208" s="365" t="str">
        <f>+IFERROR(('STS Analysis'!I208-'STS Analysis'!AY208)/'STS Analysis'!I208,"")</f>
        <v/>
      </c>
      <c r="Y208" s="365" t="str">
        <f>+IFERROR(('STS Analysis'!J208-'STS Analysis'!AZ208)/'STS Analysis'!J208,"")</f>
        <v/>
      </c>
      <c r="Z208" s="368" t="str">
        <f>+IFERROR(('STS Analysis'!K208-'STS Analysis'!BA208)/'STS Analysis'!K208,"")</f>
        <v/>
      </c>
      <c r="AA208" s="360"/>
      <c r="AB208" s="365" t="str">
        <f>+IFERROR(('STS Analysis'!H208-'STS Analysis'!BD208)/'STS Analysis'!H208,"")</f>
        <v/>
      </c>
      <c r="AC208" s="365" t="str">
        <f>+IFERROR(('STS Analysis'!I208-'STS Analysis'!BE208)/'STS Analysis'!I208,"")</f>
        <v/>
      </c>
      <c r="AD208" s="366" t="str">
        <f>+IFERROR(('STS Analysis'!J208-'STS Analysis'!BF208)/'STS Analysis'!J208,"")</f>
        <v/>
      </c>
      <c r="AE208" s="364" t="str">
        <f>+IFERROR(('STS Analysis'!BC208-'STS Analysis'!BI208)/'STS Analysis'!BC208,"")</f>
        <v/>
      </c>
      <c r="AF208" s="365" t="str">
        <f>+IFERROR(('STS Analysis'!BD208-'STS Analysis'!BJ208)/'STS Analysis'!BD208,"")</f>
        <v/>
      </c>
      <c r="AG208" s="365" t="str">
        <f>+IFERROR(('STS Analysis'!BE208-'STS Analysis'!BK208)/'STS Analysis'!BE208,"")</f>
        <v/>
      </c>
      <c r="AH208" s="365" t="str">
        <f>+IFERROR(('STS Analysis'!BF208-'STS Analysis'!BL208)/'STS Analysis'!BF208,"")</f>
        <v/>
      </c>
      <c r="AI208" s="360" t="str">
        <f>+IFERROR(('STS Analysis'!D208-'STS Analysis'!BI208/1000)/'STS Analysis'!D208,"")</f>
        <v/>
      </c>
      <c r="AJ208" s="369" t="str">
        <f>+IFERROR(('STS Analysis'!E208-'STS Analysis'!BJ208)/'STS Analysis'!E208,"")</f>
        <v/>
      </c>
      <c r="AK208" s="365" t="str">
        <f>+IFERROR(('STS Analysis'!I208-'STS Analysis'!BK208)/'STS Analysis'!I208,"")</f>
        <v/>
      </c>
      <c r="AL208" s="365" t="str">
        <f>+IFERROR(('STS Analysis'!J208-'STS Analysis'!BL208)/'STS Analysis'!J208,"")</f>
        <v/>
      </c>
      <c r="AM208" s="366" t="str">
        <f>+IFERROR(('STS Analysis'!K208-'STS Analysis'!BM208)/'STS Analysis'!K208,"")</f>
        <v/>
      </c>
      <c r="AN208" s="370"/>
    </row>
    <row r="209" spans="1:40" ht="15" thickBot="1" x14ac:dyDescent="0.4">
      <c r="A209" s="306">
        <v>43620</v>
      </c>
      <c r="B209" s="360" t="str">
        <f>+IFERROR(('STS Analysis'!D209-'STS Analysis'!G209)/'STS Analysis'!D209,"")</f>
        <v/>
      </c>
      <c r="C209" s="361" t="str">
        <f>+IFERROR(('STS Analysis'!E209-'STS Analysis'!H209)/'STS Analysis'!E209,"")</f>
        <v/>
      </c>
      <c r="D209" s="362" t="str">
        <f>IFERROR(('STS Analysis'!D209-'STS Analysis'!G209)/('STS Analysis'!N209-'STS Analysis'!G209),"")</f>
        <v/>
      </c>
      <c r="E209" s="363"/>
      <c r="F209" s="364" t="str">
        <f>+IFERROR(('STS Analysis'!G209-('STS Analysis'!W209))/'STS Analysis'!G209,"")</f>
        <v/>
      </c>
      <c r="G209" s="365" t="str">
        <f>+IFERROR(('STS Analysis'!H209-'STS Analysis'!X209)/'STS Analysis'!H209,"")</f>
        <v/>
      </c>
      <c r="H209" s="365" t="str">
        <f>+IFERROR(('STS Analysis'!I209-'STS Analysis'!Y209)/'STS Analysis'!I209,"")</f>
        <v/>
      </c>
      <c r="I209" s="365" t="str">
        <f>+IFERROR(('STS Analysis'!J209-'STS Analysis'!Z209)/'STS Analysis'!J209,"")</f>
        <v/>
      </c>
      <c r="J209" s="360" t="str">
        <f>+IFERROR(('STS Analysis'!W209-'STS Analysis'!AD209/1000)/'STS Analysis'!W209,"")</f>
        <v/>
      </c>
      <c r="K209" s="365" t="str">
        <f>+IFERROR(('STS Analysis'!X209-'STS Analysis'!AE209)/'STS Analysis'!X209,"")</f>
        <v/>
      </c>
      <c r="L209" s="365" t="str">
        <f>+IFERROR(('STS Analysis'!Y209-'STS Analysis'!AF209)/'STS Analysis'!Y209,"")</f>
        <v/>
      </c>
      <c r="M209" s="365" t="str">
        <f>+IFERROR(('STS Analysis'!Z209-'STS Analysis'!AG209)/'STS Analysis'!Z209,"")</f>
        <v/>
      </c>
      <c r="N209" s="360" t="str">
        <f>+IFERROR(('STS Analysis'!AD209-'STS Analysis'!AK209)/'STS Analysis'!AD209,"")</f>
        <v/>
      </c>
      <c r="O209" s="365" t="str">
        <f>+IFERROR(('STS Analysis'!AE209-'STS Analysis'!AL209)/'STS Analysis'!AE209,"")</f>
        <v/>
      </c>
      <c r="P209" s="365" t="str">
        <f>+IFERROR(('STS Analysis'!AF209-'STS Analysis'!AM209)/'STS Analysis'!AF209,"")</f>
        <v/>
      </c>
      <c r="Q209" s="365" t="str">
        <f>+IFERROR(('STS Analysis'!AG209-'STS Analysis'!AN209)/'STS Analysis'!AG209,"")</f>
        <v/>
      </c>
      <c r="R209" s="360" t="str">
        <f>+IFERROR(('STS Analysis'!AK209-'STS Analysis'!AQ209)/'STS Analysis'!AK209,"")</f>
        <v/>
      </c>
      <c r="S209" s="365" t="str">
        <f>+IFERROR(('STS Analysis'!AL209-'STS Analysis'!AX209)/'STS Analysis'!AL209,"")</f>
        <v/>
      </c>
      <c r="T209" s="365" t="str">
        <f>+IFERROR(('STS Analysis'!AM209-'STS Analysis'!AY209)/'STS Analysis'!AM209,"")</f>
        <v/>
      </c>
      <c r="U209" s="366" t="str">
        <f>+IFERROR(('STS Analysis'!AN209-'STS Analysis'!AZ209)/'STS Analysis'!AN209,"")</f>
        <v/>
      </c>
      <c r="V209" s="364" t="str">
        <f>+IFERROR(('STS Analysis'!D209-'STS Analysis'!AQ209/1000)/'STS Analysis'!D209,"")</f>
        <v/>
      </c>
      <c r="W209" s="367" t="str">
        <f>+IFERROR(('STS Analysis'!E209-'STS Analysis'!AX209)/'STS Analysis'!E209,"")</f>
        <v/>
      </c>
      <c r="X209" s="365" t="str">
        <f>+IFERROR(('STS Analysis'!I209-'STS Analysis'!AY209)/'STS Analysis'!I209,"")</f>
        <v/>
      </c>
      <c r="Y209" s="365" t="str">
        <f>+IFERROR(('STS Analysis'!J209-'STS Analysis'!AZ209)/'STS Analysis'!J209,"")</f>
        <v/>
      </c>
      <c r="Z209" s="368" t="str">
        <f>+IFERROR(('STS Analysis'!K209-'STS Analysis'!BA209)/'STS Analysis'!K209,"")</f>
        <v/>
      </c>
      <c r="AA209" s="360"/>
      <c r="AB209" s="365" t="str">
        <f>+IFERROR(('STS Analysis'!H209-'STS Analysis'!BD209)/'STS Analysis'!H209,"")</f>
        <v/>
      </c>
      <c r="AC209" s="365" t="str">
        <f>+IFERROR(('STS Analysis'!I209-'STS Analysis'!BE209)/'STS Analysis'!I209,"")</f>
        <v/>
      </c>
      <c r="AD209" s="366" t="str">
        <f>+IFERROR(('STS Analysis'!J209-'STS Analysis'!BF209)/'STS Analysis'!J209,"")</f>
        <v/>
      </c>
      <c r="AE209" s="364" t="str">
        <f>+IFERROR(('STS Analysis'!BC209-'STS Analysis'!BI209)/'STS Analysis'!BC209,"")</f>
        <v/>
      </c>
      <c r="AF209" s="365" t="str">
        <f>+IFERROR(('STS Analysis'!BD209-'STS Analysis'!BJ209)/'STS Analysis'!BD209,"")</f>
        <v/>
      </c>
      <c r="AG209" s="365" t="str">
        <f>+IFERROR(('STS Analysis'!BE209-'STS Analysis'!BK209)/'STS Analysis'!BE209,"")</f>
        <v/>
      </c>
      <c r="AH209" s="365" t="str">
        <f>+IFERROR(('STS Analysis'!BF209-'STS Analysis'!BL209)/'STS Analysis'!BF209,"")</f>
        <v/>
      </c>
      <c r="AI209" s="360" t="str">
        <f>+IFERROR(('STS Analysis'!D209-'STS Analysis'!BI209/1000)/'STS Analysis'!D209,"")</f>
        <v/>
      </c>
      <c r="AJ209" s="369" t="str">
        <f>+IFERROR(('STS Analysis'!E209-'STS Analysis'!BJ209)/'STS Analysis'!E209,"")</f>
        <v/>
      </c>
      <c r="AK209" s="365" t="str">
        <f>+IFERROR(('STS Analysis'!I209-'STS Analysis'!BK209)/'STS Analysis'!I209,"")</f>
        <v/>
      </c>
      <c r="AL209" s="365" t="str">
        <f>+IFERROR(('STS Analysis'!J209-'STS Analysis'!BL209)/'STS Analysis'!J209,"")</f>
        <v/>
      </c>
      <c r="AM209" s="366" t="str">
        <f>+IFERROR(('STS Analysis'!K209-'STS Analysis'!BM209)/'STS Analysis'!K209,"")</f>
        <v/>
      </c>
      <c r="AN209" s="370"/>
    </row>
    <row r="210" spans="1:40" ht="15" thickBot="1" x14ac:dyDescent="0.4">
      <c r="A210" s="306">
        <v>43621</v>
      </c>
      <c r="B210" s="360" t="str">
        <f>+IFERROR(('STS Analysis'!D210-'STS Analysis'!G210)/'STS Analysis'!D210,"")</f>
        <v/>
      </c>
      <c r="C210" s="361" t="str">
        <f>+IFERROR(('STS Analysis'!E210-'STS Analysis'!H210)/'STS Analysis'!E210,"")</f>
        <v/>
      </c>
      <c r="D210" s="362" t="str">
        <f>IFERROR(('STS Analysis'!D210-'STS Analysis'!G210)/('STS Analysis'!N210-'STS Analysis'!G210),"")</f>
        <v/>
      </c>
      <c r="E210" s="363"/>
      <c r="F210" s="364" t="str">
        <f>+IFERROR(('STS Analysis'!G210-('STS Analysis'!W210))/'STS Analysis'!G210,"")</f>
        <v/>
      </c>
      <c r="G210" s="365" t="str">
        <f>+IFERROR(('STS Analysis'!H210-'STS Analysis'!X210)/'STS Analysis'!H210,"")</f>
        <v/>
      </c>
      <c r="H210" s="365" t="str">
        <f>+IFERROR(('STS Analysis'!I210-'STS Analysis'!Y210)/'STS Analysis'!I210,"")</f>
        <v/>
      </c>
      <c r="I210" s="365" t="str">
        <f>+IFERROR(('STS Analysis'!J210-'STS Analysis'!Z210)/'STS Analysis'!J210,"")</f>
        <v/>
      </c>
      <c r="J210" s="360" t="str">
        <f>+IFERROR(('STS Analysis'!W210-'STS Analysis'!AD210/1000)/'STS Analysis'!W210,"")</f>
        <v/>
      </c>
      <c r="K210" s="365" t="str">
        <f>+IFERROR(('STS Analysis'!X210-'STS Analysis'!AE210)/'STS Analysis'!X210,"")</f>
        <v/>
      </c>
      <c r="L210" s="365" t="str">
        <f>+IFERROR(('STS Analysis'!Y210-'STS Analysis'!AF210)/'STS Analysis'!Y210,"")</f>
        <v/>
      </c>
      <c r="M210" s="365" t="str">
        <f>+IFERROR(('STS Analysis'!Z210-'STS Analysis'!AG210)/'STS Analysis'!Z210,"")</f>
        <v/>
      </c>
      <c r="N210" s="360" t="str">
        <f>+IFERROR(('STS Analysis'!AD210-'STS Analysis'!AK210)/'STS Analysis'!AD210,"")</f>
        <v/>
      </c>
      <c r="O210" s="365" t="str">
        <f>+IFERROR(('STS Analysis'!AE210-'STS Analysis'!AL210)/'STS Analysis'!AE210,"")</f>
        <v/>
      </c>
      <c r="P210" s="365" t="str">
        <f>+IFERROR(('STS Analysis'!AF210-'STS Analysis'!AM210)/'STS Analysis'!AF210,"")</f>
        <v/>
      </c>
      <c r="Q210" s="365" t="str">
        <f>+IFERROR(('STS Analysis'!AG210-'STS Analysis'!AN210)/'STS Analysis'!AG210,"")</f>
        <v/>
      </c>
      <c r="R210" s="360" t="str">
        <f>+IFERROR(('STS Analysis'!AK210-'STS Analysis'!AQ210)/'STS Analysis'!AK210,"")</f>
        <v/>
      </c>
      <c r="S210" s="365" t="str">
        <f>+IFERROR(('STS Analysis'!AL210-'STS Analysis'!AX210)/'STS Analysis'!AL210,"")</f>
        <v/>
      </c>
      <c r="T210" s="365" t="str">
        <f>+IFERROR(('STS Analysis'!AM210-'STS Analysis'!AY210)/'STS Analysis'!AM210,"")</f>
        <v/>
      </c>
      <c r="U210" s="366" t="str">
        <f>+IFERROR(('STS Analysis'!AN210-'STS Analysis'!AZ210)/'STS Analysis'!AN210,"")</f>
        <v/>
      </c>
      <c r="V210" s="364" t="str">
        <f>+IFERROR(('STS Analysis'!D210-'STS Analysis'!AQ210/1000)/'STS Analysis'!D210,"")</f>
        <v/>
      </c>
      <c r="W210" s="367" t="str">
        <f>+IFERROR(('STS Analysis'!E210-'STS Analysis'!AX210)/'STS Analysis'!E210,"")</f>
        <v/>
      </c>
      <c r="X210" s="365" t="str">
        <f>+IFERROR(('STS Analysis'!I210-'STS Analysis'!AY210)/'STS Analysis'!I210,"")</f>
        <v/>
      </c>
      <c r="Y210" s="365" t="str">
        <f>+IFERROR(('STS Analysis'!J210-'STS Analysis'!AZ210)/'STS Analysis'!J210,"")</f>
        <v/>
      </c>
      <c r="Z210" s="368" t="str">
        <f>+IFERROR(('STS Analysis'!K210-'STS Analysis'!BA210)/'STS Analysis'!K210,"")</f>
        <v/>
      </c>
      <c r="AA210" s="360"/>
      <c r="AB210" s="365" t="str">
        <f>+IFERROR(('STS Analysis'!H210-'STS Analysis'!BD210)/'STS Analysis'!H210,"")</f>
        <v/>
      </c>
      <c r="AC210" s="365" t="str">
        <f>+IFERROR(('STS Analysis'!I210-'STS Analysis'!BE210)/'STS Analysis'!I210,"")</f>
        <v/>
      </c>
      <c r="AD210" s="366" t="str">
        <f>+IFERROR(('STS Analysis'!J210-'STS Analysis'!BF210)/'STS Analysis'!J210,"")</f>
        <v/>
      </c>
      <c r="AE210" s="364" t="str">
        <f>+IFERROR(('STS Analysis'!BC210-'STS Analysis'!BI210)/'STS Analysis'!BC210,"")</f>
        <v/>
      </c>
      <c r="AF210" s="365" t="str">
        <f>+IFERROR(('STS Analysis'!BD210-'STS Analysis'!BJ210)/'STS Analysis'!BD210,"")</f>
        <v/>
      </c>
      <c r="AG210" s="365" t="str">
        <f>+IFERROR(('STS Analysis'!BE210-'STS Analysis'!BK210)/'STS Analysis'!BE210,"")</f>
        <v/>
      </c>
      <c r="AH210" s="365" t="str">
        <f>+IFERROR(('STS Analysis'!BF210-'STS Analysis'!BL210)/'STS Analysis'!BF210,"")</f>
        <v/>
      </c>
      <c r="AI210" s="360" t="str">
        <f>+IFERROR(('STS Analysis'!D210-'STS Analysis'!BI210/1000)/'STS Analysis'!D210,"")</f>
        <v/>
      </c>
      <c r="AJ210" s="369" t="str">
        <f>+IFERROR(('STS Analysis'!E210-'STS Analysis'!BJ210)/'STS Analysis'!E210,"")</f>
        <v/>
      </c>
      <c r="AK210" s="365" t="str">
        <f>+IFERROR(('STS Analysis'!I210-'STS Analysis'!BK210)/'STS Analysis'!I210,"")</f>
        <v/>
      </c>
      <c r="AL210" s="365" t="str">
        <f>+IFERROR(('STS Analysis'!J210-'STS Analysis'!BL210)/'STS Analysis'!J210,"")</f>
        <v/>
      </c>
      <c r="AM210" s="366" t="str">
        <f>+IFERROR(('STS Analysis'!K210-'STS Analysis'!BM210)/'STS Analysis'!K210,"")</f>
        <v/>
      </c>
      <c r="AN210" s="370"/>
    </row>
    <row r="211" spans="1:40" ht="15" thickBot="1" x14ac:dyDescent="0.4">
      <c r="A211" s="306">
        <v>43622</v>
      </c>
      <c r="B211" s="360" t="str">
        <f>+IFERROR(('STS Analysis'!D211-'STS Analysis'!G211)/'STS Analysis'!D211,"")</f>
        <v/>
      </c>
      <c r="C211" s="361" t="str">
        <f>+IFERROR(('STS Analysis'!E211-'STS Analysis'!H211)/'STS Analysis'!E211,"")</f>
        <v/>
      </c>
      <c r="D211" s="362" t="str">
        <f>IFERROR(('STS Analysis'!D211-'STS Analysis'!G211)/('STS Analysis'!N211-'STS Analysis'!G211),"")</f>
        <v/>
      </c>
      <c r="E211" s="363"/>
      <c r="F211" s="364" t="str">
        <f>+IFERROR(('STS Analysis'!G211-('STS Analysis'!W211))/'STS Analysis'!G211,"")</f>
        <v/>
      </c>
      <c r="G211" s="365" t="str">
        <f>+IFERROR(('STS Analysis'!H211-'STS Analysis'!X211)/'STS Analysis'!H211,"")</f>
        <v/>
      </c>
      <c r="H211" s="365" t="str">
        <f>+IFERROR(('STS Analysis'!I211-'STS Analysis'!Y211)/'STS Analysis'!I211,"")</f>
        <v/>
      </c>
      <c r="I211" s="365" t="str">
        <f>+IFERROR(('STS Analysis'!J211-'STS Analysis'!Z211)/'STS Analysis'!J211,"")</f>
        <v/>
      </c>
      <c r="J211" s="360" t="str">
        <f>+IFERROR(('STS Analysis'!W211-'STS Analysis'!AD211/1000)/'STS Analysis'!W211,"")</f>
        <v/>
      </c>
      <c r="K211" s="365" t="str">
        <f>+IFERROR(('STS Analysis'!X211-'STS Analysis'!AE211)/'STS Analysis'!X211,"")</f>
        <v/>
      </c>
      <c r="L211" s="365" t="str">
        <f>+IFERROR(('STS Analysis'!Y211-'STS Analysis'!AF211)/'STS Analysis'!Y211,"")</f>
        <v/>
      </c>
      <c r="M211" s="365" t="str">
        <f>+IFERROR(('STS Analysis'!Z211-'STS Analysis'!AG211)/'STS Analysis'!Z211,"")</f>
        <v/>
      </c>
      <c r="N211" s="360" t="str">
        <f>+IFERROR(('STS Analysis'!AD211-'STS Analysis'!AK211)/'STS Analysis'!AD211,"")</f>
        <v/>
      </c>
      <c r="O211" s="365" t="str">
        <f>+IFERROR(('STS Analysis'!AE211-'STS Analysis'!AL211)/'STS Analysis'!AE211,"")</f>
        <v/>
      </c>
      <c r="P211" s="365" t="str">
        <f>+IFERROR(('STS Analysis'!AF211-'STS Analysis'!AM211)/'STS Analysis'!AF211,"")</f>
        <v/>
      </c>
      <c r="Q211" s="365" t="str">
        <f>+IFERROR(('STS Analysis'!AG211-'STS Analysis'!AN211)/'STS Analysis'!AG211,"")</f>
        <v/>
      </c>
      <c r="R211" s="360" t="str">
        <f>+IFERROR(('STS Analysis'!AK211-'STS Analysis'!AQ211)/'STS Analysis'!AK211,"")</f>
        <v/>
      </c>
      <c r="S211" s="365" t="str">
        <f>+IFERROR(('STS Analysis'!AL211-'STS Analysis'!AX211)/'STS Analysis'!AL211,"")</f>
        <v/>
      </c>
      <c r="T211" s="365" t="str">
        <f>+IFERROR(('STS Analysis'!AM211-'STS Analysis'!AY211)/'STS Analysis'!AM211,"")</f>
        <v/>
      </c>
      <c r="U211" s="366" t="str">
        <f>+IFERROR(('STS Analysis'!AN211-'STS Analysis'!AZ211)/'STS Analysis'!AN211,"")</f>
        <v/>
      </c>
      <c r="V211" s="364" t="str">
        <f>+IFERROR(('STS Analysis'!D211-'STS Analysis'!AQ211/1000)/'STS Analysis'!D211,"")</f>
        <v/>
      </c>
      <c r="W211" s="367" t="str">
        <f>+IFERROR(('STS Analysis'!E211-'STS Analysis'!AX211)/'STS Analysis'!E211,"")</f>
        <v/>
      </c>
      <c r="X211" s="365" t="str">
        <f>+IFERROR(('STS Analysis'!I211-'STS Analysis'!AY211)/'STS Analysis'!I211,"")</f>
        <v/>
      </c>
      <c r="Y211" s="365" t="str">
        <f>+IFERROR(('STS Analysis'!J211-'STS Analysis'!AZ211)/'STS Analysis'!J211,"")</f>
        <v/>
      </c>
      <c r="Z211" s="368" t="str">
        <f>+IFERROR(('STS Analysis'!K211-'STS Analysis'!BA211)/'STS Analysis'!K211,"")</f>
        <v/>
      </c>
      <c r="AA211" s="360"/>
      <c r="AB211" s="365" t="str">
        <f>+IFERROR(('STS Analysis'!H211-'STS Analysis'!BD211)/'STS Analysis'!H211,"")</f>
        <v/>
      </c>
      <c r="AC211" s="365" t="str">
        <f>+IFERROR(('STS Analysis'!I211-'STS Analysis'!BE211)/'STS Analysis'!I211,"")</f>
        <v/>
      </c>
      <c r="AD211" s="366" t="str">
        <f>+IFERROR(('STS Analysis'!J211-'STS Analysis'!BF211)/'STS Analysis'!J211,"")</f>
        <v/>
      </c>
      <c r="AE211" s="364" t="str">
        <f>+IFERROR(('STS Analysis'!BC211-'STS Analysis'!BI211)/'STS Analysis'!BC211,"")</f>
        <v/>
      </c>
      <c r="AF211" s="365" t="str">
        <f>+IFERROR(('STS Analysis'!BD211-'STS Analysis'!BJ211)/'STS Analysis'!BD211,"")</f>
        <v/>
      </c>
      <c r="AG211" s="365" t="str">
        <f>+IFERROR(('STS Analysis'!BE211-'STS Analysis'!BK211)/'STS Analysis'!BE211,"")</f>
        <v/>
      </c>
      <c r="AH211" s="365" t="str">
        <f>+IFERROR(('STS Analysis'!BF211-'STS Analysis'!BL211)/'STS Analysis'!BF211,"")</f>
        <v/>
      </c>
      <c r="AI211" s="360" t="str">
        <f>+IFERROR(('STS Analysis'!D211-'STS Analysis'!BI211/1000)/'STS Analysis'!D211,"")</f>
        <v/>
      </c>
      <c r="AJ211" s="369" t="str">
        <f>+IFERROR(('STS Analysis'!E211-'STS Analysis'!BJ211)/'STS Analysis'!E211,"")</f>
        <v/>
      </c>
      <c r="AK211" s="365" t="str">
        <f>+IFERROR(('STS Analysis'!I211-'STS Analysis'!BK211)/'STS Analysis'!I211,"")</f>
        <v/>
      </c>
      <c r="AL211" s="365" t="str">
        <f>+IFERROR(('STS Analysis'!J211-'STS Analysis'!BL211)/'STS Analysis'!J211,"")</f>
        <v/>
      </c>
      <c r="AM211" s="366" t="str">
        <f>+IFERROR(('STS Analysis'!K211-'STS Analysis'!BM211)/'STS Analysis'!K211,"")</f>
        <v/>
      </c>
      <c r="AN211" s="370"/>
    </row>
    <row r="212" spans="1:40" ht="15" thickBot="1" x14ac:dyDescent="0.4">
      <c r="A212" s="306">
        <v>43623</v>
      </c>
      <c r="B212" s="360" t="str">
        <f>+IFERROR(('STS Analysis'!D212-'STS Analysis'!G212)/'STS Analysis'!D212,"")</f>
        <v/>
      </c>
      <c r="C212" s="361" t="str">
        <f>+IFERROR(('STS Analysis'!E212-'STS Analysis'!H212)/'STS Analysis'!E212,"")</f>
        <v/>
      </c>
      <c r="D212" s="362" t="str">
        <f>IFERROR(('STS Analysis'!D212-'STS Analysis'!G212)/('STS Analysis'!N212-'STS Analysis'!G212),"")</f>
        <v/>
      </c>
      <c r="E212" s="363"/>
      <c r="F212" s="364" t="str">
        <f>+IFERROR(('STS Analysis'!G212-('STS Analysis'!W212))/'STS Analysis'!G212,"")</f>
        <v/>
      </c>
      <c r="G212" s="365" t="str">
        <f>+IFERROR(('STS Analysis'!H212-'STS Analysis'!X212)/'STS Analysis'!H212,"")</f>
        <v/>
      </c>
      <c r="H212" s="365" t="str">
        <f>+IFERROR(('STS Analysis'!I212-'STS Analysis'!Y212)/'STS Analysis'!I212,"")</f>
        <v/>
      </c>
      <c r="I212" s="365" t="str">
        <f>+IFERROR(('STS Analysis'!J212-'STS Analysis'!Z212)/'STS Analysis'!J212,"")</f>
        <v/>
      </c>
      <c r="J212" s="360" t="str">
        <f>+IFERROR(('STS Analysis'!W212-'STS Analysis'!AD212/1000)/'STS Analysis'!W212,"")</f>
        <v/>
      </c>
      <c r="K212" s="365" t="str">
        <f>+IFERROR(('STS Analysis'!X212-'STS Analysis'!AE212)/'STS Analysis'!X212,"")</f>
        <v/>
      </c>
      <c r="L212" s="365" t="str">
        <f>+IFERROR(('STS Analysis'!Y212-'STS Analysis'!AF212)/'STS Analysis'!Y212,"")</f>
        <v/>
      </c>
      <c r="M212" s="365" t="str">
        <f>+IFERROR(('STS Analysis'!Z212-'STS Analysis'!AG212)/'STS Analysis'!Z212,"")</f>
        <v/>
      </c>
      <c r="N212" s="360" t="str">
        <f>+IFERROR(('STS Analysis'!AD212-'STS Analysis'!AK212)/'STS Analysis'!AD212,"")</f>
        <v/>
      </c>
      <c r="O212" s="365" t="str">
        <f>+IFERROR(('STS Analysis'!AE212-'STS Analysis'!AL212)/'STS Analysis'!AE212,"")</f>
        <v/>
      </c>
      <c r="P212" s="365" t="str">
        <f>+IFERROR(('STS Analysis'!AF212-'STS Analysis'!AM212)/'STS Analysis'!AF212,"")</f>
        <v/>
      </c>
      <c r="Q212" s="365" t="str">
        <f>+IFERROR(('STS Analysis'!AG212-'STS Analysis'!AN212)/'STS Analysis'!AG212,"")</f>
        <v/>
      </c>
      <c r="R212" s="360" t="str">
        <f>+IFERROR(('STS Analysis'!AK212-'STS Analysis'!AQ212)/'STS Analysis'!AK212,"")</f>
        <v/>
      </c>
      <c r="S212" s="365" t="str">
        <f>+IFERROR(('STS Analysis'!AL212-'STS Analysis'!AX212)/'STS Analysis'!AL212,"")</f>
        <v/>
      </c>
      <c r="T212" s="365" t="str">
        <f>+IFERROR(('STS Analysis'!AM212-'STS Analysis'!AY212)/'STS Analysis'!AM212,"")</f>
        <v/>
      </c>
      <c r="U212" s="366" t="str">
        <f>+IFERROR(('STS Analysis'!AN212-'STS Analysis'!AZ212)/'STS Analysis'!AN212,"")</f>
        <v/>
      </c>
      <c r="V212" s="364" t="str">
        <f>+IFERROR(('STS Analysis'!D212-'STS Analysis'!AQ212/1000)/'STS Analysis'!D212,"")</f>
        <v/>
      </c>
      <c r="W212" s="367" t="str">
        <f>+IFERROR(('STS Analysis'!E212-'STS Analysis'!AX212)/'STS Analysis'!E212,"")</f>
        <v/>
      </c>
      <c r="X212" s="365" t="str">
        <f>+IFERROR(('STS Analysis'!I212-'STS Analysis'!AY212)/'STS Analysis'!I212,"")</f>
        <v/>
      </c>
      <c r="Y212" s="365" t="str">
        <f>+IFERROR(('STS Analysis'!J212-'STS Analysis'!AZ212)/'STS Analysis'!J212,"")</f>
        <v/>
      </c>
      <c r="Z212" s="368" t="str">
        <f>+IFERROR(('STS Analysis'!K212-'STS Analysis'!BA212)/'STS Analysis'!K212,"")</f>
        <v/>
      </c>
      <c r="AA212" s="360"/>
      <c r="AB212" s="365" t="str">
        <f>+IFERROR(('STS Analysis'!H212-'STS Analysis'!BD212)/'STS Analysis'!H212,"")</f>
        <v/>
      </c>
      <c r="AC212" s="365" t="str">
        <f>+IFERROR(('STS Analysis'!I212-'STS Analysis'!BE212)/'STS Analysis'!I212,"")</f>
        <v/>
      </c>
      <c r="AD212" s="366" t="str">
        <f>+IFERROR(('STS Analysis'!J212-'STS Analysis'!BF212)/'STS Analysis'!J212,"")</f>
        <v/>
      </c>
      <c r="AE212" s="364" t="str">
        <f>+IFERROR(('STS Analysis'!BC212-'STS Analysis'!BI212)/'STS Analysis'!BC212,"")</f>
        <v/>
      </c>
      <c r="AF212" s="365" t="str">
        <f>+IFERROR(('STS Analysis'!BD212-'STS Analysis'!BJ212)/'STS Analysis'!BD212,"")</f>
        <v/>
      </c>
      <c r="AG212" s="365" t="str">
        <f>+IFERROR(('STS Analysis'!BE212-'STS Analysis'!BK212)/'STS Analysis'!BE212,"")</f>
        <v/>
      </c>
      <c r="AH212" s="365" t="str">
        <f>+IFERROR(('STS Analysis'!BF212-'STS Analysis'!BL212)/'STS Analysis'!BF212,"")</f>
        <v/>
      </c>
      <c r="AI212" s="360" t="str">
        <f>+IFERROR(('STS Analysis'!D212-'STS Analysis'!BI212/1000)/'STS Analysis'!D212,"")</f>
        <v/>
      </c>
      <c r="AJ212" s="369" t="str">
        <f>+IFERROR(('STS Analysis'!E212-'STS Analysis'!BJ212)/'STS Analysis'!E212,"")</f>
        <v/>
      </c>
      <c r="AK212" s="365" t="str">
        <f>+IFERROR(('STS Analysis'!I212-'STS Analysis'!BK212)/'STS Analysis'!I212,"")</f>
        <v/>
      </c>
      <c r="AL212" s="365" t="str">
        <f>+IFERROR(('STS Analysis'!J212-'STS Analysis'!BL212)/'STS Analysis'!J212,"")</f>
        <v/>
      </c>
      <c r="AM212" s="366" t="str">
        <f>+IFERROR(('STS Analysis'!K212-'STS Analysis'!BM212)/'STS Analysis'!K212,"")</f>
        <v/>
      </c>
      <c r="AN212" s="370"/>
    </row>
    <row r="213" spans="1:40" ht="15" thickBot="1" x14ac:dyDescent="0.4">
      <c r="A213" s="306">
        <v>43624</v>
      </c>
      <c r="B213" s="307" t="str">
        <f>+IFERROR(('STS Analysis'!D213-'STS Analysis'!G213)/'STS Analysis'!D213,"")</f>
        <v/>
      </c>
      <c r="C213" s="296" t="str">
        <f>+IFERROR(('STS Analysis'!E213-'STS Analysis'!H213)/'STS Analysis'!E213,"")</f>
        <v/>
      </c>
      <c r="D213" s="308" t="str">
        <f>IFERROR(('STS Analysis'!D213-'STS Analysis'!G213)/('STS Analysis'!N213-'STS Analysis'!G213),"")</f>
        <v/>
      </c>
      <c r="E213" s="309"/>
      <c r="F213" s="310" t="str">
        <f>+IFERROR(('STS Analysis'!G213-('STS Analysis'!W213))/'STS Analysis'!G213,"")</f>
        <v/>
      </c>
      <c r="G213" s="311" t="str">
        <f>+IFERROR(('STS Analysis'!H213-'STS Analysis'!X213)/'STS Analysis'!H213,"")</f>
        <v/>
      </c>
      <c r="H213" s="311" t="str">
        <f>+IFERROR(('STS Analysis'!I213-'STS Analysis'!Y213)/'STS Analysis'!I213,"")</f>
        <v/>
      </c>
      <c r="I213" s="311" t="str">
        <f>+IFERROR(('STS Analysis'!J213-'STS Analysis'!Z213)/'STS Analysis'!J213,"")</f>
        <v/>
      </c>
      <c r="J213" s="307" t="str">
        <f>+IFERROR(('STS Analysis'!W213-'STS Analysis'!AD213/1000)/'STS Analysis'!W213,"")</f>
        <v/>
      </c>
      <c r="K213" s="311" t="str">
        <f>+IFERROR(('STS Analysis'!X213-'STS Analysis'!AE213)/'STS Analysis'!X213,"")</f>
        <v/>
      </c>
      <c r="L213" s="311" t="str">
        <f>+IFERROR(('STS Analysis'!Y213-'STS Analysis'!AF213)/'STS Analysis'!Y213,"")</f>
        <v/>
      </c>
      <c r="M213" s="311" t="str">
        <f>+IFERROR(('STS Analysis'!Z213-'STS Analysis'!AG213)/'STS Analysis'!Z213,"")</f>
        <v/>
      </c>
      <c r="N213" s="307" t="str">
        <f>+IFERROR(('STS Analysis'!AD213-'STS Analysis'!AK213)/'STS Analysis'!AD213,"")</f>
        <v/>
      </c>
      <c r="O213" s="311" t="str">
        <f>+IFERROR(('STS Analysis'!AE213-'STS Analysis'!AL213)/'STS Analysis'!AE213,"")</f>
        <v/>
      </c>
      <c r="P213" s="311" t="str">
        <f>+IFERROR(('STS Analysis'!AF213-'STS Analysis'!AM213)/'STS Analysis'!AF213,"")</f>
        <v/>
      </c>
      <c r="Q213" s="311" t="str">
        <f>+IFERROR(('STS Analysis'!AG213-'STS Analysis'!AN213)/'STS Analysis'!AG213,"")</f>
        <v/>
      </c>
      <c r="R213" s="307" t="str">
        <f>+IFERROR(('STS Analysis'!AK213-'STS Analysis'!AQ213)/'STS Analysis'!AK213,"")</f>
        <v/>
      </c>
      <c r="S213" s="311" t="str">
        <f>+IFERROR(('STS Analysis'!AL213-'STS Analysis'!AX213)/'STS Analysis'!AL213,"")</f>
        <v/>
      </c>
      <c r="T213" s="311" t="str">
        <f>+IFERROR(('STS Analysis'!AM213-'STS Analysis'!AY213)/'STS Analysis'!AM213,"")</f>
        <v/>
      </c>
      <c r="U213" s="312" t="str">
        <f>+IFERROR(('STS Analysis'!AN213-'STS Analysis'!AZ213)/'STS Analysis'!AN213,"")</f>
        <v/>
      </c>
      <c r="V213" s="310" t="str">
        <f>+IFERROR(('STS Analysis'!D213-'STS Analysis'!AQ213/1000)/'STS Analysis'!D213,"")</f>
        <v/>
      </c>
      <c r="W213" s="299" t="str">
        <f>+IFERROR(('STS Analysis'!E213-'STS Analysis'!AX213)/'STS Analysis'!E213,"")</f>
        <v/>
      </c>
      <c r="X213" s="311" t="str">
        <f>+IFERROR(('STS Analysis'!I213-'STS Analysis'!AY213)/'STS Analysis'!I213,"")</f>
        <v/>
      </c>
      <c r="Y213" s="311" t="str">
        <f>+IFERROR(('STS Analysis'!J213-'STS Analysis'!AZ213)/'STS Analysis'!J213,"")</f>
        <v/>
      </c>
      <c r="Z213" s="313" t="str">
        <f>+IFERROR(('STS Analysis'!K213-'STS Analysis'!BA213)/'STS Analysis'!K213,"")</f>
        <v/>
      </c>
      <c r="AA213" s="307"/>
      <c r="AB213" s="311" t="str">
        <f>+IFERROR(('STS Analysis'!H213-'STS Analysis'!BD213)/'STS Analysis'!H213,"")</f>
        <v/>
      </c>
      <c r="AC213" s="311" t="str">
        <f>+IFERROR(('STS Analysis'!I213-'STS Analysis'!BE213)/'STS Analysis'!I213,"")</f>
        <v/>
      </c>
      <c r="AD213" s="312" t="str">
        <f>+IFERROR(('STS Analysis'!J213-'STS Analysis'!BF213)/'STS Analysis'!J213,"")</f>
        <v/>
      </c>
      <c r="AE213" s="310" t="str">
        <f>+IFERROR(('STS Analysis'!BC213-'STS Analysis'!BI213)/'STS Analysis'!BC213,"")</f>
        <v/>
      </c>
      <c r="AF213" s="311" t="str">
        <f>+IFERROR(('STS Analysis'!BD213-'STS Analysis'!BJ213)/'STS Analysis'!BD213,"")</f>
        <v/>
      </c>
      <c r="AG213" s="311" t="str">
        <f>+IFERROR(('STS Analysis'!BE213-'STS Analysis'!BK213)/'STS Analysis'!BE213,"")</f>
        <v/>
      </c>
      <c r="AH213" s="311" t="str">
        <f>+IFERROR(('STS Analysis'!BF213-'STS Analysis'!BL213)/'STS Analysis'!BF213,"")</f>
        <v/>
      </c>
      <c r="AI213" s="307" t="str">
        <f>+IFERROR(('STS Analysis'!D213-'STS Analysis'!BI213/1000)/'STS Analysis'!D213,"")</f>
        <v/>
      </c>
      <c r="AJ213" s="338" t="str">
        <f>+IFERROR(('STS Analysis'!E213-'STS Analysis'!BJ213)/'STS Analysis'!E213,"")</f>
        <v/>
      </c>
      <c r="AK213" s="311" t="str">
        <f>+IFERROR(('STS Analysis'!I213-'STS Analysis'!BK213)/'STS Analysis'!I213,"")</f>
        <v/>
      </c>
      <c r="AL213" s="311" t="str">
        <f>+IFERROR(('STS Analysis'!J213-'STS Analysis'!BL213)/'STS Analysis'!J213,"")</f>
        <v/>
      </c>
      <c r="AM213" s="312" t="str">
        <f>+IFERROR(('STS Analysis'!K213-'STS Analysis'!BM213)/'STS Analysis'!K213,"")</f>
        <v/>
      </c>
      <c r="AN213" s="279"/>
    </row>
    <row r="214" spans="1:40" ht="15" thickBot="1" x14ac:dyDescent="0.4">
      <c r="A214" s="306">
        <v>43625</v>
      </c>
      <c r="B214" s="307" t="str">
        <f>+IFERROR(('STS Analysis'!D214-'STS Analysis'!G214)/'STS Analysis'!D214,"")</f>
        <v/>
      </c>
      <c r="C214" s="296" t="str">
        <f>+IFERROR(('STS Analysis'!E214-'STS Analysis'!H214)/'STS Analysis'!E214,"")</f>
        <v/>
      </c>
      <c r="D214" s="308" t="str">
        <f>IFERROR(('STS Analysis'!D214-'STS Analysis'!G214)/('STS Analysis'!N214-'STS Analysis'!G214),"")</f>
        <v/>
      </c>
      <c r="E214" s="309"/>
      <c r="F214" s="310" t="str">
        <f>+IFERROR(('STS Analysis'!G214-('STS Analysis'!W214))/'STS Analysis'!G214,"")</f>
        <v/>
      </c>
      <c r="G214" s="311" t="str">
        <f>+IFERROR(('STS Analysis'!H214-'STS Analysis'!X214)/'STS Analysis'!H214,"")</f>
        <v/>
      </c>
      <c r="H214" s="311" t="str">
        <f>+IFERROR(('STS Analysis'!I214-'STS Analysis'!Y214)/'STS Analysis'!I214,"")</f>
        <v/>
      </c>
      <c r="I214" s="311" t="str">
        <f>+IFERROR(('STS Analysis'!J214-'STS Analysis'!Z214)/'STS Analysis'!J214,"")</f>
        <v/>
      </c>
      <c r="J214" s="307" t="str">
        <f>+IFERROR(('STS Analysis'!W214-'STS Analysis'!AD214/1000)/'STS Analysis'!W214,"")</f>
        <v/>
      </c>
      <c r="K214" s="311" t="str">
        <f>+IFERROR(('STS Analysis'!X214-'STS Analysis'!AE214)/'STS Analysis'!X214,"")</f>
        <v/>
      </c>
      <c r="L214" s="311" t="str">
        <f>+IFERROR(('STS Analysis'!Y214-'STS Analysis'!AF214)/'STS Analysis'!Y214,"")</f>
        <v/>
      </c>
      <c r="M214" s="311" t="str">
        <f>+IFERROR(('STS Analysis'!Z214-'STS Analysis'!AG214)/'STS Analysis'!Z214,"")</f>
        <v/>
      </c>
      <c r="N214" s="307" t="str">
        <f>+IFERROR(('STS Analysis'!AD214-'STS Analysis'!AK214)/'STS Analysis'!AD214,"")</f>
        <v/>
      </c>
      <c r="O214" s="311" t="str">
        <f>+IFERROR(('STS Analysis'!AE214-'STS Analysis'!AL214)/'STS Analysis'!AE214,"")</f>
        <v/>
      </c>
      <c r="P214" s="311" t="str">
        <f>+IFERROR(('STS Analysis'!AF214-'STS Analysis'!AM214)/'STS Analysis'!AF214,"")</f>
        <v/>
      </c>
      <c r="Q214" s="311" t="str">
        <f>+IFERROR(('STS Analysis'!AG214-'STS Analysis'!AN214)/'STS Analysis'!AG214,"")</f>
        <v/>
      </c>
      <c r="R214" s="307" t="str">
        <f>+IFERROR(('STS Analysis'!AK214-'STS Analysis'!AQ214)/'STS Analysis'!AK214,"")</f>
        <v/>
      </c>
      <c r="S214" s="311" t="str">
        <f>+IFERROR(('STS Analysis'!AL214-'STS Analysis'!AX214)/'STS Analysis'!AL214,"")</f>
        <v/>
      </c>
      <c r="T214" s="311" t="str">
        <f>+IFERROR(('STS Analysis'!AM214-'STS Analysis'!AY214)/'STS Analysis'!AM214,"")</f>
        <v/>
      </c>
      <c r="U214" s="312" t="str">
        <f>+IFERROR(('STS Analysis'!AN214-'STS Analysis'!AZ214)/'STS Analysis'!AN214,"")</f>
        <v/>
      </c>
      <c r="V214" s="310" t="str">
        <f>+IFERROR(('STS Analysis'!D214-'STS Analysis'!AQ214/1000)/'STS Analysis'!D214,"")</f>
        <v/>
      </c>
      <c r="W214" s="299" t="str">
        <f>+IFERROR(('STS Analysis'!E214-'STS Analysis'!AX214)/'STS Analysis'!E214,"")</f>
        <v/>
      </c>
      <c r="X214" s="311" t="str">
        <f>+IFERROR(('STS Analysis'!I214-'STS Analysis'!AY214)/'STS Analysis'!I214,"")</f>
        <v/>
      </c>
      <c r="Y214" s="311" t="str">
        <f>+IFERROR(('STS Analysis'!J214-'STS Analysis'!AZ214)/'STS Analysis'!J214,"")</f>
        <v/>
      </c>
      <c r="Z214" s="313" t="str">
        <f>+IFERROR(('STS Analysis'!K214-'STS Analysis'!BA214)/'STS Analysis'!K214,"")</f>
        <v/>
      </c>
      <c r="AA214" s="307"/>
      <c r="AB214" s="311" t="str">
        <f>+IFERROR(('STS Analysis'!H214-'STS Analysis'!BD214)/'STS Analysis'!H214,"")</f>
        <v/>
      </c>
      <c r="AC214" s="311" t="str">
        <f>+IFERROR(('STS Analysis'!I214-'STS Analysis'!BE214)/'STS Analysis'!I214,"")</f>
        <v/>
      </c>
      <c r="AD214" s="312" t="str">
        <f>+IFERROR(('STS Analysis'!J214-'STS Analysis'!BF214)/'STS Analysis'!J214,"")</f>
        <v/>
      </c>
      <c r="AE214" s="310" t="str">
        <f>+IFERROR(('STS Analysis'!BC214-'STS Analysis'!BI214)/'STS Analysis'!BC214,"")</f>
        <v/>
      </c>
      <c r="AF214" s="311" t="str">
        <f>+IFERROR(('STS Analysis'!BD214-'STS Analysis'!BJ214)/'STS Analysis'!BD214,"")</f>
        <v/>
      </c>
      <c r="AG214" s="311" t="str">
        <f>+IFERROR(('STS Analysis'!BE214-'STS Analysis'!BK214)/'STS Analysis'!BE214,"")</f>
        <v/>
      </c>
      <c r="AH214" s="311" t="str">
        <f>+IFERROR(('STS Analysis'!BF214-'STS Analysis'!BL214)/'STS Analysis'!BF214,"")</f>
        <v/>
      </c>
      <c r="AI214" s="307" t="str">
        <f>+IFERROR(('STS Analysis'!D214-'STS Analysis'!BI214/1000)/'STS Analysis'!D214,"")</f>
        <v/>
      </c>
      <c r="AJ214" s="338" t="str">
        <f>+IFERROR(('STS Analysis'!E214-'STS Analysis'!BJ214)/'STS Analysis'!E214,"")</f>
        <v/>
      </c>
      <c r="AK214" s="311" t="str">
        <f>+IFERROR(('STS Analysis'!I214-'STS Analysis'!BK214)/'STS Analysis'!I214,"")</f>
        <v/>
      </c>
      <c r="AL214" s="311" t="str">
        <f>+IFERROR(('STS Analysis'!J214-'STS Analysis'!BL214)/'STS Analysis'!J214,"")</f>
        <v/>
      </c>
      <c r="AM214" s="312" t="str">
        <f>+IFERROR(('STS Analysis'!K214-'STS Analysis'!BM214)/'STS Analysis'!K214,"")</f>
        <v/>
      </c>
      <c r="AN214" s="279"/>
    </row>
    <row r="215" spans="1:40" ht="15" thickBot="1" x14ac:dyDescent="0.4">
      <c r="A215" s="306">
        <v>43626</v>
      </c>
      <c r="B215" s="360">
        <f>+IFERROR(('STS Analysis'!D215-'STS Analysis'!G215)/'STS Analysis'!D215,"")</f>
        <v>0.46547708866215792</v>
      </c>
      <c r="C215" s="361" t="str">
        <f>+IFERROR(('STS Analysis'!E215-'STS Analysis'!H215)/'STS Analysis'!E215,"")</f>
        <v/>
      </c>
      <c r="D215" s="362">
        <f>IFERROR(('STS Analysis'!D215-'STS Analysis'!G215)/('STS Analysis'!N215-'STS Analysis'!G215),"")</f>
        <v>7.9032295406357242E-2</v>
      </c>
      <c r="E215" s="363"/>
      <c r="F215" s="364" t="str">
        <f>+IFERROR(('STS Analysis'!G215-('STS Analysis'!W215))/'STS Analysis'!G215,"")</f>
        <v/>
      </c>
      <c r="G215" s="365" t="str">
        <f>+IFERROR(('STS Analysis'!H215-'STS Analysis'!X215)/'STS Analysis'!H215,"")</f>
        <v/>
      </c>
      <c r="H215" s="365" t="str">
        <f>+IFERROR(('STS Analysis'!I215-'STS Analysis'!Y215)/'STS Analysis'!I215,"")</f>
        <v/>
      </c>
      <c r="I215" s="365" t="str">
        <f>+IFERROR(('STS Analysis'!J215-'STS Analysis'!Z215)/'STS Analysis'!J215,"")</f>
        <v/>
      </c>
      <c r="J215" s="360" t="str">
        <f>+IFERROR(('STS Analysis'!W215-'STS Analysis'!AD215/1000)/'STS Analysis'!W215,"")</f>
        <v/>
      </c>
      <c r="K215" s="365" t="str">
        <f>+IFERROR(('STS Analysis'!X215-'STS Analysis'!AE215)/'STS Analysis'!X215,"")</f>
        <v/>
      </c>
      <c r="L215" s="365" t="str">
        <f>+IFERROR(('STS Analysis'!Y215-'STS Analysis'!AF215)/'STS Analysis'!Y215,"")</f>
        <v/>
      </c>
      <c r="M215" s="365" t="str">
        <f>+IFERROR(('STS Analysis'!Z215-'STS Analysis'!AG215)/'STS Analysis'!Z215,"")</f>
        <v/>
      </c>
      <c r="N215" s="360" t="str">
        <f>+IFERROR(('STS Analysis'!AD215-'STS Analysis'!AK215)/'STS Analysis'!AD215,"")</f>
        <v/>
      </c>
      <c r="O215" s="365" t="str">
        <f>+IFERROR(('STS Analysis'!AE215-'STS Analysis'!AL215)/'STS Analysis'!AE215,"")</f>
        <v/>
      </c>
      <c r="P215" s="365" t="str">
        <f>+IFERROR(('STS Analysis'!AF215-'STS Analysis'!AM215)/'STS Analysis'!AF215,"")</f>
        <v/>
      </c>
      <c r="Q215" s="365" t="str">
        <f>+IFERROR(('STS Analysis'!AG215-'STS Analysis'!AN215)/'STS Analysis'!AG215,"")</f>
        <v/>
      </c>
      <c r="R215" s="360" t="str">
        <f>+IFERROR(('STS Analysis'!AK215-'STS Analysis'!AQ215)/'STS Analysis'!AK215,"")</f>
        <v/>
      </c>
      <c r="S215" s="365" t="str">
        <f>+IFERROR(('STS Analysis'!AL215-'STS Analysis'!AX215)/'STS Analysis'!AL215,"")</f>
        <v/>
      </c>
      <c r="T215" s="365" t="str">
        <f>+IFERROR(('STS Analysis'!AM215-'STS Analysis'!AY215)/'STS Analysis'!AM215,"")</f>
        <v/>
      </c>
      <c r="U215" s="366" t="str">
        <f>+IFERROR(('STS Analysis'!AN215-'STS Analysis'!AZ215)/'STS Analysis'!AN215,"")</f>
        <v/>
      </c>
      <c r="V215" s="364" t="str">
        <f>+IFERROR(('STS Analysis'!D215-'STS Analysis'!AQ215/1000)/'STS Analysis'!D215,"")</f>
        <v/>
      </c>
      <c r="W215" s="367" t="str">
        <f>+IFERROR(('STS Analysis'!E215-'STS Analysis'!AX215)/'STS Analysis'!E215,"")</f>
        <v/>
      </c>
      <c r="X215" s="365" t="str">
        <f>+IFERROR(('STS Analysis'!I215-'STS Analysis'!AY215)/'STS Analysis'!I215,"")</f>
        <v/>
      </c>
      <c r="Y215" s="365" t="str">
        <f>+IFERROR(('STS Analysis'!J215-'STS Analysis'!AZ215)/'STS Analysis'!J215,"")</f>
        <v/>
      </c>
      <c r="Z215" s="368" t="str">
        <f>+IFERROR(('STS Analysis'!K215-'STS Analysis'!BA215)/'STS Analysis'!K215,"")</f>
        <v/>
      </c>
      <c r="AA215" s="360"/>
      <c r="AB215" s="365" t="str">
        <f>+IFERROR(('STS Analysis'!H215-'STS Analysis'!BD215)/'STS Analysis'!H215,"")</f>
        <v/>
      </c>
      <c r="AC215" s="365" t="str">
        <f>+IFERROR(('STS Analysis'!I215-'STS Analysis'!BE215)/'STS Analysis'!I215,"")</f>
        <v/>
      </c>
      <c r="AD215" s="366" t="str">
        <f>+IFERROR(('STS Analysis'!J215-'STS Analysis'!BF215)/'STS Analysis'!J215,"")</f>
        <v/>
      </c>
      <c r="AE215" s="364" t="str">
        <f>+IFERROR(('STS Analysis'!BC215-'STS Analysis'!BI215)/'STS Analysis'!BC215,"")</f>
        <v/>
      </c>
      <c r="AF215" s="365" t="str">
        <f>+IFERROR(('STS Analysis'!BD215-'STS Analysis'!BJ215)/'STS Analysis'!BD215,"")</f>
        <v/>
      </c>
      <c r="AG215" s="365" t="str">
        <f>+IFERROR(('STS Analysis'!BE215-'STS Analysis'!BK215)/'STS Analysis'!BE215,"")</f>
        <v/>
      </c>
      <c r="AH215" s="365" t="str">
        <f>+IFERROR(('STS Analysis'!BF215-'STS Analysis'!BL215)/'STS Analysis'!BF215,"")</f>
        <v/>
      </c>
      <c r="AI215" s="360" t="str">
        <f>+IFERROR(('STS Analysis'!D215-'STS Analysis'!BI215/1000)/'STS Analysis'!D215,"")</f>
        <v/>
      </c>
      <c r="AJ215" s="369" t="str">
        <f>+IFERROR(('STS Analysis'!E215-'STS Analysis'!BJ215)/'STS Analysis'!E215,"")</f>
        <v/>
      </c>
      <c r="AK215" s="365" t="str">
        <f>+IFERROR(('STS Analysis'!I215-'STS Analysis'!BK215)/'STS Analysis'!I215,"")</f>
        <v/>
      </c>
      <c r="AL215" s="365" t="str">
        <f>+IFERROR(('STS Analysis'!J215-'STS Analysis'!BL215)/'STS Analysis'!J215,"")</f>
        <v/>
      </c>
      <c r="AM215" s="366" t="str">
        <f>+IFERROR(('STS Analysis'!K215-'STS Analysis'!BM215)/'STS Analysis'!K215,"")</f>
        <v/>
      </c>
      <c r="AN215" s="370"/>
    </row>
    <row r="216" spans="1:40" ht="15" thickBot="1" x14ac:dyDescent="0.4">
      <c r="A216" s="306">
        <v>43627</v>
      </c>
      <c r="B216" s="360">
        <f>+IFERROR(('STS Analysis'!D216-'STS Analysis'!G216)/'STS Analysis'!D216,"")</f>
        <v>0.44464733028705977</v>
      </c>
      <c r="C216" s="361" t="str">
        <f>+IFERROR(('STS Analysis'!E216-'STS Analysis'!H216)/'STS Analysis'!E216,"")</f>
        <v/>
      </c>
      <c r="D216" s="362">
        <f>IFERROR(('STS Analysis'!D216-'STS Analysis'!G216)/('STS Analysis'!N216-'STS Analysis'!G216),"")</f>
        <v>6.0247816604926924E-2</v>
      </c>
      <c r="E216" s="363"/>
      <c r="F216" s="364">
        <f>+IFERROR(('STS Analysis'!G216-('STS Analysis'!W216))/'STS Analysis'!G216,"")</f>
        <v>-0.10840797143205748</v>
      </c>
      <c r="G216" s="365" t="str">
        <f>+IFERROR(('STS Analysis'!H216-'STS Analysis'!X216)/'STS Analysis'!H216,"")</f>
        <v/>
      </c>
      <c r="H216" s="365" t="str">
        <f>+IFERROR(('STS Analysis'!I216-'STS Analysis'!Y216)/'STS Analysis'!I216,"")</f>
        <v/>
      </c>
      <c r="I216" s="365" t="str">
        <f>+IFERROR(('STS Analysis'!J216-'STS Analysis'!Z216)/'STS Analysis'!J216,"")</f>
        <v/>
      </c>
      <c r="J216" s="360" t="str">
        <f>+IFERROR(('STS Analysis'!W216-'STS Analysis'!AD216/1000)/'STS Analysis'!W216,"")</f>
        <v/>
      </c>
      <c r="K216" s="365" t="str">
        <f>+IFERROR(('STS Analysis'!X216-'STS Analysis'!AE216)/'STS Analysis'!X216,"")</f>
        <v/>
      </c>
      <c r="L216" s="365" t="str">
        <f>+IFERROR(('STS Analysis'!Y216-'STS Analysis'!AF216)/'STS Analysis'!Y216,"")</f>
        <v/>
      </c>
      <c r="M216" s="365" t="str">
        <f>+IFERROR(('STS Analysis'!Z216-'STS Analysis'!AG216)/'STS Analysis'!Z216,"")</f>
        <v/>
      </c>
      <c r="N216" s="360" t="str">
        <f>+IFERROR(('STS Analysis'!AD216-'STS Analysis'!AK216)/'STS Analysis'!AD216,"")</f>
        <v/>
      </c>
      <c r="O216" s="365" t="str">
        <f>+IFERROR(('STS Analysis'!AE216-'STS Analysis'!AL216)/'STS Analysis'!AE216,"")</f>
        <v/>
      </c>
      <c r="P216" s="365" t="str">
        <f>+IFERROR(('STS Analysis'!AF216-'STS Analysis'!AM216)/'STS Analysis'!AF216,"")</f>
        <v/>
      </c>
      <c r="Q216" s="365" t="str">
        <f>+IFERROR(('STS Analysis'!AG216-'STS Analysis'!AN216)/'STS Analysis'!AG216,"")</f>
        <v/>
      </c>
      <c r="R216" s="360" t="str">
        <f>+IFERROR(('STS Analysis'!AK216-'STS Analysis'!AQ216)/'STS Analysis'!AK216,"")</f>
        <v/>
      </c>
      <c r="S216" s="365" t="str">
        <f>+IFERROR(('STS Analysis'!AL216-'STS Analysis'!AX216)/'STS Analysis'!AL216,"")</f>
        <v/>
      </c>
      <c r="T216" s="365" t="str">
        <f>+IFERROR(('STS Analysis'!AM216-'STS Analysis'!AY216)/'STS Analysis'!AM216,"")</f>
        <v/>
      </c>
      <c r="U216" s="366" t="str">
        <f>+IFERROR(('STS Analysis'!AN216-'STS Analysis'!AZ216)/'STS Analysis'!AN216,"")</f>
        <v/>
      </c>
      <c r="V216" s="364" t="str">
        <f>+IFERROR(('STS Analysis'!D216-'STS Analysis'!AQ216/1000)/'STS Analysis'!D216,"")</f>
        <v/>
      </c>
      <c r="W216" s="367" t="str">
        <f>+IFERROR(('STS Analysis'!E216-'STS Analysis'!AX216)/'STS Analysis'!E216,"")</f>
        <v/>
      </c>
      <c r="X216" s="365" t="str">
        <f>+IFERROR(('STS Analysis'!I216-'STS Analysis'!AY216)/'STS Analysis'!I216,"")</f>
        <v/>
      </c>
      <c r="Y216" s="365" t="str">
        <f>+IFERROR(('STS Analysis'!J216-'STS Analysis'!AZ216)/'STS Analysis'!J216,"")</f>
        <v/>
      </c>
      <c r="Z216" s="368" t="str">
        <f>+IFERROR(('STS Analysis'!K216-'STS Analysis'!BA216)/'STS Analysis'!K216,"")</f>
        <v/>
      </c>
      <c r="AA216" s="360"/>
      <c r="AB216" s="365" t="str">
        <f>+IFERROR(('STS Analysis'!H216-'STS Analysis'!BD216)/'STS Analysis'!H216,"")</f>
        <v/>
      </c>
      <c r="AC216" s="365" t="str">
        <f>+IFERROR(('STS Analysis'!I216-'STS Analysis'!BE216)/'STS Analysis'!I216,"")</f>
        <v/>
      </c>
      <c r="AD216" s="366" t="str">
        <f>+IFERROR(('STS Analysis'!J216-'STS Analysis'!BF216)/'STS Analysis'!J216,"")</f>
        <v/>
      </c>
      <c r="AE216" s="364" t="str">
        <f>+IFERROR(('STS Analysis'!BC216-'STS Analysis'!BI216)/'STS Analysis'!BC216,"")</f>
        <v/>
      </c>
      <c r="AF216" s="365" t="str">
        <f>+IFERROR(('STS Analysis'!BD216-'STS Analysis'!BJ216)/'STS Analysis'!BD216,"")</f>
        <v/>
      </c>
      <c r="AG216" s="365" t="str">
        <f>+IFERROR(('STS Analysis'!BE216-'STS Analysis'!BK216)/'STS Analysis'!BE216,"")</f>
        <v/>
      </c>
      <c r="AH216" s="365" t="str">
        <f>+IFERROR(('STS Analysis'!BF216-'STS Analysis'!BL216)/'STS Analysis'!BF216,"")</f>
        <v/>
      </c>
      <c r="AI216" s="360" t="str">
        <f>+IFERROR(('STS Analysis'!D216-'STS Analysis'!BI216/1000)/'STS Analysis'!D216,"")</f>
        <v/>
      </c>
      <c r="AJ216" s="369" t="str">
        <f>+IFERROR(('STS Analysis'!E216-'STS Analysis'!BJ216)/'STS Analysis'!E216,"")</f>
        <v/>
      </c>
      <c r="AK216" s="365" t="str">
        <f>+IFERROR(('STS Analysis'!I216-'STS Analysis'!BK216)/'STS Analysis'!I216,"")</f>
        <v/>
      </c>
      <c r="AL216" s="365" t="str">
        <f>+IFERROR(('STS Analysis'!J216-'STS Analysis'!BL216)/'STS Analysis'!J216,"")</f>
        <v/>
      </c>
      <c r="AM216" s="366" t="str">
        <f>+IFERROR(('STS Analysis'!K216-'STS Analysis'!BM216)/'STS Analysis'!K216,"")</f>
        <v/>
      </c>
      <c r="AN216" s="370"/>
    </row>
    <row r="217" spans="1:40" ht="15" thickBot="1" x14ac:dyDescent="0.4">
      <c r="A217" s="306">
        <v>43628</v>
      </c>
      <c r="B217" s="360">
        <f>+IFERROR(('STS Analysis'!D217-'STS Analysis'!G217)/'STS Analysis'!D217,"")</f>
        <v>0.55063159352178281</v>
      </c>
      <c r="C217" s="361" t="str">
        <f>+IFERROR(('STS Analysis'!E217-'STS Analysis'!H217)/'STS Analysis'!E217,"")</f>
        <v/>
      </c>
      <c r="D217" s="362">
        <f>IFERROR(('STS Analysis'!D217-'STS Analysis'!G217)/('STS Analysis'!N217-'STS Analysis'!G217),"")</f>
        <v>9.8836338933700515E-2</v>
      </c>
      <c r="E217" s="363"/>
      <c r="F217" s="364" t="str">
        <f>+IFERROR(('STS Analysis'!G217-('STS Analysis'!W217))/'STS Analysis'!G217,"")</f>
        <v/>
      </c>
      <c r="G217" s="365" t="str">
        <f>+IFERROR(('STS Analysis'!H217-'STS Analysis'!X217)/'STS Analysis'!H217,"")</f>
        <v/>
      </c>
      <c r="H217" s="365" t="str">
        <f>+IFERROR(('STS Analysis'!I217-'STS Analysis'!Y217)/'STS Analysis'!I217,"")</f>
        <v/>
      </c>
      <c r="I217" s="365" t="str">
        <f>+IFERROR(('STS Analysis'!J217-'STS Analysis'!Z217)/'STS Analysis'!J217,"")</f>
        <v/>
      </c>
      <c r="J217" s="360" t="str">
        <f>+IFERROR(('STS Analysis'!W217-'STS Analysis'!AD217/1000)/'STS Analysis'!W217,"")</f>
        <v/>
      </c>
      <c r="K217" s="365" t="str">
        <f>+IFERROR(('STS Analysis'!X217-'STS Analysis'!AE217)/'STS Analysis'!X217,"")</f>
        <v/>
      </c>
      <c r="L217" s="365" t="str">
        <f>+IFERROR(('STS Analysis'!Y217-'STS Analysis'!AF217)/'STS Analysis'!Y217,"")</f>
        <v/>
      </c>
      <c r="M217" s="365" t="str">
        <f>+IFERROR(('STS Analysis'!Z217-'STS Analysis'!AG217)/'STS Analysis'!Z217,"")</f>
        <v/>
      </c>
      <c r="N217" s="360" t="str">
        <f>+IFERROR(('STS Analysis'!AD217-'STS Analysis'!AK217)/'STS Analysis'!AD217,"")</f>
        <v/>
      </c>
      <c r="O217" s="365" t="str">
        <f>+IFERROR(('STS Analysis'!AE217-'STS Analysis'!AL217)/'STS Analysis'!AE217,"")</f>
        <v/>
      </c>
      <c r="P217" s="365" t="str">
        <f>+IFERROR(('STS Analysis'!AF217-'STS Analysis'!AM217)/'STS Analysis'!AF217,"")</f>
        <v/>
      </c>
      <c r="Q217" s="365" t="str">
        <f>+IFERROR(('STS Analysis'!AG217-'STS Analysis'!AN217)/'STS Analysis'!AG217,"")</f>
        <v/>
      </c>
      <c r="R217" s="360" t="str">
        <f>+IFERROR(('STS Analysis'!AK217-'STS Analysis'!AQ217)/'STS Analysis'!AK217,"")</f>
        <v/>
      </c>
      <c r="S217" s="365" t="str">
        <f>+IFERROR(('STS Analysis'!AL217-'STS Analysis'!AX217)/'STS Analysis'!AL217,"")</f>
        <v/>
      </c>
      <c r="T217" s="365" t="str">
        <f>+IFERROR(('STS Analysis'!AM217-'STS Analysis'!AY217)/'STS Analysis'!AM217,"")</f>
        <v/>
      </c>
      <c r="U217" s="366" t="str">
        <f>+IFERROR(('STS Analysis'!AN217-'STS Analysis'!AZ217)/'STS Analysis'!AN217,"")</f>
        <v/>
      </c>
      <c r="V217" s="364" t="str">
        <f>+IFERROR(('STS Analysis'!D217-'STS Analysis'!AQ217/1000)/'STS Analysis'!D217,"")</f>
        <v/>
      </c>
      <c r="W217" s="367" t="str">
        <f>+IFERROR(('STS Analysis'!E217-'STS Analysis'!AX217)/'STS Analysis'!E217,"")</f>
        <v/>
      </c>
      <c r="X217" s="365" t="str">
        <f>+IFERROR(('STS Analysis'!I217-'STS Analysis'!AY217)/'STS Analysis'!I217,"")</f>
        <v/>
      </c>
      <c r="Y217" s="365" t="str">
        <f>+IFERROR(('STS Analysis'!J217-'STS Analysis'!AZ217)/'STS Analysis'!J217,"")</f>
        <v/>
      </c>
      <c r="Z217" s="368" t="str">
        <f>+IFERROR(('STS Analysis'!K217-'STS Analysis'!BA217)/'STS Analysis'!K217,"")</f>
        <v/>
      </c>
      <c r="AA217" s="360"/>
      <c r="AB217" s="365" t="str">
        <f>+IFERROR(('STS Analysis'!H217-'STS Analysis'!BD217)/'STS Analysis'!H217,"")</f>
        <v/>
      </c>
      <c r="AC217" s="365" t="str">
        <f>+IFERROR(('STS Analysis'!I217-'STS Analysis'!BE217)/'STS Analysis'!I217,"")</f>
        <v/>
      </c>
      <c r="AD217" s="366" t="str">
        <f>+IFERROR(('STS Analysis'!J217-'STS Analysis'!BF217)/'STS Analysis'!J217,"")</f>
        <v/>
      </c>
      <c r="AE217" s="364" t="str">
        <f>+IFERROR(('STS Analysis'!BC217-'STS Analysis'!BI217)/'STS Analysis'!BC217,"")</f>
        <v/>
      </c>
      <c r="AF217" s="365" t="str">
        <f>+IFERROR(('STS Analysis'!BD217-'STS Analysis'!BJ217)/'STS Analysis'!BD217,"")</f>
        <v/>
      </c>
      <c r="AG217" s="365" t="str">
        <f>+IFERROR(('STS Analysis'!BE217-'STS Analysis'!BK217)/'STS Analysis'!BE217,"")</f>
        <v/>
      </c>
      <c r="AH217" s="365" t="str">
        <f>+IFERROR(('STS Analysis'!BF217-'STS Analysis'!BL217)/'STS Analysis'!BF217,"")</f>
        <v/>
      </c>
      <c r="AI217" s="360" t="str">
        <f>+IFERROR(('STS Analysis'!D217-'STS Analysis'!BI217/1000)/'STS Analysis'!D217,"")</f>
        <v/>
      </c>
      <c r="AJ217" s="369" t="str">
        <f>+IFERROR(('STS Analysis'!E217-'STS Analysis'!BJ217)/'STS Analysis'!E217,"")</f>
        <v/>
      </c>
      <c r="AK217" s="365">
        <f>+IFERROR(('STS Analysis'!I217-'STS Analysis'!BK217)/'STS Analysis'!I217,"")</f>
        <v>0.73333333333333328</v>
      </c>
      <c r="AL217" s="365" t="str">
        <f>+IFERROR(('STS Analysis'!J217-'STS Analysis'!BL217)/'STS Analysis'!J217,"")</f>
        <v/>
      </c>
      <c r="AM217" s="366" t="str">
        <f>+IFERROR(('STS Analysis'!K217-'STS Analysis'!BM217)/'STS Analysis'!K217,"")</f>
        <v/>
      </c>
      <c r="AN217" s="370"/>
    </row>
    <row r="218" spans="1:40" ht="15" thickBot="1" x14ac:dyDescent="0.4">
      <c r="A218" s="306">
        <v>43629</v>
      </c>
      <c r="B218" s="360" t="str">
        <f>+IFERROR(('STS Analysis'!D218-'STS Analysis'!G218)/'STS Analysis'!D218,"")</f>
        <v/>
      </c>
      <c r="C218" s="361" t="str">
        <f>+IFERROR(('STS Analysis'!E218-'STS Analysis'!H218)/'STS Analysis'!E218,"")</f>
        <v/>
      </c>
      <c r="D218" s="362" t="str">
        <f>IFERROR(('STS Analysis'!D218-'STS Analysis'!G218)/('STS Analysis'!N218-'STS Analysis'!G218),"")</f>
        <v/>
      </c>
      <c r="E218" s="363"/>
      <c r="F218" s="364" t="str">
        <f>+IFERROR(('STS Analysis'!G218-('STS Analysis'!W218))/'STS Analysis'!G218,"")</f>
        <v/>
      </c>
      <c r="G218" s="365" t="str">
        <f>+IFERROR(('STS Analysis'!H218-'STS Analysis'!X218)/'STS Analysis'!H218,"")</f>
        <v/>
      </c>
      <c r="H218" s="365" t="str">
        <f>+IFERROR(('STS Analysis'!I218-'STS Analysis'!Y218)/'STS Analysis'!I218,"")</f>
        <v/>
      </c>
      <c r="I218" s="365" t="str">
        <f>+IFERROR(('STS Analysis'!J218-'STS Analysis'!Z218)/'STS Analysis'!J218,"")</f>
        <v/>
      </c>
      <c r="J218" s="360" t="str">
        <f>+IFERROR(('STS Analysis'!W218-'STS Analysis'!AD218/1000)/'STS Analysis'!W218,"")</f>
        <v/>
      </c>
      <c r="K218" s="365" t="str">
        <f>+IFERROR(('STS Analysis'!X218-'STS Analysis'!AE218)/'STS Analysis'!X218,"")</f>
        <v/>
      </c>
      <c r="L218" s="365" t="str">
        <f>+IFERROR(('STS Analysis'!Y218-'STS Analysis'!AF218)/'STS Analysis'!Y218,"")</f>
        <v/>
      </c>
      <c r="M218" s="365" t="str">
        <f>+IFERROR(('STS Analysis'!Z218-'STS Analysis'!AG218)/'STS Analysis'!Z218,"")</f>
        <v/>
      </c>
      <c r="N218" s="360" t="str">
        <f>+IFERROR(('STS Analysis'!AD218-'STS Analysis'!AK218)/'STS Analysis'!AD218,"")</f>
        <v/>
      </c>
      <c r="O218" s="365" t="str">
        <f>+IFERROR(('STS Analysis'!AE218-'STS Analysis'!AL218)/'STS Analysis'!AE218,"")</f>
        <v/>
      </c>
      <c r="P218" s="365" t="str">
        <f>+IFERROR(('STS Analysis'!AF218-'STS Analysis'!AM218)/'STS Analysis'!AF218,"")</f>
        <v/>
      </c>
      <c r="Q218" s="365" t="str">
        <f>+IFERROR(('STS Analysis'!AG218-'STS Analysis'!AN218)/'STS Analysis'!AG218,"")</f>
        <v/>
      </c>
      <c r="R218" s="360" t="str">
        <f>+IFERROR(('STS Analysis'!AK218-'STS Analysis'!AQ218)/'STS Analysis'!AK218,"")</f>
        <v/>
      </c>
      <c r="S218" s="365" t="str">
        <f>+IFERROR(('STS Analysis'!AL218-'STS Analysis'!AX218)/'STS Analysis'!AL218,"")</f>
        <v/>
      </c>
      <c r="T218" s="365" t="str">
        <f>+IFERROR(('STS Analysis'!AM218-'STS Analysis'!AY218)/'STS Analysis'!AM218,"")</f>
        <v/>
      </c>
      <c r="U218" s="366" t="str">
        <f>+IFERROR(('STS Analysis'!AN218-'STS Analysis'!AZ218)/'STS Analysis'!AN218,"")</f>
        <v/>
      </c>
      <c r="V218" s="364" t="str">
        <f>+IFERROR(('STS Analysis'!D218-'STS Analysis'!AQ218/1000)/'STS Analysis'!D218,"")</f>
        <v/>
      </c>
      <c r="W218" s="367" t="str">
        <f>+IFERROR(('STS Analysis'!E218-'STS Analysis'!AX218)/'STS Analysis'!E218,"")</f>
        <v/>
      </c>
      <c r="X218" s="365" t="str">
        <f>+IFERROR(('STS Analysis'!I218-'STS Analysis'!AY218)/'STS Analysis'!I218,"")</f>
        <v/>
      </c>
      <c r="Y218" s="365" t="str">
        <f>+IFERROR(('STS Analysis'!J218-'STS Analysis'!AZ218)/'STS Analysis'!J218,"")</f>
        <v/>
      </c>
      <c r="Z218" s="368" t="str">
        <f>+IFERROR(('STS Analysis'!K218-'STS Analysis'!BA218)/'STS Analysis'!K218,"")</f>
        <v/>
      </c>
      <c r="AA218" s="360"/>
      <c r="AB218" s="365" t="str">
        <f>+IFERROR(('STS Analysis'!H218-'STS Analysis'!BD218)/'STS Analysis'!H218,"")</f>
        <v/>
      </c>
      <c r="AC218" s="365" t="str">
        <f>+IFERROR(('STS Analysis'!I218-'STS Analysis'!BE218)/'STS Analysis'!I218,"")</f>
        <v/>
      </c>
      <c r="AD218" s="366" t="str">
        <f>+IFERROR(('STS Analysis'!J218-'STS Analysis'!BF218)/'STS Analysis'!J218,"")</f>
        <v/>
      </c>
      <c r="AE218" s="364" t="str">
        <f>+IFERROR(('STS Analysis'!BC218-'STS Analysis'!BI218)/'STS Analysis'!BC218,"")</f>
        <v/>
      </c>
      <c r="AF218" s="365" t="str">
        <f>+IFERROR(('STS Analysis'!BD218-'STS Analysis'!BJ218)/'STS Analysis'!BD218,"")</f>
        <v/>
      </c>
      <c r="AG218" s="365" t="str">
        <f>+IFERROR(('STS Analysis'!BE218-'STS Analysis'!BK218)/'STS Analysis'!BE218,"")</f>
        <v/>
      </c>
      <c r="AH218" s="365" t="str">
        <f>+IFERROR(('STS Analysis'!BF218-'STS Analysis'!BL218)/'STS Analysis'!BF218,"")</f>
        <v/>
      </c>
      <c r="AI218" s="360" t="str">
        <f>+IFERROR(('STS Analysis'!D218-'STS Analysis'!BI218/1000)/'STS Analysis'!D218,"")</f>
        <v/>
      </c>
      <c r="AJ218" s="369" t="str">
        <f>+IFERROR(('STS Analysis'!E218-'STS Analysis'!BJ218)/'STS Analysis'!E218,"")</f>
        <v/>
      </c>
      <c r="AK218" s="365" t="str">
        <f>+IFERROR(('STS Analysis'!I218-'STS Analysis'!BK218)/'STS Analysis'!I218,"")</f>
        <v/>
      </c>
      <c r="AL218" s="365" t="str">
        <f>+IFERROR(('STS Analysis'!J218-'STS Analysis'!BL218)/'STS Analysis'!J218,"")</f>
        <v/>
      </c>
      <c r="AM218" s="366" t="str">
        <f>+IFERROR(('STS Analysis'!K218-'STS Analysis'!BM218)/'STS Analysis'!K218,"")</f>
        <v/>
      </c>
      <c r="AN218" s="370"/>
    </row>
    <row r="219" spans="1:40" ht="15" thickBot="1" x14ac:dyDescent="0.4">
      <c r="A219" s="306">
        <v>43630</v>
      </c>
      <c r="B219" s="360">
        <f>+IFERROR(('STS Analysis'!D219-'STS Analysis'!G219)/'STS Analysis'!D219,"")</f>
        <v>0.54748826894852731</v>
      </c>
      <c r="C219" s="361" t="str">
        <f>+IFERROR(('STS Analysis'!E219-'STS Analysis'!H219)/'STS Analysis'!E219,"")</f>
        <v/>
      </c>
      <c r="D219" s="362">
        <f>IFERROR(('STS Analysis'!D219-'STS Analysis'!G219)/('STS Analysis'!N219-'STS Analysis'!G219),"")</f>
        <v>0.10149933223576693</v>
      </c>
      <c r="E219" s="363"/>
      <c r="F219" s="364" t="str">
        <f>+IFERROR(('STS Analysis'!G219-('STS Analysis'!W219))/'STS Analysis'!G219,"")</f>
        <v/>
      </c>
      <c r="G219" s="365" t="str">
        <f>+IFERROR(('STS Analysis'!H219-'STS Analysis'!X219)/'STS Analysis'!H219,"")</f>
        <v/>
      </c>
      <c r="H219" s="365" t="str">
        <f>+IFERROR(('STS Analysis'!I219-'STS Analysis'!Y219)/'STS Analysis'!I219,"")</f>
        <v/>
      </c>
      <c r="I219" s="365" t="str">
        <f>+IFERROR(('STS Analysis'!J219-'STS Analysis'!Z219)/'STS Analysis'!J219,"")</f>
        <v/>
      </c>
      <c r="J219" s="360" t="str">
        <f>+IFERROR(('STS Analysis'!W219-'STS Analysis'!AD219/1000)/'STS Analysis'!W219,"")</f>
        <v/>
      </c>
      <c r="K219" s="365" t="str">
        <f>+IFERROR(('STS Analysis'!X219-'STS Analysis'!AE219)/'STS Analysis'!X219,"")</f>
        <v/>
      </c>
      <c r="L219" s="365" t="str">
        <f>+IFERROR(('STS Analysis'!Y219-'STS Analysis'!AF219)/'STS Analysis'!Y219,"")</f>
        <v/>
      </c>
      <c r="M219" s="365" t="str">
        <f>+IFERROR(('STS Analysis'!Z219-'STS Analysis'!AG219)/'STS Analysis'!Z219,"")</f>
        <v/>
      </c>
      <c r="N219" s="360" t="str">
        <f>+IFERROR(('STS Analysis'!AD219-'STS Analysis'!AK219)/'STS Analysis'!AD219,"")</f>
        <v/>
      </c>
      <c r="O219" s="365" t="str">
        <f>+IFERROR(('STS Analysis'!AE219-'STS Analysis'!AL219)/'STS Analysis'!AE219,"")</f>
        <v/>
      </c>
      <c r="P219" s="365" t="str">
        <f>+IFERROR(('STS Analysis'!AF219-'STS Analysis'!AM219)/'STS Analysis'!AF219,"")</f>
        <v/>
      </c>
      <c r="Q219" s="365" t="str">
        <f>+IFERROR(('STS Analysis'!AG219-'STS Analysis'!AN219)/'STS Analysis'!AG219,"")</f>
        <v/>
      </c>
      <c r="R219" s="360" t="str">
        <f>+IFERROR(('STS Analysis'!AK219-'STS Analysis'!AQ219)/'STS Analysis'!AK219,"")</f>
        <v/>
      </c>
      <c r="S219" s="365" t="str">
        <f>+IFERROR(('STS Analysis'!AL219-'STS Analysis'!AX219)/'STS Analysis'!AL219,"")</f>
        <v/>
      </c>
      <c r="T219" s="365" t="str">
        <f>+IFERROR(('STS Analysis'!AM219-'STS Analysis'!AY219)/'STS Analysis'!AM219,"")</f>
        <v/>
      </c>
      <c r="U219" s="366" t="str">
        <f>+IFERROR(('STS Analysis'!AN219-'STS Analysis'!AZ219)/'STS Analysis'!AN219,"")</f>
        <v/>
      </c>
      <c r="V219" s="364" t="str">
        <f>+IFERROR(('STS Analysis'!D219-'STS Analysis'!AQ219/1000)/'STS Analysis'!D219,"")</f>
        <v/>
      </c>
      <c r="W219" s="367" t="str">
        <f>+IFERROR(('STS Analysis'!E219-'STS Analysis'!AX219)/'STS Analysis'!E219,"")</f>
        <v/>
      </c>
      <c r="X219" s="365" t="str">
        <f>+IFERROR(('STS Analysis'!I219-'STS Analysis'!AY219)/'STS Analysis'!I219,"")</f>
        <v/>
      </c>
      <c r="Y219" s="365" t="str">
        <f>+IFERROR(('STS Analysis'!J219-'STS Analysis'!AZ219)/'STS Analysis'!J219,"")</f>
        <v/>
      </c>
      <c r="Z219" s="368" t="str">
        <f>+IFERROR(('STS Analysis'!K219-'STS Analysis'!BA219)/'STS Analysis'!K219,"")</f>
        <v/>
      </c>
      <c r="AA219" s="360"/>
      <c r="AB219" s="365" t="str">
        <f>+IFERROR(('STS Analysis'!H219-'STS Analysis'!BD219)/'STS Analysis'!H219,"")</f>
        <v/>
      </c>
      <c r="AC219" s="365" t="str">
        <f>+IFERROR(('STS Analysis'!I219-'STS Analysis'!BE219)/'STS Analysis'!I219,"")</f>
        <v/>
      </c>
      <c r="AD219" s="366" t="str">
        <f>+IFERROR(('STS Analysis'!J219-'STS Analysis'!BF219)/'STS Analysis'!J219,"")</f>
        <v/>
      </c>
      <c r="AE219" s="364" t="str">
        <f>+IFERROR(('STS Analysis'!BC219-'STS Analysis'!BI219)/'STS Analysis'!BC219,"")</f>
        <v/>
      </c>
      <c r="AF219" s="365" t="str">
        <f>+IFERROR(('STS Analysis'!BD219-'STS Analysis'!BJ219)/'STS Analysis'!BD219,"")</f>
        <v/>
      </c>
      <c r="AG219" s="365" t="str">
        <f>+IFERROR(('STS Analysis'!BE219-'STS Analysis'!BK219)/'STS Analysis'!BE219,"")</f>
        <v/>
      </c>
      <c r="AH219" s="365" t="str">
        <f>+IFERROR(('STS Analysis'!BF219-'STS Analysis'!BL219)/'STS Analysis'!BF219,"")</f>
        <v/>
      </c>
      <c r="AI219" s="360" t="str">
        <f>+IFERROR(('STS Analysis'!D219-'STS Analysis'!BI219/1000)/'STS Analysis'!D219,"")</f>
        <v/>
      </c>
      <c r="AJ219" s="369" t="str">
        <f>+IFERROR(('STS Analysis'!E219-'STS Analysis'!BJ219)/'STS Analysis'!E219,"")</f>
        <v/>
      </c>
      <c r="AK219" s="365" t="str">
        <f>+IFERROR(('STS Analysis'!I219-'STS Analysis'!BK219)/'STS Analysis'!I219,"")</f>
        <v/>
      </c>
      <c r="AL219" s="365" t="str">
        <f>+IFERROR(('STS Analysis'!J219-'STS Analysis'!BL219)/'STS Analysis'!J219,"")</f>
        <v/>
      </c>
      <c r="AM219" s="366" t="str">
        <f>+IFERROR(('STS Analysis'!K219-'STS Analysis'!BM219)/'STS Analysis'!K219,"")</f>
        <v/>
      </c>
      <c r="AN219" s="370"/>
    </row>
    <row r="220" spans="1:40" ht="15" thickBot="1" x14ac:dyDescent="0.4">
      <c r="A220" s="306">
        <v>43631</v>
      </c>
      <c r="B220" s="307" t="str">
        <f>+IFERROR(('STS Analysis'!D220-'STS Analysis'!G220)/'STS Analysis'!D220,"")</f>
        <v/>
      </c>
      <c r="C220" s="296" t="str">
        <f>+IFERROR(('STS Analysis'!E220-'STS Analysis'!H220)/'STS Analysis'!E220,"")</f>
        <v/>
      </c>
      <c r="D220" s="308" t="str">
        <f>IFERROR(('STS Analysis'!D220-'STS Analysis'!G220)/('STS Analysis'!N220-'STS Analysis'!G220),"")</f>
        <v/>
      </c>
      <c r="E220" s="309"/>
      <c r="F220" s="310" t="str">
        <f>+IFERROR(('STS Analysis'!G220-('STS Analysis'!W220))/'STS Analysis'!G220,"")</f>
        <v/>
      </c>
      <c r="G220" s="311" t="str">
        <f>+IFERROR(('STS Analysis'!H220-'STS Analysis'!X220)/'STS Analysis'!H220,"")</f>
        <v/>
      </c>
      <c r="H220" s="311" t="str">
        <f>+IFERROR(('STS Analysis'!I220-'STS Analysis'!Y220)/'STS Analysis'!I220,"")</f>
        <v/>
      </c>
      <c r="I220" s="311" t="str">
        <f>+IFERROR(('STS Analysis'!J220-'STS Analysis'!Z220)/'STS Analysis'!J220,"")</f>
        <v/>
      </c>
      <c r="J220" s="307" t="str">
        <f>+IFERROR(('STS Analysis'!W220-'STS Analysis'!AD220/1000)/'STS Analysis'!W220,"")</f>
        <v/>
      </c>
      <c r="K220" s="311" t="str">
        <f>+IFERROR(('STS Analysis'!X220-'STS Analysis'!AE220)/'STS Analysis'!X220,"")</f>
        <v/>
      </c>
      <c r="L220" s="311" t="str">
        <f>+IFERROR(('STS Analysis'!Y220-'STS Analysis'!AF220)/'STS Analysis'!Y220,"")</f>
        <v/>
      </c>
      <c r="M220" s="311" t="str">
        <f>+IFERROR(('STS Analysis'!Z220-'STS Analysis'!AG220)/'STS Analysis'!Z220,"")</f>
        <v/>
      </c>
      <c r="N220" s="307" t="str">
        <f>+IFERROR(('STS Analysis'!AD220-'STS Analysis'!AK220)/'STS Analysis'!AD220,"")</f>
        <v/>
      </c>
      <c r="O220" s="311" t="str">
        <f>+IFERROR(('STS Analysis'!AE220-'STS Analysis'!AL220)/'STS Analysis'!AE220,"")</f>
        <v/>
      </c>
      <c r="P220" s="311" t="str">
        <f>+IFERROR(('STS Analysis'!AF220-'STS Analysis'!AM220)/'STS Analysis'!AF220,"")</f>
        <v/>
      </c>
      <c r="Q220" s="311" t="str">
        <f>+IFERROR(('STS Analysis'!AG220-'STS Analysis'!AN220)/'STS Analysis'!AG220,"")</f>
        <v/>
      </c>
      <c r="R220" s="307" t="str">
        <f>+IFERROR(('STS Analysis'!AK220-'STS Analysis'!AQ220)/'STS Analysis'!AK220,"")</f>
        <v/>
      </c>
      <c r="S220" s="311" t="str">
        <f>+IFERROR(('STS Analysis'!AL220-'STS Analysis'!AX220)/'STS Analysis'!AL220,"")</f>
        <v/>
      </c>
      <c r="T220" s="311" t="str">
        <f>+IFERROR(('STS Analysis'!AM220-'STS Analysis'!AY220)/'STS Analysis'!AM220,"")</f>
        <v/>
      </c>
      <c r="U220" s="312" t="str">
        <f>+IFERROR(('STS Analysis'!AN220-'STS Analysis'!AZ220)/'STS Analysis'!AN220,"")</f>
        <v/>
      </c>
      <c r="V220" s="310" t="str">
        <f>+IFERROR(('STS Analysis'!D220-'STS Analysis'!AQ220/1000)/'STS Analysis'!D220,"")</f>
        <v/>
      </c>
      <c r="W220" s="299" t="str">
        <f>+IFERROR(('STS Analysis'!E220-'STS Analysis'!AX220)/'STS Analysis'!E220,"")</f>
        <v/>
      </c>
      <c r="X220" s="311" t="str">
        <f>+IFERROR(('STS Analysis'!I220-'STS Analysis'!AY220)/'STS Analysis'!I220,"")</f>
        <v/>
      </c>
      <c r="Y220" s="311" t="str">
        <f>+IFERROR(('STS Analysis'!J220-'STS Analysis'!AZ220)/'STS Analysis'!J220,"")</f>
        <v/>
      </c>
      <c r="Z220" s="313" t="str">
        <f>+IFERROR(('STS Analysis'!K220-'STS Analysis'!BA220)/'STS Analysis'!K220,"")</f>
        <v/>
      </c>
      <c r="AA220" s="307"/>
      <c r="AB220" s="311" t="str">
        <f>+IFERROR(('STS Analysis'!H220-'STS Analysis'!BD220)/'STS Analysis'!H220,"")</f>
        <v/>
      </c>
      <c r="AC220" s="311" t="str">
        <f>+IFERROR(('STS Analysis'!I220-'STS Analysis'!BE220)/'STS Analysis'!I220,"")</f>
        <v/>
      </c>
      <c r="AD220" s="312" t="str">
        <f>+IFERROR(('STS Analysis'!J220-'STS Analysis'!BF220)/'STS Analysis'!J220,"")</f>
        <v/>
      </c>
      <c r="AE220" s="310" t="str">
        <f>+IFERROR(('STS Analysis'!BC220-'STS Analysis'!BI220)/'STS Analysis'!BC220,"")</f>
        <v/>
      </c>
      <c r="AF220" s="311" t="str">
        <f>+IFERROR(('STS Analysis'!BD220-'STS Analysis'!BJ220)/'STS Analysis'!BD220,"")</f>
        <v/>
      </c>
      <c r="AG220" s="311" t="str">
        <f>+IFERROR(('STS Analysis'!BE220-'STS Analysis'!BK220)/'STS Analysis'!BE220,"")</f>
        <v/>
      </c>
      <c r="AH220" s="311" t="str">
        <f>+IFERROR(('STS Analysis'!BF220-'STS Analysis'!BL220)/'STS Analysis'!BF220,"")</f>
        <v/>
      </c>
      <c r="AI220" s="307" t="str">
        <f>+IFERROR(('STS Analysis'!D220-'STS Analysis'!BI220/1000)/'STS Analysis'!D220,"")</f>
        <v/>
      </c>
      <c r="AJ220" s="338" t="str">
        <f>+IFERROR(('STS Analysis'!E220-'STS Analysis'!BJ220)/'STS Analysis'!E220,"")</f>
        <v/>
      </c>
      <c r="AK220" s="311" t="str">
        <f>+IFERROR(('STS Analysis'!I220-'STS Analysis'!BK220)/'STS Analysis'!I220,"")</f>
        <v/>
      </c>
      <c r="AL220" s="311" t="str">
        <f>+IFERROR(('STS Analysis'!J220-'STS Analysis'!BL220)/'STS Analysis'!J220,"")</f>
        <v/>
      </c>
      <c r="AM220" s="312" t="str">
        <f>+IFERROR(('STS Analysis'!K220-'STS Analysis'!BM220)/'STS Analysis'!K220,"")</f>
        <v/>
      </c>
      <c r="AN220" s="279"/>
    </row>
    <row r="221" spans="1:40" ht="15" thickBot="1" x14ac:dyDescent="0.4">
      <c r="A221" s="306">
        <v>43632</v>
      </c>
      <c r="B221" s="307" t="str">
        <f>+IFERROR(('STS Analysis'!D221-'STS Analysis'!G221)/'STS Analysis'!D221,"")</f>
        <v/>
      </c>
      <c r="C221" s="296" t="str">
        <f>+IFERROR(('STS Analysis'!E221-'STS Analysis'!H221)/'STS Analysis'!E221,"")</f>
        <v/>
      </c>
      <c r="D221" s="308" t="str">
        <f>IFERROR(('STS Analysis'!D221-'STS Analysis'!G221)/('STS Analysis'!N221-'STS Analysis'!G221),"")</f>
        <v/>
      </c>
      <c r="E221" s="309"/>
      <c r="F221" s="310" t="str">
        <f>+IFERROR(('STS Analysis'!G221-('STS Analysis'!W221))/'STS Analysis'!G221,"")</f>
        <v/>
      </c>
      <c r="G221" s="311" t="str">
        <f>+IFERROR(('STS Analysis'!H221-'STS Analysis'!X221)/'STS Analysis'!H221,"")</f>
        <v/>
      </c>
      <c r="H221" s="311" t="str">
        <f>+IFERROR(('STS Analysis'!I221-'STS Analysis'!Y221)/'STS Analysis'!I221,"")</f>
        <v/>
      </c>
      <c r="I221" s="311" t="str">
        <f>+IFERROR(('STS Analysis'!J221-'STS Analysis'!Z221)/'STS Analysis'!J221,"")</f>
        <v/>
      </c>
      <c r="J221" s="307" t="str">
        <f>+IFERROR(('STS Analysis'!W221-'STS Analysis'!AD221/1000)/'STS Analysis'!W221,"")</f>
        <v/>
      </c>
      <c r="K221" s="311" t="str">
        <f>+IFERROR(('STS Analysis'!X221-'STS Analysis'!AE221)/'STS Analysis'!X221,"")</f>
        <v/>
      </c>
      <c r="L221" s="311" t="str">
        <f>+IFERROR(('STS Analysis'!Y221-'STS Analysis'!AF221)/'STS Analysis'!Y221,"")</f>
        <v/>
      </c>
      <c r="M221" s="311" t="str">
        <f>+IFERROR(('STS Analysis'!Z221-'STS Analysis'!AG221)/'STS Analysis'!Z221,"")</f>
        <v/>
      </c>
      <c r="N221" s="307" t="str">
        <f>+IFERROR(('STS Analysis'!AD221-'STS Analysis'!AK221)/'STS Analysis'!AD221,"")</f>
        <v/>
      </c>
      <c r="O221" s="311" t="str">
        <f>+IFERROR(('STS Analysis'!AE221-'STS Analysis'!AL221)/'STS Analysis'!AE221,"")</f>
        <v/>
      </c>
      <c r="P221" s="311" t="str">
        <f>+IFERROR(('STS Analysis'!AF221-'STS Analysis'!AM221)/'STS Analysis'!AF221,"")</f>
        <v/>
      </c>
      <c r="Q221" s="311" t="str">
        <f>+IFERROR(('STS Analysis'!AG221-'STS Analysis'!AN221)/'STS Analysis'!AG221,"")</f>
        <v/>
      </c>
      <c r="R221" s="307" t="str">
        <f>+IFERROR(('STS Analysis'!AK221-'STS Analysis'!AQ221)/'STS Analysis'!AK221,"")</f>
        <v/>
      </c>
      <c r="S221" s="311" t="str">
        <f>+IFERROR(('STS Analysis'!AL221-'STS Analysis'!AX221)/'STS Analysis'!AL221,"")</f>
        <v/>
      </c>
      <c r="T221" s="311" t="str">
        <f>+IFERROR(('STS Analysis'!AM221-'STS Analysis'!AY221)/'STS Analysis'!AM221,"")</f>
        <v/>
      </c>
      <c r="U221" s="312" t="str">
        <f>+IFERROR(('STS Analysis'!AN221-'STS Analysis'!AZ221)/'STS Analysis'!AN221,"")</f>
        <v/>
      </c>
      <c r="V221" s="310" t="str">
        <f>+IFERROR(('STS Analysis'!D221-'STS Analysis'!AQ221/1000)/'STS Analysis'!D221,"")</f>
        <v/>
      </c>
      <c r="W221" s="299" t="str">
        <f>+IFERROR(('STS Analysis'!E221-'STS Analysis'!AX221)/'STS Analysis'!E221,"")</f>
        <v/>
      </c>
      <c r="X221" s="311" t="str">
        <f>+IFERROR(('STS Analysis'!I221-'STS Analysis'!AY221)/'STS Analysis'!I221,"")</f>
        <v/>
      </c>
      <c r="Y221" s="311" t="str">
        <f>+IFERROR(('STS Analysis'!J221-'STS Analysis'!AZ221)/'STS Analysis'!J221,"")</f>
        <v/>
      </c>
      <c r="Z221" s="313" t="str">
        <f>+IFERROR(('STS Analysis'!K221-'STS Analysis'!BA221)/'STS Analysis'!K221,"")</f>
        <v/>
      </c>
      <c r="AA221" s="307"/>
      <c r="AB221" s="311" t="str">
        <f>+IFERROR(('STS Analysis'!H221-'STS Analysis'!BD221)/'STS Analysis'!H221,"")</f>
        <v/>
      </c>
      <c r="AC221" s="311" t="str">
        <f>+IFERROR(('STS Analysis'!I221-'STS Analysis'!BE221)/'STS Analysis'!I221,"")</f>
        <v/>
      </c>
      <c r="AD221" s="312" t="str">
        <f>+IFERROR(('STS Analysis'!J221-'STS Analysis'!BF221)/'STS Analysis'!J221,"")</f>
        <v/>
      </c>
      <c r="AE221" s="310" t="str">
        <f>+IFERROR(('STS Analysis'!BC221-'STS Analysis'!BI221)/'STS Analysis'!BC221,"")</f>
        <v/>
      </c>
      <c r="AF221" s="311" t="str">
        <f>+IFERROR(('STS Analysis'!BD221-'STS Analysis'!BJ221)/'STS Analysis'!BD221,"")</f>
        <v/>
      </c>
      <c r="AG221" s="311" t="str">
        <f>+IFERROR(('STS Analysis'!BE221-'STS Analysis'!BK221)/'STS Analysis'!BE221,"")</f>
        <v/>
      </c>
      <c r="AH221" s="311" t="str">
        <f>+IFERROR(('STS Analysis'!BF221-'STS Analysis'!BL221)/'STS Analysis'!BF221,"")</f>
        <v/>
      </c>
      <c r="AI221" s="307" t="str">
        <f>+IFERROR(('STS Analysis'!D221-'STS Analysis'!BI221/1000)/'STS Analysis'!D221,"")</f>
        <v/>
      </c>
      <c r="AJ221" s="338" t="str">
        <f>+IFERROR(('STS Analysis'!E221-'STS Analysis'!BJ221)/'STS Analysis'!E221,"")</f>
        <v/>
      </c>
      <c r="AK221" s="311" t="str">
        <f>+IFERROR(('STS Analysis'!I221-'STS Analysis'!BK221)/'STS Analysis'!I221,"")</f>
        <v/>
      </c>
      <c r="AL221" s="311" t="str">
        <f>+IFERROR(('STS Analysis'!J221-'STS Analysis'!BL221)/'STS Analysis'!J221,"")</f>
        <v/>
      </c>
      <c r="AM221" s="312" t="str">
        <f>+IFERROR(('STS Analysis'!K221-'STS Analysis'!BM221)/'STS Analysis'!K221,"")</f>
        <v/>
      </c>
      <c r="AN221" s="279"/>
    </row>
    <row r="222" spans="1:40" ht="15" thickBot="1" x14ac:dyDescent="0.4">
      <c r="A222" s="306">
        <v>43633</v>
      </c>
      <c r="B222" s="360">
        <f>+IFERROR(('STS Analysis'!D222-'STS Analysis'!G222)/'STS Analysis'!D222,"")</f>
        <v>0.41217220621229939</v>
      </c>
      <c r="C222" s="361" t="str">
        <f>+IFERROR(('STS Analysis'!E222-'STS Analysis'!H222)/'STS Analysis'!E222,"")</f>
        <v/>
      </c>
      <c r="D222" s="362">
        <f>IFERROR(('STS Analysis'!D222-'STS Analysis'!G222)/('STS Analysis'!N222-'STS Analysis'!G222),"")</f>
        <v>6.8108408709515456E-2</v>
      </c>
      <c r="E222" s="363"/>
      <c r="F222" s="364" t="str">
        <f>+IFERROR(('STS Analysis'!G222-('STS Analysis'!W222))/'STS Analysis'!G222,"")</f>
        <v/>
      </c>
      <c r="G222" s="365" t="str">
        <f>+IFERROR(('STS Analysis'!H222-'STS Analysis'!X222)/'STS Analysis'!H222,"")</f>
        <v/>
      </c>
      <c r="H222" s="365" t="str">
        <f>+IFERROR(('STS Analysis'!I222-'STS Analysis'!Y222)/'STS Analysis'!I222,"")</f>
        <v/>
      </c>
      <c r="I222" s="365" t="str">
        <f>+IFERROR(('STS Analysis'!J222-'STS Analysis'!Z222)/'STS Analysis'!J222,"")</f>
        <v/>
      </c>
      <c r="J222" s="360" t="str">
        <f>+IFERROR(('STS Analysis'!W222-'STS Analysis'!AD222/1000)/'STS Analysis'!W222,"")</f>
        <v/>
      </c>
      <c r="K222" s="365" t="str">
        <f>+IFERROR(('STS Analysis'!X222-'STS Analysis'!AE222)/'STS Analysis'!X222,"")</f>
        <v/>
      </c>
      <c r="L222" s="365" t="str">
        <f>+IFERROR(('STS Analysis'!Y222-'STS Analysis'!AF222)/'STS Analysis'!Y222,"")</f>
        <v/>
      </c>
      <c r="M222" s="365" t="str">
        <f>+IFERROR(('STS Analysis'!Z222-'STS Analysis'!AG222)/'STS Analysis'!Z222,"")</f>
        <v/>
      </c>
      <c r="N222" s="360" t="str">
        <f>+IFERROR(('STS Analysis'!AD222-'STS Analysis'!AK222)/'STS Analysis'!AD222,"")</f>
        <v/>
      </c>
      <c r="O222" s="365" t="str">
        <f>+IFERROR(('STS Analysis'!AE222-'STS Analysis'!AL222)/'STS Analysis'!AE222,"")</f>
        <v/>
      </c>
      <c r="P222" s="365" t="str">
        <f>+IFERROR(('STS Analysis'!AF222-'STS Analysis'!AM222)/'STS Analysis'!AF222,"")</f>
        <v/>
      </c>
      <c r="Q222" s="365" t="str">
        <f>+IFERROR(('STS Analysis'!AG222-'STS Analysis'!AN222)/'STS Analysis'!AG222,"")</f>
        <v/>
      </c>
      <c r="R222" s="360" t="str">
        <f>+IFERROR(('STS Analysis'!AK222-'STS Analysis'!AQ222)/'STS Analysis'!AK222,"")</f>
        <v/>
      </c>
      <c r="S222" s="365" t="str">
        <f>+IFERROR(('STS Analysis'!AL222-'STS Analysis'!AX222)/'STS Analysis'!AL222,"")</f>
        <v/>
      </c>
      <c r="T222" s="365" t="str">
        <f>+IFERROR(('STS Analysis'!AM222-'STS Analysis'!AY222)/'STS Analysis'!AM222,"")</f>
        <v/>
      </c>
      <c r="U222" s="366" t="str">
        <f>+IFERROR(('STS Analysis'!AN222-'STS Analysis'!AZ222)/'STS Analysis'!AN222,"")</f>
        <v/>
      </c>
      <c r="V222" s="364" t="str">
        <f>+IFERROR(('STS Analysis'!D222-'STS Analysis'!AQ222/1000)/'STS Analysis'!D222,"")</f>
        <v/>
      </c>
      <c r="W222" s="367" t="str">
        <f>+IFERROR(('STS Analysis'!E222-'STS Analysis'!AX222)/'STS Analysis'!E222,"")</f>
        <v/>
      </c>
      <c r="X222" s="365" t="str">
        <f>+IFERROR(('STS Analysis'!I222-'STS Analysis'!AY222)/'STS Analysis'!I222,"")</f>
        <v/>
      </c>
      <c r="Y222" s="365" t="str">
        <f>+IFERROR(('STS Analysis'!J222-'STS Analysis'!AZ222)/'STS Analysis'!J222,"")</f>
        <v/>
      </c>
      <c r="Z222" s="368" t="str">
        <f>+IFERROR(('STS Analysis'!K222-'STS Analysis'!BA222)/'STS Analysis'!K222,"")</f>
        <v/>
      </c>
      <c r="AA222" s="360"/>
      <c r="AB222" s="365" t="str">
        <f>+IFERROR(('STS Analysis'!H222-'STS Analysis'!BD222)/'STS Analysis'!H222,"")</f>
        <v/>
      </c>
      <c r="AC222" s="365" t="str">
        <f>+IFERROR(('STS Analysis'!I222-'STS Analysis'!BE222)/'STS Analysis'!I222,"")</f>
        <v/>
      </c>
      <c r="AD222" s="366" t="str">
        <f>+IFERROR(('STS Analysis'!J222-'STS Analysis'!BF222)/'STS Analysis'!J222,"")</f>
        <v/>
      </c>
      <c r="AE222" s="364" t="str">
        <f>+IFERROR(('STS Analysis'!BC222-'STS Analysis'!BI222)/'STS Analysis'!BC222,"")</f>
        <v/>
      </c>
      <c r="AF222" s="365" t="str">
        <f>+IFERROR(('STS Analysis'!BD222-'STS Analysis'!BJ222)/'STS Analysis'!BD222,"")</f>
        <v/>
      </c>
      <c r="AG222" s="365" t="str">
        <f>+IFERROR(('STS Analysis'!BE222-'STS Analysis'!BK222)/'STS Analysis'!BE222,"")</f>
        <v/>
      </c>
      <c r="AH222" s="365" t="str">
        <f>+IFERROR(('STS Analysis'!BF222-'STS Analysis'!BL222)/'STS Analysis'!BF222,"")</f>
        <v/>
      </c>
      <c r="AI222" s="360" t="str">
        <f>+IFERROR(('STS Analysis'!D222-'STS Analysis'!BI222/1000)/'STS Analysis'!D222,"")</f>
        <v/>
      </c>
      <c r="AJ222" s="369" t="str">
        <f>+IFERROR(('STS Analysis'!E222-'STS Analysis'!BJ222)/'STS Analysis'!E222,"")</f>
        <v/>
      </c>
      <c r="AK222" s="365" t="str">
        <f>+IFERROR(('STS Analysis'!I222-'STS Analysis'!BK222)/'STS Analysis'!I222,"")</f>
        <v/>
      </c>
      <c r="AL222" s="365" t="str">
        <f>+IFERROR(('STS Analysis'!J222-'STS Analysis'!BL222)/'STS Analysis'!J222,"")</f>
        <v/>
      </c>
      <c r="AM222" s="366" t="str">
        <f>+IFERROR(('STS Analysis'!K222-'STS Analysis'!BM222)/'STS Analysis'!K222,"")</f>
        <v/>
      </c>
      <c r="AN222" s="370"/>
    </row>
    <row r="223" spans="1:40" ht="15" thickBot="1" x14ac:dyDescent="0.4">
      <c r="A223" s="306">
        <v>43634</v>
      </c>
      <c r="B223" s="360" t="str">
        <f>+IFERROR(('STS Analysis'!D223-'STS Analysis'!G223)/'STS Analysis'!D223,"")</f>
        <v/>
      </c>
      <c r="C223" s="361" t="str">
        <f>+IFERROR(('STS Analysis'!E223-'STS Analysis'!H223)/'STS Analysis'!E223,"")</f>
        <v/>
      </c>
      <c r="D223" s="362" t="str">
        <f>IFERROR(('STS Analysis'!D223-'STS Analysis'!G223)/('STS Analysis'!N223-'STS Analysis'!G223),"")</f>
        <v/>
      </c>
      <c r="E223" s="363"/>
      <c r="F223" s="364" t="str">
        <f>+IFERROR(('STS Analysis'!G223-('STS Analysis'!W223))/'STS Analysis'!G223,"")</f>
        <v/>
      </c>
      <c r="G223" s="365" t="str">
        <f>+IFERROR(('STS Analysis'!H223-'STS Analysis'!X223)/'STS Analysis'!H223,"")</f>
        <v/>
      </c>
      <c r="H223" s="365" t="str">
        <f>+IFERROR(('STS Analysis'!I223-'STS Analysis'!Y223)/'STS Analysis'!I223,"")</f>
        <v/>
      </c>
      <c r="I223" s="365" t="str">
        <f>+IFERROR(('STS Analysis'!J223-'STS Analysis'!Z223)/'STS Analysis'!J223,"")</f>
        <v/>
      </c>
      <c r="J223" s="360" t="str">
        <f>+IFERROR(('STS Analysis'!W223-'STS Analysis'!AD223/1000)/'STS Analysis'!W223,"")</f>
        <v/>
      </c>
      <c r="K223" s="365" t="str">
        <f>+IFERROR(('STS Analysis'!X223-'STS Analysis'!AE223)/'STS Analysis'!X223,"")</f>
        <v/>
      </c>
      <c r="L223" s="365" t="str">
        <f>+IFERROR(('STS Analysis'!Y223-'STS Analysis'!AF223)/'STS Analysis'!Y223,"")</f>
        <v/>
      </c>
      <c r="M223" s="365" t="str">
        <f>+IFERROR(('STS Analysis'!Z223-'STS Analysis'!AG223)/'STS Analysis'!Z223,"")</f>
        <v/>
      </c>
      <c r="N223" s="360" t="str">
        <f>+IFERROR(('STS Analysis'!AD223-'STS Analysis'!AK223)/'STS Analysis'!AD223,"")</f>
        <v/>
      </c>
      <c r="O223" s="365" t="str">
        <f>+IFERROR(('STS Analysis'!AE223-'STS Analysis'!AL223)/'STS Analysis'!AE223,"")</f>
        <v/>
      </c>
      <c r="P223" s="365" t="str">
        <f>+IFERROR(('STS Analysis'!AF223-'STS Analysis'!AM223)/'STS Analysis'!AF223,"")</f>
        <v/>
      </c>
      <c r="Q223" s="365" t="str">
        <f>+IFERROR(('STS Analysis'!AG223-'STS Analysis'!AN223)/'STS Analysis'!AG223,"")</f>
        <v/>
      </c>
      <c r="R223" s="360" t="str">
        <f>+IFERROR(('STS Analysis'!AK223-'STS Analysis'!AQ223)/'STS Analysis'!AK223,"")</f>
        <v/>
      </c>
      <c r="S223" s="365" t="str">
        <f>+IFERROR(('STS Analysis'!AL223-'STS Analysis'!AX223)/'STS Analysis'!AL223,"")</f>
        <v/>
      </c>
      <c r="T223" s="365" t="str">
        <f>+IFERROR(('STS Analysis'!AM223-'STS Analysis'!AY223)/'STS Analysis'!AM223,"")</f>
        <v/>
      </c>
      <c r="U223" s="366" t="str">
        <f>+IFERROR(('STS Analysis'!AN223-'STS Analysis'!AZ223)/'STS Analysis'!AN223,"")</f>
        <v/>
      </c>
      <c r="V223" s="364" t="str">
        <f>+IFERROR(('STS Analysis'!D223-'STS Analysis'!AQ223/1000)/'STS Analysis'!D223,"")</f>
        <v/>
      </c>
      <c r="W223" s="367" t="str">
        <f>+IFERROR(('STS Analysis'!E223-'STS Analysis'!AX223)/'STS Analysis'!E223,"")</f>
        <v/>
      </c>
      <c r="X223" s="365" t="str">
        <f>+IFERROR(('STS Analysis'!I223-'STS Analysis'!AY223)/'STS Analysis'!I223,"")</f>
        <v/>
      </c>
      <c r="Y223" s="365" t="str">
        <f>+IFERROR(('STS Analysis'!J223-'STS Analysis'!AZ223)/'STS Analysis'!J223,"")</f>
        <v/>
      </c>
      <c r="Z223" s="368" t="str">
        <f>+IFERROR(('STS Analysis'!K223-'STS Analysis'!BA223)/'STS Analysis'!K223,"")</f>
        <v/>
      </c>
      <c r="AA223" s="360"/>
      <c r="AB223" s="365" t="str">
        <f>+IFERROR(('STS Analysis'!H223-'STS Analysis'!BD223)/'STS Analysis'!H223,"")</f>
        <v/>
      </c>
      <c r="AC223" s="365" t="str">
        <f>+IFERROR(('STS Analysis'!I223-'STS Analysis'!BE223)/'STS Analysis'!I223,"")</f>
        <v/>
      </c>
      <c r="AD223" s="366" t="str">
        <f>+IFERROR(('STS Analysis'!J223-'STS Analysis'!BF223)/'STS Analysis'!J223,"")</f>
        <v/>
      </c>
      <c r="AE223" s="364" t="str">
        <f>+IFERROR(('STS Analysis'!BC223-'STS Analysis'!BI223)/'STS Analysis'!BC223,"")</f>
        <v/>
      </c>
      <c r="AF223" s="365" t="str">
        <f>+IFERROR(('STS Analysis'!BD223-'STS Analysis'!BJ223)/'STS Analysis'!BD223,"")</f>
        <v/>
      </c>
      <c r="AG223" s="365" t="str">
        <f>+IFERROR(('STS Analysis'!BE223-'STS Analysis'!BK223)/'STS Analysis'!BE223,"")</f>
        <v/>
      </c>
      <c r="AH223" s="365" t="str">
        <f>+IFERROR(('STS Analysis'!BF223-'STS Analysis'!BL223)/'STS Analysis'!BF223,"")</f>
        <v/>
      </c>
      <c r="AI223" s="360" t="str">
        <f>+IFERROR(('STS Analysis'!D223-'STS Analysis'!BI223/1000)/'STS Analysis'!D223,"")</f>
        <v/>
      </c>
      <c r="AJ223" s="369" t="str">
        <f>+IFERROR(('STS Analysis'!E223-'STS Analysis'!BJ223)/'STS Analysis'!E223,"")</f>
        <v/>
      </c>
      <c r="AK223" s="365" t="str">
        <f>+IFERROR(('STS Analysis'!I223-'STS Analysis'!BK223)/'STS Analysis'!I223,"")</f>
        <v/>
      </c>
      <c r="AL223" s="365" t="str">
        <f>+IFERROR(('STS Analysis'!J223-'STS Analysis'!BL223)/'STS Analysis'!J223,"")</f>
        <v/>
      </c>
      <c r="AM223" s="366" t="str">
        <f>+IFERROR(('STS Analysis'!K223-'STS Analysis'!BM223)/'STS Analysis'!K223,"")</f>
        <v/>
      </c>
      <c r="AN223" s="370"/>
    </row>
    <row r="224" spans="1:40" ht="15" thickBot="1" x14ac:dyDescent="0.4">
      <c r="A224" s="306">
        <v>43635</v>
      </c>
      <c r="B224" s="360">
        <f>+IFERROR(('STS Analysis'!D224-'STS Analysis'!G224)/'STS Analysis'!D224,"")</f>
        <v>0.28718798894168679</v>
      </c>
      <c r="C224" s="361" t="str">
        <f>+IFERROR(('STS Analysis'!E224-'STS Analysis'!H224)/'STS Analysis'!E224,"")</f>
        <v/>
      </c>
      <c r="D224" s="362">
        <f>IFERROR(('STS Analysis'!D224-'STS Analysis'!G224)/('STS Analysis'!N224-'STS Analysis'!G224),"")</f>
        <v>3.2159131907825864E-2</v>
      </c>
      <c r="E224" s="363"/>
      <c r="F224" s="364">
        <f>+IFERROR(('STS Analysis'!G224-('STS Analysis'!W224))/'STS Analysis'!G224,"")</f>
        <v>0.20095205302566344</v>
      </c>
      <c r="G224" s="365" t="str">
        <f>+IFERROR(('STS Analysis'!H224-'STS Analysis'!X224)/'STS Analysis'!H224,"")</f>
        <v/>
      </c>
      <c r="H224" s="365">
        <f>+IFERROR(('STS Analysis'!I224-'STS Analysis'!Y224)/'STS Analysis'!I224,"")</f>
        <v>-8.8495575221238937E-3</v>
      </c>
      <c r="I224" s="365" t="str">
        <f>+IFERROR(('STS Analysis'!J224-'STS Analysis'!Z224)/'STS Analysis'!J224,"")</f>
        <v/>
      </c>
      <c r="J224" s="360" t="str">
        <f>+IFERROR(('STS Analysis'!W224-'STS Analysis'!AD224/1000)/'STS Analysis'!W224,"")</f>
        <v/>
      </c>
      <c r="K224" s="365" t="str">
        <f>+IFERROR(('STS Analysis'!X224-'STS Analysis'!AE224)/'STS Analysis'!X224,"")</f>
        <v/>
      </c>
      <c r="L224" s="365">
        <f>+IFERROR(('STS Analysis'!Y224-'STS Analysis'!AF224)/'STS Analysis'!Y224,"")</f>
        <v>2.9239766081871343E-2</v>
      </c>
      <c r="M224" s="365" t="str">
        <f>+IFERROR(('STS Analysis'!Z224-'STS Analysis'!AG224)/'STS Analysis'!Z224,"")</f>
        <v/>
      </c>
      <c r="N224" s="360" t="str">
        <f>+IFERROR(('STS Analysis'!AD224-'STS Analysis'!AK224)/'STS Analysis'!AD224,"")</f>
        <v/>
      </c>
      <c r="O224" s="365" t="str">
        <f>+IFERROR(('STS Analysis'!AE224-'STS Analysis'!AL224)/'STS Analysis'!AE224,"")</f>
        <v/>
      </c>
      <c r="P224" s="365" t="str">
        <f>+IFERROR(('STS Analysis'!AF224-'STS Analysis'!AM224)/'STS Analysis'!AF224,"")</f>
        <v/>
      </c>
      <c r="Q224" s="365" t="str">
        <f>+IFERROR(('STS Analysis'!AG224-'STS Analysis'!AN224)/'STS Analysis'!AG224,"")</f>
        <v/>
      </c>
      <c r="R224" s="360" t="str">
        <f>+IFERROR(('STS Analysis'!AK224-'STS Analysis'!AQ224)/'STS Analysis'!AK224,"")</f>
        <v/>
      </c>
      <c r="S224" s="365" t="str">
        <f>+IFERROR(('STS Analysis'!AL224-'STS Analysis'!AX224)/'STS Analysis'!AL224,"")</f>
        <v/>
      </c>
      <c r="T224" s="365" t="str">
        <f>+IFERROR(('STS Analysis'!AM224-'STS Analysis'!AY224)/'STS Analysis'!AM224,"")</f>
        <v/>
      </c>
      <c r="U224" s="366" t="str">
        <f>+IFERROR(('STS Analysis'!AN224-'STS Analysis'!AZ224)/'STS Analysis'!AN224,"")</f>
        <v/>
      </c>
      <c r="V224" s="364" t="str">
        <f>+IFERROR(('STS Analysis'!D224-'STS Analysis'!AQ224/1000)/'STS Analysis'!D224,"")</f>
        <v/>
      </c>
      <c r="W224" s="367" t="str">
        <f>+IFERROR(('STS Analysis'!E224-'STS Analysis'!AX224)/'STS Analysis'!E224,"")</f>
        <v/>
      </c>
      <c r="X224" s="365" t="str">
        <f>+IFERROR(('STS Analysis'!I224-'STS Analysis'!AY224)/'STS Analysis'!I224,"")</f>
        <v/>
      </c>
      <c r="Y224" s="365" t="str">
        <f>+IFERROR(('STS Analysis'!J224-'STS Analysis'!AZ224)/'STS Analysis'!J224,"")</f>
        <v/>
      </c>
      <c r="Z224" s="368" t="str">
        <f>+IFERROR(('STS Analysis'!K224-'STS Analysis'!BA224)/'STS Analysis'!K224,"")</f>
        <v/>
      </c>
      <c r="AA224" s="360"/>
      <c r="AB224" s="365" t="str">
        <f>+IFERROR(('STS Analysis'!H224-'STS Analysis'!BD224)/'STS Analysis'!H224,"")</f>
        <v/>
      </c>
      <c r="AC224" s="365">
        <f>+IFERROR(('STS Analysis'!I224-'STS Analysis'!BE224)/'STS Analysis'!I224,"")</f>
        <v>0.90678466076696163</v>
      </c>
      <c r="AD224" s="366" t="str">
        <f>+IFERROR(('STS Analysis'!J224-'STS Analysis'!BF224)/'STS Analysis'!J224,"")</f>
        <v/>
      </c>
      <c r="AE224" s="364" t="str">
        <f>+IFERROR(('STS Analysis'!BC224-'STS Analysis'!BI224)/'STS Analysis'!BC224,"")</f>
        <v/>
      </c>
      <c r="AF224" s="365" t="str">
        <f>+IFERROR(('STS Analysis'!BD224-'STS Analysis'!BJ224)/'STS Analysis'!BD224,"")</f>
        <v/>
      </c>
      <c r="AG224" s="365">
        <f>+IFERROR(('STS Analysis'!BE224-'STS Analysis'!BK224)/'STS Analysis'!BE224,"")</f>
        <v>1</v>
      </c>
      <c r="AH224" s="365">
        <f>+IFERROR(('STS Analysis'!BF224-'STS Analysis'!BL224)/'STS Analysis'!BF224,"")</f>
        <v>-9.0361445783132516E-2</v>
      </c>
      <c r="AI224" s="360" t="str">
        <f>+IFERROR(('STS Analysis'!D224-'STS Analysis'!BI224/1000)/'STS Analysis'!D224,"")</f>
        <v/>
      </c>
      <c r="AJ224" s="369" t="str">
        <f>+IFERROR(('STS Analysis'!E224-'STS Analysis'!BJ224)/'STS Analysis'!E224,"")</f>
        <v/>
      </c>
      <c r="AK224" s="365">
        <f>+IFERROR(('STS Analysis'!I224-'STS Analysis'!BK224)/'STS Analysis'!I224,"")</f>
        <v>1</v>
      </c>
      <c r="AL224" s="365" t="str">
        <f>+IFERROR(('STS Analysis'!J224-'STS Analysis'!BL224)/'STS Analysis'!J224,"")</f>
        <v/>
      </c>
      <c r="AM224" s="366">
        <f>+IFERROR(('STS Analysis'!K224-'STS Analysis'!BM224)/'STS Analysis'!K224,"")</f>
        <v>1</v>
      </c>
      <c r="AN224" s="370"/>
    </row>
    <row r="225" spans="1:40" ht="15" thickBot="1" x14ac:dyDescent="0.4">
      <c r="A225" s="306">
        <v>43636</v>
      </c>
      <c r="B225" s="360" t="str">
        <f>+IFERROR(('STS Analysis'!D225-'STS Analysis'!G225)/'STS Analysis'!D225,"")</f>
        <v/>
      </c>
      <c r="C225" s="361" t="str">
        <f>+IFERROR(('STS Analysis'!E225-'STS Analysis'!H225)/'STS Analysis'!E225,"")</f>
        <v/>
      </c>
      <c r="D225" s="362" t="str">
        <f>IFERROR(('STS Analysis'!D225-'STS Analysis'!G225)/('STS Analysis'!N225-'STS Analysis'!G225),"")</f>
        <v/>
      </c>
      <c r="E225" s="363"/>
      <c r="F225" s="364" t="str">
        <f>+IFERROR(('STS Analysis'!G225-('STS Analysis'!W225))/'STS Analysis'!G225,"")</f>
        <v/>
      </c>
      <c r="G225" s="365" t="str">
        <f>+IFERROR(('STS Analysis'!H225-'STS Analysis'!X225)/'STS Analysis'!H225,"")</f>
        <v/>
      </c>
      <c r="H225" s="365" t="str">
        <f>+IFERROR(('STS Analysis'!I225-'STS Analysis'!Y225)/'STS Analysis'!I225,"")</f>
        <v/>
      </c>
      <c r="I225" s="365" t="str">
        <f>+IFERROR(('STS Analysis'!J225-'STS Analysis'!Z225)/'STS Analysis'!J225,"")</f>
        <v/>
      </c>
      <c r="J225" s="360" t="str">
        <f>+IFERROR(('STS Analysis'!W225-'STS Analysis'!AD225/1000)/'STS Analysis'!W225,"")</f>
        <v/>
      </c>
      <c r="K225" s="365" t="str">
        <f>+IFERROR(('STS Analysis'!X225-'STS Analysis'!AE225)/'STS Analysis'!X225,"")</f>
        <v/>
      </c>
      <c r="L225" s="365" t="str">
        <f>+IFERROR(('STS Analysis'!Y225-'STS Analysis'!AF225)/'STS Analysis'!Y225,"")</f>
        <v/>
      </c>
      <c r="M225" s="365" t="str">
        <f>+IFERROR(('STS Analysis'!Z225-'STS Analysis'!AG225)/'STS Analysis'!Z225,"")</f>
        <v/>
      </c>
      <c r="N225" s="360" t="str">
        <f>+IFERROR(('STS Analysis'!AD225-'STS Analysis'!AK225)/'STS Analysis'!AD225,"")</f>
        <v/>
      </c>
      <c r="O225" s="365" t="str">
        <f>+IFERROR(('STS Analysis'!AE225-'STS Analysis'!AL225)/'STS Analysis'!AE225,"")</f>
        <v/>
      </c>
      <c r="P225" s="365" t="str">
        <f>+IFERROR(('STS Analysis'!AF225-'STS Analysis'!AM225)/'STS Analysis'!AF225,"")</f>
        <v/>
      </c>
      <c r="Q225" s="365" t="str">
        <f>+IFERROR(('STS Analysis'!AG225-'STS Analysis'!AN225)/'STS Analysis'!AG225,"")</f>
        <v/>
      </c>
      <c r="R225" s="360" t="str">
        <f>+IFERROR(('STS Analysis'!AK225-'STS Analysis'!AQ225)/'STS Analysis'!AK225,"")</f>
        <v/>
      </c>
      <c r="S225" s="365" t="str">
        <f>+IFERROR(('STS Analysis'!AL225-'STS Analysis'!AX225)/'STS Analysis'!AL225,"")</f>
        <v/>
      </c>
      <c r="T225" s="365" t="str">
        <f>+IFERROR(('STS Analysis'!AM225-'STS Analysis'!AY225)/'STS Analysis'!AM225,"")</f>
        <v/>
      </c>
      <c r="U225" s="366" t="str">
        <f>+IFERROR(('STS Analysis'!AN225-'STS Analysis'!AZ225)/'STS Analysis'!AN225,"")</f>
        <v/>
      </c>
      <c r="V225" s="364" t="str">
        <f>+IFERROR(('STS Analysis'!D225-'STS Analysis'!AQ225/1000)/'STS Analysis'!D225,"")</f>
        <v/>
      </c>
      <c r="W225" s="367" t="str">
        <f>+IFERROR(('STS Analysis'!E225-'STS Analysis'!AX225)/'STS Analysis'!E225,"")</f>
        <v/>
      </c>
      <c r="X225" s="365" t="str">
        <f>+IFERROR(('STS Analysis'!I225-'STS Analysis'!AY225)/'STS Analysis'!I225,"")</f>
        <v/>
      </c>
      <c r="Y225" s="365" t="str">
        <f>+IFERROR(('STS Analysis'!J225-'STS Analysis'!AZ225)/'STS Analysis'!J225,"")</f>
        <v/>
      </c>
      <c r="Z225" s="368" t="str">
        <f>+IFERROR(('STS Analysis'!K225-'STS Analysis'!BA225)/'STS Analysis'!K225,"")</f>
        <v/>
      </c>
      <c r="AA225" s="360"/>
      <c r="AB225" s="365" t="str">
        <f>+IFERROR(('STS Analysis'!H225-'STS Analysis'!BD225)/'STS Analysis'!H225,"")</f>
        <v/>
      </c>
      <c r="AC225" s="365" t="str">
        <f>+IFERROR(('STS Analysis'!I225-'STS Analysis'!BE225)/'STS Analysis'!I225,"")</f>
        <v/>
      </c>
      <c r="AD225" s="366" t="str">
        <f>+IFERROR(('STS Analysis'!J225-'STS Analysis'!BF225)/'STS Analysis'!J225,"")</f>
        <v/>
      </c>
      <c r="AE225" s="364" t="str">
        <f>+IFERROR(('STS Analysis'!BC225-'STS Analysis'!BI225)/'STS Analysis'!BC225,"")</f>
        <v/>
      </c>
      <c r="AF225" s="365" t="str">
        <f>+IFERROR(('STS Analysis'!BD225-'STS Analysis'!BJ225)/'STS Analysis'!BD225,"")</f>
        <v/>
      </c>
      <c r="AG225" s="365" t="str">
        <f>+IFERROR(('STS Analysis'!BE225-'STS Analysis'!BK225)/'STS Analysis'!BE225,"")</f>
        <v/>
      </c>
      <c r="AH225" s="365" t="str">
        <f>+IFERROR(('STS Analysis'!BF225-'STS Analysis'!BL225)/'STS Analysis'!BF225,"")</f>
        <v/>
      </c>
      <c r="AI225" s="360" t="str">
        <f>+IFERROR(('STS Analysis'!D225-'STS Analysis'!BI225/1000)/'STS Analysis'!D225,"")</f>
        <v/>
      </c>
      <c r="AJ225" s="369" t="str">
        <f>+IFERROR(('STS Analysis'!E225-'STS Analysis'!BJ225)/'STS Analysis'!E225,"")</f>
        <v/>
      </c>
      <c r="AK225" s="365" t="str">
        <f>+IFERROR(('STS Analysis'!I225-'STS Analysis'!BK225)/'STS Analysis'!I225,"")</f>
        <v/>
      </c>
      <c r="AL225" s="365" t="str">
        <f>+IFERROR(('STS Analysis'!J225-'STS Analysis'!BL225)/'STS Analysis'!J225,"")</f>
        <v/>
      </c>
      <c r="AM225" s="366" t="str">
        <f>+IFERROR(('STS Analysis'!K225-'STS Analysis'!BM225)/'STS Analysis'!K225,"")</f>
        <v/>
      </c>
      <c r="AN225" s="370"/>
    </row>
    <row r="226" spans="1:40" ht="15" thickBot="1" x14ac:dyDescent="0.4">
      <c r="A226" s="306">
        <v>43637</v>
      </c>
      <c r="B226" s="360">
        <f>+IFERROR(('STS Analysis'!D226-'STS Analysis'!G226)/'STS Analysis'!D226,"")</f>
        <v>0.59948626221888868</v>
      </c>
      <c r="C226" s="361" t="str">
        <f>+IFERROR(('STS Analysis'!E226-'STS Analysis'!H226)/'STS Analysis'!E226,"")</f>
        <v/>
      </c>
      <c r="D226" s="362">
        <f>IFERROR(('STS Analysis'!D226-'STS Analysis'!G226)/('STS Analysis'!N226-'STS Analysis'!G226),"")</f>
        <v>0.14835195790059869</v>
      </c>
      <c r="E226" s="363"/>
      <c r="F226" s="364" t="str">
        <f>+IFERROR(('STS Analysis'!G226-('STS Analysis'!W226))/'STS Analysis'!G226,"")</f>
        <v/>
      </c>
      <c r="G226" s="365" t="str">
        <f>+IFERROR(('STS Analysis'!H226-'STS Analysis'!X226)/'STS Analysis'!H226,"")</f>
        <v/>
      </c>
      <c r="H226" s="365" t="str">
        <f>+IFERROR(('STS Analysis'!I226-'STS Analysis'!Y226)/'STS Analysis'!I226,"")</f>
        <v/>
      </c>
      <c r="I226" s="365" t="str">
        <f>+IFERROR(('STS Analysis'!J226-'STS Analysis'!Z226)/'STS Analysis'!J226,"")</f>
        <v/>
      </c>
      <c r="J226" s="360" t="str">
        <f>+IFERROR(('STS Analysis'!W226-'STS Analysis'!AD226/1000)/'STS Analysis'!W226,"")</f>
        <v/>
      </c>
      <c r="K226" s="365" t="str">
        <f>+IFERROR(('STS Analysis'!X226-'STS Analysis'!AE226)/'STS Analysis'!X226,"")</f>
        <v/>
      </c>
      <c r="L226" s="365" t="str">
        <f>+IFERROR(('STS Analysis'!Y226-'STS Analysis'!AF226)/'STS Analysis'!Y226,"")</f>
        <v/>
      </c>
      <c r="M226" s="365" t="str">
        <f>+IFERROR(('STS Analysis'!Z226-'STS Analysis'!AG226)/'STS Analysis'!Z226,"")</f>
        <v/>
      </c>
      <c r="N226" s="360" t="str">
        <f>+IFERROR(('STS Analysis'!AD226-'STS Analysis'!AK226)/'STS Analysis'!AD226,"")</f>
        <v/>
      </c>
      <c r="O226" s="365" t="str">
        <f>+IFERROR(('STS Analysis'!AE226-'STS Analysis'!AL226)/'STS Analysis'!AE226,"")</f>
        <v/>
      </c>
      <c r="P226" s="365" t="str">
        <f>+IFERROR(('STS Analysis'!AF226-'STS Analysis'!AM226)/'STS Analysis'!AF226,"")</f>
        <v/>
      </c>
      <c r="Q226" s="365" t="str">
        <f>+IFERROR(('STS Analysis'!AG226-'STS Analysis'!AN226)/'STS Analysis'!AG226,"")</f>
        <v/>
      </c>
      <c r="R226" s="360" t="str">
        <f>+IFERROR(('STS Analysis'!AK226-'STS Analysis'!AQ226)/'STS Analysis'!AK226,"")</f>
        <v/>
      </c>
      <c r="S226" s="365" t="str">
        <f>+IFERROR(('STS Analysis'!AL226-'STS Analysis'!AX226)/'STS Analysis'!AL226,"")</f>
        <v/>
      </c>
      <c r="T226" s="365" t="str">
        <f>+IFERROR(('STS Analysis'!AM226-'STS Analysis'!AY226)/'STS Analysis'!AM226,"")</f>
        <v/>
      </c>
      <c r="U226" s="366" t="str">
        <f>+IFERROR(('STS Analysis'!AN226-'STS Analysis'!AZ226)/'STS Analysis'!AN226,"")</f>
        <v/>
      </c>
      <c r="V226" s="364" t="str">
        <f>+IFERROR(('STS Analysis'!D226-'STS Analysis'!AQ226/1000)/'STS Analysis'!D226,"")</f>
        <v/>
      </c>
      <c r="W226" s="367" t="str">
        <f>+IFERROR(('STS Analysis'!E226-'STS Analysis'!AX226)/'STS Analysis'!E226,"")</f>
        <v/>
      </c>
      <c r="X226" s="365" t="str">
        <f>+IFERROR(('STS Analysis'!I226-'STS Analysis'!AY226)/'STS Analysis'!I226,"")</f>
        <v/>
      </c>
      <c r="Y226" s="365" t="str">
        <f>+IFERROR(('STS Analysis'!J226-'STS Analysis'!AZ226)/'STS Analysis'!J226,"")</f>
        <v/>
      </c>
      <c r="Z226" s="368" t="str">
        <f>+IFERROR(('STS Analysis'!K226-'STS Analysis'!BA226)/'STS Analysis'!K226,"")</f>
        <v/>
      </c>
      <c r="AA226" s="360"/>
      <c r="AB226" s="365" t="str">
        <f>+IFERROR(('STS Analysis'!H226-'STS Analysis'!BD226)/'STS Analysis'!H226,"")</f>
        <v/>
      </c>
      <c r="AC226" s="365" t="str">
        <f>+IFERROR(('STS Analysis'!I226-'STS Analysis'!BE226)/'STS Analysis'!I226,"")</f>
        <v/>
      </c>
      <c r="AD226" s="366" t="str">
        <f>+IFERROR(('STS Analysis'!J226-'STS Analysis'!BF226)/'STS Analysis'!J226,"")</f>
        <v/>
      </c>
      <c r="AE226" s="364" t="str">
        <f>+IFERROR(('STS Analysis'!BC226-'STS Analysis'!BI226)/'STS Analysis'!BC226,"")</f>
        <v/>
      </c>
      <c r="AF226" s="365" t="str">
        <f>+IFERROR(('STS Analysis'!BD226-'STS Analysis'!BJ226)/'STS Analysis'!BD226,"")</f>
        <v/>
      </c>
      <c r="AG226" s="365" t="str">
        <f>+IFERROR(('STS Analysis'!BE226-'STS Analysis'!BK226)/'STS Analysis'!BE226,"")</f>
        <v/>
      </c>
      <c r="AH226" s="365" t="str">
        <f>+IFERROR(('STS Analysis'!BF226-'STS Analysis'!BL226)/'STS Analysis'!BF226,"")</f>
        <v/>
      </c>
      <c r="AI226" s="360" t="str">
        <f>+IFERROR(('STS Analysis'!D226-'STS Analysis'!BI226/1000)/'STS Analysis'!D226,"")</f>
        <v/>
      </c>
      <c r="AJ226" s="369" t="str">
        <f>+IFERROR(('STS Analysis'!E226-'STS Analysis'!BJ226)/'STS Analysis'!E226,"")</f>
        <v/>
      </c>
      <c r="AK226" s="365" t="str">
        <f>+IFERROR(('STS Analysis'!I226-'STS Analysis'!BK226)/'STS Analysis'!I226,"")</f>
        <v/>
      </c>
      <c r="AL226" s="365" t="str">
        <f>+IFERROR(('STS Analysis'!J226-'STS Analysis'!BL226)/'STS Analysis'!J226,"")</f>
        <v/>
      </c>
      <c r="AM226" s="366" t="str">
        <f>+IFERROR(('STS Analysis'!K226-'STS Analysis'!BM226)/'STS Analysis'!K226,"")</f>
        <v/>
      </c>
      <c r="AN226" s="370"/>
    </row>
    <row r="227" spans="1:40" ht="15" thickBot="1" x14ac:dyDescent="0.4">
      <c r="A227" s="306">
        <v>43638</v>
      </c>
      <c r="B227" s="307" t="str">
        <f>+IFERROR(('STS Analysis'!D227-'STS Analysis'!G227)/'STS Analysis'!D227,"")</f>
        <v/>
      </c>
      <c r="C227" s="296" t="str">
        <f>+IFERROR(('STS Analysis'!E227-'STS Analysis'!H227)/'STS Analysis'!E227,"")</f>
        <v/>
      </c>
      <c r="D227" s="308" t="str">
        <f>IFERROR(('STS Analysis'!D227-'STS Analysis'!G227)/('STS Analysis'!N227-'STS Analysis'!G227),"")</f>
        <v/>
      </c>
      <c r="E227" s="309"/>
      <c r="F227" s="310" t="str">
        <f>+IFERROR(('STS Analysis'!G227-('STS Analysis'!W227))/'STS Analysis'!G227,"")</f>
        <v/>
      </c>
      <c r="G227" s="311" t="str">
        <f>+IFERROR(('STS Analysis'!H227-'STS Analysis'!X227)/'STS Analysis'!H227,"")</f>
        <v/>
      </c>
      <c r="H227" s="311" t="str">
        <f>+IFERROR(('STS Analysis'!I227-'STS Analysis'!Y227)/'STS Analysis'!I227,"")</f>
        <v/>
      </c>
      <c r="I227" s="311" t="str">
        <f>+IFERROR(('STS Analysis'!J227-'STS Analysis'!Z227)/'STS Analysis'!J227,"")</f>
        <v/>
      </c>
      <c r="J227" s="307" t="str">
        <f>+IFERROR(('STS Analysis'!W227-'STS Analysis'!AD227/1000)/'STS Analysis'!W227,"")</f>
        <v/>
      </c>
      <c r="K227" s="311" t="str">
        <f>+IFERROR(('STS Analysis'!X227-'STS Analysis'!AE227)/'STS Analysis'!X227,"")</f>
        <v/>
      </c>
      <c r="L227" s="311" t="str">
        <f>+IFERROR(('STS Analysis'!Y227-'STS Analysis'!AF227)/'STS Analysis'!Y227,"")</f>
        <v/>
      </c>
      <c r="M227" s="311" t="str">
        <f>+IFERROR(('STS Analysis'!Z227-'STS Analysis'!AG227)/'STS Analysis'!Z227,"")</f>
        <v/>
      </c>
      <c r="N227" s="307" t="str">
        <f>+IFERROR(('STS Analysis'!AD227-'STS Analysis'!AK227)/'STS Analysis'!AD227,"")</f>
        <v/>
      </c>
      <c r="O227" s="311" t="str">
        <f>+IFERROR(('STS Analysis'!AE227-'STS Analysis'!AL227)/'STS Analysis'!AE227,"")</f>
        <v/>
      </c>
      <c r="P227" s="311" t="str">
        <f>+IFERROR(('STS Analysis'!AF227-'STS Analysis'!AM227)/'STS Analysis'!AF227,"")</f>
        <v/>
      </c>
      <c r="Q227" s="311" t="str">
        <f>+IFERROR(('STS Analysis'!AG227-'STS Analysis'!AN227)/'STS Analysis'!AG227,"")</f>
        <v/>
      </c>
      <c r="R227" s="307" t="str">
        <f>+IFERROR(('STS Analysis'!AK227-'STS Analysis'!AQ227)/'STS Analysis'!AK227,"")</f>
        <v/>
      </c>
      <c r="S227" s="311" t="str">
        <f>+IFERROR(('STS Analysis'!AL227-'STS Analysis'!AX227)/'STS Analysis'!AL227,"")</f>
        <v/>
      </c>
      <c r="T227" s="311" t="str">
        <f>+IFERROR(('STS Analysis'!AM227-'STS Analysis'!AY227)/'STS Analysis'!AM227,"")</f>
        <v/>
      </c>
      <c r="U227" s="312" t="str">
        <f>+IFERROR(('STS Analysis'!AN227-'STS Analysis'!AZ227)/'STS Analysis'!AN227,"")</f>
        <v/>
      </c>
      <c r="V227" s="310" t="str">
        <f>+IFERROR(('STS Analysis'!D227-'STS Analysis'!AQ227/1000)/'STS Analysis'!D227,"")</f>
        <v/>
      </c>
      <c r="W227" s="299" t="str">
        <f>+IFERROR(('STS Analysis'!E227-'STS Analysis'!AX227)/'STS Analysis'!E227,"")</f>
        <v/>
      </c>
      <c r="X227" s="311" t="str">
        <f>+IFERROR(('STS Analysis'!I227-'STS Analysis'!AY227)/'STS Analysis'!I227,"")</f>
        <v/>
      </c>
      <c r="Y227" s="311" t="str">
        <f>+IFERROR(('STS Analysis'!J227-'STS Analysis'!AZ227)/'STS Analysis'!J227,"")</f>
        <v/>
      </c>
      <c r="Z227" s="313" t="str">
        <f>+IFERROR(('STS Analysis'!K227-'STS Analysis'!BA227)/'STS Analysis'!K227,"")</f>
        <v/>
      </c>
      <c r="AA227" s="307"/>
      <c r="AB227" s="311" t="str">
        <f>+IFERROR(('STS Analysis'!H227-'STS Analysis'!BD227)/'STS Analysis'!H227,"")</f>
        <v/>
      </c>
      <c r="AC227" s="311" t="str">
        <f>+IFERROR(('STS Analysis'!I227-'STS Analysis'!BE227)/'STS Analysis'!I227,"")</f>
        <v/>
      </c>
      <c r="AD227" s="312" t="str">
        <f>+IFERROR(('STS Analysis'!J227-'STS Analysis'!BF227)/'STS Analysis'!J227,"")</f>
        <v/>
      </c>
      <c r="AE227" s="310" t="str">
        <f>+IFERROR(('STS Analysis'!BC227-'STS Analysis'!BI227)/'STS Analysis'!BC227,"")</f>
        <v/>
      </c>
      <c r="AF227" s="311" t="str">
        <f>+IFERROR(('STS Analysis'!BD227-'STS Analysis'!BJ227)/'STS Analysis'!BD227,"")</f>
        <v/>
      </c>
      <c r="AG227" s="311" t="str">
        <f>+IFERROR(('STS Analysis'!BE227-'STS Analysis'!BK227)/'STS Analysis'!BE227,"")</f>
        <v/>
      </c>
      <c r="AH227" s="311" t="str">
        <f>+IFERROR(('STS Analysis'!BF227-'STS Analysis'!BL227)/'STS Analysis'!BF227,"")</f>
        <v/>
      </c>
      <c r="AI227" s="307" t="str">
        <f>+IFERROR(('STS Analysis'!D227-'STS Analysis'!BI227/1000)/'STS Analysis'!D227,"")</f>
        <v/>
      </c>
      <c r="AJ227" s="338" t="str">
        <f>+IFERROR(('STS Analysis'!E227-'STS Analysis'!BJ227)/'STS Analysis'!E227,"")</f>
        <v/>
      </c>
      <c r="AK227" s="311" t="str">
        <f>+IFERROR(('STS Analysis'!I227-'STS Analysis'!BK227)/'STS Analysis'!I227,"")</f>
        <v/>
      </c>
      <c r="AL227" s="311" t="str">
        <f>+IFERROR(('STS Analysis'!J227-'STS Analysis'!BL227)/'STS Analysis'!J227,"")</f>
        <v/>
      </c>
      <c r="AM227" s="312" t="str">
        <f>+IFERROR(('STS Analysis'!K227-'STS Analysis'!BM227)/'STS Analysis'!K227,"")</f>
        <v/>
      </c>
      <c r="AN227" s="279"/>
    </row>
    <row r="228" spans="1:40" ht="15" thickBot="1" x14ac:dyDescent="0.4">
      <c r="A228" s="306">
        <v>43639</v>
      </c>
      <c r="B228" s="307" t="str">
        <f>+IFERROR(('STS Analysis'!D228-'STS Analysis'!G228)/'STS Analysis'!D228,"")</f>
        <v/>
      </c>
      <c r="C228" s="296" t="str">
        <f>+IFERROR(('STS Analysis'!E228-'STS Analysis'!H228)/'STS Analysis'!E228,"")</f>
        <v/>
      </c>
      <c r="D228" s="308" t="str">
        <f>IFERROR(('STS Analysis'!D228-'STS Analysis'!G228)/('STS Analysis'!N228-'STS Analysis'!G228),"")</f>
        <v/>
      </c>
      <c r="E228" s="309"/>
      <c r="F228" s="310" t="str">
        <f>+IFERROR(('STS Analysis'!G228-('STS Analysis'!W228))/'STS Analysis'!G228,"")</f>
        <v/>
      </c>
      <c r="G228" s="311" t="str">
        <f>+IFERROR(('STS Analysis'!H228-'STS Analysis'!X228)/'STS Analysis'!H228,"")</f>
        <v/>
      </c>
      <c r="H228" s="311" t="str">
        <f>+IFERROR(('STS Analysis'!I228-'STS Analysis'!Y228)/'STS Analysis'!I228,"")</f>
        <v/>
      </c>
      <c r="I228" s="311" t="str">
        <f>+IFERROR(('STS Analysis'!J228-'STS Analysis'!Z228)/'STS Analysis'!J228,"")</f>
        <v/>
      </c>
      <c r="J228" s="307" t="str">
        <f>+IFERROR(('STS Analysis'!W228-'STS Analysis'!AD228/1000)/'STS Analysis'!W228,"")</f>
        <v/>
      </c>
      <c r="K228" s="311" t="str">
        <f>+IFERROR(('STS Analysis'!X228-'STS Analysis'!AE228)/'STS Analysis'!X228,"")</f>
        <v/>
      </c>
      <c r="L228" s="311" t="str">
        <f>+IFERROR(('STS Analysis'!Y228-'STS Analysis'!AF228)/'STS Analysis'!Y228,"")</f>
        <v/>
      </c>
      <c r="M228" s="311" t="str">
        <f>+IFERROR(('STS Analysis'!Z228-'STS Analysis'!AG228)/'STS Analysis'!Z228,"")</f>
        <v/>
      </c>
      <c r="N228" s="307" t="str">
        <f>+IFERROR(('STS Analysis'!AD228-'STS Analysis'!AK228)/'STS Analysis'!AD228,"")</f>
        <v/>
      </c>
      <c r="O228" s="311" t="str">
        <f>+IFERROR(('STS Analysis'!AE228-'STS Analysis'!AL228)/'STS Analysis'!AE228,"")</f>
        <v/>
      </c>
      <c r="P228" s="311" t="str">
        <f>+IFERROR(('STS Analysis'!AF228-'STS Analysis'!AM228)/'STS Analysis'!AF228,"")</f>
        <v/>
      </c>
      <c r="Q228" s="311" t="str">
        <f>+IFERROR(('STS Analysis'!AG228-'STS Analysis'!AN228)/'STS Analysis'!AG228,"")</f>
        <v/>
      </c>
      <c r="R228" s="307" t="str">
        <f>+IFERROR(('STS Analysis'!AK228-'STS Analysis'!AQ228)/'STS Analysis'!AK228,"")</f>
        <v/>
      </c>
      <c r="S228" s="311" t="str">
        <f>+IFERROR(('STS Analysis'!AL228-'STS Analysis'!AX228)/'STS Analysis'!AL228,"")</f>
        <v/>
      </c>
      <c r="T228" s="311" t="str">
        <f>+IFERROR(('STS Analysis'!AM228-'STS Analysis'!AY228)/'STS Analysis'!AM228,"")</f>
        <v/>
      </c>
      <c r="U228" s="312" t="str">
        <f>+IFERROR(('STS Analysis'!AN228-'STS Analysis'!AZ228)/'STS Analysis'!AN228,"")</f>
        <v/>
      </c>
      <c r="V228" s="310" t="str">
        <f>+IFERROR(('STS Analysis'!D228-'STS Analysis'!AQ228/1000)/'STS Analysis'!D228,"")</f>
        <v/>
      </c>
      <c r="W228" s="299" t="str">
        <f>+IFERROR(('STS Analysis'!E228-'STS Analysis'!AX228)/'STS Analysis'!E228,"")</f>
        <v/>
      </c>
      <c r="X228" s="311" t="str">
        <f>+IFERROR(('STS Analysis'!I228-'STS Analysis'!AY228)/'STS Analysis'!I228,"")</f>
        <v/>
      </c>
      <c r="Y228" s="311" t="str">
        <f>+IFERROR(('STS Analysis'!J228-'STS Analysis'!AZ228)/'STS Analysis'!J228,"")</f>
        <v/>
      </c>
      <c r="Z228" s="313" t="str">
        <f>+IFERROR(('STS Analysis'!K228-'STS Analysis'!BA228)/'STS Analysis'!K228,"")</f>
        <v/>
      </c>
      <c r="AA228" s="307"/>
      <c r="AB228" s="311" t="str">
        <f>+IFERROR(('STS Analysis'!H228-'STS Analysis'!BD228)/'STS Analysis'!H228,"")</f>
        <v/>
      </c>
      <c r="AC228" s="311" t="str">
        <f>+IFERROR(('STS Analysis'!I228-'STS Analysis'!BE228)/'STS Analysis'!I228,"")</f>
        <v/>
      </c>
      <c r="AD228" s="312" t="str">
        <f>+IFERROR(('STS Analysis'!J228-'STS Analysis'!BF228)/'STS Analysis'!J228,"")</f>
        <v/>
      </c>
      <c r="AE228" s="310" t="str">
        <f>+IFERROR(('STS Analysis'!BC228-'STS Analysis'!BI228)/'STS Analysis'!BC228,"")</f>
        <v/>
      </c>
      <c r="AF228" s="311" t="str">
        <f>+IFERROR(('STS Analysis'!BD228-'STS Analysis'!BJ228)/'STS Analysis'!BD228,"")</f>
        <v/>
      </c>
      <c r="AG228" s="311" t="str">
        <f>+IFERROR(('STS Analysis'!BE228-'STS Analysis'!BK228)/'STS Analysis'!BE228,"")</f>
        <v/>
      </c>
      <c r="AH228" s="311" t="str">
        <f>+IFERROR(('STS Analysis'!BF228-'STS Analysis'!BL228)/'STS Analysis'!BF228,"")</f>
        <v/>
      </c>
      <c r="AI228" s="307" t="str">
        <f>+IFERROR(('STS Analysis'!D228-'STS Analysis'!BI228/1000)/'STS Analysis'!D228,"")</f>
        <v/>
      </c>
      <c r="AJ228" s="338" t="str">
        <f>+IFERROR(('STS Analysis'!E228-'STS Analysis'!BJ228)/'STS Analysis'!E228,"")</f>
        <v/>
      </c>
      <c r="AK228" s="311" t="str">
        <f>+IFERROR(('STS Analysis'!I228-'STS Analysis'!BK228)/'STS Analysis'!I228,"")</f>
        <v/>
      </c>
      <c r="AL228" s="311" t="str">
        <f>+IFERROR(('STS Analysis'!J228-'STS Analysis'!BL228)/'STS Analysis'!J228,"")</f>
        <v/>
      </c>
      <c r="AM228" s="312" t="str">
        <f>+IFERROR(('STS Analysis'!K228-'STS Analysis'!BM228)/'STS Analysis'!K228,"")</f>
        <v/>
      </c>
      <c r="AN228" s="279"/>
    </row>
    <row r="229" spans="1:40" ht="15" thickBot="1" x14ac:dyDescent="0.4">
      <c r="A229" s="306">
        <v>43640</v>
      </c>
      <c r="B229" s="360">
        <f>+IFERROR(('STS Analysis'!D229-'STS Analysis'!G229)/'STS Analysis'!D229,"")</f>
        <v>0.43133520831231115</v>
      </c>
      <c r="C229" s="361" t="str">
        <f>+IFERROR(('STS Analysis'!E229-'STS Analysis'!H229)/'STS Analysis'!E229,"")</f>
        <v/>
      </c>
      <c r="D229" s="362">
        <f>IFERROR(('STS Analysis'!D229-'STS Analysis'!G229)/('STS Analysis'!N229-'STS Analysis'!G229),"")</f>
        <v>5.9480395299797144E-2</v>
      </c>
      <c r="E229" s="363"/>
      <c r="F229" s="364" t="str">
        <f>+IFERROR(('STS Analysis'!G229-('STS Analysis'!W229))/'STS Analysis'!G229,"")</f>
        <v/>
      </c>
      <c r="G229" s="365" t="str">
        <f>+IFERROR(('STS Analysis'!H229-'STS Analysis'!X229)/'STS Analysis'!H229,"")</f>
        <v/>
      </c>
      <c r="H229" s="365" t="str">
        <f>+IFERROR(('STS Analysis'!I229-'STS Analysis'!Y229)/'STS Analysis'!I229,"")</f>
        <v/>
      </c>
      <c r="I229" s="365" t="str">
        <f>+IFERROR(('STS Analysis'!J229-'STS Analysis'!Z229)/'STS Analysis'!J229,"")</f>
        <v/>
      </c>
      <c r="J229" s="360" t="str">
        <f>+IFERROR(('STS Analysis'!W229-'STS Analysis'!AD229/1000)/'STS Analysis'!W229,"")</f>
        <v/>
      </c>
      <c r="K229" s="365" t="str">
        <f>+IFERROR(('STS Analysis'!X229-'STS Analysis'!AE229)/'STS Analysis'!X229,"")</f>
        <v/>
      </c>
      <c r="L229" s="365" t="str">
        <f>+IFERROR(('STS Analysis'!Y229-'STS Analysis'!AF229)/'STS Analysis'!Y229,"")</f>
        <v/>
      </c>
      <c r="M229" s="365" t="str">
        <f>+IFERROR(('STS Analysis'!Z229-'STS Analysis'!AG229)/'STS Analysis'!Z229,"")</f>
        <v/>
      </c>
      <c r="N229" s="360" t="str">
        <f>+IFERROR(('STS Analysis'!AD229-'STS Analysis'!AK229)/'STS Analysis'!AD229,"")</f>
        <v/>
      </c>
      <c r="O229" s="365" t="str">
        <f>+IFERROR(('STS Analysis'!AE229-'STS Analysis'!AL229)/'STS Analysis'!AE229,"")</f>
        <v/>
      </c>
      <c r="P229" s="365" t="str">
        <f>+IFERROR(('STS Analysis'!AF229-'STS Analysis'!AM229)/'STS Analysis'!AF229,"")</f>
        <v/>
      </c>
      <c r="Q229" s="365" t="str">
        <f>+IFERROR(('STS Analysis'!AG229-'STS Analysis'!AN229)/'STS Analysis'!AG229,"")</f>
        <v/>
      </c>
      <c r="R229" s="360" t="str">
        <f>+IFERROR(('STS Analysis'!AK229-'STS Analysis'!AQ229)/'STS Analysis'!AK229,"")</f>
        <v/>
      </c>
      <c r="S229" s="365" t="str">
        <f>+IFERROR(('STS Analysis'!AL229-'STS Analysis'!AX229)/'STS Analysis'!AL229,"")</f>
        <v/>
      </c>
      <c r="T229" s="365" t="str">
        <f>+IFERROR(('STS Analysis'!AM229-'STS Analysis'!AY229)/'STS Analysis'!AM229,"")</f>
        <v/>
      </c>
      <c r="U229" s="366" t="str">
        <f>+IFERROR(('STS Analysis'!AN229-'STS Analysis'!AZ229)/'STS Analysis'!AN229,"")</f>
        <v/>
      </c>
      <c r="V229" s="364" t="str">
        <f>+IFERROR(('STS Analysis'!D229-'STS Analysis'!AQ229/1000)/'STS Analysis'!D229,"")</f>
        <v/>
      </c>
      <c r="W229" s="367" t="str">
        <f>+IFERROR(('STS Analysis'!E229-'STS Analysis'!AX229)/'STS Analysis'!E229,"")</f>
        <v/>
      </c>
      <c r="X229" s="365" t="str">
        <f>+IFERROR(('STS Analysis'!I229-'STS Analysis'!AY229)/'STS Analysis'!I229,"")</f>
        <v/>
      </c>
      <c r="Y229" s="365" t="str">
        <f>+IFERROR(('STS Analysis'!J229-'STS Analysis'!AZ229)/'STS Analysis'!J229,"")</f>
        <v/>
      </c>
      <c r="Z229" s="368" t="str">
        <f>+IFERROR(('STS Analysis'!K229-'STS Analysis'!BA229)/'STS Analysis'!K229,"")</f>
        <v/>
      </c>
      <c r="AA229" s="360"/>
      <c r="AB229" s="365" t="str">
        <f>+IFERROR(('STS Analysis'!H229-'STS Analysis'!BD229)/'STS Analysis'!H229,"")</f>
        <v/>
      </c>
      <c r="AC229" s="365" t="str">
        <f>+IFERROR(('STS Analysis'!I229-'STS Analysis'!BE229)/'STS Analysis'!I229,"")</f>
        <v/>
      </c>
      <c r="AD229" s="366" t="str">
        <f>+IFERROR(('STS Analysis'!J229-'STS Analysis'!BF229)/'STS Analysis'!J229,"")</f>
        <v/>
      </c>
      <c r="AE229" s="364" t="str">
        <f>+IFERROR(('STS Analysis'!BC229-'STS Analysis'!BI229)/'STS Analysis'!BC229,"")</f>
        <v/>
      </c>
      <c r="AF229" s="365" t="str">
        <f>+IFERROR(('STS Analysis'!BD229-'STS Analysis'!BJ229)/'STS Analysis'!BD229,"")</f>
        <v/>
      </c>
      <c r="AG229" s="365" t="str">
        <f>+IFERROR(('STS Analysis'!BE229-'STS Analysis'!BK229)/'STS Analysis'!BE229,"")</f>
        <v/>
      </c>
      <c r="AH229" s="365" t="str">
        <f>+IFERROR(('STS Analysis'!BF229-'STS Analysis'!BL229)/'STS Analysis'!BF229,"")</f>
        <v/>
      </c>
      <c r="AI229" s="360" t="str">
        <f>+IFERROR(('STS Analysis'!D229-'STS Analysis'!BI229/1000)/'STS Analysis'!D229,"")</f>
        <v/>
      </c>
      <c r="AJ229" s="369" t="str">
        <f>+IFERROR(('STS Analysis'!E229-'STS Analysis'!BJ229)/'STS Analysis'!E229,"")</f>
        <v/>
      </c>
      <c r="AK229" s="365" t="str">
        <f>+IFERROR(('STS Analysis'!I229-'STS Analysis'!BK229)/'STS Analysis'!I229,"")</f>
        <v/>
      </c>
      <c r="AL229" s="365" t="str">
        <f>+IFERROR(('STS Analysis'!J229-'STS Analysis'!BL229)/'STS Analysis'!J229,"")</f>
        <v/>
      </c>
      <c r="AM229" s="366" t="str">
        <f>+IFERROR(('STS Analysis'!K229-'STS Analysis'!BM229)/'STS Analysis'!K229,"")</f>
        <v/>
      </c>
      <c r="AN229" s="370"/>
    </row>
    <row r="230" spans="1:40" ht="15" thickBot="1" x14ac:dyDescent="0.4">
      <c r="A230" s="306">
        <v>43641</v>
      </c>
      <c r="B230" s="360" t="str">
        <f>+IFERROR(('STS Analysis'!D230-'STS Analysis'!G230)/'STS Analysis'!D230,"")</f>
        <v/>
      </c>
      <c r="C230" s="361" t="str">
        <f>+IFERROR(('STS Analysis'!E230-'STS Analysis'!H230)/'STS Analysis'!E230,"")</f>
        <v/>
      </c>
      <c r="D230" s="362" t="str">
        <f>IFERROR(('STS Analysis'!D230-'STS Analysis'!G230)/('STS Analysis'!N230-'STS Analysis'!G230),"")</f>
        <v/>
      </c>
      <c r="E230" s="363"/>
      <c r="F230" s="364" t="str">
        <f>+IFERROR(('STS Analysis'!G230-('STS Analysis'!W230))/'STS Analysis'!G230,"")</f>
        <v/>
      </c>
      <c r="G230" s="365" t="str">
        <f>+IFERROR(('STS Analysis'!H230-'STS Analysis'!X230)/'STS Analysis'!H230,"")</f>
        <v/>
      </c>
      <c r="H230" s="365" t="str">
        <f>+IFERROR(('STS Analysis'!I230-'STS Analysis'!Y230)/'STS Analysis'!I230,"")</f>
        <v/>
      </c>
      <c r="I230" s="365" t="str">
        <f>+IFERROR(('STS Analysis'!J230-'STS Analysis'!Z230)/'STS Analysis'!J230,"")</f>
        <v/>
      </c>
      <c r="J230" s="360" t="str">
        <f>+IFERROR(('STS Analysis'!W230-'STS Analysis'!AD230/1000)/'STS Analysis'!W230,"")</f>
        <v/>
      </c>
      <c r="K230" s="365" t="str">
        <f>+IFERROR(('STS Analysis'!X230-'STS Analysis'!AE230)/'STS Analysis'!X230,"")</f>
        <v/>
      </c>
      <c r="L230" s="365" t="str">
        <f>+IFERROR(('STS Analysis'!Y230-'STS Analysis'!AF230)/'STS Analysis'!Y230,"")</f>
        <v/>
      </c>
      <c r="M230" s="365" t="str">
        <f>+IFERROR(('STS Analysis'!Z230-'STS Analysis'!AG230)/'STS Analysis'!Z230,"")</f>
        <v/>
      </c>
      <c r="N230" s="360" t="str">
        <f>+IFERROR(('STS Analysis'!AD230-'STS Analysis'!AK230)/'STS Analysis'!AD230,"")</f>
        <v/>
      </c>
      <c r="O230" s="365" t="str">
        <f>+IFERROR(('STS Analysis'!AE230-'STS Analysis'!AL230)/'STS Analysis'!AE230,"")</f>
        <v/>
      </c>
      <c r="P230" s="365" t="str">
        <f>+IFERROR(('STS Analysis'!AF230-'STS Analysis'!AM230)/'STS Analysis'!AF230,"")</f>
        <v/>
      </c>
      <c r="Q230" s="365" t="str">
        <f>+IFERROR(('STS Analysis'!AG230-'STS Analysis'!AN230)/'STS Analysis'!AG230,"")</f>
        <v/>
      </c>
      <c r="R230" s="360" t="str">
        <f>+IFERROR(('STS Analysis'!AK230-'STS Analysis'!AQ230)/'STS Analysis'!AK230,"")</f>
        <v/>
      </c>
      <c r="S230" s="365" t="str">
        <f>+IFERROR(('STS Analysis'!AL230-'STS Analysis'!AX230)/'STS Analysis'!AL230,"")</f>
        <v/>
      </c>
      <c r="T230" s="365" t="str">
        <f>+IFERROR(('STS Analysis'!AM230-'STS Analysis'!AY230)/'STS Analysis'!AM230,"")</f>
        <v/>
      </c>
      <c r="U230" s="366" t="str">
        <f>+IFERROR(('STS Analysis'!AN230-'STS Analysis'!AZ230)/'STS Analysis'!AN230,"")</f>
        <v/>
      </c>
      <c r="V230" s="364" t="str">
        <f>+IFERROR(('STS Analysis'!D230-'STS Analysis'!AQ230/1000)/'STS Analysis'!D230,"")</f>
        <v/>
      </c>
      <c r="W230" s="367" t="str">
        <f>+IFERROR(('STS Analysis'!E230-'STS Analysis'!AX230)/'STS Analysis'!E230,"")</f>
        <v/>
      </c>
      <c r="X230" s="365" t="str">
        <f>+IFERROR(('STS Analysis'!I230-'STS Analysis'!AY230)/'STS Analysis'!I230,"")</f>
        <v/>
      </c>
      <c r="Y230" s="365" t="str">
        <f>+IFERROR(('STS Analysis'!J230-'STS Analysis'!AZ230)/'STS Analysis'!J230,"")</f>
        <v/>
      </c>
      <c r="Z230" s="368" t="str">
        <f>+IFERROR(('STS Analysis'!K230-'STS Analysis'!BA230)/'STS Analysis'!K230,"")</f>
        <v/>
      </c>
      <c r="AA230" s="360"/>
      <c r="AB230" s="365" t="str">
        <f>+IFERROR(('STS Analysis'!H230-'STS Analysis'!BD230)/'STS Analysis'!H230,"")</f>
        <v/>
      </c>
      <c r="AC230" s="365" t="str">
        <f>+IFERROR(('STS Analysis'!I230-'STS Analysis'!BE230)/'STS Analysis'!I230,"")</f>
        <v/>
      </c>
      <c r="AD230" s="366" t="str">
        <f>+IFERROR(('STS Analysis'!J230-'STS Analysis'!BF230)/'STS Analysis'!J230,"")</f>
        <v/>
      </c>
      <c r="AE230" s="364" t="str">
        <f>+IFERROR(('STS Analysis'!BC230-'STS Analysis'!BI230)/'STS Analysis'!BC230,"")</f>
        <v/>
      </c>
      <c r="AF230" s="365" t="str">
        <f>+IFERROR(('STS Analysis'!BD230-'STS Analysis'!BJ230)/'STS Analysis'!BD230,"")</f>
        <v/>
      </c>
      <c r="AG230" s="365" t="str">
        <f>+IFERROR(('STS Analysis'!BE230-'STS Analysis'!BK230)/'STS Analysis'!BE230,"")</f>
        <v/>
      </c>
      <c r="AH230" s="365" t="str">
        <f>+IFERROR(('STS Analysis'!BF230-'STS Analysis'!BL230)/'STS Analysis'!BF230,"")</f>
        <v/>
      </c>
      <c r="AI230" s="360" t="str">
        <f>+IFERROR(('STS Analysis'!D230-'STS Analysis'!BI230/1000)/'STS Analysis'!D230,"")</f>
        <v/>
      </c>
      <c r="AJ230" s="369" t="str">
        <f>+IFERROR(('STS Analysis'!E230-'STS Analysis'!BJ230)/'STS Analysis'!E230,"")</f>
        <v/>
      </c>
      <c r="AK230" s="365" t="str">
        <f>+IFERROR(('STS Analysis'!I230-'STS Analysis'!BK230)/'STS Analysis'!I230,"")</f>
        <v/>
      </c>
      <c r="AL230" s="365" t="str">
        <f>+IFERROR(('STS Analysis'!J230-'STS Analysis'!BL230)/'STS Analysis'!J230,"")</f>
        <v/>
      </c>
      <c r="AM230" s="366" t="str">
        <f>+IFERROR(('STS Analysis'!K230-'STS Analysis'!BM230)/'STS Analysis'!K230,"")</f>
        <v/>
      </c>
      <c r="AN230" s="370"/>
    </row>
    <row r="231" spans="1:40" ht="15" thickBot="1" x14ac:dyDescent="0.4">
      <c r="A231" s="306">
        <v>43642</v>
      </c>
      <c r="B231" s="360">
        <f>+IFERROR(('STS Analysis'!D231-'STS Analysis'!G231)/'STS Analysis'!D231,"")</f>
        <v>0.3907264859376694</v>
      </c>
      <c r="C231" s="361" t="str">
        <f>+IFERROR(('STS Analysis'!E231-'STS Analysis'!H231)/'STS Analysis'!E231,"")</f>
        <v/>
      </c>
      <c r="D231" s="362">
        <f>IFERROR(('STS Analysis'!D231-'STS Analysis'!G231)/('STS Analysis'!N231-'STS Analysis'!G231),"")</f>
        <v>0.12241887447996</v>
      </c>
      <c r="E231" s="363"/>
      <c r="F231" s="364" t="str">
        <f>+IFERROR(('STS Analysis'!G231-('STS Analysis'!W231))/'STS Analysis'!G231,"")</f>
        <v/>
      </c>
      <c r="G231" s="365" t="str">
        <f>+IFERROR(('STS Analysis'!H231-'STS Analysis'!X231)/'STS Analysis'!H231,"")</f>
        <v/>
      </c>
      <c r="H231" s="365" t="str">
        <f>+IFERROR(('STS Analysis'!I231-'STS Analysis'!Y231)/'STS Analysis'!I231,"")</f>
        <v/>
      </c>
      <c r="I231" s="365" t="str">
        <f>+IFERROR(('STS Analysis'!J231-'STS Analysis'!Z231)/'STS Analysis'!J231,"")</f>
        <v/>
      </c>
      <c r="J231" s="360" t="str">
        <f>+IFERROR(('STS Analysis'!W231-'STS Analysis'!AD231/1000)/'STS Analysis'!W231,"")</f>
        <v/>
      </c>
      <c r="K231" s="365" t="str">
        <f>+IFERROR(('STS Analysis'!X231-'STS Analysis'!AE231)/'STS Analysis'!X231,"")</f>
        <v/>
      </c>
      <c r="L231" s="365" t="str">
        <f>+IFERROR(('STS Analysis'!Y231-'STS Analysis'!AF231)/'STS Analysis'!Y231,"")</f>
        <v/>
      </c>
      <c r="M231" s="365" t="str">
        <f>+IFERROR(('STS Analysis'!Z231-'STS Analysis'!AG231)/'STS Analysis'!Z231,"")</f>
        <v/>
      </c>
      <c r="N231" s="360" t="str">
        <f>+IFERROR(('STS Analysis'!AD231-'STS Analysis'!AK231)/'STS Analysis'!AD231,"")</f>
        <v/>
      </c>
      <c r="O231" s="365" t="str">
        <f>+IFERROR(('STS Analysis'!AE231-'STS Analysis'!AL231)/'STS Analysis'!AE231,"")</f>
        <v/>
      </c>
      <c r="P231" s="365" t="str">
        <f>+IFERROR(('STS Analysis'!AF231-'STS Analysis'!AM231)/'STS Analysis'!AF231,"")</f>
        <v/>
      </c>
      <c r="Q231" s="365" t="str">
        <f>+IFERROR(('STS Analysis'!AG231-'STS Analysis'!AN231)/'STS Analysis'!AG231,"")</f>
        <v/>
      </c>
      <c r="R231" s="360" t="str">
        <f>+IFERROR(('STS Analysis'!AK231-'STS Analysis'!AQ231)/'STS Analysis'!AK231,"")</f>
        <v/>
      </c>
      <c r="S231" s="365" t="str">
        <f>+IFERROR(('STS Analysis'!AL231-'STS Analysis'!AX231)/'STS Analysis'!AL231,"")</f>
        <v/>
      </c>
      <c r="T231" s="365" t="str">
        <f>+IFERROR(('STS Analysis'!AM231-'STS Analysis'!AY231)/'STS Analysis'!AM231,"")</f>
        <v/>
      </c>
      <c r="U231" s="366" t="str">
        <f>+IFERROR(('STS Analysis'!AN231-'STS Analysis'!AZ231)/'STS Analysis'!AN231,"")</f>
        <v/>
      </c>
      <c r="V231" s="364" t="str">
        <f>+IFERROR(('STS Analysis'!D231-'STS Analysis'!AQ231/1000)/'STS Analysis'!D231,"")</f>
        <v/>
      </c>
      <c r="W231" s="367" t="str">
        <f>+IFERROR(('STS Analysis'!E231-'STS Analysis'!AX231)/'STS Analysis'!E231,"")</f>
        <v/>
      </c>
      <c r="X231" s="365" t="str">
        <f>+IFERROR(('STS Analysis'!I231-'STS Analysis'!AY231)/'STS Analysis'!I231,"")</f>
        <v/>
      </c>
      <c r="Y231" s="365" t="str">
        <f>+IFERROR(('STS Analysis'!J231-'STS Analysis'!AZ231)/'STS Analysis'!J231,"")</f>
        <v/>
      </c>
      <c r="Z231" s="368" t="str">
        <f>+IFERROR(('STS Analysis'!K231-'STS Analysis'!BA231)/'STS Analysis'!K231,"")</f>
        <v/>
      </c>
      <c r="AA231" s="360"/>
      <c r="AB231" s="365" t="str">
        <f>+IFERROR(('STS Analysis'!H231-'STS Analysis'!BD231)/'STS Analysis'!H231,"")</f>
        <v/>
      </c>
      <c r="AC231" s="365" t="str">
        <f>+IFERROR(('STS Analysis'!I231-'STS Analysis'!BE231)/'STS Analysis'!I231,"")</f>
        <v/>
      </c>
      <c r="AD231" s="366" t="str">
        <f>+IFERROR(('STS Analysis'!J231-'STS Analysis'!BF231)/'STS Analysis'!J231,"")</f>
        <v/>
      </c>
      <c r="AE231" s="364" t="str">
        <f>+IFERROR(('STS Analysis'!BC231-'STS Analysis'!BI231)/'STS Analysis'!BC231,"")</f>
        <v/>
      </c>
      <c r="AF231" s="365" t="str">
        <f>+IFERROR(('STS Analysis'!BD231-'STS Analysis'!BJ231)/'STS Analysis'!BD231,"")</f>
        <v/>
      </c>
      <c r="AG231" s="365" t="str">
        <f>+IFERROR(('STS Analysis'!BE231-'STS Analysis'!BK231)/'STS Analysis'!BE231,"")</f>
        <v/>
      </c>
      <c r="AH231" s="365" t="str">
        <f>+IFERROR(('STS Analysis'!BF231-'STS Analysis'!BL231)/'STS Analysis'!BF231,"")</f>
        <v/>
      </c>
      <c r="AI231" s="360" t="str">
        <f>+IFERROR(('STS Analysis'!D231-'STS Analysis'!BI231/1000)/'STS Analysis'!D231,"")</f>
        <v/>
      </c>
      <c r="AJ231" s="369" t="str">
        <f>+IFERROR(('STS Analysis'!E231-'STS Analysis'!BJ231)/'STS Analysis'!E231,"")</f>
        <v/>
      </c>
      <c r="AK231" s="365" t="str">
        <f>+IFERROR(('STS Analysis'!I231-'STS Analysis'!BK231)/'STS Analysis'!I231,"")</f>
        <v/>
      </c>
      <c r="AL231" s="365">
        <f>+IFERROR(('STS Analysis'!J231-'STS Analysis'!BL231)/'STS Analysis'!J231,"")</f>
        <v>-0.39004149377593361</v>
      </c>
      <c r="AM231" s="366" t="str">
        <f>+IFERROR(('STS Analysis'!K231-'STS Analysis'!BM231)/'STS Analysis'!K231,"")</f>
        <v/>
      </c>
      <c r="AN231" s="370"/>
    </row>
    <row r="232" spans="1:40" ht="15" thickBot="1" x14ac:dyDescent="0.4">
      <c r="A232" s="306">
        <v>43643</v>
      </c>
      <c r="B232" s="360" t="str">
        <f>+IFERROR(('STS Analysis'!D232-'STS Analysis'!G232)/'STS Analysis'!D232,"")</f>
        <v/>
      </c>
      <c r="C232" s="361" t="str">
        <f>+IFERROR(('STS Analysis'!E232-'STS Analysis'!H232)/'STS Analysis'!E232,"")</f>
        <v/>
      </c>
      <c r="D232" s="362" t="str">
        <f>IFERROR(('STS Analysis'!D232-'STS Analysis'!G232)/('STS Analysis'!N232-'STS Analysis'!G232),"")</f>
        <v/>
      </c>
      <c r="E232" s="363"/>
      <c r="F232" s="364" t="str">
        <f>+IFERROR(('STS Analysis'!G232-('STS Analysis'!W232))/'STS Analysis'!G232,"")</f>
        <v/>
      </c>
      <c r="G232" s="365" t="str">
        <f>+IFERROR(('STS Analysis'!H232-'STS Analysis'!X232)/'STS Analysis'!H232,"")</f>
        <v/>
      </c>
      <c r="H232" s="365" t="str">
        <f>+IFERROR(('STS Analysis'!I232-'STS Analysis'!Y232)/'STS Analysis'!I232,"")</f>
        <v/>
      </c>
      <c r="I232" s="365" t="str">
        <f>+IFERROR(('STS Analysis'!J232-'STS Analysis'!Z232)/'STS Analysis'!J232,"")</f>
        <v/>
      </c>
      <c r="J232" s="360" t="str">
        <f>+IFERROR(('STS Analysis'!W232-'STS Analysis'!AD232/1000)/'STS Analysis'!W232,"")</f>
        <v/>
      </c>
      <c r="K232" s="365" t="str">
        <f>+IFERROR(('STS Analysis'!X232-'STS Analysis'!AE232)/'STS Analysis'!X232,"")</f>
        <v/>
      </c>
      <c r="L232" s="365" t="str">
        <f>+IFERROR(('STS Analysis'!Y232-'STS Analysis'!AF232)/'STS Analysis'!Y232,"")</f>
        <v/>
      </c>
      <c r="M232" s="365" t="str">
        <f>+IFERROR(('STS Analysis'!Z232-'STS Analysis'!AG232)/'STS Analysis'!Z232,"")</f>
        <v/>
      </c>
      <c r="N232" s="360" t="str">
        <f>+IFERROR(('STS Analysis'!AD232-'STS Analysis'!AK232)/'STS Analysis'!AD232,"")</f>
        <v/>
      </c>
      <c r="O232" s="365" t="str">
        <f>+IFERROR(('STS Analysis'!AE232-'STS Analysis'!AL232)/'STS Analysis'!AE232,"")</f>
        <v/>
      </c>
      <c r="P232" s="365" t="str">
        <f>+IFERROR(('STS Analysis'!AF232-'STS Analysis'!AM232)/'STS Analysis'!AF232,"")</f>
        <v/>
      </c>
      <c r="Q232" s="365" t="str">
        <f>+IFERROR(('STS Analysis'!AG232-'STS Analysis'!AN232)/'STS Analysis'!AG232,"")</f>
        <v/>
      </c>
      <c r="R232" s="360" t="str">
        <f>+IFERROR(('STS Analysis'!AK232-'STS Analysis'!AQ232)/'STS Analysis'!AK232,"")</f>
        <v/>
      </c>
      <c r="S232" s="365" t="str">
        <f>+IFERROR(('STS Analysis'!AL232-'STS Analysis'!AX232)/'STS Analysis'!AL232,"")</f>
        <v/>
      </c>
      <c r="T232" s="365" t="str">
        <f>+IFERROR(('STS Analysis'!AM232-'STS Analysis'!AY232)/'STS Analysis'!AM232,"")</f>
        <v/>
      </c>
      <c r="U232" s="366" t="str">
        <f>+IFERROR(('STS Analysis'!AN232-'STS Analysis'!AZ232)/'STS Analysis'!AN232,"")</f>
        <v/>
      </c>
      <c r="V232" s="364" t="str">
        <f>+IFERROR(('STS Analysis'!D232-'STS Analysis'!AQ232/1000)/'STS Analysis'!D232,"")</f>
        <v/>
      </c>
      <c r="W232" s="367" t="str">
        <f>+IFERROR(('STS Analysis'!E232-'STS Analysis'!AX232)/'STS Analysis'!E232,"")</f>
        <v/>
      </c>
      <c r="X232" s="365" t="str">
        <f>+IFERROR(('STS Analysis'!I232-'STS Analysis'!AY232)/'STS Analysis'!I232,"")</f>
        <v/>
      </c>
      <c r="Y232" s="365" t="str">
        <f>+IFERROR(('STS Analysis'!J232-'STS Analysis'!AZ232)/'STS Analysis'!J232,"")</f>
        <v/>
      </c>
      <c r="Z232" s="368" t="str">
        <f>+IFERROR(('STS Analysis'!K232-'STS Analysis'!BA232)/'STS Analysis'!K232,"")</f>
        <v/>
      </c>
      <c r="AA232" s="360"/>
      <c r="AB232" s="365" t="str">
        <f>+IFERROR(('STS Analysis'!H232-'STS Analysis'!BD232)/'STS Analysis'!H232,"")</f>
        <v/>
      </c>
      <c r="AC232" s="365" t="str">
        <f>+IFERROR(('STS Analysis'!I232-'STS Analysis'!BE232)/'STS Analysis'!I232,"")</f>
        <v/>
      </c>
      <c r="AD232" s="366" t="str">
        <f>+IFERROR(('STS Analysis'!J232-'STS Analysis'!BF232)/'STS Analysis'!J232,"")</f>
        <v/>
      </c>
      <c r="AE232" s="364" t="str">
        <f>+IFERROR(('STS Analysis'!BC232-'STS Analysis'!BI232)/'STS Analysis'!BC232,"")</f>
        <v/>
      </c>
      <c r="AF232" s="365" t="str">
        <f>+IFERROR(('STS Analysis'!BD232-'STS Analysis'!BJ232)/'STS Analysis'!BD232,"")</f>
        <v/>
      </c>
      <c r="AG232" s="365" t="str">
        <f>+IFERROR(('STS Analysis'!BE232-'STS Analysis'!BK232)/'STS Analysis'!BE232,"")</f>
        <v/>
      </c>
      <c r="AH232" s="365" t="str">
        <f>+IFERROR(('STS Analysis'!BF232-'STS Analysis'!BL232)/'STS Analysis'!BF232,"")</f>
        <v/>
      </c>
      <c r="AI232" s="360" t="str">
        <f>+IFERROR(('STS Analysis'!D232-'STS Analysis'!BI232/1000)/'STS Analysis'!D232,"")</f>
        <v/>
      </c>
      <c r="AJ232" s="369" t="str">
        <f>+IFERROR(('STS Analysis'!E232-'STS Analysis'!BJ232)/'STS Analysis'!E232,"")</f>
        <v/>
      </c>
      <c r="AK232" s="365" t="str">
        <f>+IFERROR(('STS Analysis'!I232-'STS Analysis'!BK232)/'STS Analysis'!I232,"")</f>
        <v/>
      </c>
      <c r="AL232" s="365" t="str">
        <f>+IFERROR(('STS Analysis'!J232-'STS Analysis'!BL232)/'STS Analysis'!J232,"")</f>
        <v/>
      </c>
      <c r="AM232" s="366" t="str">
        <f>+IFERROR(('STS Analysis'!K232-'STS Analysis'!BM232)/'STS Analysis'!K232,"")</f>
        <v/>
      </c>
      <c r="AN232" s="370"/>
    </row>
    <row r="233" spans="1:40" ht="15" thickBot="1" x14ac:dyDescent="0.4">
      <c r="A233" s="306">
        <v>43644</v>
      </c>
      <c r="B233" s="360">
        <f>+IFERROR(('STS Analysis'!D233-'STS Analysis'!G233)/'STS Analysis'!D233,"")</f>
        <v>0.36445680743069037</v>
      </c>
      <c r="C233" s="361" t="str">
        <f>+IFERROR(('STS Analysis'!E233-'STS Analysis'!H233)/'STS Analysis'!E233,"")</f>
        <v/>
      </c>
      <c r="D233" s="362">
        <f>IFERROR(('STS Analysis'!D233-'STS Analysis'!G233)/('STS Analysis'!N233-'STS Analysis'!G233),"")</f>
        <v>9.1376630647301074E-2</v>
      </c>
      <c r="E233" s="363"/>
      <c r="F233" s="364" t="str">
        <f>+IFERROR(('STS Analysis'!G233-('STS Analysis'!W233))/'STS Analysis'!G233,"")</f>
        <v/>
      </c>
      <c r="G233" s="365" t="str">
        <f>+IFERROR(('STS Analysis'!H233-'STS Analysis'!X233)/'STS Analysis'!H233,"")</f>
        <v/>
      </c>
      <c r="H233" s="365" t="str">
        <f>+IFERROR(('STS Analysis'!I233-'STS Analysis'!Y233)/'STS Analysis'!I233,"")</f>
        <v/>
      </c>
      <c r="I233" s="365" t="str">
        <f>+IFERROR(('STS Analysis'!J233-'STS Analysis'!Z233)/'STS Analysis'!J233,"")</f>
        <v/>
      </c>
      <c r="J233" s="360" t="str">
        <f>+IFERROR(('STS Analysis'!W233-'STS Analysis'!AD233/1000)/'STS Analysis'!W233,"")</f>
        <v/>
      </c>
      <c r="K233" s="365" t="str">
        <f>+IFERROR(('STS Analysis'!X233-'STS Analysis'!AE233)/'STS Analysis'!X233,"")</f>
        <v/>
      </c>
      <c r="L233" s="365" t="str">
        <f>+IFERROR(('STS Analysis'!Y233-'STS Analysis'!AF233)/'STS Analysis'!Y233,"")</f>
        <v/>
      </c>
      <c r="M233" s="365" t="str">
        <f>+IFERROR(('STS Analysis'!Z233-'STS Analysis'!AG233)/'STS Analysis'!Z233,"")</f>
        <v/>
      </c>
      <c r="N233" s="360" t="str">
        <f>+IFERROR(('STS Analysis'!AD233-'STS Analysis'!AK233)/'STS Analysis'!AD233,"")</f>
        <v/>
      </c>
      <c r="O233" s="365" t="str">
        <f>+IFERROR(('STS Analysis'!AE233-'STS Analysis'!AL233)/'STS Analysis'!AE233,"")</f>
        <v/>
      </c>
      <c r="P233" s="365" t="str">
        <f>+IFERROR(('STS Analysis'!AF233-'STS Analysis'!AM233)/'STS Analysis'!AF233,"")</f>
        <v/>
      </c>
      <c r="Q233" s="365" t="str">
        <f>+IFERROR(('STS Analysis'!AG233-'STS Analysis'!AN233)/'STS Analysis'!AG233,"")</f>
        <v/>
      </c>
      <c r="R233" s="360" t="str">
        <f>+IFERROR(('STS Analysis'!AK233-'STS Analysis'!AQ233)/'STS Analysis'!AK233,"")</f>
        <v/>
      </c>
      <c r="S233" s="365" t="str">
        <f>+IFERROR(('STS Analysis'!AL233-'STS Analysis'!AX233)/'STS Analysis'!AL233,"")</f>
        <v/>
      </c>
      <c r="T233" s="365" t="str">
        <f>+IFERROR(('STS Analysis'!AM233-'STS Analysis'!AY233)/'STS Analysis'!AM233,"")</f>
        <v/>
      </c>
      <c r="U233" s="366" t="str">
        <f>+IFERROR(('STS Analysis'!AN233-'STS Analysis'!AZ233)/'STS Analysis'!AN233,"")</f>
        <v/>
      </c>
      <c r="V233" s="364" t="str">
        <f>+IFERROR(('STS Analysis'!D233-'STS Analysis'!AQ233/1000)/'STS Analysis'!D233,"")</f>
        <v/>
      </c>
      <c r="W233" s="367" t="str">
        <f>+IFERROR(('STS Analysis'!E233-'STS Analysis'!AX233)/'STS Analysis'!E233,"")</f>
        <v/>
      </c>
      <c r="X233" s="365" t="str">
        <f>+IFERROR(('STS Analysis'!I233-'STS Analysis'!AY233)/'STS Analysis'!I233,"")</f>
        <v/>
      </c>
      <c r="Y233" s="365" t="str">
        <f>+IFERROR(('STS Analysis'!J233-'STS Analysis'!AZ233)/'STS Analysis'!J233,"")</f>
        <v/>
      </c>
      <c r="Z233" s="368" t="str">
        <f>+IFERROR(('STS Analysis'!K233-'STS Analysis'!BA233)/'STS Analysis'!K233,"")</f>
        <v/>
      </c>
      <c r="AA233" s="360"/>
      <c r="AB233" s="365" t="str">
        <f>+IFERROR(('STS Analysis'!H233-'STS Analysis'!BD233)/'STS Analysis'!H233,"")</f>
        <v/>
      </c>
      <c r="AC233" s="365" t="str">
        <f>+IFERROR(('STS Analysis'!I233-'STS Analysis'!BE233)/'STS Analysis'!I233,"")</f>
        <v/>
      </c>
      <c r="AD233" s="366" t="str">
        <f>+IFERROR(('STS Analysis'!J233-'STS Analysis'!BF233)/'STS Analysis'!J233,"")</f>
        <v/>
      </c>
      <c r="AE233" s="364" t="str">
        <f>+IFERROR(('STS Analysis'!BC233-'STS Analysis'!BI233)/'STS Analysis'!BC233,"")</f>
        <v/>
      </c>
      <c r="AF233" s="365" t="str">
        <f>+IFERROR(('STS Analysis'!BD233-'STS Analysis'!BJ233)/'STS Analysis'!BD233,"")</f>
        <v/>
      </c>
      <c r="AG233" s="365" t="str">
        <f>+IFERROR(('STS Analysis'!BE233-'STS Analysis'!BK233)/'STS Analysis'!BE233,"")</f>
        <v/>
      </c>
      <c r="AH233" s="365" t="str">
        <f>+IFERROR(('STS Analysis'!BF233-'STS Analysis'!BL233)/'STS Analysis'!BF233,"")</f>
        <v/>
      </c>
      <c r="AI233" s="360" t="str">
        <f>+IFERROR(('STS Analysis'!D233-'STS Analysis'!BI233/1000)/'STS Analysis'!D233,"")</f>
        <v/>
      </c>
      <c r="AJ233" s="369" t="str">
        <f>+IFERROR(('STS Analysis'!E233-'STS Analysis'!BJ233)/'STS Analysis'!E233,"")</f>
        <v/>
      </c>
      <c r="AK233" s="365" t="str">
        <f>+IFERROR(('STS Analysis'!I233-'STS Analysis'!BK233)/'STS Analysis'!I233,"")</f>
        <v/>
      </c>
      <c r="AL233" s="365" t="str">
        <f>+IFERROR(('STS Analysis'!J233-'STS Analysis'!BL233)/'STS Analysis'!J233,"")</f>
        <v/>
      </c>
      <c r="AM233" s="366" t="str">
        <f>+IFERROR(('STS Analysis'!K233-'STS Analysis'!BM233)/'STS Analysis'!K233,"")</f>
        <v/>
      </c>
      <c r="AN233" s="370"/>
    </row>
    <row r="234" spans="1:40" ht="15" thickBot="1" x14ac:dyDescent="0.4">
      <c r="A234" s="306">
        <v>43645</v>
      </c>
      <c r="B234" s="307" t="str">
        <f>+IFERROR(('STS Analysis'!D234-'STS Analysis'!G234)/'STS Analysis'!D234,"")</f>
        <v/>
      </c>
      <c r="C234" s="296" t="str">
        <f>+IFERROR(('STS Analysis'!E234-'STS Analysis'!H234)/'STS Analysis'!E234,"")</f>
        <v/>
      </c>
      <c r="D234" s="308" t="str">
        <f>IFERROR(('STS Analysis'!D234-'STS Analysis'!G234)/('STS Analysis'!N234-'STS Analysis'!G234),"")</f>
        <v/>
      </c>
      <c r="E234" s="309"/>
      <c r="F234" s="310" t="str">
        <f>+IFERROR(('STS Analysis'!G234-('STS Analysis'!W234))/'STS Analysis'!G234,"")</f>
        <v/>
      </c>
      <c r="G234" s="311" t="str">
        <f>+IFERROR(('STS Analysis'!H234-'STS Analysis'!X234)/'STS Analysis'!H234,"")</f>
        <v/>
      </c>
      <c r="H234" s="311" t="str">
        <f>+IFERROR(('STS Analysis'!I234-'STS Analysis'!Y234)/'STS Analysis'!I234,"")</f>
        <v/>
      </c>
      <c r="I234" s="311" t="str">
        <f>+IFERROR(('STS Analysis'!J234-'STS Analysis'!Z234)/'STS Analysis'!J234,"")</f>
        <v/>
      </c>
      <c r="J234" s="307" t="str">
        <f>+IFERROR(('STS Analysis'!W234-'STS Analysis'!AD234/1000)/'STS Analysis'!W234,"")</f>
        <v/>
      </c>
      <c r="K234" s="311" t="str">
        <f>+IFERROR(('STS Analysis'!X234-'STS Analysis'!AE234)/'STS Analysis'!X234,"")</f>
        <v/>
      </c>
      <c r="L234" s="311" t="str">
        <f>+IFERROR(('STS Analysis'!Y234-'STS Analysis'!AF234)/'STS Analysis'!Y234,"")</f>
        <v/>
      </c>
      <c r="M234" s="311" t="str">
        <f>+IFERROR(('STS Analysis'!Z234-'STS Analysis'!AG234)/'STS Analysis'!Z234,"")</f>
        <v/>
      </c>
      <c r="N234" s="307" t="str">
        <f>+IFERROR(('STS Analysis'!AD234-'STS Analysis'!AK234)/'STS Analysis'!AD234,"")</f>
        <v/>
      </c>
      <c r="O234" s="311" t="str">
        <f>+IFERROR(('STS Analysis'!AE234-'STS Analysis'!AL234)/'STS Analysis'!AE234,"")</f>
        <v/>
      </c>
      <c r="P234" s="311" t="str">
        <f>+IFERROR(('STS Analysis'!AF234-'STS Analysis'!AM234)/'STS Analysis'!AF234,"")</f>
        <v/>
      </c>
      <c r="Q234" s="311" t="str">
        <f>+IFERROR(('STS Analysis'!AG234-'STS Analysis'!AN234)/'STS Analysis'!AG234,"")</f>
        <v/>
      </c>
      <c r="R234" s="307" t="str">
        <f>+IFERROR(('STS Analysis'!AK234-'STS Analysis'!AQ234)/'STS Analysis'!AK234,"")</f>
        <v/>
      </c>
      <c r="S234" s="311" t="str">
        <f>+IFERROR(('STS Analysis'!AL234-'STS Analysis'!AX234)/'STS Analysis'!AL234,"")</f>
        <v/>
      </c>
      <c r="T234" s="311" t="str">
        <f>+IFERROR(('STS Analysis'!AM234-'STS Analysis'!AY234)/'STS Analysis'!AM234,"")</f>
        <v/>
      </c>
      <c r="U234" s="312" t="str">
        <f>+IFERROR(('STS Analysis'!AN234-'STS Analysis'!AZ234)/'STS Analysis'!AN234,"")</f>
        <v/>
      </c>
      <c r="V234" s="310" t="str">
        <f>+IFERROR(('STS Analysis'!D234-'STS Analysis'!AQ234/1000)/'STS Analysis'!D234,"")</f>
        <v/>
      </c>
      <c r="W234" s="299" t="str">
        <f>+IFERROR(('STS Analysis'!E234-'STS Analysis'!AX234)/'STS Analysis'!E234,"")</f>
        <v/>
      </c>
      <c r="X234" s="311" t="str">
        <f>+IFERROR(('STS Analysis'!I234-'STS Analysis'!AY234)/'STS Analysis'!I234,"")</f>
        <v/>
      </c>
      <c r="Y234" s="311" t="str">
        <f>+IFERROR(('STS Analysis'!J234-'STS Analysis'!AZ234)/'STS Analysis'!J234,"")</f>
        <v/>
      </c>
      <c r="Z234" s="313" t="str">
        <f>+IFERROR(('STS Analysis'!K234-'STS Analysis'!BA234)/'STS Analysis'!K234,"")</f>
        <v/>
      </c>
      <c r="AA234" s="307"/>
      <c r="AB234" s="311" t="str">
        <f>+IFERROR(('STS Analysis'!H234-'STS Analysis'!BD234)/'STS Analysis'!H234,"")</f>
        <v/>
      </c>
      <c r="AC234" s="311" t="str">
        <f>+IFERROR(('STS Analysis'!I234-'STS Analysis'!BE234)/'STS Analysis'!I234,"")</f>
        <v/>
      </c>
      <c r="AD234" s="312" t="str">
        <f>+IFERROR(('STS Analysis'!J234-'STS Analysis'!BF234)/'STS Analysis'!J234,"")</f>
        <v/>
      </c>
      <c r="AE234" s="310" t="str">
        <f>+IFERROR(('STS Analysis'!BC234-'STS Analysis'!BI234)/'STS Analysis'!BC234,"")</f>
        <v/>
      </c>
      <c r="AF234" s="311" t="str">
        <f>+IFERROR(('STS Analysis'!BD234-'STS Analysis'!BJ234)/'STS Analysis'!BD234,"")</f>
        <v/>
      </c>
      <c r="AG234" s="311" t="str">
        <f>+IFERROR(('STS Analysis'!BE234-'STS Analysis'!BK234)/'STS Analysis'!BE234,"")</f>
        <v/>
      </c>
      <c r="AH234" s="311" t="str">
        <f>+IFERROR(('STS Analysis'!BF234-'STS Analysis'!BL234)/'STS Analysis'!BF234,"")</f>
        <v/>
      </c>
      <c r="AI234" s="307" t="str">
        <f>+IFERROR(('STS Analysis'!D234-'STS Analysis'!BI234/1000)/'STS Analysis'!D234,"")</f>
        <v/>
      </c>
      <c r="AJ234" s="338" t="str">
        <f>+IFERROR(('STS Analysis'!E234-'STS Analysis'!BJ234)/'STS Analysis'!E234,"")</f>
        <v/>
      </c>
      <c r="AK234" s="311" t="str">
        <f>+IFERROR(('STS Analysis'!I234-'STS Analysis'!BK234)/'STS Analysis'!I234,"")</f>
        <v/>
      </c>
      <c r="AL234" s="311" t="str">
        <f>+IFERROR(('STS Analysis'!J234-'STS Analysis'!BL234)/'STS Analysis'!J234,"")</f>
        <v/>
      </c>
      <c r="AM234" s="312" t="str">
        <f>+IFERROR(('STS Analysis'!K234-'STS Analysis'!BM234)/'STS Analysis'!K234,"")</f>
        <v/>
      </c>
      <c r="AN234" s="279"/>
    </row>
    <row r="235" spans="1:40" ht="15" thickBot="1" x14ac:dyDescent="0.4">
      <c r="A235" s="306">
        <v>43646</v>
      </c>
      <c r="B235" s="307" t="str">
        <f>+IFERROR(('STS Analysis'!D235-'STS Analysis'!G235)/'STS Analysis'!D235,"")</f>
        <v/>
      </c>
      <c r="C235" s="296" t="str">
        <f>+IFERROR(('STS Analysis'!E235-'STS Analysis'!H235)/'STS Analysis'!E235,"")</f>
        <v/>
      </c>
      <c r="D235" s="308" t="str">
        <f>IFERROR(('STS Analysis'!D235-'STS Analysis'!G235)/('STS Analysis'!N235-'STS Analysis'!G235),"")</f>
        <v/>
      </c>
      <c r="E235" s="309"/>
      <c r="F235" s="310" t="str">
        <f>+IFERROR(('STS Analysis'!G235-('STS Analysis'!W235))/'STS Analysis'!G235,"")</f>
        <v/>
      </c>
      <c r="G235" s="311" t="str">
        <f>+IFERROR(('STS Analysis'!H235-'STS Analysis'!X235)/'STS Analysis'!H235,"")</f>
        <v/>
      </c>
      <c r="H235" s="311" t="str">
        <f>+IFERROR(('STS Analysis'!I235-'STS Analysis'!Y235)/'STS Analysis'!I235,"")</f>
        <v/>
      </c>
      <c r="I235" s="311" t="str">
        <f>+IFERROR(('STS Analysis'!J235-'STS Analysis'!Z235)/'STS Analysis'!J235,"")</f>
        <v/>
      </c>
      <c r="J235" s="307" t="str">
        <f>+IFERROR(('STS Analysis'!W235-'STS Analysis'!AD235/1000)/'STS Analysis'!W235,"")</f>
        <v/>
      </c>
      <c r="K235" s="311" t="str">
        <f>+IFERROR(('STS Analysis'!X235-'STS Analysis'!AE235)/'STS Analysis'!X235,"")</f>
        <v/>
      </c>
      <c r="L235" s="311" t="str">
        <f>+IFERROR(('STS Analysis'!Y235-'STS Analysis'!AF235)/'STS Analysis'!Y235,"")</f>
        <v/>
      </c>
      <c r="M235" s="311" t="str">
        <f>+IFERROR(('STS Analysis'!Z235-'STS Analysis'!AG235)/'STS Analysis'!Z235,"")</f>
        <v/>
      </c>
      <c r="N235" s="307" t="str">
        <f>+IFERROR(('STS Analysis'!AD235-'STS Analysis'!AK235)/'STS Analysis'!AD235,"")</f>
        <v/>
      </c>
      <c r="O235" s="311" t="str">
        <f>+IFERROR(('STS Analysis'!AE235-'STS Analysis'!AL235)/'STS Analysis'!AE235,"")</f>
        <v/>
      </c>
      <c r="P235" s="311" t="str">
        <f>+IFERROR(('STS Analysis'!AF235-'STS Analysis'!AM235)/'STS Analysis'!AF235,"")</f>
        <v/>
      </c>
      <c r="Q235" s="311" t="str">
        <f>+IFERROR(('STS Analysis'!AG235-'STS Analysis'!AN235)/'STS Analysis'!AG235,"")</f>
        <v/>
      </c>
      <c r="R235" s="307" t="str">
        <f>+IFERROR(('STS Analysis'!AK235-'STS Analysis'!AQ235)/'STS Analysis'!AK235,"")</f>
        <v/>
      </c>
      <c r="S235" s="311" t="str">
        <f>+IFERROR(('STS Analysis'!AL235-'STS Analysis'!AX235)/'STS Analysis'!AL235,"")</f>
        <v/>
      </c>
      <c r="T235" s="311" t="str">
        <f>+IFERROR(('STS Analysis'!AM235-'STS Analysis'!AY235)/'STS Analysis'!AM235,"")</f>
        <v/>
      </c>
      <c r="U235" s="312" t="str">
        <f>+IFERROR(('STS Analysis'!AN235-'STS Analysis'!AZ235)/'STS Analysis'!AN235,"")</f>
        <v/>
      </c>
      <c r="V235" s="310" t="str">
        <f>+IFERROR(('STS Analysis'!D235-'STS Analysis'!AQ235/1000)/'STS Analysis'!D235,"")</f>
        <v/>
      </c>
      <c r="W235" s="299" t="str">
        <f>+IFERROR(('STS Analysis'!E235-'STS Analysis'!AX235)/'STS Analysis'!E235,"")</f>
        <v/>
      </c>
      <c r="X235" s="311" t="str">
        <f>+IFERROR(('STS Analysis'!I235-'STS Analysis'!AY235)/'STS Analysis'!I235,"")</f>
        <v/>
      </c>
      <c r="Y235" s="311" t="str">
        <f>+IFERROR(('STS Analysis'!J235-'STS Analysis'!AZ235)/'STS Analysis'!J235,"")</f>
        <v/>
      </c>
      <c r="Z235" s="313" t="str">
        <f>+IFERROR(('STS Analysis'!K235-'STS Analysis'!BA235)/'STS Analysis'!K235,"")</f>
        <v/>
      </c>
      <c r="AA235" s="307"/>
      <c r="AB235" s="311" t="str">
        <f>+IFERROR(('STS Analysis'!H235-'STS Analysis'!BD235)/'STS Analysis'!H235,"")</f>
        <v/>
      </c>
      <c r="AC235" s="311" t="str">
        <f>+IFERROR(('STS Analysis'!I235-'STS Analysis'!BE235)/'STS Analysis'!I235,"")</f>
        <v/>
      </c>
      <c r="AD235" s="312" t="str">
        <f>+IFERROR(('STS Analysis'!J235-'STS Analysis'!BF235)/'STS Analysis'!J235,"")</f>
        <v/>
      </c>
      <c r="AE235" s="310" t="str">
        <f>+IFERROR(('STS Analysis'!BC235-'STS Analysis'!BI235)/'STS Analysis'!BC235,"")</f>
        <v/>
      </c>
      <c r="AF235" s="311" t="str">
        <f>+IFERROR(('STS Analysis'!BD235-'STS Analysis'!BJ235)/'STS Analysis'!BD235,"")</f>
        <v/>
      </c>
      <c r="AG235" s="311" t="str">
        <f>+IFERROR(('STS Analysis'!BE235-'STS Analysis'!BK235)/'STS Analysis'!BE235,"")</f>
        <v/>
      </c>
      <c r="AH235" s="311" t="str">
        <f>+IFERROR(('STS Analysis'!BF235-'STS Analysis'!BL235)/'STS Analysis'!BF235,"")</f>
        <v/>
      </c>
      <c r="AI235" s="307" t="str">
        <f>+IFERROR(('STS Analysis'!D235-'STS Analysis'!BI235/1000)/'STS Analysis'!D235,"")</f>
        <v/>
      </c>
      <c r="AJ235" s="338" t="str">
        <f>+IFERROR(('STS Analysis'!E235-'STS Analysis'!BJ235)/'STS Analysis'!E235,"")</f>
        <v/>
      </c>
      <c r="AK235" s="311" t="str">
        <f>+IFERROR(('STS Analysis'!I235-'STS Analysis'!BK235)/'STS Analysis'!I235,"")</f>
        <v/>
      </c>
      <c r="AL235" s="311" t="str">
        <f>+IFERROR(('STS Analysis'!J235-'STS Analysis'!BL235)/'STS Analysis'!J235,"")</f>
        <v/>
      </c>
      <c r="AM235" s="312" t="str">
        <f>+IFERROR(('STS Analysis'!K235-'STS Analysis'!BM235)/'STS Analysis'!K235,"")</f>
        <v/>
      </c>
      <c r="AN235" s="279"/>
    </row>
    <row r="236" spans="1:40" ht="15" thickBot="1" x14ac:dyDescent="0.4">
      <c r="A236" s="306">
        <v>43647</v>
      </c>
      <c r="B236" s="360">
        <f>+IFERROR(('STS Analysis'!D236-'STS Analysis'!G236)/'STS Analysis'!D236,"")</f>
        <v>0.18905862771522594</v>
      </c>
      <c r="C236" s="361" t="str">
        <f>+IFERROR(('STS Analysis'!E236-'STS Analysis'!H236)/'STS Analysis'!E236,"")</f>
        <v/>
      </c>
      <c r="D236" s="362">
        <f>IFERROR(('STS Analysis'!D236-'STS Analysis'!G236)/('STS Analysis'!N236-'STS Analysis'!G236),"")</f>
        <v>2.3567201213828406E-2</v>
      </c>
      <c r="E236" s="363"/>
      <c r="F236" s="364" t="str">
        <f>+IFERROR(('STS Analysis'!G236-('STS Analysis'!W236))/'STS Analysis'!G236,"")</f>
        <v/>
      </c>
      <c r="G236" s="365" t="str">
        <f>+IFERROR(('STS Analysis'!H236-'STS Analysis'!X236)/'STS Analysis'!H236,"")</f>
        <v/>
      </c>
      <c r="H236" s="365" t="str">
        <f>+IFERROR(('STS Analysis'!I236-'STS Analysis'!Y236)/'STS Analysis'!I236,"")</f>
        <v/>
      </c>
      <c r="I236" s="365" t="str">
        <f>+IFERROR(('STS Analysis'!J236-'STS Analysis'!Z236)/'STS Analysis'!J236,"")</f>
        <v/>
      </c>
      <c r="J236" s="360" t="str">
        <f>+IFERROR(('STS Analysis'!W236-'STS Analysis'!AD236/1000)/'STS Analysis'!W236,"")</f>
        <v/>
      </c>
      <c r="K236" s="365" t="str">
        <f>+IFERROR(('STS Analysis'!X236-'STS Analysis'!AE236)/'STS Analysis'!X236,"")</f>
        <v/>
      </c>
      <c r="L236" s="365" t="str">
        <f>+IFERROR(('STS Analysis'!Y236-'STS Analysis'!AF236)/'STS Analysis'!Y236,"")</f>
        <v/>
      </c>
      <c r="M236" s="365" t="str">
        <f>+IFERROR(('STS Analysis'!Z236-'STS Analysis'!AG236)/'STS Analysis'!Z236,"")</f>
        <v/>
      </c>
      <c r="N236" s="360" t="str">
        <f>+IFERROR(('STS Analysis'!AD236-'STS Analysis'!AK236)/'STS Analysis'!AD236,"")</f>
        <v/>
      </c>
      <c r="O236" s="365" t="str">
        <f>+IFERROR(('STS Analysis'!AE236-'STS Analysis'!AL236)/'STS Analysis'!AE236,"")</f>
        <v/>
      </c>
      <c r="P236" s="365" t="str">
        <f>+IFERROR(('STS Analysis'!AF236-'STS Analysis'!AM236)/'STS Analysis'!AF236,"")</f>
        <v/>
      </c>
      <c r="Q236" s="365" t="str">
        <f>+IFERROR(('STS Analysis'!AG236-'STS Analysis'!AN236)/'STS Analysis'!AG236,"")</f>
        <v/>
      </c>
      <c r="R236" s="360" t="str">
        <f>+IFERROR(('STS Analysis'!AK236-'STS Analysis'!AQ236)/'STS Analysis'!AK236,"")</f>
        <v/>
      </c>
      <c r="S236" s="365" t="str">
        <f>+IFERROR(('STS Analysis'!AL236-'STS Analysis'!AX236)/'STS Analysis'!AL236,"")</f>
        <v/>
      </c>
      <c r="T236" s="365" t="str">
        <f>+IFERROR(('STS Analysis'!AM236-'STS Analysis'!AY236)/'STS Analysis'!AM236,"")</f>
        <v/>
      </c>
      <c r="U236" s="366" t="str">
        <f>+IFERROR(('STS Analysis'!AN236-'STS Analysis'!AZ236)/'STS Analysis'!AN236,"")</f>
        <v/>
      </c>
      <c r="V236" s="364" t="str">
        <f>+IFERROR(('STS Analysis'!D236-'STS Analysis'!AQ236/1000)/'STS Analysis'!D236,"")</f>
        <v/>
      </c>
      <c r="W236" s="367" t="str">
        <f>+IFERROR(('STS Analysis'!E236-'STS Analysis'!AX236)/'STS Analysis'!E236,"")</f>
        <v/>
      </c>
      <c r="X236" s="365" t="str">
        <f>+IFERROR(('STS Analysis'!I236-'STS Analysis'!AY236)/'STS Analysis'!I236,"")</f>
        <v/>
      </c>
      <c r="Y236" s="365" t="str">
        <f>+IFERROR(('STS Analysis'!J236-'STS Analysis'!AZ236)/'STS Analysis'!J236,"")</f>
        <v/>
      </c>
      <c r="Z236" s="368" t="str">
        <f>+IFERROR(('STS Analysis'!K236-'STS Analysis'!BA236)/'STS Analysis'!K236,"")</f>
        <v/>
      </c>
      <c r="AA236" s="360"/>
      <c r="AB236" s="365" t="str">
        <f>+IFERROR(('STS Analysis'!H236-'STS Analysis'!BD236)/'STS Analysis'!H236,"")</f>
        <v/>
      </c>
      <c r="AC236" s="365" t="str">
        <f>+IFERROR(('STS Analysis'!I236-'STS Analysis'!BE236)/'STS Analysis'!I236,"")</f>
        <v/>
      </c>
      <c r="AD236" s="366" t="str">
        <f>+IFERROR(('STS Analysis'!J236-'STS Analysis'!BF236)/'STS Analysis'!J236,"")</f>
        <v/>
      </c>
      <c r="AE236" s="364" t="str">
        <f>+IFERROR(('STS Analysis'!BC236-'STS Analysis'!BI236)/'STS Analysis'!BC236,"")</f>
        <v/>
      </c>
      <c r="AF236" s="365" t="str">
        <f>+IFERROR(('STS Analysis'!BD236-'STS Analysis'!BJ236)/'STS Analysis'!BD236,"")</f>
        <v/>
      </c>
      <c r="AG236" s="365" t="str">
        <f>+IFERROR(('STS Analysis'!BE236-'STS Analysis'!BK236)/'STS Analysis'!BE236,"")</f>
        <v/>
      </c>
      <c r="AH236" s="365" t="str">
        <f>+IFERROR(('STS Analysis'!BF236-'STS Analysis'!BL236)/'STS Analysis'!BF236,"")</f>
        <v/>
      </c>
      <c r="AI236" s="360" t="str">
        <f>+IFERROR(('STS Analysis'!D236-'STS Analysis'!BI236/1000)/'STS Analysis'!D236,"")</f>
        <v/>
      </c>
      <c r="AJ236" s="369" t="str">
        <f>+IFERROR(('STS Analysis'!E236-'STS Analysis'!BJ236)/'STS Analysis'!E236,"")</f>
        <v/>
      </c>
      <c r="AK236" s="365" t="str">
        <f>+IFERROR(('STS Analysis'!I236-'STS Analysis'!BK236)/'STS Analysis'!I236,"")</f>
        <v/>
      </c>
      <c r="AL236" s="365" t="str">
        <f>+IFERROR(('STS Analysis'!J236-'STS Analysis'!BL236)/'STS Analysis'!J236,"")</f>
        <v/>
      </c>
      <c r="AM236" s="366" t="str">
        <f>+IFERROR(('STS Analysis'!K236-'STS Analysis'!BM236)/'STS Analysis'!K236,"")</f>
        <v/>
      </c>
      <c r="AN236" s="370"/>
    </row>
    <row r="237" spans="1:40" ht="15" thickBot="1" x14ac:dyDescent="0.4">
      <c r="A237" s="306">
        <v>43648</v>
      </c>
      <c r="B237" s="360" t="str">
        <f>+IFERROR(('STS Analysis'!D237-'STS Analysis'!G237)/'STS Analysis'!D237,"")</f>
        <v/>
      </c>
      <c r="C237" s="361" t="str">
        <f>+IFERROR(('STS Analysis'!E237-'STS Analysis'!H237)/'STS Analysis'!E237,"")</f>
        <v/>
      </c>
      <c r="D237" s="362" t="str">
        <f>IFERROR(('STS Analysis'!D237-'STS Analysis'!G237)/('STS Analysis'!N237-'STS Analysis'!G237),"")</f>
        <v/>
      </c>
      <c r="E237" s="363"/>
      <c r="F237" s="364" t="str">
        <f>+IFERROR(('STS Analysis'!G237-('STS Analysis'!W237))/'STS Analysis'!G237,"")</f>
        <v/>
      </c>
      <c r="G237" s="365" t="str">
        <f>+IFERROR(('STS Analysis'!H237-'STS Analysis'!X237)/'STS Analysis'!H237,"")</f>
        <v/>
      </c>
      <c r="H237" s="365" t="str">
        <f>+IFERROR(('STS Analysis'!I237-'STS Analysis'!Y237)/'STS Analysis'!I237,"")</f>
        <v/>
      </c>
      <c r="I237" s="365" t="str">
        <f>+IFERROR(('STS Analysis'!J237-'STS Analysis'!Z237)/'STS Analysis'!J237,"")</f>
        <v/>
      </c>
      <c r="J237" s="360" t="str">
        <f>+IFERROR(('STS Analysis'!W237-'STS Analysis'!AD237/1000)/'STS Analysis'!W237,"")</f>
        <v/>
      </c>
      <c r="K237" s="365" t="str">
        <f>+IFERROR(('STS Analysis'!X237-'STS Analysis'!AE237)/'STS Analysis'!X237,"")</f>
        <v/>
      </c>
      <c r="L237" s="365" t="str">
        <f>+IFERROR(('STS Analysis'!Y237-'STS Analysis'!AF237)/'STS Analysis'!Y237,"")</f>
        <v/>
      </c>
      <c r="M237" s="365" t="str">
        <f>+IFERROR(('STS Analysis'!Z237-'STS Analysis'!AG237)/'STS Analysis'!Z237,"")</f>
        <v/>
      </c>
      <c r="N237" s="360" t="str">
        <f>+IFERROR(('STS Analysis'!AD237-'STS Analysis'!AK237)/'STS Analysis'!AD237,"")</f>
        <v/>
      </c>
      <c r="O237" s="365" t="str">
        <f>+IFERROR(('STS Analysis'!AE237-'STS Analysis'!AL237)/'STS Analysis'!AE237,"")</f>
        <v/>
      </c>
      <c r="P237" s="365" t="str">
        <f>+IFERROR(('STS Analysis'!AF237-'STS Analysis'!AM237)/'STS Analysis'!AF237,"")</f>
        <v/>
      </c>
      <c r="Q237" s="365" t="str">
        <f>+IFERROR(('STS Analysis'!AG237-'STS Analysis'!AN237)/'STS Analysis'!AG237,"")</f>
        <v/>
      </c>
      <c r="R237" s="360" t="str">
        <f>+IFERROR(('STS Analysis'!AK237-'STS Analysis'!AQ237)/'STS Analysis'!AK237,"")</f>
        <v/>
      </c>
      <c r="S237" s="365" t="str">
        <f>+IFERROR(('STS Analysis'!AL237-'STS Analysis'!AX237)/'STS Analysis'!AL237,"")</f>
        <v/>
      </c>
      <c r="T237" s="365" t="str">
        <f>+IFERROR(('STS Analysis'!AM237-'STS Analysis'!AY237)/'STS Analysis'!AM237,"")</f>
        <v/>
      </c>
      <c r="U237" s="366" t="str">
        <f>+IFERROR(('STS Analysis'!AN237-'STS Analysis'!AZ237)/'STS Analysis'!AN237,"")</f>
        <v/>
      </c>
      <c r="V237" s="364" t="str">
        <f>+IFERROR(('STS Analysis'!D237-'STS Analysis'!AQ237/1000)/'STS Analysis'!D237,"")</f>
        <v/>
      </c>
      <c r="W237" s="367" t="str">
        <f>+IFERROR(('STS Analysis'!E237-'STS Analysis'!AX237)/'STS Analysis'!E237,"")</f>
        <v/>
      </c>
      <c r="X237" s="365" t="str">
        <f>+IFERROR(('STS Analysis'!I237-'STS Analysis'!AY237)/'STS Analysis'!I237,"")</f>
        <v/>
      </c>
      <c r="Y237" s="365" t="str">
        <f>+IFERROR(('STS Analysis'!J237-'STS Analysis'!AZ237)/'STS Analysis'!J237,"")</f>
        <v/>
      </c>
      <c r="Z237" s="368" t="str">
        <f>+IFERROR(('STS Analysis'!K237-'STS Analysis'!BA237)/'STS Analysis'!K237,"")</f>
        <v/>
      </c>
      <c r="AA237" s="360"/>
      <c r="AB237" s="365" t="str">
        <f>+IFERROR(('STS Analysis'!H237-'STS Analysis'!BD237)/'STS Analysis'!H237,"")</f>
        <v/>
      </c>
      <c r="AC237" s="365" t="str">
        <f>+IFERROR(('STS Analysis'!I237-'STS Analysis'!BE237)/'STS Analysis'!I237,"")</f>
        <v/>
      </c>
      <c r="AD237" s="366" t="str">
        <f>+IFERROR(('STS Analysis'!J237-'STS Analysis'!BF237)/'STS Analysis'!J237,"")</f>
        <v/>
      </c>
      <c r="AE237" s="364" t="str">
        <f>+IFERROR(('STS Analysis'!BC237-'STS Analysis'!BI237)/'STS Analysis'!BC237,"")</f>
        <v/>
      </c>
      <c r="AF237" s="365" t="str">
        <f>+IFERROR(('STS Analysis'!BD237-'STS Analysis'!BJ237)/'STS Analysis'!BD237,"")</f>
        <v/>
      </c>
      <c r="AG237" s="365" t="str">
        <f>+IFERROR(('STS Analysis'!BE237-'STS Analysis'!BK237)/'STS Analysis'!BE237,"")</f>
        <v/>
      </c>
      <c r="AH237" s="365" t="str">
        <f>+IFERROR(('STS Analysis'!BF237-'STS Analysis'!BL237)/'STS Analysis'!BF237,"")</f>
        <v/>
      </c>
      <c r="AI237" s="360" t="str">
        <f>+IFERROR(('STS Analysis'!D237-'STS Analysis'!BI237/1000)/'STS Analysis'!D237,"")</f>
        <v/>
      </c>
      <c r="AJ237" s="369" t="str">
        <f>+IFERROR(('STS Analysis'!E237-'STS Analysis'!BJ237)/'STS Analysis'!E237,"")</f>
        <v/>
      </c>
      <c r="AK237" s="365" t="str">
        <f>+IFERROR(('STS Analysis'!I237-'STS Analysis'!BK237)/'STS Analysis'!I237,"")</f>
        <v/>
      </c>
      <c r="AL237" s="365" t="str">
        <f>+IFERROR(('STS Analysis'!J237-'STS Analysis'!BL237)/'STS Analysis'!J237,"")</f>
        <v/>
      </c>
      <c r="AM237" s="366" t="str">
        <f>+IFERROR(('STS Analysis'!K237-'STS Analysis'!BM237)/'STS Analysis'!K237,"")</f>
        <v/>
      </c>
      <c r="AN237" s="370"/>
    </row>
    <row r="238" spans="1:40" ht="15" thickBot="1" x14ac:dyDescent="0.4">
      <c r="A238" s="306">
        <v>43649</v>
      </c>
      <c r="B238" s="360" t="str">
        <f>+IFERROR(('STS Analysis'!D238-'STS Analysis'!G238)/'STS Analysis'!D238,"")</f>
        <v/>
      </c>
      <c r="C238" s="361">
        <f>+IFERROR(('STS Analysis'!E238-'STS Analysis'!H238)/'STS Analysis'!E238,"")</f>
        <v>0.51333333333333331</v>
      </c>
      <c r="D238" s="362" t="str">
        <f>IFERROR(('STS Analysis'!D238-'STS Analysis'!G238)/('STS Analysis'!N238-'STS Analysis'!G238),"")</f>
        <v/>
      </c>
      <c r="E238" s="363"/>
      <c r="F238" s="364" t="str">
        <f>+IFERROR(('STS Analysis'!G238-('STS Analysis'!W238))/'STS Analysis'!G238,"")</f>
        <v/>
      </c>
      <c r="G238" s="365" t="str">
        <f>+IFERROR(('STS Analysis'!H238-'STS Analysis'!X238)/'STS Analysis'!H238,"")</f>
        <v/>
      </c>
      <c r="H238" s="365" t="str">
        <f>+IFERROR(('STS Analysis'!I238-'STS Analysis'!Y238)/'STS Analysis'!I238,"")</f>
        <v/>
      </c>
      <c r="I238" s="365" t="str">
        <f>+IFERROR(('STS Analysis'!J238-'STS Analysis'!Z238)/'STS Analysis'!J238,"")</f>
        <v/>
      </c>
      <c r="J238" s="360" t="str">
        <f>+IFERROR(('STS Analysis'!W238-'STS Analysis'!AD238/1000)/'STS Analysis'!W238,"")</f>
        <v/>
      </c>
      <c r="K238" s="365" t="str">
        <f>+IFERROR(('STS Analysis'!X238-'STS Analysis'!AE238)/'STS Analysis'!X238,"")</f>
        <v/>
      </c>
      <c r="L238" s="365" t="str">
        <f>+IFERROR(('STS Analysis'!Y238-'STS Analysis'!AF238)/'STS Analysis'!Y238,"")</f>
        <v/>
      </c>
      <c r="M238" s="365" t="str">
        <f>+IFERROR(('STS Analysis'!Z238-'STS Analysis'!AG238)/'STS Analysis'!Z238,"")</f>
        <v/>
      </c>
      <c r="N238" s="360" t="str">
        <f>+IFERROR(('STS Analysis'!AD238-'STS Analysis'!AK238)/'STS Analysis'!AD238,"")</f>
        <v/>
      </c>
      <c r="O238" s="365" t="str">
        <f>+IFERROR(('STS Analysis'!AE238-'STS Analysis'!AL238)/'STS Analysis'!AE238,"")</f>
        <v/>
      </c>
      <c r="P238" s="365" t="str">
        <f>+IFERROR(('STS Analysis'!AF238-'STS Analysis'!AM238)/'STS Analysis'!AF238,"")</f>
        <v/>
      </c>
      <c r="Q238" s="365" t="str">
        <f>+IFERROR(('STS Analysis'!AG238-'STS Analysis'!AN238)/'STS Analysis'!AG238,"")</f>
        <v/>
      </c>
      <c r="R238" s="360" t="str">
        <f>+IFERROR(('STS Analysis'!AK238-'STS Analysis'!AQ238)/'STS Analysis'!AK238,"")</f>
        <v/>
      </c>
      <c r="S238" s="365" t="str">
        <f>+IFERROR(('STS Analysis'!AL238-'STS Analysis'!AX238)/'STS Analysis'!AL238,"")</f>
        <v/>
      </c>
      <c r="T238" s="365" t="str">
        <f>+IFERROR(('STS Analysis'!AM238-'STS Analysis'!AY238)/'STS Analysis'!AM238,"")</f>
        <v/>
      </c>
      <c r="U238" s="366" t="str">
        <f>+IFERROR(('STS Analysis'!AN238-'STS Analysis'!AZ238)/'STS Analysis'!AN238,"")</f>
        <v/>
      </c>
      <c r="V238" s="364" t="str">
        <f>+IFERROR(('STS Analysis'!D238-'STS Analysis'!AQ238/1000)/'STS Analysis'!D238,"")</f>
        <v/>
      </c>
      <c r="W238" s="367">
        <f>+IFERROR(('STS Analysis'!E238-'STS Analysis'!AX238)/'STS Analysis'!E238,"")</f>
        <v>1</v>
      </c>
      <c r="X238" s="365">
        <f>+IFERROR(('STS Analysis'!I238-'STS Analysis'!AY238)/'STS Analysis'!I238,"")</f>
        <v>0.74382716049382713</v>
      </c>
      <c r="Y238" s="365">
        <f>+IFERROR(('STS Analysis'!J238-'STS Analysis'!AZ238)/'STS Analysis'!J238,"")</f>
        <v>1</v>
      </c>
      <c r="Z238" s="368" t="str">
        <f>+IFERROR(('STS Analysis'!K238-'STS Analysis'!BA238)/'STS Analysis'!K238,"")</f>
        <v/>
      </c>
      <c r="AA238" s="360"/>
      <c r="AB238" s="365" t="str">
        <f>+IFERROR(('STS Analysis'!H238-'STS Analysis'!BD238)/'STS Analysis'!H238,"")</f>
        <v/>
      </c>
      <c r="AC238" s="365" t="str">
        <f>+IFERROR(('STS Analysis'!I238-'STS Analysis'!BE238)/'STS Analysis'!I238,"")</f>
        <v/>
      </c>
      <c r="AD238" s="366" t="str">
        <f>+IFERROR(('STS Analysis'!J238-'STS Analysis'!BF238)/'STS Analysis'!J238,"")</f>
        <v/>
      </c>
      <c r="AE238" s="364" t="str">
        <f>+IFERROR(('STS Analysis'!BC238-'STS Analysis'!BI238)/'STS Analysis'!BC238,"")</f>
        <v/>
      </c>
      <c r="AF238" s="365" t="str">
        <f>+IFERROR(('STS Analysis'!BD238-'STS Analysis'!BJ238)/'STS Analysis'!BD238,"")</f>
        <v/>
      </c>
      <c r="AG238" s="365" t="str">
        <f>+IFERROR(('STS Analysis'!BE238-'STS Analysis'!BK238)/'STS Analysis'!BE238,"")</f>
        <v/>
      </c>
      <c r="AH238" s="365" t="str">
        <f>+IFERROR(('STS Analysis'!BF238-'STS Analysis'!BL238)/'STS Analysis'!BF238,"")</f>
        <v/>
      </c>
      <c r="AI238" s="360" t="str">
        <f>+IFERROR(('STS Analysis'!D238-'STS Analysis'!BI238/1000)/'STS Analysis'!D238,"")</f>
        <v/>
      </c>
      <c r="AJ238" s="369">
        <f>+IFERROR(('STS Analysis'!E238-'STS Analysis'!BJ238)/'STS Analysis'!E238,"")</f>
        <v>1</v>
      </c>
      <c r="AK238" s="365">
        <f>+IFERROR(('STS Analysis'!I238-'STS Analysis'!BK238)/'STS Analysis'!I238,"")</f>
        <v>0.63580246913580252</v>
      </c>
      <c r="AL238" s="365">
        <f>+IFERROR(('STS Analysis'!J238-'STS Analysis'!BL238)/'STS Analysis'!J238,"")</f>
        <v>0.93478260869565211</v>
      </c>
      <c r="AM238" s="366" t="str">
        <f>+IFERROR(('STS Analysis'!K238-'STS Analysis'!BM238)/'STS Analysis'!K238,"")</f>
        <v/>
      </c>
      <c r="AN238" s="370"/>
    </row>
    <row r="239" spans="1:40" ht="15" thickBot="1" x14ac:dyDescent="0.4">
      <c r="A239" s="306">
        <v>43650</v>
      </c>
      <c r="B239" s="360" t="str">
        <f>+IFERROR(('STS Analysis'!D239-'STS Analysis'!G239)/'STS Analysis'!D239,"")</f>
        <v/>
      </c>
      <c r="C239" s="361" t="str">
        <f>+IFERROR(('STS Analysis'!E239-'STS Analysis'!H239)/'STS Analysis'!E239,"")</f>
        <v/>
      </c>
      <c r="D239" s="362" t="str">
        <f>IFERROR(('STS Analysis'!D239-'STS Analysis'!G239)/('STS Analysis'!N239-'STS Analysis'!G239),"")</f>
        <v/>
      </c>
      <c r="E239" s="363"/>
      <c r="F239" s="364" t="str">
        <f>+IFERROR(('STS Analysis'!G239-('STS Analysis'!W239))/'STS Analysis'!G239,"")</f>
        <v/>
      </c>
      <c r="G239" s="365" t="str">
        <f>+IFERROR(('STS Analysis'!H239-'STS Analysis'!X239)/'STS Analysis'!H239,"")</f>
        <v/>
      </c>
      <c r="H239" s="365" t="str">
        <f>+IFERROR(('STS Analysis'!I239-'STS Analysis'!Y239)/'STS Analysis'!I239,"")</f>
        <v/>
      </c>
      <c r="I239" s="365" t="str">
        <f>+IFERROR(('STS Analysis'!J239-'STS Analysis'!Z239)/'STS Analysis'!J239,"")</f>
        <v/>
      </c>
      <c r="J239" s="360" t="str">
        <f>+IFERROR(('STS Analysis'!W239-'STS Analysis'!AD239/1000)/'STS Analysis'!W239,"")</f>
        <v/>
      </c>
      <c r="K239" s="365" t="str">
        <f>+IFERROR(('STS Analysis'!X239-'STS Analysis'!AE239)/'STS Analysis'!X239,"")</f>
        <v/>
      </c>
      <c r="L239" s="365" t="str">
        <f>+IFERROR(('STS Analysis'!Y239-'STS Analysis'!AF239)/'STS Analysis'!Y239,"")</f>
        <v/>
      </c>
      <c r="M239" s="365" t="str">
        <f>+IFERROR(('STS Analysis'!Z239-'STS Analysis'!AG239)/'STS Analysis'!Z239,"")</f>
        <v/>
      </c>
      <c r="N239" s="360" t="str">
        <f>+IFERROR(('STS Analysis'!AD239-'STS Analysis'!AK239)/'STS Analysis'!AD239,"")</f>
        <v/>
      </c>
      <c r="O239" s="365" t="str">
        <f>+IFERROR(('STS Analysis'!AE239-'STS Analysis'!AL239)/'STS Analysis'!AE239,"")</f>
        <v/>
      </c>
      <c r="P239" s="365" t="str">
        <f>+IFERROR(('STS Analysis'!AF239-'STS Analysis'!AM239)/'STS Analysis'!AF239,"")</f>
        <v/>
      </c>
      <c r="Q239" s="365" t="str">
        <f>+IFERROR(('STS Analysis'!AG239-'STS Analysis'!AN239)/'STS Analysis'!AG239,"")</f>
        <v/>
      </c>
      <c r="R239" s="360" t="str">
        <f>+IFERROR(('STS Analysis'!AK239-'STS Analysis'!AQ239)/'STS Analysis'!AK239,"")</f>
        <v/>
      </c>
      <c r="S239" s="365" t="str">
        <f>+IFERROR(('STS Analysis'!AL239-'STS Analysis'!AX239)/'STS Analysis'!AL239,"")</f>
        <v/>
      </c>
      <c r="T239" s="365" t="str">
        <f>+IFERROR(('STS Analysis'!AM239-'STS Analysis'!AY239)/'STS Analysis'!AM239,"")</f>
        <v/>
      </c>
      <c r="U239" s="366" t="str">
        <f>+IFERROR(('STS Analysis'!AN239-'STS Analysis'!AZ239)/'STS Analysis'!AN239,"")</f>
        <v/>
      </c>
      <c r="V239" s="364" t="str">
        <f>+IFERROR(('STS Analysis'!D239-'STS Analysis'!AQ239/1000)/'STS Analysis'!D239,"")</f>
        <v/>
      </c>
      <c r="W239" s="367" t="str">
        <f>+IFERROR(('STS Analysis'!E239-'STS Analysis'!AX239)/'STS Analysis'!E239,"")</f>
        <v/>
      </c>
      <c r="X239" s="365" t="str">
        <f>+IFERROR(('STS Analysis'!I239-'STS Analysis'!AY239)/'STS Analysis'!I239,"")</f>
        <v/>
      </c>
      <c r="Y239" s="365" t="str">
        <f>+IFERROR(('STS Analysis'!J239-'STS Analysis'!AZ239)/'STS Analysis'!J239,"")</f>
        <v/>
      </c>
      <c r="Z239" s="368" t="str">
        <f>+IFERROR(('STS Analysis'!K239-'STS Analysis'!BA239)/'STS Analysis'!K239,"")</f>
        <v/>
      </c>
      <c r="AA239" s="360"/>
      <c r="AB239" s="365" t="str">
        <f>+IFERROR(('STS Analysis'!H239-'STS Analysis'!BD239)/'STS Analysis'!H239,"")</f>
        <v/>
      </c>
      <c r="AC239" s="365" t="str">
        <f>+IFERROR(('STS Analysis'!I239-'STS Analysis'!BE239)/'STS Analysis'!I239,"")</f>
        <v/>
      </c>
      <c r="AD239" s="366" t="str">
        <f>+IFERROR(('STS Analysis'!J239-'STS Analysis'!BF239)/'STS Analysis'!J239,"")</f>
        <v/>
      </c>
      <c r="AE239" s="364" t="str">
        <f>+IFERROR(('STS Analysis'!BC239-'STS Analysis'!BI239)/'STS Analysis'!BC239,"")</f>
        <v/>
      </c>
      <c r="AF239" s="365" t="str">
        <f>+IFERROR(('STS Analysis'!BD239-'STS Analysis'!BJ239)/'STS Analysis'!BD239,"")</f>
        <v/>
      </c>
      <c r="AG239" s="365" t="str">
        <f>+IFERROR(('STS Analysis'!BE239-'STS Analysis'!BK239)/'STS Analysis'!BE239,"")</f>
        <v/>
      </c>
      <c r="AH239" s="365" t="str">
        <f>+IFERROR(('STS Analysis'!BF239-'STS Analysis'!BL239)/'STS Analysis'!BF239,"")</f>
        <v/>
      </c>
      <c r="AI239" s="360" t="str">
        <f>+IFERROR(('STS Analysis'!D239-'STS Analysis'!BI239/1000)/'STS Analysis'!D239,"")</f>
        <v/>
      </c>
      <c r="AJ239" s="369" t="str">
        <f>+IFERROR(('STS Analysis'!E239-'STS Analysis'!BJ239)/'STS Analysis'!E239,"")</f>
        <v/>
      </c>
      <c r="AK239" s="365" t="str">
        <f>+IFERROR(('STS Analysis'!I239-'STS Analysis'!BK239)/'STS Analysis'!I239,"")</f>
        <v/>
      </c>
      <c r="AL239" s="365" t="str">
        <f>+IFERROR(('STS Analysis'!J239-'STS Analysis'!BL239)/'STS Analysis'!J239,"")</f>
        <v/>
      </c>
      <c r="AM239" s="366" t="str">
        <f>+IFERROR(('STS Analysis'!K239-'STS Analysis'!BM239)/'STS Analysis'!K239,"")</f>
        <v/>
      </c>
      <c r="AN239" s="370"/>
    </row>
    <row r="240" spans="1:40" ht="15" thickBot="1" x14ac:dyDescent="0.4">
      <c r="A240" s="306">
        <v>43651</v>
      </c>
      <c r="B240" s="360">
        <f>+IFERROR(('STS Analysis'!D240-'STS Analysis'!G240)/'STS Analysis'!D240,"")</f>
        <v>0.71377856740649348</v>
      </c>
      <c r="C240" s="361" t="str">
        <f>+IFERROR(('STS Analysis'!E240-'STS Analysis'!H240)/'STS Analysis'!E240,"")</f>
        <v/>
      </c>
      <c r="D240" s="362">
        <f>IFERROR(('STS Analysis'!D240-'STS Analysis'!G240)/('STS Analysis'!N240-'STS Analysis'!G240),"")</f>
        <v>0.21855317528938101</v>
      </c>
      <c r="E240" s="363"/>
      <c r="F240" s="364" t="str">
        <f>+IFERROR(('STS Analysis'!G240-('STS Analysis'!W240))/'STS Analysis'!G240,"")</f>
        <v/>
      </c>
      <c r="G240" s="365" t="str">
        <f>+IFERROR(('STS Analysis'!H240-'STS Analysis'!X240)/'STS Analysis'!H240,"")</f>
        <v/>
      </c>
      <c r="H240" s="365" t="str">
        <f>+IFERROR(('STS Analysis'!I240-'STS Analysis'!Y240)/'STS Analysis'!I240,"")</f>
        <v/>
      </c>
      <c r="I240" s="365" t="str">
        <f>+IFERROR(('STS Analysis'!J240-'STS Analysis'!Z240)/'STS Analysis'!J240,"")</f>
        <v/>
      </c>
      <c r="J240" s="360" t="str">
        <f>+IFERROR(('STS Analysis'!W240-'STS Analysis'!AD240/1000)/'STS Analysis'!W240,"")</f>
        <v/>
      </c>
      <c r="K240" s="365" t="str">
        <f>+IFERROR(('STS Analysis'!X240-'STS Analysis'!AE240)/'STS Analysis'!X240,"")</f>
        <v/>
      </c>
      <c r="L240" s="365" t="str">
        <f>+IFERROR(('STS Analysis'!Y240-'STS Analysis'!AF240)/'STS Analysis'!Y240,"")</f>
        <v/>
      </c>
      <c r="M240" s="365" t="str">
        <f>+IFERROR(('STS Analysis'!Z240-'STS Analysis'!AG240)/'STS Analysis'!Z240,"")</f>
        <v/>
      </c>
      <c r="N240" s="360" t="str">
        <f>+IFERROR(('STS Analysis'!AD240-'STS Analysis'!AK240)/'STS Analysis'!AD240,"")</f>
        <v/>
      </c>
      <c r="O240" s="365" t="str">
        <f>+IFERROR(('STS Analysis'!AE240-'STS Analysis'!AL240)/'STS Analysis'!AE240,"")</f>
        <v/>
      </c>
      <c r="P240" s="365" t="str">
        <f>+IFERROR(('STS Analysis'!AF240-'STS Analysis'!AM240)/'STS Analysis'!AF240,"")</f>
        <v/>
      </c>
      <c r="Q240" s="365" t="str">
        <f>+IFERROR(('STS Analysis'!AG240-'STS Analysis'!AN240)/'STS Analysis'!AG240,"")</f>
        <v/>
      </c>
      <c r="R240" s="360" t="str">
        <f>+IFERROR(('STS Analysis'!AK240-'STS Analysis'!AQ240)/'STS Analysis'!AK240,"")</f>
        <v/>
      </c>
      <c r="S240" s="365" t="str">
        <f>+IFERROR(('STS Analysis'!AL240-'STS Analysis'!AX240)/'STS Analysis'!AL240,"")</f>
        <v/>
      </c>
      <c r="T240" s="365" t="str">
        <f>+IFERROR(('STS Analysis'!AM240-'STS Analysis'!AY240)/'STS Analysis'!AM240,"")</f>
        <v/>
      </c>
      <c r="U240" s="366" t="str">
        <f>+IFERROR(('STS Analysis'!AN240-'STS Analysis'!AZ240)/'STS Analysis'!AN240,"")</f>
        <v/>
      </c>
      <c r="V240" s="364" t="str">
        <f>+IFERROR(('STS Analysis'!D240-'STS Analysis'!AQ240/1000)/'STS Analysis'!D240,"")</f>
        <v/>
      </c>
      <c r="W240" s="367" t="str">
        <f>+IFERROR(('STS Analysis'!E240-'STS Analysis'!AX240)/'STS Analysis'!E240,"")</f>
        <v/>
      </c>
      <c r="X240" s="365" t="str">
        <f>+IFERROR(('STS Analysis'!I240-'STS Analysis'!AY240)/'STS Analysis'!I240,"")</f>
        <v/>
      </c>
      <c r="Y240" s="365" t="str">
        <f>+IFERROR(('STS Analysis'!J240-'STS Analysis'!AZ240)/'STS Analysis'!J240,"")</f>
        <v/>
      </c>
      <c r="Z240" s="368" t="str">
        <f>+IFERROR(('STS Analysis'!K240-'STS Analysis'!BA240)/'STS Analysis'!K240,"")</f>
        <v/>
      </c>
      <c r="AA240" s="360"/>
      <c r="AB240" s="365" t="str">
        <f>+IFERROR(('STS Analysis'!H240-'STS Analysis'!BD240)/'STS Analysis'!H240,"")</f>
        <v/>
      </c>
      <c r="AC240" s="365" t="str">
        <f>+IFERROR(('STS Analysis'!I240-'STS Analysis'!BE240)/'STS Analysis'!I240,"")</f>
        <v/>
      </c>
      <c r="AD240" s="366" t="str">
        <f>+IFERROR(('STS Analysis'!J240-'STS Analysis'!BF240)/'STS Analysis'!J240,"")</f>
        <v/>
      </c>
      <c r="AE240" s="364" t="str">
        <f>+IFERROR(('STS Analysis'!BC240-'STS Analysis'!BI240)/'STS Analysis'!BC240,"")</f>
        <v/>
      </c>
      <c r="AF240" s="365" t="str">
        <f>+IFERROR(('STS Analysis'!BD240-'STS Analysis'!BJ240)/'STS Analysis'!BD240,"")</f>
        <v/>
      </c>
      <c r="AG240" s="365" t="str">
        <f>+IFERROR(('STS Analysis'!BE240-'STS Analysis'!BK240)/'STS Analysis'!BE240,"")</f>
        <v/>
      </c>
      <c r="AH240" s="365" t="str">
        <f>+IFERROR(('STS Analysis'!BF240-'STS Analysis'!BL240)/'STS Analysis'!BF240,"")</f>
        <v/>
      </c>
      <c r="AI240" s="360" t="str">
        <f>+IFERROR(('STS Analysis'!D240-'STS Analysis'!BI240/1000)/'STS Analysis'!D240,"")</f>
        <v/>
      </c>
      <c r="AJ240" s="369" t="str">
        <f>+IFERROR(('STS Analysis'!E240-'STS Analysis'!BJ240)/'STS Analysis'!E240,"")</f>
        <v/>
      </c>
      <c r="AK240" s="365" t="str">
        <f>+IFERROR(('STS Analysis'!I240-'STS Analysis'!BK240)/'STS Analysis'!I240,"")</f>
        <v/>
      </c>
      <c r="AL240" s="365" t="str">
        <f>+IFERROR(('STS Analysis'!J240-'STS Analysis'!BL240)/'STS Analysis'!J240,"")</f>
        <v/>
      </c>
      <c r="AM240" s="366" t="str">
        <f>+IFERROR(('STS Analysis'!K240-'STS Analysis'!BM240)/'STS Analysis'!K240,"")</f>
        <v/>
      </c>
      <c r="AN240" s="370"/>
    </row>
    <row r="241" spans="1:40" ht="15" thickBot="1" x14ac:dyDescent="0.4">
      <c r="A241" s="306">
        <v>43652</v>
      </c>
      <c r="B241" s="307" t="str">
        <f>+IFERROR(('STS Analysis'!D241-'STS Analysis'!G241)/'STS Analysis'!D241,"")</f>
        <v/>
      </c>
      <c r="C241" s="296" t="str">
        <f>+IFERROR(('STS Analysis'!E241-'STS Analysis'!H241)/'STS Analysis'!E241,"")</f>
        <v/>
      </c>
      <c r="D241" s="308" t="str">
        <f>IFERROR(('STS Analysis'!D241-'STS Analysis'!G241)/('STS Analysis'!N241-'STS Analysis'!G241),"")</f>
        <v/>
      </c>
      <c r="E241" s="309"/>
      <c r="F241" s="310" t="str">
        <f>+IFERROR(('STS Analysis'!G241-('STS Analysis'!W241))/'STS Analysis'!G241,"")</f>
        <v/>
      </c>
      <c r="G241" s="311" t="str">
        <f>+IFERROR(('STS Analysis'!H241-'STS Analysis'!X241)/'STS Analysis'!H241,"")</f>
        <v/>
      </c>
      <c r="H241" s="311" t="str">
        <f>+IFERROR(('STS Analysis'!I241-'STS Analysis'!Y241)/'STS Analysis'!I241,"")</f>
        <v/>
      </c>
      <c r="I241" s="311" t="str">
        <f>+IFERROR(('STS Analysis'!J241-'STS Analysis'!Z241)/'STS Analysis'!J241,"")</f>
        <v/>
      </c>
      <c r="J241" s="307" t="str">
        <f>+IFERROR(('STS Analysis'!W241-'STS Analysis'!AD241/1000)/'STS Analysis'!W241,"")</f>
        <v/>
      </c>
      <c r="K241" s="311" t="str">
        <f>+IFERROR(('STS Analysis'!X241-'STS Analysis'!AE241)/'STS Analysis'!X241,"")</f>
        <v/>
      </c>
      <c r="L241" s="311" t="str">
        <f>+IFERROR(('STS Analysis'!Y241-'STS Analysis'!AF241)/'STS Analysis'!Y241,"")</f>
        <v/>
      </c>
      <c r="M241" s="311" t="str">
        <f>+IFERROR(('STS Analysis'!Z241-'STS Analysis'!AG241)/'STS Analysis'!Z241,"")</f>
        <v/>
      </c>
      <c r="N241" s="307" t="str">
        <f>+IFERROR(('STS Analysis'!AD241-'STS Analysis'!AK241)/'STS Analysis'!AD241,"")</f>
        <v/>
      </c>
      <c r="O241" s="311" t="str">
        <f>+IFERROR(('STS Analysis'!AE241-'STS Analysis'!AL241)/'STS Analysis'!AE241,"")</f>
        <v/>
      </c>
      <c r="P241" s="311" t="str">
        <f>+IFERROR(('STS Analysis'!AF241-'STS Analysis'!AM241)/'STS Analysis'!AF241,"")</f>
        <v/>
      </c>
      <c r="Q241" s="311" t="str">
        <f>+IFERROR(('STS Analysis'!AG241-'STS Analysis'!AN241)/'STS Analysis'!AG241,"")</f>
        <v/>
      </c>
      <c r="R241" s="307" t="str">
        <f>+IFERROR(('STS Analysis'!AK241-'STS Analysis'!AQ241)/'STS Analysis'!AK241,"")</f>
        <v/>
      </c>
      <c r="S241" s="311" t="str">
        <f>+IFERROR(('STS Analysis'!AL241-'STS Analysis'!AX241)/'STS Analysis'!AL241,"")</f>
        <v/>
      </c>
      <c r="T241" s="311" t="str">
        <f>+IFERROR(('STS Analysis'!AM241-'STS Analysis'!AY241)/'STS Analysis'!AM241,"")</f>
        <v/>
      </c>
      <c r="U241" s="312" t="str">
        <f>+IFERROR(('STS Analysis'!AN241-'STS Analysis'!AZ241)/'STS Analysis'!AN241,"")</f>
        <v/>
      </c>
      <c r="V241" s="310" t="str">
        <f>+IFERROR(('STS Analysis'!D241-'STS Analysis'!AQ241/1000)/'STS Analysis'!D241,"")</f>
        <v/>
      </c>
      <c r="W241" s="299" t="str">
        <f>+IFERROR(('STS Analysis'!E241-'STS Analysis'!AX241)/'STS Analysis'!E241,"")</f>
        <v/>
      </c>
      <c r="X241" s="311" t="str">
        <f>+IFERROR(('STS Analysis'!I241-'STS Analysis'!AY241)/'STS Analysis'!I241,"")</f>
        <v/>
      </c>
      <c r="Y241" s="311" t="str">
        <f>+IFERROR(('STS Analysis'!J241-'STS Analysis'!AZ241)/'STS Analysis'!J241,"")</f>
        <v/>
      </c>
      <c r="Z241" s="313" t="str">
        <f>+IFERROR(('STS Analysis'!K241-'STS Analysis'!BA241)/'STS Analysis'!K241,"")</f>
        <v/>
      </c>
      <c r="AA241" s="307"/>
      <c r="AB241" s="311" t="str">
        <f>+IFERROR(('STS Analysis'!H241-'STS Analysis'!BD241)/'STS Analysis'!H241,"")</f>
        <v/>
      </c>
      <c r="AC241" s="311" t="str">
        <f>+IFERROR(('STS Analysis'!I241-'STS Analysis'!BE241)/'STS Analysis'!I241,"")</f>
        <v/>
      </c>
      <c r="AD241" s="312" t="str">
        <f>+IFERROR(('STS Analysis'!J241-'STS Analysis'!BF241)/'STS Analysis'!J241,"")</f>
        <v/>
      </c>
      <c r="AE241" s="310" t="str">
        <f>+IFERROR(('STS Analysis'!BC241-'STS Analysis'!BI241)/'STS Analysis'!BC241,"")</f>
        <v/>
      </c>
      <c r="AF241" s="311" t="str">
        <f>+IFERROR(('STS Analysis'!BD241-'STS Analysis'!BJ241)/'STS Analysis'!BD241,"")</f>
        <v/>
      </c>
      <c r="AG241" s="311" t="str">
        <f>+IFERROR(('STS Analysis'!BE241-'STS Analysis'!BK241)/'STS Analysis'!BE241,"")</f>
        <v/>
      </c>
      <c r="AH241" s="311" t="str">
        <f>+IFERROR(('STS Analysis'!BF241-'STS Analysis'!BL241)/'STS Analysis'!BF241,"")</f>
        <v/>
      </c>
      <c r="AI241" s="307" t="str">
        <f>+IFERROR(('STS Analysis'!D241-'STS Analysis'!BI241/1000)/'STS Analysis'!D241,"")</f>
        <v/>
      </c>
      <c r="AJ241" s="338" t="str">
        <f>+IFERROR(('STS Analysis'!E241-'STS Analysis'!BJ241)/'STS Analysis'!E241,"")</f>
        <v/>
      </c>
      <c r="AK241" s="311" t="str">
        <f>+IFERROR(('STS Analysis'!I241-'STS Analysis'!BK241)/'STS Analysis'!I241,"")</f>
        <v/>
      </c>
      <c r="AL241" s="311" t="str">
        <f>+IFERROR(('STS Analysis'!J241-'STS Analysis'!BL241)/'STS Analysis'!J241,"")</f>
        <v/>
      </c>
      <c r="AM241" s="312" t="str">
        <f>+IFERROR(('STS Analysis'!K241-'STS Analysis'!BM241)/'STS Analysis'!K241,"")</f>
        <v/>
      </c>
      <c r="AN241" s="279"/>
    </row>
    <row r="242" spans="1:40" ht="15" thickBot="1" x14ac:dyDescent="0.4">
      <c r="A242" s="306">
        <v>43653</v>
      </c>
      <c r="B242" s="307" t="str">
        <f>+IFERROR(('STS Analysis'!D242-'STS Analysis'!G242)/'STS Analysis'!D242,"")</f>
        <v/>
      </c>
      <c r="C242" s="296" t="str">
        <f>+IFERROR(('STS Analysis'!E242-'STS Analysis'!H242)/'STS Analysis'!E242,"")</f>
        <v/>
      </c>
      <c r="D242" s="308" t="str">
        <f>IFERROR(('STS Analysis'!D242-'STS Analysis'!G242)/('STS Analysis'!N242-'STS Analysis'!G242),"")</f>
        <v/>
      </c>
      <c r="E242" s="309"/>
      <c r="F242" s="310" t="str">
        <f>+IFERROR(('STS Analysis'!G242-('STS Analysis'!W242))/'STS Analysis'!G242,"")</f>
        <v/>
      </c>
      <c r="G242" s="311" t="str">
        <f>+IFERROR(('STS Analysis'!H242-'STS Analysis'!X242)/'STS Analysis'!H242,"")</f>
        <v/>
      </c>
      <c r="H242" s="311" t="str">
        <f>+IFERROR(('STS Analysis'!I242-'STS Analysis'!Y242)/'STS Analysis'!I242,"")</f>
        <v/>
      </c>
      <c r="I242" s="311" t="str">
        <f>+IFERROR(('STS Analysis'!J242-'STS Analysis'!Z242)/'STS Analysis'!J242,"")</f>
        <v/>
      </c>
      <c r="J242" s="307" t="str">
        <f>+IFERROR(('STS Analysis'!W242-'STS Analysis'!AD242/1000)/'STS Analysis'!W242,"")</f>
        <v/>
      </c>
      <c r="K242" s="311" t="str">
        <f>+IFERROR(('STS Analysis'!X242-'STS Analysis'!AE242)/'STS Analysis'!X242,"")</f>
        <v/>
      </c>
      <c r="L242" s="311" t="str">
        <f>+IFERROR(('STS Analysis'!Y242-'STS Analysis'!AF242)/'STS Analysis'!Y242,"")</f>
        <v/>
      </c>
      <c r="M242" s="311" t="str">
        <f>+IFERROR(('STS Analysis'!Z242-'STS Analysis'!AG242)/'STS Analysis'!Z242,"")</f>
        <v/>
      </c>
      <c r="N242" s="307" t="str">
        <f>+IFERROR(('STS Analysis'!AD242-'STS Analysis'!AK242)/'STS Analysis'!AD242,"")</f>
        <v/>
      </c>
      <c r="O242" s="311" t="str">
        <f>+IFERROR(('STS Analysis'!AE242-'STS Analysis'!AL242)/'STS Analysis'!AE242,"")</f>
        <v/>
      </c>
      <c r="P242" s="311" t="str">
        <f>+IFERROR(('STS Analysis'!AF242-'STS Analysis'!AM242)/'STS Analysis'!AF242,"")</f>
        <v/>
      </c>
      <c r="Q242" s="311" t="str">
        <f>+IFERROR(('STS Analysis'!AG242-'STS Analysis'!AN242)/'STS Analysis'!AG242,"")</f>
        <v/>
      </c>
      <c r="R242" s="307" t="str">
        <f>+IFERROR(('STS Analysis'!AK242-'STS Analysis'!AQ242)/'STS Analysis'!AK242,"")</f>
        <v/>
      </c>
      <c r="S242" s="311" t="str">
        <f>+IFERROR(('STS Analysis'!AL242-'STS Analysis'!AX242)/'STS Analysis'!AL242,"")</f>
        <v/>
      </c>
      <c r="T242" s="311" t="str">
        <f>+IFERROR(('STS Analysis'!AM242-'STS Analysis'!AY242)/'STS Analysis'!AM242,"")</f>
        <v/>
      </c>
      <c r="U242" s="312" t="str">
        <f>+IFERROR(('STS Analysis'!AN242-'STS Analysis'!AZ242)/'STS Analysis'!AN242,"")</f>
        <v/>
      </c>
      <c r="V242" s="310" t="str">
        <f>+IFERROR(('STS Analysis'!D242-'STS Analysis'!AQ242/1000)/'STS Analysis'!D242,"")</f>
        <v/>
      </c>
      <c r="W242" s="299" t="str">
        <f>+IFERROR(('STS Analysis'!E242-'STS Analysis'!AX242)/'STS Analysis'!E242,"")</f>
        <v/>
      </c>
      <c r="X242" s="311" t="str">
        <f>+IFERROR(('STS Analysis'!I242-'STS Analysis'!AY242)/'STS Analysis'!I242,"")</f>
        <v/>
      </c>
      <c r="Y242" s="311" t="str">
        <f>+IFERROR(('STS Analysis'!J242-'STS Analysis'!AZ242)/'STS Analysis'!J242,"")</f>
        <v/>
      </c>
      <c r="Z242" s="313" t="str">
        <f>+IFERROR(('STS Analysis'!K242-'STS Analysis'!BA242)/'STS Analysis'!K242,"")</f>
        <v/>
      </c>
      <c r="AA242" s="307"/>
      <c r="AB242" s="311" t="str">
        <f>+IFERROR(('STS Analysis'!H242-'STS Analysis'!BD242)/'STS Analysis'!H242,"")</f>
        <v/>
      </c>
      <c r="AC242" s="311" t="str">
        <f>+IFERROR(('STS Analysis'!I242-'STS Analysis'!BE242)/'STS Analysis'!I242,"")</f>
        <v/>
      </c>
      <c r="AD242" s="312" t="str">
        <f>+IFERROR(('STS Analysis'!J242-'STS Analysis'!BF242)/'STS Analysis'!J242,"")</f>
        <v/>
      </c>
      <c r="AE242" s="310" t="str">
        <f>+IFERROR(('STS Analysis'!BC242-'STS Analysis'!BI242)/'STS Analysis'!BC242,"")</f>
        <v/>
      </c>
      <c r="AF242" s="311" t="str">
        <f>+IFERROR(('STS Analysis'!BD242-'STS Analysis'!BJ242)/'STS Analysis'!BD242,"")</f>
        <v/>
      </c>
      <c r="AG242" s="311" t="str">
        <f>+IFERROR(('STS Analysis'!BE242-'STS Analysis'!BK242)/'STS Analysis'!BE242,"")</f>
        <v/>
      </c>
      <c r="AH242" s="311" t="str">
        <f>+IFERROR(('STS Analysis'!BF242-'STS Analysis'!BL242)/'STS Analysis'!BF242,"")</f>
        <v/>
      </c>
      <c r="AI242" s="307" t="str">
        <f>+IFERROR(('STS Analysis'!D242-'STS Analysis'!BI242/1000)/'STS Analysis'!D242,"")</f>
        <v/>
      </c>
      <c r="AJ242" s="338" t="str">
        <f>+IFERROR(('STS Analysis'!E242-'STS Analysis'!BJ242)/'STS Analysis'!E242,"")</f>
        <v/>
      </c>
      <c r="AK242" s="311" t="str">
        <f>+IFERROR(('STS Analysis'!I242-'STS Analysis'!BK242)/'STS Analysis'!I242,"")</f>
        <v/>
      </c>
      <c r="AL242" s="311" t="str">
        <f>+IFERROR(('STS Analysis'!J242-'STS Analysis'!BL242)/'STS Analysis'!J242,"")</f>
        <v/>
      </c>
      <c r="AM242" s="312" t="str">
        <f>+IFERROR(('STS Analysis'!K242-'STS Analysis'!BM242)/'STS Analysis'!K242,"")</f>
        <v/>
      </c>
      <c r="AN242" s="279"/>
    </row>
    <row r="243" spans="1:40" ht="15" thickBot="1" x14ac:dyDescent="0.4">
      <c r="A243" s="306">
        <v>43654</v>
      </c>
      <c r="B243" s="360">
        <f>+IFERROR(('STS Analysis'!D243-'STS Analysis'!G243)/'STS Analysis'!D243,"")</f>
        <v>0.56823038414488369</v>
      </c>
      <c r="C243" s="361" t="str">
        <f>+IFERROR(('STS Analysis'!E243-'STS Analysis'!H243)/'STS Analysis'!E243,"")</f>
        <v/>
      </c>
      <c r="D243" s="362">
        <f>IFERROR(('STS Analysis'!D243-'STS Analysis'!G243)/('STS Analysis'!N243-'STS Analysis'!G243),"")</f>
        <v>0.10371650867763793</v>
      </c>
      <c r="E243" s="363"/>
      <c r="F243" s="364" t="str">
        <f>+IFERROR(('STS Analysis'!G243-('STS Analysis'!W243))/'STS Analysis'!G243,"")</f>
        <v/>
      </c>
      <c r="G243" s="365" t="str">
        <f>+IFERROR(('STS Analysis'!H243-'STS Analysis'!X243)/'STS Analysis'!H243,"")</f>
        <v/>
      </c>
      <c r="H243" s="365" t="str">
        <f>+IFERROR(('STS Analysis'!I243-'STS Analysis'!Y243)/'STS Analysis'!I243,"")</f>
        <v/>
      </c>
      <c r="I243" s="365" t="str">
        <f>+IFERROR(('STS Analysis'!J243-'STS Analysis'!Z243)/'STS Analysis'!J243,"")</f>
        <v/>
      </c>
      <c r="J243" s="360" t="str">
        <f>+IFERROR(('STS Analysis'!W243-'STS Analysis'!AD243/1000)/'STS Analysis'!W243,"")</f>
        <v/>
      </c>
      <c r="K243" s="365" t="str">
        <f>+IFERROR(('STS Analysis'!X243-'STS Analysis'!AE243)/'STS Analysis'!X243,"")</f>
        <v/>
      </c>
      <c r="L243" s="365" t="str">
        <f>+IFERROR(('STS Analysis'!Y243-'STS Analysis'!AF243)/'STS Analysis'!Y243,"")</f>
        <v/>
      </c>
      <c r="M243" s="365" t="str">
        <f>+IFERROR(('STS Analysis'!Z243-'STS Analysis'!AG243)/'STS Analysis'!Z243,"")</f>
        <v/>
      </c>
      <c r="N243" s="360" t="str">
        <f>+IFERROR(('STS Analysis'!AD243-'STS Analysis'!AK243)/'STS Analysis'!AD243,"")</f>
        <v/>
      </c>
      <c r="O243" s="365" t="str">
        <f>+IFERROR(('STS Analysis'!AE243-'STS Analysis'!AL243)/'STS Analysis'!AE243,"")</f>
        <v/>
      </c>
      <c r="P243" s="365" t="str">
        <f>+IFERROR(('STS Analysis'!AF243-'STS Analysis'!AM243)/'STS Analysis'!AF243,"")</f>
        <v/>
      </c>
      <c r="Q243" s="365" t="str">
        <f>+IFERROR(('STS Analysis'!AG243-'STS Analysis'!AN243)/'STS Analysis'!AG243,"")</f>
        <v/>
      </c>
      <c r="R243" s="360" t="str">
        <f>+IFERROR(('STS Analysis'!AK243-'STS Analysis'!AQ243)/'STS Analysis'!AK243,"")</f>
        <v/>
      </c>
      <c r="S243" s="365" t="str">
        <f>+IFERROR(('STS Analysis'!AL243-'STS Analysis'!AX243)/'STS Analysis'!AL243,"")</f>
        <v/>
      </c>
      <c r="T243" s="365" t="str">
        <f>+IFERROR(('STS Analysis'!AM243-'STS Analysis'!AY243)/'STS Analysis'!AM243,"")</f>
        <v/>
      </c>
      <c r="U243" s="366" t="str">
        <f>+IFERROR(('STS Analysis'!AN243-'STS Analysis'!AZ243)/'STS Analysis'!AN243,"")</f>
        <v/>
      </c>
      <c r="V243" s="364" t="str">
        <f>+IFERROR(('STS Analysis'!D243-'STS Analysis'!AQ243/1000)/'STS Analysis'!D243,"")</f>
        <v/>
      </c>
      <c r="W243" s="367" t="str">
        <f>+IFERROR(('STS Analysis'!E243-'STS Analysis'!AX243)/'STS Analysis'!E243,"")</f>
        <v/>
      </c>
      <c r="X243" s="365" t="str">
        <f>+IFERROR(('STS Analysis'!I243-'STS Analysis'!AY243)/'STS Analysis'!I243,"")</f>
        <v/>
      </c>
      <c r="Y243" s="365" t="str">
        <f>+IFERROR(('STS Analysis'!J243-'STS Analysis'!AZ243)/'STS Analysis'!J243,"")</f>
        <v/>
      </c>
      <c r="Z243" s="368" t="str">
        <f>+IFERROR(('STS Analysis'!K243-'STS Analysis'!BA243)/'STS Analysis'!K243,"")</f>
        <v/>
      </c>
      <c r="AA243" s="360"/>
      <c r="AB243" s="365" t="str">
        <f>+IFERROR(('STS Analysis'!H243-'STS Analysis'!BD243)/'STS Analysis'!H243,"")</f>
        <v/>
      </c>
      <c r="AC243" s="365" t="str">
        <f>+IFERROR(('STS Analysis'!I243-'STS Analysis'!BE243)/'STS Analysis'!I243,"")</f>
        <v/>
      </c>
      <c r="AD243" s="366" t="str">
        <f>+IFERROR(('STS Analysis'!J243-'STS Analysis'!BF243)/'STS Analysis'!J243,"")</f>
        <v/>
      </c>
      <c r="AE243" s="364" t="str">
        <f>+IFERROR(('STS Analysis'!BC243-'STS Analysis'!BI243)/'STS Analysis'!BC243,"")</f>
        <v/>
      </c>
      <c r="AF243" s="365" t="str">
        <f>+IFERROR(('STS Analysis'!BD243-'STS Analysis'!BJ243)/'STS Analysis'!BD243,"")</f>
        <v/>
      </c>
      <c r="AG243" s="365" t="str">
        <f>+IFERROR(('STS Analysis'!BE243-'STS Analysis'!BK243)/'STS Analysis'!BE243,"")</f>
        <v/>
      </c>
      <c r="AH243" s="365" t="str">
        <f>+IFERROR(('STS Analysis'!BF243-'STS Analysis'!BL243)/'STS Analysis'!BF243,"")</f>
        <v/>
      </c>
      <c r="AI243" s="360" t="str">
        <f>+IFERROR(('STS Analysis'!D243-'STS Analysis'!BI243/1000)/'STS Analysis'!D243,"")</f>
        <v/>
      </c>
      <c r="AJ243" s="369" t="str">
        <f>+IFERROR(('STS Analysis'!E243-'STS Analysis'!BJ243)/'STS Analysis'!E243,"")</f>
        <v/>
      </c>
      <c r="AK243" s="365" t="str">
        <f>+IFERROR(('STS Analysis'!I243-'STS Analysis'!BK243)/'STS Analysis'!I243,"")</f>
        <v/>
      </c>
      <c r="AL243" s="365" t="str">
        <f>+IFERROR(('STS Analysis'!J243-'STS Analysis'!BL243)/'STS Analysis'!J243,"")</f>
        <v/>
      </c>
      <c r="AM243" s="366" t="str">
        <f>+IFERROR(('STS Analysis'!K243-'STS Analysis'!BM243)/'STS Analysis'!K243,"")</f>
        <v/>
      </c>
      <c r="AN243" s="370"/>
    </row>
    <row r="244" spans="1:40" ht="15" thickBot="1" x14ac:dyDescent="0.4">
      <c r="A244" s="306">
        <v>43655</v>
      </c>
      <c r="B244" s="360" t="str">
        <f>+IFERROR(('STS Analysis'!D244-'STS Analysis'!G244)/'STS Analysis'!D244,"")</f>
        <v/>
      </c>
      <c r="C244" s="361" t="str">
        <f>+IFERROR(('STS Analysis'!E244-'STS Analysis'!H244)/'STS Analysis'!E244,"")</f>
        <v/>
      </c>
      <c r="D244" s="362" t="str">
        <f>IFERROR(('STS Analysis'!D244-'STS Analysis'!G244)/('STS Analysis'!N244-'STS Analysis'!G244),"")</f>
        <v/>
      </c>
      <c r="E244" s="363"/>
      <c r="F244" s="364" t="str">
        <f>+IFERROR(('STS Analysis'!G244-('STS Analysis'!W244))/'STS Analysis'!G244,"")</f>
        <v/>
      </c>
      <c r="G244" s="365" t="str">
        <f>+IFERROR(('STS Analysis'!H244-'STS Analysis'!X244)/'STS Analysis'!H244,"")</f>
        <v/>
      </c>
      <c r="H244" s="365" t="str">
        <f>+IFERROR(('STS Analysis'!I244-'STS Analysis'!Y244)/'STS Analysis'!I244,"")</f>
        <v/>
      </c>
      <c r="I244" s="365" t="str">
        <f>+IFERROR(('STS Analysis'!J244-'STS Analysis'!Z244)/'STS Analysis'!J244,"")</f>
        <v/>
      </c>
      <c r="J244" s="360" t="str">
        <f>+IFERROR(('STS Analysis'!W244-'STS Analysis'!AD244/1000)/'STS Analysis'!W244,"")</f>
        <v/>
      </c>
      <c r="K244" s="365" t="str">
        <f>+IFERROR(('STS Analysis'!X244-'STS Analysis'!AE244)/'STS Analysis'!X244,"")</f>
        <v/>
      </c>
      <c r="L244" s="365" t="str">
        <f>+IFERROR(('STS Analysis'!Y244-'STS Analysis'!AF244)/'STS Analysis'!Y244,"")</f>
        <v/>
      </c>
      <c r="M244" s="365" t="str">
        <f>+IFERROR(('STS Analysis'!Z244-'STS Analysis'!AG244)/'STS Analysis'!Z244,"")</f>
        <v/>
      </c>
      <c r="N244" s="360" t="str">
        <f>+IFERROR(('STS Analysis'!AD244-'STS Analysis'!AK244)/'STS Analysis'!AD244,"")</f>
        <v/>
      </c>
      <c r="O244" s="365" t="str">
        <f>+IFERROR(('STS Analysis'!AE244-'STS Analysis'!AL244)/'STS Analysis'!AE244,"")</f>
        <v/>
      </c>
      <c r="P244" s="365" t="str">
        <f>+IFERROR(('STS Analysis'!AF244-'STS Analysis'!AM244)/'STS Analysis'!AF244,"")</f>
        <v/>
      </c>
      <c r="Q244" s="365" t="str">
        <f>+IFERROR(('STS Analysis'!AG244-'STS Analysis'!AN244)/'STS Analysis'!AG244,"")</f>
        <v/>
      </c>
      <c r="R244" s="360" t="str">
        <f>+IFERROR(('STS Analysis'!AK244-'STS Analysis'!AQ244)/'STS Analysis'!AK244,"")</f>
        <v/>
      </c>
      <c r="S244" s="365" t="str">
        <f>+IFERROR(('STS Analysis'!AL244-'STS Analysis'!AX244)/'STS Analysis'!AL244,"")</f>
        <v/>
      </c>
      <c r="T244" s="365" t="str">
        <f>+IFERROR(('STS Analysis'!AM244-'STS Analysis'!AY244)/'STS Analysis'!AM244,"")</f>
        <v/>
      </c>
      <c r="U244" s="366" t="str">
        <f>+IFERROR(('STS Analysis'!AN244-'STS Analysis'!AZ244)/'STS Analysis'!AN244,"")</f>
        <v/>
      </c>
      <c r="V244" s="364" t="str">
        <f>+IFERROR(('STS Analysis'!D244-'STS Analysis'!AQ244/1000)/'STS Analysis'!D244,"")</f>
        <v/>
      </c>
      <c r="W244" s="367" t="str">
        <f>+IFERROR(('STS Analysis'!E244-'STS Analysis'!AX244)/'STS Analysis'!E244,"")</f>
        <v/>
      </c>
      <c r="X244" s="365" t="str">
        <f>+IFERROR(('STS Analysis'!I244-'STS Analysis'!AY244)/'STS Analysis'!I244,"")</f>
        <v/>
      </c>
      <c r="Y244" s="365" t="str">
        <f>+IFERROR(('STS Analysis'!J244-'STS Analysis'!AZ244)/'STS Analysis'!J244,"")</f>
        <v/>
      </c>
      <c r="Z244" s="368" t="str">
        <f>+IFERROR(('STS Analysis'!K244-'STS Analysis'!BA244)/'STS Analysis'!K244,"")</f>
        <v/>
      </c>
      <c r="AA244" s="360"/>
      <c r="AB244" s="365" t="str">
        <f>+IFERROR(('STS Analysis'!H244-'STS Analysis'!BD244)/'STS Analysis'!H244,"")</f>
        <v/>
      </c>
      <c r="AC244" s="365" t="str">
        <f>+IFERROR(('STS Analysis'!I244-'STS Analysis'!BE244)/'STS Analysis'!I244,"")</f>
        <v/>
      </c>
      <c r="AD244" s="366" t="str">
        <f>+IFERROR(('STS Analysis'!J244-'STS Analysis'!BF244)/'STS Analysis'!J244,"")</f>
        <v/>
      </c>
      <c r="AE244" s="364" t="str">
        <f>+IFERROR(('STS Analysis'!BC244-'STS Analysis'!BI244)/'STS Analysis'!BC244,"")</f>
        <v/>
      </c>
      <c r="AF244" s="365" t="str">
        <f>+IFERROR(('STS Analysis'!BD244-'STS Analysis'!BJ244)/'STS Analysis'!BD244,"")</f>
        <v/>
      </c>
      <c r="AG244" s="365" t="str">
        <f>+IFERROR(('STS Analysis'!BE244-'STS Analysis'!BK244)/'STS Analysis'!BE244,"")</f>
        <v/>
      </c>
      <c r="AH244" s="365" t="str">
        <f>+IFERROR(('STS Analysis'!BF244-'STS Analysis'!BL244)/'STS Analysis'!BF244,"")</f>
        <v/>
      </c>
      <c r="AI244" s="360" t="str">
        <f>+IFERROR(('STS Analysis'!D244-'STS Analysis'!BI244/1000)/'STS Analysis'!D244,"")</f>
        <v/>
      </c>
      <c r="AJ244" s="369" t="str">
        <f>+IFERROR(('STS Analysis'!E244-'STS Analysis'!BJ244)/'STS Analysis'!E244,"")</f>
        <v/>
      </c>
      <c r="AK244" s="365" t="str">
        <f>+IFERROR(('STS Analysis'!I244-'STS Analysis'!BK244)/'STS Analysis'!I244,"")</f>
        <v/>
      </c>
      <c r="AL244" s="365" t="str">
        <f>+IFERROR(('STS Analysis'!J244-'STS Analysis'!BL244)/'STS Analysis'!J244,"")</f>
        <v/>
      </c>
      <c r="AM244" s="366" t="str">
        <f>+IFERROR(('STS Analysis'!K244-'STS Analysis'!BM244)/'STS Analysis'!K244,"")</f>
        <v/>
      </c>
      <c r="AN244" s="370"/>
    </row>
    <row r="245" spans="1:40" ht="15" thickBot="1" x14ac:dyDescent="0.4">
      <c r="A245" s="306">
        <v>43656</v>
      </c>
      <c r="B245" s="360">
        <f>+IFERROR(('STS Analysis'!D245-'STS Analysis'!G245)/'STS Analysis'!D245,"")</f>
        <v>0.89347542716737582</v>
      </c>
      <c r="C245" s="361">
        <f>+IFERROR(('STS Analysis'!E245-'STS Analysis'!H245)/'STS Analysis'!E245,"")</f>
        <v>-0.56862745098039214</v>
      </c>
      <c r="D245" s="362">
        <f>IFERROR(('STS Analysis'!D245-'STS Analysis'!G245)/('STS Analysis'!N245-'STS Analysis'!G245),"")</f>
        <v>0.38268927192921237</v>
      </c>
      <c r="E245" s="363"/>
      <c r="F245" s="364">
        <f>+IFERROR(('STS Analysis'!G245-('STS Analysis'!W245))/'STS Analysis'!G245,"")</f>
        <v>-4.2042837792161447E-2</v>
      </c>
      <c r="G245" s="365">
        <f>+IFERROR(('STS Analysis'!H245-'STS Analysis'!X245)/'STS Analysis'!H245,"")</f>
        <v>0.115</v>
      </c>
      <c r="H245" s="365">
        <f>+IFERROR(('STS Analysis'!I245-'STS Analysis'!Y245)/'STS Analysis'!I245,"")</f>
        <v>-0.3392857142857143</v>
      </c>
      <c r="I245" s="365" t="str">
        <f>+IFERROR(('STS Analysis'!J245-'STS Analysis'!Z245)/'STS Analysis'!J245,"")</f>
        <v/>
      </c>
      <c r="J245" s="360">
        <f>+IFERROR(('STS Analysis'!W245-'STS Analysis'!AD245/1000)/'STS Analysis'!W245,"")</f>
        <v>0.8766201215547712</v>
      </c>
      <c r="K245" s="365">
        <f>+IFERROR(('STS Analysis'!X245-'STS Analysis'!AE245)/'STS Analysis'!X245,"")</f>
        <v>0.33898305084745761</v>
      </c>
      <c r="L245" s="365">
        <f>+IFERROR(('STS Analysis'!Y245-'STS Analysis'!AF245)/'STS Analysis'!Y245,"")</f>
        <v>0.29777777777777775</v>
      </c>
      <c r="M245" s="365" t="str">
        <f>+IFERROR(('STS Analysis'!Z245-'STS Analysis'!AG245)/'STS Analysis'!Z245,"")</f>
        <v/>
      </c>
      <c r="N245" s="360" t="str">
        <f>+IFERROR(('STS Analysis'!AD245-'STS Analysis'!AK245)/'STS Analysis'!AD245,"")</f>
        <v/>
      </c>
      <c r="O245" s="365" t="str">
        <f>+IFERROR(('STS Analysis'!AE245-'STS Analysis'!AL245)/'STS Analysis'!AE245,"")</f>
        <v/>
      </c>
      <c r="P245" s="365" t="str">
        <f>+IFERROR(('STS Analysis'!AF245-'STS Analysis'!AM245)/'STS Analysis'!AF245,"")</f>
        <v/>
      </c>
      <c r="Q245" s="365" t="str">
        <f>+IFERROR(('STS Analysis'!AG245-'STS Analysis'!AN245)/'STS Analysis'!AG245,"")</f>
        <v/>
      </c>
      <c r="R245" s="360" t="str">
        <f>+IFERROR(('STS Analysis'!AK245-'STS Analysis'!AQ245)/'STS Analysis'!AK245,"")</f>
        <v/>
      </c>
      <c r="S245" s="365" t="str">
        <f>+IFERROR(('STS Analysis'!AL245-'STS Analysis'!AX245)/'STS Analysis'!AL245,"")</f>
        <v/>
      </c>
      <c r="T245" s="365" t="str">
        <f>+IFERROR(('STS Analysis'!AM245-'STS Analysis'!AY245)/'STS Analysis'!AM245,"")</f>
        <v/>
      </c>
      <c r="U245" s="366" t="str">
        <f>+IFERROR(('STS Analysis'!AN245-'STS Analysis'!AZ245)/'STS Analysis'!AN245,"")</f>
        <v/>
      </c>
      <c r="V245" s="364">
        <f>+IFERROR(('STS Analysis'!D245-'STS Analysis'!AQ245/1000)/'STS Analysis'!D245,"")</f>
        <v>0.99390569856985689</v>
      </c>
      <c r="W245" s="367">
        <f>+IFERROR(('STS Analysis'!E245-'STS Analysis'!AX245)/'STS Analysis'!E245,"")</f>
        <v>1</v>
      </c>
      <c r="X245" s="365">
        <f>+IFERROR(('STS Analysis'!I245-'STS Analysis'!AY245)/'STS Analysis'!I245,"")</f>
        <v>0.61309523809523814</v>
      </c>
      <c r="Y245" s="365" t="str">
        <f>+IFERROR(('STS Analysis'!J245-'STS Analysis'!AZ245)/'STS Analysis'!J245,"")</f>
        <v/>
      </c>
      <c r="Z245" s="368">
        <f>+IFERROR(('STS Analysis'!K245-'STS Analysis'!BA245)/'STS Analysis'!K245,"")</f>
        <v>0.30555555555555547</v>
      </c>
      <c r="AA245" s="360"/>
      <c r="AB245" s="365">
        <f>+IFERROR(('STS Analysis'!H245-'STS Analysis'!BD245)/'STS Analysis'!H245,"")</f>
        <v>1</v>
      </c>
      <c r="AC245" s="365">
        <f>+IFERROR(('STS Analysis'!I245-'STS Analysis'!BE245)/'STS Analysis'!I245,"")</f>
        <v>-0.21666666666666667</v>
      </c>
      <c r="AD245" s="366" t="str">
        <f>+IFERROR(('STS Analysis'!J245-'STS Analysis'!BF245)/'STS Analysis'!J245,"")</f>
        <v/>
      </c>
      <c r="AE245" s="364">
        <f>+IFERROR(('STS Analysis'!BC245-'STS Analysis'!BI245)/'STS Analysis'!BC245,"")</f>
        <v>-30.91071428571443</v>
      </c>
      <c r="AF245" s="365" t="str">
        <f>+IFERROR(('STS Analysis'!BD245-'STS Analysis'!BJ245)/'STS Analysis'!BD245,"")</f>
        <v/>
      </c>
      <c r="AG245" s="365">
        <f>+IFERROR(('STS Analysis'!BE245-'STS Analysis'!BK245)/'STS Analysis'!BE245,"")</f>
        <v>0.60371819960861062</v>
      </c>
      <c r="AH245" s="365">
        <f>+IFERROR(('STS Analysis'!BF245-'STS Analysis'!BL245)/'STS Analysis'!BF245,"")</f>
        <v>0.33093525179856115</v>
      </c>
      <c r="AI245" s="360">
        <f>+IFERROR(('STS Analysis'!D245-'STS Analysis'!BI245/1000)/'STS Analysis'!D245,"")</f>
        <v>0.97029859093909399</v>
      </c>
      <c r="AJ245" s="369">
        <f>+IFERROR(('STS Analysis'!E245-'STS Analysis'!BJ245)/'STS Analysis'!E245,"")</f>
        <v>1</v>
      </c>
      <c r="AK245" s="365">
        <f>+IFERROR(('STS Analysis'!I245-'STS Analysis'!BK245)/'STS Analysis'!I245,"")</f>
        <v>0.5178571428571429</v>
      </c>
      <c r="AL245" s="365" t="str">
        <f>+IFERROR(('STS Analysis'!J245-'STS Analysis'!BL245)/'STS Analysis'!J245,"")</f>
        <v/>
      </c>
      <c r="AM245" s="366">
        <f>+IFERROR(('STS Analysis'!K245-'STS Analysis'!BM245)/'STS Analysis'!K245,"")</f>
        <v>1</v>
      </c>
      <c r="AN245" s="370"/>
    </row>
    <row r="246" spans="1:40" ht="15" thickBot="1" x14ac:dyDescent="0.4">
      <c r="A246" s="306">
        <v>43657</v>
      </c>
      <c r="B246" s="360" t="str">
        <f>+IFERROR(('STS Analysis'!D246-'STS Analysis'!G246)/'STS Analysis'!D246,"")</f>
        <v/>
      </c>
      <c r="C246" s="361" t="str">
        <f>+IFERROR(('STS Analysis'!E246-'STS Analysis'!H246)/'STS Analysis'!E246,"")</f>
        <v/>
      </c>
      <c r="D246" s="362" t="str">
        <f>IFERROR(('STS Analysis'!D246-'STS Analysis'!G246)/('STS Analysis'!N246-'STS Analysis'!G246),"")</f>
        <v/>
      </c>
      <c r="E246" s="363"/>
      <c r="F246" s="364" t="str">
        <f>+IFERROR(('STS Analysis'!G246-('STS Analysis'!W246))/'STS Analysis'!G246,"")</f>
        <v/>
      </c>
      <c r="G246" s="365" t="str">
        <f>+IFERROR(('STS Analysis'!H246-'STS Analysis'!X246)/'STS Analysis'!H246,"")</f>
        <v/>
      </c>
      <c r="H246" s="365" t="str">
        <f>+IFERROR(('STS Analysis'!I246-'STS Analysis'!Y246)/'STS Analysis'!I246,"")</f>
        <v/>
      </c>
      <c r="I246" s="365" t="str">
        <f>+IFERROR(('STS Analysis'!J246-'STS Analysis'!Z246)/'STS Analysis'!J246,"")</f>
        <v/>
      </c>
      <c r="J246" s="360" t="str">
        <f>+IFERROR(('STS Analysis'!W246-'STS Analysis'!AD246/1000)/'STS Analysis'!W246,"")</f>
        <v/>
      </c>
      <c r="K246" s="365" t="str">
        <f>+IFERROR(('STS Analysis'!X246-'STS Analysis'!AE246)/'STS Analysis'!X246,"")</f>
        <v/>
      </c>
      <c r="L246" s="365" t="str">
        <f>+IFERROR(('STS Analysis'!Y246-'STS Analysis'!AF246)/'STS Analysis'!Y246,"")</f>
        <v/>
      </c>
      <c r="M246" s="365" t="str">
        <f>+IFERROR(('STS Analysis'!Z246-'STS Analysis'!AG246)/'STS Analysis'!Z246,"")</f>
        <v/>
      </c>
      <c r="N246" s="360" t="str">
        <f>+IFERROR(('STS Analysis'!AD246-'STS Analysis'!AK246)/'STS Analysis'!AD246,"")</f>
        <v/>
      </c>
      <c r="O246" s="365" t="str">
        <f>+IFERROR(('STS Analysis'!AE246-'STS Analysis'!AL246)/'STS Analysis'!AE246,"")</f>
        <v/>
      </c>
      <c r="P246" s="365" t="str">
        <f>+IFERROR(('STS Analysis'!AF246-'STS Analysis'!AM246)/'STS Analysis'!AF246,"")</f>
        <v/>
      </c>
      <c r="Q246" s="365" t="str">
        <f>+IFERROR(('STS Analysis'!AG246-'STS Analysis'!AN246)/'STS Analysis'!AG246,"")</f>
        <v/>
      </c>
      <c r="R246" s="360" t="str">
        <f>+IFERROR(('STS Analysis'!AK246-'STS Analysis'!AQ246)/'STS Analysis'!AK246,"")</f>
        <v/>
      </c>
      <c r="S246" s="365" t="str">
        <f>+IFERROR(('STS Analysis'!AL246-'STS Analysis'!AX246)/'STS Analysis'!AL246,"")</f>
        <v/>
      </c>
      <c r="T246" s="365" t="str">
        <f>+IFERROR(('STS Analysis'!AM246-'STS Analysis'!AY246)/'STS Analysis'!AM246,"")</f>
        <v/>
      </c>
      <c r="U246" s="366" t="str">
        <f>+IFERROR(('STS Analysis'!AN246-'STS Analysis'!AZ246)/'STS Analysis'!AN246,"")</f>
        <v/>
      </c>
      <c r="V246" s="364" t="str">
        <f>+IFERROR(('STS Analysis'!D246-'STS Analysis'!AQ246/1000)/'STS Analysis'!D246,"")</f>
        <v/>
      </c>
      <c r="W246" s="367" t="str">
        <f>+IFERROR(('STS Analysis'!E246-'STS Analysis'!AX246)/'STS Analysis'!E246,"")</f>
        <v/>
      </c>
      <c r="X246" s="365" t="str">
        <f>+IFERROR(('STS Analysis'!I246-'STS Analysis'!AY246)/'STS Analysis'!I246,"")</f>
        <v/>
      </c>
      <c r="Y246" s="365" t="str">
        <f>+IFERROR(('STS Analysis'!J246-'STS Analysis'!AZ246)/'STS Analysis'!J246,"")</f>
        <v/>
      </c>
      <c r="Z246" s="368" t="str">
        <f>+IFERROR(('STS Analysis'!K246-'STS Analysis'!BA246)/'STS Analysis'!K246,"")</f>
        <v/>
      </c>
      <c r="AA246" s="360"/>
      <c r="AB246" s="365" t="str">
        <f>+IFERROR(('STS Analysis'!H246-'STS Analysis'!BD246)/'STS Analysis'!H246,"")</f>
        <v/>
      </c>
      <c r="AC246" s="365" t="str">
        <f>+IFERROR(('STS Analysis'!I246-'STS Analysis'!BE246)/'STS Analysis'!I246,"")</f>
        <v/>
      </c>
      <c r="AD246" s="366" t="str">
        <f>+IFERROR(('STS Analysis'!J246-'STS Analysis'!BF246)/'STS Analysis'!J246,"")</f>
        <v/>
      </c>
      <c r="AE246" s="364" t="str">
        <f>+IFERROR(('STS Analysis'!BC246-'STS Analysis'!BI246)/'STS Analysis'!BC246,"")</f>
        <v/>
      </c>
      <c r="AF246" s="365" t="str">
        <f>+IFERROR(('STS Analysis'!BD246-'STS Analysis'!BJ246)/'STS Analysis'!BD246,"")</f>
        <v/>
      </c>
      <c r="AG246" s="365" t="str">
        <f>+IFERROR(('STS Analysis'!BE246-'STS Analysis'!BK246)/'STS Analysis'!BE246,"")</f>
        <v/>
      </c>
      <c r="AH246" s="365" t="str">
        <f>+IFERROR(('STS Analysis'!BF246-'STS Analysis'!BL246)/'STS Analysis'!BF246,"")</f>
        <v/>
      </c>
      <c r="AI246" s="360" t="str">
        <f>+IFERROR(('STS Analysis'!D246-'STS Analysis'!BI246/1000)/'STS Analysis'!D246,"")</f>
        <v/>
      </c>
      <c r="AJ246" s="369" t="str">
        <f>+IFERROR(('STS Analysis'!E246-'STS Analysis'!BJ246)/'STS Analysis'!E246,"")</f>
        <v/>
      </c>
      <c r="AK246" s="365" t="str">
        <f>+IFERROR(('STS Analysis'!I246-'STS Analysis'!BK246)/'STS Analysis'!I246,"")</f>
        <v/>
      </c>
      <c r="AL246" s="365" t="str">
        <f>+IFERROR(('STS Analysis'!J246-'STS Analysis'!BL246)/'STS Analysis'!J246,"")</f>
        <v/>
      </c>
      <c r="AM246" s="366" t="str">
        <f>+IFERROR(('STS Analysis'!K246-'STS Analysis'!BM246)/'STS Analysis'!K246,"")</f>
        <v/>
      </c>
      <c r="AN246" s="370"/>
    </row>
    <row r="247" spans="1:40" ht="15" thickBot="1" x14ac:dyDescent="0.4">
      <c r="A247" s="306">
        <v>43658</v>
      </c>
      <c r="B247" s="360">
        <f>+IFERROR(('STS Analysis'!D247-'STS Analysis'!G247)/'STS Analysis'!D247,"")</f>
        <v>0.74001439963282711</v>
      </c>
      <c r="C247" s="361" t="str">
        <f>+IFERROR(('STS Analysis'!E247-'STS Analysis'!H247)/'STS Analysis'!E247,"")</f>
        <v/>
      </c>
      <c r="D247" s="362">
        <f>IFERROR(('STS Analysis'!D247-'STS Analysis'!G247)/('STS Analysis'!N247-'STS Analysis'!G247),"")</f>
        <v>0.18065061092091156</v>
      </c>
      <c r="E247" s="363"/>
      <c r="F247" s="364" t="str">
        <f>+IFERROR(('STS Analysis'!G247-('STS Analysis'!W247))/'STS Analysis'!G247,"")</f>
        <v/>
      </c>
      <c r="G247" s="365" t="str">
        <f>+IFERROR(('STS Analysis'!H247-'STS Analysis'!X247)/'STS Analysis'!H247,"")</f>
        <v/>
      </c>
      <c r="H247" s="365" t="str">
        <f>+IFERROR(('STS Analysis'!I247-'STS Analysis'!Y247)/'STS Analysis'!I247,"")</f>
        <v/>
      </c>
      <c r="I247" s="365" t="str">
        <f>+IFERROR(('STS Analysis'!J247-'STS Analysis'!Z247)/'STS Analysis'!J247,"")</f>
        <v/>
      </c>
      <c r="J247" s="360" t="str">
        <f>+IFERROR(('STS Analysis'!W247-'STS Analysis'!AD247/1000)/'STS Analysis'!W247,"")</f>
        <v/>
      </c>
      <c r="K247" s="365" t="str">
        <f>+IFERROR(('STS Analysis'!X247-'STS Analysis'!AE247)/'STS Analysis'!X247,"")</f>
        <v/>
      </c>
      <c r="L247" s="365" t="str">
        <f>+IFERROR(('STS Analysis'!Y247-'STS Analysis'!AF247)/'STS Analysis'!Y247,"")</f>
        <v/>
      </c>
      <c r="M247" s="365" t="str">
        <f>+IFERROR(('STS Analysis'!Z247-'STS Analysis'!AG247)/'STS Analysis'!Z247,"")</f>
        <v/>
      </c>
      <c r="N247" s="360" t="str">
        <f>+IFERROR(('STS Analysis'!AD247-'STS Analysis'!AK247)/'STS Analysis'!AD247,"")</f>
        <v/>
      </c>
      <c r="O247" s="365" t="str">
        <f>+IFERROR(('STS Analysis'!AE247-'STS Analysis'!AL247)/'STS Analysis'!AE247,"")</f>
        <v/>
      </c>
      <c r="P247" s="365" t="str">
        <f>+IFERROR(('STS Analysis'!AF247-'STS Analysis'!AM247)/'STS Analysis'!AF247,"")</f>
        <v/>
      </c>
      <c r="Q247" s="365" t="str">
        <f>+IFERROR(('STS Analysis'!AG247-'STS Analysis'!AN247)/'STS Analysis'!AG247,"")</f>
        <v/>
      </c>
      <c r="R247" s="360" t="str">
        <f>+IFERROR(('STS Analysis'!AK247-'STS Analysis'!AQ247)/'STS Analysis'!AK247,"")</f>
        <v/>
      </c>
      <c r="S247" s="365" t="str">
        <f>+IFERROR(('STS Analysis'!AL247-'STS Analysis'!AX247)/'STS Analysis'!AL247,"")</f>
        <v/>
      </c>
      <c r="T247" s="365" t="str">
        <f>+IFERROR(('STS Analysis'!AM247-'STS Analysis'!AY247)/'STS Analysis'!AM247,"")</f>
        <v/>
      </c>
      <c r="U247" s="366" t="str">
        <f>+IFERROR(('STS Analysis'!AN247-'STS Analysis'!AZ247)/'STS Analysis'!AN247,"")</f>
        <v/>
      </c>
      <c r="V247" s="364" t="str">
        <f>+IFERROR(('STS Analysis'!D247-'STS Analysis'!AQ247/1000)/'STS Analysis'!D247,"")</f>
        <v/>
      </c>
      <c r="W247" s="367" t="str">
        <f>+IFERROR(('STS Analysis'!E247-'STS Analysis'!AX247)/'STS Analysis'!E247,"")</f>
        <v/>
      </c>
      <c r="X247" s="365" t="str">
        <f>+IFERROR(('STS Analysis'!I247-'STS Analysis'!AY247)/'STS Analysis'!I247,"")</f>
        <v/>
      </c>
      <c r="Y247" s="365" t="str">
        <f>+IFERROR(('STS Analysis'!J247-'STS Analysis'!AZ247)/'STS Analysis'!J247,"")</f>
        <v/>
      </c>
      <c r="Z247" s="368" t="str">
        <f>+IFERROR(('STS Analysis'!K247-'STS Analysis'!BA247)/'STS Analysis'!K247,"")</f>
        <v/>
      </c>
      <c r="AA247" s="360"/>
      <c r="AB247" s="365" t="str">
        <f>+IFERROR(('STS Analysis'!H247-'STS Analysis'!BD247)/'STS Analysis'!H247,"")</f>
        <v/>
      </c>
      <c r="AC247" s="365" t="str">
        <f>+IFERROR(('STS Analysis'!I247-'STS Analysis'!BE247)/'STS Analysis'!I247,"")</f>
        <v/>
      </c>
      <c r="AD247" s="366" t="str">
        <f>+IFERROR(('STS Analysis'!J247-'STS Analysis'!BF247)/'STS Analysis'!J247,"")</f>
        <v/>
      </c>
      <c r="AE247" s="364" t="str">
        <f>+IFERROR(('STS Analysis'!BC247-'STS Analysis'!BI247)/'STS Analysis'!BC247,"")</f>
        <v/>
      </c>
      <c r="AF247" s="365" t="str">
        <f>+IFERROR(('STS Analysis'!BD247-'STS Analysis'!BJ247)/'STS Analysis'!BD247,"")</f>
        <v/>
      </c>
      <c r="AG247" s="365" t="str">
        <f>+IFERROR(('STS Analysis'!BE247-'STS Analysis'!BK247)/'STS Analysis'!BE247,"")</f>
        <v/>
      </c>
      <c r="AH247" s="365" t="str">
        <f>+IFERROR(('STS Analysis'!BF247-'STS Analysis'!BL247)/'STS Analysis'!BF247,"")</f>
        <v/>
      </c>
      <c r="AI247" s="360" t="str">
        <f>+IFERROR(('STS Analysis'!D247-'STS Analysis'!BI247/1000)/'STS Analysis'!D247,"")</f>
        <v/>
      </c>
      <c r="AJ247" s="369" t="str">
        <f>+IFERROR(('STS Analysis'!E247-'STS Analysis'!BJ247)/'STS Analysis'!E247,"")</f>
        <v/>
      </c>
      <c r="AK247" s="365" t="str">
        <f>+IFERROR(('STS Analysis'!I247-'STS Analysis'!BK247)/'STS Analysis'!I247,"")</f>
        <v/>
      </c>
      <c r="AL247" s="365" t="str">
        <f>+IFERROR(('STS Analysis'!J247-'STS Analysis'!BL247)/'STS Analysis'!J247,"")</f>
        <v/>
      </c>
      <c r="AM247" s="366" t="str">
        <f>+IFERROR(('STS Analysis'!K247-'STS Analysis'!BM247)/'STS Analysis'!K247,"")</f>
        <v/>
      </c>
      <c r="AN247" s="370"/>
    </row>
    <row r="248" spans="1:40" ht="15" thickBot="1" x14ac:dyDescent="0.4">
      <c r="A248" s="306">
        <v>43659</v>
      </c>
      <c r="B248" s="307" t="str">
        <f>+IFERROR(('STS Analysis'!D248-'STS Analysis'!G248)/'STS Analysis'!D248,"")</f>
        <v/>
      </c>
      <c r="C248" s="296" t="str">
        <f>+IFERROR(('STS Analysis'!E248-'STS Analysis'!H248)/'STS Analysis'!E248,"")</f>
        <v/>
      </c>
      <c r="D248" s="308" t="str">
        <f>IFERROR(('STS Analysis'!D248-'STS Analysis'!G248)/('STS Analysis'!N248-'STS Analysis'!G248),"")</f>
        <v/>
      </c>
      <c r="E248" s="309"/>
      <c r="F248" s="310" t="str">
        <f>+IFERROR(('STS Analysis'!G248-('STS Analysis'!W248))/'STS Analysis'!G248,"")</f>
        <v/>
      </c>
      <c r="G248" s="311" t="str">
        <f>+IFERROR(('STS Analysis'!H248-'STS Analysis'!X248)/'STS Analysis'!H248,"")</f>
        <v/>
      </c>
      <c r="H248" s="311" t="str">
        <f>+IFERROR(('STS Analysis'!I248-'STS Analysis'!Y248)/'STS Analysis'!I248,"")</f>
        <v/>
      </c>
      <c r="I248" s="311" t="str">
        <f>+IFERROR(('STS Analysis'!J248-'STS Analysis'!Z248)/'STS Analysis'!J248,"")</f>
        <v/>
      </c>
      <c r="J248" s="307" t="str">
        <f>+IFERROR(('STS Analysis'!W248-'STS Analysis'!AD248/1000)/'STS Analysis'!W248,"")</f>
        <v/>
      </c>
      <c r="K248" s="311" t="str">
        <f>+IFERROR(('STS Analysis'!X248-'STS Analysis'!AE248)/'STS Analysis'!X248,"")</f>
        <v/>
      </c>
      <c r="L248" s="311" t="str">
        <f>+IFERROR(('STS Analysis'!Y248-'STS Analysis'!AF248)/'STS Analysis'!Y248,"")</f>
        <v/>
      </c>
      <c r="M248" s="311" t="str">
        <f>+IFERROR(('STS Analysis'!Z248-'STS Analysis'!AG248)/'STS Analysis'!Z248,"")</f>
        <v/>
      </c>
      <c r="N248" s="307" t="str">
        <f>+IFERROR(('STS Analysis'!AD248-'STS Analysis'!AK248)/'STS Analysis'!AD248,"")</f>
        <v/>
      </c>
      <c r="O248" s="311" t="str">
        <f>+IFERROR(('STS Analysis'!AE248-'STS Analysis'!AL248)/'STS Analysis'!AE248,"")</f>
        <v/>
      </c>
      <c r="P248" s="311" t="str">
        <f>+IFERROR(('STS Analysis'!AF248-'STS Analysis'!AM248)/'STS Analysis'!AF248,"")</f>
        <v/>
      </c>
      <c r="Q248" s="311" t="str">
        <f>+IFERROR(('STS Analysis'!AG248-'STS Analysis'!AN248)/'STS Analysis'!AG248,"")</f>
        <v/>
      </c>
      <c r="R248" s="307" t="str">
        <f>+IFERROR(('STS Analysis'!AK248-'STS Analysis'!AQ248)/'STS Analysis'!AK248,"")</f>
        <v/>
      </c>
      <c r="S248" s="311" t="str">
        <f>+IFERROR(('STS Analysis'!AL248-'STS Analysis'!AX248)/'STS Analysis'!AL248,"")</f>
        <v/>
      </c>
      <c r="T248" s="311" t="str">
        <f>+IFERROR(('STS Analysis'!AM248-'STS Analysis'!AY248)/'STS Analysis'!AM248,"")</f>
        <v/>
      </c>
      <c r="U248" s="312" t="str">
        <f>+IFERROR(('STS Analysis'!AN248-'STS Analysis'!AZ248)/'STS Analysis'!AN248,"")</f>
        <v/>
      </c>
      <c r="V248" s="310" t="str">
        <f>+IFERROR(('STS Analysis'!D248-'STS Analysis'!AQ248/1000)/'STS Analysis'!D248,"")</f>
        <v/>
      </c>
      <c r="W248" s="299" t="str">
        <f>+IFERROR(('STS Analysis'!E248-'STS Analysis'!AX248)/'STS Analysis'!E248,"")</f>
        <v/>
      </c>
      <c r="X248" s="311" t="str">
        <f>+IFERROR(('STS Analysis'!I248-'STS Analysis'!AY248)/'STS Analysis'!I248,"")</f>
        <v/>
      </c>
      <c r="Y248" s="311" t="str">
        <f>+IFERROR(('STS Analysis'!J248-'STS Analysis'!AZ248)/'STS Analysis'!J248,"")</f>
        <v/>
      </c>
      <c r="Z248" s="313" t="str">
        <f>+IFERROR(('STS Analysis'!K248-'STS Analysis'!BA248)/'STS Analysis'!K248,"")</f>
        <v/>
      </c>
      <c r="AA248" s="307"/>
      <c r="AB248" s="311" t="str">
        <f>+IFERROR(('STS Analysis'!H248-'STS Analysis'!BD248)/'STS Analysis'!H248,"")</f>
        <v/>
      </c>
      <c r="AC248" s="311" t="str">
        <f>+IFERROR(('STS Analysis'!I248-'STS Analysis'!BE248)/'STS Analysis'!I248,"")</f>
        <v/>
      </c>
      <c r="AD248" s="312" t="str">
        <f>+IFERROR(('STS Analysis'!J248-'STS Analysis'!BF248)/'STS Analysis'!J248,"")</f>
        <v/>
      </c>
      <c r="AE248" s="310" t="str">
        <f>+IFERROR(('STS Analysis'!BC248-'STS Analysis'!BI248)/'STS Analysis'!BC248,"")</f>
        <v/>
      </c>
      <c r="AF248" s="311" t="str">
        <f>+IFERROR(('STS Analysis'!BD248-'STS Analysis'!BJ248)/'STS Analysis'!BD248,"")</f>
        <v/>
      </c>
      <c r="AG248" s="311" t="str">
        <f>+IFERROR(('STS Analysis'!BE248-'STS Analysis'!BK248)/'STS Analysis'!BE248,"")</f>
        <v/>
      </c>
      <c r="AH248" s="311" t="str">
        <f>+IFERROR(('STS Analysis'!BF248-'STS Analysis'!BL248)/'STS Analysis'!BF248,"")</f>
        <v/>
      </c>
      <c r="AI248" s="307" t="str">
        <f>+IFERROR(('STS Analysis'!D248-'STS Analysis'!BI248/1000)/'STS Analysis'!D248,"")</f>
        <v/>
      </c>
      <c r="AJ248" s="338" t="str">
        <f>+IFERROR(('STS Analysis'!E248-'STS Analysis'!BJ248)/'STS Analysis'!E248,"")</f>
        <v/>
      </c>
      <c r="AK248" s="311" t="str">
        <f>+IFERROR(('STS Analysis'!I248-'STS Analysis'!BK248)/'STS Analysis'!I248,"")</f>
        <v/>
      </c>
      <c r="AL248" s="311" t="str">
        <f>+IFERROR(('STS Analysis'!J248-'STS Analysis'!BL248)/'STS Analysis'!J248,"")</f>
        <v/>
      </c>
      <c r="AM248" s="312" t="str">
        <f>+IFERROR(('STS Analysis'!K248-'STS Analysis'!BM248)/'STS Analysis'!K248,"")</f>
        <v/>
      </c>
      <c r="AN248" s="279"/>
    </row>
    <row r="249" spans="1:40" ht="15" thickBot="1" x14ac:dyDescent="0.4">
      <c r="A249" s="306">
        <v>43660</v>
      </c>
      <c r="B249" s="307" t="str">
        <f>+IFERROR(('STS Analysis'!D249-'STS Analysis'!G249)/'STS Analysis'!D249,"")</f>
        <v/>
      </c>
      <c r="C249" s="296" t="str">
        <f>+IFERROR(('STS Analysis'!E249-'STS Analysis'!H249)/'STS Analysis'!E249,"")</f>
        <v/>
      </c>
      <c r="D249" s="308" t="str">
        <f>IFERROR(('STS Analysis'!D249-'STS Analysis'!G249)/('STS Analysis'!N249-'STS Analysis'!G249),"")</f>
        <v/>
      </c>
      <c r="E249" s="309"/>
      <c r="F249" s="310" t="str">
        <f>+IFERROR(('STS Analysis'!G249-('STS Analysis'!W249))/'STS Analysis'!G249,"")</f>
        <v/>
      </c>
      <c r="G249" s="311" t="str">
        <f>+IFERROR(('STS Analysis'!H249-'STS Analysis'!X249)/'STS Analysis'!H249,"")</f>
        <v/>
      </c>
      <c r="H249" s="311" t="str">
        <f>+IFERROR(('STS Analysis'!I249-'STS Analysis'!Y249)/'STS Analysis'!I249,"")</f>
        <v/>
      </c>
      <c r="I249" s="311" t="str">
        <f>+IFERROR(('STS Analysis'!J249-'STS Analysis'!Z249)/'STS Analysis'!J249,"")</f>
        <v/>
      </c>
      <c r="J249" s="307" t="str">
        <f>+IFERROR(('STS Analysis'!W249-'STS Analysis'!AD249/1000)/'STS Analysis'!W249,"")</f>
        <v/>
      </c>
      <c r="K249" s="311" t="str">
        <f>+IFERROR(('STS Analysis'!X249-'STS Analysis'!AE249)/'STS Analysis'!X249,"")</f>
        <v/>
      </c>
      <c r="L249" s="311" t="str">
        <f>+IFERROR(('STS Analysis'!Y249-'STS Analysis'!AF249)/'STS Analysis'!Y249,"")</f>
        <v/>
      </c>
      <c r="M249" s="311" t="str">
        <f>+IFERROR(('STS Analysis'!Z249-'STS Analysis'!AG249)/'STS Analysis'!Z249,"")</f>
        <v/>
      </c>
      <c r="N249" s="307" t="str">
        <f>+IFERROR(('STS Analysis'!AD249-'STS Analysis'!AK249)/'STS Analysis'!AD249,"")</f>
        <v/>
      </c>
      <c r="O249" s="311" t="str">
        <f>+IFERROR(('STS Analysis'!AE249-'STS Analysis'!AL249)/'STS Analysis'!AE249,"")</f>
        <v/>
      </c>
      <c r="P249" s="311" t="str">
        <f>+IFERROR(('STS Analysis'!AF249-'STS Analysis'!AM249)/'STS Analysis'!AF249,"")</f>
        <v/>
      </c>
      <c r="Q249" s="311" t="str">
        <f>+IFERROR(('STS Analysis'!AG249-'STS Analysis'!AN249)/'STS Analysis'!AG249,"")</f>
        <v/>
      </c>
      <c r="R249" s="307" t="str">
        <f>+IFERROR(('STS Analysis'!AK249-'STS Analysis'!AQ249)/'STS Analysis'!AK249,"")</f>
        <v/>
      </c>
      <c r="S249" s="311" t="str">
        <f>+IFERROR(('STS Analysis'!AL249-'STS Analysis'!AX249)/'STS Analysis'!AL249,"")</f>
        <v/>
      </c>
      <c r="T249" s="311" t="str">
        <f>+IFERROR(('STS Analysis'!AM249-'STS Analysis'!AY249)/'STS Analysis'!AM249,"")</f>
        <v/>
      </c>
      <c r="U249" s="312" t="str">
        <f>+IFERROR(('STS Analysis'!AN249-'STS Analysis'!AZ249)/'STS Analysis'!AN249,"")</f>
        <v/>
      </c>
      <c r="V249" s="310" t="str">
        <f>+IFERROR(('STS Analysis'!D249-'STS Analysis'!AQ249/1000)/'STS Analysis'!D249,"")</f>
        <v/>
      </c>
      <c r="W249" s="299" t="str">
        <f>+IFERROR(('STS Analysis'!E249-'STS Analysis'!AX249)/'STS Analysis'!E249,"")</f>
        <v/>
      </c>
      <c r="X249" s="311" t="str">
        <f>+IFERROR(('STS Analysis'!I249-'STS Analysis'!AY249)/'STS Analysis'!I249,"")</f>
        <v/>
      </c>
      <c r="Y249" s="311" t="str">
        <f>+IFERROR(('STS Analysis'!J249-'STS Analysis'!AZ249)/'STS Analysis'!J249,"")</f>
        <v/>
      </c>
      <c r="Z249" s="313" t="str">
        <f>+IFERROR(('STS Analysis'!K249-'STS Analysis'!BA249)/'STS Analysis'!K249,"")</f>
        <v/>
      </c>
      <c r="AA249" s="307"/>
      <c r="AB249" s="311" t="str">
        <f>+IFERROR(('STS Analysis'!H249-'STS Analysis'!BD249)/'STS Analysis'!H249,"")</f>
        <v/>
      </c>
      <c r="AC249" s="311" t="str">
        <f>+IFERROR(('STS Analysis'!I249-'STS Analysis'!BE249)/'STS Analysis'!I249,"")</f>
        <v/>
      </c>
      <c r="AD249" s="312" t="str">
        <f>+IFERROR(('STS Analysis'!J249-'STS Analysis'!BF249)/'STS Analysis'!J249,"")</f>
        <v/>
      </c>
      <c r="AE249" s="310" t="str">
        <f>+IFERROR(('STS Analysis'!BC249-'STS Analysis'!BI249)/'STS Analysis'!BC249,"")</f>
        <v/>
      </c>
      <c r="AF249" s="311" t="str">
        <f>+IFERROR(('STS Analysis'!BD249-'STS Analysis'!BJ249)/'STS Analysis'!BD249,"")</f>
        <v/>
      </c>
      <c r="AG249" s="311" t="str">
        <f>+IFERROR(('STS Analysis'!BE249-'STS Analysis'!BK249)/'STS Analysis'!BE249,"")</f>
        <v/>
      </c>
      <c r="AH249" s="311" t="str">
        <f>+IFERROR(('STS Analysis'!BF249-'STS Analysis'!BL249)/'STS Analysis'!BF249,"")</f>
        <v/>
      </c>
      <c r="AI249" s="307" t="str">
        <f>+IFERROR(('STS Analysis'!D249-'STS Analysis'!BI249/1000)/'STS Analysis'!D249,"")</f>
        <v/>
      </c>
      <c r="AJ249" s="338" t="str">
        <f>+IFERROR(('STS Analysis'!E249-'STS Analysis'!BJ249)/'STS Analysis'!E249,"")</f>
        <v/>
      </c>
      <c r="AK249" s="311" t="str">
        <f>+IFERROR(('STS Analysis'!I249-'STS Analysis'!BK249)/'STS Analysis'!I249,"")</f>
        <v/>
      </c>
      <c r="AL249" s="311" t="str">
        <f>+IFERROR(('STS Analysis'!J249-'STS Analysis'!BL249)/'STS Analysis'!J249,"")</f>
        <v/>
      </c>
      <c r="AM249" s="312" t="str">
        <f>+IFERROR(('STS Analysis'!K249-'STS Analysis'!BM249)/'STS Analysis'!K249,"")</f>
        <v/>
      </c>
      <c r="AN249" s="279"/>
    </row>
    <row r="250" spans="1:40" ht="15" thickBot="1" x14ac:dyDescent="0.4">
      <c r="A250" s="306">
        <v>43661</v>
      </c>
      <c r="B250" s="360">
        <f>+IFERROR(('STS Analysis'!D250-'STS Analysis'!G250)/'STS Analysis'!D250,"")</f>
        <v>0.63694334012425791</v>
      </c>
      <c r="C250" s="361" t="str">
        <f>+IFERROR(('STS Analysis'!E250-'STS Analysis'!H250)/'STS Analysis'!E250,"")</f>
        <v/>
      </c>
      <c r="D250" s="362">
        <f>IFERROR(('STS Analysis'!D250-'STS Analysis'!G250)/('STS Analysis'!N250-'STS Analysis'!G250),"")</f>
        <v>0.12391258089278276</v>
      </c>
      <c r="E250" s="363"/>
      <c r="F250" s="364" t="str">
        <f>+IFERROR(('STS Analysis'!G250-('STS Analysis'!W250))/'STS Analysis'!G250,"")</f>
        <v/>
      </c>
      <c r="G250" s="365" t="str">
        <f>+IFERROR(('STS Analysis'!H250-'STS Analysis'!X250)/'STS Analysis'!H250,"")</f>
        <v/>
      </c>
      <c r="H250" s="365" t="str">
        <f>+IFERROR(('STS Analysis'!I250-'STS Analysis'!Y250)/'STS Analysis'!I250,"")</f>
        <v/>
      </c>
      <c r="I250" s="365" t="str">
        <f>+IFERROR(('STS Analysis'!J250-'STS Analysis'!Z250)/'STS Analysis'!J250,"")</f>
        <v/>
      </c>
      <c r="J250" s="360" t="str">
        <f>+IFERROR(('STS Analysis'!W250-'STS Analysis'!AD250/1000)/'STS Analysis'!W250,"")</f>
        <v/>
      </c>
      <c r="K250" s="365" t="str">
        <f>+IFERROR(('STS Analysis'!X250-'STS Analysis'!AE250)/'STS Analysis'!X250,"")</f>
        <v/>
      </c>
      <c r="L250" s="365" t="str">
        <f>+IFERROR(('STS Analysis'!Y250-'STS Analysis'!AF250)/'STS Analysis'!Y250,"")</f>
        <v/>
      </c>
      <c r="M250" s="365" t="str">
        <f>+IFERROR(('STS Analysis'!Z250-'STS Analysis'!AG250)/'STS Analysis'!Z250,"")</f>
        <v/>
      </c>
      <c r="N250" s="360" t="str">
        <f>+IFERROR(('STS Analysis'!AD250-'STS Analysis'!AK250)/'STS Analysis'!AD250,"")</f>
        <v/>
      </c>
      <c r="O250" s="365" t="str">
        <f>+IFERROR(('STS Analysis'!AE250-'STS Analysis'!AL250)/'STS Analysis'!AE250,"")</f>
        <v/>
      </c>
      <c r="P250" s="365" t="str">
        <f>+IFERROR(('STS Analysis'!AF250-'STS Analysis'!AM250)/'STS Analysis'!AF250,"")</f>
        <v/>
      </c>
      <c r="Q250" s="365" t="str">
        <f>+IFERROR(('STS Analysis'!AG250-'STS Analysis'!AN250)/'STS Analysis'!AG250,"")</f>
        <v/>
      </c>
      <c r="R250" s="360" t="str">
        <f>+IFERROR(('STS Analysis'!AK250-'STS Analysis'!AQ250)/'STS Analysis'!AK250,"")</f>
        <v/>
      </c>
      <c r="S250" s="365" t="str">
        <f>+IFERROR(('STS Analysis'!AL250-'STS Analysis'!AX250)/'STS Analysis'!AL250,"")</f>
        <v/>
      </c>
      <c r="T250" s="365" t="str">
        <f>+IFERROR(('STS Analysis'!AM250-'STS Analysis'!AY250)/'STS Analysis'!AM250,"")</f>
        <v/>
      </c>
      <c r="U250" s="366" t="str">
        <f>+IFERROR(('STS Analysis'!AN250-'STS Analysis'!AZ250)/'STS Analysis'!AN250,"")</f>
        <v/>
      </c>
      <c r="V250" s="364" t="str">
        <f>+IFERROR(('STS Analysis'!D250-'STS Analysis'!AQ250/1000)/'STS Analysis'!D250,"")</f>
        <v/>
      </c>
      <c r="W250" s="367" t="str">
        <f>+IFERROR(('STS Analysis'!E250-'STS Analysis'!AX250)/'STS Analysis'!E250,"")</f>
        <v/>
      </c>
      <c r="X250" s="365" t="str">
        <f>+IFERROR(('STS Analysis'!I250-'STS Analysis'!AY250)/'STS Analysis'!I250,"")</f>
        <v/>
      </c>
      <c r="Y250" s="365" t="str">
        <f>+IFERROR(('STS Analysis'!J250-'STS Analysis'!AZ250)/'STS Analysis'!J250,"")</f>
        <v/>
      </c>
      <c r="Z250" s="368" t="str">
        <f>+IFERROR(('STS Analysis'!K250-'STS Analysis'!BA250)/'STS Analysis'!K250,"")</f>
        <v/>
      </c>
      <c r="AA250" s="360"/>
      <c r="AB250" s="365" t="str">
        <f>+IFERROR(('STS Analysis'!H250-'STS Analysis'!BD250)/'STS Analysis'!H250,"")</f>
        <v/>
      </c>
      <c r="AC250" s="365" t="str">
        <f>+IFERROR(('STS Analysis'!I250-'STS Analysis'!BE250)/'STS Analysis'!I250,"")</f>
        <v/>
      </c>
      <c r="AD250" s="366" t="str">
        <f>+IFERROR(('STS Analysis'!J250-'STS Analysis'!BF250)/'STS Analysis'!J250,"")</f>
        <v/>
      </c>
      <c r="AE250" s="364" t="str">
        <f>+IFERROR(('STS Analysis'!BC250-'STS Analysis'!BI250)/'STS Analysis'!BC250,"")</f>
        <v/>
      </c>
      <c r="AF250" s="365" t="str">
        <f>+IFERROR(('STS Analysis'!BD250-'STS Analysis'!BJ250)/'STS Analysis'!BD250,"")</f>
        <v/>
      </c>
      <c r="AG250" s="365" t="str">
        <f>+IFERROR(('STS Analysis'!BE250-'STS Analysis'!BK250)/'STS Analysis'!BE250,"")</f>
        <v/>
      </c>
      <c r="AH250" s="365" t="str">
        <f>+IFERROR(('STS Analysis'!BF250-'STS Analysis'!BL250)/'STS Analysis'!BF250,"")</f>
        <v/>
      </c>
      <c r="AI250" s="360" t="str">
        <f>+IFERROR(('STS Analysis'!D250-'STS Analysis'!BI250/1000)/'STS Analysis'!D250,"")</f>
        <v/>
      </c>
      <c r="AJ250" s="369" t="str">
        <f>+IFERROR(('STS Analysis'!E250-'STS Analysis'!BJ250)/'STS Analysis'!E250,"")</f>
        <v/>
      </c>
      <c r="AK250" s="365" t="str">
        <f>+IFERROR(('STS Analysis'!I250-'STS Analysis'!BK250)/'STS Analysis'!I250,"")</f>
        <v/>
      </c>
      <c r="AL250" s="365" t="str">
        <f>+IFERROR(('STS Analysis'!J250-'STS Analysis'!BL250)/'STS Analysis'!J250,"")</f>
        <v/>
      </c>
      <c r="AM250" s="366" t="str">
        <f>+IFERROR(('STS Analysis'!K250-'STS Analysis'!BM250)/'STS Analysis'!K250,"")</f>
        <v/>
      </c>
      <c r="AN250" s="370"/>
    </row>
    <row r="251" spans="1:40" ht="15" thickBot="1" x14ac:dyDescent="0.4">
      <c r="A251" s="306">
        <v>43662</v>
      </c>
      <c r="B251" s="360" t="str">
        <f>+IFERROR(('STS Analysis'!D251-'STS Analysis'!G251)/'STS Analysis'!D251,"")</f>
        <v/>
      </c>
      <c r="C251" s="361" t="str">
        <f>+IFERROR(('STS Analysis'!E251-'STS Analysis'!H251)/'STS Analysis'!E251,"")</f>
        <v/>
      </c>
      <c r="D251" s="362" t="str">
        <f>IFERROR(('STS Analysis'!D251-'STS Analysis'!G251)/('STS Analysis'!N251-'STS Analysis'!G251),"")</f>
        <v/>
      </c>
      <c r="E251" s="363"/>
      <c r="F251" s="364" t="str">
        <f>+IFERROR(('STS Analysis'!G251-('STS Analysis'!W251))/'STS Analysis'!G251,"")</f>
        <v/>
      </c>
      <c r="G251" s="365" t="str">
        <f>+IFERROR(('STS Analysis'!H251-'STS Analysis'!X251)/'STS Analysis'!H251,"")</f>
        <v/>
      </c>
      <c r="H251" s="365" t="str">
        <f>+IFERROR(('STS Analysis'!I251-'STS Analysis'!Y251)/'STS Analysis'!I251,"")</f>
        <v/>
      </c>
      <c r="I251" s="365" t="str">
        <f>+IFERROR(('STS Analysis'!J251-'STS Analysis'!Z251)/'STS Analysis'!J251,"")</f>
        <v/>
      </c>
      <c r="J251" s="360" t="str">
        <f>+IFERROR(('STS Analysis'!W251-'STS Analysis'!AD251/1000)/'STS Analysis'!W251,"")</f>
        <v/>
      </c>
      <c r="K251" s="365" t="str">
        <f>+IFERROR(('STS Analysis'!X251-'STS Analysis'!AE251)/'STS Analysis'!X251,"")</f>
        <v/>
      </c>
      <c r="L251" s="365" t="str">
        <f>+IFERROR(('STS Analysis'!Y251-'STS Analysis'!AF251)/'STS Analysis'!Y251,"")</f>
        <v/>
      </c>
      <c r="M251" s="365" t="str">
        <f>+IFERROR(('STS Analysis'!Z251-'STS Analysis'!AG251)/'STS Analysis'!Z251,"")</f>
        <v/>
      </c>
      <c r="N251" s="360" t="str">
        <f>+IFERROR(('STS Analysis'!AD251-'STS Analysis'!AK251)/'STS Analysis'!AD251,"")</f>
        <v/>
      </c>
      <c r="O251" s="365" t="str">
        <f>+IFERROR(('STS Analysis'!AE251-'STS Analysis'!AL251)/'STS Analysis'!AE251,"")</f>
        <v/>
      </c>
      <c r="P251" s="365" t="str">
        <f>+IFERROR(('STS Analysis'!AF251-'STS Analysis'!AM251)/'STS Analysis'!AF251,"")</f>
        <v/>
      </c>
      <c r="Q251" s="365" t="str">
        <f>+IFERROR(('STS Analysis'!AG251-'STS Analysis'!AN251)/'STS Analysis'!AG251,"")</f>
        <v/>
      </c>
      <c r="R251" s="360" t="str">
        <f>+IFERROR(('STS Analysis'!AK251-'STS Analysis'!AQ251)/'STS Analysis'!AK251,"")</f>
        <v/>
      </c>
      <c r="S251" s="365" t="str">
        <f>+IFERROR(('STS Analysis'!AL251-'STS Analysis'!AX251)/'STS Analysis'!AL251,"")</f>
        <v/>
      </c>
      <c r="T251" s="365" t="str">
        <f>+IFERROR(('STS Analysis'!AM251-'STS Analysis'!AY251)/'STS Analysis'!AM251,"")</f>
        <v/>
      </c>
      <c r="U251" s="366" t="str">
        <f>+IFERROR(('STS Analysis'!AN251-'STS Analysis'!AZ251)/'STS Analysis'!AN251,"")</f>
        <v/>
      </c>
      <c r="V251" s="364" t="str">
        <f>+IFERROR(('STS Analysis'!D251-'STS Analysis'!AQ251/1000)/'STS Analysis'!D251,"")</f>
        <v/>
      </c>
      <c r="W251" s="367" t="str">
        <f>+IFERROR(('STS Analysis'!E251-'STS Analysis'!AX251)/'STS Analysis'!E251,"")</f>
        <v/>
      </c>
      <c r="X251" s="365" t="str">
        <f>+IFERROR(('STS Analysis'!I251-'STS Analysis'!AY251)/'STS Analysis'!I251,"")</f>
        <v/>
      </c>
      <c r="Y251" s="365" t="str">
        <f>+IFERROR(('STS Analysis'!J251-'STS Analysis'!AZ251)/'STS Analysis'!J251,"")</f>
        <v/>
      </c>
      <c r="Z251" s="368" t="str">
        <f>+IFERROR(('STS Analysis'!K251-'STS Analysis'!BA251)/'STS Analysis'!K251,"")</f>
        <v/>
      </c>
      <c r="AA251" s="360"/>
      <c r="AB251" s="365" t="str">
        <f>+IFERROR(('STS Analysis'!H251-'STS Analysis'!BD251)/'STS Analysis'!H251,"")</f>
        <v/>
      </c>
      <c r="AC251" s="365" t="str">
        <f>+IFERROR(('STS Analysis'!I251-'STS Analysis'!BE251)/'STS Analysis'!I251,"")</f>
        <v/>
      </c>
      <c r="AD251" s="366" t="str">
        <f>+IFERROR(('STS Analysis'!J251-'STS Analysis'!BF251)/'STS Analysis'!J251,"")</f>
        <v/>
      </c>
      <c r="AE251" s="364" t="str">
        <f>+IFERROR(('STS Analysis'!BC251-'STS Analysis'!BI251)/'STS Analysis'!BC251,"")</f>
        <v/>
      </c>
      <c r="AF251" s="365" t="str">
        <f>+IFERROR(('STS Analysis'!BD251-'STS Analysis'!BJ251)/'STS Analysis'!BD251,"")</f>
        <v/>
      </c>
      <c r="AG251" s="365" t="str">
        <f>+IFERROR(('STS Analysis'!BE251-'STS Analysis'!BK251)/'STS Analysis'!BE251,"")</f>
        <v/>
      </c>
      <c r="AH251" s="365" t="str">
        <f>+IFERROR(('STS Analysis'!BF251-'STS Analysis'!BL251)/'STS Analysis'!BF251,"")</f>
        <v/>
      </c>
      <c r="AI251" s="360" t="str">
        <f>+IFERROR(('STS Analysis'!D251-'STS Analysis'!BI251/1000)/'STS Analysis'!D251,"")</f>
        <v/>
      </c>
      <c r="AJ251" s="369" t="str">
        <f>+IFERROR(('STS Analysis'!E251-'STS Analysis'!BJ251)/'STS Analysis'!E251,"")</f>
        <v/>
      </c>
      <c r="AK251" s="365" t="str">
        <f>+IFERROR(('STS Analysis'!I251-'STS Analysis'!BK251)/'STS Analysis'!I251,"")</f>
        <v/>
      </c>
      <c r="AL251" s="365" t="str">
        <f>+IFERROR(('STS Analysis'!J251-'STS Analysis'!BL251)/'STS Analysis'!J251,"")</f>
        <v/>
      </c>
      <c r="AM251" s="366" t="str">
        <f>+IFERROR(('STS Analysis'!K251-'STS Analysis'!BM251)/'STS Analysis'!K251,"")</f>
        <v/>
      </c>
      <c r="AN251" s="370"/>
    </row>
    <row r="252" spans="1:40" ht="15" thickBot="1" x14ac:dyDescent="0.4">
      <c r="A252" s="306">
        <v>43663</v>
      </c>
      <c r="B252" s="360">
        <f>+IFERROR(('STS Analysis'!D252-'STS Analysis'!G252)/'STS Analysis'!D252,"")</f>
        <v>0.46003483139343165</v>
      </c>
      <c r="C252" s="361" t="str">
        <f>+IFERROR(('STS Analysis'!E252-'STS Analysis'!H252)/'STS Analysis'!E252,"")</f>
        <v/>
      </c>
      <c r="D252" s="362">
        <f>IFERROR(('STS Analysis'!D252-'STS Analysis'!G252)/('STS Analysis'!N252-'STS Analysis'!G252),"")</f>
        <v>4.25995228468889E-2</v>
      </c>
      <c r="E252" s="363"/>
      <c r="F252" s="364" t="str">
        <f>+IFERROR(('STS Analysis'!G252-('STS Analysis'!W252))/'STS Analysis'!G252,"")</f>
        <v/>
      </c>
      <c r="G252" s="365" t="str">
        <f>+IFERROR(('STS Analysis'!H252-'STS Analysis'!X252)/'STS Analysis'!H252,"")</f>
        <v/>
      </c>
      <c r="H252" s="365" t="str">
        <f>+IFERROR(('STS Analysis'!I252-'STS Analysis'!Y252)/'STS Analysis'!I252,"")</f>
        <v/>
      </c>
      <c r="I252" s="365" t="str">
        <f>+IFERROR(('STS Analysis'!J252-'STS Analysis'!Z252)/'STS Analysis'!J252,"")</f>
        <v/>
      </c>
      <c r="J252" s="360" t="str">
        <f>+IFERROR(('STS Analysis'!W252-'STS Analysis'!AD252/1000)/'STS Analysis'!W252,"")</f>
        <v/>
      </c>
      <c r="K252" s="365" t="str">
        <f>+IFERROR(('STS Analysis'!X252-'STS Analysis'!AE252)/'STS Analysis'!X252,"")</f>
        <v/>
      </c>
      <c r="L252" s="365" t="str">
        <f>+IFERROR(('STS Analysis'!Y252-'STS Analysis'!AF252)/'STS Analysis'!Y252,"")</f>
        <v/>
      </c>
      <c r="M252" s="365" t="str">
        <f>+IFERROR(('STS Analysis'!Z252-'STS Analysis'!AG252)/'STS Analysis'!Z252,"")</f>
        <v/>
      </c>
      <c r="N252" s="360" t="str">
        <f>+IFERROR(('STS Analysis'!AD252-'STS Analysis'!AK252)/'STS Analysis'!AD252,"")</f>
        <v/>
      </c>
      <c r="O252" s="365" t="str">
        <f>+IFERROR(('STS Analysis'!AE252-'STS Analysis'!AL252)/'STS Analysis'!AE252,"")</f>
        <v/>
      </c>
      <c r="P252" s="365" t="str">
        <f>+IFERROR(('STS Analysis'!AF252-'STS Analysis'!AM252)/'STS Analysis'!AF252,"")</f>
        <v/>
      </c>
      <c r="Q252" s="365" t="str">
        <f>+IFERROR(('STS Analysis'!AG252-'STS Analysis'!AN252)/'STS Analysis'!AG252,"")</f>
        <v/>
      </c>
      <c r="R252" s="360" t="str">
        <f>+IFERROR(('STS Analysis'!AK252-'STS Analysis'!AQ252)/'STS Analysis'!AK252,"")</f>
        <v/>
      </c>
      <c r="S252" s="365" t="str">
        <f>+IFERROR(('STS Analysis'!AL252-'STS Analysis'!AX252)/'STS Analysis'!AL252,"")</f>
        <v/>
      </c>
      <c r="T252" s="365" t="str">
        <f>+IFERROR(('STS Analysis'!AM252-'STS Analysis'!AY252)/'STS Analysis'!AM252,"")</f>
        <v/>
      </c>
      <c r="U252" s="366" t="str">
        <f>+IFERROR(('STS Analysis'!AN252-'STS Analysis'!AZ252)/'STS Analysis'!AN252,"")</f>
        <v/>
      </c>
      <c r="V252" s="364">
        <f>+IFERROR(('STS Analysis'!D252-'STS Analysis'!AQ252/1000)/'STS Analysis'!D252,"")</f>
        <v>0.95815571717171666</v>
      </c>
      <c r="W252" s="367" t="str">
        <f>+IFERROR(('STS Analysis'!E252-'STS Analysis'!AX252)/'STS Analysis'!E252,"")</f>
        <v/>
      </c>
      <c r="X252" s="365">
        <f>+IFERROR(('STS Analysis'!I252-'STS Analysis'!AY252)/'STS Analysis'!I252,"")</f>
        <v>0.68518518518518523</v>
      </c>
      <c r="Y252" s="365" t="str">
        <f>+IFERROR(('STS Analysis'!J252-'STS Analysis'!AZ252)/'STS Analysis'!J252,"")</f>
        <v/>
      </c>
      <c r="Z252" s="368" t="str">
        <f>+IFERROR(('STS Analysis'!K252-'STS Analysis'!BA252)/'STS Analysis'!K252,"")</f>
        <v/>
      </c>
      <c r="AA252" s="360"/>
      <c r="AB252" s="365" t="str">
        <f>+IFERROR(('STS Analysis'!H252-'STS Analysis'!BD252)/'STS Analysis'!H252,"")</f>
        <v/>
      </c>
      <c r="AC252" s="365" t="str">
        <f>+IFERROR(('STS Analysis'!I252-'STS Analysis'!BE252)/'STS Analysis'!I252,"")</f>
        <v/>
      </c>
      <c r="AD252" s="366" t="str">
        <f>+IFERROR(('STS Analysis'!J252-'STS Analysis'!BF252)/'STS Analysis'!J252,"")</f>
        <v/>
      </c>
      <c r="AE252" s="364" t="str">
        <f>+IFERROR(('STS Analysis'!BC252-'STS Analysis'!BI252)/'STS Analysis'!BC252,"")</f>
        <v/>
      </c>
      <c r="AF252" s="365" t="str">
        <f>+IFERROR(('STS Analysis'!BD252-'STS Analysis'!BJ252)/'STS Analysis'!BD252,"")</f>
        <v/>
      </c>
      <c r="AG252" s="365" t="str">
        <f>+IFERROR(('STS Analysis'!BE252-'STS Analysis'!BK252)/'STS Analysis'!BE252,"")</f>
        <v/>
      </c>
      <c r="AH252" s="365" t="str">
        <f>+IFERROR(('STS Analysis'!BF252-'STS Analysis'!BL252)/'STS Analysis'!BF252,"")</f>
        <v/>
      </c>
      <c r="AI252" s="360">
        <f>+IFERROR(('STS Analysis'!D252-'STS Analysis'!BI252/1000)/'STS Analysis'!D252,"")</f>
        <v>0.99670476272727271</v>
      </c>
      <c r="AJ252" s="369" t="str">
        <f>+IFERROR(('STS Analysis'!E252-'STS Analysis'!BJ252)/'STS Analysis'!E252,"")</f>
        <v/>
      </c>
      <c r="AK252" s="365">
        <f>+IFERROR(('STS Analysis'!I252-'STS Analysis'!BK252)/'STS Analysis'!I252,"")</f>
        <v>0.15740740740740741</v>
      </c>
      <c r="AL252" s="365" t="str">
        <f>+IFERROR(('STS Analysis'!J252-'STS Analysis'!BL252)/'STS Analysis'!J252,"")</f>
        <v/>
      </c>
      <c r="AM252" s="366" t="str">
        <f>+IFERROR(('STS Analysis'!K252-'STS Analysis'!BM252)/'STS Analysis'!K252,"")</f>
        <v/>
      </c>
      <c r="AN252" s="370"/>
    </row>
    <row r="253" spans="1:40" ht="15" thickBot="1" x14ac:dyDescent="0.4">
      <c r="A253" s="306">
        <v>43664</v>
      </c>
      <c r="B253" s="360" t="str">
        <f>+IFERROR(('STS Analysis'!D253-'STS Analysis'!G253)/'STS Analysis'!D253,"")</f>
        <v/>
      </c>
      <c r="C253" s="361" t="str">
        <f>+IFERROR(('STS Analysis'!E253-'STS Analysis'!H253)/'STS Analysis'!E253,"")</f>
        <v/>
      </c>
      <c r="D253" s="362" t="str">
        <f>IFERROR(('STS Analysis'!D253-'STS Analysis'!G253)/('STS Analysis'!N253-'STS Analysis'!G253),"")</f>
        <v/>
      </c>
      <c r="E253" s="363"/>
      <c r="F253" s="364" t="str">
        <f>+IFERROR(('STS Analysis'!G253-('STS Analysis'!W253))/'STS Analysis'!G253,"")</f>
        <v/>
      </c>
      <c r="G253" s="365" t="str">
        <f>+IFERROR(('STS Analysis'!H253-'STS Analysis'!X253)/'STS Analysis'!H253,"")</f>
        <v/>
      </c>
      <c r="H253" s="365" t="str">
        <f>+IFERROR(('STS Analysis'!I253-'STS Analysis'!Y253)/'STS Analysis'!I253,"")</f>
        <v/>
      </c>
      <c r="I253" s="365" t="str">
        <f>+IFERROR(('STS Analysis'!J253-'STS Analysis'!Z253)/'STS Analysis'!J253,"")</f>
        <v/>
      </c>
      <c r="J253" s="360" t="str">
        <f>+IFERROR(('STS Analysis'!W253-'STS Analysis'!AD253/1000)/'STS Analysis'!W253,"")</f>
        <v/>
      </c>
      <c r="K253" s="365" t="str">
        <f>+IFERROR(('STS Analysis'!X253-'STS Analysis'!AE253)/'STS Analysis'!X253,"")</f>
        <v/>
      </c>
      <c r="L253" s="365" t="str">
        <f>+IFERROR(('STS Analysis'!Y253-'STS Analysis'!AF253)/'STS Analysis'!Y253,"")</f>
        <v/>
      </c>
      <c r="M253" s="365" t="str">
        <f>+IFERROR(('STS Analysis'!Z253-'STS Analysis'!AG253)/'STS Analysis'!Z253,"")</f>
        <v/>
      </c>
      <c r="N253" s="360" t="str">
        <f>+IFERROR(('STS Analysis'!AD253-'STS Analysis'!AK253)/'STS Analysis'!AD253,"")</f>
        <v/>
      </c>
      <c r="O253" s="365" t="str">
        <f>+IFERROR(('STS Analysis'!AE253-'STS Analysis'!AL253)/'STS Analysis'!AE253,"")</f>
        <v/>
      </c>
      <c r="P253" s="365" t="str">
        <f>+IFERROR(('STS Analysis'!AF253-'STS Analysis'!AM253)/'STS Analysis'!AF253,"")</f>
        <v/>
      </c>
      <c r="Q253" s="365" t="str">
        <f>+IFERROR(('STS Analysis'!AG253-'STS Analysis'!AN253)/'STS Analysis'!AG253,"")</f>
        <v/>
      </c>
      <c r="R253" s="360" t="str">
        <f>+IFERROR(('STS Analysis'!AK253-'STS Analysis'!AQ253)/'STS Analysis'!AK253,"")</f>
        <v/>
      </c>
      <c r="S253" s="365" t="str">
        <f>+IFERROR(('STS Analysis'!AL253-'STS Analysis'!AX253)/'STS Analysis'!AL253,"")</f>
        <v/>
      </c>
      <c r="T253" s="365" t="str">
        <f>+IFERROR(('STS Analysis'!AM253-'STS Analysis'!AY253)/'STS Analysis'!AM253,"")</f>
        <v/>
      </c>
      <c r="U253" s="366" t="str">
        <f>+IFERROR(('STS Analysis'!AN253-'STS Analysis'!AZ253)/'STS Analysis'!AN253,"")</f>
        <v/>
      </c>
      <c r="V253" s="364" t="str">
        <f>+IFERROR(('STS Analysis'!D253-'STS Analysis'!AQ253/1000)/'STS Analysis'!D253,"")</f>
        <v/>
      </c>
      <c r="W253" s="367" t="str">
        <f>+IFERROR(('STS Analysis'!E253-'STS Analysis'!AX253)/'STS Analysis'!E253,"")</f>
        <v/>
      </c>
      <c r="X253" s="365" t="str">
        <f>+IFERROR(('STS Analysis'!I253-'STS Analysis'!AY253)/'STS Analysis'!I253,"")</f>
        <v/>
      </c>
      <c r="Y253" s="365" t="str">
        <f>+IFERROR(('STS Analysis'!J253-'STS Analysis'!AZ253)/'STS Analysis'!J253,"")</f>
        <v/>
      </c>
      <c r="Z253" s="368" t="str">
        <f>+IFERROR(('STS Analysis'!K253-'STS Analysis'!BA253)/'STS Analysis'!K253,"")</f>
        <v/>
      </c>
      <c r="AA253" s="360"/>
      <c r="AB253" s="365" t="str">
        <f>+IFERROR(('STS Analysis'!H253-'STS Analysis'!BD253)/'STS Analysis'!H253,"")</f>
        <v/>
      </c>
      <c r="AC253" s="365" t="str">
        <f>+IFERROR(('STS Analysis'!I253-'STS Analysis'!BE253)/'STS Analysis'!I253,"")</f>
        <v/>
      </c>
      <c r="AD253" s="366" t="str">
        <f>+IFERROR(('STS Analysis'!J253-'STS Analysis'!BF253)/'STS Analysis'!J253,"")</f>
        <v/>
      </c>
      <c r="AE253" s="364" t="str">
        <f>+IFERROR(('STS Analysis'!BC253-'STS Analysis'!BI253)/'STS Analysis'!BC253,"")</f>
        <v/>
      </c>
      <c r="AF253" s="365" t="str">
        <f>+IFERROR(('STS Analysis'!BD253-'STS Analysis'!BJ253)/'STS Analysis'!BD253,"")</f>
        <v/>
      </c>
      <c r="AG253" s="365" t="str">
        <f>+IFERROR(('STS Analysis'!BE253-'STS Analysis'!BK253)/'STS Analysis'!BE253,"")</f>
        <v/>
      </c>
      <c r="AH253" s="365" t="str">
        <f>+IFERROR(('STS Analysis'!BF253-'STS Analysis'!BL253)/'STS Analysis'!BF253,"")</f>
        <v/>
      </c>
      <c r="AI253" s="360" t="str">
        <f>+IFERROR(('STS Analysis'!D253-'STS Analysis'!BI253/1000)/'STS Analysis'!D253,"")</f>
        <v/>
      </c>
      <c r="AJ253" s="369" t="str">
        <f>+IFERROR(('STS Analysis'!E253-'STS Analysis'!BJ253)/'STS Analysis'!E253,"")</f>
        <v/>
      </c>
      <c r="AK253" s="365" t="str">
        <f>+IFERROR(('STS Analysis'!I253-'STS Analysis'!BK253)/'STS Analysis'!I253,"")</f>
        <v/>
      </c>
      <c r="AL253" s="365" t="str">
        <f>+IFERROR(('STS Analysis'!J253-'STS Analysis'!BL253)/'STS Analysis'!J253,"")</f>
        <v/>
      </c>
      <c r="AM253" s="366" t="str">
        <f>+IFERROR(('STS Analysis'!K253-'STS Analysis'!BM253)/'STS Analysis'!K253,"")</f>
        <v/>
      </c>
      <c r="AN253" s="370"/>
    </row>
    <row r="254" spans="1:40" ht="15" thickBot="1" x14ac:dyDescent="0.4">
      <c r="A254" s="306">
        <v>43665</v>
      </c>
      <c r="B254" s="360">
        <f>+IFERROR(('STS Analysis'!D254-'STS Analysis'!G254)/'STS Analysis'!D254,"")</f>
        <v>0.26887614704034724</v>
      </c>
      <c r="C254" s="361" t="str">
        <f>+IFERROR(('STS Analysis'!E254-'STS Analysis'!H254)/'STS Analysis'!E254,"")</f>
        <v/>
      </c>
      <c r="D254" s="362">
        <f>IFERROR(('STS Analysis'!D254-'STS Analysis'!G254)/('STS Analysis'!N254-'STS Analysis'!G254),"")</f>
        <v>5.9900168020104456E-2</v>
      </c>
      <c r="E254" s="363"/>
      <c r="F254" s="364" t="str">
        <f>+IFERROR(('STS Analysis'!G254-('STS Analysis'!W254))/'STS Analysis'!G254,"")</f>
        <v/>
      </c>
      <c r="G254" s="365" t="str">
        <f>+IFERROR(('STS Analysis'!H254-'STS Analysis'!X254)/'STS Analysis'!H254,"")</f>
        <v/>
      </c>
      <c r="H254" s="365" t="str">
        <f>+IFERROR(('STS Analysis'!I254-'STS Analysis'!Y254)/'STS Analysis'!I254,"")</f>
        <v/>
      </c>
      <c r="I254" s="365" t="str">
        <f>+IFERROR(('STS Analysis'!J254-'STS Analysis'!Z254)/'STS Analysis'!J254,"")</f>
        <v/>
      </c>
      <c r="J254" s="360" t="str">
        <f>+IFERROR(('STS Analysis'!W254-'STS Analysis'!AD254/1000)/'STS Analysis'!W254,"")</f>
        <v/>
      </c>
      <c r="K254" s="365" t="str">
        <f>+IFERROR(('STS Analysis'!X254-'STS Analysis'!AE254)/'STS Analysis'!X254,"")</f>
        <v/>
      </c>
      <c r="L254" s="365" t="str">
        <f>+IFERROR(('STS Analysis'!Y254-'STS Analysis'!AF254)/'STS Analysis'!Y254,"")</f>
        <v/>
      </c>
      <c r="M254" s="365" t="str">
        <f>+IFERROR(('STS Analysis'!Z254-'STS Analysis'!AG254)/'STS Analysis'!Z254,"")</f>
        <v/>
      </c>
      <c r="N254" s="360" t="str">
        <f>+IFERROR(('STS Analysis'!AD254-'STS Analysis'!AK254)/'STS Analysis'!AD254,"")</f>
        <v/>
      </c>
      <c r="O254" s="365" t="str">
        <f>+IFERROR(('STS Analysis'!AE254-'STS Analysis'!AL254)/'STS Analysis'!AE254,"")</f>
        <v/>
      </c>
      <c r="P254" s="365" t="str">
        <f>+IFERROR(('STS Analysis'!AF254-'STS Analysis'!AM254)/'STS Analysis'!AF254,"")</f>
        <v/>
      </c>
      <c r="Q254" s="365" t="str">
        <f>+IFERROR(('STS Analysis'!AG254-'STS Analysis'!AN254)/'STS Analysis'!AG254,"")</f>
        <v/>
      </c>
      <c r="R254" s="360" t="str">
        <f>+IFERROR(('STS Analysis'!AK254-'STS Analysis'!AQ254)/'STS Analysis'!AK254,"")</f>
        <v/>
      </c>
      <c r="S254" s="365" t="str">
        <f>+IFERROR(('STS Analysis'!AL254-'STS Analysis'!AX254)/'STS Analysis'!AL254,"")</f>
        <v/>
      </c>
      <c r="T254" s="365" t="str">
        <f>+IFERROR(('STS Analysis'!AM254-'STS Analysis'!AY254)/'STS Analysis'!AM254,"")</f>
        <v/>
      </c>
      <c r="U254" s="366" t="str">
        <f>+IFERROR(('STS Analysis'!AN254-'STS Analysis'!AZ254)/'STS Analysis'!AN254,"")</f>
        <v/>
      </c>
      <c r="V254" s="364" t="str">
        <f>+IFERROR(('STS Analysis'!D254-'STS Analysis'!AQ254/1000)/'STS Analysis'!D254,"")</f>
        <v/>
      </c>
      <c r="W254" s="367" t="str">
        <f>+IFERROR(('STS Analysis'!E254-'STS Analysis'!AX254)/'STS Analysis'!E254,"")</f>
        <v/>
      </c>
      <c r="X254" s="365" t="str">
        <f>+IFERROR(('STS Analysis'!I254-'STS Analysis'!AY254)/'STS Analysis'!I254,"")</f>
        <v/>
      </c>
      <c r="Y254" s="365" t="str">
        <f>+IFERROR(('STS Analysis'!J254-'STS Analysis'!AZ254)/'STS Analysis'!J254,"")</f>
        <v/>
      </c>
      <c r="Z254" s="368" t="str">
        <f>+IFERROR(('STS Analysis'!K254-'STS Analysis'!BA254)/'STS Analysis'!K254,"")</f>
        <v/>
      </c>
      <c r="AA254" s="360"/>
      <c r="AB254" s="365" t="str">
        <f>+IFERROR(('STS Analysis'!H254-'STS Analysis'!BD254)/'STS Analysis'!H254,"")</f>
        <v/>
      </c>
      <c r="AC254" s="365" t="str">
        <f>+IFERROR(('STS Analysis'!I254-'STS Analysis'!BE254)/'STS Analysis'!I254,"")</f>
        <v/>
      </c>
      <c r="AD254" s="366" t="str">
        <f>+IFERROR(('STS Analysis'!J254-'STS Analysis'!BF254)/'STS Analysis'!J254,"")</f>
        <v/>
      </c>
      <c r="AE254" s="364" t="str">
        <f>+IFERROR(('STS Analysis'!BC254-'STS Analysis'!BI254)/'STS Analysis'!BC254,"")</f>
        <v/>
      </c>
      <c r="AF254" s="365" t="str">
        <f>+IFERROR(('STS Analysis'!BD254-'STS Analysis'!BJ254)/'STS Analysis'!BD254,"")</f>
        <v/>
      </c>
      <c r="AG254" s="365" t="str">
        <f>+IFERROR(('STS Analysis'!BE254-'STS Analysis'!BK254)/'STS Analysis'!BE254,"")</f>
        <v/>
      </c>
      <c r="AH254" s="365" t="str">
        <f>+IFERROR(('STS Analysis'!BF254-'STS Analysis'!BL254)/'STS Analysis'!BF254,"")</f>
        <v/>
      </c>
      <c r="AI254" s="360" t="str">
        <f>+IFERROR(('STS Analysis'!D254-'STS Analysis'!BI254/1000)/'STS Analysis'!D254,"")</f>
        <v/>
      </c>
      <c r="AJ254" s="369" t="str">
        <f>+IFERROR(('STS Analysis'!E254-'STS Analysis'!BJ254)/'STS Analysis'!E254,"")</f>
        <v/>
      </c>
      <c r="AK254" s="365" t="str">
        <f>+IFERROR(('STS Analysis'!I254-'STS Analysis'!BK254)/'STS Analysis'!I254,"")</f>
        <v/>
      </c>
      <c r="AL254" s="365" t="str">
        <f>+IFERROR(('STS Analysis'!J254-'STS Analysis'!BL254)/'STS Analysis'!J254,"")</f>
        <v/>
      </c>
      <c r="AM254" s="366" t="str">
        <f>+IFERROR(('STS Analysis'!K254-'STS Analysis'!BM254)/'STS Analysis'!K254,"")</f>
        <v/>
      </c>
      <c r="AN254" s="370"/>
    </row>
    <row r="255" spans="1:40" ht="15" thickBot="1" x14ac:dyDescent="0.4">
      <c r="A255" s="306">
        <v>43666</v>
      </c>
      <c r="B255" s="307" t="str">
        <f>+IFERROR(('STS Analysis'!D255-'STS Analysis'!G255)/'STS Analysis'!D255,"")</f>
        <v/>
      </c>
      <c r="C255" s="296" t="str">
        <f>+IFERROR(('STS Analysis'!E255-'STS Analysis'!H255)/'STS Analysis'!E255,"")</f>
        <v/>
      </c>
      <c r="D255" s="308" t="str">
        <f>IFERROR(('STS Analysis'!D255-'STS Analysis'!G255)/('STS Analysis'!N255-'STS Analysis'!G255),"")</f>
        <v/>
      </c>
      <c r="E255" s="309"/>
      <c r="F255" s="310" t="str">
        <f>+IFERROR(('STS Analysis'!G255-('STS Analysis'!W255))/'STS Analysis'!G255,"")</f>
        <v/>
      </c>
      <c r="G255" s="311" t="str">
        <f>+IFERROR(('STS Analysis'!H255-'STS Analysis'!X255)/'STS Analysis'!H255,"")</f>
        <v/>
      </c>
      <c r="H255" s="311" t="str">
        <f>+IFERROR(('STS Analysis'!I255-'STS Analysis'!Y255)/'STS Analysis'!I255,"")</f>
        <v/>
      </c>
      <c r="I255" s="311" t="str">
        <f>+IFERROR(('STS Analysis'!J255-'STS Analysis'!Z255)/'STS Analysis'!J255,"")</f>
        <v/>
      </c>
      <c r="J255" s="307" t="str">
        <f>+IFERROR(('STS Analysis'!W255-'STS Analysis'!AD255/1000)/'STS Analysis'!W255,"")</f>
        <v/>
      </c>
      <c r="K255" s="311" t="str">
        <f>+IFERROR(('STS Analysis'!X255-'STS Analysis'!AE255)/'STS Analysis'!X255,"")</f>
        <v/>
      </c>
      <c r="L255" s="311" t="str">
        <f>+IFERROR(('STS Analysis'!Y255-'STS Analysis'!AF255)/'STS Analysis'!Y255,"")</f>
        <v/>
      </c>
      <c r="M255" s="311" t="str">
        <f>+IFERROR(('STS Analysis'!Z255-'STS Analysis'!AG255)/'STS Analysis'!Z255,"")</f>
        <v/>
      </c>
      <c r="N255" s="307" t="str">
        <f>+IFERROR(('STS Analysis'!AD255-'STS Analysis'!AK255)/'STS Analysis'!AD255,"")</f>
        <v/>
      </c>
      <c r="O255" s="311" t="str">
        <f>+IFERROR(('STS Analysis'!AE255-'STS Analysis'!AL255)/'STS Analysis'!AE255,"")</f>
        <v/>
      </c>
      <c r="P255" s="311" t="str">
        <f>+IFERROR(('STS Analysis'!AF255-'STS Analysis'!AM255)/'STS Analysis'!AF255,"")</f>
        <v/>
      </c>
      <c r="Q255" s="311" t="str">
        <f>+IFERROR(('STS Analysis'!AG255-'STS Analysis'!AN255)/'STS Analysis'!AG255,"")</f>
        <v/>
      </c>
      <c r="R255" s="307" t="str">
        <f>+IFERROR(('STS Analysis'!AK255-'STS Analysis'!AQ255)/'STS Analysis'!AK255,"")</f>
        <v/>
      </c>
      <c r="S255" s="311" t="str">
        <f>+IFERROR(('STS Analysis'!AL255-'STS Analysis'!AX255)/'STS Analysis'!AL255,"")</f>
        <v/>
      </c>
      <c r="T255" s="311" t="str">
        <f>+IFERROR(('STS Analysis'!AM255-'STS Analysis'!AY255)/'STS Analysis'!AM255,"")</f>
        <v/>
      </c>
      <c r="U255" s="312" t="str">
        <f>+IFERROR(('STS Analysis'!AN255-'STS Analysis'!AZ255)/'STS Analysis'!AN255,"")</f>
        <v/>
      </c>
      <c r="V255" s="310" t="str">
        <f>+IFERROR(('STS Analysis'!D255-'STS Analysis'!AQ255/1000)/'STS Analysis'!D255,"")</f>
        <v/>
      </c>
      <c r="W255" s="299" t="str">
        <f>+IFERROR(('STS Analysis'!E255-'STS Analysis'!AX255)/'STS Analysis'!E255,"")</f>
        <v/>
      </c>
      <c r="X255" s="311" t="str">
        <f>+IFERROR(('STS Analysis'!I255-'STS Analysis'!AY255)/'STS Analysis'!I255,"")</f>
        <v/>
      </c>
      <c r="Y255" s="311" t="str">
        <f>+IFERROR(('STS Analysis'!J255-'STS Analysis'!AZ255)/'STS Analysis'!J255,"")</f>
        <v/>
      </c>
      <c r="Z255" s="313" t="str">
        <f>+IFERROR(('STS Analysis'!K255-'STS Analysis'!BA255)/'STS Analysis'!K255,"")</f>
        <v/>
      </c>
      <c r="AA255" s="307"/>
      <c r="AB255" s="311" t="str">
        <f>+IFERROR(('STS Analysis'!H255-'STS Analysis'!BD255)/'STS Analysis'!H255,"")</f>
        <v/>
      </c>
      <c r="AC255" s="311" t="str">
        <f>+IFERROR(('STS Analysis'!I255-'STS Analysis'!BE255)/'STS Analysis'!I255,"")</f>
        <v/>
      </c>
      <c r="AD255" s="312" t="str">
        <f>+IFERROR(('STS Analysis'!J255-'STS Analysis'!BF255)/'STS Analysis'!J255,"")</f>
        <v/>
      </c>
      <c r="AE255" s="310" t="str">
        <f>+IFERROR(('STS Analysis'!BC255-'STS Analysis'!BI255)/'STS Analysis'!BC255,"")</f>
        <v/>
      </c>
      <c r="AF255" s="311" t="str">
        <f>+IFERROR(('STS Analysis'!BD255-'STS Analysis'!BJ255)/'STS Analysis'!BD255,"")</f>
        <v/>
      </c>
      <c r="AG255" s="311" t="str">
        <f>+IFERROR(('STS Analysis'!BE255-'STS Analysis'!BK255)/'STS Analysis'!BE255,"")</f>
        <v/>
      </c>
      <c r="AH255" s="311" t="str">
        <f>+IFERROR(('STS Analysis'!BF255-'STS Analysis'!BL255)/'STS Analysis'!BF255,"")</f>
        <v/>
      </c>
      <c r="AI255" s="307" t="str">
        <f>+IFERROR(('STS Analysis'!D255-'STS Analysis'!BI255/1000)/'STS Analysis'!D255,"")</f>
        <v/>
      </c>
      <c r="AJ255" s="338" t="str">
        <f>+IFERROR(('STS Analysis'!E255-'STS Analysis'!BJ255)/'STS Analysis'!E255,"")</f>
        <v/>
      </c>
      <c r="AK255" s="311" t="str">
        <f>+IFERROR(('STS Analysis'!I255-'STS Analysis'!BK255)/'STS Analysis'!I255,"")</f>
        <v/>
      </c>
      <c r="AL255" s="311" t="str">
        <f>+IFERROR(('STS Analysis'!J255-'STS Analysis'!BL255)/'STS Analysis'!J255,"")</f>
        <v/>
      </c>
      <c r="AM255" s="312" t="str">
        <f>+IFERROR(('STS Analysis'!K255-'STS Analysis'!BM255)/'STS Analysis'!K255,"")</f>
        <v/>
      </c>
      <c r="AN255" s="279"/>
    </row>
    <row r="256" spans="1:40" ht="15" thickBot="1" x14ac:dyDescent="0.4">
      <c r="A256" s="306">
        <v>43667</v>
      </c>
      <c r="B256" s="307" t="str">
        <f>+IFERROR(('STS Analysis'!D256-'STS Analysis'!G256)/'STS Analysis'!D256,"")</f>
        <v/>
      </c>
      <c r="C256" s="296" t="str">
        <f>+IFERROR(('STS Analysis'!E256-'STS Analysis'!H256)/'STS Analysis'!E256,"")</f>
        <v/>
      </c>
      <c r="D256" s="308" t="str">
        <f>IFERROR(('STS Analysis'!D256-'STS Analysis'!G256)/('STS Analysis'!N256-'STS Analysis'!G256),"")</f>
        <v/>
      </c>
      <c r="E256" s="309"/>
      <c r="F256" s="310" t="str">
        <f>+IFERROR(('STS Analysis'!G256-('STS Analysis'!W256))/'STS Analysis'!G256,"")</f>
        <v/>
      </c>
      <c r="G256" s="311" t="str">
        <f>+IFERROR(('STS Analysis'!H256-'STS Analysis'!X256)/'STS Analysis'!H256,"")</f>
        <v/>
      </c>
      <c r="H256" s="311" t="str">
        <f>+IFERROR(('STS Analysis'!I256-'STS Analysis'!Y256)/'STS Analysis'!I256,"")</f>
        <v/>
      </c>
      <c r="I256" s="311" t="str">
        <f>+IFERROR(('STS Analysis'!J256-'STS Analysis'!Z256)/'STS Analysis'!J256,"")</f>
        <v/>
      </c>
      <c r="J256" s="307" t="str">
        <f>+IFERROR(('STS Analysis'!W256-'STS Analysis'!AD256/1000)/'STS Analysis'!W256,"")</f>
        <v/>
      </c>
      <c r="K256" s="311" t="str">
        <f>+IFERROR(('STS Analysis'!X256-'STS Analysis'!AE256)/'STS Analysis'!X256,"")</f>
        <v/>
      </c>
      <c r="L256" s="311" t="str">
        <f>+IFERROR(('STS Analysis'!Y256-'STS Analysis'!AF256)/'STS Analysis'!Y256,"")</f>
        <v/>
      </c>
      <c r="M256" s="311" t="str">
        <f>+IFERROR(('STS Analysis'!Z256-'STS Analysis'!AG256)/'STS Analysis'!Z256,"")</f>
        <v/>
      </c>
      <c r="N256" s="307" t="str">
        <f>+IFERROR(('STS Analysis'!AD256-'STS Analysis'!AK256)/'STS Analysis'!AD256,"")</f>
        <v/>
      </c>
      <c r="O256" s="311" t="str">
        <f>+IFERROR(('STS Analysis'!AE256-'STS Analysis'!AL256)/'STS Analysis'!AE256,"")</f>
        <v/>
      </c>
      <c r="P256" s="311" t="str">
        <f>+IFERROR(('STS Analysis'!AF256-'STS Analysis'!AM256)/'STS Analysis'!AF256,"")</f>
        <v/>
      </c>
      <c r="Q256" s="311" t="str">
        <f>+IFERROR(('STS Analysis'!AG256-'STS Analysis'!AN256)/'STS Analysis'!AG256,"")</f>
        <v/>
      </c>
      <c r="R256" s="307" t="str">
        <f>+IFERROR(('STS Analysis'!AK256-'STS Analysis'!AQ256)/'STS Analysis'!AK256,"")</f>
        <v/>
      </c>
      <c r="S256" s="311" t="str">
        <f>+IFERROR(('STS Analysis'!AL256-'STS Analysis'!AX256)/'STS Analysis'!AL256,"")</f>
        <v/>
      </c>
      <c r="T256" s="311" t="str">
        <f>+IFERROR(('STS Analysis'!AM256-'STS Analysis'!AY256)/'STS Analysis'!AM256,"")</f>
        <v/>
      </c>
      <c r="U256" s="312" t="str">
        <f>+IFERROR(('STS Analysis'!AN256-'STS Analysis'!AZ256)/'STS Analysis'!AN256,"")</f>
        <v/>
      </c>
      <c r="V256" s="310" t="str">
        <f>+IFERROR(('STS Analysis'!D256-'STS Analysis'!AQ256/1000)/'STS Analysis'!D256,"")</f>
        <v/>
      </c>
      <c r="W256" s="299" t="str">
        <f>+IFERROR(('STS Analysis'!E256-'STS Analysis'!AX256)/'STS Analysis'!E256,"")</f>
        <v/>
      </c>
      <c r="X256" s="311" t="str">
        <f>+IFERROR(('STS Analysis'!I256-'STS Analysis'!AY256)/'STS Analysis'!I256,"")</f>
        <v/>
      </c>
      <c r="Y256" s="311" t="str">
        <f>+IFERROR(('STS Analysis'!J256-'STS Analysis'!AZ256)/'STS Analysis'!J256,"")</f>
        <v/>
      </c>
      <c r="Z256" s="313" t="str">
        <f>+IFERROR(('STS Analysis'!K256-'STS Analysis'!BA256)/'STS Analysis'!K256,"")</f>
        <v/>
      </c>
      <c r="AA256" s="307"/>
      <c r="AB256" s="311" t="str">
        <f>+IFERROR(('STS Analysis'!H256-'STS Analysis'!BD256)/'STS Analysis'!H256,"")</f>
        <v/>
      </c>
      <c r="AC256" s="311" t="str">
        <f>+IFERROR(('STS Analysis'!I256-'STS Analysis'!BE256)/'STS Analysis'!I256,"")</f>
        <v/>
      </c>
      <c r="AD256" s="312" t="str">
        <f>+IFERROR(('STS Analysis'!J256-'STS Analysis'!BF256)/'STS Analysis'!J256,"")</f>
        <v/>
      </c>
      <c r="AE256" s="310" t="str">
        <f>+IFERROR(('STS Analysis'!BC256-'STS Analysis'!BI256)/'STS Analysis'!BC256,"")</f>
        <v/>
      </c>
      <c r="AF256" s="311" t="str">
        <f>+IFERROR(('STS Analysis'!BD256-'STS Analysis'!BJ256)/'STS Analysis'!BD256,"")</f>
        <v/>
      </c>
      <c r="AG256" s="311" t="str">
        <f>+IFERROR(('STS Analysis'!BE256-'STS Analysis'!BK256)/'STS Analysis'!BE256,"")</f>
        <v/>
      </c>
      <c r="AH256" s="311" t="str">
        <f>+IFERROR(('STS Analysis'!BF256-'STS Analysis'!BL256)/'STS Analysis'!BF256,"")</f>
        <v/>
      </c>
      <c r="AI256" s="307" t="str">
        <f>+IFERROR(('STS Analysis'!D256-'STS Analysis'!BI256/1000)/'STS Analysis'!D256,"")</f>
        <v/>
      </c>
      <c r="AJ256" s="338" t="str">
        <f>+IFERROR(('STS Analysis'!E256-'STS Analysis'!BJ256)/'STS Analysis'!E256,"")</f>
        <v/>
      </c>
      <c r="AK256" s="311" t="str">
        <f>+IFERROR(('STS Analysis'!I256-'STS Analysis'!BK256)/'STS Analysis'!I256,"")</f>
        <v/>
      </c>
      <c r="AL256" s="311" t="str">
        <f>+IFERROR(('STS Analysis'!J256-'STS Analysis'!BL256)/'STS Analysis'!J256,"")</f>
        <v/>
      </c>
      <c r="AM256" s="312" t="str">
        <f>+IFERROR(('STS Analysis'!K256-'STS Analysis'!BM256)/'STS Analysis'!K256,"")</f>
        <v/>
      </c>
      <c r="AN256" s="279"/>
    </row>
    <row r="257" spans="1:40" ht="15" thickBot="1" x14ac:dyDescent="0.4">
      <c r="A257" s="306">
        <v>43668</v>
      </c>
      <c r="B257" s="360">
        <f>+IFERROR(('STS Analysis'!D257-'STS Analysis'!G257)/'STS Analysis'!D257,"")</f>
        <v>0.62974013107275906</v>
      </c>
      <c r="C257" s="361" t="str">
        <f>+IFERROR(('STS Analysis'!E257-'STS Analysis'!H257)/'STS Analysis'!E257,"")</f>
        <v/>
      </c>
      <c r="D257" s="362">
        <f>IFERROR(('STS Analysis'!D257-'STS Analysis'!G257)/('STS Analysis'!N257-'STS Analysis'!G257),"")</f>
        <v>0.19746328141141714</v>
      </c>
      <c r="E257" s="363"/>
      <c r="F257" s="364" t="str">
        <f>+IFERROR(('STS Analysis'!G257-('STS Analysis'!W257))/'STS Analysis'!G257,"")</f>
        <v/>
      </c>
      <c r="G257" s="365" t="str">
        <f>+IFERROR(('STS Analysis'!H257-'STS Analysis'!X257)/'STS Analysis'!H257,"")</f>
        <v/>
      </c>
      <c r="H257" s="365" t="str">
        <f>+IFERROR(('STS Analysis'!I257-'STS Analysis'!Y257)/'STS Analysis'!I257,"")</f>
        <v/>
      </c>
      <c r="I257" s="365" t="str">
        <f>+IFERROR(('STS Analysis'!J257-'STS Analysis'!Z257)/'STS Analysis'!J257,"")</f>
        <v/>
      </c>
      <c r="J257" s="360" t="str">
        <f>+IFERROR(('STS Analysis'!W257-'STS Analysis'!AD257/1000)/'STS Analysis'!W257,"")</f>
        <v/>
      </c>
      <c r="K257" s="365" t="str">
        <f>+IFERROR(('STS Analysis'!X257-'STS Analysis'!AE257)/'STS Analysis'!X257,"")</f>
        <v/>
      </c>
      <c r="L257" s="365" t="str">
        <f>+IFERROR(('STS Analysis'!Y257-'STS Analysis'!AF257)/'STS Analysis'!Y257,"")</f>
        <v/>
      </c>
      <c r="M257" s="365" t="str">
        <f>+IFERROR(('STS Analysis'!Z257-'STS Analysis'!AG257)/'STS Analysis'!Z257,"")</f>
        <v/>
      </c>
      <c r="N257" s="360" t="str">
        <f>+IFERROR(('STS Analysis'!AD257-'STS Analysis'!AK257)/'STS Analysis'!AD257,"")</f>
        <v/>
      </c>
      <c r="O257" s="365" t="str">
        <f>+IFERROR(('STS Analysis'!AE257-'STS Analysis'!AL257)/'STS Analysis'!AE257,"")</f>
        <v/>
      </c>
      <c r="P257" s="365" t="str">
        <f>+IFERROR(('STS Analysis'!AF257-'STS Analysis'!AM257)/'STS Analysis'!AF257,"")</f>
        <v/>
      </c>
      <c r="Q257" s="365" t="str">
        <f>+IFERROR(('STS Analysis'!AG257-'STS Analysis'!AN257)/'STS Analysis'!AG257,"")</f>
        <v/>
      </c>
      <c r="R257" s="360" t="str">
        <f>+IFERROR(('STS Analysis'!AK257-'STS Analysis'!AQ257)/'STS Analysis'!AK257,"")</f>
        <v/>
      </c>
      <c r="S257" s="365" t="str">
        <f>+IFERROR(('STS Analysis'!AL257-'STS Analysis'!AX257)/'STS Analysis'!AL257,"")</f>
        <v/>
      </c>
      <c r="T257" s="365" t="str">
        <f>+IFERROR(('STS Analysis'!AM257-'STS Analysis'!AY257)/'STS Analysis'!AM257,"")</f>
        <v/>
      </c>
      <c r="U257" s="366" t="str">
        <f>+IFERROR(('STS Analysis'!AN257-'STS Analysis'!AZ257)/'STS Analysis'!AN257,"")</f>
        <v/>
      </c>
      <c r="V257" s="364" t="str">
        <f>+IFERROR(('STS Analysis'!D257-'STS Analysis'!AQ257/1000)/'STS Analysis'!D257,"")</f>
        <v/>
      </c>
      <c r="W257" s="367" t="str">
        <f>+IFERROR(('STS Analysis'!E257-'STS Analysis'!AX257)/'STS Analysis'!E257,"")</f>
        <v/>
      </c>
      <c r="X257" s="365" t="str">
        <f>+IFERROR(('STS Analysis'!I257-'STS Analysis'!AY257)/'STS Analysis'!I257,"")</f>
        <v/>
      </c>
      <c r="Y257" s="365" t="str">
        <f>+IFERROR(('STS Analysis'!J257-'STS Analysis'!AZ257)/'STS Analysis'!J257,"")</f>
        <v/>
      </c>
      <c r="Z257" s="368" t="str">
        <f>+IFERROR(('STS Analysis'!K257-'STS Analysis'!BA257)/'STS Analysis'!K257,"")</f>
        <v/>
      </c>
      <c r="AA257" s="360"/>
      <c r="AB257" s="365" t="str">
        <f>+IFERROR(('STS Analysis'!H257-'STS Analysis'!BD257)/'STS Analysis'!H257,"")</f>
        <v/>
      </c>
      <c r="AC257" s="365" t="str">
        <f>+IFERROR(('STS Analysis'!I257-'STS Analysis'!BE257)/'STS Analysis'!I257,"")</f>
        <v/>
      </c>
      <c r="AD257" s="366" t="str">
        <f>+IFERROR(('STS Analysis'!J257-'STS Analysis'!BF257)/'STS Analysis'!J257,"")</f>
        <v/>
      </c>
      <c r="AE257" s="364" t="str">
        <f>+IFERROR(('STS Analysis'!BC257-'STS Analysis'!BI257)/'STS Analysis'!BC257,"")</f>
        <v/>
      </c>
      <c r="AF257" s="365" t="str">
        <f>+IFERROR(('STS Analysis'!BD257-'STS Analysis'!BJ257)/'STS Analysis'!BD257,"")</f>
        <v/>
      </c>
      <c r="AG257" s="365" t="str">
        <f>+IFERROR(('STS Analysis'!BE257-'STS Analysis'!BK257)/'STS Analysis'!BE257,"")</f>
        <v/>
      </c>
      <c r="AH257" s="365" t="str">
        <f>+IFERROR(('STS Analysis'!BF257-'STS Analysis'!BL257)/'STS Analysis'!BF257,"")</f>
        <v/>
      </c>
      <c r="AI257" s="360" t="str">
        <f>+IFERROR(('STS Analysis'!D257-'STS Analysis'!BI257/1000)/'STS Analysis'!D257,"")</f>
        <v/>
      </c>
      <c r="AJ257" s="369" t="str">
        <f>+IFERROR(('STS Analysis'!E257-'STS Analysis'!BJ257)/'STS Analysis'!E257,"")</f>
        <v/>
      </c>
      <c r="AK257" s="365" t="str">
        <f>+IFERROR(('STS Analysis'!I257-'STS Analysis'!BK257)/'STS Analysis'!I257,"")</f>
        <v/>
      </c>
      <c r="AL257" s="365" t="str">
        <f>+IFERROR(('STS Analysis'!J257-'STS Analysis'!BL257)/'STS Analysis'!J257,"")</f>
        <v/>
      </c>
      <c r="AM257" s="366" t="str">
        <f>+IFERROR(('STS Analysis'!K257-'STS Analysis'!BM257)/'STS Analysis'!K257,"")</f>
        <v/>
      </c>
      <c r="AN257" s="370"/>
    </row>
    <row r="258" spans="1:40" ht="15" thickBot="1" x14ac:dyDescent="0.4">
      <c r="A258" s="306">
        <v>43669</v>
      </c>
      <c r="B258" s="360" t="str">
        <f>+IFERROR(('STS Analysis'!D258-'STS Analysis'!G258)/'STS Analysis'!D258,"")</f>
        <v/>
      </c>
      <c r="C258" s="361" t="str">
        <f>+IFERROR(('STS Analysis'!E258-'STS Analysis'!H258)/'STS Analysis'!E258,"")</f>
        <v/>
      </c>
      <c r="D258" s="362" t="str">
        <f>IFERROR(('STS Analysis'!D258-'STS Analysis'!G258)/('STS Analysis'!N258-'STS Analysis'!G258),"")</f>
        <v/>
      </c>
      <c r="E258" s="363"/>
      <c r="F258" s="364" t="str">
        <f>+IFERROR(('STS Analysis'!G258-('STS Analysis'!W258))/'STS Analysis'!G258,"")</f>
        <v/>
      </c>
      <c r="G258" s="365" t="str">
        <f>+IFERROR(('STS Analysis'!H258-'STS Analysis'!X258)/'STS Analysis'!H258,"")</f>
        <v/>
      </c>
      <c r="H258" s="365" t="str">
        <f>+IFERROR(('STS Analysis'!I258-'STS Analysis'!Y258)/'STS Analysis'!I258,"")</f>
        <v/>
      </c>
      <c r="I258" s="365" t="str">
        <f>+IFERROR(('STS Analysis'!J258-'STS Analysis'!Z258)/'STS Analysis'!J258,"")</f>
        <v/>
      </c>
      <c r="J258" s="360" t="str">
        <f>+IFERROR(('STS Analysis'!W258-'STS Analysis'!AD258/1000)/'STS Analysis'!W258,"")</f>
        <v/>
      </c>
      <c r="K258" s="365" t="str">
        <f>+IFERROR(('STS Analysis'!X258-'STS Analysis'!AE258)/'STS Analysis'!X258,"")</f>
        <v/>
      </c>
      <c r="L258" s="365" t="str">
        <f>+IFERROR(('STS Analysis'!Y258-'STS Analysis'!AF258)/'STS Analysis'!Y258,"")</f>
        <v/>
      </c>
      <c r="M258" s="365" t="str">
        <f>+IFERROR(('STS Analysis'!Z258-'STS Analysis'!AG258)/'STS Analysis'!Z258,"")</f>
        <v/>
      </c>
      <c r="N258" s="360" t="str">
        <f>+IFERROR(('STS Analysis'!AD258-'STS Analysis'!AK258)/'STS Analysis'!AD258,"")</f>
        <v/>
      </c>
      <c r="O258" s="365" t="str">
        <f>+IFERROR(('STS Analysis'!AE258-'STS Analysis'!AL258)/'STS Analysis'!AE258,"")</f>
        <v/>
      </c>
      <c r="P258" s="365" t="str">
        <f>+IFERROR(('STS Analysis'!AF258-'STS Analysis'!AM258)/'STS Analysis'!AF258,"")</f>
        <v/>
      </c>
      <c r="Q258" s="365" t="str">
        <f>+IFERROR(('STS Analysis'!AG258-'STS Analysis'!AN258)/'STS Analysis'!AG258,"")</f>
        <v/>
      </c>
      <c r="R258" s="360" t="str">
        <f>+IFERROR(('STS Analysis'!AK258-'STS Analysis'!AQ258)/'STS Analysis'!AK258,"")</f>
        <v/>
      </c>
      <c r="S258" s="365" t="str">
        <f>+IFERROR(('STS Analysis'!AL258-'STS Analysis'!AX258)/'STS Analysis'!AL258,"")</f>
        <v/>
      </c>
      <c r="T258" s="365" t="str">
        <f>+IFERROR(('STS Analysis'!AM258-'STS Analysis'!AY258)/'STS Analysis'!AM258,"")</f>
        <v/>
      </c>
      <c r="U258" s="366" t="str">
        <f>+IFERROR(('STS Analysis'!AN258-'STS Analysis'!AZ258)/'STS Analysis'!AN258,"")</f>
        <v/>
      </c>
      <c r="V258" s="364" t="str">
        <f>+IFERROR(('STS Analysis'!D258-'STS Analysis'!AQ258/1000)/'STS Analysis'!D258,"")</f>
        <v/>
      </c>
      <c r="W258" s="367" t="str">
        <f>+IFERROR(('STS Analysis'!E258-'STS Analysis'!AX258)/'STS Analysis'!E258,"")</f>
        <v/>
      </c>
      <c r="X258" s="365" t="str">
        <f>+IFERROR(('STS Analysis'!I258-'STS Analysis'!AY258)/'STS Analysis'!I258,"")</f>
        <v/>
      </c>
      <c r="Y258" s="365" t="str">
        <f>+IFERROR(('STS Analysis'!J258-'STS Analysis'!AZ258)/'STS Analysis'!J258,"")</f>
        <v/>
      </c>
      <c r="Z258" s="368" t="str">
        <f>+IFERROR(('STS Analysis'!K258-'STS Analysis'!BA258)/'STS Analysis'!K258,"")</f>
        <v/>
      </c>
      <c r="AA258" s="360"/>
      <c r="AB258" s="365" t="str">
        <f>+IFERROR(('STS Analysis'!H258-'STS Analysis'!BD258)/'STS Analysis'!H258,"")</f>
        <v/>
      </c>
      <c r="AC258" s="365" t="str">
        <f>+IFERROR(('STS Analysis'!I258-'STS Analysis'!BE258)/'STS Analysis'!I258,"")</f>
        <v/>
      </c>
      <c r="AD258" s="366" t="str">
        <f>+IFERROR(('STS Analysis'!J258-'STS Analysis'!BF258)/'STS Analysis'!J258,"")</f>
        <v/>
      </c>
      <c r="AE258" s="364" t="str">
        <f>+IFERROR(('STS Analysis'!BC258-'STS Analysis'!BI258)/'STS Analysis'!BC258,"")</f>
        <v/>
      </c>
      <c r="AF258" s="365" t="str">
        <f>+IFERROR(('STS Analysis'!BD258-'STS Analysis'!BJ258)/'STS Analysis'!BD258,"")</f>
        <v/>
      </c>
      <c r="AG258" s="365" t="str">
        <f>+IFERROR(('STS Analysis'!BE258-'STS Analysis'!BK258)/'STS Analysis'!BE258,"")</f>
        <v/>
      </c>
      <c r="AH258" s="365" t="str">
        <f>+IFERROR(('STS Analysis'!BF258-'STS Analysis'!BL258)/'STS Analysis'!BF258,"")</f>
        <v/>
      </c>
      <c r="AI258" s="360" t="str">
        <f>+IFERROR(('STS Analysis'!D258-'STS Analysis'!BI258/1000)/'STS Analysis'!D258,"")</f>
        <v/>
      </c>
      <c r="AJ258" s="369" t="str">
        <f>+IFERROR(('STS Analysis'!E258-'STS Analysis'!BJ258)/'STS Analysis'!E258,"")</f>
        <v/>
      </c>
      <c r="AK258" s="365" t="str">
        <f>+IFERROR(('STS Analysis'!I258-'STS Analysis'!BK258)/'STS Analysis'!I258,"")</f>
        <v/>
      </c>
      <c r="AL258" s="365" t="str">
        <f>+IFERROR(('STS Analysis'!J258-'STS Analysis'!BL258)/'STS Analysis'!J258,"")</f>
        <v/>
      </c>
      <c r="AM258" s="366" t="str">
        <f>+IFERROR(('STS Analysis'!K258-'STS Analysis'!BM258)/'STS Analysis'!K258,"")</f>
        <v/>
      </c>
      <c r="AN258" s="370"/>
    </row>
    <row r="259" spans="1:40" ht="15" thickBot="1" x14ac:dyDescent="0.4">
      <c r="A259" s="306">
        <v>43670</v>
      </c>
      <c r="B259" s="360">
        <f>+IFERROR(('STS Analysis'!D259-'STS Analysis'!G259)/'STS Analysis'!D259,"")</f>
        <v>0.72678457597829527</v>
      </c>
      <c r="C259" s="361">
        <f>+IFERROR(('STS Analysis'!E259-'STS Analysis'!H259)/'STS Analysis'!E259,"")</f>
        <v>0.53535353535353536</v>
      </c>
      <c r="D259" s="362">
        <f>IFERROR(('STS Analysis'!D259-'STS Analysis'!G259)/('STS Analysis'!N259-'STS Analysis'!G259),"")</f>
        <v>0.21098010390431124</v>
      </c>
      <c r="E259" s="363"/>
      <c r="F259" s="364">
        <f>+IFERROR(('STS Analysis'!G259-('STS Analysis'!W259))/'STS Analysis'!G259,"")</f>
        <v>0.36667576727313062</v>
      </c>
      <c r="G259" s="365">
        <f>+IFERROR(('STS Analysis'!H259-'STS Analysis'!X259)/'STS Analysis'!H259,"")</f>
        <v>1</v>
      </c>
      <c r="H259" s="365">
        <f>+IFERROR(('STS Analysis'!I259-'STS Analysis'!Y259)/'STS Analysis'!I259,"")</f>
        <v>0.19230769230769232</v>
      </c>
      <c r="I259" s="365">
        <f>+IFERROR(('STS Analysis'!J259-'STS Analysis'!Z259)/'STS Analysis'!J259,"")</f>
        <v>0.19230769230769232</v>
      </c>
      <c r="J259" s="360">
        <f>+IFERROR(('STS Analysis'!W259-'STS Analysis'!AD259/1000)/'STS Analysis'!W259,"")</f>
        <v>0.85066257172665694</v>
      </c>
      <c r="K259" s="365" t="str">
        <f>+IFERROR(('STS Analysis'!X259-'STS Analysis'!AE259)/'STS Analysis'!X259,"")</f>
        <v/>
      </c>
      <c r="L259" s="365">
        <f>+IFERROR(('STS Analysis'!Y259-'STS Analysis'!AF259)/'STS Analysis'!Y259,"")</f>
        <v>0.27777777777777779</v>
      </c>
      <c r="M259" s="365">
        <f>+IFERROR(('STS Analysis'!Z259-'STS Analysis'!AG259)/'STS Analysis'!Z259,"")</f>
        <v>0.27777777777777779</v>
      </c>
      <c r="N259" s="360" t="str">
        <f>+IFERROR(('STS Analysis'!AD259-'STS Analysis'!AK259)/'STS Analysis'!AD259,"")</f>
        <v/>
      </c>
      <c r="O259" s="365" t="str">
        <f>+IFERROR(('STS Analysis'!AE259-'STS Analysis'!AL259)/'STS Analysis'!AE259,"")</f>
        <v/>
      </c>
      <c r="P259" s="365" t="str">
        <f>+IFERROR(('STS Analysis'!AF259-'STS Analysis'!AM259)/'STS Analysis'!AF259,"")</f>
        <v/>
      </c>
      <c r="Q259" s="365" t="str">
        <f>+IFERROR(('STS Analysis'!AG259-'STS Analysis'!AN259)/'STS Analysis'!AG259,"")</f>
        <v/>
      </c>
      <c r="R259" s="360" t="str">
        <f>+IFERROR(('STS Analysis'!AK259-'STS Analysis'!AQ259)/'STS Analysis'!AK259,"")</f>
        <v/>
      </c>
      <c r="S259" s="365" t="str">
        <f>+IFERROR(('STS Analysis'!AL259-'STS Analysis'!AX259)/'STS Analysis'!AL259,"")</f>
        <v/>
      </c>
      <c r="T259" s="365" t="str">
        <f>+IFERROR(('STS Analysis'!AM259-'STS Analysis'!AY259)/'STS Analysis'!AM259,"")</f>
        <v/>
      </c>
      <c r="U259" s="366" t="str">
        <f>+IFERROR(('STS Analysis'!AN259-'STS Analysis'!AZ259)/'STS Analysis'!AN259,"")</f>
        <v/>
      </c>
      <c r="V259" s="364">
        <f>+IFERROR(('STS Analysis'!D259-'STS Analysis'!AQ259/1000)/'STS Analysis'!D259,"")</f>
        <v>0.98559338026810683</v>
      </c>
      <c r="W259" s="367">
        <f>+IFERROR(('STS Analysis'!E259-'STS Analysis'!AX259)/'STS Analysis'!E259,"")</f>
        <v>1</v>
      </c>
      <c r="X259" s="365">
        <f>+IFERROR(('STS Analysis'!I259-'STS Analysis'!AY259)/'STS Analysis'!I259,"")</f>
        <v>0.73076923076923073</v>
      </c>
      <c r="Y259" s="365">
        <f>+IFERROR(('STS Analysis'!J259-'STS Analysis'!AZ259)/'STS Analysis'!J259,"")</f>
        <v>0.73076923076923073</v>
      </c>
      <c r="Z259" s="368">
        <f>+IFERROR(('STS Analysis'!K259-'STS Analysis'!BA259)/'STS Analysis'!K259,"")</f>
        <v>0.42857142857142849</v>
      </c>
      <c r="AA259" s="360"/>
      <c r="AB259" s="365">
        <f>+IFERROR(('STS Analysis'!H259-'STS Analysis'!BD259)/'STS Analysis'!H259,"")</f>
        <v>1</v>
      </c>
      <c r="AC259" s="365">
        <f>+IFERROR(('STS Analysis'!I259-'STS Analysis'!BE259)/'STS Analysis'!I259,"")</f>
        <v>0.44871794871794873</v>
      </c>
      <c r="AD259" s="366">
        <f>+IFERROR(('STS Analysis'!J259-'STS Analysis'!BF259)/'STS Analysis'!J259,"")</f>
        <v>0.44871794871794873</v>
      </c>
      <c r="AE259" s="364">
        <f>+IFERROR(('STS Analysis'!BC259-'STS Analysis'!BI259)/'STS Analysis'!BC259,"")</f>
        <v>1</v>
      </c>
      <c r="AF259" s="365" t="str">
        <f>+IFERROR(('STS Analysis'!BD259-'STS Analysis'!BJ259)/'STS Analysis'!BD259,"")</f>
        <v/>
      </c>
      <c r="AG259" s="365">
        <f>+IFERROR(('STS Analysis'!BE259-'STS Analysis'!BK259)/'STS Analysis'!BE259,"")</f>
        <v>0.72093023255813948</v>
      </c>
      <c r="AH259" s="365">
        <f>+IFERROR(('STS Analysis'!BF259-'STS Analysis'!BL259)/'STS Analysis'!BF259,"")</f>
        <v>0.72093023255813948</v>
      </c>
      <c r="AI259" s="360">
        <f>+IFERROR(('STS Analysis'!D259-'STS Analysis'!BI259/1000)/'STS Analysis'!D259,"")</f>
        <v>1</v>
      </c>
      <c r="AJ259" s="369">
        <f>+IFERROR(('STS Analysis'!E259-'STS Analysis'!BJ259)/'STS Analysis'!E259,"")</f>
        <v>1</v>
      </c>
      <c r="AK259" s="365">
        <f>+IFERROR(('STS Analysis'!I259-'STS Analysis'!BK259)/'STS Analysis'!I259,"")</f>
        <v>0.84615384615384615</v>
      </c>
      <c r="AL259" s="365">
        <f>+IFERROR(('STS Analysis'!J259-'STS Analysis'!BL259)/'STS Analysis'!J259,"")</f>
        <v>0.84615384615384615</v>
      </c>
      <c r="AM259" s="366">
        <f>+IFERROR(('STS Analysis'!K259-'STS Analysis'!BM259)/'STS Analysis'!K259,"")</f>
        <v>1</v>
      </c>
      <c r="AN259" s="370"/>
    </row>
    <row r="260" spans="1:40" ht="15" thickBot="1" x14ac:dyDescent="0.4">
      <c r="A260" s="306">
        <v>43671</v>
      </c>
      <c r="B260" s="360" t="str">
        <f>+IFERROR(('STS Analysis'!D260-'STS Analysis'!G260)/'STS Analysis'!D260,"")</f>
        <v/>
      </c>
      <c r="C260" s="361" t="str">
        <f>+IFERROR(('STS Analysis'!E260-'STS Analysis'!H260)/'STS Analysis'!E260,"")</f>
        <v/>
      </c>
      <c r="D260" s="362" t="str">
        <f>IFERROR(('STS Analysis'!D260-'STS Analysis'!G260)/('STS Analysis'!N260-'STS Analysis'!G260),"")</f>
        <v/>
      </c>
      <c r="E260" s="363"/>
      <c r="F260" s="364" t="str">
        <f>+IFERROR(('STS Analysis'!G260-('STS Analysis'!W260))/'STS Analysis'!G260,"")</f>
        <v/>
      </c>
      <c r="G260" s="365" t="str">
        <f>+IFERROR(('STS Analysis'!H260-'STS Analysis'!X260)/'STS Analysis'!H260,"")</f>
        <v/>
      </c>
      <c r="H260" s="365" t="str">
        <f>+IFERROR(('STS Analysis'!I260-'STS Analysis'!Y260)/'STS Analysis'!I260,"")</f>
        <v/>
      </c>
      <c r="I260" s="365" t="str">
        <f>+IFERROR(('STS Analysis'!J260-'STS Analysis'!Z260)/'STS Analysis'!J260,"")</f>
        <v/>
      </c>
      <c r="J260" s="360" t="str">
        <f>+IFERROR(('STS Analysis'!W260-'STS Analysis'!AD260/1000)/'STS Analysis'!W260,"")</f>
        <v/>
      </c>
      <c r="K260" s="365" t="str">
        <f>+IFERROR(('STS Analysis'!X260-'STS Analysis'!AE260)/'STS Analysis'!X260,"")</f>
        <v/>
      </c>
      <c r="L260" s="365" t="str">
        <f>+IFERROR(('STS Analysis'!Y260-'STS Analysis'!AF260)/'STS Analysis'!Y260,"")</f>
        <v/>
      </c>
      <c r="M260" s="365" t="str">
        <f>+IFERROR(('STS Analysis'!Z260-'STS Analysis'!AG260)/'STS Analysis'!Z260,"")</f>
        <v/>
      </c>
      <c r="N260" s="360" t="str">
        <f>+IFERROR(('STS Analysis'!AD260-'STS Analysis'!AK260)/'STS Analysis'!AD260,"")</f>
        <v/>
      </c>
      <c r="O260" s="365" t="str">
        <f>+IFERROR(('STS Analysis'!AE260-'STS Analysis'!AL260)/'STS Analysis'!AE260,"")</f>
        <v/>
      </c>
      <c r="P260" s="365" t="str">
        <f>+IFERROR(('STS Analysis'!AF260-'STS Analysis'!AM260)/'STS Analysis'!AF260,"")</f>
        <v/>
      </c>
      <c r="Q260" s="365" t="str">
        <f>+IFERROR(('STS Analysis'!AG260-'STS Analysis'!AN260)/'STS Analysis'!AG260,"")</f>
        <v/>
      </c>
      <c r="R260" s="360" t="str">
        <f>+IFERROR(('STS Analysis'!AK260-'STS Analysis'!AQ260)/'STS Analysis'!AK260,"")</f>
        <v/>
      </c>
      <c r="S260" s="365" t="str">
        <f>+IFERROR(('STS Analysis'!AL260-'STS Analysis'!AX260)/'STS Analysis'!AL260,"")</f>
        <v/>
      </c>
      <c r="T260" s="365" t="str">
        <f>+IFERROR(('STS Analysis'!AM260-'STS Analysis'!AY260)/'STS Analysis'!AM260,"")</f>
        <v/>
      </c>
      <c r="U260" s="366" t="str">
        <f>+IFERROR(('STS Analysis'!AN260-'STS Analysis'!AZ260)/'STS Analysis'!AN260,"")</f>
        <v/>
      </c>
      <c r="V260" s="364" t="str">
        <f>+IFERROR(('STS Analysis'!D260-'STS Analysis'!AQ260/1000)/'STS Analysis'!D260,"")</f>
        <v/>
      </c>
      <c r="W260" s="367" t="str">
        <f>+IFERROR(('STS Analysis'!E260-'STS Analysis'!AX260)/'STS Analysis'!E260,"")</f>
        <v/>
      </c>
      <c r="X260" s="365" t="str">
        <f>+IFERROR(('STS Analysis'!I260-'STS Analysis'!AY260)/'STS Analysis'!I260,"")</f>
        <v/>
      </c>
      <c r="Y260" s="365" t="str">
        <f>+IFERROR(('STS Analysis'!J260-'STS Analysis'!AZ260)/'STS Analysis'!J260,"")</f>
        <v/>
      </c>
      <c r="Z260" s="368" t="str">
        <f>+IFERROR(('STS Analysis'!K260-'STS Analysis'!BA260)/'STS Analysis'!K260,"")</f>
        <v/>
      </c>
      <c r="AA260" s="360"/>
      <c r="AB260" s="365" t="str">
        <f>+IFERROR(('STS Analysis'!H260-'STS Analysis'!BD260)/'STS Analysis'!H260,"")</f>
        <v/>
      </c>
      <c r="AC260" s="365" t="str">
        <f>+IFERROR(('STS Analysis'!I260-'STS Analysis'!BE260)/'STS Analysis'!I260,"")</f>
        <v/>
      </c>
      <c r="AD260" s="366" t="str">
        <f>+IFERROR(('STS Analysis'!J260-'STS Analysis'!BF260)/'STS Analysis'!J260,"")</f>
        <v/>
      </c>
      <c r="AE260" s="364" t="str">
        <f>+IFERROR(('STS Analysis'!BC260-'STS Analysis'!BI260)/'STS Analysis'!BC260,"")</f>
        <v/>
      </c>
      <c r="AF260" s="365" t="str">
        <f>+IFERROR(('STS Analysis'!BD260-'STS Analysis'!BJ260)/'STS Analysis'!BD260,"")</f>
        <v/>
      </c>
      <c r="AG260" s="365" t="str">
        <f>+IFERROR(('STS Analysis'!BE260-'STS Analysis'!BK260)/'STS Analysis'!BE260,"")</f>
        <v/>
      </c>
      <c r="AH260" s="365" t="str">
        <f>+IFERROR(('STS Analysis'!BF260-'STS Analysis'!BL260)/'STS Analysis'!BF260,"")</f>
        <v/>
      </c>
      <c r="AI260" s="360" t="str">
        <f>+IFERROR(('STS Analysis'!D260-'STS Analysis'!BI260/1000)/'STS Analysis'!D260,"")</f>
        <v/>
      </c>
      <c r="AJ260" s="369" t="str">
        <f>+IFERROR(('STS Analysis'!E260-'STS Analysis'!BJ260)/'STS Analysis'!E260,"")</f>
        <v/>
      </c>
      <c r="AK260" s="365" t="str">
        <f>+IFERROR(('STS Analysis'!I260-'STS Analysis'!BK260)/'STS Analysis'!I260,"")</f>
        <v/>
      </c>
      <c r="AL260" s="365" t="str">
        <f>+IFERROR(('STS Analysis'!J260-'STS Analysis'!BL260)/'STS Analysis'!J260,"")</f>
        <v/>
      </c>
      <c r="AM260" s="366" t="str">
        <f>+IFERROR(('STS Analysis'!K260-'STS Analysis'!BM260)/'STS Analysis'!K260,"")</f>
        <v/>
      </c>
      <c r="AN260" s="370"/>
    </row>
    <row r="261" spans="1:40" ht="15" thickBot="1" x14ac:dyDescent="0.4">
      <c r="A261" s="306">
        <v>43672</v>
      </c>
      <c r="B261" s="360">
        <f>+IFERROR(('STS Analysis'!D261-'STS Analysis'!G261)/'STS Analysis'!D261,"")</f>
        <v>0.52113977202420525</v>
      </c>
      <c r="C261" s="361" t="str">
        <f>+IFERROR(('STS Analysis'!E261-'STS Analysis'!H261)/'STS Analysis'!E261,"")</f>
        <v/>
      </c>
      <c r="D261" s="362">
        <f>IFERROR(('STS Analysis'!D261-'STS Analysis'!G261)/('STS Analysis'!N261-'STS Analysis'!G261),"")</f>
        <v>4.9835640340492246E-2</v>
      </c>
      <c r="E261" s="363"/>
      <c r="F261" s="364" t="str">
        <f>+IFERROR(('STS Analysis'!G261-('STS Analysis'!W261))/'STS Analysis'!G261,"")</f>
        <v/>
      </c>
      <c r="G261" s="365" t="str">
        <f>+IFERROR(('STS Analysis'!H261-'STS Analysis'!X261)/'STS Analysis'!H261,"")</f>
        <v/>
      </c>
      <c r="H261" s="365" t="str">
        <f>+IFERROR(('STS Analysis'!I261-'STS Analysis'!Y261)/'STS Analysis'!I261,"")</f>
        <v/>
      </c>
      <c r="I261" s="365" t="str">
        <f>+IFERROR(('STS Analysis'!J261-'STS Analysis'!Z261)/'STS Analysis'!J261,"")</f>
        <v/>
      </c>
      <c r="J261" s="360" t="str">
        <f>+IFERROR(('STS Analysis'!W261-'STS Analysis'!AD261/1000)/'STS Analysis'!W261,"")</f>
        <v/>
      </c>
      <c r="K261" s="365" t="str">
        <f>+IFERROR(('STS Analysis'!X261-'STS Analysis'!AE261)/'STS Analysis'!X261,"")</f>
        <v/>
      </c>
      <c r="L261" s="365" t="str">
        <f>+IFERROR(('STS Analysis'!Y261-'STS Analysis'!AF261)/'STS Analysis'!Y261,"")</f>
        <v/>
      </c>
      <c r="M261" s="365" t="str">
        <f>+IFERROR(('STS Analysis'!Z261-'STS Analysis'!AG261)/'STS Analysis'!Z261,"")</f>
        <v/>
      </c>
      <c r="N261" s="360" t="str">
        <f>+IFERROR(('STS Analysis'!AD261-'STS Analysis'!AK261)/'STS Analysis'!AD261,"")</f>
        <v/>
      </c>
      <c r="O261" s="365" t="str">
        <f>+IFERROR(('STS Analysis'!AE261-'STS Analysis'!AL261)/'STS Analysis'!AE261,"")</f>
        <v/>
      </c>
      <c r="P261" s="365" t="str">
        <f>+IFERROR(('STS Analysis'!AF261-'STS Analysis'!AM261)/'STS Analysis'!AF261,"")</f>
        <v/>
      </c>
      <c r="Q261" s="365" t="str">
        <f>+IFERROR(('STS Analysis'!AG261-'STS Analysis'!AN261)/'STS Analysis'!AG261,"")</f>
        <v/>
      </c>
      <c r="R261" s="360" t="str">
        <f>+IFERROR(('STS Analysis'!AK261-'STS Analysis'!AQ261)/'STS Analysis'!AK261,"")</f>
        <v/>
      </c>
      <c r="S261" s="365" t="str">
        <f>+IFERROR(('STS Analysis'!AL261-'STS Analysis'!AX261)/'STS Analysis'!AL261,"")</f>
        <v/>
      </c>
      <c r="T261" s="365" t="str">
        <f>+IFERROR(('STS Analysis'!AM261-'STS Analysis'!AY261)/'STS Analysis'!AM261,"")</f>
        <v/>
      </c>
      <c r="U261" s="366" t="str">
        <f>+IFERROR(('STS Analysis'!AN261-'STS Analysis'!AZ261)/'STS Analysis'!AN261,"")</f>
        <v/>
      </c>
      <c r="V261" s="364" t="str">
        <f>+IFERROR(('STS Analysis'!D261-'STS Analysis'!AQ261/1000)/'STS Analysis'!D261,"")</f>
        <v/>
      </c>
      <c r="W261" s="367" t="str">
        <f>+IFERROR(('STS Analysis'!E261-'STS Analysis'!AX261)/'STS Analysis'!E261,"")</f>
        <v/>
      </c>
      <c r="X261" s="365" t="str">
        <f>+IFERROR(('STS Analysis'!I261-'STS Analysis'!AY261)/'STS Analysis'!I261,"")</f>
        <v/>
      </c>
      <c r="Y261" s="365" t="str">
        <f>+IFERROR(('STS Analysis'!J261-'STS Analysis'!AZ261)/'STS Analysis'!J261,"")</f>
        <v/>
      </c>
      <c r="Z261" s="368" t="str">
        <f>+IFERROR(('STS Analysis'!K261-'STS Analysis'!BA261)/'STS Analysis'!K261,"")</f>
        <v/>
      </c>
      <c r="AA261" s="360"/>
      <c r="AB261" s="365" t="str">
        <f>+IFERROR(('STS Analysis'!H261-'STS Analysis'!BD261)/'STS Analysis'!H261,"")</f>
        <v/>
      </c>
      <c r="AC261" s="365" t="str">
        <f>+IFERROR(('STS Analysis'!I261-'STS Analysis'!BE261)/'STS Analysis'!I261,"")</f>
        <v/>
      </c>
      <c r="AD261" s="366" t="str">
        <f>+IFERROR(('STS Analysis'!J261-'STS Analysis'!BF261)/'STS Analysis'!J261,"")</f>
        <v/>
      </c>
      <c r="AE261" s="364" t="str">
        <f>+IFERROR(('STS Analysis'!BC261-'STS Analysis'!BI261)/'STS Analysis'!BC261,"")</f>
        <v/>
      </c>
      <c r="AF261" s="365" t="str">
        <f>+IFERROR(('STS Analysis'!BD261-'STS Analysis'!BJ261)/'STS Analysis'!BD261,"")</f>
        <v/>
      </c>
      <c r="AG261" s="365" t="str">
        <f>+IFERROR(('STS Analysis'!BE261-'STS Analysis'!BK261)/'STS Analysis'!BE261,"")</f>
        <v/>
      </c>
      <c r="AH261" s="365" t="str">
        <f>+IFERROR(('STS Analysis'!BF261-'STS Analysis'!BL261)/'STS Analysis'!BF261,"")</f>
        <v/>
      </c>
      <c r="AI261" s="360" t="str">
        <f>+IFERROR(('STS Analysis'!D261-'STS Analysis'!BI261/1000)/'STS Analysis'!D261,"")</f>
        <v/>
      </c>
      <c r="AJ261" s="369" t="str">
        <f>+IFERROR(('STS Analysis'!E261-'STS Analysis'!BJ261)/'STS Analysis'!E261,"")</f>
        <v/>
      </c>
      <c r="AK261" s="365" t="str">
        <f>+IFERROR(('STS Analysis'!I261-'STS Analysis'!BK261)/'STS Analysis'!I261,"")</f>
        <v/>
      </c>
      <c r="AL261" s="365" t="str">
        <f>+IFERROR(('STS Analysis'!J261-'STS Analysis'!BL261)/'STS Analysis'!J261,"")</f>
        <v/>
      </c>
      <c r="AM261" s="366" t="str">
        <f>+IFERROR(('STS Analysis'!K261-'STS Analysis'!BM261)/'STS Analysis'!K261,"")</f>
        <v/>
      </c>
      <c r="AN261" s="370"/>
    </row>
    <row r="262" spans="1:40" ht="15" thickBot="1" x14ac:dyDescent="0.4">
      <c r="A262" s="306">
        <v>43673</v>
      </c>
      <c r="B262" s="307" t="str">
        <f>+IFERROR(('STS Analysis'!D262-'STS Analysis'!G262)/'STS Analysis'!D262,"")</f>
        <v/>
      </c>
      <c r="C262" s="296" t="str">
        <f>+IFERROR(('STS Analysis'!E262-'STS Analysis'!H262)/'STS Analysis'!E262,"")</f>
        <v/>
      </c>
      <c r="D262" s="308" t="str">
        <f>IFERROR(('STS Analysis'!D262-'STS Analysis'!G262)/('STS Analysis'!N262-'STS Analysis'!G262),"")</f>
        <v/>
      </c>
      <c r="E262" s="309"/>
      <c r="F262" s="310" t="str">
        <f>+IFERROR(('STS Analysis'!G262-('STS Analysis'!W262))/'STS Analysis'!G262,"")</f>
        <v/>
      </c>
      <c r="G262" s="311" t="str">
        <f>+IFERROR(('STS Analysis'!H262-'STS Analysis'!X262)/'STS Analysis'!H262,"")</f>
        <v/>
      </c>
      <c r="H262" s="311" t="str">
        <f>+IFERROR(('STS Analysis'!I262-'STS Analysis'!Y262)/'STS Analysis'!I262,"")</f>
        <v/>
      </c>
      <c r="I262" s="311" t="str">
        <f>+IFERROR(('STS Analysis'!J262-'STS Analysis'!Z262)/'STS Analysis'!J262,"")</f>
        <v/>
      </c>
      <c r="J262" s="307" t="str">
        <f>+IFERROR(('STS Analysis'!W262-'STS Analysis'!AD262/1000)/'STS Analysis'!W262,"")</f>
        <v/>
      </c>
      <c r="K262" s="311" t="str">
        <f>+IFERROR(('STS Analysis'!X262-'STS Analysis'!AE262)/'STS Analysis'!X262,"")</f>
        <v/>
      </c>
      <c r="L262" s="311" t="str">
        <f>+IFERROR(('STS Analysis'!Y262-'STS Analysis'!AF262)/'STS Analysis'!Y262,"")</f>
        <v/>
      </c>
      <c r="M262" s="311" t="str">
        <f>+IFERROR(('STS Analysis'!Z262-'STS Analysis'!AG262)/'STS Analysis'!Z262,"")</f>
        <v/>
      </c>
      <c r="N262" s="307" t="str">
        <f>+IFERROR(('STS Analysis'!AD262-'STS Analysis'!AK262)/'STS Analysis'!AD262,"")</f>
        <v/>
      </c>
      <c r="O262" s="311" t="str">
        <f>+IFERROR(('STS Analysis'!AE262-'STS Analysis'!AL262)/'STS Analysis'!AE262,"")</f>
        <v/>
      </c>
      <c r="P262" s="311" t="str">
        <f>+IFERROR(('STS Analysis'!AF262-'STS Analysis'!AM262)/'STS Analysis'!AF262,"")</f>
        <v/>
      </c>
      <c r="Q262" s="311" t="str">
        <f>+IFERROR(('STS Analysis'!AG262-'STS Analysis'!AN262)/'STS Analysis'!AG262,"")</f>
        <v/>
      </c>
      <c r="R262" s="307" t="str">
        <f>+IFERROR(('STS Analysis'!AK262-'STS Analysis'!AQ262)/'STS Analysis'!AK262,"")</f>
        <v/>
      </c>
      <c r="S262" s="311" t="str">
        <f>+IFERROR(('STS Analysis'!AL262-'STS Analysis'!AX262)/'STS Analysis'!AL262,"")</f>
        <v/>
      </c>
      <c r="T262" s="311" t="str">
        <f>+IFERROR(('STS Analysis'!AM262-'STS Analysis'!AY262)/'STS Analysis'!AM262,"")</f>
        <v/>
      </c>
      <c r="U262" s="312" t="str">
        <f>+IFERROR(('STS Analysis'!AN262-'STS Analysis'!AZ262)/'STS Analysis'!AN262,"")</f>
        <v/>
      </c>
      <c r="V262" s="310" t="str">
        <f>+IFERROR(('STS Analysis'!D262-'STS Analysis'!AQ262/1000)/'STS Analysis'!D262,"")</f>
        <v/>
      </c>
      <c r="W262" s="299" t="str">
        <f>+IFERROR(('STS Analysis'!E262-'STS Analysis'!AX262)/'STS Analysis'!E262,"")</f>
        <v/>
      </c>
      <c r="X262" s="311" t="str">
        <f>+IFERROR(('STS Analysis'!I262-'STS Analysis'!AY262)/'STS Analysis'!I262,"")</f>
        <v/>
      </c>
      <c r="Y262" s="311" t="str">
        <f>+IFERROR(('STS Analysis'!J262-'STS Analysis'!AZ262)/'STS Analysis'!J262,"")</f>
        <v/>
      </c>
      <c r="Z262" s="313" t="str">
        <f>+IFERROR(('STS Analysis'!K262-'STS Analysis'!BA262)/'STS Analysis'!K262,"")</f>
        <v/>
      </c>
      <c r="AA262" s="307"/>
      <c r="AB262" s="311" t="str">
        <f>+IFERROR(('STS Analysis'!H262-'STS Analysis'!BD262)/'STS Analysis'!H262,"")</f>
        <v/>
      </c>
      <c r="AC262" s="311" t="str">
        <f>+IFERROR(('STS Analysis'!I262-'STS Analysis'!BE262)/'STS Analysis'!I262,"")</f>
        <v/>
      </c>
      <c r="AD262" s="312" t="str">
        <f>+IFERROR(('STS Analysis'!J262-'STS Analysis'!BF262)/'STS Analysis'!J262,"")</f>
        <v/>
      </c>
      <c r="AE262" s="310" t="str">
        <f>+IFERROR(('STS Analysis'!BC262-'STS Analysis'!BI262)/'STS Analysis'!BC262,"")</f>
        <v/>
      </c>
      <c r="AF262" s="311" t="str">
        <f>+IFERROR(('STS Analysis'!BD262-'STS Analysis'!BJ262)/'STS Analysis'!BD262,"")</f>
        <v/>
      </c>
      <c r="AG262" s="311" t="str">
        <f>+IFERROR(('STS Analysis'!BE262-'STS Analysis'!BK262)/'STS Analysis'!BE262,"")</f>
        <v/>
      </c>
      <c r="AH262" s="311" t="str">
        <f>+IFERROR(('STS Analysis'!BF262-'STS Analysis'!BL262)/'STS Analysis'!BF262,"")</f>
        <v/>
      </c>
      <c r="AI262" s="307" t="str">
        <f>+IFERROR(('STS Analysis'!D262-'STS Analysis'!BI262/1000)/'STS Analysis'!D262,"")</f>
        <v/>
      </c>
      <c r="AJ262" s="338" t="str">
        <f>+IFERROR(('STS Analysis'!E262-'STS Analysis'!BJ262)/'STS Analysis'!E262,"")</f>
        <v/>
      </c>
      <c r="AK262" s="311" t="str">
        <f>+IFERROR(('STS Analysis'!I262-'STS Analysis'!BK262)/'STS Analysis'!I262,"")</f>
        <v/>
      </c>
      <c r="AL262" s="311" t="str">
        <f>+IFERROR(('STS Analysis'!J262-'STS Analysis'!BL262)/'STS Analysis'!J262,"")</f>
        <v/>
      </c>
      <c r="AM262" s="312" t="str">
        <f>+IFERROR(('STS Analysis'!K262-'STS Analysis'!BM262)/'STS Analysis'!K262,"")</f>
        <v/>
      </c>
      <c r="AN262" s="279"/>
    </row>
    <row r="263" spans="1:40" ht="15" thickBot="1" x14ac:dyDescent="0.4">
      <c r="A263" s="306">
        <v>43674</v>
      </c>
      <c r="B263" s="307" t="str">
        <f>+IFERROR(('STS Analysis'!D263-'STS Analysis'!G263)/'STS Analysis'!D263,"")</f>
        <v/>
      </c>
      <c r="C263" s="296" t="str">
        <f>+IFERROR(('STS Analysis'!E263-'STS Analysis'!H263)/'STS Analysis'!E263,"")</f>
        <v/>
      </c>
      <c r="D263" s="308" t="str">
        <f>IFERROR(('STS Analysis'!D263-'STS Analysis'!G263)/('STS Analysis'!N263-'STS Analysis'!G263),"")</f>
        <v/>
      </c>
      <c r="E263" s="309"/>
      <c r="F263" s="310" t="str">
        <f>+IFERROR(('STS Analysis'!G263-('STS Analysis'!W263))/'STS Analysis'!G263,"")</f>
        <v/>
      </c>
      <c r="G263" s="311" t="str">
        <f>+IFERROR(('STS Analysis'!H263-'STS Analysis'!X263)/'STS Analysis'!H263,"")</f>
        <v/>
      </c>
      <c r="H263" s="311" t="str">
        <f>+IFERROR(('STS Analysis'!I263-'STS Analysis'!Y263)/'STS Analysis'!I263,"")</f>
        <v/>
      </c>
      <c r="I263" s="311" t="str">
        <f>+IFERROR(('STS Analysis'!J263-'STS Analysis'!Z263)/'STS Analysis'!J263,"")</f>
        <v/>
      </c>
      <c r="J263" s="307" t="str">
        <f>+IFERROR(('STS Analysis'!W263-'STS Analysis'!AD263/1000)/'STS Analysis'!W263,"")</f>
        <v/>
      </c>
      <c r="K263" s="311" t="str">
        <f>+IFERROR(('STS Analysis'!X263-'STS Analysis'!AE263)/'STS Analysis'!X263,"")</f>
        <v/>
      </c>
      <c r="L263" s="311" t="str">
        <f>+IFERROR(('STS Analysis'!Y263-'STS Analysis'!AF263)/'STS Analysis'!Y263,"")</f>
        <v/>
      </c>
      <c r="M263" s="311" t="str">
        <f>+IFERROR(('STS Analysis'!Z263-'STS Analysis'!AG263)/'STS Analysis'!Z263,"")</f>
        <v/>
      </c>
      <c r="N263" s="307" t="str">
        <f>+IFERROR(('STS Analysis'!AD263-'STS Analysis'!AK263)/'STS Analysis'!AD263,"")</f>
        <v/>
      </c>
      <c r="O263" s="311" t="str">
        <f>+IFERROR(('STS Analysis'!AE263-'STS Analysis'!AL263)/'STS Analysis'!AE263,"")</f>
        <v/>
      </c>
      <c r="P263" s="311" t="str">
        <f>+IFERROR(('STS Analysis'!AF263-'STS Analysis'!AM263)/'STS Analysis'!AF263,"")</f>
        <v/>
      </c>
      <c r="Q263" s="311" t="str">
        <f>+IFERROR(('STS Analysis'!AG263-'STS Analysis'!AN263)/'STS Analysis'!AG263,"")</f>
        <v/>
      </c>
      <c r="R263" s="307" t="str">
        <f>+IFERROR(('STS Analysis'!AK263-'STS Analysis'!AQ263)/'STS Analysis'!AK263,"")</f>
        <v/>
      </c>
      <c r="S263" s="311" t="str">
        <f>+IFERROR(('STS Analysis'!AL263-'STS Analysis'!AX263)/'STS Analysis'!AL263,"")</f>
        <v/>
      </c>
      <c r="T263" s="311" t="str">
        <f>+IFERROR(('STS Analysis'!AM263-'STS Analysis'!AY263)/'STS Analysis'!AM263,"")</f>
        <v/>
      </c>
      <c r="U263" s="312" t="str">
        <f>+IFERROR(('STS Analysis'!AN263-'STS Analysis'!AZ263)/'STS Analysis'!AN263,"")</f>
        <v/>
      </c>
      <c r="V263" s="310" t="str">
        <f>+IFERROR(('STS Analysis'!D263-'STS Analysis'!AQ263/1000)/'STS Analysis'!D263,"")</f>
        <v/>
      </c>
      <c r="W263" s="299" t="str">
        <f>+IFERROR(('STS Analysis'!E263-'STS Analysis'!AX263)/'STS Analysis'!E263,"")</f>
        <v/>
      </c>
      <c r="X263" s="311" t="str">
        <f>+IFERROR(('STS Analysis'!I263-'STS Analysis'!AY263)/'STS Analysis'!I263,"")</f>
        <v/>
      </c>
      <c r="Y263" s="311" t="str">
        <f>+IFERROR(('STS Analysis'!J263-'STS Analysis'!AZ263)/'STS Analysis'!J263,"")</f>
        <v/>
      </c>
      <c r="Z263" s="313" t="str">
        <f>+IFERROR(('STS Analysis'!K263-'STS Analysis'!BA263)/'STS Analysis'!K263,"")</f>
        <v/>
      </c>
      <c r="AA263" s="307"/>
      <c r="AB263" s="311" t="str">
        <f>+IFERROR(('STS Analysis'!H263-'STS Analysis'!BD263)/'STS Analysis'!H263,"")</f>
        <v/>
      </c>
      <c r="AC263" s="311" t="str">
        <f>+IFERROR(('STS Analysis'!I263-'STS Analysis'!BE263)/'STS Analysis'!I263,"")</f>
        <v/>
      </c>
      <c r="AD263" s="312" t="str">
        <f>+IFERROR(('STS Analysis'!J263-'STS Analysis'!BF263)/'STS Analysis'!J263,"")</f>
        <v/>
      </c>
      <c r="AE263" s="310" t="str">
        <f>+IFERROR(('STS Analysis'!BC263-'STS Analysis'!BI263)/'STS Analysis'!BC263,"")</f>
        <v/>
      </c>
      <c r="AF263" s="311" t="str">
        <f>+IFERROR(('STS Analysis'!BD263-'STS Analysis'!BJ263)/'STS Analysis'!BD263,"")</f>
        <v/>
      </c>
      <c r="AG263" s="311" t="str">
        <f>+IFERROR(('STS Analysis'!BE263-'STS Analysis'!BK263)/'STS Analysis'!BE263,"")</f>
        <v/>
      </c>
      <c r="AH263" s="311" t="str">
        <f>+IFERROR(('STS Analysis'!BF263-'STS Analysis'!BL263)/'STS Analysis'!BF263,"")</f>
        <v/>
      </c>
      <c r="AI263" s="307" t="str">
        <f>+IFERROR(('STS Analysis'!D263-'STS Analysis'!BI263/1000)/'STS Analysis'!D263,"")</f>
        <v/>
      </c>
      <c r="AJ263" s="338" t="str">
        <f>+IFERROR(('STS Analysis'!E263-'STS Analysis'!BJ263)/'STS Analysis'!E263,"")</f>
        <v/>
      </c>
      <c r="AK263" s="311" t="str">
        <f>+IFERROR(('STS Analysis'!I263-'STS Analysis'!BK263)/'STS Analysis'!I263,"")</f>
        <v/>
      </c>
      <c r="AL263" s="311" t="str">
        <f>+IFERROR(('STS Analysis'!J263-'STS Analysis'!BL263)/'STS Analysis'!J263,"")</f>
        <v/>
      </c>
      <c r="AM263" s="312" t="str">
        <f>+IFERROR(('STS Analysis'!K263-'STS Analysis'!BM263)/'STS Analysis'!K263,"")</f>
        <v/>
      </c>
      <c r="AN263" s="279"/>
    </row>
    <row r="264" spans="1:40" ht="15" thickBot="1" x14ac:dyDescent="0.4">
      <c r="A264" s="306">
        <v>43675</v>
      </c>
      <c r="B264" s="360">
        <f>+IFERROR(('STS Analysis'!D264-'STS Analysis'!G264)/'STS Analysis'!D264,"")</f>
        <v>0.73823907620353035</v>
      </c>
      <c r="C264" s="361" t="str">
        <f>+IFERROR(('STS Analysis'!E264-'STS Analysis'!H264)/'STS Analysis'!E264,"")</f>
        <v/>
      </c>
      <c r="D264" s="362">
        <f>IFERROR(('STS Analysis'!D264-'STS Analysis'!G264)/('STS Analysis'!N264-'STS Analysis'!G264),"")</f>
        <v>0.25746699123661998</v>
      </c>
      <c r="E264" s="363"/>
      <c r="F264" s="364" t="str">
        <f>+IFERROR(('STS Analysis'!G264-('STS Analysis'!W264))/'STS Analysis'!G264,"")</f>
        <v/>
      </c>
      <c r="G264" s="365" t="str">
        <f>+IFERROR(('STS Analysis'!H264-'STS Analysis'!X264)/'STS Analysis'!H264,"")</f>
        <v/>
      </c>
      <c r="H264" s="365" t="str">
        <f>+IFERROR(('STS Analysis'!I264-'STS Analysis'!Y264)/'STS Analysis'!I264,"")</f>
        <v/>
      </c>
      <c r="I264" s="365" t="str">
        <f>+IFERROR(('STS Analysis'!J264-'STS Analysis'!Z264)/'STS Analysis'!J264,"")</f>
        <v/>
      </c>
      <c r="J264" s="360" t="str">
        <f>+IFERROR(('STS Analysis'!W264-'STS Analysis'!AD264/1000)/'STS Analysis'!W264,"")</f>
        <v/>
      </c>
      <c r="K264" s="365" t="str">
        <f>+IFERROR(('STS Analysis'!X264-'STS Analysis'!AE264)/'STS Analysis'!X264,"")</f>
        <v/>
      </c>
      <c r="L264" s="365" t="str">
        <f>+IFERROR(('STS Analysis'!Y264-'STS Analysis'!AF264)/'STS Analysis'!Y264,"")</f>
        <v/>
      </c>
      <c r="M264" s="365" t="str">
        <f>+IFERROR(('STS Analysis'!Z264-'STS Analysis'!AG264)/'STS Analysis'!Z264,"")</f>
        <v/>
      </c>
      <c r="N264" s="360" t="str">
        <f>+IFERROR(('STS Analysis'!AD264-'STS Analysis'!AK264)/'STS Analysis'!AD264,"")</f>
        <v/>
      </c>
      <c r="O264" s="365" t="str">
        <f>+IFERROR(('STS Analysis'!AE264-'STS Analysis'!AL264)/'STS Analysis'!AE264,"")</f>
        <v/>
      </c>
      <c r="P264" s="365" t="str">
        <f>+IFERROR(('STS Analysis'!AF264-'STS Analysis'!AM264)/'STS Analysis'!AF264,"")</f>
        <v/>
      </c>
      <c r="Q264" s="365" t="str">
        <f>+IFERROR(('STS Analysis'!AG264-'STS Analysis'!AN264)/'STS Analysis'!AG264,"")</f>
        <v/>
      </c>
      <c r="R264" s="360" t="str">
        <f>+IFERROR(('STS Analysis'!AK264-'STS Analysis'!AQ264)/'STS Analysis'!AK264,"")</f>
        <v/>
      </c>
      <c r="S264" s="365" t="str">
        <f>+IFERROR(('STS Analysis'!AL264-'STS Analysis'!AX264)/'STS Analysis'!AL264,"")</f>
        <v/>
      </c>
      <c r="T264" s="365" t="str">
        <f>+IFERROR(('STS Analysis'!AM264-'STS Analysis'!AY264)/'STS Analysis'!AM264,"")</f>
        <v/>
      </c>
      <c r="U264" s="366" t="str">
        <f>+IFERROR(('STS Analysis'!AN264-'STS Analysis'!AZ264)/'STS Analysis'!AN264,"")</f>
        <v/>
      </c>
      <c r="V264" s="364" t="str">
        <f>+IFERROR(('STS Analysis'!D264-'STS Analysis'!AQ264/1000)/'STS Analysis'!D264,"")</f>
        <v/>
      </c>
      <c r="W264" s="367" t="str">
        <f>+IFERROR(('STS Analysis'!E264-'STS Analysis'!AX264)/'STS Analysis'!E264,"")</f>
        <v/>
      </c>
      <c r="X264" s="365" t="str">
        <f>+IFERROR(('STS Analysis'!I264-'STS Analysis'!AY264)/'STS Analysis'!I264,"")</f>
        <v/>
      </c>
      <c r="Y264" s="365" t="str">
        <f>+IFERROR(('STS Analysis'!J264-'STS Analysis'!AZ264)/'STS Analysis'!J264,"")</f>
        <v/>
      </c>
      <c r="Z264" s="368" t="str">
        <f>+IFERROR(('STS Analysis'!K264-'STS Analysis'!BA264)/'STS Analysis'!K264,"")</f>
        <v/>
      </c>
      <c r="AA264" s="360"/>
      <c r="AB264" s="365" t="str">
        <f>+IFERROR(('STS Analysis'!H264-'STS Analysis'!BD264)/'STS Analysis'!H264,"")</f>
        <v/>
      </c>
      <c r="AC264" s="365" t="str">
        <f>+IFERROR(('STS Analysis'!I264-'STS Analysis'!BE264)/'STS Analysis'!I264,"")</f>
        <v/>
      </c>
      <c r="AD264" s="366" t="str">
        <f>+IFERROR(('STS Analysis'!J264-'STS Analysis'!BF264)/'STS Analysis'!J264,"")</f>
        <v/>
      </c>
      <c r="AE264" s="364" t="str">
        <f>+IFERROR(('STS Analysis'!BC264-'STS Analysis'!BI264)/'STS Analysis'!BC264,"")</f>
        <v/>
      </c>
      <c r="AF264" s="365" t="str">
        <f>+IFERROR(('STS Analysis'!BD264-'STS Analysis'!BJ264)/'STS Analysis'!BD264,"")</f>
        <v/>
      </c>
      <c r="AG264" s="365" t="str">
        <f>+IFERROR(('STS Analysis'!BE264-'STS Analysis'!BK264)/'STS Analysis'!BE264,"")</f>
        <v/>
      </c>
      <c r="AH264" s="365" t="str">
        <f>+IFERROR(('STS Analysis'!BF264-'STS Analysis'!BL264)/'STS Analysis'!BF264,"")</f>
        <v/>
      </c>
      <c r="AI264" s="360" t="str">
        <f>+IFERROR(('STS Analysis'!D264-'STS Analysis'!BI264/1000)/'STS Analysis'!D264,"")</f>
        <v/>
      </c>
      <c r="AJ264" s="369" t="str">
        <f>+IFERROR(('STS Analysis'!E264-'STS Analysis'!BJ264)/'STS Analysis'!E264,"")</f>
        <v/>
      </c>
      <c r="AK264" s="365" t="str">
        <f>+IFERROR(('STS Analysis'!I264-'STS Analysis'!BK264)/'STS Analysis'!I264,"")</f>
        <v/>
      </c>
      <c r="AL264" s="365" t="str">
        <f>+IFERROR(('STS Analysis'!J264-'STS Analysis'!BL264)/'STS Analysis'!J264,"")</f>
        <v/>
      </c>
      <c r="AM264" s="366" t="str">
        <f>+IFERROR(('STS Analysis'!K264-'STS Analysis'!BM264)/'STS Analysis'!K264,"")</f>
        <v/>
      </c>
      <c r="AN264" s="370"/>
    </row>
    <row r="265" spans="1:40" ht="15" thickBot="1" x14ac:dyDescent="0.4">
      <c r="A265" s="306">
        <v>43676</v>
      </c>
      <c r="B265" s="360" t="str">
        <f>+IFERROR(('STS Analysis'!D265-'STS Analysis'!G265)/'STS Analysis'!D265,"")</f>
        <v/>
      </c>
      <c r="C265" s="361" t="str">
        <f>+IFERROR(('STS Analysis'!E265-'STS Analysis'!H265)/'STS Analysis'!E265,"")</f>
        <v/>
      </c>
      <c r="D265" s="362" t="str">
        <f>IFERROR(('STS Analysis'!D265-'STS Analysis'!G265)/('STS Analysis'!N265-'STS Analysis'!G265),"")</f>
        <v/>
      </c>
      <c r="E265" s="363"/>
      <c r="F265" s="364" t="str">
        <f>+IFERROR(('STS Analysis'!G265-('STS Analysis'!W265))/'STS Analysis'!G265,"")</f>
        <v/>
      </c>
      <c r="G265" s="365" t="str">
        <f>+IFERROR(('STS Analysis'!H265-'STS Analysis'!X265)/'STS Analysis'!H265,"")</f>
        <v/>
      </c>
      <c r="H265" s="365" t="str">
        <f>+IFERROR(('STS Analysis'!I265-'STS Analysis'!Y265)/'STS Analysis'!I265,"")</f>
        <v/>
      </c>
      <c r="I265" s="365" t="str">
        <f>+IFERROR(('STS Analysis'!J265-'STS Analysis'!Z265)/'STS Analysis'!J265,"")</f>
        <v/>
      </c>
      <c r="J265" s="360" t="str">
        <f>+IFERROR(('STS Analysis'!W265-'STS Analysis'!AD265/1000)/'STS Analysis'!W265,"")</f>
        <v/>
      </c>
      <c r="K265" s="365" t="str">
        <f>+IFERROR(('STS Analysis'!X265-'STS Analysis'!AE265)/'STS Analysis'!X265,"")</f>
        <v/>
      </c>
      <c r="L265" s="365" t="str">
        <f>+IFERROR(('STS Analysis'!Y265-'STS Analysis'!AF265)/'STS Analysis'!Y265,"")</f>
        <v/>
      </c>
      <c r="M265" s="365" t="str">
        <f>+IFERROR(('STS Analysis'!Z265-'STS Analysis'!AG265)/'STS Analysis'!Z265,"")</f>
        <v/>
      </c>
      <c r="N265" s="360" t="str">
        <f>+IFERROR(('STS Analysis'!AD265-'STS Analysis'!AK265)/'STS Analysis'!AD265,"")</f>
        <v/>
      </c>
      <c r="O265" s="365" t="str">
        <f>+IFERROR(('STS Analysis'!AE265-'STS Analysis'!AL265)/'STS Analysis'!AE265,"")</f>
        <v/>
      </c>
      <c r="P265" s="365" t="str">
        <f>+IFERROR(('STS Analysis'!AF265-'STS Analysis'!AM265)/'STS Analysis'!AF265,"")</f>
        <v/>
      </c>
      <c r="Q265" s="365" t="str">
        <f>+IFERROR(('STS Analysis'!AG265-'STS Analysis'!AN265)/'STS Analysis'!AG265,"")</f>
        <v/>
      </c>
      <c r="R265" s="360" t="str">
        <f>+IFERROR(('STS Analysis'!AK265-'STS Analysis'!AQ265)/'STS Analysis'!AK265,"")</f>
        <v/>
      </c>
      <c r="S265" s="365" t="str">
        <f>+IFERROR(('STS Analysis'!AL265-'STS Analysis'!AX265)/'STS Analysis'!AL265,"")</f>
        <v/>
      </c>
      <c r="T265" s="365" t="str">
        <f>+IFERROR(('STS Analysis'!AM265-'STS Analysis'!AY265)/'STS Analysis'!AM265,"")</f>
        <v/>
      </c>
      <c r="U265" s="366" t="str">
        <f>+IFERROR(('STS Analysis'!AN265-'STS Analysis'!AZ265)/'STS Analysis'!AN265,"")</f>
        <v/>
      </c>
      <c r="V265" s="364" t="str">
        <f>+IFERROR(('STS Analysis'!D265-'STS Analysis'!AQ265/1000)/'STS Analysis'!D265,"")</f>
        <v/>
      </c>
      <c r="W265" s="367" t="str">
        <f>+IFERROR(('STS Analysis'!E265-'STS Analysis'!AX265)/'STS Analysis'!E265,"")</f>
        <v/>
      </c>
      <c r="X265" s="365" t="str">
        <f>+IFERROR(('STS Analysis'!I265-'STS Analysis'!AY265)/'STS Analysis'!I265,"")</f>
        <v/>
      </c>
      <c r="Y265" s="365" t="str">
        <f>+IFERROR(('STS Analysis'!J265-'STS Analysis'!AZ265)/'STS Analysis'!J265,"")</f>
        <v/>
      </c>
      <c r="Z265" s="368" t="str">
        <f>+IFERROR(('STS Analysis'!K265-'STS Analysis'!BA265)/'STS Analysis'!K265,"")</f>
        <v/>
      </c>
      <c r="AA265" s="360"/>
      <c r="AB265" s="365" t="str">
        <f>+IFERROR(('STS Analysis'!H265-'STS Analysis'!BD265)/'STS Analysis'!H265,"")</f>
        <v/>
      </c>
      <c r="AC265" s="365" t="str">
        <f>+IFERROR(('STS Analysis'!I265-'STS Analysis'!BE265)/'STS Analysis'!I265,"")</f>
        <v/>
      </c>
      <c r="AD265" s="366" t="str">
        <f>+IFERROR(('STS Analysis'!J265-'STS Analysis'!BF265)/'STS Analysis'!J265,"")</f>
        <v/>
      </c>
      <c r="AE265" s="364" t="str">
        <f>+IFERROR(('STS Analysis'!BC265-'STS Analysis'!BI265)/'STS Analysis'!BC265,"")</f>
        <v/>
      </c>
      <c r="AF265" s="365" t="str">
        <f>+IFERROR(('STS Analysis'!BD265-'STS Analysis'!BJ265)/'STS Analysis'!BD265,"")</f>
        <v/>
      </c>
      <c r="AG265" s="365" t="str">
        <f>+IFERROR(('STS Analysis'!BE265-'STS Analysis'!BK265)/'STS Analysis'!BE265,"")</f>
        <v/>
      </c>
      <c r="AH265" s="365" t="str">
        <f>+IFERROR(('STS Analysis'!BF265-'STS Analysis'!BL265)/'STS Analysis'!BF265,"")</f>
        <v/>
      </c>
      <c r="AI265" s="360" t="str">
        <f>+IFERROR(('STS Analysis'!D265-'STS Analysis'!BI265/1000)/'STS Analysis'!D265,"")</f>
        <v/>
      </c>
      <c r="AJ265" s="369" t="str">
        <f>+IFERROR(('STS Analysis'!E265-'STS Analysis'!BJ265)/'STS Analysis'!E265,"")</f>
        <v/>
      </c>
      <c r="AK265" s="365" t="str">
        <f>+IFERROR(('STS Analysis'!I265-'STS Analysis'!BK265)/'STS Analysis'!I265,"")</f>
        <v/>
      </c>
      <c r="AL265" s="365" t="str">
        <f>+IFERROR(('STS Analysis'!J265-'STS Analysis'!BL265)/'STS Analysis'!J265,"")</f>
        <v/>
      </c>
      <c r="AM265" s="366" t="str">
        <f>+IFERROR(('STS Analysis'!K265-'STS Analysis'!BM265)/'STS Analysis'!K265,"")</f>
        <v/>
      </c>
      <c r="AN265" s="370"/>
    </row>
    <row r="266" spans="1:40" ht="15" thickBot="1" x14ac:dyDescent="0.4">
      <c r="A266" s="306">
        <v>43677</v>
      </c>
      <c r="B266" s="360">
        <f>+IFERROR(('STS Analysis'!D266-'STS Analysis'!G266)/'STS Analysis'!D266,"")</f>
        <v>0.43168923472060444</v>
      </c>
      <c r="C266" s="361">
        <f>+IFERROR(('STS Analysis'!E266-'STS Analysis'!H266)/'STS Analysis'!E266,"")</f>
        <v>0.43103448275862066</v>
      </c>
      <c r="D266" s="362">
        <f>IFERROR(('STS Analysis'!D266-'STS Analysis'!G266)/('STS Analysis'!N266-'STS Analysis'!G266),"")</f>
        <v>4.9559825366721655E-2</v>
      </c>
      <c r="E266" s="363"/>
      <c r="F266" s="364" t="str">
        <f>+IFERROR(('STS Analysis'!G266-('STS Analysis'!W266))/'STS Analysis'!G266,"")</f>
        <v/>
      </c>
      <c r="G266" s="365" t="str">
        <f>+IFERROR(('STS Analysis'!H266-'STS Analysis'!X266)/'STS Analysis'!H266,"")</f>
        <v/>
      </c>
      <c r="H266" s="365" t="str">
        <f>+IFERROR(('STS Analysis'!I266-'STS Analysis'!Y266)/'STS Analysis'!I266,"")</f>
        <v/>
      </c>
      <c r="I266" s="365" t="str">
        <f>+IFERROR(('STS Analysis'!J266-'STS Analysis'!Z266)/'STS Analysis'!J266,"")</f>
        <v/>
      </c>
      <c r="J266" s="360" t="str">
        <f>+IFERROR(('STS Analysis'!W266-'STS Analysis'!AD266/1000)/'STS Analysis'!W266,"")</f>
        <v/>
      </c>
      <c r="K266" s="365" t="str">
        <f>+IFERROR(('STS Analysis'!X266-'STS Analysis'!AE266)/'STS Analysis'!X266,"")</f>
        <v/>
      </c>
      <c r="L266" s="365" t="str">
        <f>+IFERROR(('STS Analysis'!Y266-'STS Analysis'!AF266)/'STS Analysis'!Y266,"")</f>
        <v/>
      </c>
      <c r="M266" s="365" t="str">
        <f>+IFERROR(('STS Analysis'!Z266-'STS Analysis'!AG266)/'STS Analysis'!Z266,"")</f>
        <v/>
      </c>
      <c r="N266" s="360" t="str">
        <f>+IFERROR(('STS Analysis'!AD266-'STS Analysis'!AK266)/'STS Analysis'!AD266,"")</f>
        <v/>
      </c>
      <c r="O266" s="365" t="str">
        <f>+IFERROR(('STS Analysis'!AE266-'STS Analysis'!AL266)/'STS Analysis'!AE266,"")</f>
        <v/>
      </c>
      <c r="P266" s="365" t="str">
        <f>+IFERROR(('STS Analysis'!AF266-'STS Analysis'!AM266)/'STS Analysis'!AF266,"")</f>
        <v/>
      </c>
      <c r="Q266" s="365" t="str">
        <f>+IFERROR(('STS Analysis'!AG266-'STS Analysis'!AN266)/'STS Analysis'!AG266,"")</f>
        <v/>
      </c>
      <c r="R266" s="360" t="str">
        <f>+IFERROR(('STS Analysis'!AK266-'STS Analysis'!AQ266)/'STS Analysis'!AK266,"")</f>
        <v/>
      </c>
      <c r="S266" s="365" t="str">
        <f>+IFERROR(('STS Analysis'!AL266-'STS Analysis'!AX266)/'STS Analysis'!AL266,"")</f>
        <v/>
      </c>
      <c r="T266" s="365" t="str">
        <f>+IFERROR(('STS Analysis'!AM266-'STS Analysis'!AY266)/'STS Analysis'!AM266,"")</f>
        <v/>
      </c>
      <c r="U266" s="366" t="str">
        <f>+IFERROR(('STS Analysis'!AN266-'STS Analysis'!AZ266)/'STS Analysis'!AN266,"")</f>
        <v/>
      </c>
      <c r="V266" s="364">
        <f>+IFERROR(('STS Analysis'!D266-'STS Analysis'!AQ266/1000)/'STS Analysis'!D266,"")</f>
        <v>0.97489275492957728</v>
      </c>
      <c r="W266" s="367">
        <f>+IFERROR(('STS Analysis'!E266-'STS Analysis'!AX266)/'STS Analysis'!E266,"")</f>
        <v>1</v>
      </c>
      <c r="X266" s="365">
        <f>+IFERROR(('STS Analysis'!I266-'STS Analysis'!AY266)/'STS Analysis'!I266,"")</f>
        <v>0.8408602150537634</v>
      </c>
      <c r="Y266" s="365" t="str">
        <f>+IFERROR(('STS Analysis'!J266-'STS Analysis'!AZ266)/'STS Analysis'!J266,"")</f>
        <v/>
      </c>
      <c r="Z266" s="368" t="str">
        <f>+IFERROR(('STS Analysis'!K266-'STS Analysis'!BA266)/'STS Analysis'!K266,"")</f>
        <v/>
      </c>
      <c r="AA266" s="360"/>
      <c r="AB266" s="365" t="str">
        <f>+IFERROR(('STS Analysis'!H266-'STS Analysis'!BD266)/'STS Analysis'!H266,"")</f>
        <v/>
      </c>
      <c r="AC266" s="365" t="str">
        <f>+IFERROR(('STS Analysis'!I266-'STS Analysis'!BE266)/'STS Analysis'!I266,"")</f>
        <v/>
      </c>
      <c r="AD266" s="366" t="str">
        <f>+IFERROR(('STS Analysis'!J266-'STS Analysis'!BF266)/'STS Analysis'!J266,"")</f>
        <v/>
      </c>
      <c r="AE266" s="364" t="str">
        <f>+IFERROR(('STS Analysis'!BC266-'STS Analysis'!BI266)/'STS Analysis'!BC266,"")</f>
        <v/>
      </c>
      <c r="AF266" s="365" t="str">
        <f>+IFERROR(('STS Analysis'!BD266-'STS Analysis'!BJ266)/'STS Analysis'!BD266,"")</f>
        <v/>
      </c>
      <c r="AG266" s="365" t="str">
        <f>+IFERROR(('STS Analysis'!BE266-'STS Analysis'!BK266)/'STS Analysis'!BE266,"")</f>
        <v/>
      </c>
      <c r="AH266" s="365" t="str">
        <f>+IFERROR(('STS Analysis'!BF266-'STS Analysis'!BL266)/'STS Analysis'!BF266,"")</f>
        <v/>
      </c>
      <c r="AI266" s="360">
        <f>+IFERROR(('STS Analysis'!D266-'STS Analysis'!BI266/1000)/'STS Analysis'!D266,"")</f>
        <v>1</v>
      </c>
      <c r="AJ266" s="369">
        <f>+IFERROR(('STS Analysis'!E266-'STS Analysis'!BJ266)/'STS Analysis'!E266,"")</f>
        <v>1</v>
      </c>
      <c r="AK266" s="365">
        <f>+IFERROR(('STS Analysis'!I266-'STS Analysis'!BK266)/'STS Analysis'!I266,"")</f>
        <v>0.97419354838709682</v>
      </c>
      <c r="AL266" s="365" t="str">
        <f>+IFERROR(('STS Analysis'!J266-'STS Analysis'!BL266)/'STS Analysis'!J266,"")</f>
        <v/>
      </c>
      <c r="AM266" s="366" t="str">
        <f>+IFERROR(('STS Analysis'!K266-'STS Analysis'!BM266)/'STS Analysis'!K266,"")</f>
        <v/>
      </c>
      <c r="AN266" s="370"/>
    </row>
    <row r="267" spans="1:40" ht="15" thickBot="1" x14ac:dyDescent="0.4">
      <c r="A267" s="306">
        <v>43678</v>
      </c>
      <c r="B267" s="360" t="str">
        <f>+IFERROR(('STS Analysis'!D267-'STS Analysis'!G267)/'STS Analysis'!D267,"")</f>
        <v/>
      </c>
      <c r="C267" s="361" t="str">
        <f>+IFERROR(('STS Analysis'!E267-'STS Analysis'!H267)/'STS Analysis'!E267,"")</f>
        <v/>
      </c>
      <c r="D267" s="362" t="str">
        <f>IFERROR(('STS Analysis'!D267-'STS Analysis'!G267)/('STS Analysis'!N267-'STS Analysis'!G267),"")</f>
        <v/>
      </c>
      <c r="E267" s="363"/>
      <c r="F267" s="364" t="str">
        <f>+IFERROR(('STS Analysis'!G267-('STS Analysis'!W267))/'STS Analysis'!G267,"")</f>
        <v/>
      </c>
      <c r="G267" s="365" t="str">
        <f>+IFERROR(('STS Analysis'!H267-'STS Analysis'!X267)/'STS Analysis'!H267,"")</f>
        <v/>
      </c>
      <c r="H267" s="365" t="str">
        <f>+IFERROR(('STS Analysis'!I267-'STS Analysis'!Y267)/'STS Analysis'!I267,"")</f>
        <v/>
      </c>
      <c r="I267" s="365" t="str">
        <f>+IFERROR(('STS Analysis'!J267-'STS Analysis'!Z267)/'STS Analysis'!J267,"")</f>
        <v/>
      </c>
      <c r="J267" s="360" t="str">
        <f>+IFERROR(('STS Analysis'!W267-'STS Analysis'!AD267/1000)/'STS Analysis'!W267,"")</f>
        <v/>
      </c>
      <c r="K267" s="365" t="str">
        <f>+IFERROR(('STS Analysis'!X267-'STS Analysis'!AE267)/'STS Analysis'!X267,"")</f>
        <v/>
      </c>
      <c r="L267" s="365" t="str">
        <f>+IFERROR(('STS Analysis'!Y267-'STS Analysis'!AF267)/'STS Analysis'!Y267,"")</f>
        <v/>
      </c>
      <c r="M267" s="365" t="str">
        <f>+IFERROR(('STS Analysis'!Z267-'STS Analysis'!AG267)/'STS Analysis'!Z267,"")</f>
        <v/>
      </c>
      <c r="N267" s="360" t="str">
        <f>+IFERROR(('STS Analysis'!AD267-'STS Analysis'!AK267)/'STS Analysis'!AD267,"")</f>
        <v/>
      </c>
      <c r="O267" s="365" t="str">
        <f>+IFERROR(('STS Analysis'!AE267-'STS Analysis'!AL267)/'STS Analysis'!AE267,"")</f>
        <v/>
      </c>
      <c r="P267" s="365" t="str">
        <f>+IFERROR(('STS Analysis'!AF267-'STS Analysis'!AM267)/'STS Analysis'!AF267,"")</f>
        <v/>
      </c>
      <c r="Q267" s="365" t="str">
        <f>+IFERROR(('STS Analysis'!AG267-'STS Analysis'!AN267)/'STS Analysis'!AG267,"")</f>
        <v/>
      </c>
      <c r="R267" s="360" t="str">
        <f>+IFERROR(('STS Analysis'!AK267-'STS Analysis'!AQ267)/'STS Analysis'!AK267,"")</f>
        <v/>
      </c>
      <c r="S267" s="365" t="str">
        <f>+IFERROR(('STS Analysis'!AL267-'STS Analysis'!AX267)/'STS Analysis'!AL267,"")</f>
        <v/>
      </c>
      <c r="T267" s="365" t="str">
        <f>+IFERROR(('STS Analysis'!AM267-'STS Analysis'!AY267)/'STS Analysis'!AM267,"")</f>
        <v/>
      </c>
      <c r="U267" s="366" t="str">
        <f>+IFERROR(('STS Analysis'!AN267-'STS Analysis'!AZ267)/'STS Analysis'!AN267,"")</f>
        <v/>
      </c>
      <c r="V267" s="364" t="str">
        <f>+IFERROR(('STS Analysis'!D267-'STS Analysis'!AQ267/1000)/'STS Analysis'!D267,"")</f>
        <v/>
      </c>
      <c r="W267" s="367" t="str">
        <f>+IFERROR(('STS Analysis'!E267-'STS Analysis'!AX267)/'STS Analysis'!E267,"")</f>
        <v/>
      </c>
      <c r="X267" s="365" t="str">
        <f>+IFERROR(('STS Analysis'!I267-'STS Analysis'!AY267)/'STS Analysis'!I267,"")</f>
        <v/>
      </c>
      <c r="Y267" s="365" t="str">
        <f>+IFERROR(('STS Analysis'!J267-'STS Analysis'!AZ267)/'STS Analysis'!J267,"")</f>
        <v/>
      </c>
      <c r="Z267" s="368" t="str">
        <f>+IFERROR(('STS Analysis'!K267-'STS Analysis'!BA267)/'STS Analysis'!K267,"")</f>
        <v/>
      </c>
      <c r="AA267" s="360"/>
      <c r="AB267" s="365" t="str">
        <f>+IFERROR(('STS Analysis'!H267-'STS Analysis'!BD267)/'STS Analysis'!H267,"")</f>
        <v/>
      </c>
      <c r="AC267" s="365" t="str">
        <f>+IFERROR(('STS Analysis'!I267-'STS Analysis'!BE267)/'STS Analysis'!I267,"")</f>
        <v/>
      </c>
      <c r="AD267" s="366" t="str">
        <f>+IFERROR(('STS Analysis'!J267-'STS Analysis'!BF267)/'STS Analysis'!J267,"")</f>
        <v/>
      </c>
      <c r="AE267" s="364" t="str">
        <f>+IFERROR(('STS Analysis'!BC267-'STS Analysis'!BI267)/'STS Analysis'!BC267,"")</f>
        <v/>
      </c>
      <c r="AF267" s="365" t="str">
        <f>+IFERROR(('STS Analysis'!BD267-'STS Analysis'!BJ267)/'STS Analysis'!BD267,"")</f>
        <v/>
      </c>
      <c r="AG267" s="365" t="str">
        <f>+IFERROR(('STS Analysis'!BE267-'STS Analysis'!BK267)/'STS Analysis'!BE267,"")</f>
        <v/>
      </c>
      <c r="AH267" s="365" t="str">
        <f>+IFERROR(('STS Analysis'!BF267-'STS Analysis'!BL267)/'STS Analysis'!BF267,"")</f>
        <v/>
      </c>
      <c r="AI267" s="360" t="str">
        <f>+IFERROR(('STS Analysis'!D267-'STS Analysis'!BI267/1000)/'STS Analysis'!D267,"")</f>
        <v/>
      </c>
      <c r="AJ267" s="369" t="str">
        <f>+IFERROR(('STS Analysis'!E267-'STS Analysis'!BJ267)/'STS Analysis'!E267,"")</f>
        <v/>
      </c>
      <c r="AK267" s="365" t="str">
        <f>+IFERROR(('STS Analysis'!I267-'STS Analysis'!BK267)/'STS Analysis'!I267,"")</f>
        <v/>
      </c>
      <c r="AL267" s="365" t="str">
        <f>+IFERROR(('STS Analysis'!J267-'STS Analysis'!BL267)/'STS Analysis'!J267,"")</f>
        <v/>
      </c>
      <c r="AM267" s="366" t="str">
        <f>+IFERROR(('STS Analysis'!K267-'STS Analysis'!BM267)/'STS Analysis'!K267,"")</f>
        <v/>
      </c>
      <c r="AN267" s="370"/>
    </row>
    <row r="268" spans="1:40" ht="15" thickBot="1" x14ac:dyDescent="0.4">
      <c r="A268" s="306">
        <v>43679</v>
      </c>
      <c r="B268" s="360">
        <f>+IFERROR(('STS Analysis'!D268-'STS Analysis'!G268)/'STS Analysis'!D268,"")</f>
        <v>0.65119307875176102</v>
      </c>
      <c r="C268" s="361" t="str">
        <f>+IFERROR(('STS Analysis'!E268-'STS Analysis'!H268)/'STS Analysis'!E268,"")</f>
        <v/>
      </c>
      <c r="D268" s="362">
        <f>IFERROR(('STS Analysis'!D268-'STS Analysis'!G268)/('STS Analysis'!N268-'STS Analysis'!G268),"")</f>
        <v>0.10047938388109066</v>
      </c>
      <c r="E268" s="363"/>
      <c r="F268" s="364" t="str">
        <f>+IFERROR(('STS Analysis'!G268-('STS Analysis'!W268))/'STS Analysis'!G268,"")</f>
        <v/>
      </c>
      <c r="G268" s="365" t="str">
        <f>+IFERROR(('STS Analysis'!H268-'STS Analysis'!X268)/'STS Analysis'!H268,"")</f>
        <v/>
      </c>
      <c r="H268" s="365" t="str">
        <f>+IFERROR(('STS Analysis'!I268-'STS Analysis'!Y268)/'STS Analysis'!I268,"")</f>
        <v/>
      </c>
      <c r="I268" s="365" t="str">
        <f>+IFERROR(('STS Analysis'!J268-'STS Analysis'!Z268)/'STS Analysis'!J268,"")</f>
        <v/>
      </c>
      <c r="J268" s="360" t="str">
        <f>+IFERROR(('STS Analysis'!W268-'STS Analysis'!AD268/1000)/'STS Analysis'!W268,"")</f>
        <v/>
      </c>
      <c r="K268" s="365" t="str">
        <f>+IFERROR(('STS Analysis'!X268-'STS Analysis'!AE268)/'STS Analysis'!X268,"")</f>
        <v/>
      </c>
      <c r="L268" s="365" t="str">
        <f>+IFERROR(('STS Analysis'!Y268-'STS Analysis'!AF268)/'STS Analysis'!Y268,"")</f>
        <v/>
      </c>
      <c r="M268" s="365" t="str">
        <f>+IFERROR(('STS Analysis'!Z268-'STS Analysis'!AG268)/'STS Analysis'!Z268,"")</f>
        <v/>
      </c>
      <c r="N268" s="360" t="str">
        <f>+IFERROR(('STS Analysis'!AD268-'STS Analysis'!AK268)/'STS Analysis'!AD268,"")</f>
        <v/>
      </c>
      <c r="O268" s="365" t="str">
        <f>+IFERROR(('STS Analysis'!AE268-'STS Analysis'!AL268)/'STS Analysis'!AE268,"")</f>
        <v/>
      </c>
      <c r="P268" s="365" t="str">
        <f>+IFERROR(('STS Analysis'!AF268-'STS Analysis'!AM268)/'STS Analysis'!AF268,"")</f>
        <v/>
      </c>
      <c r="Q268" s="365" t="str">
        <f>+IFERROR(('STS Analysis'!AG268-'STS Analysis'!AN268)/'STS Analysis'!AG268,"")</f>
        <v/>
      </c>
      <c r="R268" s="360" t="str">
        <f>+IFERROR(('STS Analysis'!AK268-'STS Analysis'!AQ268)/'STS Analysis'!AK268,"")</f>
        <v/>
      </c>
      <c r="S268" s="365" t="str">
        <f>+IFERROR(('STS Analysis'!AL268-'STS Analysis'!AX268)/'STS Analysis'!AL268,"")</f>
        <v/>
      </c>
      <c r="T268" s="365" t="str">
        <f>+IFERROR(('STS Analysis'!AM268-'STS Analysis'!AY268)/'STS Analysis'!AM268,"")</f>
        <v/>
      </c>
      <c r="U268" s="366" t="str">
        <f>+IFERROR(('STS Analysis'!AN268-'STS Analysis'!AZ268)/'STS Analysis'!AN268,"")</f>
        <v/>
      </c>
      <c r="V268" s="364" t="str">
        <f>+IFERROR(('STS Analysis'!D268-'STS Analysis'!AQ268/1000)/'STS Analysis'!D268,"")</f>
        <v/>
      </c>
      <c r="W268" s="367" t="str">
        <f>+IFERROR(('STS Analysis'!E268-'STS Analysis'!AX268)/'STS Analysis'!E268,"")</f>
        <v/>
      </c>
      <c r="X268" s="365" t="str">
        <f>+IFERROR(('STS Analysis'!I268-'STS Analysis'!AY268)/'STS Analysis'!I268,"")</f>
        <v/>
      </c>
      <c r="Y268" s="365" t="str">
        <f>+IFERROR(('STS Analysis'!J268-'STS Analysis'!AZ268)/'STS Analysis'!J268,"")</f>
        <v/>
      </c>
      <c r="Z268" s="368" t="str">
        <f>+IFERROR(('STS Analysis'!K268-'STS Analysis'!BA268)/'STS Analysis'!K268,"")</f>
        <v/>
      </c>
      <c r="AA268" s="360"/>
      <c r="AB268" s="365" t="str">
        <f>+IFERROR(('STS Analysis'!H268-'STS Analysis'!BD268)/'STS Analysis'!H268,"")</f>
        <v/>
      </c>
      <c r="AC268" s="365" t="str">
        <f>+IFERROR(('STS Analysis'!I268-'STS Analysis'!BE268)/'STS Analysis'!I268,"")</f>
        <v/>
      </c>
      <c r="AD268" s="366" t="str">
        <f>+IFERROR(('STS Analysis'!J268-'STS Analysis'!BF268)/'STS Analysis'!J268,"")</f>
        <v/>
      </c>
      <c r="AE268" s="364" t="str">
        <f>+IFERROR(('STS Analysis'!BC268-'STS Analysis'!BI268)/'STS Analysis'!BC268,"")</f>
        <v/>
      </c>
      <c r="AF268" s="365" t="str">
        <f>+IFERROR(('STS Analysis'!BD268-'STS Analysis'!BJ268)/'STS Analysis'!BD268,"")</f>
        <v/>
      </c>
      <c r="AG268" s="365" t="str">
        <f>+IFERROR(('STS Analysis'!BE268-'STS Analysis'!BK268)/'STS Analysis'!BE268,"")</f>
        <v/>
      </c>
      <c r="AH268" s="365" t="str">
        <f>+IFERROR(('STS Analysis'!BF268-'STS Analysis'!BL268)/'STS Analysis'!BF268,"")</f>
        <v/>
      </c>
      <c r="AI268" s="360" t="str">
        <f>+IFERROR(('STS Analysis'!D268-'STS Analysis'!BI268/1000)/'STS Analysis'!D268,"")</f>
        <v/>
      </c>
      <c r="AJ268" s="369" t="str">
        <f>+IFERROR(('STS Analysis'!E268-'STS Analysis'!BJ268)/'STS Analysis'!E268,"")</f>
        <v/>
      </c>
      <c r="AK268" s="365" t="str">
        <f>+IFERROR(('STS Analysis'!I268-'STS Analysis'!BK268)/'STS Analysis'!I268,"")</f>
        <v/>
      </c>
      <c r="AL268" s="365" t="str">
        <f>+IFERROR(('STS Analysis'!J268-'STS Analysis'!BL268)/'STS Analysis'!J268,"")</f>
        <v/>
      </c>
      <c r="AM268" s="366" t="str">
        <f>+IFERROR(('STS Analysis'!K268-'STS Analysis'!BM268)/'STS Analysis'!K268,"")</f>
        <v/>
      </c>
      <c r="AN268" s="370"/>
    </row>
    <row r="269" spans="1:40" ht="15" thickBot="1" x14ac:dyDescent="0.4">
      <c r="A269" s="306">
        <v>43680</v>
      </c>
      <c r="B269" s="307" t="str">
        <f>+IFERROR(('STS Analysis'!D269-'STS Analysis'!G269)/'STS Analysis'!D269,"")</f>
        <v/>
      </c>
      <c r="C269" s="296" t="str">
        <f>+IFERROR(('STS Analysis'!E269-'STS Analysis'!H269)/'STS Analysis'!E269,"")</f>
        <v/>
      </c>
      <c r="D269" s="308" t="str">
        <f>IFERROR(('STS Analysis'!D269-'STS Analysis'!G269)/('STS Analysis'!N269-'STS Analysis'!G269),"")</f>
        <v/>
      </c>
      <c r="E269" s="309"/>
      <c r="F269" s="310" t="str">
        <f>+IFERROR(('STS Analysis'!G269-('STS Analysis'!W269))/'STS Analysis'!G269,"")</f>
        <v/>
      </c>
      <c r="G269" s="311" t="str">
        <f>+IFERROR(('STS Analysis'!H269-'STS Analysis'!X269)/'STS Analysis'!H269,"")</f>
        <v/>
      </c>
      <c r="H269" s="311" t="str">
        <f>+IFERROR(('STS Analysis'!I269-'STS Analysis'!Y269)/'STS Analysis'!I269,"")</f>
        <v/>
      </c>
      <c r="I269" s="311" t="str">
        <f>+IFERROR(('STS Analysis'!J269-'STS Analysis'!Z269)/'STS Analysis'!J269,"")</f>
        <v/>
      </c>
      <c r="J269" s="307" t="str">
        <f>+IFERROR(('STS Analysis'!W269-'STS Analysis'!AD269/1000)/'STS Analysis'!W269,"")</f>
        <v/>
      </c>
      <c r="K269" s="311" t="str">
        <f>+IFERROR(('STS Analysis'!X269-'STS Analysis'!AE269)/'STS Analysis'!X269,"")</f>
        <v/>
      </c>
      <c r="L269" s="311" t="str">
        <f>+IFERROR(('STS Analysis'!Y269-'STS Analysis'!AF269)/'STS Analysis'!Y269,"")</f>
        <v/>
      </c>
      <c r="M269" s="311" t="str">
        <f>+IFERROR(('STS Analysis'!Z269-'STS Analysis'!AG269)/'STS Analysis'!Z269,"")</f>
        <v/>
      </c>
      <c r="N269" s="307" t="str">
        <f>+IFERROR(('STS Analysis'!AD269-'STS Analysis'!AK269)/'STS Analysis'!AD269,"")</f>
        <v/>
      </c>
      <c r="O269" s="311" t="str">
        <f>+IFERROR(('STS Analysis'!AE269-'STS Analysis'!AL269)/'STS Analysis'!AE269,"")</f>
        <v/>
      </c>
      <c r="P269" s="311" t="str">
        <f>+IFERROR(('STS Analysis'!AF269-'STS Analysis'!AM269)/'STS Analysis'!AF269,"")</f>
        <v/>
      </c>
      <c r="Q269" s="311" t="str">
        <f>+IFERROR(('STS Analysis'!AG269-'STS Analysis'!AN269)/'STS Analysis'!AG269,"")</f>
        <v/>
      </c>
      <c r="R269" s="307" t="str">
        <f>+IFERROR(('STS Analysis'!AK269-'STS Analysis'!AQ269)/'STS Analysis'!AK269,"")</f>
        <v/>
      </c>
      <c r="S269" s="311" t="str">
        <f>+IFERROR(('STS Analysis'!AL269-'STS Analysis'!AX269)/'STS Analysis'!AL269,"")</f>
        <v/>
      </c>
      <c r="T269" s="311" t="str">
        <f>+IFERROR(('STS Analysis'!AM269-'STS Analysis'!AY269)/'STS Analysis'!AM269,"")</f>
        <v/>
      </c>
      <c r="U269" s="312" t="str">
        <f>+IFERROR(('STS Analysis'!AN269-'STS Analysis'!AZ269)/'STS Analysis'!AN269,"")</f>
        <v/>
      </c>
      <c r="V269" s="310" t="str">
        <f>+IFERROR(('STS Analysis'!D269-'STS Analysis'!AQ269/1000)/'STS Analysis'!D269,"")</f>
        <v/>
      </c>
      <c r="W269" s="299" t="str">
        <f>+IFERROR(('STS Analysis'!E269-'STS Analysis'!AX269)/'STS Analysis'!E269,"")</f>
        <v/>
      </c>
      <c r="X269" s="311" t="str">
        <f>+IFERROR(('STS Analysis'!I269-'STS Analysis'!AY269)/'STS Analysis'!I269,"")</f>
        <v/>
      </c>
      <c r="Y269" s="311" t="str">
        <f>+IFERROR(('STS Analysis'!J269-'STS Analysis'!AZ269)/'STS Analysis'!J269,"")</f>
        <v/>
      </c>
      <c r="Z269" s="313" t="str">
        <f>+IFERROR(('STS Analysis'!K269-'STS Analysis'!BA269)/'STS Analysis'!K269,"")</f>
        <v/>
      </c>
      <c r="AA269" s="307"/>
      <c r="AB269" s="311" t="str">
        <f>+IFERROR(('STS Analysis'!H269-'STS Analysis'!BD269)/'STS Analysis'!H269,"")</f>
        <v/>
      </c>
      <c r="AC269" s="311" t="str">
        <f>+IFERROR(('STS Analysis'!I269-'STS Analysis'!BE269)/'STS Analysis'!I269,"")</f>
        <v/>
      </c>
      <c r="AD269" s="312" t="str">
        <f>+IFERROR(('STS Analysis'!J269-'STS Analysis'!BF269)/'STS Analysis'!J269,"")</f>
        <v/>
      </c>
      <c r="AE269" s="310" t="str">
        <f>+IFERROR(('STS Analysis'!BC269-'STS Analysis'!BI269)/'STS Analysis'!BC269,"")</f>
        <v/>
      </c>
      <c r="AF269" s="311" t="str">
        <f>+IFERROR(('STS Analysis'!BD269-'STS Analysis'!BJ269)/'STS Analysis'!BD269,"")</f>
        <v/>
      </c>
      <c r="AG269" s="311" t="str">
        <f>+IFERROR(('STS Analysis'!BE269-'STS Analysis'!BK269)/'STS Analysis'!BE269,"")</f>
        <v/>
      </c>
      <c r="AH269" s="311" t="str">
        <f>+IFERROR(('STS Analysis'!BF269-'STS Analysis'!BL269)/'STS Analysis'!BF269,"")</f>
        <v/>
      </c>
      <c r="AI269" s="307" t="str">
        <f>+IFERROR(('STS Analysis'!D269-'STS Analysis'!BI269/1000)/'STS Analysis'!D269,"")</f>
        <v/>
      </c>
      <c r="AJ269" s="338" t="str">
        <f>+IFERROR(('STS Analysis'!E269-'STS Analysis'!BJ269)/'STS Analysis'!E269,"")</f>
        <v/>
      </c>
      <c r="AK269" s="311" t="str">
        <f>+IFERROR(('STS Analysis'!I269-'STS Analysis'!BK269)/'STS Analysis'!I269,"")</f>
        <v/>
      </c>
      <c r="AL269" s="311" t="str">
        <f>+IFERROR(('STS Analysis'!J269-'STS Analysis'!BL269)/'STS Analysis'!J269,"")</f>
        <v/>
      </c>
      <c r="AM269" s="312" t="str">
        <f>+IFERROR(('STS Analysis'!K269-'STS Analysis'!BM269)/'STS Analysis'!K269,"")</f>
        <v/>
      </c>
      <c r="AN269" s="279"/>
    </row>
    <row r="270" spans="1:40" ht="15" thickBot="1" x14ac:dyDescent="0.4">
      <c r="A270" s="306">
        <v>43681</v>
      </c>
      <c r="B270" s="307" t="str">
        <f>+IFERROR(('STS Analysis'!D270-'STS Analysis'!G270)/'STS Analysis'!D270,"")</f>
        <v/>
      </c>
      <c r="C270" s="296" t="str">
        <f>+IFERROR(('STS Analysis'!E270-'STS Analysis'!H270)/'STS Analysis'!E270,"")</f>
        <v/>
      </c>
      <c r="D270" s="308" t="str">
        <f>IFERROR(('STS Analysis'!D270-'STS Analysis'!G270)/('STS Analysis'!N270-'STS Analysis'!G270),"")</f>
        <v/>
      </c>
      <c r="E270" s="309"/>
      <c r="F270" s="310" t="str">
        <f>+IFERROR(('STS Analysis'!G270-('STS Analysis'!W270))/'STS Analysis'!G270,"")</f>
        <v/>
      </c>
      <c r="G270" s="311" t="str">
        <f>+IFERROR(('STS Analysis'!H270-'STS Analysis'!X270)/'STS Analysis'!H270,"")</f>
        <v/>
      </c>
      <c r="H270" s="311" t="str">
        <f>+IFERROR(('STS Analysis'!I270-'STS Analysis'!Y270)/'STS Analysis'!I270,"")</f>
        <v/>
      </c>
      <c r="I270" s="311" t="str">
        <f>+IFERROR(('STS Analysis'!J270-'STS Analysis'!Z270)/'STS Analysis'!J270,"")</f>
        <v/>
      </c>
      <c r="J270" s="307" t="str">
        <f>+IFERROR(('STS Analysis'!W270-'STS Analysis'!AD270/1000)/'STS Analysis'!W270,"")</f>
        <v/>
      </c>
      <c r="K270" s="311" t="str">
        <f>+IFERROR(('STS Analysis'!X270-'STS Analysis'!AE270)/'STS Analysis'!X270,"")</f>
        <v/>
      </c>
      <c r="L270" s="311" t="str">
        <f>+IFERROR(('STS Analysis'!Y270-'STS Analysis'!AF270)/'STS Analysis'!Y270,"")</f>
        <v/>
      </c>
      <c r="M270" s="311" t="str">
        <f>+IFERROR(('STS Analysis'!Z270-'STS Analysis'!AG270)/'STS Analysis'!Z270,"")</f>
        <v/>
      </c>
      <c r="N270" s="307" t="str">
        <f>+IFERROR(('STS Analysis'!AD270-'STS Analysis'!AK270)/'STS Analysis'!AD270,"")</f>
        <v/>
      </c>
      <c r="O270" s="311" t="str">
        <f>+IFERROR(('STS Analysis'!AE270-'STS Analysis'!AL270)/'STS Analysis'!AE270,"")</f>
        <v/>
      </c>
      <c r="P270" s="311" t="str">
        <f>+IFERROR(('STS Analysis'!AF270-'STS Analysis'!AM270)/'STS Analysis'!AF270,"")</f>
        <v/>
      </c>
      <c r="Q270" s="311" t="str">
        <f>+IFERROR(('STS Analysis'!AG270-'STS Analysis'!AN270)/'STS Analysis'!AG270,"")</f>
        <v/>
      </c>
      <c r="R270" s="307" t="str">
        <f>+IFERROR(('STS Analysis'!AK270-'STS Analysis'!AQ270)/'STS Analysis'!AK270,"")</f>
        <v/>
      </c>
      <c r="S270" s="311" t="str">
        <f>+IFERROR(('STS Analysis'!AL270-'STS Analysis'!AX270)/'STS Analysis'!AL270,"")</f>
        <v/>
      </c>
      <c r="T270" s="311" t="str">
        <f>+IFERROR(('STS Analysis'!AM270-'STS Analysis'!AY270)/'STS Analysis'!AM270,"")</f>
        <v/>
      </c>
      <c r="U270" s="312" t="str">
        <f>+IFERROR(('STS Analysis'!AN270-'STS Analysis'!AZ270)/'STS Analysis'!AN270,"")</f>
        <v/>
      </c>
      <c r="V270" s="310" t="str">
        <f>+IFERROR(('STS Analysis'!D270-'STS Analysis'!AQ270/1000)/'STS Analysis'!D270,"")</f>
        <v/>
      </c>
      <c r="W270" s="299" t="str">
        <f>+IFERROR(('STS Analysis'!E270-'STS Analysis'!AX270)/'STS Analysis'!E270,"")</f>
        <v/>
      </c>
      <c r="X270" s="311" t="str">
        <f>+IFERROR(('STS Analysis'!I270-'STS Analysis'!AY270)/'STS Analysis'!I270,"")</f>
        <v/>
      </c>
      <c r="Y270" s="311" t="str">
        <f>+IFERROR(('STS Analysis'!J270-'STS Analysis'!AZ270)/'STS Analysis'!J270,"")</f>
        <v/>
      </c>
      <c r="Z270" s="313" t="str">
        <f>+IFERROR(('STS Analysis'!K270-'STS Analysis'!BA270)/'STS Analysis'!K270,"")</f>
        <v/>
      </c>
      <c r="AA270" s="307"/>
      <c r="AB270" s="311" t="str">
        <f>+IFERROR(('STS Analysis'!H270-'STS Analysis'!BD270)/'STS Analysis'!H270,"")</f>
        <v/>
      </c>
      <c r="AC270" s="311" t="str">
        <f>+IFERROR(('STS Analysis'!I270-'STS Analysis'!BE270)/'STS Analysis'!I270,"")</f>
        <v/>
      </c>
      <c r="AD270" s="312" t="str">
        <f>+IFERROR(('STS Analysis'!J270-'STS Analysis'!BF270)/'STS Analysis'!J270,"")</f>
        <v/>
      </c>
      <c r="AE270" s="310" t="str">
        <f>+IFERROR(('STS Analysis'!BC270-'STS Analysis'!BI270)/'STS Analysis'!BC270,"")</f>
        <v/>
      </c>
      <c r="AF270" s="311" t="str">
        <f>+IFERROR(('STS Analysis'!BD270-'STS Analysis'!BJ270)/'STS Analysis'!BD270,"")</f>
        <v/>
      </c>
      <c r="AG270" s="311" t="str">
        <f>+IFERROR(('STS Analysis'!BE270-'STS Analysis'!BK270)/'STS Analysis'!BE270,"")</f>
        <v/>
      </c>
      <c r="AH270" s="311" t="str">
        <f>+IFERROR(('STS Analysis'!BF270-'STS Analysis'!BL270)/'STS Analysis'!BF270,"")</f>
        <v/>
      </c>
      <c r="AI270" s="307" t="str">
        <f>+IFERROR(('STS Analysis'!D270-'STS Analysis'!BI270/1000)/'STS Analysis'!D270,"")</f>
        <v/>
      </c>
      <c r="AJ270" s="338" t="str">
        <f>+IFERROR(('STS Analysis'!E270-'STS Analysis'!BJ270)/'STS Analysis'!E270,"")</f>
        <v/>
      </c>
      <c r="AK270" s="311" t="str">
        <f>+IFERROR(('STS Analysis'!I270-'STS Analysis'!BK270)/'STS Analysis'!I270,"")</f>
        <v/>
      </c>
      <c r="AL270" s="311" t="str">
        <f>+IFERROR(('STS Analysis'!J270-'STS Analysis'!BL270)/'STS Analysis'!J270,"")</f>
        <v/>
      </c>
      <c r="AM270" s="312" t="str">
        <f>+IFERROR(('STS Analysis'!K270-'STS Analysis'!BM270)/'STS Analysis'!K270,"")</f>
        <v/>
      </c>
      <c r="AN270" s="279"/>
    </row>
    <row r="271" spans="1:40" ht="15" thickBot="1" x14ac:dyDescent="0.4">
      <c r="A271" s="306">
        <v>43682</v>
      </c>
      <c r="B271" s="360">
        <f>+IFERROR(('STS Analysis'!D271-'STS Analysis'!G271)/'STS Analysis'!D271,"")</f>
        <v>0.67330494761810455</v>
      </c>
      <c r="C271" s="361" t="str">
        <f>+IFERROR(('STS Analysis'!E271-'STS Analysis'!H271)/'STS Analysis'!E271,"")</f>
        <v/>
      </c>
      <c r="D271" s="362">
        <f>IFERROR(('STS Analysis'!D271-'STS Analysis'!G271)/('STS Analysis'!N271-'STS Analysis'!G271),"")</f>
        <v>0.15488661181888852</v>
      </c>
      <c r="E271" s="363"/>
      <c r="F271" s="364" t="str">
        <f>+IFERROR(('STS Analysis'!G271-('STS Analysis'!W271))/'STS Analysis'!G271,"")</f>
        <v/>
      </c>
      <c r="G271" s="365" t="str">
        <f>+IFERROR(('STS Analysis'!H271-'STS Analysis'!X271)/'STS Analysis'!H271,"")</f>
        <v/>
      </c>
      <c r="H271" s="365" t="str">
        <f>+IFERROR(('STS Analysis'!I271-'STS Analysis'!Y271)/'STS Analysis'!I271,"")</f>
        <v/>
      </c>
      <c r="I271" s="365" t="str">
        <f>+IFERROR(('STS Analysis'!J271-'STS Analysis'!Z271)/'STS Analysis'!J271,"")</f>
        <v/>
      </c>
      <c r="J271" s="360" t="str">
        <f>+IFERROR(('STS Analysis'!W271-'STS Analysis'!AD271/1000)/'STS Analysis'!W271,"")</f>
        <v/>
      </c>
      <c r="K271" s="365" t="str">
        <f>+IFERROR(('STS Analysis'!X271-'STS Analysis'!AE271)/'STS Analysis'!X271,"")</f>
        <v/>
      </c>
      <c r="L271" s="365" t="str">
        <f>+IFERROR(('STS Analysis'!Y271-'STS Analysis'!AF271)/'STS Analysis'!Y271,"")</f>
        <v/>
      </c>
      <c r="M271" s="365" t="str">
        <f>+IFERROR(('STS Analysis'!Z271-'STS Analysis'!AG271)/'STS Analysis'!Z271,"")</f>
        <v/>
      </c>
      <c r="N271" s="360" t="str">
        <f>+IFERROR(('STS Analysis'!AD271-'STS Analysis'!AK271)/'STS Analysis'!AD271,"")</f>
        <v/>
      </c>
      <c r="O271" s="365" t="str">
        <f>+IFERROR(('STS Analysis'!AE271-'STS Analysis'!AL271)/'STS Analysis'!AE271,"")</f>
        <v/>
      </c>
      <c r="P271" s="365" t="str">
        <f>+IFERROR(('STS Analysis'!AF271-'STS Analysis'!AM271)/'STS Analysis'!AF271,"")</f>
        <v/>
      </c>
      <c r="Q271" s="365" t="str">
        <f>+IFERROR(('STS Analysis'!AG271-'STS Analysis'!AN271)/'STS Analysis'!AG271,"")</f>
        <v/>
      </c>
      <c r="R271" s="360" t="str">
        <f>+IFERROR(('STS Analysis'!AK271-'STS Analysis'!AQ271)/'STS Analysis'!AK271,"")</f>
        <v/>
      </c>
      <c r="S271" s="365" t="str">
        <f>+IFERROR(('STS Analysis'!AL271-'STS Analysis'!AX271)/'STS Analysis'!AL271,"")</f>
        <v/>
      </c>
      <c r="T271" s="365" t="str">
        <f>+IFERROR(('STS Analysis'!AM271-'STS Analysis'!AY271)/'STS Analysis'!AM271,"")</f>
        <v/>
      </c>
      <c r="U271" s="366" t="str">
        <f>+IFERROR(('STS Analysis'!AN271-'STS Analysis'!AZ271)/'STS Analysis'!AN271,"")</f>
        <v/>
      </c>
      <c r="V271" s="364" t="str">
        <f>+IFERROR(('STS Analysis'!D271-'STS Analysis'!AQ271/1000)/'STS Analysis'!D271,"")</f>
        <v/>
      </c>
      <c r="W271" s="367" t="str">
        <f>+IFERROR(('STS Analysis'!E271-'STS Analysis'!AX271)/'STS Analysis'!E271,"")</f>
        <v/>
      </c>
      <c r="X271" s="365" t="str">
        <f>+IFERROR(('STS Analysis'!I271-'STS Analysis'!AY271)/'STS Analysis'!I271,"")</f>
        <v/>
      </c>
      <c r="Y271" s="365" t="str">
        <f>+IFERROR(('STS Analysis'!J271-'STS Analysis'!AZ271)/'STS Analysis'!J271,"")</f>
        <v/>
      </c>
      <c r="Z271" s="368" t="str">
        <f>+IFERROR(('STS Analysis'!K271-'STS Analysis'!BA271)/'STS Analysis'!K271,"")</f>
        <v/>
      </c>
      <c r="AA271" s="360"/>
      <c r="AB271" s="365" t="str">
        <f>+IFERROR(('STS Analysis'!H271-'STS Analysis'!BD271)/'STS Analysis'!H271,"")</f>
        <v/>
      </c>
      <c r="AC271" s="365" t="str">
        <f>+IFERROR(('STS Analysis'!I271-'STS Analysis'!BE271)/'STS Analysis'!I271,"")</f>
        <v/>
      </c>
      <c r="AD271" s="366" t="str">
        <f>+IFERROR(('STS Analysis'!J271-'STS Analysis'!BF271)/'STS Analysis'!J271,"")</f>
        <v/>
      </c>
      <c r="AE271" s="364" t="str">
        <f>+IFERROR(('STS Analysis'!BC271-'STS Analysis'!BI271)/'STS Analysis'!BC271,"")</f>
        <v/>
      </c>
      <c r="AF271" s="365" t="str">
        <f>+IFERROR(('STS Analysis'!BD271-'STS Analysis'!BJ271)/'STS Analysis'!BD271,"")</f>
        <v/>
      </c>
      <c r="AG271" s="365" t="str">
        <f>+IFERROR(('STS Analysis'!BE271-'STS Analysis'!BK271)/'STS Analysis'!BE271,"")</f>
        <v/>
      </c>
      <c r="AH271" s="365" t="str">
        <f>+IFERROR(('STS Analysis'!BF271-'STS Analysis'!BL271)/'STS Analysis'!BF271,"")</f>
        <v/>
      </c>
      <c r="AI271" s="360" t="str">
        <f>+IFERROR(('STS Analysis'!D271-'STS Analysis'!BI271/1000)/'STS Analysis'!D271,"")</f>
        <v/>
      </c>
      <c r="AJ271" s="369" t="str">
        <f>+IFERROR(('STS Analysis'!E271-'STS Analysis'!BJ271)/'STS Analysis'!E271,"")</f>
        <v/>
      </c>
      <c r="AK271" s="365" t="str">
        <f>+IFERROR(('STS Analysis'!I271-'STS Analysis'!BK271)/'STS Analysis'!I271,"")</f>
        <v/>
      </c>
      <c r="AL271" s="365" t="str">
        <f>+IFERROR(('STS Analysis'!J271-'STS Analysis'!BL271)/'STS Analysis'!J271,"")</f>
        <v/>
      </c>
      <c r="AM271" s="366" t="str">
        <f>+IFERROR(('STS Analysis'!K271-'STS Analysis'!BM271)/'STS Analysis'!K271,"")</f>
        <v/>
      </c>
      <c r="AN271" s="370"/>
    </row>
    <row r="272" spans="1:40" ht="15" thickBot="1" x14ac:dyDescent="0.4">
      <c r="A272" s="306">
        <v>43683</v>
      </c>
      <c r="B272" s="360" t="str">
        <f>+IFERROR(('STS Analysis'!D272-'STS Analysis'!G272)/'STS Analysis'!D272,"")</f>
        <v/>
      </c>
      <c r="C272" s="361" t="str">
        <f>+IFERROR(('STS Analysis'!E272-'STS Analysis'!H272)/'STS Analysis'!E272,"")</f>
        <v/>
      </c>
      <c r="D272" s="362" t="str">
        <f>IFERROR(('STS Analysis'!D272-'STS Analysis'!G272)/('STS Analysis'!N272-'STS Analysis'!G272),"")</f>
        <v/>
      </c>
      <c r="E272" s="363"/>
      <c r="F272" s="364" t="str">
        <f>+IFERROR(('STS Analysis'!G272-('STS Analysis'!W272))/'STS Analysis'!G272,"")</f>
        <v/>
      </c>
      <c r="G272" s="365" t="str">
        <f>+IFERROR(('STS Analysis'!H272-'STS Analysis'!X272)/'STS Analysis'!H272,"")</f>
        <v/>
      </c>
      <c r="H272" s="365" t="str">
        <f>+IFERROR(('STS Analysis'!I272-'STS Analysis'!Y272)/'STS Analysis'!I272,"")</f>
        <v/>
      </c>
      <c r="I272" s="365" t="str">
        <f>+IFERROR(('STS Analysis'!J272-'STS Analysis'!Z272)/'STS Analysis'!J272,"")</f>
        <v/>
      </c>
      <c r="J272" s="360" t="str">
        <f>+IFERROR(('STS Analysis'!W272-'STS Analysis'!AD272/1000)/'STS Analysis'!W272,"")</f>
        <v/>
      </c>
      <c r="K272" s="365" t="str">
        <f>+IFERROR(('STS Analysis'!X272-'STS Analysis'!AE272)/'STS Analysis'!X272,"")</f>
        <v/>
      </c>
      <c r="L272" s="365" t="str">
        <f>+IFERROR(('STS Analysis'!Y272-'STS Analysis'!AF272)/'STS Analysis'!Y272,"")</f>
        <v/>
      </c>
      <c r="M272" s="365" t="str">
        <f>+IFERROR(('STS Analysis'!Z272-'STS Analysis'!AG272)/'STS Analysis'!Z272,"")</f>
        <v/>
      </c>
      <c r="N272" s="360" t="str">
        <f>+IFERROR(('STS Analysis'!AD272-'STS Analysis'!AK272)/'STS Analysis'!AD272,"")</f>
        <v/>
      </c>
      <c r="O272" s="365" t="str">
        <f>+IFERROR(('STS Analysis'!AE272-'STS Analysis'!AL272)/'STS Analysis'!AE272,"")</f>
        <v/>
      </c>
      <c r="P272" s="365" t="str">
        <f>+IFERROR(('STS Analysis'!AF272-'STS Analysis'!AM272)/'STS Analysis'!AF272,"")</f>
        <v/>
      </c>
      <c r="Q272" s="365" t="str">
        <f>+IFERROR(('STS Analysis'!AG272-'STS Analysis'!AN272)/'STS Analysis'!AG272,"")</f>
        <v/>
      </c>
      <c r="R272" s="360" t="str">
        <f>+IFERROR(('STS Analysis'!AK272-'STS Analysis'!AQ272)/'STS Analysis'!AK272,"")</f>
        <v/>
      </c>
      <c r="S272" s="365" t="str">
        <f>+IFERROR(('STS Analysis'!AL272-'STS Analysis'!AX272)/'STS Analysis'!AL272,"")</f>
        <v/>
      </c>
      <c r="T272" s="365" t="str">
        <f>+IFERROR(('STS Analysis'!AM272-'STS Analysis'!AY272)/'STS Analysis'!AM272,"")</f>
        <v/>
      </c>
      <c r="U272" s="366" t="str">
        <f>+IFERROR(('STS Analysis'!AN272-'STS Analysis'!AZ272)/'STS Analysis'!AN272,"")</f>
        <v/>
      </c>
      <c r="V272" s="364" t="str">
        <f>+IFERROR(('STS Analysis'!D272-'STS Analysis'!AQ272/1000)/'STS Analysis'!D272,"")</f>
        <v/>
      </c>
      <c r="W272" s="367" t="str">
        <f>+IFERROR(('STS Analysis'!E272-'STS Analysis'!AX272)/'STS Analysis'!E272,"")</f>
        <v/>
      </c>
      <c r="X272" s="365" t="str">
        <f>+IFERROR(('STS Analysis'!I272-'STS Analysis'!AY272)/'STS Analysis'!I272,"")</f>
        <v/>
      </c>
      <c r="Y272" s="365" t="str">
        <f>+IFERROR(('STS Analysis'!J272-'STS Analysis'!AZ272)/'STS Analysis'!J272,"")</f>
        <v/>
      </c>
      <c r="Z272" s="368" t="str">
        <f>+IFERROR(('STS Analysis'!K272-'STS Analysis'!BA272)/'STS Analysis'!K272,"")</f>
        <v/>
      </c>
      <c r="AA272" s="360"/>
      <c r="AB272" s="365" t="str">
        <f>+IFERROR(('STS Analysis'!H272-'STS Analysis'!BD272)/'STS Analysis'!H272,"")</f>
        <v/>
      </c>
      <c r="AC272" s="365" t="str">
        <f>+IFERROR(('STS Analysis'!I272-'STS Analysis'!BE272)/'STS Analysis'!I272,"")</f>
        <v/>
      </c>
      <c r="AD272" s="366" t="str">
        <f>+IFERROR(('STS Analysis'!J272-'STS Analysis'!BF272)/'STS Analysis'!J272,"")</f>
        <v/>
      </c>
      <c r="AE272" s="364" t="str">
        <f>+IFERROR(('STS Analysis'!BC272-'STS Analysis'!BI272)/'STS Analysis'!BC272,"")</f>
        <v/>
      </c>
      <c r="AF272" s="365" t="str">
        <f>+IFERROR(('STS Analysis'!BD272-'STS Analysis'!BJ272)/'STS Analysis'!BD272,"")</f>
        <v/>
      </c>
      <c r="AG272" s="365" t="str">
        <f>+IFERROR(('STS Analysis'!BE272-'STS Analysis'!BK272)/'STS Analysis'!BE272,"")</f>
        <v/>
      </c>
      <c r="AH272" s="365" t="str">
        <f>+IFERROR(('STS Analysis'!BF272-'STS Analysis'!BL272)/'STS Analysis'!BF272,"")</f>
        <v/>
      </c>
      <c r="AI272" s="360" t="str">
        <f>+IFERROR(('STS Analysis'!D272-'STS Analysis'!BI272/1000)/'STS Analysis'!D272,"")</f>
        <v/>
      </c>
      <c r="AJ272" s="369" t="str">
        <f>+IFERROR(('STS Analysis'!E272-'STS Analysis'!BJ272)/'STS Analysis'!E272,"")</f>
        <v/>
      </c>
      <c r="AK272" s="365" t="str">
        <f>+IFERROR(('STS Analysis'!I272-'STS Analysis'!BK272)/'STS Analysis'!I272,"")</f>
        <v/>
      </c>
      <c r="AL272" s="365" t="str">
        <f>+IFERROR(('STS Analysis'!J272-'STS Analysis'!BL272)/'STS Analysis'!J272,"")</f>
        <v/>
      </c>
      <c r="AM272" s="366" t="str">
        <f>+IFERROR(('STS Analysis'!K272-'STS Analysis'!BM272)/'STS Analysis'!K272,"")</f>
        <v/>
      </c>
      <c r="AN272" s="370"/>
    </row>
    <row r="273" spans="1:40" ht="15" thickBot="1" x14ac:dyDescent="0.4">
      <c r="A273" s="306">
        <v>43684</v>
      </c>
      <c r="B273" s="360">
        <f>+IFERROR(('STS Analysis'!D273-'STS Analysis'!G273)/'STS Analysis'!D273,"")</f>
        <v>0.64364933730258567</v>
      </c>
      <c r="C273" s="361">
        <f>+IFERROR(('STS Analysis'!E273-'STS Analysis'!H273)/'STS Analysis'!E273,"")</f>
        <v>0.5670103092783505</v>
      </c>
      <c r="D273" s="362">
        <f>IFERROR(('STS Analysis'!D273-'STS Analysis'!G273)/('STS Analysis'!N273-'STS Analysis'!G273),"")</f>
        <v>0.159388018931927</v>
      </c>
      <c r="E273" s="363"/>
      <c r="F273" s="364">
        <f>+IFERROR(('STS Analysis'!G273-('STS Analysis'!W273))/'STS Analysis'!G273,"")</f>
        <v>3.043058489736886E-2</v>
      </c>
      <c r="G273" s="365">
        <f>+IFERROR(('STS Analysis'!H273-'STS Analysis'!X273)/'STS Analysis'!H273,"")</f>
        <v>1</v>
      </c>
      <c r="H273" s="365">
        <f>+IFERROR(('STS Analysis'!I273-'STS Analysis'!Y273)/'STS Analysis'!I273,"")</f>
        <v>-8.2191780821917804E-2</v>
      </c>
      <c r="I273" s="365" t="str">
        <f>+IFERROR(('STS Analysis'!J273-'STS Analysis'!Z273)/'STS Analysis'!J273,"")</f>
        <v/>
      </c>
      <c r="J273" s="360" t="str">
        <f>+IFERROR(('STS Analysis'!W273-'STS Analysis'!AD273/1000)/'STS Analysis'!W273,"")</f>
        <v/>
      </c>
      <c r="K273" s="365" t="str">
        <f>+IFERROR(('STS Analysis'!X273-'STS Analysis'!AE273)/'STS Analysis'!X273,"")</f>
        <v/>
      </c>
      <c r="L273" s="365">
        <f>+IFERROR(('STS Analysis'!Y273-'STS Analysis'!AF273)/'STS Analysis'!Y273,"")</f>
        <v>0.189873417721519</v>
      </c>
      <c r="M273" s="365" t="str">
        <f>+IFERROR(('STS Analysis'!Z273-'STS Analysis'!AG273)/'STS Analysis'!Z273,"")</f>
        <v/>
      </c>
      <c r="N273" s="360" t="str">
        <f>+IFERROR(('STS Analysis'!AD273-'STS Analysis'!AK273)/'STS Analysis'!AD273,"")</f>
        <v/>
      </c>
      <c r="O273" s="365" t="str">
        <f>+IFERROR(('STS Analysis'!AE273-'STS Analysis'!AL273)/'STS Analysis'!AE273,"")</f>
        <v/>
      </c>
      <c r="P273" s="365" t="str">
        <f>+IFERROR(('STS Analysis'!AF273-'STS Analysis'!AM273)/'STS Analysis'!AF273,"")</f>
        <v/>
      </c>
      <c r="Q273" s="365" t="str">
        <f>+IFERROR(('STS Analysis'!AG273-'STS Analysis'!AN273)/'STS Analysis'!AG273,"")</f>
        <v/>
      </c>
      <c r="R273" s="360" t="str">
        <f>+IFERROR(('STS Analysis'!AK273-'STS Analysis'!AQ273)/'STS Analysis'!AK273,"")</f>
        <v/>
      </c>
      <c r="S273" s="365" t="str">
        <f>+IFERROR(('STS Analysis'!AL273-'STS Analysis'!AX273)/'STS Analysis'!AL273,"")</f>
        <v/>
      </c>
      <c r="T273" s="365" t="str">
        <f>+IFERROR(('STS Analysis'!AM273-'STS Analysis'!AY273)/'STS Analysis'!AM273,"")</f>
        <v/>
      </c>
      <c r="U273" s="366" t="str">
        <f>+IFERROR(('STS Analysis'!AN273-'STS Analysis'!AZ273)/'STS Analysis'!AN273,"")</f>
        <v/>
      </c>
      <c r="V273" s="364">
        <f>+IFERROR(('STS Analysis'!D273-'STS Analysis'!AQ273/1000)/'STS Analysis'!D273,"")</f>
        <v>0.98451438200270869</v>
      </c>
      <c r="W273" s="367">
        <f>+IFERROR(('STS Analysis'!E273-'STS Analysis'!AX273)/'STS Analysis'!E273,"")</f>
        <v>1</v>
      </c>
      <c r="X273" s="365">
        <f>+IFERROR(('STS Analysis'!I273-'STS Analysis'!AY273)/'STS Analysis'!I273,"")</f>
        <v>0.75799086757990863</v>
      </c>
      <c r="Y273" s="365" t="str">
        <f>+IFERROR(('STS Analysis'!J273-'STS Analysis'!AZ273)/'STS Analysis'!J273,"")</f>
        <v/>
      </c>
      <c r="Z273" s="368" t="str">
        <f>+IFERROR(('STS Analysis'!K273-'STS Analysis'!BA273)/'STS Analysis'!K273,"")</f>
        <v/>
      </c>
      <c r="AA273" s="360"/>
      <c r="AB273" s="365">
        <f>+IFERROR(('STS Analysis'!H273-'STS Analysis'!BD273)/'STS Analysis'!H273,"")</f>
        <v>1</v>
      </c>
      <c r="AC273" s="365">
        <f>+IFERROR(('STS Analysis'!I273-'STS Analysis'!BE273)/'STS Analysis'!I273,"")</f>
        <v>-3.5616438356164383E-2</v>
      </c>
      <c r="AD273" s="366" t="str">
        <f>+IFERROR(('STS Analysis'!J273-'STS Analysis'!BF273)/'STS Analysis'!J273,"")</f>
        <v/>
      </c>
      <c r="AE273" s="364" t="str">
        <f>+IFERROR(('STS Analysis'!BC273-'STS Analysis'!BI273)/'STS Analysis'!BC273,"")</f>
        <v/>
      </c>
      <c r="AF273" s="365" t="str">
        <f>+IFERROR(('STS Analysis'!BD273-'STS Analysis'!BJ273)/'STS Analysis'!BD273,"")</f>
        <v/>
      </c>
      <c r="AG273" s="365">
        <f>+IFERROR(('STS Analysis'!BE273-'STS Analysis'!BK273)/'STS Analysis'!BE273,"")</f>
        <v>0.58112874779541446</v>
      </c>
      <c r="AH273" s="365">
        <f>+IFERROR(('STS Analysis'!BF273-'STS Analysis'!BL273)/'STS Analysis'!BF273,"")</f>
        <v>-0.54545454545454519</v>
      </c>
      <c r="AI273" s="360">
        <f>+IFERROR(('STS Analysis'!D273-'STS Analysis'!BI273/1000)/'STS Analysis'!D273,"")</f>
        <v>1</v>
      </c>
      <c r="AJ273" s="369" t="str">
        <f>+IFERROR(('STS Analysis'!E273-'STS Analysis'!BJ273)/'STS Analysis'!E273,"")</f>
        <v/>
      </c>
      <c r="AK273" s="365">
        <f>+IFERROR(('STS Analysis'!I273-'STS Analysis'!BK273)/'STS Analysis'!I273,"")</f>
        <v>0.56621004566210043</v>
      </c>
      <c r="AL273" s="365" t="str">
        <f>+IFERROR(('STS Analysis'!J273-'STS Analysis'!BL273)/'STS Analysis'!J273,"")</f>
        <v/>
      </c>
      <c r="AM273" s="366">
        <f>+IFERROR(('STS Analysis'!K273-'STS Analysis'!BM273)/'STS Analysis'!K273,"")</f>
        <v>1</v>
      </c>
      <c r="AN273" s="370"/>
    </row>
    <row r="274" spans="1:40" ht="15" thickBot="1" x14ac:dyDescent="0.4">
      <c r="A274" s="306">
        <v>43685</v>
      </c>
      <c r="B274" s="360" t="str">
        <f>+IFERROR(('STS Analysis'!D274-'STS Analysis'!G274)/'STS Analysis'!D274,"")</f>
        <v/>
      </c>
      <c r="C274" s="361" t="str">
        <f>+IFERROR(('STS Analysis'!E274-'STS Analysis'!H274)/'STS Analysis'!E274,"")</f>
        <v/>
      </c>
      <c r="D274" s="362" t="str">
        <f>IFERROR(('STS Analysis'!D274-'STS Analysis'!G274)/('STS Analysis'!N274-'STS Analysis'!G274),"")</f>
        <v/>
      </c>
      <c r="E274" s="363"/>
      <c r="F274" s="364" t="str">
        <f>+IFERROR(('STS Analysis'!G274-('STS Analysis'!W274))/'STS Analysis'!G274,"")</f>
        <v/>
      </c>
      <c r="G274" s="365" t="str">
        <f>+IFERROR(('STS Analysis'!H274-'STS Analysis'!X274)/'STS Analysis'!H274,"")</f>
        <v/>
      </c>
      <c r="H274" s="365" t="str">
        <f>+IFERROR(('STS Analysis'!I274-'STS Analysis'!Y274)/'STS Analysis'!I274,"")</f>
        <v/>
      </c>
      <c r="I274" s="365" t="str">
        <f>+IFERROR(('STS Analysis'!J274-'STS Analysis'!Z274)/'STS Analysis'!J274,"")</f>
        <v/>
      </c>
      <c r="J274" s="360" t="str">
        <f>+IFERROR(('STS Analysis'!W274-'STS Analysis'!AD274/1000)/'STS Analysis'!W274,"")</f>
        <v/>
      </c>
      <c r="K274" s="365" t="str">
        <f>+IFERROR(('STS Analysis'!X274-'STS Analysis'!AE274)/'STS Analysis'!X274,"")</f>
        <v/>
      </c>
      <c r="L274" s="365" t="str">
        <f>+IFERROR(('STS Analysis'!Y274-'STS Analysis'!AF274)/'STS Analysis'!Y274,"")</f>
        <v/>
      </c>
      <c r="M274" s="365" t="str">
        <f>+IFERROR(('STS Analysis'!Z274-'STS Analysis'!AG274)/'STS Analysis'!Z274,"")</f>
        <v/>
      </c>
      <c r="N274" s="360" t="str">
        <f>+IFERROR(('STS Analysis'!AD274-'STS Analysis'!AK274)/'STS Analysis'!AD274,"")</f>
        <v/>
      </c>
      <c r="O274" s="365" t="str">
        <f>+IFERROR(('STS Analysis'!AE274-'STS Analysis'!AL274)/'STS Analysis'!AE274,"")</f>
        <v/>
      </c>
      <c r="P274" s="365" t="str">
        <f>+IFERROR(('STS Analysis'!AF274-'STS Analysis'!AM274)/'STS Analysis'!AF274,"")</f>
        <v/>
      </c>
      <c r="Q274" s="365" t="str">
        <f>+IFERROR(('STS Analysis'!AG274-'STS Analysis'!AN274)/'STS Analysis'!AG274,"")</f>
        <v/>
      </c>
      <c r="R274" s="360" t="str">
        <f>+IFERROR(('STS Analysis'!AK274-'STS Analysis'!AQ274)/'STS Analysis'!AK274,"")</f>
        <v/>
      </c>
      <c r="S274" s="365" t="str">
        <f>+IFERROR(('STS Analysis'!AL274-'STS Analysis'!AX274)/'STS Analysis'!AL274,"")</f>
        <v/>
      </c>
      <c r="T274" s="365" t="str">
        <f>+IFERROR(('STS Analysis'!AM274-'STS Analysis'!AY274)/'STS Analysis'!AM274,"")</f>
        <v/>
      </c>
      <c r="U274" s="366" t="str">
        <f>+IFERROR(('STS Analysis'!AN274-'STS Analysis'!AZ274)/'STS Analysis'!AN274,"")</f>
        <v/>
      </c>
      <c r="V274" s="364" t="str">
        <f>+IFERROR(('STS Analysis'!D274-'STS Analysis'!AQ274/1000)/'STS Analysis'!D274,"")</f>
        <v/>
      </c>
      <c r="W274" s="367" t="str">
        <f>+IFERROR(('STS Analysis'!E274-'STS Analysis'!AX274)/'STS Analysis'!E274,"")</f>
        <v/>
      </c>
      <c r="X274" s="365" t="str">
        <f>+IFERROR(('STS Analysis'!I274-'STS Analysis'!AY274)/'STS Analysis'!I274,"")</f>
        <v/>
      </c>
      <c r="Y274" s="365" t="str">
        <f>+IFERROR(('STS Analysis'!J274-'STS Analysis'!AZ274)/'STS Analysis'!J274,"")</f>
        <v/>
      </c>
      <c r="Z274" s="368" t="str">
        <f>+IFERROR(('STS Analysis'!K274-'STS Analysis'!BA274)/'STS Analysis'!K274,"")</f>
        <v/>
      </c>
      <c r="AA274" s="360"/>
      <c r="AB274" s="365" t="str">
        <f>+IFERROR(('STS Analysis'!H274-'STS Analysis'!BD274)/'STS Analysis'!H274,"")</f>
        <v/>
      </c>
      <c r="AC274" s="365" t="str">
        <f>+IFERROR(('STS Analysis'!I274-'STS Analysis'!BE274)/'STS Analysis'!I274,"")</f>
        <v/>
      </c>
      <c r="AD274" s="366" t="str">
        <f>+IFERROR(('STS Analysis'!J274-'STS Analysis'!BF274)/'STS Analysis'!J274,"")</f>
        <v/>
      </c>
      <c r="AE274" s="364" t="str">
        <f>+IFERROR(('STS Analysis'!BC274-'STS Analysis'!BI274)/'STS Analysis'!BC274,"")</f>
        <v/>
      </c>
      <c r="AF274" s="365" t="str">
        <f>+IFERROR(('STS Analysis'!BD274-'STS Analysis'!BJ274)/'STS Analysis'!BD274,"")</f>
        <v/>
      </c>
      <c r="AG274" s="365" t="str">
        <f>+IFERROR(('STS Analysis'!BE274-'STS Analysis'!BK274)/'STS Analysis'!BE274,"")</f>
        <v/>
      </c>
      <c r="AH274" s="365" t="str">
        <f>+IFERROR(('STS Analysis'!BF274-'STS Analysis'!BL274)/'STS Analysis'!BF274,"")</f>
        <v/>
      </c>
      <c r="AI274" s="360" t="str">
        <f>+IFERROR(('STS Analysis'!D274-'STS Analysis'!BI274/1000)/'STS Analysis'!D274,"")</f>
        <v/>
      </c>
      <c r="AJ274" s="369" t="str">
        <f>+IFERROR(('STS Analysis'!E274-'STS Analysis'!BJ274)/'STS Analysis'!E274,"")</f>
        <v/>
      </c>
      <c r="AK274" s="365" t="str">
        <f>+IFERROR(('STS Analysis'!I274-'STS Analysis'!BK274)/'STS Analysis'!I274,"")</f>
        <v/>
      </c>
      <c r="AL274" s="365" t="str">
        <f>+IFERROR(('STS Analysis'!J274-'STS Analysis'!BL274)/'STS Analysis'!J274,"")</f>
        <v/>
      </c>
      <c r="AM274" s="366" t="str">
        <f>+IFERROR(('STS Analysis'!K274-'STS Analysis'!BM274)/'STS Analysis'!K274,"")</f>
        <v/>
      </c>
      <c r="AN274" s="370"/>
    </row>
    <row r="275" spans="1:40" ht="15" thickBot="1" x14ac:dyDescent="0.4">
      <c r="A275" s="306">
        <v>43686</v>
      </c>
      <c r="B275" s="360">
        <f>+IFERROR(('STS Analysis'!D275-'STS Analysis'!G275)/'STS Analysis'!D275,"")</f>
        <v>0.77443198232290977</v>
      </c>
      <c r="C275" s="361" t="str">
        <f>+IFERROR(('STS Analysis'!E275-'STS Analysis'!H275)/'STS Analysis'!E275,"")</f>
        <v/>
      </c>
      <c r="D275" s="362">
        <f>IFERROR(('STS Analysis'!D275-'STS Analysis'!G275)/('STS Analysis'!N275-'STS Analysis'!G275),"")</f>
        <v>0.19419191535572808</v>
      </c>
      <c r="E275" s="363"/>
      <c r="F275" s="364" t="str">
        <f>+IFERROR(('STS Analysis'!G275-('STS Analysis'!W275))/'STS Analysis'!G275,"")</f>
        <v/>
      </c>
      <c r="G275" s="365" t="str">
        <f>+IFERROR(('STS Analysis'!H275-'STS Analysis'!X275)/'STS Analysis'!H275,"")</f>
        <v/>
      </c>
      <c r="H275" s="365" t="str">
        <f>+IFERROR(('STS Analysis'!I275-'STS Analysis'!Y275)/'STS Analysis'!I275,"")</f>
        <v/>
      </c>
      <c r="I275" s="365" t="str">
        <f>+IFERROR(('STS Analysis'!J275-'STS Analysis'!Z275)/'STS Analysis'!J275,"")</f>
        <v/>
      </c>
      <c r="J275" s="360" t="str">
        <f>+IFERROR(('STS Analysis'!W275-'STS Analysis'!AD275/1000)/'STS Analysis'!W275,"")</f>
        <v/>
      </c>
      <c r="K275" s="365" t="str">
        <f>+IFERROR(('STS Analysis'!X275-'STS Analysis'!AE275)/'STS Analysis'!X275,"")</f>
        <v/>
      </c>
      <c r="L275" s="365" t="str">
        <f>+IFERROR(('STS Analysis'!Y275-'STS Analysis'!AF275)/'STS Analysis'!Y275,"")</f>
        <v/>
      </c>
      <c r="M275" s="365" t="str">
        <f>+IFERROR(('STS Analysis'!Z275-'STS Analysis'!AG275)/'STS Analysis'!Z275,"")</f>
        <v/>
      </c>
      <c r="N275" s="360" t="str">
        <f>+IFERROR(('STS Analysis'!AD275-'STS Analysis'!AK275)/'STS Analysis'!AD275,"")</f>
        <v/>
      </c>
      <c r="O275" s="365" t="str">
        <f>+IFERROR(('STS Analysis'!AE275-'STS Analysis'!AL275)/'STS Analysis'!AE275,"")</f>
        <v/>
      </c>
      <c r="P275" s="365" t="str">
        <f>+IFERROR(('STS Analysis'!AF275-'STS Analysis'!AM275)/'STS Analysis'!AF275,"")</f>
        <v/>
      </c>
      <c r="Q275" s="365" t="str">
        <f>+IFERROR(('STS Analysis'!AG275-'STS Analysis'!AN275)/'STS Analysis'!AG275,"")</f>
        <v/>
      </c>
      <c r="R275" s="360" t="str">
        <f>+IFERROR(('STS Analysis'!AK275-'STS Analysis'!AQ275)/'STS Analysis'!AK275,"")</f>
        <v/>
      </c>
      <c r="S275" s="365" t="str">
        <f>+IFERROR(('STS Analysis'!AL275-'STS Analysis'!AX275)/'STS Analysis'!AL275,"")</f>
        <v/>
      </c>
      <c r="T275" s="365" t="str">
        <f>+IFERROR(('STS Analysis'!AM275-'STS Analysis'!AY275)/'STS Analysis'!AM275,"")</f>
        <v/>
      </c>
      <c r="U275" s="366" t="str">
        <f>+IFERROR(('STS Analysis'!AN275-'STS Analysis'!AZ275)/'STS Analysis'!AN275,"")</f>
        <v/>
      </c>
      <c r="V275" s="364" t="str">
        <f>+IFERROR(('STS Analysis'!D275-'STS Analysis'!AQ275/1000)/'STS Analysis'!D275,"")</f>
        <v/>
      </c>
      <c r="W275" s="367" t="str">
        <f>+IFERROR(('STS Analysis'!E275-'STS Analysis'!AX275)/'STS Analysis'!E275,"")</f>
        <v/>
      </c>
      <c r="X275" s="365" t="str">
        <f>+IFERROR(('STS Analysis'!I275-'STS Analysis'!AY275)/'STS Analysis'!I275,"")</f>
        <v/>
      </c>
      <c r="Y275" s="365" t="str">
        <f>+IFERROR(('STS Analysis'!J275-'STS Analysis'!AZ275)/'STS Analysis'!J275,"")</f>
        <v/>
      </c>
      <c r="Z275" s="368" t="str">
        <f>+IFERROR(('STS Analysis'!K275-'STS Analysis'!BA275)/'STS Analysis'!K275,"")</f>
        <v/>
      </c>
      <c r="AA275" s="360"/>
      <c r="AB275" s="365" t="str">
        <f>+IFERROR(('STS Analysis'!H275-'STS Analysis'!BD275)/'STS Analysis'!H275,"")</f>
        <v/>
      </c>
      <c r="AC275" s="365" t="str">
        <f>+IFERROR(('STS Analysis'!I275-'STS Analysis'!BE275)/'STS Analysis'!I275,"")</f>
        <v/>
      </c>
      <c r="AD275" s="366" t="str">
        <f>+IFERROR(('STS Analysis'!J275-'STS Analysis'!BF275)/'STS Analysis'!J275,"")</f>
        <v/>
      </c>
      <c r="AE275" s="364" t="str">
        <f>+IFERROR(('STS Analysis'!BC275-'STS Analysis'!BI275)/'STS Analysis'!BC275,"")</f>
        <v/>
      </c>
      <c r="AF275" s="365" t="str">
        <f>+IFERROR(('STS Analysis'!BD275-'STS Analysis'!BJ275)/'STS Analysis'!BD275,"")</f>
        <v/>
      </c>
      <c r="AG275" s="365" t="str">
        <f>+IFERROR(('STS Analysis'!BE275-'STS Analysis'!BK275)/'STS Analysis'!BE275,"")</f>
        <v/>
      </c>
      <c r="AH275" s="365" t="str">
        <f>+IFERROR(('STS Analysis'!BF275-'STS Analysis'!BL275)/'STS Analysis'!BF275,"")</f>
        <v/>
      </c>
      <c r="AI275" s="360" t="str">
        <f>+IFERROR(('STS Analysis'!D275-'STS Analysis'!BI275/1000)/'STS Analysis'!D275,"")</f>
        <v/>
      </c>
      <c r="AJ275" s="369" t="str">
        <f>+IFERROR(('STS Analysis'!E275-'STS Analysis'!BJ275)/'STS Analysis'!E275,"")</f>
        <v/>
      </c>
      <c r="AK275" s="365" t="str">
        <f>+IFERROR(('STS Analysis'!I275-'STS Analysis'!BK275)/'STS Analysis'!I275,"")</f>
        <v/>
      </c>
      <c r="AL275" s="365" t="str">
        <f>+IFERROR(('STS Analysis'!J275-'STS Analysis'!BL275)/'STS Analysis'!J275,"")</f>
        <v/>
      </c>
      <c r="AM275" s="366" t="str">
        <f>+IFERROR(('STS Analysis'!K275-'STS Analysis'!BM275)/'STS Analysis'!K275,"")</f>
        <v/>
      </c>
      <c r="AN275" s="370"/>
    </row>
    <row r="276" spans="1:40" ht="15" thickBot="1" x14ac:dyDescent="0.4">
      <c r="A276" s="306">
        <v>43687</v>
      </c>
      <c r="B276" s="307" t="str">
        <f>+IFERROR(('STS Analysis'!D276-'STS Analysis'!G276)/'STS Analysis'!D276,"")</f>
        <v/>
      </c>
      <c r="C276" s="296" t="str">
        <f>+IFERROR(('STS Analysis'!E276-'STS Analysis'!H276)/'STS Analysis'!E276,"")</f>
        <v/>
      </c>
      <c r="D276" s="308" t="str">
        <f>IFERROR(('STS Analysis'!D276-'STS Analysis'!G276)/('STS Analysis'!N276-'STS Analysis'!G276),"")</f>
        <v/>
      </c>
      <c r="E276" s="309"/>
      <c r="F276" s="310" t="str">
        <f>+IFERROR(('STS Analysis'!G276-('STS Analysis'!W276))/'STS Analysis'!G276,"")</f>
        <v/>
      </c>
      <c r="G276" s="311" t="str">
        <f>+IFERROR(('STS Analysis'!H276-'STS Analysis'!X276)/'STS Analysis'!H276,"")</f>
        <v/>
      </c>
      <c r="H276" s="311" t="str">
        <f>+IFERROR(('STS Analysis'!I276-'STS Analysis'!Y276)/'STS Analysis'!I276,"")</f>
        <v/>
      </c>
      <c r="I276" s="311" t="str">
        <f>+IFERROR(('STS Analysis'!J276-'STS Analysis'!Z276)/'STS Analysis'!J276,"")</f>
        <v/>
      </c>
      <c r="J276" s="307" t="str">
        <f>+IFERROR(('STS Analysis'!W276-'STS Analysis'!AD276/1000)/'STS Analysis'!W276,"")</f>
        <v/>
      </c>
      <c r="K276" s="311" t="str">
        <f>+IFERROR(('STS Analysis'!X276-'STS Analysis'!AE276)/'STS Analysis'!X276,"")</f>
        <v/>
      </c>
      <c r="L276" s="311" t="str">
        <f>+IFERROR(('STS Analysis'!Y276-'STS Analysis'!AF276)/'STS Analysis'!Y276,"")</f>
        <v/>
      </c>
      <c r="M276" s="311" t="str">
        <f>+IFERROR(('STS Analysis'!Z276-'STS Analysis'!AG276)/'STS Analysis'!Z276,"")</f>
        <v/>
      </c>
      <c r="N276" s="307" t="str">
        <f>+IFERROR(('STS Analysis'!AD276-'STS Analysis'!AK276)/'STS Analysis'!AD276,"")</f>
        <v/>
      </c>
      <c r="O276" s="311" t="str">
        <f>+IFERROR(('STS Analysis'!AE276-'STS Analysis'!AL276)/'STS Analysis'!AE276,"")</f>
        <v/>
      </c>
      <c r="P276" s="311" t="str">
        <f>+IFERROR(('STS Analysis'!AF276-'STS Analysis'!AM276)/'STS Analysis'!AF276,"")</f>
        <v/>
      </c>
      <c r="Q276" s="311" t="str">
        <f>+IFERROR(('STS Analysis'!AG276-'STS Analysis'!AN276)/'STS Analysis'!AG276,"")</f>
        <v/>
      </c>
      <c r="R276" s="307" t="str">
        <f>+IFERROR(('STS Analysis'!AK276-'STS Analysis'!AQ276)/'STS Analysis'!AK276,"")</f>
        <v/>
      </c>
      <c r="S276" s="311" t="str">
        <f>+IFERROR(('STS Analysis'!AL276-'STS Analysis'!AX276)/'STS Analysis'!AL276,"")</f>
        <v/>
      </c>
      <c r="T276" s="311" t="str">
        <f>+IFERROR(('STS Analysis'!AM276-'STS Analysis'!AY276)/'STS Analysis'!AM276,"")</f>
        <v/>
      </c>
      <c r="U276" s="312" t="str">
        <f>+IFERROR(('STS Analysis'!AN276-'STS Analysis'!AZ276)/'STS Analysis'!AN276,"")</f>
        <v/>
      </c>
      <c r="V276" s="310" t="str">
        <f>+IFERROR(('STS Analysis'!D276-'STS Analysis'!AQ276/1000)/'STS Analysis'!D276,"")</f>
        <v/>
      </c>
      <c r="W276" s="299" t="str">
        <f>+IFERROR(('STS Analysis'!E276-'STS Analysis'!AX276)/'STS Analysis'!E276,"")</f>
        <v/>
      </c>
      <c r="X276" s="311" t="str">
        <f>+IFERROR(('STS Analysis'!I276-'STS Analysis'!AY276)/'STS Analysis'!I276,"")</f>
        <v/>
      </c>
      <c r="Y276" s="311" t="str">
        <f>+IFERROR(('STS Analysis'!J276-'STS Analysis'!AZ276)/'STS Analysis'!J276,"")</f>
        <v/>
      </c>
      <c r="Z276" s="313" t="str">
        <f>+IFERROR(('STS Analysis'!K276-'STS Analysis'!BA276)/'STS Analysis'!K276,"")</f>
        <v/>
      </c>
      <c r="AA276" s="307"/>
      <c r="AB276" s="311" t="str">
        <f>+IFERROR(('STS Analysis'!H276-'STS Analysis'!BD276)/'STS Analysis'!H276,"")</f>
        <v/>
      </c>
      <c r="AC276" s="311" t="str">
        <f>+IFERROR(('STS Analysis'!I276-'STS Analysis'!BE276)/'STS Analysis'!I276,"")</f>
        <v/>
      </c>
      <c r="AD276" s="312" t="str">
        <f>+IFERROR(('STS Analysis'!J276-'STS Analysis'!BF276)/'STS Analysis'!J276,"")</f>
        <v/>
      </c>
      <c r="AE276" s="310" t="str">
        <f>+IFERROR(('STS Analysis'!BC276-'STS Analysis'!BI276)/'STS Analysis'!BC276,"")</f>
        <v/>
      </c>
      <c r="AF276" s="311" t="str">
        <f>+IFERROR(('STS Analysis'!BD276-'STS Analysis'!BJ276)/'STS Analysis'!BD276,"")</f>
        <v/>
      </c>
      <c r="AG276" s="311" t="str">
        <f>+IFERROR(('STS Analysis'!BE276-'STS Analysis'!BK276)/'STS Analysis'!BE276,"")</f>
        <v/>
      </c>
      <c r="AH276" s="311" t="str">
        <f>+IFERROR(('STS Analysis'!BF276-'STS Analysis'!BL276)/'STS Analysis'!BF276,"")</f>
        <v/>
      </c>
      <c r="AI276" s="307" t="str">
        <f>+IFERROR(('STS Analysis'!D276-'STS Analysis'!BI276/1000)/'STS Analysis'!D276,"")</f>
        <v/>
      </c>
      <c r="AJ276" s="338" t="str">
        <f>+IFERROR(('STS Analysis'!E276-'STS Analysis'!BJ276)/'STS Analysis'!E276,"")</f>
        <v/>
      </c>
      <c r="AK276" s="311" t="str">
        <f>+IFERROR(('STS Analysis'!I276-'STS Analysis'!BK276)/'STS Analysis'!I276,"")</f>
        <v/>
      </c>
      <c r="AL276" s="311" t="str">
        <f>+IFERROR(('STS Analysis'!J276-'STS Analysis'!BL276)/'STS Analysis'!J276,"")</f>
        <v/>
      </c>
      <c r="AM276" s="312" t="str">
        <f>+IFERROR(('STS Analysis'!K276-'STS Analysis'!BM276)/'STS Analysis'!K276,"")</f>
        <v/>
      </c>
      <c r="AN276" s="279"/>
    </row>
    <row r="277" spans="1:40" ht="15" thickBot="1" x14ac:dyDescent="0.4">
      <c r="A277" s="306">
        <v>43688</v>
      </c>
      <c r="B277" s="307" t="str">
        <f>+IFERROR(('STS Analysis'!D277-'STS Analysis'!G277)/'STS Analysis'!D277,"")</f>
        <v/>
      </c>
      <c r="C277" s="296" t="str">
        <f>+IFERROR(('STS Analysis'!E277-'STS Analysis'!H277)/'STS Analysis'!E277,"")</f>
        <v/>
      </c>
      <c r="D277" s="308" t="str">
        <f>IFERROR(('STS Analysis'!D277-'STS Analysis'!G277)/('STS Analysis'!N277-'STS Analysis'!G277),"")</f>
        <v/>
      </c>
      <c r="E277" s="309"/>
      <c r="F277" s="310" t="str">
        <f>+IFERROR(('STS Analysis'!G277-('STS Analysis'!W277))/'STS Analysis'!G277,"")</f>
        <v/>
      </c>
      <c r="G277" s="311" t="str">
        <f>+IFERROR(('STS Analysis'!H277-'STS Analysis'!X277)/'STS Analysis'!H277,"")</f>
        <v/>
      </c>
      <c r="H277" s="311" t="str">
        <f>+IFERROR(('STS Analysis'!I277-'STS Analysis'!Y277)/'STS Analysis'!I277,"")</f>
        <v/>
      </c>
      <c r="I277" s="311" t="str">
        <f>+IFERROR(('STS Analysis'!J277-'STS Analysis'!Z277)/'STS Analysis'!J277,"")</f>
        <v/>
      </c>
      <c r="J277" s="307" t="str">
        <f>+IFERROR(('STS Analysis'!W277-'STS Analysis'!AD277/1000)/'STS Analysis'!W277,"")</f>
        <v/>
      </c>
      <c r="K277" s="311" t="str">
        <f>+IFERROR(('STS Analysis'!X277-'STS Analysis'!AE277)/'STS Analysis'!X277,"")</f>
        <v/>
      </c>
      <c r="L277" s="311" t="str">
        <f>+IFERROR(('STS Analysis'!Y277-'STS Analysis'!AF277)/'STS Analysis'!Y277,"")</f>
        <v/>
      </c>
      <c r="M277" s="311" t="str">
        <f>+IFERROR(('STS Analysis'!Z277-'STS Analysis'!AG277)/'STS Analysis'!Z277,"")</f>
        <v/>
      </c>
      <c r="N277" s="307" t="str">
        <f>+IFERROR(('STS Analysis'!AD277-'STS Analysis'!AK277)/'STS Analysis'!AD277,"")</f>
        <v/>
      </c>
      <c r="O277" s="311" t="str">
        <f>+IFERROR(('STS Analysis'!AE277-'STS Analysis'!AL277)/'STS Analysis'!AE277,"")</f>
        <v/>
      </c>
      <c r="P277" s="311" t="str">
        <f>+IFERROR(('STS Analysis'!AF277-'STS Analysis'!AM277)/'STS Analysis'!AF277,"")</f>
        <v/>
      </c>
      <c r="Q277" s="311" t="str">
        <f>+IFERROR(('STS Analysis'!AG277-'STS Analysis'!AN277)/'STS Analysis'!AG277,"")</f>
        <v/>
      </c>
      <c r="R277" s="307" t="str">
        <f>+IFERROR(('STS Analysis'!AK277-'STS Analysis'!AQ277)/'STS Analysis'!AK277,"")</f>
        <v/>
      </c>
      <c r="S277" s="311" t="str">
        <f>+IFERROR(('STS Analysis'!AL277-'STS Analysis'!AX277)/'STS Analysis'!AL277,"")</f>
        <v/>
      </c>
      <c r="T277" s="311" t="str">
        <f>+IFERROR(('STS Analysis'!AM277-'STS Analysis'!AY277)/'STS Analysis'!AM277,"")</f>
        <v/>
      </c>
      <c r="U277" s="312" t="str">
        <f>+IFERROR(('STS Analysis'!AN277-'STS Analysis'!AZ277)/'STS Analysis'!AN277,"")</f>
        <v/>
      </c>
      <c r="V277" s="310" t="str">
        <f>+IFERROR(('STS Analysis'!D277-'STS Analysis'!AQ277/1000)/'STS Analysis'!D277,"")</f>
        <v/>
      </c>
      <c r="W277" s="299" t="str">
        <f>+IFERROR(('STS Analysis'!E277-'STS Analysis'!AX277)/'STS Analysis'!E277,"")</f>
        <v/>
      </c>
      <c r="X277" s="311" t="str">
        <f>+IFERROR(('STS Analysis'!I277-'STS Analysis'!AY277)/'STS Analysis'!I277,"")</f>
        <v/>
      </c>
      <c r="Y277" s="311" t="str">
        <f>+IFERROR(('STS Analysis'!J277-'STS Analysis'!AZ277)/'STS Analysis'!J277,"")</f>
        <v/>
      </c>
      <c r="Z277" s="313" t="str">
        <f>+IFERROR(('STS Analysis'!K277-'STS Analysis'!BA277)/'STS Analysis'!K277,"")</f>
        <v/>
      </c>
      <c r="AA277" s="307"/>
      <c r="AB277" s="311" t="str">
        <f>+IFERROR(('STS Analysis'!H277-'STS Analysis'!BD277)/'STS Analysis'!H277,"")</f>
        <v/>
      </c>
      <c r="AC277" s="311" t="str">
        <f>+IFERROR(('STS Analysis'!I277-'STS Analysis'!BE277)/'STS Analysis'!I277,"")</f>
        <v/>
      </c>
      <c r="AD277" s="312" t="str">
        <f>+IFERROR(('STS Analysis'!J277-'STS Analysis'!BF277)/'STS Analysis'!J277,"")</f>
        <v/>
      </c>
      <c r="AE277" s="310" t="str">
        <f>+IFERROR(('STS Analysis'!BC277-'STS Analysis'!BI277)/'STS Analysis'!BC277,"")</f>
        <v/>
      </c>
      <c r="AF277" s="311" t="str">
        <f>+IFERROR(('STS Analysis'!BD277-'STS Analysis'!BJ277)/'STS Analysis'!BD277,"")</f>
        <v/>
      </c>
      <c r="AG277" s="311" t="str">
        <f>+IFERROR(('STS Analysis'!BE277-'STS Analysis'!BK277)/'STS Analysis'!BE277,"")</f>
        <v/>
      </c>
      <c r="AH277" s="311" t="str">
        <f>+IFERROR(('STS Analysis'!BF277-'STS Analysis'!BL277)/'STS Analysis'!BF277,"")</f>
        <v/>
      </c>
      <c r="AI277" s="307" t="str">
        <f>+IFERROR(('STS Analysis'!D277-'STS Analysis'!BI277/1000)/'STS Analysis'!D277,"")</f>
        <v/>
      </c>
      <c r="AJ277" s="338" t="str">
        <f>+IFERROR(('STS Analysis'!E277-'STS Analysis'!BJ277)/'STS Analysis'!E277,"")</f>
        <v/>
      </c>
      <c r="AK277" s="311" t="str">
        <f>+IFERROR(('STS Analysis'!I277-'STS Analysis'!BK277)/'STS Analysis'!I277,"")</f>
        <v/>
      </c>
      <c r="AL277" s="311" t="str">
        <f>+IFERROR(('STS Analysis'!J277-'STS Analysis'!BL277)/'STS Analysis'!J277,"")</f>
        <v/>
      </c>
      <c r="AM277" s="312" t="str">
        <f>+IFERROR(('STS Analysis'!K277-'STS Analysis'!BM277)/'STS Analysis'!K277,"")</f>
        <v/>
      </c>
      <c r="AN277" s="279"/>
    </row>
    <row r="278" spans="1:40" ht="15" thickBot="1" x14ac:dyDescent="0.4">
      <c r="A278" s="306">
        <v>43689</v>
      </c>
      <c r="B278" s="360" t="str">
        <f>+IFERROR(('STS Analysis'!D278-'STS Analysis'!G278)/'STS Analysis'!D278,"")</f>
        <v/>
      </c>
      <c r="C278" s="361" t="str">
        <f>+IFERROR(('STS Analysis'!E278-'STS Analysis'!H278)/'STS Analysis'!E278,"")</f>
        <v/>
      </c>
      <c r="D278" s="362" t="str">
        <f>IFERROR(('STS Analysis'!D278-'STS Analysis'!G278)/('STS Analysis'!N278-'STS Analysis'!G278),"")</f>
        <v/>
      </c>
      <c r="E278" s="363"/>
      <c r="F278" s="364" t="str">
        <f>+IFERROR(('STS Analysis'!G278-('STS Analysis'!W278))/'STS Analysis'!G278,"")</f>
        <v/>
      </c>
      <c r="G278" s="365" t="str">
        <f>+IFERROR(('STS Analysis'!H278-'STS Analysis'!X278)/'STS Analysis'!H278,"")</f>
        <v/>
      </c>
      <c r="H278" s="365" t="str">
        <f>+IFERROR(('STS Analysis'!I278-'STS Analysis'!Y278)/'STS Analysis'!I278,"")</f>
        <v/>
      </c>
      <c r="I278" s="365" t="str">
        <f>+IFERROR(('STS Analysis'!J278-'STS Analysis'!Z278)/'STS Analysis'!J278,"")</f>
        <v/>
      </c>
      <c r="J278" s="360" t="str">
        <f>+IFERROR(('STS Analysis'!W278-'STS Analysis'!AD278/1000)/'STS Analysis'!W278,"")</f>
        <v/>
      </c>
      <c r="K278" s="365" t="str">
        <f>+IFERROR(('STS Analysis'!X278-'STS Analysis'!AE278)/'STS Analysis'!X278,"")</f>
        <v/>
      </c>
      <c r="L278" s="365" t="str">
        <f>+IFERROR(('STS Analysis'!Y278-'STS Analysis'!AF278)/'STS Analysis'!Y278,"")</f>
        <v/>
      </c>
      <c r="M278" s="365" t="str">
        <f>+IFERROR(('STS Analysis'!Z278-'STS Analysis'!AG278)/'STS Analysis'!Z278,"")</f>
        <v/>
      </c>
      <c r="N278" s="360" t="str">
        <f>+IFERROR(('STS Analysis'!AD278-'STS Analysis'!AK278)/'STS Analysis'!AD278,"")</f>
        <v/>
      </c>
      <c r="O278" s="365" t="str">
        <f>+IFERROR(('STS Analysis'!AE278-'STS Analysis'!AL278)/'STS Analysis'!AE278,"")</f>
        <v/>
      </c>
      <c r="P278" s="365" t="str">
        <f>+IFERROR(('STS Analysis'!AF278-'STS Analysis'!AM278)/'STS Analysis'!AF278,"")</f>
        <v/>
      </c>
      <c r="Q278" s="365" t="str">
        <f>+IFERROR(('STS Analysis'!AG278-'STS Analysis'!AN278)/'STS Analysis'!AG278,"")</f>
        <v/>
      </c>
      <c r="R278" s="360" t="str">
        <f>+IFERROR(('STS Analysis'!AK278-'STS Analysis'!AQ278)/'STS Analysis'!AK278,"")</f>
        <v/>
      </c>
      <c r="S278" s="365" t="str">
        <f>+IFERROR(('STS Analysis'!AL278-'STS Analysis'!AX278)/'STS Analysis'!AL278,"")</f>
        <v/>
      </c>
      <c r="T278" s="365" t="str">
        <f>+IFERROR(('STS Analysis'!AM278-'STS Analysis'!AY278)/'STS Analysis'!AM278,"")</f>
        <v/>
      </c>
      <c r="U278" s="366" t="str">
        <f>+IFERROR(('STS Analysis'!AN278-'STS Analysis'!AZ278)/'STS Analysis'!AN278,"")</f>
        <v/>
      </c>
      <c r="V278" s="364" t="str">
        <f>+IFERROR(('STS Analysis'!D278-'STS Analysis'!AQ278/1000)/'STS Analysis'!D278,"")</f>
        <v/>
      </c>
      <c r="W278" s="367" t="str">
        <f>+IFERROR(('STS Analysis'!E278-'STS Analysis'!AX278)/'STS Analysis'!E278,"")</f>
        <v/>
      </c>
      <c r="X278" s="365" t="str">
        <f>+IFERROR(('STS Analysis'!I278-'STS Analysis'!AY278)/'STS Analysis'!I278,"")</f>
        <v/>
      </c>
      <c r="Y278" s="365" t="str">
        <f>+IFERROR(('STS Analysis'!J278-'STS Analysis'!AZ278)/'STS Analysis'!J278,"")</f>
        <v/>
      </c>
      <c r="Z278" s="368" t="str">
        <f>+IFERROR(('STS Analysis'!K278-'STS Analysis'!BA278)/'STS Analysis'!K278,"")</f>
        <v/>
      </c>
      <c r="AA278" s="360"/>
      <c r="AB278" s="365" t="str">
        <f>+IFERROR(('STS Analysis'!H278-'STS Analysis'!BD278)/'STS Analysis'!H278,"")</f>
        <v/>
      </c>
      <c r="AC278" s="365" t="str">
        <f>+IFERROR(('STS Analysis'!I278-'STS Analysis'!BE278)/'STS Analysis'!I278,"")</f>
        <v/>
      </c>
      <c r="AD278" s="366" t="str">
        <f>+IFERROR(('STS Analysis'!J278-'STS Analysis'!BF278)/'STS Analysis'!J278,"")</f>
        <v/>
      </c>
      <c r="AE278" s="364" t="str">
        <f>+IFERROR(('STS Analysis'!BC278-'STS Analysis'!BI278)/'STS Analysis'!BC278,"")</f>
        <v/>
      </c>
      <c r="AF278" s="365" t="str">
        <f>+IFERROR(('STS Analysis'!BD278-'STS Analysis'!BJ278)/'STS Analysis'!BD278,"")</f>
        <v/>
      </c>
      <c r="AG278" s="365" t="str">
        <f>+IFERROR(('STS Analysis'!BE278-'STS Analysis'!BK278)/'STS Analysis'!BE278,"")</f>
        <v/>
      </c>
      <c r="AH278" s="365" t="str">
        <f>+IFERROR(('STS Analysis'!BF278-'STS Analysis'!BL278)/'STS Analysis'!BF278,"")</f>
        <v/>
      </c>
      <c r="AI278" s="360" t="str">
        <f>+IFERROR(('STS Analysis'!D278-'STS Analysis'!BI278/1000)/'STS Analysis'!D278,"")</f>
        <v/>
      </c>
      <c r="AJ278" s="369" t="str">
        <f>+IFERROR(('STS Analysis'!E278-'STS Analysis'!BJ278)/'STS Analysis'!E278,"")</f>
        <v/>
      </c>
      <c r="AK278" s="365" t="str">
        <f>+IFERROR(('STS Analysis'!I278-'STS Analysis'!BK278)/'STS Analysis'!I278,"")</f>
        <v/>
      </c>
      <c r="AL278" s="365" t="str">
        <f>+IFERROR(('STS Analysis'!J278-'STS Analysis'!BL278)/'STS Analysis'!J278,"")</f>
        <v/>
      </c>
      <c r="AM278" s="366" t="str">
        <f>+IFERROR(('STS Analysis'!K278-'STS Analysis'!BM278)/'STS Analysis'!K278,"")</f>
        <v/>
      </c>
      <c r="AN278" s="370"/>
    </row>
    <row r="279" spans="1:40" ht="15" thickBot="1" x14ac:dyDescent="0.4">
      <c r="A279" s="306">
        <v>43690</v>
      </c>
      <c r="B279" s="360" t="str">
        <f>+IFERROR(('STS Analysis'!D279-'STS Analysis'!G279)/'STS Analysis'!D279,"")</f>
        <v/>
      </c>
      <c r="C279" s="361" t="str">
        <f>+IFERROR(('STS Analysis'!E279-'STS Analysis'!H279)/'STS Analysis'!E279,"")</f>
        <v/>
      </c>
      <c r="D279" s="362" t="str">
        <f>IFERROR(('STS Analysis'!D279-'STS Analysis'!G279)/('STS Analysis'!N279-'STS Analysis'!G279),"")</f>
        <v/>
      </c>
      <c r="E279" s="363"/>
      <c r="F279" s="364" t="str">
        <f>+IFERROR(('STS Analysis'!G279-('STS Analysis'!W279))/'STS Analysis'!G279,"")</f>
        <v/>
      </c>
      <c r="G279" s="365" t="str">
        <f>+IFERROR(('STS Analysis'!H279-'STS Analysis'!X279)/'STS Analysis'!H279,"")</f>
        <v/>
      </c>
      <c r="H279" s="365" t="str">
        <f>+IFERROR(('STS Analysis'!I279-'STS Analysis'!Y279)/'STS Analysis'!I279,"")</f>
        <v/>
      </c>
      <c r="I279" s="365" t="str">
        <f>+IFERROR(('STS Analysis'!J279-'STS Analysis'!Z279)/'STS Analysis'!J279,"")</f>
        <v/>
      </c>
      <c r="J279" s="360" t="str">
        <f>+IFERROR(('STS Analysis'!W279-'STS Analysis'!AD279/1000)/'STS Analysis'!W279,"")</f>
        <v/>
      </c>
      <c r="K279" s="365" t="str">
        <f>+IFERROR(('STS Analysis'!X279-'STS Analysis'!AE279)/'STS Analysis'!X279,"")</f>
        <v/>
      </c>
      <c r="L279" s="365" t="str">
        <f>+IFERROR(('STS Analysis'!Y279-'STS Analysis'!AF279)/'STS Analysis'!Y279,"")</f>
        <v/>
      </c>
      <c r="M279" s="365" t="str">
        <f>+IFERROR(('STS Analysis'!Z279-'STS Analysis'!AG279)/'STS Analysis'!Z279,"")</f>
        <v/>
      </c>
      <c r="N279" s="360" t="str">
        <f>+IFERROR(('STS Analysis'!AD279-'STS Analysis'!AK279)/'STS Analysis'!AD279,"")</f>
        <v/>
      </c>
      <c r="O279" s="365" t="str">
        <f>+IFERROR(('STS Analysis'!AE279-'STS Analysis'!AL279)/'STS Analysis'!AE279,"")</f>
        <v/>
      </c>
      <c r="P279" s="365" t="str">
        <f>+IFERROR(('STS Analysis'!AF279-'STS Analysis'!AM279)/'STS Analysis'!AF279,"")</f>
        <v/>
      </c>
      <c r="Q279" s="365" t="str">
        <f>+IFERROR(('STS Analysis'!AG279-'STS Analysis'!AN279)/'STS Analysis'!AG279,"")</f>
        <v/>
      </c>
      <c r="R279" s="360" t="str">
        <f>+IFERROR(('STS Analysis'!AK279-'STS Analysis'!AQ279)/'STS Analysis'!AK279,"")</f>
        <v/>
      </c>
      <c r="S279" s="365" t="str">
        <f>+IFERROR(('STS Analysis'!AL279-'STS Analysis'!AX279)/'STS Analysis'!AL279,"")</f>
        <v/>
      </c>
      <c r="T279" s="365" t="str">
        <f>+IFERROR(('STS Analysis'!AM279-'STS Analysis'!AY279)/'STS Analysis'!AM279,"")</f>
        <v/>
      </c>
      <c r="U279" s="366" t="str">
        <f>+IFERROR(('STS Analysis'!AN279-'STS Analysis'!AZ279)/'STS Analysis'!AN279,"")</f>
        <v/>
      </c>
      <c r="V279" s="364" t="str">
        <f>+IFERROR(('STS Analysis'!D279-'STS Analysis'!AQ279/1000)/'STS Analysis'!D279,"")</f>
        <v/>
      </c>
      <c r="W279" s="367" t="str">
        <f>+IFERROR(('STS Analysis'!E279-'STS Analysis'!AX279)/'STS Analysis'!E279,"")</f>
        <v/>
      </c>
      <c r="X279" s="365" t="str">
        <f>+IFERROR(('STS Analysis'!I279-'STS Analysis'!AY279)/'STS Analysis'!I279,"")</f>
        <v/>
      </c>
      <c r="Y279" s="365" t="str">
        <f>+IFERROR(('STS Analysis'!J279-'STS Analysis'!AZ279)/'STS Analysis'!J279,"")</f>
        <v/>
      </c>
      <c r="Z279" s="368" t="str">
        <f>+IFERROR(('STS Analysis'!K279-'STS Analysis'!BA279)/'STS Analysis'!K279,"")</f>
        <v/>
      </c>
      <c r="AA279" s="360"/>
      <c r="AB279" s="365" t="str">
        <f>+IFERROR(('STS Analysis'!H279-'STS Analysis'!BD279)/'STS Analysis'!H279,"")</f>
        <v/>
      </c>
      <c r="AC279" s="365" t="str">
        <f>+IFERROR(('STS Analysis'!I279-'STS Analysis'!BE279)/'STS Analysis'!I279,"")</f>
        <v/>
      </c>
      <c r="AD279" s="366" t="str">
        <f>+IFERROR(('STS Analysis'!J279-'STS Analysis'!BF279)/'STS Analysis'!J279,"")</f>
        <v/>
      </c>
      <c r="AE279" s="364" t="str">
        <f>+IFERROR(('STS Analysis'!BC279-'STS Analysis'!BI279)/'STS Analysis'!BC279,"")</f>
        <v/>
      </c>
      <c r="AF279" s="365" t="str">
        <f>+IFERROR(('STS Analysis'!BD279-'STS Analysis'!BJ279)/'STS Analysis'!BD279,"")</f>
        <v/>
      </c>
      <c r="AG279" s="365" t="str">
        <f>+IFERROR(('STS Analysis'!BE279-'STS Analysis'!BK279)/'STS Analysis'!BE279,"")</f>
        <v/>
      </c>
      <c r="AH279" s="365" t="str">
        <f>+IFERROR(('STS Analysis'!BF279-'STS Analysis'!BL279)/'STS Analysis'!BF279,"")</f>
        <v/>
      </c>
      <c r="AI279" s="360" t="str">
        <f>+IFERROR(('STS Analysis'!D279-'STS Analysis'!BI279/1000)/'STS Analysis'!D279,"")</f>
        <v/>
      </c>
      <c r="AJ279" s="369" t="str">
        <f>+IFERROR(('STS Analysis'!E279-'STS Analysis'!BJ279)/'STS Analysis'!E279,"")</f>
        <v/>
      </c>
      <c r="AK279" s="365" t="str">
        <f>+IFERROR(('STS Analysis'!I279-'STS Analysis'!BK279)/'STS Analysis'!I279,"")</f>
        <v/>
      </c>
      <c r="AL279" s="365" t="str">
        <f>+IFERROR(('STS Analysis'!J279-'STS Analysis'!BL279)/'STS Analysis'!J279,"")</f>
        <v/>
      </c>
      <c r="AM279" s="366" t="str">
        <f>+IFERROR(('STS Analysis'!K279-'STS Analysis'!BM279)/'STS Analysis'!K279,"")</f>
        <v/>
      </c>
      <c r="AN279" s="370"/>
    </row>
    <row r="280" spans="1:40" ht="15" thickBot="1" x14ac:dyDescent="0.4">
      <c r="A280" s="306">
        <v>43691</v>
      </c>
      <c r="B280" s="360" t="str">
        <f>+IFERROR(('STS Analysis'!D280-'STS Analysis'!G280)/'STS Analysis'!D280,"")</f>
        <v/>
      </c>
      <c r="C280" s="361" t="str">
        <f>+IFERROR(('STS Analysis'!E280-'STS Analysis'!H280)/'STS Analysis'!E280,"")</f>
        <v/>
      </c>
      <c r="D280" s="362" t="str">
        <f>IFERROR(('STS Analysis'!D280-'STS Analysis'!G280)/('STS Analysis'!N280-'STS Analysis'!G280),"")</f>
        <v/>
      </c>
      <c r="E280" s="363"/>
      <c r="F280" s="364" t="str">
        <f>+IFERROR(('STS Analysis'!G280-('STS Analysis'!W280))/'STS Analysis'!G280,"")</f>
        <v/>
      </c>
      <c r="G280" s="365" t="str">
        <f>+IFERROR(('STS Analysis'!H280-'STS Analysis'!X280)/'STS Analysis'!H280,"")</f>
        <v/>
      </c>
      <c r="H280" s="365" t="str">
        <f>+IFERROR(('STS Analysis'!I280-'STS Analysis'!Y280)/'STS Analysis'!I280,"")</f>
        <v/>
      </c>
      <c r="I280" s="365" t="str">
        <f>+IFERROR(('STS Analysis'!J280-'STS Analysis'!Z280)/'STS Analysis'!J280,"")</f>
        <v/>
      </c>
      <c r="J280" s="360" t="str">
        <f>+IFERROR(('STS Analysis'!W280-'STS Analysis'!AD280/1000)/'STS Analysis'!W280,"")</f>
        <v/>
      </c>
      <c r="K280" s="365" t="str">
        <f>+IFERROR(('STS Analysis'!X280-'STS Analysis'!AE280)/'STS Analysis'!X280,"")</f>
        <v/>
      </c>
      <c r="L280" s="365" t="str">
        <f>+IFERROR(('STS Analysis'!Y280-'STS Analysis'!AF280)/'STS Analysis'!Y280,"")</f>
        <v/>
      </c>
      <c r="M280" s="365" t="str">
        <f>+IFERROR(('STS Analysis'!Z280-'STS Analysis'!AG280)/'STS Analysis'!Z280,"")</f>
        <v/>
      </c>
      <c r="N280" s="360" t="str">
        <f>+IFERROR(('STS Analysis'!AD280-'STS Analysis'!AK280)/'STS Analysis'!AD280,"")</f>
        <v/>
      </c>
      <c r="O280" s="365" t="str">
        <f>+IFERROR(('STS Analysis'!AE280-'STS Analysis'!AL280)/'STS Analysis'!AE280,"")</f>
        <v/>
      </c>
      <c r="P280" s="365" t="str">
        <f>+IFERROR(('STS Analysis'!AF280-'STS Analysis'!AM280)/'STS Analysis'!AF280,"")</f>
        <v/>
      </c>
      <c r="Q280" s="365" t="str">
        <f>+IFERROR(('STS Analysis'!AG280-'STS Analysis'!AN280)/'STS Analysis'!AG280,"")</f>
        <v/>
      </c>
      <c r="R280" s="360" t="str">
        <f>+IFERROR(('STS Analysis'!AK280-'STS Analysis'!AQ280)/'STS Analysis'!AK280,"")</f>
        <v/>
      </c>
      <c r="S280" s="365" t="str">
        <f>+IFERROR(('STS Analysis'!AL280-'STS Analysis'!AX280)/'STS Analysis'!AL280,"")</f>
        <v/>
      </c>
      <c r="T280" s="365" t="str">
        <f>+IFERROR(('STS Analysis'!AM280-'STS Analysis'!AY280)/'STS Analysis'!AM280,"")</f>
        <v/>
      </c>
      <c r="U280" s="366" t="str">
        <f>+IFERROR(('STS Analysis'!AN280-'STS Analysis'!AZ280)/'STS Analysis'!AN280,"")</f>
        <v/>
      </c>
      <c r="V280" s="364" t="str">
        <f>+IFERROR(('STS Analysis'!D280-'STS Analysis'!AQ280/1000)/'STS Analysis'!D280,"")</f>
        <v/>
      </c>
      <c r="W280" s="367" t="str">
        <f>+IFERROR(('STS Analysis'!E280-'STS Analysis'!AX280)/'STS Analysis'!E280,"")</f>
        <v/>
      </c>
      <c r="X280" s="365" t="str">
        <f>+IFERROR(('STS Analysis'!I280-'STS Analysis'!AY280)/'STS Analysis'!I280,"")</f>
        <v/>
      </c>
      <c r="Y280" s="365" t="str">
        <f>+IFERROR(('STS Analysis'!J280-'STS Analysis'!AZ280)/'STS Analysis'!J280,"")</f>
        <v/>
      </c>
      <c r="Z280" s="368" t="str">
        <f>+IFERROR(('STS Analysis'!K280-'STS Analysis'!BA280)/'STS Analysis'!K280,"")</f>
        <v/>
      </c>
      <c r="AA280" s="360"/>
      <c r="AB280" s="365" t="str">
        <f>+IFERROR(('STS Analysis'!H280-'STS Analysis'!BD280)/'STS Analysis'!H280,"")</f>
        <v/>
      </c>
      <c r="AC280" s="365" t="str">
        <f>+IFERROR(('STS Analysis'!I280-'STS Analysis'!BE280)/'STS Analysis'!I280,"")</f>
        <v/>
      </c>
      <c r="AD280" s="366" t="str">
        <f>+IFERROR(('STS Analysis'!J280-'STS Analysis'!BF280)/'STS Analysis'!J280,"")</f>
        <v/>
      </c>
      <c r="AE280" s="364" t="str">
        <f>+IFERROR(('STS Analysis'!BC280-'STS Analysis'!BI280)/'STS Analysis'!BC280,"")</f>
        <v/>
      </c>
      <c r="AF280" s="365" t="str">
        <f>+IFERROR(('STS Analysis'!BD280-'STS Analysis'!BJ280)/'STS Analysis'!BD280,"")</f>
        <v/>
      </c>
      <c r="AG280" s="365" t="str">
        <f>+IFERROR(('STS Analysis'!BE280-'STS Analysis'!BK280)/'STS Analysis'!BE280,"")</f>
        <v/>
      </c>
      <c r="AH280" s="365" t="str">
        <f>+IFERROR(('STS Analysis'!BF280-'STS Analysis'!BL280)/'STS Analysis'!BF280,"")</f>
        <v/>
      </c>
      <c r="AI280" s="360" t="str">
        <f>+IFERROR(('STS Analysis'!D280-'STS Analysis'!BI280/1000)/'STS Analysis'!D280,"")</f>
        <v/>
      </c>
      <c r="AJ280" s="369" t="str">
        <f>+IFERROR(('STS Analysis'!E280-'STS Analysis'!BJ280)/'STS Analysis'!E280,"")</f>
        <v/>
      </c>
      <c r="AK280" s="365" t="str">
        <f>+IFERROR(('STS Analysis'!I280-'STS Analysis'!BK280)/'STS Analysis'!I280,"")</f>
        <v/>
      </c>
      <c r="AL280" s="365" t="str">
        <f>+IFERROR(('STS Analysis'!J280-'STS Analysis'!BL280)/'STS Analysis'!J280,"")</f>
        <v/>
      </c>
      <c r="AM280" s="366" t="str">
        <f>+IFERROR(('STS Analysis'!K280-'STS Analysis'!BM280)/'STS Analysis'!K280,"")</f>
        <v/>
      </c>
      <c r="AN280" s="370"/>
    </row>
    <row r="281" spans="1:40" ht="15" thickBot="1" x14ac:dyDescent="0.4">
      <c r="A281" s="306">
        <v>43692</v>
      </c>
      <c r="B281" s="360" t="str">
        <f>+IFERROR(('STS Analysis'!D281-'STS Analysis'!G281)/'STS Analysis'!D281,"")</f>
        <v/>
      </c>
      <c r="C281" s="361">
        <f>+IFERROR(('STS Analysis'!E281-'STS Analysis'!H281)/'STS Analysis'!E281,"")</f>
        <v>0.56428571428571428</v>
      </c>
      <c r="D281" s="362" t="str">
        <f>IFERROR(('STS Analysis'!D281-'STS Analysis'!G281)/('STS Analysis'!N281-'STS Analysis'!G281),"")</f>
        <v/>
      </c>
      <c r="E281" s="363"/>
      <c r="F281" s="364" t="str">
        <f>+IFERROR(('STS Analysis'!G281-('STS Analysis'!W281))/'STS Analysis'!G281,"")</f>
        <v/>
      </c>
      <c r="G281" s="365" t="str">
        <f>+IFERROR(('STS Analysis'!H281-'STS Analysis'!X281)/'STS Analysis'!H281,"")</f>
        <v/>
      </c>
      <c r="H281" s="365" t="str">
        <f>+IFERROR(('STS Analysis'!I281-'STS Analysis'!Y281)/'STS Analysis'!I281,"")</f>
        <v/>
      </c>
      <c r="I281" s="365" t="str">
        <f>+IFERROR(('STS Analysis'!J281-'STS Analysis'!Z281)/'STS Analysis'!J281,"")</f>
        <v/>
      </c>
      <c r="J281" s="360" t="str">
        <f>+IFERROR(('STS Analysis'!W281-'STS Analysis'!AD281/1000)/'STS Analysis'!W281,"")</f>
        <v/>
      </c>
      <c r="K281" s="365" t="str">
        <f>+IFERROR(('STS Analysis'!X281-'STS Analysis'!AE281)/'STS Analysis'!X281,"")</f>
        <v/>
      </c>
      <c r="L281" s="365" t="str">
        <f>+IFERROR(('STS Analysis'!Y281-'STS Analysis'!AF281)/'STS Analysis'!Y281,"")</f>
        <v/>
      </c>
      <c r="M281" s="365" t="str">
        <f>+IFERROR(('STS Analysis'!Z281-'STS Analysis'!AG281)/'STS Analysis'!Z281,"")</f>
        <v/>
      </c>
      <c r="N281" s="360" t="str">
        <f>+IFERROR(('STS Analysis'!AD281-'STS Analysis'!AK281)/'STS Analysis'!AD281,"")</f>
        <v/>
      </c>
      <c r="O281" s="365" t="str">
        <f>+IFERROR(('STS Analysis'!AE281-'STS Analysis'!AL281)/'STS Analysis'!AE281,"")</f>
        <v/>
      </c>
      <c r="P281" s="365" t="str">
        <f>+IFERROR(('STS Analysis'!AF281-'STS Analysis'!AM281)/'STS Analysis'!AF281,"")</f>
        <v/>
      </c>
      <c r="Q281" s="365" t="str">
        <f>+IFERROR(('STS Analysis'!AG281-'STS Analysis'!AN281)/'STS Analysis'!AG281,"")</f>
        <v/>
      </c>
      <c r="R281" s="360" t="str">
        <f>+IFERROR(('STS Analysis'!AK281-'STS Analysis'!AQ281)/'STS Analysis'!AK281,"")</f>
        <v/>
      </c>
      <c r="S281" s="365" t="str">
        <f>+IFERROR(('STS Analysis'!AL281-'STS Analysis'!AX281)/'STS Analysis'!AL281,"")</f>
        <v/>
      </c>
      <c r="T281" s="365" t="str">
        <f>+IFERROR(('STS Analysis'!AM281-'STS Analysis'!AY281)/'STS Analysis'!AM281,"")</f>
        <v/>
      </c>
      <c r="U281" s="366" t="str">
        <f>+IFERROR(('STS Analysis'!AN281-'STS Analysis'!AZ281)/'STS Analysis'!AN281,"")</f>
        <v/>
      </c>
      <c r="V281" s="364" t="str">
        <f>+IFERROR(('STS Analysis'!D281-'STS Analysis'!AQ281/1000)/'STS Analysis'!D281,"")</f>
        <v/>
      </c>
      <c r="W281" s="367">
        <f>+IFERROR(('STS Analysis'!E281-'STS Analysis'!AX281)/'STS Analysis'!E281,"")</f>
        <v>1</v>
      </c>
      <c r="X281" s="365" t="str">
        <f>+IFERROR(('STS Analysis'!I281-'STS Analysis'!AY281)/'STS Analysis'!I281,"")</f>
        <v/>
      </c>
      <c r="Y281" s="365" t="str">
        <f>+IFERROR(('STS Analysis'!J281-'STS Analysis'!AZ281)/'STS Analysis'!J281,"")</f>
        <v/>
      </c>
      <c r="Z281" s="368" t="str">
        <f>+IFERROR(('STS Analysis'!K281-'STS Analysis'!BA281)/'STS Analysis'!K281,"")</f>
        <v/>
      </c>
      <c r="AA281" s="360"/>
      <c r="AB281" s="365" t="str">
        <f>+IFERROR(('STS Analysis'!H281-'STS Analysis'!BD281)/'STS Analysis'!H281,"")</f>
        <v/>
      </c>
      <c r="AC281" s="365" t="str">
        <f>+IFERROR(('STS Analysis'!I281-'STS Analysis'!BE281)/'STS Analysis'!I281,"")</f>
        <v/>
      </c>
      <c r="AD281" s="366" t="str">
        <f>+IFERROR(('STS Analysis'!J281-'STS Analysis'!BF281)/'STS Analysis'!J281,"")</f>
        <v/>
      </c>
      <c r="AE281" s="364" t="str">
        <f>+IFERROR(('STS Analysis'!BC281-'STS Analysis'!BI281)/'STS Analysis'!BC281,"")</f>
        <v/>
      </c>
      <c r="AF281" s="365" t="str">
        <f>+IFERROR(('STS Analysis'!BD281-'STS Analysis'!BJ281)/'STS Analysis'!BD281,"")</f>
        <v/>
      </c>
      <c r="AG281" s="365" t="str">
        <f>+IFERROR(('STS Analysis'!BE281-'STS Analysis'!BK281)/'STS Analysis'!BE281,"")</f>
        <v/>
      </c>
      <c r="AH281" s="365" t="str">
        <f>+IFERROR(('STS Analysis'!BF281-'STS Analysis'!BL281)/'STS Analysis'!BF281,"")</f>
        <v/>
      </c>
      <c r="AI281" s="360" t="str">
        <f>+IFERROR(('STS Analysis'!D281-'STS Analysis'!BI281/1000)/'STS Analysis'!D281,"")</f>
        <v/>
      </c>
      <c r="AJ281" s="369">
        <f>+IFERROR(('STS Analysis'!E281-'STS Analysis'!BJ281)/'STS Analysis'!E281,"")</f>
        <v>1</v>
      </c>
      <c r="AK281" s="365">
        <f>+IFERROR(('STS Analysis'!I281-'STS Analysis'!BK281)/'STS Analysis'!I281,"")</f>
        <v>0.83797468354430382</v>
      </c>
      <c r="AL281" s="365" t="str">
        <f>+IFERROR(('STS Analysis'!J281-'STS Analysis'!BL281)/'STS Analysis'!J281,"")</f>
        <v/>
      </c>
      <c r="AM281" s="366" t="str">
        <f>+IFERROR(('STS Analysis'!K281-'STS Analysis'!BM281)/'STS Analysis'!K281,"")</f>
        <v/>
      </c>
      <c r="AN281" s="370"/>
    </row>
    <row r="282" spans="1:40" ht="15" thickBot="1" x14ac:dyDescent="0.4">
      <c r="A282" s="306">
        <v>43693</v>
      </c>
      <c r="B282" s="360">
        <f>+IFERROR(('STS Analysis'!D282-'STS Analysis'!G282)/'STS Analysis'!D282,"")</f>
        <v>0.56387945474412438</v>
      </c>
      <c r="C282" s="361" t="str">
        <f>+IFERROR(('STS Analysis'!E282-'STS Analysis'!H282)/'STS Analysis'!E282,"")</f>
        <v/>
      </c>
      <c r="D282" s="362">
        <f>IFERROR(('STS Analysis'!D282-'STS Analysis'!G282)/('STS Analysis'!N282-'STS Analysis'!G282),"")</f>
        <v>7.7775798826062073E-2</v>
      </c>
      <c r="E282" s="363"/>
      <c r="F282" s="364" t="str">
        <f>+IFERROR(('STS Analysis'!G282-('STS Analysis'!W282))/'STS Analysis'!G282,"")</f>
        <v/>
      </c>
      <c r="G282" s="365" t="str">
        <f>+IFERROR(('STS Analysis'!H282-'STS Analysis'!X282)/'STS Analysis'!H282,"")</f>
        <v/>
      </c>
      <c r="H282" s="365" t="str">
        <f>+IFERROR(('STS Analysis'!I282-'STS Analysis'!Y282)/'STS Analysis'!I282,"")</f>
        <v/>
      </c>
      <c r="I282" s="365" t="str">
        <f>+IFERROR(('STS Analysis'!J282-'STS Analysis'!Z282)/'STS Analysis'!J282,"")</f>
        <v/>
      </c>
      <c r="J282" s="360" t="str">
        <f>+IFERROR(('STS Analysis'!W282-'STS Analysis'!AD282/1000)/'STS Analysis'!W282,"")</f>
        <v/>
      </c>
      <c r="K282" s="365" t="str">
        <f>+IFERROR(('STS Analysis'!X282-'STS Analysis'!AE282)/'STS Analysis'!X282,"")</f>
        <v/>
      </c>
      <c r="L282" s="365" t="str">
        <f>+IFERROR(('STS Analysis'!Y282-'STS Analysis'!AF282)/'STS Analysis'!Y282,"")</f>
        <v/>
      </c>
      <c r="M282" s="365" t="str">
        <f>+IFERROR(('STS Analysis'!Z282-'STS Analysis'!AG282)/'STS Analysis'!Z282,"")</f>
        <v/>
      </c>
      <c r="N282" s="360" t="str">
        <f>+IFERROR(('STS Analysis'!AD282-'STS Analysis'!AK282)/'STS Analysis'!AD282,"")</f>
        <v/>
      </c>
      <c r="O282" s="365" t="str">
        <f>+IFERROR(('STS Analysis'!AE282-'STS Analysis'!AL282)/'STS Analysis'!AE282,"")</f>
        <v/>
      </c>
      <c r="P282" s="365" t="str">
        <f>+IFERROR(('STS Analysis'!AF282-'STS Analysis'!AM282)/'STS Analysis'!AF282,"")</f>
        <v/>
      </c>
      <c r="Q282" s="365" t="str">
        <f>+IFERROR(('STS Analysis'!AG282-'STS Analysis'!AN282)/'STS Analysis'!AG282,"")</f>
        <v/>
      </c>
      <c r="R282" s="360" t="str">
        <f>+IFERROR(('STS Analysis'!AK282-'STS Analysis'!AQ282)/'STS Analysis'!AK282,"")</f>
        <v/>
      </c>
      <c r="S282" s="365" t="str">
        <f>+IFERROR(('STS Analysis'!AL282-'STS Analysis'!AX282)/'STS Analysis'!AL282,"")</f>
        <v/>
      </c>
      <c r="T282" s="365" t="str">
        <f>+IFERROR(('STS Analysis'!AM282-'STS Analysis'!AY282)/'STS Analysis'!AM282,"")</f>
        <v/>
      </c>
      <c r="U282" s="366" t="str">
        <f>+IFERROR(('STS Analysis'!AN282-'STS Analysis'!AZ282)/'STS Analysis'!AN282,"")</f>
        <v/>
      </c>
      <c r="V282" s="364" t="str">
        <f>+IFERROR(('STS Analysis'!D282-'STS Analysis'!AQ282/1000)/'STS Analysis'!D282,"")</f>
        <v/>
      </c>
      <c r="W282" s="367" t="str">
        <f>+IFERROR(('STS Analysis'!E282-'STS Analysis'!AX282)/'STS Analysis'!E282,"")</f>
        <v/>
      </c>
      <c r="X282" s="365" t="str">
        <f>+IFERROR(('STS Analysis'!I282-'STS Analysis'!AY282)/'STS Analysis'!I282,"")</f>
        <v/>
      </c>
      <c r="Y282" s="365" t="str">
        <f>+IFERROR(('STS Analysis'!J282-'STS Analysis'!AZ282)/'STS Analysis'!J282,"")</f>
        <v/>
      </c>
      <c r="Z282" s="368" t="str">
        <f>+IFERROR(('STS Analysis'!K282-'STS Analysis'!BA282)/'STS Analysis'!K282,"")</f>
        <v/>
      </c>
      <c r="AA282" s="360"/>
      <c r="AB282" s="365" t="str">
        <f>+IFERROR(('STS Analysis'!H282-'STS Analysis'!BD282)/'STS Analysis'!H282,"")</f>
        <v/>
      </c>
      <c r="AC282" s="365" t="str">
        <f>+IFERROR(('STS Analysis'!I282-'STS Analysis'!BE282)/'STS Analysis'!I282,"")</f>
        <v/>
      </c>
      <c r="AD282" s="366" t="str">
        <f>+IFERROR(('STS Analysis'!J282-'STS Analysis'!BF282)/'STS Analysis'!J282,"")</f>
        <v/>
      </c>
      <c r="AE282" s="364" t="str">
        <f>+IFERROR(('STS Analysis'!BC282-'STS Analysis'!BI282)/'STS Analysis'!BC282,"")</f>
        <v/>
      </c>
      <c r="AF282" s="365" t="str">
        <f>+IFERROR(('STS Analysis'!BD282-'STS Analysis'!BJ282)/'STS Analysis'!BD282,"")</f>
        <v/>
      </c>
      <c r="AG282" s="365" t="str">
        <f>+IFERROR(('STS Analysis'!BE282-'STS Analysis'!BK282)/'STS Analysis'!BE282,"")</f>
        <v/>
      </c>
      <c r="AH282" s="365" t="str">
        <f>+IFERROR(('STS Analysis'!BF282-'STS Analysis'!BL282)/'STS Analysis'!BF282,"")</f>
        <v/>
      </c>
      <c r="AI282" s="360" t="str">
        <f>+IFERROR(('STS Analysis'!D282-'STS Analysis'!BI282/1000)/'STS Analysis'!D282,"")</f>
        <v/>
      </c>
      <c r="AJ282" s="369" t="str">
        <f>+IFERROR(('STS Analysis'!E282-'STS Analysis'!BJ282)/'STS Analysis'!E282,"")</f>
        <v/>
      </c>
      <c r="AK282" s="365" t="str">
        <f>+IFERROR(('STS Analysis'!I282-'STS Analysis'!BK282)/'STS Analysis'!I282,"")</f>
        <v/>
      </c>
      <c r="AL282" s="365" t="str">
        <f>+IFERROR(('STS Analysis'!J282-'STS Analysis'!BL282)/'STS Analysis'!J282,"")</f>
        <v/>
      </c>
      <c r="AM282" s="366" t="str">
        <f>+IFERROR(('STS Analysis'!K282-'STS Analysis'!BM282)/'STS Analysis'!K282,"")</f>
        <v/>
      </c>
      <c r="AN282" s="370"/>
    </row>
    <row r="283" spans="1:40" ht="15" thickBot="1" x14ac:dyDescent="0.4">
      <c r="A283" s="306">
        <v>43694</v>
      </c>
      <c r="B283" s="307" t="str">
        <f>+IFERROR(('STS Analysis'!D283-'STS Analysis'!G283)/'STS Analysis'!D283,"")</f>
        <v/>
      </c>
      <c r="C283" s="296" t="str">
        <f>+IFERROR(('STS Analysis'!E283-'STS Analysis'!H283)/'STS Analysis'!E283,"")</f>
        <v/>
      </c>
      <c r="D283" s="308" t="str">
        <f>IFERROR(('STS Analysis'!D283-'STS Analysis'!G283)/('STS Analysis'!N283-'STS Analysis'!G283),"")</f>
        <v/>
      </c>
      <c r="E283" s="309"/>
      <c r="F283" s="310" t="str">
        <f>+IFERROR(('STS Analysis'!G283-('STS Analysis'!W283))/'STS Analysis'!G283,"")</f>
        <v/>
      </c>
      <c r="G283" s="311" t="str">
        <f>+IFERROR(('STS Analysis'!H283-'STS Analysis'!X283)/'STS Analysis'!H283,"")</f>
        <v/>
      </c>
      <c r="H283" s="311" t="str">
        <f>+IFERROR(('STS Analysis'!I283-'STS Analysis'!Y283)/'STS Analysis'!I283,"")</f>
        <v/>
      </c>
      <c r="I283" s="311" t="str">
        <f>+IFERROR(('STS Analysis'!J283-'STS Analysis'!Z283)/'STS Analysis'!J283,"")</f>
        <v/>
      </c>
      <c r="J283" s="307" t="str">
        <f>+IFERROR(('STS Analysis'!W283-'STS Analysis'!AD283/1000)/'STS Analysis'!W283,"")</f>
        <v/>
      </c>
      <c r="K283" s="311" t="str">
        <f>+IFERROR(('STS Analysis'!X283-'STS Analysis'!AE283)/'STS Analysis'!X283,"")</f>
        <v/>
      </c>
      <c r="L283" s="311" t="str">
        <f>+IFERROR(('STS Analysis'!Y283-'STS Analysis'!AF283)/'STS Analysis'!Y283,"")</f>
        <v/>
      </c>
      <c r="M283" s="311" t="str">
        <f>+IFERROR(('STS Analysis'!Z283-'STS Analysis'!AG283)/'STS Analysis'!Z283,"")</f>
        <v/>
      </c>
      <c r="N283" s="307" t="str">
        <f>+IFERROR(('STS Analysis'!AD283-'STS Analysis'!AK283)/'STS Analysis'!AD283,"")</f>
        <v/>
      </c>
      <c r="O283" s="311" t="str">
        <f>+IFERROR(('STS Analysis'!AE283-'STS Analysis'!AL283)/'STS Analysis'!AE283,"")</f>
        <v/>
      </c>
      <c r="P283" s="311" t="str">
        <f>+IFERROR(('STS Analysis'!AF283-'STS Analysis'!AM283)/'STS Analysis'!AF283,"")</f>
        <v/>
      </c>
      <c r="Q283" s="311" t="str">
        <f>+IFERROR(('STS Analysis'!AG283-'STS Analysis'!AN283)/'STS Analysis'!AG283,"")</f>
        <v/>
      </c>
      <c r="R283" s="307" t="str">
        <f>+IFERROR(('STS Analysis'!AK283-'STS Analysis'!AQ283)/'STS Analysis'!AK283,"")</f>
        <v/>
      </c>
      <c r="S283" s="311" t="str">
        <f>+IFERROR(('STS Analysis'!AL283-'STS Analysis'!AX283)/'STS Analysis'!AL283,"")</f>
        <v/>
      </c>
      <c r="T283" s="311" t="str">
        <f>+IFERROR(('STS Analysis'!AM283-'STS Analysis'!AY283)/'STS Analysis'!AM283,"")</f>
        <v/>
      </c>
      <c r="U283" s="312" t="str">
        <f>+IFERROR(('STS Analysis'!AN283-'STS Analysis'!AZ283)/'STS Analysis'!AN283,"")</f>
        <v/>
      </c>
      <c r="V283" s="310" t="str">
        <f>+IFERROR(('STS Analysis'!D283-'STS Analysis'!AQ283/1000)/'STS Analysis'!D283,"")</f>
        <v/>
      </c>
      <c r="W283" s="299" t="str">
        <f>+IFERROR(('STS Analysis'!E283-'STS Analysis'!AX283)/'STS Analysis'!E283,"")</f>
        <v/>
      </c>
      <c r="X283" s="311" t="str">
        <f>+IFERROR(('STS Analysis'!I283-'STS Analysis'!AY283)/'STS Analysis'!I283,"")</f>
        <v/>
      </c>
      <c r="Y283" s="311" t="str">
        <f>+IFERROR(('STS Analysis'!J283-'STS Analysis'!AZ283)/'STS Analysis'!J283,"")</f>
        <v/>
      </c>
      <c r="Z283" s="313" t="str">
        <f>+IFERROR(('STS Analysis'!K283-'STS Analysis'!BA283)/'STS Analysis'!K283,"")</f>
        <v/>
      </c>
      <c r="AA283" s="307"/>
      <c r="AB283" s="311" t="str">
        <f>+IFERROR(('STS Analysis'!H283-'STS Analysis'!BD283)/'STS Analysis'!H283,"")</f>
        <v/>
      </c>
      <c r="AC283" s="311" t="str">
        <f>+IFERROR(('STS Analysis'!I283-'STS Analysis'!BE283)/'STS Analysis'!I283,"")</f>
        <v/>
      </c>
      <c r="AD283" s="312" t="str">
        <f>+IFERROR(('STS Analysis'!J283-'STS Analysis'!BF283)/'STS Analysis'!J283,"")</f>
        <v/>
      </c>
      <c r="AE283" s="310" t="str">
        <f>+IFERROR(('STS Analysis'!BC283-'STS Analysis'!BI283)/'STS Analysis'!BC283,"")</f>
        <v/>
      </c>
      <c r="AF283" s="311" t="str">
        <f>+IFERROR(('STS Analysis'!BD283-'STS Analysis'!BJ283)/'STS Analysis'!BD283,"")</f>
        <v/>
      </c>
      <c r="AG283" s="311" t="str">
        <f>+IFERROR(('STS Analysis'!BE283-'STS Analysis'!BK283)/'STS Analysis'!BE283,"")</f>
        <v/>
      </c>
      <c r="AH283" s="311" t="str">
        <f>+IFERROR(('STS Analysis'!BF283-'STS Analysis'!BL283)/'STS Analysis'!BF283,"")</f>
        <v/>
      </c>
      <c r="AI283" s="307" t="str">
        <f>+IFERROR(('STS Analysis'!D283-'STS Analysis'!BI283/1000)/'STS Analysis'!D283,"")</f>
        <v/>
      </c>
      <c r="AJ283" s="338" t="str">
        <f>+IFERROR(('STS Analysis'!E283-'STS Analysis'!BJ283)/'STS Analysis'!E283,"")</f>
        <v/>
      </c>
      <c r="AK283" s="311" t="str">
        <f>+IFERROR(('STS Analysis'!I283-'STS Analysis'!BK283)/'STS Analysis'!I283,"")</f>
        <v/>
      </c>
      <c r="AL283" s="311" t="str">
        <f>+IFERROR(('STS Analysis'!J283-'STS Analysis'!BL283)/'STS Analysis'!J283,"")</f>
        <v/>
      </c>
      <c r="AM283" s="312" t="str">
        <f>+IFERROR(('STS Analysis'!K283-'STS Analysis'!BM283)/'STS Analysis'!K283,"")</f>
        <v/>
      </c>
      <c r="AN283" s="279"/>
    </row>
    <row r="284" spans="1:40" ht="15" thickBot="1" x14ac:dyDescent="0.4">
      <c r="A284" s="306">
        <v>43695</v>
      </c>
      <c r="B284" s="307" t="str">
        <f>+IFERROR(('STS Analysis'!D284-'STS Analysis'!G284)/'STS Analysis'!D284,"")</f>
        <v/>
      </c>
      <c r="C284" s="296" t="str">
        <f>+IFERROR(('STS Analysis'!E284-'STS Analysis'!H284)/'STS Analysis'!E284,"")</f>
        <v/>
      </c>
      <c r="D284" s="308" t="str">
        <f>IFERROR(('STS Analysis'!D284-'STS Analysis'!G284)/('STS Analysis'!N284-'STS Analysis'!G284),"")</f>
        <v/>
      </c>
      <c r="E284" s="309"/>
      <c r="F284" s="310" t="str">
        <f>+IFERROR(('STS Analysis'!G284-('STS Analysis'!W284))/'STS Analysis'!G284,"")</f>
        <v/>
      </c>
      <c r="G284" s="311" t="str">
        <f>+IFERROR(('STS Analysis'!H284-'STS Analysis'!X284)/'STS Analysis'!H284,"")</f>
        <v/>
      </c>
      <c r="H284" s="311" t="str">
        <f>+IFERROR(('STS Analysis'!I284-'STS Analysis'!Y284)/'STS Analysis'!I284,"")</f>
        <v/>
      </c>
      <c r="I284" s="311" t="str">
        <f>+IFERROR(('STS Analysis'!J284-'STS Analysis'!Z284)/'STS Analysis'!J284,"")</f>
        <v/>
      </c>
      <c r="J284" s="307" t="str">
        <f>+IFERROR(('STS Analysis'!W284-'STS Analysis'!AD284/1000)/'STS Analysis'!W284,"")</f>
        <v/>
      </c>
      <c r="K284" s="311" t="str">
        <f>+IFERROR(('STS Analysis'!X284-'STS Analysis'!AE284)/'STS Analysis'!X284,"")</f>
        <v/>
      </c>
      <c r="L284" s="311" t="str">
        <f>+IFERROR(('STS Analysis'!Y284-'STS Analysis'!AF284)/'STS Analysis'!Y284,"")</f>
        <v/>
      </c>
      <c r="M284" s="311" t="str">
        <f>+IFERROR(('STS Analysis'!Z284-'STS Analysis'!AG284)/'STS Analysis'!Z284,"")</f>
        <v/>
      </c>
      <c r="N284" s="307" t="str">
        <f>+IFERROR(('STS Analysis'!AD284-'STS Analysis'!AK284)/'STS Analysis'!AD284,"")</f>
        <v/>
      </c>
      <c r="O284" s="311" t="str">
        <f>+IFERROR(('STS Analysis'!AE284-'STS Analysis'!AL284)/'STS Analysis'!AE284,"")</f>
        <v/>
      </c>
      <c r="P284" s="311" t="str">
        <f>+IFERROR(('STS Analysis'!AF284-'STS Analysis'!AM284)/'STS Analysis'!AF284,"")</f>
        <v/>
      </c>
      <c r="Q284" s="311" t="str">
        <f>+IFERROR(('STS Analysis'!AG284-'STS Analysis'!AN284)/'STS Analysis'!AG284,"")</f>
        <v/>
      </c>
      <c r="R284" s="307" t="str">
        <f>+IFERROR(('STS Analysis'!AK284-'STS Analysis'!AQ284)/'STS Analysis'!AK284,"")</f>
        <v/>
      </c>
      <c r="S284" s="311" t="str">
        <f>+IFERROR(('STS Analysis'!AL284-'STS Analysis'!AX284)/'STS Analysis'!AL284,"")</f>
        <v/>
      </c>
      <c r="T284" s="311" t="str">
        <f>+IFERROR(('STS Analysis'!AM284-'STS Analysis'!AY284)/'STS Analysis'!AM284,"")</f>
        <v/>
      </c>
      <c r="U284" s="312" t="str">
        <f>+IFERROR(('STS Analysis'!AN284-'STS Analysis'!AZ284)/'STS Analysis'!AN284,"")</f>
        <v/>
      </c>
      <c r="V284" s="310" t="str">
        <f>+IFERROR(('STS Analysis'!D284-'STS Analysis'!AQ284/1000)/'STS Analysis'!D284,"")</f>
        <v/>
      </c>
      <c r="W284" s="299" t="str">
        <f>+IFERROR(('STS Analysis'!E284-'STS Analysis'!AX284)/'STS Analysis'!E284,"")</f>
        <v/>
      </c>
      <c r="X284" s="311" t="str">
        <f>+IFERROR(('STS Analysis'!I284-'STS Analysis'!AY284)/'STS Analysis'!I284,"")</f>
        <v/>
      </c>
      <c r="Y284" s="311" t="str">
        <f>+IFERROR(('STS Analysis'!J284-'STS Analysis'!AZ284)/'STS Analysis'!J284,"")</f>
        <v/>
      </c>
      <c r="Z284" s="313" t="str">
        <f>+IFERROR(('STS Analysis'!K284-'STS Analysis'!BA284)/'STS Analysis'!K284,"")</f>
        <v/>
      </c>
      <c r="AA284" s="307"/>
      <c r="AB284" s="311" t="str">
        <f>+IFERROR(('STS Analysis'!H284-'STS Analysis'!BD284)/'STS Analysis'!H284,"")</f>
        <v/>
      </c>
      <c r="AC284" s="311" t="str">
        <f>+IFERROR(('STS Analysis'!I284-'STS Analysis'!BE284)/'STS Analysis'!I284,"")</f>
        <v/>
      </c>
      <c r="AD284" s="312" t="str">
        <f>+IFERROR(('STS Analysis'!J284-'STS Analysis'!BF284)/'STS Analysis'!J284,"")</f>
        <v/>
      </c>
      <c r="AE284" s="310" t="str">
        <f>+IFERROR(('STS Analysis'!BC284-'STS Analysis'!BI284)/'STS Analysis'!BC284,"")</f>
        <v/>
      </c>
      <c r="AF284" s="311" t="str">
        <f>+IFERROR(('STS Analysis'!BD284-'STS Analysis'!BJ284)/'STS Analysis'!BD284,"")</f>
        <v/>
      </c>
      <c r="AG284" s="311" t="str">
        <f>+IFERROR(('STS Analysis'!BE284-'STS Analysis'!BK284)/'STS Analysis'!BE284,"")</f>
        <v/>
      </c>
      <c r="AH284" s="311" t="str">
        <f>+IFERROR(('STS Analysis'!BF284-'STS Analysis'!BL284)/'STS Analysis'!BF284,"")</f>
        <v/>
      </c>
      <c r="AI284" s="307" t="str">
        <f>+IFERROR(('STS Analysis'!D284-'STS Analysis'!BI284/1000)/'STS Analysis'!D284,"")</f>
        <v/>
      </c>
      <c r="AJ284" s="338" t="str">
        <f>+IFERROR(('STS Analysis'!E284-'STS Analysis'!BJ284)/'STS Analysis'!E284,"")</f>
        <v/>
      </c>
      <c r="AK284" s="311" t="str">
        <f>+IFERROR(('STS Analysis'!I284-'STS Analysis'!BK284)/'STS Analysis'!I284,"")</f>
        <v/>
      </c>
      <c r="AL284" s="311" t="str">
        <f>+IFERROR(('STS Analysis'!J284-'STS Analysis'!BL284)/'STS Analysis'!J284,"")</f>
        <v/>
      </c>
      <c r="AM284" s="312" t="str">
        <f>+IFERROR(('STS Analysis'!K284-'STS Analysis'!BM284)/'STS Analysis'!K284,"")</f>
        <v/>
      </c>
      <c r="AN284" s="279"/>
    </row>
    <row r="285" spans="1:40" ht="15" thickBot="1" x14ac:dyDescent="0.4">
      <c r="A285" s="306">
        <v>43696</v>
      </c>
      <c r="B285" s="360">
        <f>+IFERROR(('STS Analysis'!D285-'STS Analysis'!G285)/'STS Analysis'!D285,"")</f>
        <v>0.70450656211135809</v>
      </c>
      <c r="C285" s="361" t="str">
        <f>+IFERROR(('STS Analysis'!E285-'STS Analysis'!H285)/'STS Analysis'!E285,"")</f>
        <v/>
      </c>
      <c r="D285" s="362">
        <f>IFERROR(('STS Analysis'!D285-'STS Analysis'!G285)/('STS Analysis'!N285-'STS Analysis'!G285),"")</f>
        <v>0.13279417456033177</v>
      </c>
      <c r="E285" s="363"/>
      <c r="F285" s="364" t="str">
        <f>+IFERROR(('STS Analysis'!G285-('STS Analysis'!W285))/'STS Analysis'!G285,"")</f>
        <v/>
      </c>
      <c r="G285" s="365" t="str">
        <f>+IFERROR(('STS Analysis'!H285-'STS Analysis'!X285)/'STS Analysis'!H285,"")</f>
        <v/>
      </c>
      <c r="H285" s="365" t="str">
        <f>+IFERROR(('STS Analysis'!I285-'STS Analysis'!Y285)/'STS Analysis'!I285,"")</f>
        <v/>
      </c>
      <c r="I285" s="365" t="str">
        <f>+IFERROR(('STS Analysis'!J285-'STS Analysis'!Z285)/'STS Analysis'!J285,"")</f>
        <v/>
      </c>
      <c r="J285" s="360" t="str">
        <f>+IFERROR(('STS Analysis'!W285-'STS Analysis'!AD285/1000)/'STS Analysis'!W285,"")</f>
        <v/>
      </c>
      <c r="K285" s="365" t="str">
        <f>+IFERROR(('STS Analysis'!X285-'STS Analysis'!AE285)/'STS Analysis'!X285,"")</f>
        <v/>
      </c>
      <c r="L285" s="365" t="str">
        <f>+IFERROR(('STS Analysis'!Y285-'STS Analysis'!AF285)/'STS Analysis'!Y285,"")</f>
        <v/>
      </c>
      <c r="M285" s="365" t="str">
        <f>+IFERROR(('STS Analysis'!Z285-'STS Analysis'!AG285)/'STS Analysis'!Z285,"")</f>
        <v/>
      </c>
      <c r="N285" s="360" t="str">
        <f>+IFERROR(('STS Analysis'!AD285-'STS Analysis'!AK285)/'STS Analysis'!AD285,"")</f>
        <v/>
      </c>
      <c r="O285" s="365" t="str">
        <f>+IFERROR(('STS Analysis'!AE285-'STS Analysis'!AL285)/'STS Analysis'!AE285,"")</f>
        <v/>
      </c>
      <c r="P285" s="365" t="str">
        <f>+IFERROR(('STS Analysis'!AF285-'STS Analysis'!AM285)/'STS Analysis'!AF285,"")</f>
        <v/>
      </c>
      <c r="Q285" s="365" t="str">
        <f>+IFERROR(('STS Analysis'!AG285-'STS Analysis'!AN285)/'STS Analysis'!AG285,"")</f>
        <v/>
      </c>
      <c r="R285" s="360" t="str">
        <f>+IFERROR(('STS Analysis'!AK285-'STS Analysis'!AQ285)/'STS Analysis'!AK285,"")</f>
        <v/>
      </c>
      <c r="S285" s="365" t="str">
        <f>+IFERROR(('STS Analysis'!AL285-'STS Analysis'!AX285)/'STS Analysis'!AL285,"")</f>
        <v/>
      </c>
      <c r="T285" s="365" t="str">
        <f>+IFERROR(('STS Analysis'!AM285-'STS Analysis'!AY285)/'STS Analysis'!AM285,"")</f>
        <v/>
      </c>
      <c r="U285" s="366" t="str">
        <f>+IFERROR(('STS Analysis'!AN285-'STS Analysis'!AZ285)/'STS Analysis'!AN285,"")</f>
        <v/>
      </c>
      <c r="V285" s="364" t="str">
        <f>+IFERROR(('STS Analysis'!D285-'STS Analysis'!AQ285/1000)/'STS Analysis'!D285,"")</f>
        <v/>
      </c>
      <c r="W285" s="367" t="str">
        <f>+IFERROR(('STS Analysis'!E285-'STS Analysis'!AX285)/'STS Analysis'!E285,"")</f>
        <v/>
      </c>
      <c r="X285" s="365" t="str">
        <f>+IFERROR(('STS Analysis'!I285-'STS Analysis'!AY285)/'STS Analysis'!I285,"")</f>
        <v/>
      </c>
      <c r="Y285" s="365" t="str">
        <f>+IFERROR(('STS Analysis'!J285-'STS Analysis'!AZ285)/'STS Analysis'!J285,"")</f>
        <v/>
      </c>
      <c r="Z285" s="368" t="str">
        <f>+IFERROR(('STS Analysis'!K285-'STS Analysis'!BA285)/'STS Analysis'!K285,"")</f>
        <v/>
      </c>
      <c r="AA285" s="360"/>
      <c r="AB285" s="365" t="str">
        <f>+IFERROR(('STS Analysis'!H285-'STS Analysis'!BD285)/'STS Analysis'!H285,"")</f>
        <v/>
      </c>
      <c r="AC285" s="365" t="str">
        <f>+IFERROR(('STS Analysis'!I285-'STS Analysis'!BE285)/'STS Analysis'!I285,"")</f>
        <v/>
      </c>
      <c r="AD285" s="366" t="str">
        <f>+IFERROR(('STS Analysis'!J285-'STS Analysis'!BF285)/'STS Analysis'!J285,"")</f>
        <v/>
      </c>
      <c r="AE285" s="364" t="str">
        <f>+IFERROR(('STS Analysis'!BC285-'STS Analysis'!BI285)/'STS Analysis'!BC285,"")</f>
        <v/>
      </c>
      <c r="AF285" s="365" t="str">
        <f>+IFERROR(('STS Analysis'!BD285-'STS Analysis'!BJ285)/'STS Analysis'!BD285,"")</f>
        <v/>
      </c>
      <c r="AG285" s="365" t="str">
        <f>+IFERROR(('STS Analysis'!BE285-'STS Analysis'!BK285)/'STS Analysis'!BE285,"")</f>
        <v/>
      </c>
      <c r="AH285" s="365" t="str">
        <f>+IFERROR(('STS Analysis'!BF285-'STS Analysis'!BL285)/'STS Analysis'!BF285,"")</f>
        <v/>
      </c>
      <c r="AI285" s="360" t="str">
        <f>+IFERROR(('STS Analysis'!D285-'STS Analysis'!BI285/1000)/'STS Analysis'!D285,"")</f>
        <v/>
      </c>
      <c r="AJ285" s="369" t="str">
        <f>+IFERROR(('STS Analysis'!E285-'STS Analysis'!BJ285)/'STS Analysis'!E285,"")</f>
        <v/>
      </c>
      <c r="AK285" s="365" t="str">
        <f>+IFERROR(('STS Analysis'!I285-'STS Analysis'!BK285)/'STS Analysis'!I285,"")</f>
        <v/>
      </c>
      <c r="AL285" s="365" t="str">
        <f>+IFERROR(('STS Analysis'!J285-'STS Analysis'!BL285)/'STS Analysis'!J285,"")</f>
        <v/>
      </c>
      <c r="AM285" s="366" t="str">
        <f>+IFERROR(('STS Analysis'!K285-'STS Analysis'!BM285)/'STS Analysis'!K285,"")</f>
        <v/>
      </c>
      <c r="AN285" s="370"/>
    </row>
    <row r="286" spans="1:40" ht="15" thickBot="1" x14ac:dyDescent="0.4">
      <c r="A286" s="306">
        <v>43697</v>
      </c>
      <c r="B286" s="360" t="str">
        <f>+IFERROR(('STS Analysis'!D286-'STS Analysis'!G286)/'STS Analysis'!D286,"")</f>
        <v/>
      </c>
      <c r="C286" s="361" t="str">
        <f>+IFERROR(('STS Analysis'!E286-'STS Analysis'!H286)/'STS Analysis'!E286,"")</f>
        <v/>
      </c>
      <c r="D286" s="362" t="str">
        <f>IFERROR(('STS Analysis'!D286-'STS Analysis'!G286)/('STS Analysis'!N286-'STS Analysis'!G286),"")</f>
        <v/>
      </c>
      <c r="E286" s="363"/>
      <c r="F286" s="364" t="str">
        <f>+IFERROR(('STS Analysis'!G286-('STS Analysis'!W286))/'STS Analysis'!G286,"")</f>
        <v/>
      </c>
      <c r="G286" s="365" t="str">
        <f>+IFERROR(('STS Analysis'!H286-'STS Analysis'!X286)/'STS Analysis'!H286,"")</f>
        <v/>
      </c>
      <c r="H286" s="365" t="str">
        <f>+IFERROR(('STS Analysis'!I286-'STS Analysis'!Y286)/'STS Analysis'!I286,"")</f>
        <v/>
      </c>
      <c r="I286" s="365" t="str">
        <f>+IFERROR(('STS Analysis'!J286-'STS Analysis'!Z286)/'STS Analysis'!J286,"")</f>
        <v/>
      </c>
      <c r="J286" s="360" t="str">
        <f>+IFERROR(('STS Analysis'!W286-'STS Analysis'!AD286/1000)/'STS Analysis'!W286,"")</f>
        <v/>
      </c>
      <c r="K286" s="365" t="str">
        <f>+IFERROR(('STS Analysis'!X286-'STS Analysis'!AE286)/'STS Analysis'!X286,"")</f>
        <v/>
      </c>
      <c r="L286" s="365" t="str">
        <f>+IFERROR(('STS Analysis'!Y286-'STS Analysis'!AF286)/'STS Analysis'!Y286,"")</f>
        <v/>
      </c>
      <c r="M286" s="365" t="str">
        <f>+IFERROR(('STS Analysis'!Z286-'STS Analysis'!AG286)/'STS Analysis'!Z286,"")</f>
        <v/>
      </c>
      <c r="N286" s="360" t="str">
        <f>+IFERROR(('STS Analysis'!AD286-'STS Analysis'!AK286)/'STS Analysis'!AD286,"")</f>
        <v/>
      </c>
      <c r="O286" s="365" t="str">
        <f>+IFERROR(('STS Analysis'!AE286-'STS Analysis'!AL286)/'STS Analysis'!AE286,"")</f>
        <v/>
      </c>
      <c r="P286" s="365" t="str">
        <f>+IFERROR(('STS Analysis'!AF286-'STS Analysis'!AM286)/'STS Analysis'!AF286,"")</f>
        <v/>
      </c>
      <c r="Q286" s="365" t="str">
        <f>+IFERROR(('STS Analysis'!AG286-'STS Analysis'!AN286)/'STS Analysis'!AG286,"")</f>
        <v/>
      </c>
      <c r="R286" s="360" t="str">
        <f>+IFERROR(('STS Analysis'!AK286-'STS Analysis'!AQ286)/'STS Analysis'!AK286,"")</f>
        <v/>
      </c>
      <c r="S286" s="365" t="str">
        <f>+IFERROR(('STS Analysis'!AL286-'STS Analysis'!AX286)/'STS Analysis'!AL286,"")</f>
        <v/>
      </c>
      <c r="T286" s="365" t="str">
        <f>+IFERROR(('STS Analysis'!AM286-'STS Analysis'!AY286)/'STS Analysis'!AM286,"")</f>
        <v/>
      </c>
      <c r="U286" s="366" t="str">
        <f>+IFERROR(('STS Analysis'!AN286-'STS Analysis'!AZ286)/'STS Analysis'!AN286,"")</f>
        <v/>
      </c>
      <c r="V286" s="364" t="str">
        <f>+IFERROR(('STS Analysis'!D286-'STS Analysis'!AQ286/1000)/'STS Analysis'!D286,"")</f>
        <v/>
      </c>
      <c r="W286" s="367" t="str">
        <f>+IFERROR(('STS Analysis'!E286-'STS Analysis'!AX286)/'STS Analysis'!E286,"")</f>
        <v/>
      </c>
      <c r="X286" s="365" t="str">
        <f>+IFERROR(('STS Analysis'!I286-'STS Analysis'!AY286)/'STS Analysis'!I286,"")</f>
        <v/>
      </c>
      <c r="Y286" s="365" t="str">
        <f>+IFERROR(('STS Analysis'!J286-'STS Analysis'!AZ286)/'STS Analysis'!J286,"")</f>
        <v/>
      </c>
      <c r="Z286" s="368" t="str">
        <f>+IFERROR(('STS Analysis'!K286-'STS Analysis'!BA286)/'STS Analysis'!K286,"")</f>
        <v/>
      </c>
      <c r="AA286" s="360"/>
      <c r="AB286" s="365" t="str">
        <f>+IFERROR(('STS Analysis'!H286-'STS Analysis'!BD286)/'STS Analysis'!H286,"")</f>
        <v/>
      </c>
      <c r="AC286" s="365" t="str">
        <f>+IFERROR(('STS Analysis'!I286-'STS Analysis'!BE286)/'STS Analysis'!I286,"")</f>
        <v/>
      </c>
      <c r="AD286" s="366" t="str">
        <f>+IFERROR(('STS Analysis'!J286-'STS Analysis'!BF286)/'STS Analysis'!J286,"")</f>
        <v/>
      </c>
      <c r="AE286" s="364" t="str">
        <f>+IFERROR(('STS Analysis'!BC286-'STS Analysis'!BI286)/'STS Analysis'!BC286,"")</f>
        <v/>
      </c>
      <c r="AF286" s="365" t="str">
        <f>+IFERROR(('STS Analysis'!BD286-'STS Analysis'!BJ286)/'STS Analysis'!BD286,"")</f>
        <v/>
      </c>
      <c r="AG286" s="365" t="str">
        <f>+IFERROR(('STS Analysis'!BE286-'STS Analysis'!BK286)/'STS Analysis'!BE286,"")</f>
        <v/>
      </c>
      <c r="AH286" s="365" t="str">
        <f>+IFERROR(('STS Analysis'!BF286-'STS Analysis'!BL286)/'STS Analysis'!BF286,"")</f>
        <v/>
      </c>
      <c r="AI286" s="360" t="str">
        <f>+IFERROR(('STS Analysis'!D286-'STS Analysis'!BI286/1000)/'STS Analysis'!D286,"")</f>
        <v/>
      </c>
      <c r="AJ286" s="369" t="str">
        <f>+IFERROR(('STS Analysis'!E286-'STS Analysis'!BJ286)/'STS Analysis'!E286,"")</f>
        <v/>
      </c>
      <c r="AK286" s="365" t="str">
        <f>+IFERROR(('STS Analysis'!I286-'STS Analysis'!BK286)/'STS Analysis'!I286,"")</f>
        <v/>
      </c>
      <c r="AL286" s="365" t="str">
        <f>+IFERROR(('STS Analysis'!J286-'STS Analysis'!BL286)/'STS Analysis'!J286,"")</f>
        <v/>
      </c>
      <c r="AM286" s="366" t="str">
        <f>+IFERROR(('STS Analysis'!K286-'STS Analysis'!BM286)/'STS Analysis'!K286,"")</f>
        <v/>
      </c>
      <c r="AN286" s="370"/>
    </row>
    <row r="287" spans="1:40" ht="15" thickBot="1" x14ac:dyDescent="0.4">
      <c r="A287" s="306">
        <v>43698</v>
      </c>
      <c r="B287" s="360">
        <f>+IFERROR(('STS Analysis'!D287-'STS Analysis'!G287)/'STS Analysis'!D287,"")</f>
        <v>0.40551451641170261</v>
      </c>
      <c r="C287" s="361">
        <f>+IFERROR(('STS Analysis'!E287-'STS Analysis'!H287)/'STS Analysis'!E287,"")</f>
        <v>0.53125</v>
      </c>
      <c r="D287" s="362">
        <f>IFERROR(('STS Analysis'!D287-'STS Analysis'!G287)/('STS Analysis'!N287-'STS Analysis'!G287),"")</f>
        <v>4.8172919935095738E-2</v>
      </c>
      <c r="E287" s="363"/>
      <c r="F287" s="364">
        <f>+IFERROR(('STS Analysis'!G287-('STS Analysis'!W287))/'STS Analysis'!G287,"")</f>
        <v>0.19462557685697052</v>
      </c>
      <c r="G287" s="365">
        <f>+IFERROR(('STS Analysis'!H287-'STS Analysis'!X287)/'STS Analysis'!H287,"")</f>
        <v>1</v>
      </c>
      <c r="H287" s="365">
        <f>+IFERROR(('STS Analysis'!I287-'STS Analysis'!Y287)/'STS Analysis'!I287,"")</f>
        <v>-3.4090909090909088E-2</v>
      </c>
      <c r="I287" s="365" t="str">
        <f>+IFERROR(('STS Analysis'!J287-'STS Analysis'!Z287)/'STS Analysis'!J287,"")</f>
        <v/>
      </c>
      <c r="J287" s="360">
        <f>+IFERROR(('STS Analysis'!W287-'STS Analysis'!AD287/1000)/'STS Analysis'!W287,"")</f>
        <v>0.89114384832025562</v>
      </c>
      <c r="K287" s="365" t="str">
        <f>+IFERROR(('STS Analysis'!X287-'STS Analysis'!AE287)/'STS Analysis'!X287,"")</f>
        <v/>
      </c>
      <c r="L287" s="365">
        <f>+IFERROR(('STS Analysis'!Y287-'STS Analysis'!AF287)/'STS Analysis'!Y287,"")</f>
        <v>7.6923076923076927E-2</v>
      </c>
      <c r="M287" s="365" t="str">
        <f>+IFERROR(('STS Analysis'!Z287-'STS Analysis'!AG287)/'STS Analysis'!Z287,"")</f>
        <v/>
      </c>
      <c r="N287" s="360" t="str">
        <f>+IFERROR(('STS Analysis'!AD287-'STS Analysis'!AK287)/'STS Analysis'!AD287,"")</f>
        <v/>
      </c>
      <c r="O287" s="365" t="str">
        <f>+IFERROR(('STS Analysis'!AE287-'STS Analysis'!AL287)/'STS Analysis'!AE287,"")</f>
        <v/>
      </c>
      <c r="P287" s="365" t="str">
        <f>+IFERROR(('STS Analysis'!AF287-'STS Analysis'!AM287)/'STS Analysis'!AF287,"")</f>
        <v/>
      </c>
      <c r="Q287" s="365" t="str">
        <f>+IFERROR(('STS Analysis'!AG287-'STS Analysis'!AN287)/'STS Analysis'!AG287,"")</f>
        <v/>
      </c>
      <c r="R287" s="360" t="str">
        <f>+IFERROR(('STS Analysis'!AK287-'STS Analysis'!AQ287)/'STS Analysis'!AK287,"")</f>
        <v/>
      </c>
      <c r="S287" s="365" t="str">
        <f>+IFERROR(('STS Analysis'!AL287-'STS Analysis'!AX287)/'STS Analysis'!AL287,"")</f>
        <v/>
      </c>
      <c r="T287" s="365" t="str">
        <f>+IFERROR(('STS Analysis'!AM287-'STS Analysis'!AY287)/'STS Analysis'!AM287,"")</f>
        <v/>
      </c>
      <c r="U287" s="366" t="str">
        <f>+IFERROR(('STS Analysis'!AN287-'STS Analysis'!AZ287)/'STS Analysis'!AN287,"")</f>
        <v/>
      </c>
      <c r="V287" s="364">
        <f>+IFERROR(('STS Analysis'!D287-'STS Analysis'!AQ287/1000)/'STS Analysis'!D287,"")</f>
        <v>0.9432633846153845</v>
      </c>
      <c r="W287" s="367">
        <f>+IFERROR(('STS Analysis'!E287-'STS Analysis'!AX287)/'STS Analysis'!E287,"")</f>
        <v>1</v>
      </c>
      <c r="X287" s="365">
        <f>+IFERROR(('STS Analysis'!I287-'STS Analysis'!AY287)/'STS Analysis'!I287,"")</f>
        <v>0.75757575757575757</v>
      </c>
      <c r="Y287" s="365" t="str">
        <f>+IFERROR(('STS Analysis'!J287-'STS Analysis'!AZ287)/'STS Analysis'!J287,"")</f>
        <v/>
      </c>
      <c r="Z287" s="368">
        <f>+IFERROR(('STS Analysis'!K287-'STS Analysis'!BA287)/'STS Analysis'!K287,"")</f>
        <v>0.48181818181818181</v>
      </c>
      <c r="AA287" s="360"/>
      <c r="AB287" s="365">
        <f>+IFERROR(('STS Analysis'!H287-'STS Analysis'!BD287)/'STS Analysis'!H287,"")</f>
        <v>1</v>
      </c>
      <c r="AC287" s="365">
        <f>+IFERROR(('STS Analysis'!I287-'STS Analysis'!BE287)/'STS Analysis'!I287,"")</f>
        <v>0.50757575757575757</v>
      </c>
      <c r="AD287" s="366" t="str">
        <f>+IFERROR(('STS Analysis'!J287-'STS Analysis'!BF287)/'STS Analysis'!J287,"")</f>
        <v/>
      </c>
      <c r="AE287" s="364" t="str">
        <f>+IFERROR(('STS Analysis'!BC287-'STS Analysis'!BI287)/'STS Analysis'!BC287,"")</f>
        <v/>
      </c>
      <c r="AF287" s="365" t="str">
        <f>+IFERROR(('STS Analysis'!BD287-'STS Analysis'!BJ287)/'STS Analysis'!BD287,"")</f>
        <v/>
      </c>
      <c r="AG287" s="365">
        <f>+IFERROR(('STS Analysis'!BE287-'STS Analysis'!BK287)/'STS Analysis'!BE287,"")</f>
        <v>0.5</v>
      </c>
      <c r="AH287" s="365">
        <f>+IFERROR(('STS Analysis'!BF287-'STS Analysis'!BL287)/'STS Analysis'!BF287,"")</f>
        <v>-0.72340425531914854</v>
      </c>
      <c r="AI287" s="360">
        <f>+IFERROR(('STS Analysis'!D287-'STS Analysis'!BI287/1000)/'STS Analysis'!D287,"")</f>
        <v>0.99439231127012517</v>
      </c>
      <c r="AJ287" s="369">
        <f>+IFERROR(('STS Analysis'!E287-'STS Analysis'!BJ287)/'STS Analysis'!E287,"")</f>
        <v>1</v>
      </c>
      <c r="AK287" s="365">
        <f>+IFERROR(('STS Analysis'!I287-'STS Analysis'!BK287)/'STS Analysis'!I287,"")</f>
        <v>0.75378787878787878</v>
      </c>
      <c r="AL287" s="365" t="str">
        <f>+IFERROR(('STS Analysis'!J287-'STS Analysis'!BL287)/'STS Analysis'!J287,"")</f>
        <v/>
      </c>
      <c r="AM287" s="366">
        <f>+IFERROR(('STS Analysis'!K287-'STS Analysis'!BM287)/'STS Analysis'!K287,"")</f>
        <v>1</v>
      </c>
      <c r="AN287" s="370"/>
    </row>
    <row r="288" spans="1:40" ht="15" thickBot="1" x14ac:dyDescent="0.4">
      <c r="A288" s="306">
        <v>43699</v>
      </c>
      <c r="B288" s="360" t="str">
        <f>+IFERROR(('STS Analysis'!D288-'STS Analysis'!G288)/'STS Analysis'!D288,"")</f>
        <v/>
      </c>
      <c r="C288" s="361" t="str">
        <f>+IFERROR(('STS Analysis'!E288-'STS Analysis'!H288)/'STS Analysis'!E288,"")</f>
        <v/>
      </c>
      <c r="D288" s="362" t="str">
        <f>IFERROR(('STS Analysis'!D288-'STS Analysis'!G288)/('STS Analysis'!N288-'STS Analysis'!G288),"")</f>
        <v/>
      </c>
      <c r="E288" s="363"/>
      <c r="F288" s="364" t="str">
        <f>+IFERROR(('STS Analysis'!G288-('STS Analysis'!W288))/'STS Analysis'!G288,"")</f>
        <v/>
      </c>
      <c r="G288" s="365" t="str">
        <f>+IFERROR(('STS Analysis'!H288-'STS Analysis'!X288)/'STS Analysis'!H288,"")</f>
        <v/>
      </c>
      <c r="H288" s="365" t="str">
        <f>+IFERROR(('STS Analysis'!I288-'STS Analysis'!Y288)/'STS Analysis'!I288,"")</f>
        <v/>
      </c>
      <c r="I288" s="365" t="str">
        <f>+IFERROR(('STS Analysis'!J288-'STS Analysis'!Z288)/'STS Analysis'!J288,"")</f>
        <v/>
      </c>
      <c r="J288" s="360" t="str">
        <f>+IFERROR(('STS Analysis'!W288-'STS Analysis'!AD288/1000)/'STS Analysis'!W288,"")</f>
        <v/>
      </c>
      <c r="K288" s="365" t="str">
        <f>+IFERROR(('STS Analysis'!X288-'STS Analysis'!AE288)/'STS Analysis'!X288,"")</f>
        <v/>
      </c>
      <c r="L288" s="365" t="str">
        <f>+IFERROR(('STS Analysis'!Y288-'STS Analysis'!AF288)/'STS Analysis'!Y288,"")</f>
        <v/>
      </c>
      <c r="M288" s="365" t="str">
        <f>+IFERROR(('STS Analysis'!Z288-'STS Analysis'!AG288)/'STS Analysis'!Z288,"")</f>
        <v/>
      </c>
      <c r="N288" s="360" t="str">
        <f>+IFERROR(('STS Analysis'!AD288-'STS Analysis'!AK288)/'STS Analysis'!AD288,"")</f>
        <v/>
      </c>
      <c r="O288" s="365" t="str">
        <f>+IFERROR(('STS Analysis'!AE288-'STS Analysis'!AL288)/'STS Analysis'!AE288,"")</f>
        <v/>
      </c>
      <c r="P288" s="365" t="str">
        <f>+IFERROR(('STS Analysis'!AF288-'STS Analysis'!AM288)/'STS Analysis'!AF288,"")</f>
        <v/>
      </c>
      <c r="Q288" s="365" t="str">
        <f>+IFERROR(('STS Analysis'!AG288-'STS Analysis'!AN288)/'STS Analysis'!AG288,"")</f>
        <v/>
      </c>
      <c r="R288" s="360" t="str">
        <f>+IFERROR(('STS Analysis'!AK288-'STS Analysis'!AQ288)/'STS Analysis'!AK288,"")</f>
        <v/>
      </c>
      <c r="S288" s="365" t="str">
        <f>+IFERROR(('STS Analysis'!AL288-'STS Analysis'!AX288)/'STS Analysis'!AL288,"")</f>
        <v/>
      </c>
      <c r="T288" s="365" t="str">
        <f>+IFERROR(('STS Analysis'!AM288-'STS Analysis'!AY288)/'STS Analysis'!AM288,"")</f>
        <v/>
      </c>
      <c r="U288" s="366" t="str">
        <f>+IFERROR(('STS Analysis'!AN288-'STS Analysis'!AZ288)/'STS Analysis'!AN288,"")</f>
        <v/>
      </c>
      <c r="V288" s="364" t="str">
        <f>+IFERROR(('STS Analysis'!D288-'STS Analysis'!AQ288/1000)/'STS Analysis'!D288,"")</f>
        <v/>
      </c>
      <c r="W288" s="367" t="str">
        <f>+IFERROR(('STS Analysis'!E288-'STS Analysis'!AX288)/'STS Analysis'!E288,"")</f>
        <v/>
      </c>
      <c r="X288" s="365" t="str">
        <f>+IFERROR(('STS Analysis'!I288-'STS Analysis'!AY288)/'STS Analysis'!I288,"")</f>
        <v/>
      </c>
      <c r="Y288" s="365" t="str">
        <f>+IFERROR(('STS Analysis'!J288-'STS Analysis'!AZ288)/'STS Analysis'!J288,"")</f>
        <v/>
      </c>
      <c r="Z288" s="368" t="str">
        <f>+IFERROR(('STS Analysis'!K288-'STS Analysis'!BA288)/'STS Analysis'!K288,"")</f>
        <v/>
      </c>
      <c r="AA288" s="360"/>
      <c r="AB288" s="365" t="str">
        <f>+IFERROR(('STS Analysis'!H288-'STS Analysis'!BD288)/'STS Analysis'!H288,"")</f>
        <v/>
      </c>
      <c r="AC288" s="365" t="str">
        <f>+IFERROR(('STS Analysis'!I288-'STS Analysis'!BE288)/'STS Analysis'!I288,"")</f>
        <v/>
      </c>
      <c r="AD288" s="366" t="str">
        <f>+IFERROR(('STS Analysis'!J288-'STS Analysis'!BF288)/'STS Analysis'!J288,"")</f>
        <v/>
      </c>
      <c r="AE288" s="364" t="str">
        <f>+IFERROR(('STS Analysis'!BC288-'STS Analysis'!BI288)/'STS Analysis'!BC288,"")</f>
        <v/>
      </c>
      <c r="AF288" s="365" t="str">
        <f>+IFERROR(('STS Analysis'!BD288-'STS Analysis'!BJ288)/'STS Analysis'!BD288,"")</f>
        <v/>
      </c>
      <c r="AG288" s="365" t="str">
        <f>+IFERROR(('STS Analysis'!BE288-'STS Analysis'!BK288)/'STS Analysis'!BE288,"")</f>
        <v/>
      </c>
      <c r="AH288" s="365" t="str">
        <f>+IFERROR(('STS Analysis'!BF288-'STS Analysis'!BL288)/'STS Analysis'!BF288,"")</f>
        <v/>
      </c>
      <c r="AI288" s="360" t="str">
        <f>+IFERROR(('STS Analysis'!D288-'STS Analysis'!BI288/1000)/'STS Analysis'!D288,"")</f>
        <v/>
      </c>
      <c r="AJ288" s="369" t="str">
        <f>+IFERROR(('STS Analysis'!E288-'STS Analysis'!BJ288)/'STS Analysis'!E288,"")</f>
        <v/>
      </c>
      <c r="AK288" s="365" t="str">
        <f>+IFERROR(('STS Analysis'!I288-'STS Analysis'!BK288)/'STS Analysis'!I288,"")</f>
        <v/>
      </c>
      <c r="AL288" s="365" t="str">
        <f>+IFERROR(('STS Analysis'!J288-'STS Analysis'!BL288)/'STS Analysis'!J288,"")</f>
        <v/>
      </c>
      <c r="AM288" s="366" t="str">
        <f>+IFERROR(('STS Analysis'!K288-'STS Analysis'!BM288)/'STS Analysis'!K288,"")</f>
        <v/>
      </c>
      <c r="AN288" s="370"/>
    </row>
    <row r="289" spans="1:40" ht="15" thickBot="1" x14ac:dyDescent="0.4">
      <c r="A289" s="306">
        <v>43700</v>
      </c>
      <c r="B289" s="360">
        <f>+IFERROR(('STS Analysis'!D289-'STS Analysis'!G289)/'STS Analysis'!D289,"")</f>
        <v>0.54105242245187002</v>
      </c>
      <c r="C289" s="361" t="str">
        <f>+IFERROR(('STS Analysis'!E289-'STS Analysis'!H289)/'STS Analysis'!E289,"")</f>
        <v/>
      </c>
      <c r="D289" s="362">
        <f>IFERROR(('STS Analysis'!D289-'STS Analysis'!G289)/('STS Analysis'!N289-'STS Analysis'!G289),"")</f>
        <v>0.10217353322968999</v>
      </c>
      <c r="E289" s="363"/>
      <c r="F289" s="364" t="str">
        <f>+IFERROR(('STS Analysis'!G289-('STS Analysis'!W289))/'STS Analysis'!G289,"")</f>
        <v/>
      </c>
      <c r="G289" s="365" t="str">
        <f>+IFERROR(('STS Analysis'!H289-'STS Analysis'!X289)/'STS Analysis'!H289,"")</f>
        <v/>
      </c>
      <c r="H289" s="365" t="str">
        <f>+IFERROR(('STS Analysis'!I289-'STS Analysis'!Y289)/'STS Analysis'!I289,"")</f>
        <v/>
      </c>
      <c r="I289" s="365" t="str">
        <f>+IFERROR(('STS Analysis'!J289-'STS Analysis'!Z289)/'STS Analysis'!J289,"")</f>
        <v/>
      </c>
      <c r="J289" s="360" t="str">
        <f>+IFERROR(('STS Analysis'!W289-'STS Analysis'!AD289/1000)/'STS Analysis'!W289,"")</f>
        <v/>
      </c>
      <c r="K289" s="365" t="str">
        <f>+IFERROR(('STS Analysis'!X289-'STS Analysis'!AE289)/'STS Analysis'!X289,"")</f>
        <v/>
      </c>
      <c r="L289" s="365" t="str">
        <f>+IFERROR(('STS Analysis'!Y289-'STS Analysis'!AF289)/'STS Analysis'!Y289,"")</f>
        <v/>
      </c>
      <c r="M289" s="365" t="str">
        <f>+IFERROR(('STS Analysis'!Z289-'STS Analysis'!AG289)/'STS Analysis'!Z289,"")</f>
        <v/>
      </c>
      <c r="N289" s="360" t="str">
        <f>+IFERROR(('STS Analysis'!AD289-'STS Analysis'!AK289)/'STS Analysis'!AD289,"")</f>
        <v/>
      </c>
      <c r="O289" s="365" t="str">
        <f>+IFERROR(('STS Analysis'!AE289-'STS Analysis'!AL289)/'STS Analysis'!AE289,"")</f>
        <v/>
      </c>
      <c r="P289" s="365" t="str">
        <f>+IFERROR(('STS Analysis'!AF289-'STS Analysis'!AM289)/'STS Analysis'!AF289,"")</f>
        <v/>
      </c>
      <c r="Q289" s="365" t="str">
        <f>+IFERROR(('STS Analysis'!AG289-'STS Analysis'!AN289)/'STS Analysis'!AG289,"")</f>
        <v/>
      </c>
      <c r="R289" s="360" t="str">
        <f>+IFERROR(('STS Analysis'!AK289-'STS Analysis'!AQ289)/'STS Analysis'!AK289,"")</f>
        <v/>
      </c>
      <c r="S289" s="365" t="str">
        <f>+IFERROR(('STS Analysis'!AL289-'STS Analysis'!AX289)/'STS Analysis'!AL289,"")</f>
        <v/>
      </c>
      <c r="T289" s="365" t="str">
        <f>+IFERROR(('STS Analysis'!AM289-'STS Analysis'!AY289)/'STS Analysis'!AM289,"")</f>
        <v/>
      </c>
      <c r="U289" s="366" t="str">
        <f>+IFERROR(('STS Analysis'!AN289-'STS Analysis'!AZ289)/'STS Analysis'!AN289,"")</f>
        <v/>
      </c>
      <c r="V289" s="364" t="str">
        <f>+IFERROR(('STS Analysis'!D289-'STS Analysis'!AQ289/1000)/'STS Analysis'!D289,"")</f>
        <v/>
      </c>
      <c r="W289" s="367" t="str">
        <f>+IFERROR(('STS Analysis'!E289-'STS Analysis'!AX289)/'STS Analysis'!E289,"")</f>
        <v/>
      </c>
      <c r="X289" s="365" t="str">
        <f>+IFERROR(('STS Analysis'!I289-'STS Analysis'!AY289)/'STS Analysis'!I289,"")</f>
        <v/>
      </c>
      <c r="Y289" s="365" t="str">
        <f>+IFERROR(('STS Analysis'!J289-'STS Analysis'!AZ289)/'STS Analysis'!J289,"")</f>
        <v/>
      </c>
      <c r="Z289" s="368" t="str">
        <f>+IFERROR(('STS Analysis'!K289-'STS Analysis'!BA289)/'STS Analysis'!K289,"")</f>
        <v/>
      </c>
      <c r="AA289" s="360"/>
      <c r="AB289" s="365" t="str">
        <f>+IFERROR(('STS Analysis'!H289-'STS Analysis'!BD289)/'STS Analysis'!H289,"")</f>
        <v/>
      </c>
      <c r="AC289" s="365" t="str">
        <f>+IFERROR(('STS Analysis'!I289-'STS Analysis'!BE289)/'STS Analysis'!I289,"")</f>
        <v/>
      </c>
      <c r="AD289" s="366" t="str">
        <f>+IFERROR(('STS Analysis'!J289-'STS Analysis'!BF289)/'STS Analysis'!J289,"")</f>
        <v/>
      </c>
      <c r="AE289" s="364" t="str">
        <f>+IFERROR(('STS Analysis'!BC289-'STS Analysis'!BI289)/'STS Analysis'!BC289,"")</f>
        <v/>
      </c>
      <c r="AF289" s="365" t="str">
        <f>+IFERROR(('STS Analysis'!BD289-'STS Analysis'!BJ289)/'STS Analysis'!BD289,"")</f>
        <v/>
      </c>
      <c r="AG289" s="365" t="str">
        <f>+IFERROR(('STS Analysis'!BE289-'STS Analysis'!BK289)/'STS Analysis'!BE289,"")</f>
        <v/>
      </c>
      <c r="AH289" s="365" t="str">
        <f>+IFERROR(('STS Analysis'!BF289-'STS Analysis'!BL289)/'STS Analysis'!BF289,"")</f>
        <v/>
      </c>
      <c r="AI289" s="360" t="str">
        <f>+IFERROR(('STS Analysis'!D289-'STS Analysis'!BI289/1000)/'STS Analysis'!D289,"")</f>
        <v/>
      </c>
      <c r="AJ289" s="369" t="str">
        <f>+IFERROR(('STS Analysis'!E289-'STS Analysis'!BJ289)/'STS Analysis'!E289,"")</f>
        <v/>
      </c>
      <c r="AK289" s="365" t="str">
        <f>+IFERROR(('STS Analysis'!I289-'STS Analysis'!BK289)/'STS Analysis'!I289,"")</f>
        <v/>
      </c>
      <c r="AL289" s="365" t="str">
        <f>+IFERROR(('STS Analysis'!J289-'STS Analysis'!BL289)/'STS Analysis'!J289,"")</f>
        <v/>
      </c>
      <c r="AM289" s="366" t="str">
        <f>+IFERROR(('STS Analysis'!K289-'STS Analysis'!BM289)/'STS Analysis'!K289,"")</f>
        <v/>
      </c>
      <c r="AN289" s="370"/>
    </row>
    <row r="290" spans="1:40" ht="15" thickBot="1" x14ac:dyDescent="0.4">
      <c r="A290" s="306">
        <v>43701</v>
      </c>
      <c r="B290" s="307" t="str">
        <f>+IFERROR(('STS Analysis'!D290-'STS Analysis'!G290)/'STS Analysis'!D290,"")</f>
        <v/>
      </c>
      <c r="C290" s="296" t="str">
        <f>+IFERROR(('STS Analysis'!E290-'STS Analysis'!H290)/'STS Analysis'!E290,"")</f>
        <v/>
      </c>
      <c r="D290" s="308" t="str">
        <f>IFERROR(('STS Analysis'!D290-'STS Analysis'!G290)/('STS Analysis'!N290-'STS Analysis'!G290),"")</f>
        <v/>
      </c>
      <c r="E290" s="309"/>
      <c r="F290" s="310" t="str">
        <f>+IFERROR(('STS Analysis'!G290-('STS Analysis'!W290))/'STS Analysis'!G290,"")</f>
        <v/>
      </c>
      <c r="G290" s="311" t="str">
        <f>+IFERROR(('STS Analysis'!H290-'STS Analysis'!X290)/'STS Analysis'!H290,"")</f>
        <v/>
      </c>
      <c r="H290" s="311" t="str">
        <f>+IFERROR(('STS Analysis'!I290-'STS Analysis'!Y290)/'STS Analysis'!I290,"")</f>
        <v/>
      </c>
      <c r="I290" s="311" t="str">
        <f>+IFERROR(('STS Analysis'!J290-'STS Analysis'!Z290)/'STS Analysis'!J290,"")</f>
        <v/>
      </c>
      <c r="J290" s="307" t="str">
        <f>+IFERROR(('STS Analysis'!W290-'STS Analysis'!AD290/1000)/'STS Analysis'!W290,"")</f>
        <v/>
      </c>
      <c r="K290" s="311" t="str">
        <f>+IFERROR(('STS Analysis'!X290-'STS Analysis'!AE290)/'STS Analysis'!X290,"")</f>
        <v/>
      </c>
      <c r="L290" s="311" t="str">
        <f>+IFERROR(('STS Analysis'!Y290-'STS Analysis'!AF290)/'STS Analysis'!Y290,"")</f>
        <v/>
      </c>
      <c r="M290" s="311" t="str">
        <f>+IFERROR(('STS Analysis'!Z290-'STS Analysis'!AG290)/'STS Analysis'!Z290,"")</f>
        <v/>
      </c>
      <c r="N290" s="307" t="str">
        <f>+IFERROR(('STS Analysis'!AD290-'STS Analysis'!AK290)/'STS Analysis'!AD290,"")</f>
        <v/>
      </c>
      <c r="O290" s="311" t="str">
        <f>+IFERROR(('STS Analysis'!AE290-'STS Analysis'!AL290)/'STS Analysis'!AE290,"")</f>
        <v/>
      </c>
      <c r="P290" s="311" t="str">
        <f>+IFERROR(('STS Analysis'!AF290-'STS Analysis'!AM290)/'STS Analysis'!AF290,"")</f>
        <v/>
      </c>
      <c r="Q290" s="311" t="str">
        <f>+IFERROR(('STS Analysis'!AG290-'STS Analysis'!AN290)/'STS Analysis'!AG290,"")</f>
        <v/>
      </c>
      <c r="R290" s="307" t="str">
        <f>+IFERROR(('STS Analysis'!AK290-'STS Analysis'!AQ290)/'STS Analysis'!AK290,"")</f>
        <v/>
      </c>
      <c r="S290" s="311" t="str">
        <f>+IFERROR(('STS Analysis'!AL290-'STS Analysis'!AX290)/'STS Analysis'!AL290,"")</f>
        <v/>
      </c>
      <c r="T290" s="311" t="str">
        <f>+IFERROR(('STS Analysis'!AM290-'STS Analysis'!AY290)/'STS Analysis'!AM290,"")</f>
        <v/>
      </c>
      <c r="U290" s="312" t="str">
        <f>+IFERROR(('STS Analysis'!AN290-'STS Analysis'!AZ290)/'STS Analysis'!AN290,"")</f>
        <v/>
      </c>
      <c r="V290" s="310" t="str">
        <f>+IFERROR(('STS Analysis'!D290-'STS Analysis'!AQ290/1000)/'STS Analysis'!D290,"")</f>
        <v/>
      </c>
      <c r="W290" s="299" t="str">
        <f>+IFERROR(('STS Analysis'!E290-'STS Analysis'!AX290)/'STS Analysis'!E290,"")</f>
        <v/>
      </c>
      <c r="X290" s="311" t="str">
        <f>+IFERROR(('STS Analysis'!I290-'STS Analysis'!AY290)/'STS Analysis'!I290,"")</f>
        <v/>
      </c>
      <c r="Y290" s="311" t="str">
        <f>+IFERROR(('STS Analysis'!J290-'STS Analysis'!AZ290)/'STS Analysis'!J290,"")</f>
        <v/>
      </c>
      <c r="Z290" s="313" t="str">
        <f>+IFERROR(('STS Analysis'!K290-'STS Analysis'!BA290)/'STS Analysis'!K290,"")</f>
        <v/>
      </c>
      <c r="AA290" s="307"/>
      <c r="AB290" s="311" t="str">
        <f>+IFERROR(('STS Analysis'!H290-'STS Analysis'!BD290)/'STS Analysis'!H290,"")</f>
        <v/>
      </c>
      <c r="AC290" s="311" t="str">
        <f>+IFERROR(('STS Analysis'!I290-'STS Analysis'!BE290)/'STS Analysis'!I290,"")</f>
        <v/>
      </c>
      <c r="AD290" s="312" t="str">
        <f>+IFERROR(('STS Analysis'!J290-'STS Analysis'!BF290)/'STS Analysis'!J290,"")</f>
        <v/>
      </c>
      <c r="AE290" s="310" t="str">
        <f>+IFERROR(('STS Analysis'!BC290-'STS Analysis'!BI290)/'STS Analysis'!BC290,"")</f>
        <v/>
      </c>
      <c r="AF290" s="311" t="str">
        <f>+IFERROR(('STS Analysis'!BD290-'STS Analysis'!BJ290)/'STS Analysis'!BD290,"")</f>
        <v/>
      </c>
      <c r="AG290" s="311" t="str">
        <f>+IFERROR(('STS Analysis'!BE290-'STS Analysis'!BK290)/'STS Analysis'!BE290,"")</f>
        <v/>
      </c>
      <c r="AH290" s="311" t="str">
        <f>+IFERROR(('STS Analysis'!BF290-'STS Analysis'!BL290)/'STS Analysis'!BF290,"")</f>
        <v/>
      </c>
      <c r="AI290" s="307" t="str">
        <f>+IFERROR(('STS Analysis'!D290-'STS Analysis'!BI290/1000)/'STS Analysis'!D290,"")</f>
        <v/>
      </c>
      <c r="AJ290" s="338" t="str">
        <f>+IFERROR(('STS Analysis'!E290-'STS Analysis'!BJ290)/'STS Analysis'!E290,"")</f>
        <v/>
      </c>
      <c r="AK290" s="311" t="str">
        <f>+IFERROR(('STS Analysis'!I290-'STS Analysis'!BK290)/'STS Analysis'!I290,"")</f>
        <v/>
      </c>
      <c r="AL290" s="311" t="str">
        <f>+IFERROR(('STS Analysis'!J290-'STS Analysis'!BL290)/'STS Analysis'!J290,"")</f>
        <v/>
      </c>
      <c r="AM290" s="312" t="str">
        <f>+IFERROR(('STS Analysis'!K290-'STS Analysis'!BM290)/'STS Analysis'!K290,"")</f>
        <v/>
      </c>
      <c r="AN290" s="279"/>
    </row>
    <row r="291" spans="1:40" ht="15" thickBot="1" x14ac:dyDescent="0.4">
      <c r="A291" s="306">
        <v>43702</v>
      </c>
      <c r="B291" s="307" t="str">
        <f>+IFERROR(('STS Analysis'!D291-'STS Analysis'!G291)/'STS Analysis'!D291,"")</f>
        <v/>
      </c>
      <c r="C291" s="296" t="str">
        <f>+IFERROR(('STS Analysis'!E291-'STS Analysis'!H291)/'STS Analysis'!E291,"")</f>
        <v/>
      </c>
      <c r="D291" s="308" t="str">
        <f>IFERROR(('STS Analysis'!D291-'STS Analysis'!G291)/('STS Analysis'!N291-'STS Analysis'!G291),"")</f>
        <v/>
      </c>
      <c r="E291" s="309"/>
      <c r="F291" s="310" t="str">
        <f>+IFERROR(('STS Analysis'!G291-('STS Analysis'!W291))/'STS Analysis'!G291,"")</f>
        <v/>
      </c>
      <c r="G291" s="311" t="str">
        <f>+IFERROR(('STS Analysis'!H291-'STS Analysis'!X291)/'STS Analysis'!H291,"")</f>
        <v/>
      </c>
      <c r="H291" s="311" t="str">
        <f>+IFERROR(('STS Analysis'!I291-'STS Analysis'!Y291)/'STS Analysis'!I291,"")</f>
        <v/>
      </c>
      <c r="I291" s="311" t="str">
        <f>+IFERROR(('STS Analysis'!J291-'STS Analysis'!Z291)/'STS Analysis'!J291,"")</f>
        <v/>
      </c>
      <c r="J291" s="307" t="str">
        <f>+IFERROR(('STS Analysis'!W291-'STS Analysis'!AD291/1000)/'STS Analysis'!W291,"")</f>
        <v/>
      </c>
      <c r="K291" s="311" t="str">
        <f>+IFERROR(('STS Analysis'!X291-'STS Analysis'!AE291)/'STS Analysis'!X291,"")</f>
        <v/>
      </c>
      <c r="L291" s="311" t="str">
        <f>+IFERROR(('STS Analysis'!Y291-'STS Analysis'!AF291)/'STS Analysis'!Y291,"")</f>
        <v/>
      </c>
      <c r="M291" s="311" t="str">
        <f>+IFERROR(('STS Analysis'!Z291-'STS Analysis'!AG291)/'STS Analysis'!Z291,"")</f>
        <v/>
      </c>
      <c r="N291" s="307" t="str">
        <f>+IFERROR(('STS Analysis'!AD291-'STS Analysis'!AK291)/'STS Analysis'!AD291,"")</f>
        <v/>
      </c>
      <c r="O291" s="311" t="str">
        <f>+IFERROR(('STS Analysis'!AE291-'STS Analysis'!AL291)/'STS Analysis'!AE291,"")</f>
        <v/>
      </c>
      <c r="P291" s="311" t="str">
        <f>+IFERROR(('STS Analysis'!AF291-'STS Analysis'!AM291)/'STS Analysis'!AF291,"")</f>
        <v/>
      </c>
      <c r="Q291" s="311" t="str">
        <f>+IFERROR(('STS Analysis'!AG291-'STS Analysis'!AN291)/'STS Analysis'!AG291,"")</f>
        <v/>
      </c>
      <c r="R291" s="307" t="str">
        <f>+IFERROR(('STS Analysis'!AK291-'STS Analysis'!AQ291)/'STS Analysis'!AK291,"")</f>
        <v/>
      </c>
      <c r="S291" s="311" t="str">
        <f>+IFERROR(('STS Analysis'!AL291-'STS Analysis'!AX291)/'STS Analysis'!AL291,"")</f>
        <v/>
      </c>
      <c r="T291" s="311" t="str">
        <f>+IFERROR(('STS Analysis'!AM291-'STS Analysis'!AY291)/'STS Analysis'!AM291,"")</f>
        <v/>
      </c>
      <c r="U291" s="312" t="str">
        <f>+IFERROR(('STS Analysis'!AN291-'STS Analysis'!AZ291)/'STS Analysis'!AN291,"")</f>
        <v/>
      </c>
      <c r="V291" s="310" t="str">
        <f>+IFERROR(('STS Analysis'!D291-'STS Analysis'!AQ291/1000)/'STS Analysis'!D291,"")</f>
        <v/>
      </c>
      <c r="W291" s="299" t="str">
        <f>+IFERROR(('STS Analysis'!E291-'STS Analysis'!AX291)/'STS Analysis'!E291,"")</f>
        <v/>
      </c>
      <c r="X291" s="311" t="str">
        <f>+IFERROR(('STS Analysis'!I291-'STS Analysis'!AY291)/'STS Analysis'!I291,"")</f>
        <v/>
      </c>
      <c r="Y291" s="311" t="str">
        <f>+IFERROR(('STS Analysis'!J291-'STS Analysis'!AZ291)/'STS Analysis'!J291,"")</f>
        <v/>
      </c>
      <c r="Z291" s="313" t="str">
        <f>+IFERROR(('STS Analysis'!K291-'STS Analysis'!BA291)/'STS Analysis'!K291,"")</f>
        <v/>
      </c>
      <c r="AA291" s="307"/>
      <c r="AB291" s="311" t="str">
        <f>+IFERROR(('STS Analysis'!H291-'STS Analysis'!BD291)/'STS Analysis'!H291,"")</f>
        <v/>
      </c>
      <c r="AC291" s="311" t="str">
        <f>+IFERROR(('STS Analysis'!I291-'STS Analysis'!BE291)/'STS Analysis'!I291,"")</f>
        <v/>
      </c>
      <c r="AD291" s="312" t="str">
        <f>+IFERROR(('STS Analysis'!J291-'STS Analysis'!BF291)/'STS Analysis'!J291,"")</f>
        <v/>
      </c>
      <c r="AE291" s="310" t="str">
        <f>+IFERROR(('STS Analysis'!BC291-'STS Analysis'!BI291)/'STS Analysis'!BC291,"")</f>
        <v/>
      </c>
      <c r="AF291" s="311" t="str">
        <f>+IFERROR(('STS Analysis'!BD291-'STS Analysis'!BJ291)/'STS Analysis'!BD291,"")</f>
        <v/>
      </c>
      <c r="AG291" s="311" t="str">
        <f>+IFERROR(('STS Analysis'!BE291-'STS Analysis'!BK291)/'STS Analysis'!BE291,"")</f>
        <v/>
      </c>
      <c r="AH291" s="311" t="str">
        <f>+IFERROR(('STS Analysis'!BF291-'STS Analysis'!BL291)/'STS Analysis'!BF291,"")</f>
        <v/>
      </c>
      <c r="AI291" s="307" t="str">
        <f>+IFERROR(('STS Analysis'!D291-'STS Analysis'!BI291/1000)/'STS Analysis'!D291,"")</f>
        <v/>
      </c>
      <c r="AJ291" s="338" t="str">
        <f>+IFERROR(('STS Analysis'!E291-'STS Analysis'!BJ291)/'STS Analysis'!E291,"")</f>
        <v/>
      </c>
      <c r="AK291" s="311" t="str">
        <f>+IFERROR(('STS Analysis'!I291-'STS Analysis'!BK291)/'STS Analysis'!I291,"")</f>
        <v/>
      </c>
      <c r="AL291" s="311" t="str">
        <f>+IFERROR(('STS Analysis'!J291-'STS Analysis'!BL291)/'STS Analysis'!J291,"")</f>
        <v/>
      </c>
      <c r="AM291" s="312" t="str">
        <f>+IFERROR(('STS Analysis'!K291-'STS Analysis'!BM291)/'STS Analysis'!K291,"")</f>
        <v/>
      </c>
      <c r="AN291" s="279"/>
    </row>
    <row r="292" spans="1:40" ht="15" thickBot="1" x14ac:dyDescent="0.4">
      <c r="A292" s="306">
        <v>43703</v>
      </c>
      <c r="B292" s="360">
        <f>+IFERROR(('STS Analysis'!D292-'STS Analysis'!G292)/'STS Analysis'!D292,"")</f>
        <v>0.64530067990288842</v>
      </c>
      <c r="C292" s="361" t="str">
        <f>+IFERROR(('STS Analysis'!E292-'STS Analysis'!H292)/'STS Analysis'!E292,"")</f>
        <v/>
      </c>
      <c r="D292" s="362">
        <f>IFERROR(('STS Analysis'!D292-'STS Analysis'!G292)/('STS Analysis'!N292-'STS Analysis'!G292),"")</f>
        <v>0.12528892996223495</v>
      </c>
      <c r="E292" s="363"/>
      <c r="F292" s="364" t="str">
        <f>+IFERROR(('STS Analysis'!G292-('STS Analysis'!W292))/'STS Analysis'!G292,"")</f>
        <v/>
      </c>
      <c r="G292" s="365" t="str">
        <f>+IFERROR(('STS Analysis'!H292-'STS Analysis'!X292)/'STS Analysis'!H292,"")</f>
        <v/>
      </c>
      <c r="H292" s="365" t="str">
        <f>+IFERROR(('STS Analysis'!I292-'STS Analysis'!Y292)/'STS Analysis'!I292,"")</f>
        <v/>
      </c>
      <c r="I292" s="365" t="str">
        <f>+IFERROR(('STS Analysis'!J292-'STS Analysis'!Z292)/'STS Analysis'!J292,"")</f>
        <v/>
      </c>
      <c r="J292" s="360" t="str">
        <f>+IFERROR(('STS Analysis'!W292-'STS Analysis'!AD292/1000)/'STS Analysis'!W292,"")</f>
        <v/>
      </c>
      <c r="K292" s="365" t="str">
        <f>+IFERROR(('STS Analysis'!X292-'STS Analysis'!AE292)/'STS Analysis'!X292,"")</f>
        <v/>
      </c>
      <c r="L292" s="365" t="str">
        <f>+IFERROR(('STS Analysis'!Y292-'STS Analysis'!AF292)/'STS Analysis'!Y292,"")</f>
        <v/>
      </c>
      <c r="M292" s="365" t="str">
        <f>+IFERROR(('STS Analysis'!Z292-'STS Analysis'!AG292)/'STS Analysis'!Z292,"")</f>
        <v/>
      </c>
      <c r="N292" s="360" t="str">
        <f>+IFERROR(('STS Analysis'!AD292-'STS Analysis'!AK292)/'STS Analysis'!AD292,"")</f>
        <v/>
      </c>
      <c r="O292" s="365" t="str">
        <f>+IFERROR(('STS Analysis'!AE292-'STS Analysis'!AL292)/'STS Analysis'!AE292,"")</f>
        <v/>
      </c>
      <c r="P292" s="365" t="str">
        <f>+IFERROR(('STS Analysis'!AF292-'STS Analysis'!AM292)/'STS Analysis'!AF292,"")</f>
        <v/>
      </c>
      <c r="Q292" s="365" t="str">
        <f>+IFERROR(('STS Analysis'!AG292-'STS Analysis'!AN292)/'STS Analysis'!AG292,"")</f>
        <v/>
      </c>
      <c r="R292" s="360" t="str">
        <f>+IFERROR(('STS Analysis'!AK292-'STS Analysis'!AQ292)/'STS Analysis'!AK292,"")</f>
        <v/>
      </c>
      <c r="S292" s="365" t="str">
        <f>+IFERROR(('STS Analysis'!AL292-'STS Analysis'!AX292)/'STS Analysis'!AL292,"")</f>
        <v/>
      </c>
      <c r="T292" s="365" t="str">
        <f>+IFERROR(('STS Analysis'!AM292-'STS Analysis'!AY292)/'STS Analysis'!AM292,"")</f>
        <v/>
      </c>
      <c r="U292" s="366" t="str">
        <f>+IFERROR(('STS Analysis'!AN292-'STS Analysis'!AZ292)/'STS Analysis'!AN292,"")</f>
        <v/>
      </c>
      <c r="V292" s="364" t="str">
        <f>+IFERROR(('STS Analysis'!D292-'STS Analysis'!AQ292/1000)/'STS Analysis'!D292,"")</f>
        <v/>
      </c>
      <c r="W292" s="367" t="str">
        <f>+IFERROR(('STS Analysis'!E292-'STS Analysis'!AX292)/'STS Analysis'!E292,"")</f>
        <v/>
      </c>
      <c r="X292" s="365" t="str">
        <f>+IFERROR(('STS Analysis'!I292-'STS Analysis'!AY292)/'STS Analysis'!I292,"")</f>
        <v/>
      </c>
      <c r="Y292" s="365" t="str">
        <f>+IFERROR(('STS Analysis'!J292-'STS Analysis'!AZ292)/'STS Analysis'!J292,"")</f>
        <v/>
      </c>
      <c r="Z292" s="368" t="str">
        <f>+IFERROR(('STS Analysis'!K292-'STS Analysis'!BA292)/'STS Analysis'!K292,"")</f>
        <v/>
      </c>
      <c r="AA292" s="360"/>
      <c r="AB292" s="365" t="str">
        <f>+IFERROR(('STS Analysis'!H292-'STS Analysis'!BD292)/'STS Analysis'!H292,"")</f>
        <v/>
      </c>
      <c r="AC292" s="365" t="str">
        <f>+IFERROR(('STS Analysis'!I292-'STS Analysis'!BE292)/'STS Analysis'!I292,"")</f>
        <v/>
      </c>
      <c r="AD292" s="366" t="str">
        <f>+IFERROR(('STS Analysis'!J292-'STS Analysis'!BF292)/'STS Analysis'!J292,"")</f>
        <v/>
      </c>
      <c r="AE292" s="364" t="str">
        <f>+IFERROR(('STS Analysis'!BC292-'STS Analysis'!BI292)/'STS Analysis'!BC292,"")</f>
        <v/>
      </c>
      <c r="AF292" s="365" t="str">
        <f>+IFERROR(('STS Analysis'!BD292-'STS Analysis'!BJ292)/'STS Analysis'!BD292,"")</f>
        <v/>
      </c>
      <c r="AG292" s="365" t="str">
        <f>+IFERROR(('STS Analysis'!BE292-'STS Analysis'!BK292)/'STS Analysis'!BE292,"")</f>
        <v/>
      </c>
      <c r="AH292" s="365" t="str">
        <f>+IFERROR(('STS Analysis'!BF292-'STS Analysis'!BL292)/'STS Analysis'!BF292,"")</f>
        <v/>
      </c>
      <c r="AI292" s="360" t="str">
        <f>+IFERROR(('STS Analysis'!D292-'STS Analysis'!BI292/1000)/'STS Analysis'!D292,"")</f>
        <v/>
      </c>
      <c r="AJ292" s="369" t="str">
        <f>+IFERROR(('STS Analysis'!E292-'STS Analysis'!BJ292)/'STS Analysis'!E292,"")</f>
        <v/>
      </c>
      <c r="AK292" s="365" t="str">
        <f>+IFERROR(('STS Analysis'!I292-'STS Analysis'!BK292)/'STS Analysis'!I292,"")</f>
        <v/>
      </c>
      <c r="AL292" s="365" t="str">
        <f>+IFERROR(('STS Analysis'!J292-'STS Analysis'!BL292)/'STS Analysis'!J292,"")</f>
        <v/>
      </c>
      <c r="AM292" s="366" t="str">
        <f>+IFERROR(('STS Analysis'!K292-'STS Analysis'!BM292)/'STS Analysis'!K292,"")</f>
        <v/>
      </c>
      <c r="AN292" s="370"/>
    </row>
    <row r="293" spans="1:40" ht="15" thickBot="1" x14ac:dyDescent="0.4">
      <c r="A293" s="306">
        <v>43704</v>
      </c>
      <c r="B293" s="360" t="str">
        <f>+IFERROR(('STS Analysis'!D293-'STS Analysis'!G293)/'STS Analysis'!D293,"")</f>
        <v/>
      </c>
      <c r="C293" s="361" t="str">
        <f>+IFERROR(('STS Analysis'!E293-'STS Analysis'!H293)/'STS Analysis'!E293,"")</f>
        <v/>
      </c>
      <c r="D293" s="362" t="str">
        <f>IFERROR(('STS Analysis'!D293-'STS Analysis'!G293)/('STS Analysis'!N293-'STS Analysis'!G293),"")</f>
        <v/>
      </c>
      <c r="E293" s="363"/>
      <c r="F293" s="364" t="str">
        <f>+IFERROR(('STS Analysis'!G293-('STS Analysis'!W293))/'STS Analysis'!G293,"")</f>
        <v/>
      </c>
      <c r="G293" s="365" t="str">
        <f>+IFERROR(('STS Analysis'!H293-'STS Analysis'!X293)/'STS Analysis'!H293,"")</f>
        <v/>
      </c>
      <c r="H293" s="365" t="str">
        <f>+IFERROR(('STS Analysis'!I293-'STS Analysis'!Y293)/'STS Analysis'!I293,"")</f>
        <v/>
      </c>
      <c r="I293" s="365" t="str">
        <f>+IFERROR(('STS Analysis'!J293-'STS Analysis'!Z293)/'STS Analysis'!J293,"")</f>
        <v/>
      </c>
      <c r="J293" s="360" t="str">
        <f>+IFERROR(('STS Analysis'!W293-'STS Analysis'!AD293/1000)/'STS Analysis'!W293,"")</f>
        <v/>
      </c>
      <c r="K293" s="365" t="str">
        <f>+IFERROR(('STS Analysis'!X293-'STS Analysis'!AE293)/'STS Analysis'!X293,"")</f>
        <v/>
      </c>
      <c r="L293" s="365" t="str">
        <f>+IFERROR(('STS Analysis'!Y293-'STS Analysis'!AF293)/'STS Analysis'!Y293,"")</f>
        <v/>
      </c>
      <c r="M293" s="365" t="str">
        <f>+IFERROR(('STS Analysis'!Z293-'STS Analysis'!AG293)/'STS Analysis'!Z293,"")</f>
        <v/>
      </c>
      <c r="N293" s="360" t="str">
        <f>+IFERROR(('STS Analysis'!AD293-'STS Analysis'!AK293)/'STS Analysis'!AD293,"")</f>
        <v/>
      </c>
      <c r="O293" s="365" t="str">
        <f>+IFERROR(('STS Analysis'!AE293-'STS Analysis'!AL293)/'STS Analysis'!AE293,"")</f>
        <v/>
      </c>
      <c r="P293" s="365" t="str">
        <f>+IFERROR(('STS Analysis'!AF293-'STS Analysis'!AM293)/'STS Analysis'!AF293,"")</f>
        <v/>
      </c>
      <c r="Q293" s="365" t="str">
        <f>+IFERROR(('STS Analysis'!AG293-'STS Analysis'!AN293)/'STS Analysis'!AG293,"")</f>
        <v/>
      </c>
      <c r="R293" s="360" t="str">
        <f>+IFERROR(('STS Analysis'!AK293-'STS Analysis'!AQ293)/'STS Analysis'!AK293,"")</f>
        <v/>
      </c>
      <c r="S293" s="365" t="str">
        <f>+IFERROR(('STS Analysis'!AL293-'STS Analysis'!AX293)/'STS Analysis'!AL293,"")</f>
        <v/>
      </c>
      <c r="T293" s="365" t="str">
        <f>+IFERROR(('STS Analysis'!AM293-'STS Analysis'!AY293)/'STS Analysis'!AM293,"")</f>
        <v/>
      </c>
      <c r="U293" s="366" t="str">
        <f>+IFERROR(('STS Analysis'!AN293-'STS Analysis'!AZ293)/'STS Analysis'!AN293,"")</f>
        <v/>
      </c>
      <c r="V293" s="364" t="str">
        <f>+IFERROR(('STS Analysis'!D293-'STS Analysis'!AQ293/1000)/'STS Analysis'!D293,"")</f>
        <v/>
      </c>
      <c r="W293" s="367" t="str">
        <f>+IFERROR(('STS Analysis'!E293-'STS Analysis'!AX293)/'STS Analysis'!E293,"")</f>
        <v/>
      </c>
      <c r="X293" s="365" t="str">
        <f>+IFERROR(('STS Analysis'!I293-'STS Analysis'!AY293)/'STS Analysis'!I293,"")</f>
        <v/>
      </c>
      <c r="Y293" s="365" t="str">
        <f>+IFERROR(('STS Analysis'!J293-'STS Analysis'!AZ293)/'STS Analysis'!J293,"")</f>
        <v/>
      </c>
      <c r="Z293" s="368" t="str">
        <f>+IFERROR(('STS Analysis'!K293-'STS Analysis'!BA293)/'STS Analysis'!K293,"")</f>
        <v/>
      </c>
      <c r="AA293" s="360"/>
      <c r="AB293" s="365" t="str">
        <f>+IFERROR(('STS Analysis'!H293-'STS Analysis'!BD293)/'STS Analysis'!H293,"")</f>
        <v/>
      </c>
      <c r="AC293" s="365" t="str">
        <f>+IFERROR(('STS Analysis'!I293-'STS Analysis'!BE293)/'STS Analysis'!I293,"")</f>
        <v/>
      </c>
      <c r="AD293" s="366" t="str">
        <f>+IFERROR(('STS Analysis'!J293-'STS Analysis'!BF293)/'STS Analysis'!J293,"")</f>
        <v/>
      </c>
      <c r="AE293" s="364" t="str">
        <f>+IFERROR(('STS Analysis'!BC293-'STS Analysis'!BI293)/'STS Analysis'!BC293,"")</f>
        <v/>
      </c>
      <c r="AF293" s="365" t="str">
        <f>+IFERROR(('STS Analysis'!BD293-'STS Analysis'!BJ293)/'STS Analysis'!BD293,"")</f>
        <v/>
      </c>
      <c r="AG293" s="365" t="str">
        <f>+IFERROR(('STS Analysis'!BE293-'STS Analysis'!BK293)/'STS Analysis'!BE293,"")</f>
        <v/>
      </c>
      <c r="AH293" s="365" t="str">
        <f>+IFERROR(('STS Analysis'!BF293-'STS Analysis'!BL293)/'STS Analysis'!BF293,"")</f>
        <v/>
      </c>
      <c r="AI293" s="360" t="str">
        <f>+IFERROR(('STS Analysis'!D293-'STS Analysis'!BI293/1000)/'STS Analysis'!D293,"")</f>
        <v/>
      </c>
      <c r="AJ293" s="369" t="str">
        <f>+IFERROR(('STS Analysis'!E293-'STS Analysis'!BJ293)/'STS Analysis'!E293,"")</f>
        <v/>
      </c>
      <c r="AK293" s="365" t="str">
        <f>+IFERROR(('STS Analysis'!I293-'STS Analysis'!BK293)/'STS Analysis'!I293,"")</f>
        <v/>
      </c>
      <c r="AL293" s="365" t="str">
        <f>+IFERROR(('STS Analysis'!J293-'STS Analysis'!BL293)/'STS Analysis'!J293,"")</f>
        <v/>
      </c>
      <c r="AM293" s="366" t="str">
        <f>+IFERROR(('STS Analysis'!K293-'STS Analysis'!BM293)/'STS Analysis'!K293,"")</f>
        <v/>
      </c>
      <c r="AN293" s="370"/>
    </row>
    <row r="294" spans="1:40" ht="15" thickBot="1" x14ac:dyDescent="0.4">
      <c r="A294" s="306">
        <v>43705</v>
      </c>
      <c r="B294" s="360">
        <f>+IFERROR(('STS Analysis'!D294-'STS Analysis'!G294)/'STS Analysis'!D294,"")</f>
        <v>0.74114371216161723</v>
      </c>
      <c r="C294" s="361">
        <f>+IFERROR(('STS Analysis'!E294-'STS Analysis'!H294)/'STS Analysis'!E294,"")</f>
        <v>0.84042553191489366</v>
      </c>
      <c r="D294" s="362">
        <f>IFERROR(('STS Analysis'!D294-'STS Analysis'!G294)/('STS Analysis'!N294-'STS Analysis'!G294),"")</f>
        <v>0.15899856970217449</v>
      </c>
      <c r="E294" s="363"/>
      <c r="F294" s="364" t="str">
        <f>+IFERROR(('STS Analysis'!G294-('STS Analysis'!W294))/'STS Analysis'!G294,"")</f>
        <v/>
      </c>
      <c r="G294" s="365" t="str">
        <f>+IFERROR(('STS Analysis'!H294-'STS Analysis'!X294)/'STS Analysis'!H294,"")</f>
        <v/>
      </c>
      <c r="H294" s="365" t="str">
        <f>+IFERROR(('STS Analysis'!I294-'STS Analysis'!Y294)/'STS Analysis'!I294,"")</f>
        <v/>
      </c>
      <c r="I294" s="365" t="str">
        <f>+IFERROR(('STS Analysis'!J294-'STS Analysis'!Z294)/'STS Analysis'!J294,"")</f>
        <v/>
      </c>
      <c r="J294" s="360" t="str">
        <f>+IFERROR(('STS Analysis'!W294-'STS Analysis'!AD294/1000)/'STS Analysis'!W294,"")</f>
        <v/>
      </c>
      <c r="K294" s="365" t="str">
        <f>+IFERROR(('STS Analysis'!X294-'STS Analysis'!AE294)/'STS Analysis'!X294,"")</f>
        <v/>
      </c>
      <c r="L294" s="365" t="str">
        <f>+IFERROR(('STS Analysis'!Y294-'STS Analysis'!AF294)/'STS Analysis'!Y294,"")</f>
        <v/>
      </c>
      <c r="M294" s="365" t="str">
        <f>+IFERROR(('STS Analysis'!Z294-'STS Analysis'!AG294)/'STS Analysis'!Z294,"")</f>
        <v/>
      </c>
      <c r="N294" s="360" t="str">
        <f>+IFERROR(('STS Analysis'!AD294-'STS Analysis'!AK294)/'STS Analysis'!AD294,"")</f>
        <v/>
      </c>
      <c r="O294" s="365" t="str">
        <f>+IFERROR(('STS Analysis'!AE294-'STS Analysis'!AL294)/'STS Analysis'!AE294,"")</f>
        <v/>
      </c>
      <c r="P294" s="365" t="str">
        <f>+IFERROR(('STS Analysis'!AF294-'STS Analysis'!AM294)/'STS Analysis'!AF294,"")</f>
        <v/>
      </c>
      <c r="Q294" s="365" t="str">
        <f>+IFERROR(('STS Analysis'!AG294-'STS Analysis'!AN294)/'STS Analysis'!AG294,"")</f>
        <v/>
      </c>
      <c r="R294" s="360" t="str">
        <f>+IFERROR(('STS Analysis'!AK294-'STS Analysis'!AQ294)/'STS Analysis'!AK294,"")</f>
        <v/>
      </c>
      <c r="S294" s="365" t="str">
        <f>+IFERROR(('STS Analysis'!AL294-'STS Analysis'!AX294)/'STS Analysis'!AL294,"")</f>
        <v/>
      </c>
      <c r="T294" s="365" t="str">
        <f>+IFERROR(('STS Analysis'!AM294-'STS Analysis'!AY294)/'STS Analysis'!AM294,"")</f>
        <v/>
      </c>
      <c r="U294" s="366" t="str">
        <f>+IFERROR(('STS Analysis'!AN294-'STS Analysis'!AZ294)/'STS Analysis'!AN294,"")</f>
        <v/>
      </c>
      <c r="V294" s="364">
        <f>+IFERROR(('STS Analysis'!D294-'STS Analysis'!AQ294/1000)/'STS Analysis'!D294,"")</f>
        <v>0.97668954756692394</v>
      </c>
      <c r="W294" s="367">
        <f>+IFERROR(('STS Analysis'!E294-'STS Analysis'!AX294)/'STS Analysis'!E294,"")</f>
        <v>1</v>
      </c>
      <c r="X294" s="365">
        <f>+IFERROR(('STS Analysis'!I294-'STS Analysis'!AY294)/'STS Analysis'!I294,"")</f>
        <v>0.5854700854700855</v>
      </c>
      <c r="Y294" s="365" t="str">
        <f>+IFERROR(('STS Analysis'!J294-'STS Analysis'!AZ294)/'STS Analysis'!J294,"")</f>
        <v/>
      </c>
      <c r="Z294" s="368" t="str">
        <f>+IFERROR(('STS Analysis'!K294-'STS Analysis'!BA294)/'STS Analysis'!K294,"")</f>
        <v/>
      </c>
      <c r="AA294" s="360"/>
      <c r="AB294" s="365" t="str">
        <f>+IFERROR(('STS Analysis'!H294-'STS Analysis'!BD294)/'STS Analysis'!H294,"")</f>
        <v/>
      </c>
      <c r="AC294" s="365" t="str">
        <f>+IFERROR(('STS Analysis'!I294-'STS Analysis'!BE294)/'STS Analysis'!I294,"")</f>
        <v/>
      </c>
      <c r="AD294" s="366" t="str">
        <f>+IFERROR(('STS Analysis'!J294-'STS Analysis'!BF294)/'STS Analysis'!J294,"")</f>
        <v/>
      </c>
      <c r="AE294" s="364" t="str">
        <f>+IFERROR(('STS Analysis'!BC294-'STS Analysis'!BI294)/'STS Analysis'!BC294,"")</f>
        <v/>
      </c>
      <c r="AF294" s="365" t="str">
        <f>+IFERROR(('STS Analysis'!BD294-'STS Analysis'!BJ294)/'STS Analysis'!BD294,"")</f>
        <v/>
      </c>
      <c r="AG294" s="365" t="str">
        <f>+IFERROR(('STS Analysis'!BE294-'STS Analysis'!BK294)/'STS Analysis'!BE294,"")</f>
        <v/>
      </c>
      <c r="AH294" s="365" t="str">
        <f>+IFERROR(('STS Analysis'!BF294-'STS Analysis'!BL294)/'STS Analysis'!BF294,"")</f>
        <v/>
      </c>
      <c r="AI294" s="360">
        <f>+IFERROR(('STS Analysis'!D294-'STS Analysis'!BI294/1000)/'STS Analysis'!D294,"")</f>
        <v>0.99375496716211542</v>
      </c>
      <c r="AJ294" s="369">
        <f>+IFERROR(('STS Analysis'!E294-'STS Analysis'!BJ294)/'STS Analysis'!E294,"")</f>
        <v>1</v>
      </c>
      <c r="AK294" s="365">
        <f>+IFERROR(('STS Analysis'!I294-'STS Analysis'!BK294)/'STS Analysis'!I294,"")</f>
        <v>0.29914529914529914</v>
      </c>
      <c r="AL294" s="365" t="str">
        <f>+IFERROR(('STS Analysis'!J294-'STS Analysis'!BL294)/'STS Analysis'!J294,"")</f>
        <v/>
      </c>
      <c r="AM294" s="366" t="str">
        <f>+IFERROR(('STS Analysis'!K294-'STS Analysis'!BM294)/'STS Analysis'!K294,"")</f>
        <v/>
      </c>
      <c r="AN294" s="370"/>
    </row>
    <row r="295" spans="1:40" ht="15" thickBot="1" x14ac:dyDescent="0.4">
      <c r="A295" s="306">
        <v>43706</v>
      </c>
      <c r="B295" s="360" t="str">
        <f>+IFERROR(('STS Analysis'!D295-'STS Analysis'!G295)/'STS Analysis'!D295,"")</f>
        <v/>
      </c>
      <c r="C295" s="361" t="str">
        <f>+IFERROR(('STS Analysis'!E295-'STS Analysis'!H295)/'STS Analysis'!E295,"")</f>
        <v/>
      </c>
      <c r="D295" s="362" t="str">
        <f>IFERROR(('STS Analysis'!D295-'STS Analysis'!G295)/('STS Analysis'!N295-'STS Analysis'!G295),"")</f>
        <v/>
      </c>
      <c r="E295" s="363"/>
      <c r="F295" s="364" t="str">
        <f>+IFERROR(('STS Analysis'!G295-('STS Analysis'!W295))/'STS Analysis'!G295,"")</f>
        <v/>
      </c>
      <c r="G295" s="365" t="str">
        <f>+IFERROR(('STS Analysis'!H295-'STS Analysis'!X295)/'STS Analysis'!H295,"")</f>
        <v/>
      </c>
      <c r="H295" s="365" t="str">
        <f>+IFERROR(('STS Analysis'!I295-'STS Analysis'!Y295)/'STS Analysis'!I295,"")</f>
        <v/>
      </c>
      <c r="I295" s="365" t="str">
        <f>+IFERROR(('STS Analysis'!J295-'STS Analysis'!Z295)/'STS Analysis'!J295,"")</f>
        <v/>
      </c>
      <c r="J295" s="360" t="str">
        <f>+IFERROR(('STS Analysis'!W295-'STS Analysis'!AD295/1000)/'STS Analysis'!W295,"")</f>
        <v/>
      </c>
      <c r="K295" s="365" t="str">
        <f>+IFERROR(('STS Analysis'!X295-'STS Analysis'!AE295)/'STS Analysis'!X295,"")</f>
        <v/>
      </c>
      <c r="L295" s="365" t="str">
        <f>+IFERROR(('STS Analysis'!Y295-'STS Analysis'!AF295)/'STS Analysis'!Y295,"")</f>
        <v/>
      </c>
      <c r="M295" s="365" t="str">
        <f>+IFERROR(('STS Analysis'!Z295-'STS Analysis'!AG295)/'STS Analysis'!Z295,"")</f>
        <v/>
      </c>
      <c r="N295" s="360" t="str">
        <f>+IFERROR(('STS Analysis'!AD295-'STS Analysis'!AK295)/'STS Analysis'!AD295,"")</f>
        <v/>
      </c>
      <c r="O295" s="365" t="str">
        <f>+IFERROR(('STS Analysis'!AE295-'STS Analysis'!AL295)/'STS Analysis'!AE295,"")</f>
        <v/>
      </c>
      <c r="P295" s="365" t="str">
        <f>+IFERROR(('STS Analysis'!AF295-'STS Analysis'!AM295)/'STS Analysis'!AF295,"")</f>
        <v/>
      </c>
      <c r="Q295" s="365" t="str">
        <f>+IFERROR(('STS Analysis'!AG295-'STS Analysis'!AN295)/'STS Analysis'!AG295,"")</f>
        <v/>
      </c>
      <c r="R295" s="360" t="str">
        <f>+IFERROR(('STS Analysis'!AK295-'STS Analysis'!AQ295)/'STS Analysis'!AK295,"")</f>
        <v/>
      </c>
      <c r="S295" s="365" t="str">
        <f>+IFERROR(('STS Analysis'!AL295-'STS Analysis'!AX295)/'STS Analysis'!AL295,"")</f>
        <v/>
      </c>
      <c r="T295" s="365" t="str">
        <f>+IFERROR(('STS Analysis'!AM295-'STS Analysis'!AY295)/'STS Analysis'!AM295,"")</f>
        <v/>
      </c>
      <c r="U295" s="366" t="str">
        <f>+IFERROR(('STS Analysis'!AN295-'STS Analysis'!AZ295)/'STS Analysis'!AN295,"")</f>
        <v/>
      </c>
      <c r="V295" s="364" t="str">
        <f>+IFERROR(('STS Analysis'!D295-'STS Analysis'!AQ295/1000)/'STS Analysis'!D295,"")</f>
        <v/>
      </c>
      <c r="W295" s="367" t="str">
        <f>+IFERROR(('STS Analysis'!E295-'STS Analysis'!AX295)/'STS Analysis'!E295,"")</f>
        <v/>
      </c>
      <c r="X295" s="365" t="str">
        <f>+IFERROR(('STS Analysis'!I295-'STS Analysis'!AY295)/'STS Analysis'!I295,"")</f>
        <v/>
      </c>
      <c r="Y295" s="365" t="str">
        <f>+IFERROR(('STS Analysis'!J295-'STS Analysis'!AZ295)/'STS Analysis'!J295,"")</f>
        <v/>
      </c>
      <c r="Z295" s="368" t="str">
        <f>+IFERROR(('STS Analysis'!K295-'STS Analysis'!BA295)/'STS Analysis'!K295,"")</f>
        <v/>
      </c>
      <c r="AA295" s="360"/>
      <c r="AB295" s="365" t="str">
        <f>+IFERROR(('STS Analysis'!H295-'STS Analysis'!BD295)/'STS Analysis'!H295,"")</f>
        <v/>
      </c>
      <c r="AC295" s="365" t="str">
        <f>+IFERROR(('STS Analysis'!I295-'STS Analysis'!BE295)/'STS Analysis'!I295,"")</f>
        <v/>
      </c>
      <c r="AD295" s="366" t="str">
        <f>+IFERROR(('STS Analysis'!J295-'STS Analysis'!BF295)/'STS Analysis'!J295,"")</f>
        <v/>
      </c>
      <c r="AE295" s="364" t="str">
        <f>+IFERROR(('STS Analysis'!BC295-'STS Analysis'!BI295)/'STS Analysis'!BC295,"")</f>
        <v/>
      </c>
      <c r="AF295" s="365" t="str">
        <f>+IFERROR(('STS Analysis'!BD295-'STS Analysis'!BJ295)/'STS Analysis'!BD295,"")</f>
        <v/>
      </c>
      <c r="AG295" s="365" t="str">
        <f>+IFERROR(('STS Analysis'!BE295-'STS Analysis'!BK295)/'STS Analysis'!BE295,"")</f>
        <v/>
      </c>
      <c r="AH295" s="365" t="str">
        <f>+IFERROR(('STS Analysis'!BF295-'STS Analysis'!BL295)/'STS Analysis'!BF295,"")</f>
        <v/>
      </c>
      <c r="AI295" s="360" t="str">
        <f>+IFERROR(('STS Analysis'!D295-'STS Analysis'!BI295/1000)/'STS Analysis'!D295,"")</f>
        <v/>
      </c>
      <c r="AJ295" s="369" t="str">
        <f>+IFERROR(('STS Analysis'!E295-'STS Analysis'!BJ295)/'STS Analysis'!E295,"")</f>
        <v/>
      </c>
      <c r="AK295" s="365" t="str">
        <f>+IFERROR(('STS Analysis'!I295-'STS Analysis'!BK295)/'STS Analysis'!I295,"")</f>
        <v/>
      </c>
      <c r="AL295" s="365" t="str">
        <f>+IFERROR(('STS Analysis'!J295-'STS Analysis'!BL295)/'STS Analysis'!J295,"")</f>
        <v/>
      </c>
      <c r="AM295" s="366" t="str">
        <f>+IFERROR(('STS Analysis'!K295-'STS Analysis'!BM295)/'STS Analysis'!K295,"")</f>
        <v/>
      </c>
      <c r="AN295" s="370"/>
    </row>
    <row r="296" spans="1:40" ht="15" thickBot="1" x14ac:dyDescent="0.4">
      <c r="A296" s="306">
        <v>43707</v>
      </c>
      <c r="B296" s="360">
        <f>+IFERROR(('STS Analysis'!D296-'STS Analysis'!G296)/'STS Analysis'!D296,"")</f>
        <v>0.79385462752909342</v>
      </c>
      <c r="C296" s="361" t="str">
        <f>+IFERROR(('STS Analysis'!E296-'STS Analysis'!H296)/'STS Analysis'!E296,"")</f>
        <v/>
      </c>
      <c r="D296" s="362">
        <f>IFERROR(('STS Analysis'!D296-'STS Analysis'!G296)/('STS Analysis'!N296-'STS Analysis'!G296),"")</f>
        <v>0.14038967475820557</v>
      </c>
      <c r="E296" s="363"/>
      <c r="F296" s="364" t="str">
        <f>+IFERROR(('STS Analysis'!G296-('STS Analysis'!W296))/'STS Analysis'!G296,"")</f>
        <v/>
      </c>
      <c r="G296" s="365" t="str">
        <f>+IFERROR(('STS Analysis'!H296-'STS Analysis'!X296)/'STS Analysis'!H296,"")</f>
        <v/>
      </c>
      <c r="H296" s="365" t="str">
        <f>+IFERROR(('STS Analysis'!I296-'STS Analysis'!Y296)/'STS Analysis'!I296,"")</f>
        <v/>
      </c>
      <c r="I296" s="365" t="str">
        <f>+IFERROR(('STS Analysis'!J296-'STS Analysis'!Z296)/'STS Analysis'!J296,"")</f>
        <v/>
      </c>
      <c r="J296" s="360" t="str">
        <f>+IFERROR(('STS Analysis'!W296-'STS Analysis'!AD296/1000)/'STS Analysis'!W296,"")</f>
        <v/>
      </c>
      <c r="K296" s="365" t="str">
        <f>+IFERROR(('STS Analysis'!X296-'STS Analysis'!AE296)/'STS Analysis'!X296,"")</f>
        <v/>
      </c>
      <c r="L296" s="365" t="str">
        <f>+IFERROR(('STS Analysis'!Y296-'STS Analysis'!AF296)/'STS Analysis'!Y296,"")</f>
        <v/>
      </c>
      <c r="M296" s="365" t="str">
        <f>+IFERROR(('STS Analysis'!Z296-'STS Analysis'!AG296)/'STS Analysis'!Z296,"")</f>
        <v/>
      </c>
      <c r="N296" s="360" t="str">
        <f>+IFERROR(('STS Analysis'!AD296-'STS Analysis'!AK296)/'STS Analysis'!AD296,"")</f>
        <v/>
      </c>
      <c r="O296" s="365" t="str">
        <f>+IFERROR(('STS Analysis'!AE296-'STS Analysis'!AL296)/'STS Analysis'!AE296,"")</f>
        <v/>
      </c>
      <c r="P296" s="365" t="str">
        <f>+IFERROR(('STS Analysis'!AF296-'STS Analysis'!AM296)/'STS Analysis'!AF296,"")</f>
        <v/>
      </c>
      <c r="Q296" s="365" t="str">
        <f>+IFERROR(('STS Analysis'!AG296-'STS Analysis'!AN296)/'STS Analysis'!AG296,"")</f>
        <v/>
      </c>
      <c r="R296" s="360" t="str">
        <f>+IFERROR(('STS Analysis'!AK296-'STS Analysis'!AQ296)/'STS Analysis'!AK296,"")</f>
        <v/>
      </c>
      <c r="S296" s="365" t="str">
        <f>+IFERROR(('STS Analysis'!AL296-'STS Analysis'!AX296)/'STS Analysis'!AL296,"")</f>
        <v/>
      </c>
      <c r="T296" s="365" t="str">
        <f>+IFERROR(('STS Analysis'!AM296-'STS Analysis'!AY296)/'STS Analysis'!AM296,"")</f>
        <v/>
      </c>
      <c r="U296" s="366" t="str">
        <f>+IFERROR(('STS Analysis'!AN296-'STS Analysis'!AZ296)/'STS Analysis'!AN296,"")</f>
        <v/>
      </c>
      <c r="V296" s="364" t="str">
        <f>+IFERROR(('STS Analysis'!D296-'STS Analysis'!AQ296/1000)/'STS Analysis'!D296,"")</f>
        <v/>
      </c>
      <c r="W296" s="367" t="str">
        <f>+IFERROR(('STS Analysis'!E296-'STS Analysis'!AX296)/'STS Analysis'!E296,"")</f>
        <v/>
      </c>
      <c r="X296" s="365" t="str">
        <f>+IFERROR(('STS Analysis'!I296-'STS Analysis'!AY296)/'STS Analysis'!I296,"")</f>
        <v/>
      </c>
      <c r="Y296" s="365" t="str">
        <f>+IFERROR(('STS Analysis'!J296-'STS Analysis'!AZ296)/'STS Analysis'!J296,"")</f>
        <v/>
      </c>
      <c r="Z296" s="368" t="str">
        <f>+IFERROR(('STS Analysis'!K296-'STS Analysis'!BA296)/'STS Analysis'!K296,"")</f>
        <v/>
      </c>
      <c r="AA296" s="360"/>
      <c r="AB296" s="365" t="str">
        <f>+IFERROR(('STS Analysis'!H296-'STS Analysis'!BD296)/'STS Analysis'!H296,"")</f>
        <v/>
      </c>
      <c r="AC296" s="365" t="str">
        <f>+IFERROR(('STS Analysis'!I296-'STS Analysis'!BE296)/'STS Analysis'!I296,"")</f>
        <v/>
      </c>
      <c r="AD296" s="366" t="str">
        <f>+IFERROR(('STS Analysis'!J296-'STS Analysis'!BF296)/'STS Analysis'!J296,"")</f>
        <v/>
      </c>
      <c r="AE296" s="364" t="str">
        <f>+IFERROR(('STS Analysis'!BC296-'STS Analysis'!BI296)/'STS Analysis'!BC296,"")</f>
        <v/>
      </c>
      <c r="AF296" s="365" t="str">
        <f>+IFERROR(('STS Analysis'!BD296-'STS Analysis'!BJ296)/'STS Analysis'!BD296,"")</f>
        <v/>
      </c>
      <c r="AG296" s="365" t="str">
        <f>+IFERROR(('STS Analysis'!BE296-'STS Analysis'!BK296)/'STS Analysis'!BE296,"")</f>
        <v/>
      </c>
      <c r="AH296" s="365" t="str">
        <f>+IFERROR(('STS Analysis'!BF296-'STS Analysis'!BL296)/'STS Analysis'!BF296,"")</f>
        <v/>
      </c>
      <c r="AI296" s="360" t="str">
        <f>+IFERROR(('STS Analysis'!D296-'STS Analysis'!BI296/1000)/'STS Analysis'!D296,"")</f>
        <v/>
      </c>
      <c r="AJ296" s="369" t="str">
        <f>+IFERROR(('STS Analysis'!E296-'STS Analysis'!BJ296)/'STS Analysis'!E296,"")</f>
        <v/>
      </c>
      <c r="AK296" s="365" t="str">
        <f>+IFERROR(('STS Analysis'!I296-'STS Analysis'!BK296)/'STS Analysis'!I296,"")</f>
        <v/>
      </c>
      <c r="AL296" s="365" t="str">
        <f>+IFERROR(('STS Analysis'!J296-'STS Analysis'!BL296)/'STS Analysis'!J296,"")</f>
        <v/>
      </c>
      <c r="AM296" s="366" t="str">
        <f>+IFERROR(('STS Analysis'!K296-'STS Analysis'!BM296)/'STS Analysis'!K296,"")</f>
        <v/>
      </c>
      <c r="AN296" s="370"/>
    </row>
    <row r="297" spans="1:40" ht="15" thickBot="1" x14ac:dyDescent="0.4">
      <c r="A297" s="306">
        <v>43708</v>
      </c>
      <c r="B297" s="307" t="str">
        <f>+IFERROR(('STS Analysis'!D297-'STS Analysis'!G297)/'STS Analysis'!D297,"")</f>
        <v/>
      </c>
      <c r="C297" s="296" t="str">
        <f>+IFERROR(('STS Analysis'!E297-'STS Analysis'!H297)/'STS Analysis'!E297,"")</f>
        <v/>
      </c>
      <c r="D297" s="308" t="str">
        <f>IFERROR(('STS Analysis'!D297-'STS Analysis'!G297)/('STS Analysis'!N297-'STS Analysis'!G297),"")</f>
        <v/>
      </c>
      <c r="E297" s="309"/>
      <c r="F297" s="310" t="str">
        <f>+IFERROR(('STS Analysis'!G297-('STS Analysis'!W297))/'STS Analysis'!G297,"")</f>
        <v/>
      </c>
      <c r="G297" s="311" t="str">
        <f>+IFERROR(('STS Analysis'!H297-'STS Analysis'!X297)/'STS Analysis'!H297,"")</f>
        <v/>
      </c>
      <c r="H297" s="311" t="str">
        <f>+IFERROR(('STS Analysis'!I297-'STS Analysis'!Y297)/'STS Analysis'!I297,"")</f>
        <v/>
      </c>
      <c r="I297" s="311" t="str">
        <f>+IFERROR(('STS Analysis'!J297-'STS Analysis'!Z297)/'STS Analysis'!J297,"")</f>
        <v/>
      </c>
      <c r="J297" s="307" t="str">
        <f>+IFERROR(('STS Analysis'!W297-'STS Analysis'!AD297/1000)/'STS Analysis'!W297,"")</f>
        <v/>
      </c>
      <c r="K297" s="311" t="str">
        <f>+IFERROR(('STS Analysis'!X297-'STS Analysis'!AE297)/'STS Analysis'!X297,"")</f>
        <v/>
      </c>
      <c r="L297" s="311" t="str">
        <f>+IFERROR(('STS Analysis'!Y297-'STS Analysis'!AF297)/'STS Analysis'!Y297,"")</f>
        <v/>
      </c>
      <c r="M297" s="311" t="str">
        <f>+IFERROR(('STS Analysis'!Z297-'STS Analysis'!AG297)/'STS Analysis'!Z297,"")</f>
        <v/>
      </c>
      <c r="N297" s="307" t="str">
        <f>+IFERROR(('STS Analysis'!AD297-'STS Analysis'!AK297)/'STS Analysis'!AD297,"")</f>
        <v/>
      </c>
      <c r="O297" s="311" t="str">
        <f>+IFERROR(('STS Analysis'!AE297-'STS Analysis'!AL297)/'STS Analysis'!AE297,"")</f>
        <v/>
      </c>
      <c r="P297" s="311" t="str">
        <f>+IFERROR(('STS Analysis'!AF297-'STS Analysis'!AM297)/'STS Analysis'!AF297,"")</f>
        <v/>
      </c>
      <c r="Q297" s="311" t="str">
        <f>+IFERROR(('STS Analysis'!AG297-'STS Analysis'!AN297)/'STS Analysis'!AG297,"")</f>
        <v/>
      </c>
      <c r="R297" s="307" t="str">
        <f>+IFERROR(('STS Analysis'!AK297-'STS Analysis'!AQ297)/'STS Analysis'!AK297,"")</f>
        <v/>
      </c>
      <c r="S297" s="311" t="str">
        <f>+IFERROR(('STS Analysis'!AL297-'STS Analysis'!AX297)/'STS Analysis'!AL297,"")</f>
        <v/>
      </c>
      <c r="T297" s="311" t="str">
        <f>+IFERROR(('STS Analysis'!AM297-'STS Analysis'!AY297)/'STS Analysis'!AM297,"")</f>
        <v/>
      </c>
      <c r="U297" s="312" t="str">
        <f>+IFERROR(('STS Analysis'!AN297-'STS Analysis'!AZ297)/'STS Analysis'!AN297,"")</f>
        <v/>
      </c>
      <c r="V297" s="310" t="str">
        <f>+IFERROR(('STS Analysis'!D297-'STS Analysis'!AQ297/1000)/'STS Analysis'!D297,"")</f>
        <v/>
      </c>
      <c r="W297" s="299" t="str">
        <f>+IFERROR(('STS Analysis'!E297-'STS Analysis'!AX297)/'STS Analysis'!E297,"")</f>
        <v/>
      </c>
      <c r="X297" s="311" t="str">
        <f>+IFERROR(('STS Analysis'!I297-'STS Analysis'!AY297)/'STS Analysis'!I297,"")</f>
        <v/>
      </c>
      <c r="Y297" s="311" t="str">
        <f>+IFERROR(('STS Analysis'!J297-'STS Analysis'!AZ297)/'STS Analysis'!J297,"")</f>
        <v/>
      </c>
      <c r="Z297" s="313" t="str">
        <f>+IFERROR(('STS Analysis'!K297-'STS Analysis'!BA297)/'STS Analysis'!K297,"")</f>
        <v/>
      </c>
      <c r="AA297" s="307"/>
      <c r="AB297" s="311" t="str">
        <f>+IFERROR(('STS Analysis'!H297-'STS Analysis'!BD297)/'STS Analysis'!H297,"")</f>
        <v/>
      </c>
      <c r="AC297" s="311" t="str">
        <f>+IFERROR(('STS Analysis'!I297-'STS Analysis'!BE297)/'STS Analysis'!I297,"")</f>
        <v/>
      </c>
      <c r="AD297" s="312" t="str">
        <f>+IFERROR(('STS Analysis'!J297-'STS Analysis'!BF297)/'STS Analysis'!J297,"")</f>
        <v/>
      </c>
      <c r="AE297" s="310" t="str">
        <f>+IFERROR(('STS Analysis'!BC297-'STS Analysis'!BI297)/'STS Analysis'!BC297,"")</f>
        <v/>
      </c>
      <c r="AF297" s="311" t="str">
        <f>+IFERROR(('STS Analysis'!BD297-'STS Analysis'!BJ297)/'STS Analysis'!BD297,"")</f>
        <v/>
      </c>
      <c r="AG297" s="311" t="str">
        <f>+IFERROR(('STS Analysis'!BE297-'STS Analysis'!BK297)/'STS Analysis'!BE297,"")</f>
        <v/>
      </c>
      <c r="AH297" s="311" t="str">
        <f>+IFERROR(('STS Analysis'!BF297-'STS Analysis'!BL297)/'STS Analysis'!BF297,"")</f>
        <v/>
      </c>
      <c r="AI297" s="307" t="str">
        <f>+IFERROR(('STS Analysis'!D297-'STS Analysis'!BI297/1000)/'STS Analysis'!D297,"")</f>
        <v/>
      </c>
      <c r="AJ297" s="338" t="str">
        <f>+IFERROR(('STS Analysis'!E297-'STS Analysis'!BJ297)/'STS Analysis'!E297,"")</f>
        <v/>
      </c>
      <c r="AK297" s="311" t="str">
        <f>+IFERROR(('STS Analysis'!I297-'STS Analysis'!BK297)/'STS Analysis'!I297,"")</f>
        <v/>
      </c>
      <c r="AL297" s="311" t="str">
        <f>+IFERROR(('STS Analysis'!J297-'STS Analysis'!BL297)/'STS Analysis'!J297,"")</f>
        <v/>
      </c>
      <c r="AM297" s="312" t="str">
        <f>+IFERROR(('STS Analysis'!K297-'STS Analysis'!BM297)/'STS Analysis'!K297,"")</f>
        <v/>
      </c>
      <c r="AN297" s="279"/>
    </row>
    <row r="298" spans="1:40" ht="15" thickBot="1" x14ac:dyDescent="0.4">
      <c r="A298" s="306">
        <v>43709</v>
      </c>
      <c r="B298" s="307" t="str">
        <f>+IFERROR(('STS Analysis'!D298-'STS Analysis'!G298)/'STS Analysis'!D298,"")</f>
        <v/>
      </c>
      <c r="C298" s="296" t="str">
        <f>+IFERROR(('STS Analysis'!E298-'STS Analysis'!H298)/'STS Analysis'!E298,"")</f>
        <v/>
      </c>
      <c r="D298" s="308" t="str">
        <f>IFERROR(('STS Analysis'!D298-'STS Analysis'!G298)/('STS Analysis'!N298-'STS Analysis'!G298),"")</f>
        <v/>
      </c>
      <c r="E298" s="309"/>
      <c r="F298" s="310" t="str">
        <f>+IFERROR(('STS Analysis'!G298-('STS Analysis'!W298))/'STS Analysis'!G298,"")</f>
        <v/>
      </c>
      <c r="G298" s="311" t="str">
        <f>+IFERROR(('STS Analysis'!H298-'STS Analysis'!X298)/'STS Analysis'!H298,"")</f>
        <v/>
      </c>
      <c r="H298" s="311" t="str">
        <f>+IFERROR(('STS Analysis'!I298-'STS Analysis'!Y298)/'STS Analysis'!I298,"")</f>
        <v/>
      </c>
      <c r="I298" s="311" t="str">
        <f>+IFERROR(('STS Analysis'!J298-'STS Analysis'!Z298)/'STS Analysis'!J298,"")</f>
        <v/>
      </c>
      <c r="J298" s="307" t="str">
        <f>+IFERROR(('STS Analysis'!W298-'STS Analysis'!AD298/1000)/'STS Analysis'!W298,"")</f>
        <v/>
      </c>
      <c r="K298" s="311" t="str">
        <f>+IFERROR(('STS Analysis'!X298-'STS Analysis'!AE298)/'STS Analysis'!X298,"")</f>
        <v/>
      </c>
      <c r="L298" s="311" t="str">
        <f>+IFERROR(('STS Analysis'!Y298-'STS Analysis'!AF298)/'STS Analysis'!Y298,"")</f>
        <v/>
      </c>
      <c r="M298" s="311" t="str">
        <f>+IFERROR(('STS Analysis'!Z298-'STS Analysis'!AG298)/'STS Analysis'!Z298,"")</f>
        <v/>
      </c>
      <c r="N298" s="307" t="str">
        <f>+IFERROR(('STS Analysis'!AD298-'STS Analysis'!AK298)/'STS Analysis'!AD298,"")</f>
        <v/>
      </c>
      <c r="O298" s="311" t="str">
        <f>+IFERROR(('STS Analysis'!AE298-'STS Analysis'!AL298)/'STS Analysis'!AE298,"")</f>
        <v/>
      </c>
      <c r="P298" s="311" t="str">
        <f>+IFERROR(('STS Analysis'!AF298-'STS Analysis'!AM298)/'STS Analysis'!AF298,"")</f>
        <v/>
      </c>
      <c r="Q298" s="311" t="str">
        <f>+IFERROR(('STS Analysis'!AG298-'STS Analysis'!AN298)/'STS Analysis'!AG298,"")</f>
        <v/>
      </c>
      <c r="R298" s="307" t="str">
        <f>+IFERROR(('STS Analysis'!AK298-'STS Analysis'!AQ298)/'STS Analysis'!AK298,"")</f>
        <v/>
      </c>
      <c r="S298" s="311" t="str">
        <f>+IFERROR(('STS Analysis'!AL298-'STS Analysis'!AX298)/'STS Analysis'!AL298,"")</f>
        <v/>
      </c>
      <c r="T298" s="311" t="str">
        <f>+IFERROR(('STS Analysis'!AM298-'STS Analysis'!AY298)/'STS Analysis'!AM298,"")</f>
        <v/>
      </c>
      <c r="U298" s="312" t="str">
        <f>+IFERROR(('STS Analysis'!AN298-'STS Analysis'!AZ298)/'STS Analysis'!AN298,"")</f>
        <v/>
      </c>
      <c r="V298" s="310" t="str">
        <f>+IFERROR(('STS Analysis'!D298-'STS Analysis'!AQ298/1000)/'STS Analysis'!D298,"")</f>
        <v/>
      </c>
      <c r="W298" s="299" t="str">
        <f>+IFERROR(('STS Analysis'!E298-'STS Analysis'!AX298)/'STS Analysis'!E298,"")</f>
        <v/>
      </c>
      <c r="X298" s="311" t="str">
        <f>+IFERROR(('STS Analysis'!I298-'STS Analysis'!AY298)/'STS Analysis'!I298,"")</f>
        <v/>
      </c>
      <c r="Y298" s="311" t="str">
        <f>+IFERROR(('STS Analysis'!J298-'STS Analysis'!AZ298)/'STS Analysis'!J298,"")</f>
        <v/>
      </c>
      <c r="Z298" s="313" t="str">
        <f>+IFERROR(('STS Analysis'!K298-'STS Analysis'!BA298)/'STS Analysis'!K298,"")</f>
        <v/>
      </c>
      <c r="AA298" s="307"/>
      <c r="AB298" s="311" t="str">
        <f>+IFERROR(('STS Analysis'!H298-'STS Analysis'!BD298)/'STS Analysis'!H298,"")</f>
        <v/>
      </c>
      <c r="AC298" s="311" t="str">
        <f>+IFERROR(('STS Analysis'!I298-'STS Analysis'!BE298)/'STS Analysis'!I298,"")</f>
        <v/>
      </c>
      <c r="AD298" s="312" t="str">
        <f>+IFERROR(('STS Analysis'!J298-'STS Analysis'!BF298)/'STS Analysis'!J298,"")</f>
        <v/>
      </c>
      <c r="AE298" s="310" t="str">
        <f>+IFERROR(('STS Analysis'!BC298-'STS Analysis'!BI298)/'STS Analysis'!BC298,"")</f>
        <v/>
      </c>
      <c r="AF298" s="311" t="str">
        <f>+IFERROR(('STS Analysis'!BD298-'STS Analysis'!BJ298)/'STS Analysis'!BD298,"")</f>
        <v/>
      </c>
      <c r="AG298" s="311" t="str">
        <f>+IFERROR(('STS Analysis'!BE298-'STS Analysis'!BK298)/'STS Analysis'!BE298,"")</f>
        <v/>
      </c>
      <c r="AH298" s="311" t="str">
        <f>+IFERROR(('STS Analysis'!BF298-'STS Analysis'!BL298)/'STS Analysis'!BF298,"")</f>
        <v/>
      </c>
      <c r="AI298" s="307" t="str">
        <f>+IFERROR(('STS Analysis'!D298-'STS Analysis'!BI298/1000)/'STS Analysis'!D298,"")</f>
        <v/>
      </c>
      <c r="AJ298" s="338" t="str">
        <f>+IFERROR(('STS Analysis'!E298-'STS Analysis'!BJ298)/'STS Analysis'!E298,"")</f>
        <v/>
      </c>
      <c r="AK298" s="311" t="str">
        <f>+IFERROR(('STS Analysis'!I298-'STS Analysis'!BK298)/'STS Analysis'!I298,"")</f>
        <v/>
      </c>
      <c r="AL298" s="311" t="str">
        <f>+IFERROR(('STS Analysis'!J298-'STS Analysis'!BL298)/'STS Analysis'!J298,"")</f>
        <v/>
      </c>
      <c r="AM298" s="312" t="str">
        <f>+IFERROR(('STS Analysis'!K298-'STS Analysis'!BM298)/'STS Analysis'!K298,"")</f>
        <v/>
      </c>
      <c r="AN298" s="279"/>
    </row>
    <row r="299" spans="1:40" ht="15" thickBot="1" x14ac:dyDescent="0.4">
      <c r="A299" s="306">
        <v>43710</v>
      </c>
      <c r="B299" s="381">
        <f>+IFERROR(('STS Analysis'!D299-'STS Analysis'!G299)/'STS Analysis'!D299,"")</f>
        <v>0.67753560462133533</v>
      </c>
      <c r="C299" s="382" t="str">
        <f>+IFERROR(('STS Analysis'!E299-'STS Analysis'!H299)/'STS Analysis'!E299,"")</f>
        <v/>
      </c>
      <c r="D299" s="383">
        <f>IFERROR(('STS Analysis'!D299-'STS Analysis'!G299)/('STS Analysis'!N299-'STS Analysis'!G299),"")</f>
        <v>9.9475479053364901E-2</v>
      </c>
      <c r="E299" s="384"/>
      <c r="F299" s="385" t="str">
        <f>+IFERROR(('STS Analysis'!G299-('STS Analysis'!W299))/'STS Analysis'!G299,"")</f>
        <v/>
      </c>
      <c r="G299" s="386" t="str">
        <f>+IFERROR(('STS Analysis'!H299-'STS Analysis'!X299)/'STS Analysis'!H299,"")</f>
        <v/>
      </c>
      <c r="H299" s="386" t="str">
        <f>+IFERROR(('STS Analysis'!I299-'STS Analysis'!Y299)/'STS Analysis'!I299,"")</f>
        <v/>
      </c>
      <c r="I299" s="386" t="str">
        <f>+IFERROR(('STS Analysis'!J299-'STS Analysis'!Z299)/'STS Analysis'!J299,"")</f>
        <v/>
      </c>
      <c r="J299" s="381" t="str">
        <f>+IFERROR(('STS Analysis'!W299-'STS Analysis'!AD299/1000)/'STS Analysis'!W299,"")</f>
        <v/>
      </c>
      <c r="K299" s="386" t="str">
        <f>+IFERROR(('STS Analysis'!X299-'STS Analysis'!AE299)/'STS Analysis'!X299,"")</f>
        <v/>
      </c>
      <c r="L299" s="386" t="str">
        <f>+IFERROR(('STS Analysis'!Y299-'STS Analysis'!AF299)/'STS Analysis'!Y299,"")</f>
        <v/>
      </c>
      <c r="M299" s="386" t="str">
        <f>+IFERROR(('STS Analysis'!Z299-'STS Analysis'!AG299)/'STS Analysis'!Z299,"")</f>
        <v/>
      </c>
      <c r="N299" s="381" t="str">
        <f>+IFERROR(('STS Analysis'!AD299-'STS Analysis'!AK299)/'STS Analysis'!AD299,"")</f>
        <v/>
      </c>
      <c r="O299" s="386" t="str">
        <f>+IFERROR(('STS Analysis'!AE299-'STS Analysis'!AL299)/'STS Analysis'!AE299,"")</f>
        <v/>
      </c>
      <c r="P299" s="386" t="str">
        <f>+IFERROR(('STS Analysis'!AF299-'STS Analysis'!AM299)/'STS Analysis'!AF299,"")</f>
        <v/>
      </c>
      <c r="Q299" s="386" t="str">
        <f>+IFERROR(('STS Analysis'!AG299-'STS Analysis'!AN299)/'STS Analysis'!AG299,"")</f>
        <v/>
      </c>
      <c r="R299" s="381" t="str">
        <f>+IFERROR(('STS Analysis'!AK299-'STS Analysis'!AQ299)/'STS Analysis'!AK299,"")</f>
        <v/>
      </c>
      <c r="S299" s="386" t="str">
        <f>+IFERROR(('STS Analysis'!AL299-'STS Analysis'!AX299)/'STS Analysis'!AL299,"")</f>
        <v/>
      </c>
      <c r="T299" s="386" t="str">
        <f>+IFERROR(('STS Analysis'!AM299-'STS Analysis'!AY299)/'STS Analysis'!AM299,"")</f>
        <v/>
      </c>
      <c r="U299" s="387" t="str">
        <f>+IFERROR(('STS Analysis'!AN299-'STS Analysis'!AZ299)/'STS Analysis'!AN299,"")</f>
        <v/>
      </c>
      <c r="V299" s="385" t="str">
        <f>+IFERROR(('STS Analysis'!D299-'STS Analysis'!AQ299/1000)/'STS Analysis'!D299,"")</f>
        <v/>
      </c>
      <c r="W299" s="388" t="str">
        <f>+IFERROR(('STS Analysis'!E299-'STS Analysis'!AX299)/'STS Analysis'!E299,"")</f>
        <v/>
      </c>
      <c r="X299" s="386" t="str">
        <f>+IFERROR(('STS Analysis'!I299-'STS Analysis'!AY299)/'STS Analysis'!I299,"")</f>
        <v/>
      </c>
      <c r="Y299" s="386" t="str">
        <f>+IFERROR(('STS Analysis'!J299-'STS Analysis'!AZ299)/'STS Analysis'!J299,"")</f>
        <v/>
      </c>
      <c r="Z299" s="389" t="str">
        <f>+IFERROR(('STS Analysis'!K299-'STS Analysis'!BA299)/'STS Analysis'!K299,"")</f>
        <v/>
      </c>
      <c r="AA299" s="381"/>
      <c r="AB299" s="386" t="str">
        <f>+IFERROR(('STS Analysis'!H299-'STS Analysis'!BD299)/'STS Analysis'!H299,"")</f>
        <v/>
      </c>
      <c r="AC299" s="386" t="str">
        <f>+IFERROR(('STS Analysis'!I299-'STS Analysis'!BE299)/'STS Analysis'!I299,"")</f>
        <v/>
      </c>
      <c r="AD299" s="387" t="str">
        <f>+IFERROR(('STS Analysis'!J299-'STS Analysis'!BF299)/'STS Analysis'!J299,"")</f>
        <v/>
      </c>
      <c r="AE299" s="385" t="str">
        <f>+IFERROR(('STS Analysis'!BC299-'STS Analysis'!BI299)/'STS Analysis'!BC299,"")</f>
        <v/>
      </c>
      <c r="AF299" s="386" t="str">
        <f>+IFERROR(('STS Analysis'!BD299-'STS Analysis'!BJ299)/'STS Analysis'!BD299,"")</f>
        <v/>
      </c>
      <c r="AG299" s="386" t="str">
        <f>+IFERROR(('STS Analysis'!BE299-'STS Analysis'!BK299)/'STS Analysis'!BE299,"")</f>
        <v/>
      </c>
      <c r="AH299" s="386" t="str">
        <f>+IFERROR(('STS Analysis'!BF299-'STS Analysis'!BL299)/'STS Analysis'!BF299,"")</f>
        <v/>
      </c>
      <c r="AI299" s="381" t="str">
        <f>+IFERROR(('STS Analysis'!D299-'STS Analysis'!BI299/1000)/'STS Analysis'!D299,"")</f>
        <v/>
      </c>
      <c r="AJ299" s="390" t="str">
        <f>+IFERROR(('STS Analysis'!E299-'STS Analysis'!BJ299)/'STS Analysis'!E299,"")</f>
        <v/>
      </c>
      <c r="AK299" s="386" t="str">
        <f>+IFERROR(('STS Analysis'!I299-'STS Analysis'!BK299)/'STS Analysis'!I299,"")</f>
        <v/>
      </c>
      <c r="AL299" s="386" t="str">
        <f>+IFERROR(('STS Analysis'!J299-'STS Analysis'!BL299)/'STS Analysis'!J299,"")</f>
        <v/>
      </c>
      <c r="AM299" s="387" t="str">
        <f>+IFERROR(('STS Analysis'!K299-'STS Analysis'!BM299)/'STS Analysis'!K299,"")</f>
        <v/>
      </c>
      <c r="AN299" s="391"/>
    </row>
    <row r="300" spans="1:40" ht="15" thickBot="1" x14ac:dyDescent="0.4">
      <c r="A300" s="306">
        <v>43711</v>
      </c>
      <c r="B300" s="381" t="str">
        <f>+IFERROR(('STS Analysis'!D300-'STS Analysis'!G300)/'STS Analysis'!D300,"")</f>
        <v/>
      </c>
      <c r="C300" s="382" t="str">
        <f>+IFERROR(('STS Analysis'!E300-'STS Analysis'!H300)/'STS Analysis'!E300,"")</f>
        <v/>
      </c>
      <c r="D300" s="383" t="str">
        <f>IFERROR(('STS Analysis'!D300-'STS Analysis'!G300)/('STS Analysis'!N300-'STS Analysis'!G300),"")</f>
        <v/>
      </c>
      <c r="E300" s="384"/>
      <c r="F300" s="385" t="str">
        <f>+IFERROR(('STS Analysis'!G300-('STS Analysis'!W300))/'STS Analysis'!G300,"")</f>
        <v/>
      </c>
      <c r="G300" s="386" t="str">
        <f>+IFERROR(('STS Analysis'!H300-'STS Analysis'!X300)/'STS Analysis'!H300,"")</f>
        <v/>
      </c>
      <c r="H300" s="386" t="str">
        <f>+IFERROR(('STS Analysis'!I300-'STS Analysis'!Y300)/'STS Analysis'!I300,"")</f>
        <v/>
      </c>
      <c r="I300" s="386" t="str">
        <f>+IFERROR(('STS Analysis'!J300-'STS Analysis'!Z300)/'STS Analysis'!J300,"")</f>
        <v/>
      </c>
      <c r="J300" s="381" t="str">
        <f>+IFERROR(('STS Analysis'!W300-'STS Analysis'!AD300/1000)/'STS Analysis'!W300,"")</f>
        <v/>
      </c>
      <c r="K300" s="386" t="str">
        <f>+IFERROR(('STS Analysis'!X300-'STS Analysis'!AE300)/'STS Analysis'!X300,"")</f>
        <v/>
      </c>
      <c r="L300" s="386" t="str">
        <f>+IFERROR(('STS Analysis'!Y300-'STS Analysis'!AF300)/'STS Analysis'!Y300,"")</f>
        <v/>
      </c>
      <c r="M300" s="386" t="str">
        <f>+IFERROR(('STS Analysis'!Z300-'STS Analysis'!AG300)/'STS Analysis'!Z300,"")</f>
        <v/>
      </c>
      <c r="N300" s="381" t="str">
        <f>+IFERROR(('STS Analysis'!AD300-'STS Analysis'!AK300)/'STS Analysis'!AD300,"")</f>
        <v/>
      </c>
      <c r="O300" s="386" t="str">
        <f>+IFERROR(('STS Analysis'!AE300-'STS Analysis'!AL300)/'STS Analysis'!AE300,"")</f>
        <v/>
      </c>
      <c r="P300" s="386" t="str">
        <f>+IFERROR(('STS Analysis'!AF300-'STS Analysis'!AM300)/'STS Analysis'!AF300,"")</f>
        <v/>
      </c>
      <c r="Q300" s="386" t="str">
        <f>+IFERROR(('STS Analysis'!AG300-'STS Analysis'!AN300)/'STS Analysis'!AG300,"")</f>
        <v/>
      </c>
      <c r="R300" s="381" t="str">
        <f>+IFERROR(('STS Analysis'!AK300-'STS Analysis'!AQ300)/'STS Analysis'!AK300,"")</f>
        <v/>
      </c>
      <c r="S300" s="386" t="str">
        <f>+IFERROR(('STS Analysis'!AL300-'STS Analysis'!AX300)/'STS Analysis'!AL300,"")</f>
        <v/>
      </c>
      <c r="T300" s="386" t="str">
        <f>+IFERROR(('STS Analysis'!AM300-'STS Analysis'!AY300)/'STS Analysis'!AM300,"")</f>
        <v/>
      </c>
      <c r="U300" s="387" t="str">
        <f>+IFERROR(('STS Analysis'!AN300-'STS Analysis'!AZ300)/'STS Analysis'!AN300,"")</f>
        <v/>
      </c>
      <c r="V300" s="385" t="str">
        <f>+IFERROR(('STS Analysis'!D300-'STS Analysis'!AQ300/1000)/'STS Analysis'!D300,"")</f>
        <v/>
      </c>
      <c r="W300" s="388" t="str">
        <f>+IFERROR(('STS Analysis'!E300-'STS Analysis'!AX300)/'STS Analysis'!E300,"")</f>
        <v/>
      </c>
      <c r="X300" s="386" t="str">
        <f>+IFERROR(('STS Analysis'!I300-'STS Analysis'!AY300)/'STS Analysis'!I300,"")</f>
        <v/>
      </c>
      <c r="Y300" s="386" t="str">
        <f>+IFERROR(('STS Analysis'!J300-'STS Analysis'!AZ300)/'STS Analysis'!J300,"")</f>
        <v/>
      </c>
      <c r="Z300" s="389" t="str">
        <f>+IFERROR(('STS Analysis'!K300-'STS Analysis'!BA300)/'STS Analysis'!K300,"")</f>
        <v/>
      </c>
      <c r="AA300" s="381"/>
      <c r="AB300" s="386" t="str">
        <f>+IFERROR(('STS Analysis'!H300-'STS Analysis'!BD300)/'STS Analysis'!H300,"")</f>
        <v/>
      </c>
      <c r="AC300" s="386" t="str">
        <f>+IFERROR(('STS Analysis'!I300-'STS Analysis'!BE300)/'STS Analysis'!I300,"")</f>
        <v/>
      </c>
      <c r="AD300" s="387" t="str">
        <f>+IFERROR(('STS Analysis'!J300-'STS Analysis'!BF300)/'STS Analysis'!J300,"")</f>
        <v/>
      </c>
      <c r="AE300" s="385" t="str">
        <f>+IFERROR(('STS Analysis'!BC300-'STS Analysis'!BI300)/'STS Analysis'!BC300,"")</f>
        <v/>
      </c>
      <c r="AF300" s="386" t="str">
        <f>+IFERROR(('STS Analysis'!BD300-'STS Analysis'!BJ300)/'STS Analysis'!BD300,"")</f>
        <v/>
      </c>
      <c r="AG300" s="386" t="str">
        <f>+IFERROR(('STS Analysis'!BE300-'STS Analysis'!BK300)/'STS Analysis'!BE300,"")</f>
        <v/>
      </c>
      <c r="AH300" s="386" t="str">
        <f>+IFERROR(('STS Analysis'!BF300-'STS Analysis'!BL300)/'STS Analysis'!BF300,"")</f>
        <v/>
      </c>
      <c r="AI300" s="381" t="str">
        <f>+IFERROR(('STS Analysis'!D300-'STS Analysis'!BI300/1000)/'STS Analysis'!D300,"")</f>
        <v/>
      </c>
      <c r="AJ300" s="390" t="str">
        <f>+IFERROR(('STS Analysis'!E300-'STS Analysis'!BJ300)/'STS Analysis'!E300,"")</f>
        <v/>
      </c>
      <c r="AK300" s="386" t="str">
        <f>+IFERROR(('STS Analysis'!I300-'STS Analysis'!BK300)/'STS Analysis'!I300,"")</f>
        <v/>
      </c>
      <c r="AL300" s="386" t="str">
        <f>+IFERROR(('STS Analysis'!J300-'STS Analysis'!BL300)/'STS Analysis'!J300,"")</f>
        <v/>
      </c>
      <c r="AM300" s="387" t="str">
        <f>+IFERROR(('STS Analysis'!K300-'STS Analysis'!BM300)/'STS Analysis'!K300,"")</f>
        <v/>
      </c>
      <c r="AN300" s="391"/>
    </row>
    <row r="301" spans="1:40" ht="15" thickBot="1" x14ac:dyDescent="0.4">
      <c r="A301" s="306">
        <v>43712</v>
      </c>
      <c r="B301" s="381">
        <f>+IFERROR(('STS Analysis'!D301-'STS Analysis'!G301)/'STS Analysis'!D301,"")</f>
        <v>0.71830435821737604</v>
      </c>
      <c r="C301" s="382">
        <f>+IFERROR(('STS Analysis'!E301-'STS Analysis'!H301)/'STS Analysis'!E301,"")</f>
        <v>0.84835164835164834</v>
      </c>
      <c r="D301" s="383">
        <f>IFERROR(('STS Analysis'!D301-'STS Analysis'!G301)/('STS Analysis'!N301-'STS Analysis'!G301),"")</f>
        <v>0.20113853838190107</v>
      </c>
      <c r="E301" s="384"/>
      <c r="F301" s="385" t="str">
        <f>+IFERROR(('STS Analysis'!G301-('STS Analysis'!W301))/'STS Analysis'!G301,"")</f>
        <v/>
      </c>
      <c r="G301" s="386" t="str">
        <f>+IFERROR(('STS Analysis'!H301-'STS Analysis'!X301)/'STS Analysis'!H301,"")</f>
        <v/>
      </c>
      <c r="H301" s="386" t="str">
        <f>+IFERROR(('STS Analysis'!I301-'STS Analysis'!Y301)/'STS Analysis'!I301,"")</f>
        <v/>
      </c>
      <c r="I301" s="386" t="str">
        <f>+IFERROR(('STS Analysis'!J301-'STS Analysis'!Z301)/'STS Analysis'!J301,"")</f>
        <v/>
      </c>
      <c r="J301" s="381" t="str">
        <f>+IFERROR(('STS Analysis'!W301-'STS Analysis'!AD301/1000)/'STS Analysis'!W301,"")</f>
        <v/>
      </c>
      <c r="K301" s="386" t="str">
        <f>+IFERROR(('STS Analysis'!X301-'STS Analysis'!AE301)/'STS Analysis'!X301,"")</f>
        <v/>
      </c>
      <c r="L301" s="386" t="str">
        <f>+IFERROR(('STS Analysis'!Y301-'STS Analysis'!AF301)/'STS Analysis'!Y301,"")</f>
        <v/>
      </c>
      <c r="M301" s="386" t="str">
        <f>+IFERROR(('STS Analysis'!Z301-'STS Analysis'!AG301)/'STS Analysis'!Z301,"")</f>
        <v/>
      </c>
      <c r="N301" s="381" t="str">
        <f>+IFERROR(('STS Analysis'!AD301-'STS Analysis'!AK301)/'STS Analysis'!AD301,"")</f>
        <v/>
      </c>
      <c r="O301" s="386" t="str">
        <f>+IFERROR(('STS Analysis'!AE301-'STS Analysis'!AL301)/'STS Analysis'!AE301,"")</f>
        <v/>
      </c>
      <c r="P301" s="386" t="str">
        <f>+IFERROR(('STS Analysis'!AF301-'STS Analysis'!AM301)/'STS Analysis'!AF301,"")</f>
        <v/>
      </c>
      <c r="Q301" s="386" t="str">
        <f>+IFERROR(('STS Analysis'!AG301-'STS Analysis'!AN301)/'STS Analysis'!AG301,"")</f>
        <v/>
      </c>
      <c r="R301" s="381" t="str">
        <f>+IFERROR(('STS Analysis'!AK301-'STS Analysis'!AQ301)/'STS Analysis'!AK301,"")</f>
        <v/>
      </c>
      <c r="S301" s="386" t="str">
        <f>+IFERROR(('STS Analysis'!AL301-'STS Analysis'!AX301)/'STS Analysis'!AL301,"")</f>
        <v/>
      </c>
      <c r="T301" s="386" t="str">
        <f>+IFERROR(('STS Analysis'!AM301-'STS Analysis'!AY301)/'STS Analysis'!AM301,"")</f>
        <v/>
      </c>
      <c r="U301" s="387" t="str">
        <f>+IFERROR(('STS Analysis'!AN301-'STS Analysis'!AZ301)/'STS Analysis'!AN301,"")</f>
        <v/>
      </c>
      <c r="V301" s="385">
        <f>+IFERROR(('STS Analysis'!D301-'STS Analysis'!AQ301/1000)/'STS Analysis'!D301,"")</f>
        <v>0.98187757269464582</v>
      </c>
      <c r="W301" s="388">
        <f>+IFERROR(('STS Analysis'!E301-'STS Analysis'!AX301)/'STS Analysis'!E301,"")</f>
        <v>1</v>
      </c>
      <c r="X301" s="386">
        <f>+IFERROR(('STS Analysis'!I301-'STS Analysis'!AY301)/'STS Analysis'!I301,"")</f>
        <v>0.75961538461538458</v>
      </c>
      <c r="Y301" s="386" t="str">
        <f>+IFERROR(('STS Analysis'!J301-'STS Analysis'!AZ301)/'STS Analysis'!J301,"")</f>
        <v/>
      </c>
      <c r="Z301" s="389" t="str">
        <f>+IFERROR(('STS Analysis'!K301-'STS Analysis'!BA301)/'STS Analysis'!K301,"")</f>
        <v/>
      </c>
      <c r="AA301" s="381"/>
      <c r="AB301" s="386" t="str">
        <f>+IFERROR(('STS Analysis'!H301-'STS Analysis'!BD301)/'STS Analysis'!H301,"")</f>
        <v/>
      </c>
      <c r="AC301" s="386" t="str">
        <f>+IFERROR(('STS Analysis'!I301-'STS Analysis'!BE301)/'STS Analysis'!I301,"")</f>
        <v/>
      </c>
      <c r="AD301" s="387" t="str">
        <f>+IFERROR(('STS Analysis'!J301-'STS Analysis'!BF301)/'STS Analysis'!J301,"")</f>
        <v/>
      </c>
      <c r="AE301" s="385" t="str">
        <f>+IFERROR(('STS Analysis'!BC301-'STS Analysis'!BI301)/'STS Analysis'!BC301,"")</f>
        <v/>
      </c>
      <c r="AF301" s="386" t="str">
        <f>+IFERROR(('STS Analysis'!BD301-'STS Analysis'!BJ301)/'STS Analysis'!BD301,"")</f>
        <v/>
      </c>
      <c r="AG301" s="386" t="str">
        <f>+IFERROR(('STS Analysis'!BE301-'STS Analysis'!BK301)/'STS Analysis'!BE301,"")</f>
        <v/>
      </c>
      <c r="AH301" s="386" t="str">
        <f>+IFERROR(('STS Analysis'!BF301-'STS Analysis'!BL301)/'STS Analysis'!BF301,"")</f>
        <v/>
      </c>
      <c r="AI301" s="381">
        <f>+IFERROR(('STS Analysis'!D301-'STS Analysis'!BI301/1000)/'STS Analysis'!D301,"")</f>
        <v>0.99694507653995457</v>
      </c>
      <c r="AJ301" s="390">
        <f>+IFERROR(('STS Analysis'!E301-'STS Analysis'!BJ301)/'STS Analysis'!E301,"")</f>
        <v>1</v>
      </c>
      <c r="AK301" s="386">
        <f>+IFERROR(('STS Analysis'!I301-'STS Analysis'!BK301)/'STS Analysis'!I301,"")</f>
        <v>0.66346153846153844</v>
      </c>
      <c r="AL301" s="386" t="str">
        <f>+IFERROR(('STS Analysis'!J301-'STS Analysis'!BL301)/'STS Analysis'!J301,"")</f>
        <v/>
      </c>
      <c r="AM301" s="387" t="str">
        <f>+IFERROR(('STS Analysis'!K301-'STS Analysis'!BM301)/'STS Analysis'!K301,"")</f>
        <v/>
      </c>
      <c r="AN301" s="391"/>
    </row>
    <row r="302" spans="1:40" ht="15" thickBot="1" x14ac:dyDescent="0.4">
      <c r="A302" s="306">
        <v>43713</v>
      </c>
      <c r="B302" s="381" t="str">
        <f>+IFERROR(('STS Analysis'!D302-'STS Analysis'!G302)/'STS Analysis'!D302,"")</f>
        <v/>
      </c>
      <c r="C302" s="382" t="str">
        <f>+IFERROR(('STS Analysis'!E302-'STS Analysis'!H302)/'STS Analysis'!E302,"")</f>
        <v/>
      </c>
      <c r="D302" s="383" t="str">
        <f>IFERROR(('STS Analysis'!D302-'STS Analysis'!G302)/('STS Analysis'!N302-'STS Analysis'!G302),"")</f>
        <v/>
      </c>
      <c r="E302" s="384"/>
      <c r="F302" s="385" t="str">
        <f>+IFERROR(('STS Analysis'!G302-('STS Analysis'!W302))/'STS Analysis'!G302,"")</f>
        <v/>
      </c>
      <c r="G302" s="386" t="str">
        <f>+IFERROR(('STS Analysis'!H302-'STS Analysis'!X302)/'STS Analysis'!H302,"")</f>
        <v/>
      </c>
      <c r="H302" s="386" t="str">
        <f>+IFERROR(('STS Analysis'!I302-'STS Analysis'!Y302)/'STS Analysis'!I302,"")</f>
        <v/>
      </c>
      <c r="I302" s="386" t="str">
        <f>+IFERROR(('STS Analysis'!J302-'STS Analysis'!Z302)/'STS Analysis'!J302,"")</f>
        <v/>
      </c>
      <c r="J302" s="381" t="str">
        <f>+IFERROR(('STS Analysis'!W302-'STS Analysis'!AD302/1000)/'STS Analysis'!W302,"")</f>
        <v/>
      </c>
      <c r="K302" s="386" t="str">
        <f>+IFERROR(('STS Analysis'!X302-'STS Analysis'!AE302)/'STS Analysis'!X302,"")</f>
        <v/>
      </c>
      <c r="L302" s="386" t="str">
        <f>+IFERROR(('STS Analysis'!Y302-'STS Analysis'!AF302)/'STS Analysis'!Y302,"")</f>
        <v/>
      </c>
      <c r="M302" s="386" t="str">
        <f>+IFERROR(('STS Analysis'!Z302-'STS Analysis'!AG302)/'STS Analysis'!Z302,"")</f>
        <v/>
      </c>
      <c r="N302" s="381" t="str">
        <f>+IFERROR(('STS Analysis'!AD302-'STS Analysis'!AK302)/'STS Analysis'!AD302,"")</f>
        <v/>
      </c>
      <c r="O302" s="386" t="str">
        <f>+IFERROR(('STS Analysis'!AE302-'STS Analysis'!AL302)/'STS Analysis'!AE302,"")</f>
        <v/>
      </c>
      <c r="P302" s="386" t="str">
        <f>+IFERROR(('STS Analysis'!AF302-'STS Analysis'!AM302)/'STS Analysis'!AF302,"")</f>
        <v/>
      </c>
      <c r="Q302" s="386" t="str">
        <f>+IFERROR(('STS Analysis'!AG302-'STS Analysis'!AN302)/'STS Analysis'!AG302,"")</f>
        <v/>
      </c>
      <c r="R302" s="381" t="str">
        <f>+IFERROR(('STS Analysis'!AK302-'STS Analysis'!AQ302)/'STS Analysis'!AK302,"")</f>
        <v/>
      </c>
      <c r="S302" s="386" t="str">
        <f>+IFERROR(('STS Analysis'!AL302-'STS Analysis'!AX302)/'STS Analysis'!AL302,"")</f>
        <v/>
      </c>
      <c r="T302" s="386" t="str">
        <f>+IFERROR(('STS Analysis'!AM302-'STS Analysis'!AY302)/'STS Analysis'!AM302,"")</f>
        <v/>
      </c>
      <c r="U302" s="387" t="str">
        <f>+IFERROR(('STS Analysis'!AN302-'STS Analysis'!AZ302)/'STS Analysis'!AN302,"")</f>
        <v/>
      </c>
      <c r="V302" s="385" t="str">
        <f>+IFERROR(('STS Analysis'!D302-'STS Analysis'!AQ302/1000)/'STS Analysis'!D302,"")</f>
        <v/>
      </c>
      <c r="W302" s="388" t="str">
        <f>+IFERROR(('STS Analysis'!E302-'STS Analysis'!AX302)/'STS Analysis'!E302,"")</f>
        <v/>
      </c>
      <c r="X302" s="386" t="str">
        <f>+IFERROR(('STS Analysis'!I302-'STS Analysis'!AY302)/'STS Analysis'!I302,"")</f>
        <v/>
      </c>
      <c r="Y302" s="386" t="str">
        <f>+IFERROR(('STS Analysis'!J302-'STS Analysis'!AZ302)/'STS Analysis'!J302,"")</f>
        <v/>
      </c>
      <c r="Z302" s="389" t="str">
        <f>+IFERROR(('STS Analysis'!K302-'STS Analysis'!BA302)/'STS Analysis'!K302,"")</f>
        <v/>
      </c>
      <c r="AA302" s="381"/>
      <c r="AB302" s="386" t="str">
        <f>+IFERROR(('STS Analysis'!H302-'STS Analysis'!BD302)/'STS Analysis'!H302,"")</f>
        <v/>
      </c>
      <c r="AC302" s="386" t="str">
        <f>+IFERROR(('STS Analysis'!I302-'STS Analysis'!BE302)/'STS Analysis'!I302,"")</f>
        <v/>
      </c>
      <c r="AD302" s="387" t="str">
        <f>+IFERROR(('STS Analysis'!J302-'STS Analysis'!BF302)/'STS Analysis'!J302,"")</f>
        <v/>
      </c>
      <c r="AE302" s="385" t="str">
        <f>+IFERROR(('STS Analysis'!BC302-'STS Analysis'!BI302)/'STS Analysis'!BC302,"")</f>
        <v/>
      </c>
      <c r="AF302" s="386" t="str">
        <f>+IFERROR(('STS Analysis'!BD302-'STS Analysis'!BJ302)/'STS Analysis'!BD302,"")</f>
        <v/>
      </c>
      <c r="AG302" s="386" t="str">
        <f>+IFERROR(('STS Analysis'!BE302-'STS Analysis'!BK302)/'STS Analysis'!BE302,"")</f>
        <v/>
      </c>
      <c r="AH302" s="386" t="str">
        <f>+IFERROR(('STS Analysis'!BF302-'STS Analysis'!BL302)/'STS Analysis'!BF302,"")</f>
        <v/>
      </c>
      <c r="AI302" s="381" t="str">
        <f>+IFERROR(('STS Analysis'!D302-'STS Analysis'!BI302/1000)/'STS Analysis'!D302,"")</f>
        <v/>
      </c>
      <c r="AJ302" s="390" t="str">
        <f>+IFERROR(('STS Analysis'!E302-'STS Analysis'!BJ302)/'STS Analysis'!E302,"")</f>
        <v/>
      </c>
      <c r="AK302" s="386" t="str">
        <f>+IFERROR(('STS Analysis'!I302-'STS Analysis'!BK302)/'STS Analysis'!I302,"")</f>
        <v/>
      </c>
      <c r="AL302" s="386" t="str">
        <f>+IFERROR(('STS Analysis'!J302-'STS Analysis'!BL302)/'STS Analysis'!J302,"")</f>
        <v/>
      </c>
      <c r="AM302" s="387" t="str">
        <f>+IFERROR(('STS Analysis'!K302-'STS Analysis'!BM302)/'STS Analysis'!K302,"")</f>
        <v/>
      </c>
      <c r="AN302" s="391"/>
    </row>
    <row r="303" spans="1:40" ht="15" thickBot="1" x14ac:dyDescent="0.4">
      <c r="A303" s="306">
        <v>43714</v>
      </c>
      <c r="B303" s="381">
        <f>+IFERROR(('STS Analysis'!D303-'STS Analysis'!G303)/'STS Analysis'!D303,"")</f>
        <v>0.69417784360244428</v>
      </c>
      <c r="C303" s="382" t="str">
        <f>+IFERROR(('STS Analysis'!E303-'STS Analysis'!H303)/'STS Analysis'!E303,"")</f>
        <v/>
      </c>
      <c r="D303" s="383">
        <f>IFERROR(('STS Analysis'!D303-'STS Analysis'!G303)/('STS Analysis'!N303-'STS Analysis'!G303),"")</f>
        <v>0.17557609650025718</v>
      </c>
      <c r="E303" s="384"/>
      <c r="F303" s="385" t="str">
        <f>+IFERROR(('STS Analysis'!G303-('STS Analysis'!W303))/'STS Analysis'!G303,"")</f>
        <v/>
      </c>
      <c r="G303" s="386" t="str">
        <f>+IFERROR(('STS Analysis'!H303-'STS Analysis'!X303)/'STS Analysis'!H303,"")</f>
        <v/>
      </c>
      <c r="H303" s="386" t="str">
        <f>+IFERROR(('STS Analysis'!I303-'STS Analysis'!Y303)/'STS Analysis'!I303,"")</f>
        <v/>
      </c>
      <c r="I303" s="386" t="str">
        <f>+IFERROR(('STS Analysis'!J303-'STS Analysis'!Z303)/'STS Analysis'!J303,"")</f>
        <v/>
      </c>
      <c r="J303" s="381" t="str">
        <f>+IFERROR(('STS Analysis'!W303-'STS Analysis'!AD303/1000)/'STS Analysis'!W303,"")</f>
        <v/>
      </c>
      <c r="K303" s="386" t="str">
        <f>+IFERROR(('STS Analysis'!X303-'STS Analysis'!AE303)/'STS Analysis'!X303,"")</f>
        <v/>
      </c>
      <c r="L303" s="386" t="str">
        <f>+IFERROR(('STS Analysis'!Y303-'STS Analysis'!AF303)/'STS Analysis'!Y303,"")</f>
        <v/>
      </c>
      <c r="M303" s="386" t="str">
        <f>+IFERROR(('STS Analysis'!Z303-'STS Analysis'!AG303)/'STS Analysis'!Z303,"")</f>
        <v/>
      </c>
      <c r="N303" s="381" t="str">
        <f>+IFERROR(('STS Analysis'!AD303-'STS Analysis'!AK303)/'STS Analysis'!AD303,"")</f>
        <v/>
      </c>
      <c r="O303" s="386" t="str">
        <f>+IFERROR(('STS Analysis'!AE303-'STS Analysis'!AL303)/'STS Analysis'!AE303,"")</f>
        <v/>
      </c>
      <c r="P303" s="386" t="str">
        <f>+IFERROR(('STS Analysis'!AF303-'STS Analysis'!AM303)/'STS Analysis'!AF303,"")</f>
        <v/>
      </c>
      <c r="Q303" s="386" t="str">
        <f>+IFERROR(('STS Analysis'!AG303-'STS Analysis'!AN303)/'STS Analysis'!AG303,"")</f>
        <v/>
      </c>
      <c r="R303" s="381" t="str">
        <f>+IFERROR(('STS Analysis'!AK303-'STS Analysis'!AQ303)/'STS Analysis'!AK303,"")</f>
        <v/>
      </c>
      <c r="S303" s="386" t="str">
        <f>+IFERROR(('STS Analysis'!AL303-'STS Analysis'!AX303)/'STS Analysis'!AL303,"")</f>
        <v/>
      </c>
      <c r="T303" s="386" t="str">
        <f>+IFERROR(('STS Analysis'!AM303-'STS Analysis'!AY303)/'STS Analysis'!AM303,"")</f>
        <v/>
      </c>
      <c r="U303" s="387" t="str">
        <f>+IFERROR(('STS Analysis'!AN303-'STS Analysis'!AZ303)/'STS Analysis'!AN303,"")</f>
        <v/>
      </c>
      <c r="V303" s="385" t="str">
        <f>+IFERROR(('STS Analysis'!D303-'STS Analysis'!AQ303/1000)/'STS Analysis'!D303,"")</f>
        <v/>
      </c>
      <c r="W303" s="388" t="str">
        <f>+IFERROR(('STS Analysis'!E303-'STS Analysis'!AX303)/'STS Analysis'!E303,"")</f>
        <v/>
      </c>
      <c r="X303" s="386" t="str">
        <f>+IFERROR(('STS Analysis'!I303-'STS Analysis'!AY303)/'STS Analysis'!I303,"")</f>
        <v/>
      </c>
      <c r="Y303" s="386" t="str">
        <f>+IFERROR(('STS Analysis'!J303-'STS Analysis'!AZ303)/'STS Analysis'!J303,"")</f>
        <v/>
      </c>
      <c r="Z303" s="389" t="str">
        <f>+IFERROR(('STS Analysis'!K303-'STS Analysis'!BA303)/'STS Analysis'!K303,"")</f>
        <v/>
      </c>
      <c r="AA303" s="381"/>
      <c r="AB303" s="386" t="str">
        <f>+IFERROR(('STS Analysis'!H303-'STS Analysis'!BD303)/'STS Analysis'!H303,"")</f>
        <v/>
      </c>
      <c r="AC303" s="386" t="str">
        <f>+IFERROR(('STS Analysis'!I303-'STS Analysis'!BE303)/'STS Analysis'!I303,"")</f>
        <v/>
      </c>
      <c r="AD303" s="387" t="str">
        <f>+IFERROR(('STS Analysis'!J303-'STS Analysis'!BF303)/'STS Analysis'!J303,"")</f>
        <v/>
      </c>
      <c r="AE303" s="385" t="str">
        <f>+IFERROR(('STS Analysis'!BC303-'STS Analysis'!BI303)/'STS Analysis'!BC303,"")</f>
        <v/>
      </c>
      <c r="AF303" s="386" t="str">
        <f>+IFERROR(('STS Analysis'!BD303-'STS Analysis'!BJ303)/'STS Analysis'!BD303,"")</f>
        <v/>
      </c>
      <c r="AG303" s="386" t="str">
        <f>+IFERROR(('STS Analysis'!BE303-'STS Analysis'!BK303)/'STS Analysis'!BE303,"")</f>
        <v/>
      </c>
      <c r="AH303" s="386" t="str">
        <f>+IFERROR(('STS Analysis'!BF303-'STS Analysis'!BL303)/'STS Analysis'!BF303,"")</f>
        <v/>
      </c>
      <c r="AI303" s="381" t="str">
        <f>+IFERROR(('STS Analysis'!D303-'STS Analysis'!BI303/1000)/'STS Analysis'!D303,"")</f>
        <v/>
      </c>
      <c r="AJ303" s="390" t="str">
        <f>+IFERROR(('STS Analysis'!E303-'STS Analysis'!BJ303)/'STS Analysis'!E303,"")</f>
        <v/>
      </c>
      <c r="AK303" s="386" t="str">
        <f>+IFERROR(('STS Analysis'!I303-'STS Analysis'!BK303)/'STS Analysis'!I303,"")</f>
        <v/>
      </c>
      <c r="AL303" s="386" t="str">
        <f>+IFERROR(('STS Analysis'!J303-'STS Analysis'!BL303)/'STS Analysis'!J303,"")</f>
        <v/>
      </c>
      <c r="AM303" s="387" t="str">
        <f>+IFERROR(('STS Analysis'!K303-'STS Analysis'!BM303)/'STS Analysis'!K303,"")</f>
        <v/>
      </c>
      <c r="AN303" s="391"/>
    </row>
    <row r="304" spans="1:40" ht="15" thickBot="1" x14ac:dyDescent="0.4">
      <c r="A304" s="306">
        <v>43715</v>
      </c>
      <c r="B304" s="307" t="str">
        <f>+IFERROR(('STS Analysis'!D304-'STS Analysis'!G304)/'STS Analysis'!D304,"")</f>
        <v/>
      </c>
      <c r="C304" s="296" t="str">
        <f>+IFERROR(('STS Analysis'!E304-'STS Analysis'!H304)/'STS Analysis'!E304,"")</f>
        <v/>
      </c>
      <c r="D304" s="308" t="str">
        <f>IFERROR(('STS Analysis'!D304-'STS Analysis'!G304)/('STS Analysis'!N304-'STS Analysis'!G304),"")</f>
        <v/>
      </c>
      <c r="E304" s="309"/>
      <c r="F304" s="310" t="str">
        <f>+IFERROR(('STS Analysis'!G304-('STS Analysis'!W304))/'STS Analysis'!G304,"")</f>
        <v/>
      </c>
      <c r="G304" s="311" t="str">
        <f>+IFERROR(('STS Analysis'!H304-'STS Analysis'!X304)/'STS Analysis'!H304,"")</f>
        <v/>
      </c>
      <c r="H304" s="311" t="str">
        <f>+IFERROR(('STS Analysis'!I304-'STS Analysis'!Y304)/'STS Analysis'!I304,"")</f>
        <v/>
      </c>
      <c r="I304" s="311" t="str">
        <f>+IFERROR(('STS Analysis'!J304-'STS Analysis'!Z304)/'STS Analysis'!J304,"")</f>
        <v/>
      </c>
      <c r="J304" s="307" t="str">
        <f>+IFERROR(('STS Analysis'!W304-'STS Analysis'!AD304/1000)/'STS Analysis'!W304,"")</f>
        <v/>
      </c>
      <c r="K304" s="311" t="str">
        <f>+IFERROR(('STS Analysis'!X304-'STS Analysis'!AE304)/'STS Analysis'!X304,"")</f>
        <v/>
      </c>
      <c r="L304" s="311" t="str">
        <f>+IFERROR(('STS Analysis'!Y304-'STS Analysis'!AF304)/'STS Analysis'!Y304,"")</f>
        <v/>
      </c>
      <c r="M304" s="311" t="str">
        <f>+IFERROR(('STS Analysis'!Z304-'STS Analysis'!AG304)/'STS Analysis'!Z304,"")</f>
        <v/>
      </c>
      <c r="N304" s="307" t="str">
        <f>+IFERROR(('STS Analysis'!AD304-'STS Analysis'!AK304)/'STS Analysis'!AD304,"")</f>
        <v/>
      </c>
      <c r="O304" s="311" t="str">
        <f>+IFERROR(('STS Analysis'!AE304-'STS Analysis'!AL304)/'STS Analysis'!AE304,"")</f>
        <v/>
      </c>
      <c r="P304" s="311" t="str">
        <f>+IFERROR(('STS Analysis'!AF304-'STS Analysis'!AM304)/'STS Analysis'!AF304,"")</f>
        <v/>
      </c>
      <c r="Q304" s="311" t="str">
        <f>+IFERROR(('STS Analysis'!AG304-'STS Analysis'!AN304)/'STS Analysis'!AG304,"")</f>
        <v/>
      </c>
      <c r="R304" s="307" t="str">
        <f>+IFERROR(('STS Analysis'!AK304-'STS Analysis'!AQ304)/'STS Analysis'!AK304,"")</f>
        <v/>
      </c>
      <c r="S304" s="311" t="str">
        <f>+IFERROR(('STS Analysis'!AL304-'STS Analysis'!AX304)/'STS Analysis'!AL304,"")</f>
        <v/>
      </c>
      <c r="T304" s="311" t="str">
        <f>+IFERROR(('STS Analysis'!AM304-'STS Analysis'!AY304)/'STS Analysis'!AM304,"")</f>
        <v/>
      </c>
      <c r="U304" s="312" t="str">
        <f>+IFERROR(('STS Analysis'!AN304-'STS Analysis'!AZ304)/'STS Analysis'!AN304,"")</f>
        <v/>
      </c>
      <c r="V304" s="310" t="str">
        <f>+IFERROR(('STS Analysis'!D304-'STS Analysis'!AQ304/1000)/'STS Analysis'!D304,"")</f>
        <v/>
      </c>
      <c r="W304" s="299" t="str">
        <f>+IFERROR(('STS Analysis'!E304-'STS Analysis'!AX304)/'STS Analysis'!E304,"")</f>
        <v/>
      </c>
      <c r="X304" s="311" t="str">
        <f>+IFERROR(('STS Analysis'!I304-'STS Analysis'!AY304)/'STS Analysis'!I304,"")</f>
        <v/>
      </c>
      <c r="Y304" s="311" t="str">
        <f>+IFERROR(('STS Analysis'!J304-'STS Analysis'!AZ304)/'STS Analysis'!J304,"")</f>
        <v/>
      </c>
      <c r="Z304" s="313" t="str">
        <f>+IFERROR(('STS Analysis'!K304-'STS Analysis'!BA304)/'STS Analysis'!K304,"")</f>
        <v/>
      </c>
      <c r="AA304" s="307"/>
      <c r="AB304" s="311" t="str">
        <f>+IFERROR(('STS Analysis'!H304-'STS Analysis'!BD304)/'STS Analysis'!H304,"")</f>
        <v/>
      </c>
      <c r="AC304" s="311" t="str">
        <f>+IFERROR(('STS Analysis'!I304-'STS Analysis'!BE304)/'STS Analysis'!I304,"")</f>
        <v/>
      </c>
      <c r="AD304" s="312" t="str">
        <f>+IFERROR(('STS Analysis'!J304-'STS Analysis'!BF304)/'STS Analysis'!J304,"")</f>
        <v/>
      </c>
      <c r="AE304" s="310" t="str">
        <f>+IFERROR(('STS Analysis'!BC304-'STS Analysis'!BI304)/'STS Analysis'!BC304,"")</f>
        <v/>
      </c>
      <c r="AF304" s="311" t="str">
        <f>+IFERROR(('STS Analysis'!BD304-'STS Analysis'!BJ304)/'STS Analysis'!BD304,"")</f>
        <v/>
      </c>
      <c r="AG304" s="311" t="str">
        <f>+IFERROR(('STS Analysis'!BE304-'STS Analysis'!BK304)/'STS Analysis'!BE304,"")</f>
        <v/>
      </c>
      <c r="AH304" s="311" t="str">
        <f>+IFERROR(('STS Analysis'!BF304-'STS Analysis'!BL304)/'STS Analysis'!BF304,"")</f>
        <v/>
      </c>
      <c r="AI304" s="307" t="str">
        <f>+IFERROR(('STS Analysis'!D304-'STS Analysis'!BI304/1000)/'STS Analysis'!D304,"")</f>
        <v/>
      </c>
      <c r="AJ304" s="338" t="str">
        <f>+IFERROR(('STS Analysis'!E304-'STS Analysis'!BJ304)/'STS Analysis'!E304,"")</f>
        <v/>
      </c>
      <c r="AK304" s="311" t="str">
        <f>+IFERROR(('STS Analysis'!I304-'STS Analysis'!BK304)/'STS Analysis'!I304,"")</f>
        <v/>
      </c>
      <c r="AL304" s="311" t="str">
        <f>+IFERROR(('STS Analysis'!J304-'STS Analysis'!BL304)/'STS Analysis'!J304,"")</f>
        <v/>
      </c>
      <c r="AM304" s="312" t="str">
        <f>+IFERROR(('STS Analysis'!K304-'STS Analysis'!BM304)/'STS Analysis'!K304,"")</f>
        <v/>
      </c>
      <c r="AN304" s="279"/>
    </row>
    <row r="305" spans="1:40" ht="15" thickBot="1" x14ac:dyDescent="0.4">
      <c r="A305" s="306">
        <v>43716</v>
      </c>
      <c r="B305" s="307" t="str">
        <f>+IFERROR(('STS Analysis'!D305-'STS Analysis'!G305)/'STS Analysis'!D305,"")</f>
        <v/>
      </c>
      <c r="C305" s="296" t="str">
        <f>+IFERROR(('STS Analysis'!E305-'STS Analysis'!H305)/'STS Analysis'!E305,"")</f>
        <v/>
      </c>
      <c r="D305" s="308" t="str">
        <f>IFERROR(('STS Analysis'!D305-'STS Analysis'!G305)/('STS Analysis'!N305-'STS Analysis'!G305),"")</f>
        <v/>
      </c>
      <c r="E305" s="309"/>
      <c r="F305" s="310" t="str">
        <f>+IFERROR(('STS Analysis'!G305-('STS Analysis'!W305))/'STS Analysis'!G305,"")</f>
        <v/>
      </c>
      <c r="G305" s="311" t="str">
        <f>+IFERROR(('STS Analysis'!H305-'STS Analysis'!X305)/'STS Analysis'!H305,"")</f>
        <v/>
      </c>
      <c r="H305" s="311" t="str">
        <f>+IFERROR(('STS Analysis'!I305-'STS Analysis'!Y305)/'STS Analysis'!I305,"")</f>
        <v/>
      </c>
      <c r="I305" s="311" t="str">
        <f>+IFERROR(('STS Analysis'!J305-'STS Analysis'!Z305)/'STS Analysis'!J305,"")</f>
        <v/>
      </c>
      <c r="J305" s="307" t="str">
        <f>+IFERROR(('STS Analysis'!W305-'STS Analysis'!AD305/1000)/'STS Analysis'!W305,"")</f>
        <v/>
      </c>
      <c r="K305" s="311" t="str">
        <f>+IFERROR(('STS Analysis'!X305-'STS Analysis'!AE305)/'STS Analysis'!X305,"")</f>
        <v/>
      </c>
      <c r="L305" s="311" t="str">
        <f>+IFERROR(('STS Analysis'!Y305-'STS Analysis'!AF305)/'STS Analysis'!Y305,"")</f>
        <v/>
      </c>
      <c r="M305" s="311" t="str">
        <f>+IFERROR(('STS Analysis'!Z305-'STS Analysis'!AG305)/'STS Analysis'!Z305,"")</f>
        <v/>
      </c>
      <c r="N305" s="307" t="str">
        <f>+IFERROR(('STS Analysis'!AD305-'STS Analysis'!AK305)/'STS Analysis'!AD305,"")</f>
        <v/>
      </c>
      <c r="O305" s="311" t="str">
        <f>+IFERROR(('STS Analysis'!AE305-'STS Analysis'!AL305)/'STS Analysis'!AE305,"")</f>
        <v/>
      </c>
      <c r="P305" s="311" t="str">
        <f>+IFERROR(('STS Analysis'!AF305-'STS Analysis'!AM305)/'STS Analysis'!AF305,"")</f>
        <v/>
      </c>
      <c r="Q305" s="311" t="str">
        <f>+IFERROR(('STS Analysis'!AG305-'STS Analysis'!AN305)/'STS Analysis'!AG305,"")</f>
        <v/>
      </c>
      <c r="R305" s="307" t="str">
        <f>+IFERROR(('STS Analysis'!AK305-'STS Analysis'!AQ305)/'STS Analysis'!AK305,"")</f>
        <v/>
      </c>
      <c r="S305" s="311" t="str">
        <f>+IFERROR(('STS Analysis'!AL305-'STS Analysis'!AX305)/'STS Analysis'!AL305,"")</f>
        <v/>
      </c>
      <c r="T305" s="311" t="str">
        <f>+IFERROR(('STS Analysis'!AM305-'STS Analysis'!AY305)/'STS Analysis'!AM305,"")</f>
        <v/>
      </c>
      <c r="U305" s="312" t="str">
        <f>+IFERROR(('STS Analysis'!AN305-'STS Analysis'!AZ305)/'STS Analysis'!AN305,"")</f>
        <v/>
      </c>
      <c r="V305" s="310" t="str">
        <f>+IFERROR(('STS Analysis'!D305-'STS Analysis'!AQ305/1000)/'STS Analysis'!D305,"")</f>
        <v/>
      </c>
      <c r="W305" s="299" t="str">
        <f>+IFERROR(('STS Analysis'!E305-'STS Analysis'!AX305)/'STS Analysis'!E305,"")</f>
        <v/>
      </c>
      <c r="X305" s="311" t="str">
        <f>+IFERROR(('STS Analysis'!I305-'STS Analysis'!AY305)/'STS Analysis'!I305,"")</f>
        <v/>
      </c>
      <c r="Y305" s="311" t="str">
        <f>+IFERROR(('STS Analysis'!J305-'STS Analysis'!AZ305)/'STS Analysis'!J305,"")</f>
        <v/>
      </c>
      <c r="Z305" s="313" t="str">
        <f>+IFERROR(('STS Analysis'!K305-'STS Analysis'!BA305)/'STS Analysis'!K305,"")</f>
        <v/>
      </c>
      <c r="AA305" s="307"/>
      <c r="AB305" s="311" t="str">
        <f>+IFERROR(('STS Analysis'!H305-'STS Analysis'!BD305)/'STS Analysis'!H305,"")</f>
        <v/>
      </c>
      <c r="AC305" s="311" t="str">
        <f>+IFERROR(('STS Analysis'!I305-'STS Analysis'!BE305)/'STS Analysis'!I305,"")</f>
        <v/>
      </c>
      <c r="AD305" s="312" t="str">
        <f>+IFERROR(('STS Analysis'!J305-'STS Analysis'!BF305)/'STS Analysis'!J305,"")</f>
        <v/>
      </c>
      <c r="AE305" s="310" t="str">
        <f>+IFERROR(('STS Analysis'!BC305-'STS Analysis'!BI305)/'STS Analysis'!BC305,"")</f>
        <v/>
      </c>
      <c r="AF305" s="311" t="str">
        <f>+IFERROR(('STS Analysis'!BD305-'STS Analysis'!BJ305)/'STS Analysis'!BD305,"")</f>
        <v/>
      </c>
      <c r="AG305" s="311" t="str">
        <f>+IFERROR(('STS Analysis'!BE305-'STS Analysis'!BK305)/'STS Analysis'!BE305,"")</f>
        <v/>
      </c>
      <c r="AH305" s="311" t="str">
        <f>+IFERROR(('STS Analysis'!BF305-'STS Analysis'!BL305)/'STS Analysis'!BF305,"")</f>
        <v/>
      </c>
      <c r="AI305" s="307" t="str">
        <f>+IFERROR(('STS Analysis'!D305-'STS Analysis'!BI305/1000)/'STS Analysis'!D305,"")</f>
        <v/>
      </c>
      <c r="AJ305" s="338" t="str">
        <f>+IFERROR(('STS Analysis'!E305-'STS Analysis'!BJ305)/'STS Analysis'!E305,"")</f>
        <v/>
      </c>
      <c r="AK305" s="311" t="str">
        <f>+IFERROR(('STS Analysis'!I305-'STS Analysis'!BK305)/'STS Analysis'!I305,"")</f>
        <v/>
      </c>
      <c r="AL305" s="311" t="str">
        <f>+IFERROR(('STS Analysis'!J305-'STS Analysis'!BL305)/'STS Analysis'!J305,"")</f>
        <v/>
      </c>
      <c r="AM305" s="312" t="str">
        <f>+IFERROR(('STS Analysis'!K305-'STS Analysis'!BM305)/'STS Analysis'!K305,"")</f>
        <v/>
      </c>
      <c r="AN305" s="279"/>
    </row>
    <row r="306" spans="1:40" ht="15" thickBot="1" x14ac:dyDescent="0.4">
      <c r="A306" s="306">
        <v>43717</v>
      </c>
      <c r="B306" s="381">
        <f>+IFERROR(('STS Analysis'!D306-'STS Analysis'!G306)/'STS Analysis'!D306,"")</f>
        <v>0.4453189457545178</v>
      </c>
      <c r="C306" s="382" t="str">
        <f>+IFERROR(('STS Analysis'!E306-'STS Analysis'!H306)/'STS Analysis'!E306,"")</f>
        <v/>
      </c>
      <c r="D306" s="383">
        <f>IFERROR(('STS Analysis'!D306-'STS Analysis'!G306)/('STS Analysis'!N306-'STS Analysis'!G306),"")</f>
        <v>3.047039090283777E-2</v>
      </c>
      <c r="E306" s="384"/>
      <c r="F306" s="385" t="str">
        <f>+IFERROR(('STS Analysis'!G306-('STS Analysis'!W306))/'STS Analysis'!G306,"")</f>
        <v/>
      </c>
      <c r="G306" s="386" t="str">
        <f>+IFERROR(('STS Analysis'!H306-'STS Analysis'!X306)/'STS Analysis'!H306,"")</f>
        <v/>
      </c>
      <c r="H306" s="386" t="str">
        <f>+IFERROR(('STS Analysis'!I306-'STS Analysis'!Y306)/'STS Analysis'!I306,"")</f>
        <v/>
      </c>
      <c r="I306" s="386" t="str">
        <f>+IFERROR(('STS Analysis'!J306-'STS Analysis'!Z306)/'STS Analysis'!J306,"")</f>
        <v/>
      </c>
      <c r="J306" s="381" t="str">
        <f>+IFERROR(('STS Analysis'!W306-'STS Analysis'!AD306/1000)/'STS Analysis'!W306,"")</f>
        <v/>
      </c>
      <c r="K306" s="386" t="str">
        <f>+IFERROR(('STS Analysis'!X306-'STS Analysis'!AE306)/'STS Analysis'!X306,"")</f>
        <v/>
      </c>
      <c r="L306" s="386" t="str">
        <f>+IFERROR(('STS Analysis'!Y306-'STS Analysis'!AF306)/'STS Analysis'!Y306,"")</f>
        <v/>
      </c>
      <c r="M306" s="386" t="str">
        <f>+IFERROR(('STS Analysis'!Z306-'STS Analysis'!AG306)/'STS Analysis'!Z306,"")</f>
        <v/>
      </c>
      <c r="N306" s="381" t="str">
        <f>+IFERROR(('STS Analysis'!AD306-'STS Analysis'!AK306)/'STS Analysis'!AD306,"")</f>
        <v/>
      </c>
      <c r="O306" s="386" t="str">
        <f>+IFERROR(('STS Analysis'!AE306-'STS Analysis'!AL306)/'STS Analysis'!AE306,"")</f>
        <v/>
      </c>
      <c r="P306" s="386" t="str">
        <f>+IFERROR(('STS Analysis'!AF306-'STS Analysis'!AM306)/'STS Analysis'!AF306,"")</f>
        <v/>
      </c>
      <c r="Q306" s="386" t="str">
        <f>+IFERROR(('STS Analysis'!AG306-'STS Analysis'!AN306)/'STS Analysis'!AG306,"")</f>
        <v/>
      </c>
      <c r="R306" s="381" t="str">
        <f>+IFERROR(('STS Analysis'!AK306-'STS Analysis'!AQ306)/'STS Analysis'!AK306,"")</f>
        <v/>
      </c>
      <c r="S306" s="386" t="str">
        <f>+IFERROR(('STS Analysis'!AL306-'STS Analysis'!AX306)/'STS Analysis'!AL306,"")</f>
        <v/>
      </c>
      <c r="T306" s="386" t="str">
        <f>+IFERROR(('STS Analysis'!AM306-'STS Analysis'!AY306)/'STS Analysis'!AM306,"")</f>
        <v/>
      </c>
      <c r="U306" s="387" t="str">
        <f>+IFERROR(('STS Analysis'!AN306-'STS Analysis'!AZ306)/'STS Analysis'!AN306,"")</f>
        <v/>
      </c>
      <c r="V306" s="385" t="str">
        <f>+IFERROR(('STS Analysis'!D306-'STS Analysis'!AQ306/1000)/'STS Analysis'!D306,"")</f>
        <v/>
      </c>
      <c r="W306" s="388" t="str">
        <f>+IFERROR(('STS Analysis'!E306-'STS Analysis'!AX306)/'STS Analysis'!E306,"")</f>
        <v/>
      </c>
      <c r="X306" s="386" t="str">
        <f>+IFERROR(('STS Analysis'!I306-'STS Analysis'!AY306)/'STS Analysis'!I306,"")</f>
        <v/>
      </c>
      <c r="Y306" s="386" t="str">
        <f>+IFERROR(('STS Analysis'!J306-'STS Analysis'!AZ306)/'STS Analysis'!J306,"")</f>
        <v/>
      </c>
      <c r="Z306" s="389" t="str">
        <f>+IFERROR(('STS Analysis'!K306-'STS Analysis'!BA306)/'STS Analysis'!K306,"")</f>
        <v/>
      </c>
      <c r="AA306" s="381"/>
      <c r="AB306" s="386" t="str">
        <f>+IFERROR(('STS Analysis'!H306-'STS Analysis'!BD306)/'STS Analysis'!H306,"")</f>
        <v/>
      </c>
      <c r="AC306" s="386" t="str">
        <f>+IFERROR(('STS Analysis'!I306-'STS Analysis'!BE306)/'STS Analysis'!I306,"")</f>
        <v/>
      </c>
      <c r="AD306" s="387" t="str">
        <f>+IFERROR(('STS Analysis'!J306-'STS Analysis'!BF306)/'STS Analysis'!J306,"")</f>
        <v/>
      </c>
      <c r="AE306" s="385" t="str">
        <f>+IFERROR(('STS Analysis'!BC306-'STS Analysis'!BI306)/'STS Analysis'!BC306,"")</f>
        <v/>
      </c>
      <c r="AF306" s="386" t="str">
        <f>+IFERROR(('STS Analysis'!BD306-'STS Analysis'!BJ306)/'STS Analysis'!BD306,"")</f>
        <v/>
      </c>
      <c r="AG306" s="386" t="str">
        <f>+IFERROR(('STS Analysis'!BE306-'STS Analysis'!BK306)/'STS Analysis'!BE306,"")</f>
        <v/>
      </c>
      <c r="AH306" s="386" t="str">
        <f>+IFERROR(('STS Analysis'!BF306-'STS Analysis'!BL306)/'STS Analysis'!BF306,"")</f>
        <v/>
      </c>
      <c r="AI306" s="381" t="str">
        <f>+IFERROR(('STS Analysis'!D306-'STS Analysis'!BI306/1000)/'STS Analysis'!D306,"")</f>
        <v/>
      </c>
      <c r="AJ306" s="390" t="str">
        <f>+IFERROR(('STS Analysis'!E306-'STS Analysis'!BJ306)/'STS Analysis'!E306,"")</f>
        <v/>
      </c>
      <c r="AK306" s="386" t="str">
        <f>+IFERROR(('STS Analysis'!I306-'STS Analysis'!BK306)/'STS Analysis'!I306,"")</f>
        <v/>
      </c>
      <c r="AL306" s="386" t="str">
        <f>+IFERROR(('STS Analysis'!J306-'STS Analysis'!BL306)/'STS Analysis'!J306,"")</f>
        <v/>
      </c>
      <c r="AM306" s="387" t="str">
        <f>+IFERROR(('STS Analysis'!K306-'STS Analysis'!BM306)/'STS Analysis'!K306,"")</f>
        <v/>
      </c>
      <c r="AN306" s="391"/>
    </row>
    <row r="307" spans="1:40" ht="15" thickBot="1" x14ac:dyDescent="0.4">
      <c r="A307" s="306">
        <v>43718</v>
      </c>
      <c r="B307" s="381" t="str">
        <f>+IFERROR(('STS Analysis'!D307-'STS Analysis'!G307)/'STS Analysis'!D307,"")</f>
        <v/>
      </c>
      <c r="C307" s="382" t="str">
        <f>+IFERROR(('STS Analysis'!E307-'STS Analysis'!H307)/'STS Analysis'!E307,"")</f>
        <v/>
      </c>
      <c r="D307" s="383" t="str">
        <f>IFERROR(('STS Analysis'!D307-'STS Analysis'!G307)/('STS Analysis'!N307-'STS Analysis'!G307),"")</f>
        <v/>
      </c>
      <c r="E307" s="384"/>
      <c r="F307" s="385" t="str">
        <f>+IFERROR(('STS Analysis'!G307-('STS Analysis'!W307))/'STS Analysis'!G307,"")</f>
        <v/>
      </c>
      <c r="G307" s="386" t="str">
        <f>+IFERROR(('STS Analysis'!H307-'STS Analysis'!X307)/'STS Analysis'!H307,"")</f>
        <v/>
      </c>
      <c r="H307" s="386" t="str">
        <f>+IFERROR(('STS Analysis'!I307-'STS Analysis'!Y307)/'STS Analysis'!I307,"")</f>
        <v/>
      </c>
      <c r="I307" s="386" t="str">
        <f>+IFERROR(('STS Analysis'!J307-'STS Analysis'!Z307)/'STS Analysis'!J307,"")</f>
        <v/>
      </c>
      <c r="J307" s="381" t="str">
        <f>+IFERROR(('STS Analysis'!W307-'STS Analysis'!AD307/1000)/'STS Analysis'!W307,"")</f>
        <v/>
      </c>
      <c r="K307" s="386" t="str">
        <f>+IFERROR(('STS Analysis'!X307-'STS Analysis'!AE307)/'STS Analysis'!X307,"")</f>
        <v/>
      </c>
      <c r="L307" s="386" t="str">
        <f>+IFERROR(('STS Analysis'!Y307-'STS Analysis'!AF307)/'STS Analysis'!Y307,"")</f>
        <v/>
      </c>
      <c r="M307" s="386" t="str">
        <f>+IFERROR(('STS Analysis'!Z307-'STS Analysis'!AG307)/'STS Analysis'!Z307,"")</f>
        <v/>
      </c>
      <c r="N307" s="381" t="str">
        <f>+IFERROR(('STS Analysis'!AD307-'STS Analysis'!AK307)/'STS Analysis'!AD307,"")</f>
        <v/>
      </c>
      <c r="O307" s="386" t="str">
        <f>+IFERROR(('STS Analysis'!AE307-'STS Analysis'!AL307)/'STS Analysis'!AE307,"")</f>
        <v/>
      </c>
      <c r="P307" s="386" t="str">
        <f>+IFERROR(('STS Analysis'!AF307-'STS Analysis'!AM307)/'STS Analysis'!AF307,"")</f>
        <v/>
      </c>
      <c r="Q307" s="386" t="str">
        <f>+IFERROR(('STS Analysis'!AG307-'STS Analysis'!AN307)/'STS Analysis'!AG307,"")</f>
        <v/>
      </c>
      <c r="R307" s="381" t="str">
        <f>+IFERROR(('STS Analysis'!AK307-'STS Analysis'!AQ307)/'STS Analysis'!AK307,"")</f>
        <v/>
      </c>
      <c r="S307" s="386" t="str">
        <f>+IFERROR(('STS Analysis'!AL307-'STS Analysis'!AX307)/'STS Analysis'!AL307,"")</f>
        <v/>
      </c>
      <c r="T307" s="386" t="str">
        <f>+IFERROR(('STS Analysis'!AM307-'STS Analysis'!AY307)/'STS Analysis'!AM307,"")</f>
        <v/>
      </c>
      <c r="U307" s="387" t="str">
        <f>+IFERROR(('STS Analysis'!AN307-'STS Analysis'!AZ307)/'STS Analysis'!AN307,"")</f>
        <v/>
      </c>
      <c r="V307" s="385" t="str">
        <f>+IFERROR(('STS Analysis'!D307-'STS Analysis'!AQ307/1000)/'STS Analysis'!D307,"")</f>
        <v/>
      </c>
      <c r="W307" s="388" t="str">
        <f>+IFERROR(('STS Analysis'!E307-'STS Analysis'!AX307)/'STS Analysis'!E307,"")</f>
        <v/>
      </c>
      <c r="X307" s="386" t="str">
        <f>+IFERROR(('STS Analysis'!I307-'STS Analysis'!AY307)/'STS Analysis'!I307,"")</f>
        <v/>
      </c>
      <c r="Y307" s="386" t="str">
        <f>+IFERROR(('STS Analysis'!J307-'STS Analysis'!AZ307)/'STS Analysis'!J307,"")</f>
        <v/>
      </c>
      <c r="Z307" s="389" t="str">
        <f>+IFERROR(('STS Analysis'!K307-'STS Analysis'!BA307)/'STS Analysis'!K307,"")</f>
        <v/>
      </c>
      <c r="AA307" s="381"/>
      <c r="AB307" s="386" t="str">
        <f>+IFERROR(('STS Analysis'!H307-'STS Analysis'!BD307)/'STS Analysis'!H307,"")</f>
        <v/>
      </c>
      <c r="AC307" s="386" t="str">
        <f>+IFERROR(('STS Analysis'!I307-'STS Analysis'!BE307)/'STS Analysis'!I307,"")</f>
        <v/>
      </c>
      <c r="AD307" s="387" t="str">
        <f>+IFERROR(('STS Analysis'!J307-'STS Analysis'!BF307)/'STS Analysis'!J307,"")</f>
        <v/>
      </c>
      <c r="AE307" s="385" t="str">
        <f>+IFERROR(('STS Analysis'!BC307-'STS Analysis'!BI307)/'STS Analysis'!BC307,"")</f>
        <v/>
      </c>
      <c r="AF307" s="386" t="str">
        <f>+IFERROR(('STS Analysis'!BD307-'STS Analysis'!BJ307)/'STS Analysis'!BD307,"")</f>
        <v/>
      </c>
      <c r="AG307" s="386" t="str">
        <f>+IFERROR(('STS Analysis'!BE307-'STS Analysis'!BK307)/'STS Analysis'!BE307,"")</f>
        <v/>
      </c>
      <c r="AH307" s="386" t="str">
        <f>+IFERROR(('STS Analysis'!BF307-'STS Analysis'!BL307)/'STS Analysis'!BF307,"")</f>
        <v/>
      </c>
      <c r="AI307" s="381" t="str">
        <f>+IFERROR(('STS Analysis'!D307-'STS Analysis'!BI307/1000)/'STS Analysis'!D307,"")</f>
        <v/>
      </c>
      <c r="AJ307" s="390" t="str">
        <f>+IFERROR(('STS Analysis'!E307-'STS Analysis'!BJ307)/'STS Analysis'!E307,"")</f>
        <v/>
      </c>
      <c r="AK307" s="386" t="str">
        <f>+IFERROR(('STS Analysis'!I307-'STS Analysis'!BK307)/'STS Analysis'!I307,"")</f>
        <v/>
      </c>
      <c r="AL307" s="386" t="str">
        <f>+IFERROR(('STS Analysis'!J307-'STS Analysis'!BL307)/'STS Analysis'!J307,"")</f>
        <v/>
      </c>
      <c r="AM307" s="387" t="str">
        <f>+IFERROR(('STS Analysis'!K307-'STS Analysis'!BM307)/'STS Analysis'!K307,"")</f>
        <v/>
      </c>
      <c r="AN307" s="391"/>
    </row>
    <row r="308" spans="1:40" ht="15" thickBot="1" x14ac:dyDescent="0.4">
      <c r="A308" s="306">
        <v>43719</v>
      </c>
      <c r="B308" s="381">
        <f>+IFERROR(('STS Analysis'!D308-'STS Analysis'!G308)/'STS Analysis'!D308,"")</f>
        <v>0.64121037609852205</v>
      </c>
      <c r="C308" s="382">
        <f>+IFERROR(('STS Analysis'!E308-'STS Analysis'!H308)/'STS Analysis'!E308,"")</f>
        <v>0.30625000000000002</v>
      </c>
      <c r="D308" s="383">
        <f>IFERROR(('STS Analysis'!D308-'STS Analysis'!G308)/('STS Analysis'!N308-'STS Analysis'!G308),"")</f>
        <v>5.123446726270816E-2</v>
      </c>
      <c r="E308" s="384"/>
      <c r="F308" s="385">
        <f>+IFERROR(('STS Analysis'!G308-('STS Analysis'!W308))/'STS Analysis'!G308,"")</f>
        <v>-0.724889763166635</v>
      </c>
      <c r="G308" s="386">
        <f>+IFERROR(('STS Analysis'!H308-'STS Analysis'!X308)/'STS Analysis'!H308,"")</f>
        <v>1</v>
      </c>
      <c r="H308" s="386">
        <f>+IFERROR(('STS Analysis'!I308-'STS Analysis'!Y308)/'STS Analysis'!I308,"")</f>
        <v>-0.2</v>
      </c>
      <c r="I308" s="386" t="str">
        <f>+IFERROR(('STS Analysis'!J308-'STS Analysis'!Z308)/'STS Analysis'!J308,"")</f>
        <v/>
      </c>
      <c r="J308" s="381">
        <f>+IFERROR(('STS Analysis'!W308-'STS Analysis'!AD308/1000)/'STS Analysis'!W308,"")</f>
        <v>0.84797447788926428</v>
      </c>
      <c r="K308" s="386" t="str">
        <f>+IFERROR(('STS Analysis'!X308-'STS Analysis'!AE308)/'STS Analysis'!X308,"")</f>
        <v/>
      </c>
      <c r="L308" s="386">
        <f>+IFERROR(('STS Analysis'!Y308-'STS Analysis'!AF308)/'STS Analysis'!Y308,"")</f>
        <v>0.1</v>
      </c>
      <c r="M308" s="386" t="str">
        <f>+IFERROR(('STS Analysis'!Z308-'STS Analysis'!AG308)/'STS Analysis'!Z308,"")</f>
        <v/>
      </c>
      <c r="N308" s="381" t="str">
        <f>+IFERROR(('STS Analysis'!AD308-'STS Analysis'!AK308)/'STS Analysis'!AD308,"")</f>
        <v/>
      </c>
      <c r="O308" s="386" t="str">
        <f>+IFERROR(('STS Analysis'!AE308-'STS Analysis'!AL308)/'STS Analysis'!AE308,"")</f>
        <v/>
      </c>
      <c r="P308" s="386" t="str">
        <f>+IFERROR(('STS Analysis'!AF308-'STS Analysis'!AM308)/'STS Analysis'!AF308,"")</f>
        <v/>
      </c>
      <c r="Q308" s="386" t="str">
        <f>+IFERROR(('STS Analysis'!AG308-'STS Analysis'!AN308)/'STS Analysis'!AG308,"")</f>
        <v/>
      </c>
      <c r="R308" s="381" t="str">
        <f>+IFERROR(('STS Analysis'!AK308-'STS Analysis'!AQ308)/'STS Analysis'!AK308,"")</f>
        <v/>
      </c>
      <c r="S308" s="386" t="str">
        <f>+IFERROR(('STS Analysis'!AL308-'STS Analysis'!AX308)/'STS Analysis'!AL308,"")</f>
        <v/>
      </c>
      <c r="T308" s="386" t="str">
        <f>+IFERROR(('STS Analysis'!AM308-'STS Analysis'!AY308)/'STS Analysis'!AM308,"")</f>
        <v/>
      </c>
      <c r="U308" s="387" t="str">
        <f>+IFERROR(('STS Analysis'!AN308-'STS Analysis'!AZ308)/'STS Analysis'!AN308,"")</f>
        <v/>
      </c>
      <c r="V308" s="385">
        <f>+IFERROR(('STS Analysis'!D308-'STS Analysis'!AQ308/1000)/'STS Analysis'!D308,"")</f>
        <v>0.97728996699669979</v>
      </c>
      <c r="W308" s="388">
        <f>+IFERROR(('STS Analysis'!E308-'STS Analysis'!AX308)/'STS Analysis'!E308,"")</f>
        <v>1</v>
      </c>
      <c r="X308" s="386">
        <f>+IFERROR(('STS Analysis'!I308-'STS Analysis'!AY308)/'STS Analysis'!I308,"")</f>
        <v>0.61333333333333329</v>
      </c>
      <c r="Y308" s="386" t="str">
        <f>+IFERROR(('STS Analysis'!J308-'STS Analysis'!AZ308)/'STS Analysis'!J308,"")</f>
        <v/>
      </c>
      <c r="Z308" s="389">
        <f>+IFERROR(('STS Analysis'!K308-'STS Analysis'!BA308)/'STS Analysis'!K308,"")</f>
        <v>0.38750000000000001</v>
      </c>
      <c r="AA308" s="381"/>
      <c r="AB308" s="386">
        <f>+IFERROR(('STS Analysis'!H308-'STS Analysis'!BD308)/'STS Analysis'!H308,"")</f>
        <v>1</v>
      </c>
      <c r="AC308" s="386">
        <f>+IFERROR(('STS Analysis'!I308-'STS Analysis'!BE308)/'STS Analysis'!I308,"")</f>
        <v>-0.38133333333333336</v>
      </c>
      <c r="AD308" s="387" t="str">
        <f>+IFERROR(('STS Analysis'!J308-'STS Analysis'!BF308)/'STS Analysis'!J308,"")</f>
        <v/>
      </c>
      <c r="AE308" s="385">
        <f>+IFERROR(('STS Analysis'!BC308-'STS Analysis'!BI308)/'STS Analysis'!BC308,"")</f>
        <v>0.7634615384615252</v>
      </c>
      <c r="AF308" s="386" t="str">
        <f>+IFERROR(('STS Analysis'!BD308-'STS Analysis'!BJ308)/'STS Analysis'!BD308,"")</f>
        <v/>
      </c>
      <c r="AG308" s="386">
        <f>+IFERROR(('STS Analysis'!BE308-'STS Analysis'!BK308)/'STS Analysis'!BE308,"")</f>
        <v>0.72972972972972971</v>
      </c>
      <c r="AH308" s="386" t="str">
        <f>+IFERROR(('STS Analysis'!BF308-'STS Analysis'!BL308)/'STS Analysis'!BF308,"")</f>
        <v/>
      </c>
      <c r="AI308" s="381">
        <f>+IFERROR(('STS Analysis'!D308-'STS Analysis'!BI308/1000)/'STS Analysis'!D308,"")</f>
        <v>0.99600952277227706</v>
      </c>
      <c r="AJ308" s="390">
        <f>+IFERROR(('STS Analysis'!E308-'STS Analysis'!BJ308)/'STS Analysis'!E308,"")</f>
        <v>1</v>
      </c>
      <c r="AK308" s="386">
        <f>+IFERROR(('STS Analysis'!I308-'STS Analysis'!BK308)/'STS Analysis'!I308,"")</f>
        <v>0.62666666666666671</v>
      </c>
      <c r="AL308" s="386" t="str">
        <f>+IFERROR(('STS Analysis'!J308-'STS Analysis'!BL308)/'STS Analysis'!J308,"")</f>
        <v/>
      </c>
      <c r="AM308" s="387">
        <f>+IFERROR(('STS Analysis'!K308-'STS Analysis'!BM308)/'STS Analysis'!K308,"")</f>
        <v>1</v>
      </c>
      <c r="AN308" s="391"/>
    </row>
    <row r="309" spans="1:40" ht="15" thickBot="1" x14ac:dyDescent="0.4">
      <c r="A309" s="306">
        <v>43720</v>
      </c>
      <c r="B309" s="381" t="str">
        <f>+IFERROR(('STS Analysis'!D309-'STS Analysis'!G309)/'STS Analysis'!D309,"")</f>
        <v/>
      </c>
      <c r="C309" s="382" t="str">
        <f>+IFERROR(('STS Analysis'!E309-'STS Analysis'!H309)/'STS Analysis'!E309,"")</f>
        <v/>
      </c>
      <c r="D309" s="383" t="str">
        <f>IFERROR(('STS Analysis'!D309-'STS Analysis'!G309)/('STS Analysis'!N309-'STS Analysis'!G309),"")</f>
        <v/>
      </c>
      <c r="E309" s="384"/>
      <c r="F309" s="385" t="str">
        <f>+IFERROR(('STS Analysis'!G309-('STS Analysis'!W309))/'STS Analysis'!G309,"")</f>
        <v/>
      </c>
      <c r="G309" s="386" t="str">
        <f>+IFERROR(('STS Analysis'!H309-'STS Analysis'!X309)/'STS Analysis'!H309,"")</f>
        <v/>
      </c>
      <c r="H309" s="386" t="str">
        <f>+IFERROR(('STS Analysis'!I309-'STS Analysis'!Y309)/'STS Analysis'!I309,"")</f>
        <v/>
      </c>
      <c r="I309" s="386" t="str">
        <f>+IFERROR(('STS Analysis'!J309-'STS Analysis'!Z309)/'STS Analysis'!J309,"")</f>
        <v/>
      </c>
      <c r="J309" s="381" t="str">
        <f>+IFERROR(('STS Analysis'!W309-'STS Analysis'!AD309/1000)/'STS Analysis'!W309,"")</f>
        <v/>
      </c>
      <c r="K309" s="386" t="str">
        <f>+IFERROR(('STS Analysis'!X309-'STS Analysis'!AE309)/'STS Analysis'!X309,"")</f>
        <v/>
      </c>
      <c r="L309" s="386" t="str">
        <f>+IFERROR(('STS Analysis'!Y309-'STS Analysis'!AF309)/'STS Analysis'!Y309,"")</f>
        <v/>
      </c>
      <c r="M309" s="386" t="str">
        <f>+IFERROR(('STS Analysis'!Z309-'STS Analysis'!AG309)/'STS Analysis'!Z309,"")</f>
        <v/>
      </c>
      <c r="N309" s="381" t="str">
        <f>+IFERROR(('STS Analysis'!AD309-'STS Analysis'!AK309)/'STS Analysis'!AD309,"")</f>
        <v/>
      </c>
      <c r="O309" s="386" t="str">
        <f>+IFERROR(('STS Analysis'!AE309-'STS Analysis'!AL309)/'STS Analysis'!AE309,"")</f>
        <v/>
      </c>
      <c r="P309" s="386" t="str">
        <f>+IFERROR(('STS Analysis'!AF309-'STS Analysis'!AM309)/'STS Analysis'!AF309,"")</f>
        <v/>
      </c>
      <c r="Q309" s="386" t="str">
        <f>+IFERROR(('STS Analysis'!AG309-'STS Analysis'!AN309)/'STS Analysis'!AG309,"")</f>
        <v/>
      </c>
      <c r="R309" s="381" t="str">
        <f>+IFERROR(('STS Analysis'!AK309-'STS Analysis'!AQ309)/'STS Analysis'!AK309,"")</f>
        <v/>
      </c>
      <c r="S309" s="386" t="str">
        <f>+IFERROR(('STS Analysis'!AL309-'STS Analysis'!AX309)/'STS Analysis'!AL309,"")</f>
        <v/>
      </c>
      <c r="T309" s="386" t="str">
        <f>+IFERROR(('STS Analysis'!AM309-'STS Analysis'!AY309)/'STS Analysis'!AM309,"")</f>
        <v/>
      </c>
      <c r="U309" s="387" t="str">
        <f>+IFERROR(('STS Analysis'!AN309-'STS Analysis'!AZ309)/'STS Analysis'!AN309,"")</f>
        <v/>
      </c>
      <c r="V309" s="385" t="str">
        <f>+IFERROR(('STS Analysis'!D309-'STS Analysis'!AQ309/1000)/'STS Analysis'!D309,"")</f>
        <v/>
      </c>
      <c r="W309" s="388" t="str">
        <f>+IFERROR(('STS Analysis'!E309-'STS Analysis'!AX309)/'STS Analysis'!E309,"")</f>
        <v/>
      </c>
      <c r="X309" s="386" t="str">
        <f>+IFERROR(('STS Analysis'!I309-'STS Analysis'!AY309)/'STS Analysis'!I309,"")</f>
        <v/>
      </c>
      <c r="Y309" s="386" t="str">
        <f>+IFERROR(('STS Analysis'!J309-'STS Analysis'!AZ309)/'STS Analysis'!J309,"")</f>
        <v/>
      </c>
      <c r="Z309" s="389" t="str">
        <f>+IFERROR(('STS Analysis'!K309-'STS Analysis'!BA309)/'STS Analysis'!K309,"")</f>
        <v/>
      </c>
      <c r="AA309" s="381"/>
      <c r="AB309" s="386" t="str">
        <f>+IFERROR(('STS Analysis'!H309-'STS Analysis'!BD309)/'STS Analysis'!H309,"")</f>
        <v/>
      </c>
      <c r="AC309" s="386" t="str">
        <f>+IFERROR(('STS Analysis'!I309-'STS Analysis'!BE309)/'STS Analysis'!I309,"")</f>
        <v/>
      </c>
      <c r="AD309" s="387" t="str">
        <f>+IFERROR(('STS Analysis'!J309-'STS Analysis'!BF309)/'STS Analysis'!J309,"")</f>
        <v/>
      </c>
      <c r="AE309" s="385" t="str">
        <f>+IFERROR(('STS Analysis'!BC309-'STS Analysis'!BI309)/'STS Analysis'!BC309,"")</f>
        <v/>
      </c>
      <c r="AF309" s="386" t="str">
        <f>+IFERROR(('STS Analysis'!BD309-'STS Analysis'!BJ309)/'STS Analysis'!BD309,"")</f>
        <v/>
      </c>
      <c r="AG309" s="386" t="str">
        <f>+IFERROR(('STS Analysis'!BE309-'STS Analysis'!BK309)/'STS Analysis'!BE309,"")</f>
        <v/>
      </c>
      <c r="AH309" s="386" t="str">
        <f>+IFERROR(('STS Analysis'!BF309-'STS Analysis'!BL309)/'STS Analysis'!BF309,"")</f>
        <v/>
      </c>
      <c r="AI309" s="381" t="str">
        <f>+IFERROR(('STS Analysis'!D309-'STS Analysis'!BI309/1000)/'STS Analysis'!D309,"")</f>
        <v/>
      </c>
      <c r="AJ309" s="390" t="str">
        <f>+IFERROR(('STS Analysis'!E309-'STS Analysis'!BJ309)/'STS Analysis'!E309,"")</f>
        <v/>
      </c>
      <c r="AK309" s="386" t="str">
        <f>+IFERROR(('STS Analysis'!I309-'STS Analysis'!BK309)/'STS Analysis'!I309,"")</f>
        <v/>
      </c>
      <c r="AL309" s="386" t="str">
        <f>+IFERROR(('STS Analysis'!J309-'STS Analysis'!BL309)/'STS Analysis'!J309,"")</f>
        <v/>
      </c>
      <c r="AM309" s="387" t="str">
        <f>+IFERROR(('STS Analysis'!K309-'STS Analysis'!BM309)/'STS Analysis'!K309,"")</f>
        <v/>
      </c>
      <c r="AN309" s="391"/>
    </row>
    <row r="310" spans="1:40" ht="15" thickBot="1" x14ac:dyDescent="0.4">
      <c r="A310" s="306">
        <v>43721</v>
      </c>
      <c r="B310" s="381">
        <f>+IFERROR(('STS Analysis'!D310-'STS Analysis'!G310)/'STS Analysis'!D310,"")</f>
        <v>-0.26908342309896732</v>
      </c>
      <c r="C310" s="382" t="str">
        <f>+IFERROR(('STS Analysis'!E310-'STS Analysis'!H310)/'STS Analysis'!E310,"")</f>
        <v/>
      </c>
      <c r="D310" s="383">
        <f>IFERROR(('STS Analysis'!D310-'STS Analysis'!G310)/('STS Analysis'!N310-'STS Analysis'!G310),"")</f>
        <v>-3.2175191262557773E-2</v>
      </c>
      <c r="E310" s="384"/>
      <c r="F310" s="385" t="str">
        <f>+IFERROR(('STS Analysis'!G310-('STS Analysis'!W310))/'STS Analysis'!G310,"")</f>
        <v/>
      </c>
      <c r="G310" s="386" t="str">
        <f>+IFERROR(('STS Analysis'!H310-'STS Analysis'!X310)/'STS Analysis'!H310,"")</f>
        <v/>
      </c>
      <c r="H310" s="386" t="str">
        <f>+IFERROR(('STS Analysis'!I310-'STS Analysis'!Y310)/'STS Analysis'!I310,"")</f>
        <v/>
      </c>
      <c r="I310" s="386" t="str">
        <f>+IFERROR(('STS Analysis'!J310-'STS Analysis'!Z310)/'STS Analysis'!J310,"")</f>
        <v/>
      </c>
      <c r="J310" s="381" t="str">
        <f>+IFERROR(('STS Analysis'!W310-'STS Analysis'!AD310/1000)/'STS Analysis'!W310,"")</f>
        <v/>
      </c>
      <c r="K310" s="386" t="str">
        <f>+IFERROR(('STS Analysis'!X310-'STS Analysis'!AE310)/'STS Analysis'!X310,"")</f>
        <v/>
      </c>
      <c r="L310" s="386" t="str">
        <f>+IFERROR(('STS Analysis'!Y310-'STS Analysis'!AF310)/'STS Analysis'!Y310,"")</f>
        <v/>
      </c>
      <c r="M310" s="386" t="str">
        <f>+IFERROR(('STS Analysis'!Z310-'STS Analysis'!AG310)/'STS Analysis'!Z310,"")</f>
        <v/>
      </c>
      <c r="N310" s="381" t="str">
        <f>+IFERROR(('STS Analysis'!AD310-'STS Analysis'!AK310)/'STS Analysis'!AD310,"")</f>
        <v/>
      </c>
      <c r="O310" s="386" t="str">
        <f>+IFERROR(('STS Analysis'!AE310-'STS Analysis'!AL310)/'STS Analysis'!AE310,"")</f>
        <v/>
      </c>
      <c r="P310" s="386" t="str">
        <f>+IFERROR(('STS Analysis'!AF310-'STS Analysis'!AM310)/'STS Analysis'!AF310,"")</f>
        <v/>
      </c>
      <c r="Q310" s="386" t="str">
        <f>+IFERROR(('STS Analysis'!AG310-'STS Analysis'!AN310)/'STS Analysis'!AG310,"")</f>
        <v/>
      </c>
      <c r="R310" s="381" t="str">
        <f>+IFERROR(('STS Analysis'!AK310-'STS Analysis'!AQ310)/'STS Analysis'!AK310,"")</f>
        <v/>
      </c>
      <c r="S310" s="386" t="str">
        <f>+IFERROR(('STS Analysis'!AL310-'STS Analysis'!AX310)/'STS Analysis'!AL310,"")</f>
        <v/>
      </c>
      <c r="T310" s="386" t="str">
        <f>+IFERROR(('STS Analysis'!AM310-'STS Analysis'!AY310)/'STS Analysis'!AM310,"")</f>
        <v/>
      </c>
      <c r="U310" s="387" t="str">
        <f>+IFERROR(('STS Analysis'!AN310-'STS Analysis'!AZ310)/'STS Analysis'!AN310,"")</f>
        <v/>
      </c>
      <c r="V310" s="385" t="str">
        <f>+IFERROR(('STS Analysis'!D310-'STS Analysis'!AQ310/1000)/'STS Analysis'!D310,"")</f>
        <v/>
      </c>
      <c r="W310" s="388" t="str">
        <f>+IFERROR(('STS Analysis'!E310-'STS Analysis'!AX310)/'STS Analysis'!E310,"")</f>
        <v/>
      </c>
      <c r="X310" s="386" t="str">
        <f>+IFERROR(('STS Analysis'!I310-'STS Analysis'!AY310)/'STS Analysis'!I310,"")</f>
        <v/>
      </c>
      <c r="Y310" s="386" t="str">
        <f>+IFERROR(('STS Analysis'!J310-'STS Analysis'!AZ310)/'STS Analysis'!J310,"")</f>
        <v/>
      </c>
      <c r="Z310" s="389" t="str">
        <f>+IFERROR(('STS Analysis'!K310-'STS Analysis'!BA310)/'STS Analysis'!K310,"")</f>
        <v/>
      </c>
      <c r="AA310" s="381"/>
      <c r="AB310" s="386" t="str">
        <f>+IFERROR(('STS Analysis'!H310-'STS Analysis'!BD310)/'STS Analysis'!H310,"")</f>
        <v/>
      </c>
      <c r="AC310" s="386" t="str">
        <f>+IFERROR(('STS Analysis'!I310-'STS Analysis'!BE310)/'STS Analysis'!I310,"")</f>
        <v/>
      </c>
      <c r="AD310" s="387" t="str">
        <f>+IFERROR(('STS Analysis'!J310-'STS Analysis'!BF310)/'STS Analysis'!J310,"")</f>
        <v/>
      </c>
      <c r="AE310" s="385" t="str">
        <f>+IFERROR(('STS Analysis'!BC310-'STS Analysis'!BI310)/'STS Analysis'!BC310,"")</f>
        <v/>
      </c>
      <c r="AF310" s="386" t="str">
        <f>+IFERROR(('STS Analysis'!BD310-'STS Analysis'!BJ310)/'STS Analysis'!BD310,"")</f>
        <v/>
      </c>
      <c r="AG310" s="386" t="str">
        <f>+IFERROR(('STS Analysis'!BE310-'STS Analysis'!BK310)/'STS Analysis'!BE310,"")</f>
        <v/>
      </c>
      <c r="AH310" s="386" t="str">
        <f>+IFERROR(('STS Analysis'!BF310-'STS Analysis'!BL310)/'STS Analysis'!BF310,"")</f>
        <v/>
      </c>
      <c r="AI310" s="381" t="str">
        <f>+IFERROR(('STS Analysis'!D310-'STS Analysis'!BI310/1000)/'STS Analysis'!D310,"")</f>
        <v/>
      </c>
      <c r="AJ310" s="390" t="str">
        <f>+IFERROR(('STS Analysis'!E310-'STS Analysis'!BJ310)/'STS Analysis'!E310,"")</f>
        <v/>
      </c>
      <c r="AK310" s="386" t="str">
        <f>+IFERROR(('STS Analysis'!I310-'STS Analysis'!BK310)/'STS Analysis'!I310,"")</f>
        <v/>
      </c>
      <c r="AL310" s="386" t="str">
        <f>+IFERROR(('STS Analysis'!J310-'STS Analysis'!BL310)/'STS Analysis'!J310,"")</f>
        <v/>
      </c>
      <c r="AM310" s="387" t="str">
        <f>+IFERROR(('STS Analysis'!K310-'STS Analysis'!BM310)/'STS Analysis'!K310,"")</f>
        <v/>
      </c>
      <c r="AN310" s="391"/>
    </row>
    <row r="311" spans="1:40" ht="15" thickBot="1" x14ac:dyDescent="0.4">
      <c r="A311" s="306">
        <v>43722</v>
      </c>
      <c r="B311" s="392" t="str">
        <f>+IFERROR(('STS Analysis'!D311-'STS Analysis'!G311)/'STS Analysis'!D311,"")</f>
        <v/>
      </c>
      <c r="C311" s="393" t="str">
        <f>+IFERROR(('STS Analysis'!E311-'STS Analysis'!H311)/'STS Analysis'!E311,"")</f>
        <v/>
      </c>
      <c r="D311" s="394" t="str">
        <f>IFERROR(('STS Analysis'!D311-'STS Analysis'!G311)/('STS Analysis'!N311-'STS Analysis'!G311),"")</f>
        <v/>
      </c>
      <c r="E311" s="395"/>
      <c r="F311" s="396" t="str">
        <f>+IFERROR(('STS Analysis'!G311-('STS Analysis'!W311))/'STS Analysis'!G311,"")</f>
        <v/>
      </c>
      <c r="G311" s="397" t="str">
        <f>+IFERROR(('STS Analysis'!H311-'STS Analysis'!X311)/'STS Analysis'!H311,"")</f>
        <v/>
      </c>
      <c r="H311" s="397" t="str">
        <f>+IFERROR(('STS Analysis'!I311-'STS Analysis'!Y311)/'STS Analysis'!I311,"")</f>
        <v/>
      </c>
      <c r="I311" s="397" t="str">
        <f>+IFERROR(('STS Analysis'!J311-'STS Analysis'!Z311)/'STS Analysis'!J311,"")</f>
        <v/>
      </c>
      <c r="J311" s="392" t="str">
        <f>+IFERROR(('STS Analysis'!W311-'STS Analysis'!AD311/1000)/'STS Analysis'!W311,"")</f>
        <v/>
      </c>
      <c r="K311" s="397" t="str">
        <f>+IFERROR(('STS Analysis'!X311-'STS Analysis'!AE311)/'STS Analysis'!X311,"")</f>
        <v/>
      </c>
      <c r="L311" s="397" t="str">
        <f>+IFERROR(('STS Analysis'!Y311-'STS Analysis'!AF311)/'STS Analysis'!Y311,"")</f>
        <v/>
      </c>
      <c r="M311" s="397" t="str">
        <f>+IFERROR(('STS Analysis'!Z311-'STS Analysis'!AG311)/'STS Analysis'!Z311,"")</f>
        <v/>
      </c>
      <c r="N311" s="392" t="str">
        <f>+IFERROR(('STS Analysis'!AD311-'STS Analysis'!AK311)/'STS Analysis'!AD311,"")</f>
        <v/>
      </c>
      <c r="O311" s="397" t="str">
        <f>+IFERROR(('STS Analysis'!AE311-'STS Analysis'!AL311)/'STS Analysis'!AE311,"")</f>
        <v/>
      </c>
      <c r="P311" s="397" t="str">
        <f>+IFERROR(('STS Analysis'!AF311-'STS Analysis'!AM311)/'STS Analysis'!AF311,"")</f>
        <v/>
      </c>
      <c r="Q311" s="397" t="str">
        <f>+IFERROR(('STS Analysis'!AG311-'STS Analysis'!AN311)/'STS Analysis'!AG311,"")</f>
        <v/>
      </c>
      <c r="R311" s="392" t="str">
        <f>+IFERROR(('STS Analysis'!AK311-'STS Analysis'!AQ311)/'STS Analysis'!AK311,"")</f>
        <v/>
      </c>
      <c r="S311" s="397" t="str">
        <f>+IFERROR(('STS Analysis'!AL311-'STS Analysis'!AX311)/'STS Analysis'!AL311,"")</f>
        <v/>
      </c>
      <c r="T311" s="397" t="str">
        <f>+IFERROR(('STS Analysis'!AM311-'STS Analysis'!AY311)/'STS Analysis'!AM311,"")</f>
        <v/>
      </c>
      <c r="U311" s="398" t="str">
        <f>+IFERROR(('STS Analysis'!AN311-'STS Analysis'!AZ311)/'STS Analysis'!AN311,"")</f>
        <v/>
      </c>
      <c r="V311" s="396" t="str">
        <f>+IFERROR(('STS Analysis'!D311-'STS Analysis'!AQ311/1000)/'STS Analysis'!D311,"")</f>
        <v/>
      </c>
      <c r="W311" s="399" t="str">
        <f>+IFERROR(('STS Analysis'!E311-'STS Analysis'!AX311)/'STS Analysis'!E311,"")</f>
        <v/>
      </c>
      <c r="X311" s="397" t="str">
        <f>+IFERROR(('STS Analysis'!I311-'STS Analysis'!AY311)/'STS Analysis'!I311,"")</f>
        <v/>
      </c>
      <c r="Y311" s="397" t="str">
        <f>+IFERROR(('STS Analysis'!J311-'STS Analysis'!AZ311)/'STS Analysis'!J311,"")</f>
        <v/>
      </c>
      <c r="Z311" s="400" t="str">
        <f>+IFERROR(('STS Analysis'!K311-'STS Analysis'!BA311)/'STS Analysis'!K311,"")</f>
        <v/>
      </c>
      <c r="AA311" s="392"/>
      <c r="AB311" s="397" t="str">
        <f>+IFERROR(('STS Analysis'!H311-'STS Analysis'!BD311)/'STS Analysis'!H311,"")</f>
        <v/>
      </c>
      <c r="AC311" s="397" t="str">
        <f>+IFERROR(('STS Analysis'!I311-'STS Analysis'!BE311)/'STS Analysis'!I311,"")</f>
        <v/>
      </c>
      <c r="AD311" s="398" t="str">
        <f>+IFERROR(('STS Analysis'!J311-'STS Analysis'!BF311)/'STS Analysis'!J311,"")</f>
        <v/>
      </c>
      <c r="AE311" s="396" t="str">
        <f>+IFERROR(('STS Analysis'!BC311-'STS Analysis'!BI311)/'STS Analysis'!BC311,"")</f>
        <v/>
      </c>
      <c r="AF311" s="397" t="str">
        <f>+IFERROR(('STS Analysis'!BD311-'STS Analysis'!BJ311)/'STS Analysis'!BD311,"")</f>
        <v/>
      </c>
      <c r="AG311" s="397" t="str">
        <f>+IFERROR(('STS Analysis'!BE311-'STS Analysis'!BK311)/'STS Analysis'!BE311,"")</f>
        <v/>
      </c>
      <c r="AH311" s="397" t="str">
        <f>+IFERROR(('STS Analysis'!BF311-'STS Analysis'!BL311)/'STS Analysis'!BF311,"")</f>
        <v/>
      </c>
      <c r="AI311" s="392" t="str">
        <f>+IFERROR(('STS Analysis'!D311-'STS Analysis'!BI311/1000)/'STS Analysis'!D311,"")</f>
        <v/>
      </c>
      <c r="AJ311" s="401" t="str">
        <f>+IFERROR(('STS Analysis'!E311-'STS Analysis'!BJ311)/'STS Analysis'!E311,"")</f>
        <v/>
      </c>
      <c r="AK311" s="397" t="str">
        <f>+IFERROR(('STS Analysis'!I311-'STS Analysis'!BK311)/'STS Analysis'!I311,"")</f>
        <v/>
      </c>
      <c r="AL311" s="397" t="str">
        <f>+IFERROR(('STS Analysis'!J311-'STS Analysis'!BL311)/'STS Analysis'!J311,"")</f>
        <v/>
      </c>
      <c r="AM311" s="398" t="str">
        <f>+IFERROR(('STS Analysis'!K311-'STS Analysis'!BM311)/'STS Analysis'!K311,"")</f>
        <v/>
      </c>
      <c r="AN311" s="402"/>
    </row>
    <row r="312" spans="1:40" ht="15" thickBot="1" x14ac:dyDescent="0.4">
      <c r="A312" s="306">
        <v>43723</v>
      </c>
      <c r="B312" s="392" t="str">
        <f>+IFERROR(('STS Analysis'!D312-'STS Analysis'!G312)/'STS Analysis'!D312,"")</f>
        <v/>
      </c>
      <c r="C312" s="393" t="str">
        <f>+IFERROR(('STS Analysis'!E312-'STS Analysis'!H312)/'STS Analysis'!E312,"")</f>
        <v/>
      </c>
      <c r="D312" s="394" t="str">
        <f>IFERROR(('STS Analysis'!D312-'STS Analysis'!G312)/('STS Analysis'!N312-'STS Analysis'!G312),"")</f>
        <v/>
      </c>
      <c r="E312" s="395"/>
      <c r="F312" s="396" t="str">
        <f>+IFERROR(('STS Analysis'!G312-('STS Analysis'!W312))/'STS Analysis'!G312,"")</f>
        <v/>
      </c>
      <c r="G312" s="397" t="str">
        <f>+IFERROR(('STS Analysis'!H312-'STS Analysis'!X312)/'STS Analysis'!H312,"")</f>
        <v/>
      </c>
      <c r="H312" s="397" t="str">
        <f>+IFERROR(('STS Analysis'!I312-'STS Analysis'!Y312)/'STS Analysis'!I312,"")</f>
        <v/>
      </c>
      <c r="I312" s="397" t="str">
        <f>+IFERROR(('STS Analysis'!J312-'STS Analysis'!Z312)/'STS Analysis'!J312,"")</f>
        <v/>
      </c>
      <c r="J312" s="392" t="str">
        <f>+IFERROR(('STS Analysis'!W312-'STS Analysis'!AD312/1000)/'STS Analysis'!W312,"")</f>
        <v/>
      </c>
      <c r="K312" s="397" t="str">
        <f>+IFERROR(('STS Analysis'!X312-'STS Analysis'!AE312)/'STS Analysis'!X312,"")</f>
        <v/>
      </c>
      <c r="L312" s="397" t="str">
        <f>+IFERROR(('STS Analysis'!Y312-'STS Analysis'!AF312)/'STS Analysis'!Y312,"")</f>
        <v/>
      </c>
      <c r="M312" s="397" t="str">
        <f>+IFERROR(('STS Analysis'!Z312-'STS Analysis'!AG312)/'STS Analysis'!Z312,"")</f>
        <v/>
      </c>
      <c r="N312" s="392" t="str">
        <f>+IFERROR(('STS Analysis'!AD312-'STS Analysis'!AK312)/'STS Analysis'!AD312,"")</f>
        <v/>
      </c>
      <c r="O312" s="397" t="str">
        <f>+IFERROR(('STS Analysis'!AE312-'STS Analysis'!AL312)/'STS Analysis'!AE312,"")</f>
        <v/>
      </c>
      <c r="P312" s="397" t="str">
        <f>+IFERROR(('STS Analysis'!AF312-'STS Analysis'!AM312)/'STS Analysis'!AF312,"")</f>
        <v/>
      </c>
      <c r="Q312" s="397" t="str">
        <f>+IFERROR(('STS Analysis'!AG312-'STS Analysis'!AN312)/'STS Analysis'!AG312,"")</f>
        <v/>
      </c>
      <c r="R312" s="392" t="str">
        <f>+IFERROR(('STS Analysis'!AK312-'STS Analysis'!AQ312)/'STS Analysis'!AK312,"")</f>
        <v/>
      </c>
      <c r="S312" s="397" t="str">
        <f>+IFERROR(('STS Analysis'!AL312-'STS Analysis'!AX312)/'STS Analysis'!AL312,"")</f>
        <v/>
      </c>
      <c r="T312" s="397" t="str">
        <f>+IFERROR(('STS Analysis'!AM312-'STS Analysis'!AY312)/'STS Analysis'!AM312,"")</f>
        <v/>
      </c>
      <c r="U312" s="398" t="str">
        <f>+IFERROR(('STS Analysis'!AN312-'STS Analysis'!AZ312)/'STS Analysis'!AN312,"")</f>
        <v/>
      </c>
      <c r="V312" s="396" t="str">
        <f>+IFERROR(('STS Analysis'!D312-'STS Analysis'!AQ312/1000)/'STS Analysis'!D312,"")</f>
        <v/>
      </c>
      <c r="W312" s="399" t="str">
        <f>+IFERROR(('STS Analysis'!E312-'STS Analysis'!AX312)/'STS Analysis'!E312,"")</f>
        <v/>
      </c>
      <c r="X312" s="397" t="str">
        <f>+IFERROR(('STS Analysis'!I312-'STS Analysis'!AY312)/'STS Analysis'!I312,"")</f>
        <v/>
      </c>
      <c r="Y312" s="397" t="str">
        <f>+IFERROR(('STS Analysis'!J312-'STS Analysis'!AZ312)/'STS Analysis'!J312,"")</f>
        <v/>
      </c>
      <c r="Z312" s="400" t="str">
        <f>+IFERROR(('STS Analysis'!K312-'STS Analysis'!BA312)/'STS Analysis'!K312,"")</f>
        <v/>
      </c>
      <c r="AA312" s="392"/>
      <c r="AB312" s="397" t="str">
        <f>+IFERROR(('STS Analysis'!H312-'STS Analysis'!BD312)/'STS Analysis'!H312,"")</f>
        <v/>
      </c>
      <c r="AC312" s="397" t="str">
        <f>+IFERROR(('STS Analysis'!I312-'STS Analysis'!BE312)/'STS Analysis'!I312,"")</f>
        <v/>
      </c>
      <c r="AD312" s="398" t="str">
        <f>+IFERROR(('STS Analysis'!J312-'STS Analysis'!BF312)/'STS Analysis'!J312,"")</f>
        <v/>
      </c>
      <c r="AE312" s="396" t="str">
        <f>+IFERROR(('STS Analysis'!BC312-'STS Analysis'!BI312)/'STS Analysis'!BC312,"")</f>
        <v/>
      </c>
      <c r="AF312" s="397" t="str">
        <f>+IFERROR(('STS Analysis'!BD312-'STS Analysis'!BJ312)/'STS Analysis'!BD312,"")</f>
        <v/>
      </c>
      <c r="AG312" s="397" t="str">
        <f>+IFERROR(('STS Analysis'!BE312-'STS Analysis'!BK312)/'STS Analysis'!BE312,"")</f>
        <v/>
      </c>
      <c r="AH312" s="397" t="str">
        <f>+IFERROR(('STS Analysis'!BF312-'STS Analysis'!BL312)/'STS Analysis'!BF312,"")</f>
        <v/>
      </c>
      <c r="AI312" s="392" t="str">
        <f>+IFERROR(('STS Analysis'!D312-'STS Analysis'!BI312/1000)/'STS Analysis'!D312,"")</f>
        <v/>
      </c>
      <c r="AJ312" s="401" t="str">
        <f>+IFERROR(('STS Analysis'!E312-'STS Analysis'!BJ312)/'STS Analysis'!E312,"")</f>
        <v/>
      </c>
      <c r="AK312" s="397" t="str">
        <f>+IFERROR(('STS Analysis'!I312-'STS Analysis'!BK312)/'STS Analysis'!I312,"")</f>
        <v/>
      </c>
      <c r="AL312" s="397" t="str">
        <f>+IFERROR(('STS Analysis'!J312-'STS Analysis'!BL312)/'STS Analysis'!J312,"")</f>
        <v/>
      </c>
      <c r="AM312" s="398" t="str">
        <f>+IFERROR(('STS Analysis'!K312-'STS Analysis'!BM312)/'STS Analysis'!K312,"")</f>
        <v/>
      </c>
      <c r="AN312" s="402"/>
    </row>
    <row r="313" spans="1:40" ht="15" thickBot="1" x14ac:dyDescent="0.4">
      <c r="A313" s="306">
        <v>43724</v>
      </c>
      <c r="B313" s="381">
        <f>+IFERROR(('STS Analysis'!D313-'STS Analysis'!G313)/'STS Analysis'!D313,"")</f>
        <v>0.79066376036219566</v>
      </c>
      <c r="C313" s="382" t="str">
        <f>+IFERROR(('STS Analysis'!E313-'STS Analysis'!H313)/'STS Analysis'!E313,"")</f>
        <v/>
      </c>
      <c r="D313" s="383">
        <f>IFERROR(('STS Analysis'!D313-'STS Analysis'!G313)/('STS Analysis'!N313-'STS Analysis'!G313),"")</f>
        <v>1.811503952252615E-2</v>
      </c>
      <c r="E313" s="384"/>
      <c r="F313" s="385" t="str">
        <f>+IFERROR(('STS Analysis'!G313-('STS Analysis'!W313))/'STS Analysis'!G313,"")</f>
        <v/>
      </c>
      <c r="G313" s="386" t="str">
        <f>+IFERROR(('STS Analysis'!H313-'STS Analysis'!X313)/'STS Analysis'!H313,"")</f>
        <v/>
      </c>
      <c r="H313" s="386" t="str">
        <f>+IFERROR(('STS Analysis'!I313-'STS Analysis'!Y313)/'STS Analysis'!I313,"")</f>
        <v/>
      </c>
      <c r="I313" s="386" t="str">
        <f>+IFERROR(('STS Analysis'!J313-'STS Analysis'!Z313)/'STS Analysis'!J313,"")</f>
        <v/>
      </c>
      <c r="J313" s="381" t="str">
        <f>+IFERROR(('STS Analysis'!W313-'STS Analysis'!AD313/1000)/'STS Analysis'!W313,"")</f>
        <v/>
      </c>
      <c r="K313" s="386" t="str">
        <f>+IFERROR(('STS Analysis'!X313-'STS Analysis'!AE313)/'STS Analysis'!X313,"")</f>
        <v/>
      </c>
      <c r="L313" s="386" t="str">
        <f>+IFERROR(('STS Analysis'!Y313-'STS Analysis'!AF313)/'STS Analysis'!Y313,"")</f>
        <v/>
      </c>
      <c r="M313" s="386" t="str">
        <f>+IFERROR(('STS Analysis'!Z313-'STS Analysis'!AG313)/'STS Analysis'!Z313,"")</f>
        <v/>
      </c>
      <c r="N313" s="381" t="str">
        <f>+IFERROR(('STS Analysis'!AD313-'STS Analysis'!AK313)/'STS Analysis'!AD313,"")</f>
        <v/>
      </c>
      <c r="O313" s="386" t="str">
        <f>+IFERROR(('STS Analysis'!AE313-'STS Analysis'!AL313)/'STS Analysis'!AE313,"")</f>
        <v/>
      </c>
      <c r="P313" s="386" t="str">
        <f>+IFERROR(('STS Analysis'!AF313-'STS Analysis'!AM313)/'STS Analysis'!AF313,"")</f>
        <v/>
      </c>
      <c r="Q313" s="386" t="str">
        <f>+IFERROR(('STS Analysis'!AG313-'STS Analysis'!AN313)/'STS Analysis'!AG313,"")</f>
        <v/>
      </c>
      <c r="R313" s="381" t="str">
        <f>+IFERROR(('STS Analysis'!AK313-'STS Analysis'!AQ313)/'STS Analysis'!AK313,"")</f>
        <v/>
      </c>
      <c r="S313" s="386" t="str">
        <f>+IFERROR(('STS Analysis'!AL313-'STS Analysis'!AX313)/'STS Analysis'!AL313,"")</f>
        <v/>
      </c>
      <c r="T313" s="386" t="str">
        <f>+IFERROR(('STS Analysis'!AM313-'STS Analysis'!AY313)/'STS Analysis'!AM313,"")</f>
        <v/>
      </c>
      <c r="U313" s="387" t="str">
        <f>+IFERROR(('STS Analysis'!AN313-'STS Analysis'!AZ313)/'STS Analysis'!AN313,"")</f>
        <v/>
      </c>
      <c r="V313" s="385" t="str">
        <f>+IFERROR(('STS Analysis'!D313-'STS Analysis'!AQ313/1000)/'STS Analysis'!D313,"")</f>
        <v/>
      </c>
      <c r="W313" s="388" t="str">
        <f>+IFERROR(('STS Analysis'!E313-'STS Analysis'!AX313)/'STS Analysis'!E313,"")</f>
        <v/>
      </c>
      <c r="X313" s="386" t="str">
        <f>+IFERROR(('STS Analysis'!I313-'STS Analysis'!AY313)/'STS Analysis'!I313,"")</f>
        <v/>
      </c>
      <c r="Y313" s="386" t="str">
        <f>+IFERROR(('STS Analysis'!J313-'STS Analysis'!AZ313)/'STS Analysis'!J313,"")</f>
        <v/>
      </c>
      <c r="Z313" s="389" t="str">
        <f>+IFERROR(('STS Analysis'!K313-'STS Analysis'!BA313)/'STS Analysis'!K313,"")</f>
        <v/>
      </c>
      <c r="AA313" s="381"/>
      <c r="AB313" s="386" t="str">
        <f>+IFERROR(('STS Analysis'!H313-'STS Analysis'!BD313)/'STS Analysis'!H313,"")</f>
        <v/>
      </c>
      <c r="AC313" s="386" t="str">
        <f>+IFERROR(('STS Analysis'!I313-'STS Analysis'!BE313)/'STS Analysis'!I313,"")</f>
        <v/>
      </c>
      <c r="AD313" s="387" t="str">
        <f>+IFERROR(('STS Analysis'!J313-'STS Analysis'!BF313)/'STS Analysis'!J313,"")</f>
        <v/>
      </c>
      <c r="AE313" s="385" t="str">
        <f>+IFERROR(('STS Analysis'!BC313-'STS Analysis'!BI313)/'STS Analysis'!BC313,"")</f>
        <v/>
      </c>
      <c r="AF313" s="386" t="str">
        <f>+IFERROR(('STS Analysis'!BD313-'STS Analysis'!BJ313)/'STS Analysis'!BD313,"")</f>
        <v/>
      </c>
      <c r="AG313" s="386" t="str">
        <f>+IFERROR(('STS Analysis'!BE313-'STS Analysis'!BK313)/'STS Analysis'!BE313,"")</f>
        <v/>
      </c>
      <c r="AH313" s="386" t="str">
        <f>+IFERROR(('STS Analysis'!BF313-'STS Analysis'!BL313)/'STS Analysis'!BF313,"")</f>
        <v/>
      </c>
      <c r="AI313" s="381" t="str">
        <f>+IFERROR(('STS Analysis'!D313-'STS Analysis'!BI313/1000)/'STS Analysis'!D313,"")</f>
        <v/>
      </c>
      <c r="AJ313" s="390" t="str">
        <f>+IFERROR(('STS Analysis'!E313-'STS Analysis'!BJ313)/'STS Analysis'!E313,"")</f>
        <v/>
      </c>
      <c r="AK313" s="386" t="str">
        <f>+IFERROR(('STS Analysis'!I313-'STS Analysis'!BK313)/'STS Analysis'!I313,"")</f>
        <v/>
      </c>
      <c r="AL313" s="386" t="str">
        <f>+IFERROR(('STS Analysis'!J313-'STS Analysis'!BL313)/'STS Analysis'!J313,"")</f>
        <v/>
      </c>
      <c r="AM313" s="387" t="str">
        <f>+IFERROR(('STS Analysis'!K313-'STS Analysis'!BM313)/'STS Analysis'!K313,"")</f>
        <v/>
      </c>
      <c r="AN313" s="391"/>
    </row>
    <row r="314" spans="1:40" ht="15" thickBot="1" x14ac:dyDescent="0.4">
      <c r="A314" s="306">
        <v>43725</v>
      </c>
      <c r="B314" s="381" t="str">
        <f>+IFERROR(('STS Analysis'!D314-'STS Analysis'!G314)/'STS Analysis'!D314,"")</f>
        <v/>
      </c>
      <c r="C314" s="382" t="str">
        <f>+IFERROR(('STS Analysis'!E314-'STS Analysis'!H314)/'STS Analysis'!E314,"")</f>
        <v/>
      </c>
      <c r="D314" s="383" t="str">
        <f>IFERROR(('STS Analysis'!D314-'STS Analysis'!G314)/('STS Analysis'!N314-'STS Analysis'!G314),"")</f>
        <v/>
      </c>
      <c r="E314" s="384"/>
      <c r="F314" s="385" t="str">
        <f>+IFERROR(('STS Analysis'!G314-('STS Analysis'!W314))/'STS Analysis'!G314,"")</f>
        <v/>
      </c>
      <c r="G314" s="386" t="str">
        <f>+IFERROR(('STS Analysis'!H314-'STS Analysis'!X314)/'STS Analysis'!H314,"")</f>
        <v/>
      </c>
      <c r="H314" s="386" t="str">
        <f>+IFERROR(('STS Analysis'!I314-'STS Analysis'!Y314)/'STS Analysis'!I314,"")</f>
        <v/>
      </c>
      <c r="I314" s="386" t="str">
        <f>+IFERROR(('STS Analysis'!J314-'STS Analysis'!Z314)/'STS Analysis'!J314,"")</f>
        <v/>
      </c>
      <c r="J314" s="381" t="str">
        <f>+IFERROR(('STS Analysis'!W314-'STS Analysis'!AD314/1000)/'STS Analysis'!W314,"")</f>
        <v/>
      </c>
      <c r="K314" s="386" t="str">
        <f>+IFERROR(('STS Analysis'!X314-'STS Analysis'!AE314)/'STS Analysis'!X314,"")</f>
        <v/>
      </c>
      <c r="L314" s="386" t="str">
        <f>+IFERROR(('STS Analysis'!Y314-'STS Analysis'!AF314)/'STS Analysis'!Y314,"")</f>
        <v/>
      </c>
      <c r="M314" s="386" t="str">
        <f>+IFERROR(('STS Analysis'!Z314-'STS Analysis'!AG314)/'STS Analysis'!Z314,"")</f>
        <v/>
      </c>
      <c r="N314" s="381" t="str">
        <f>+IFERROR(('STS Analysis'!AD314-'STS Analysis'!AK314)/'STS Analysis'!AD314,"")</f>
        <v/>
      </c>
      <c r="O314" s="386" t="str">
        <f>+IFERROR(('STS Analysis'!AE314-'STS Analysis'!AL314)/'STS Analysis'!AE314,"")</f>
        <v/>
      </c>
      <c r="P314" s="386" t="str">
        <f>+IFERROR(('STS Analysis'!AF314-'STS Analysis'!AM314)/'STS Analysis'!AF314,"")</f>
        <v/>
      </c>
      <c r="Q314" s="386" t="str">
        <f>+IFERROR(('STS Analysis'!AG314-'STS Analysis'!AN314)/'STS Analysis'!AG314,"")</f>
        <v/>
      </c>
      <c r="R314" s="381" t="str">
        <f>+IFERROR(('STS Analysis'!AK314-'STS Analysis'!AQ314)/'STS Analysis'!AK314,"")</f>
        <v/>
      </c>
      <c r="S314" s="386" t="str">
        <f>+IFERROR(('STS Analysis'!AL314-'STS Analysis'!AX314)/'STS Analysis'!AL314,"")</f>
        <v/>
      </c>
      <c r="T314" s="386" t="str">
        <f>+IFERROR(('STS Analysis'!AM314-'STS Analysis'!AY314)/'STS Analysis'!AM314,"")</f>
        <v/>
      </c>
      <c r="U314" s="387" t="str">
        <f>+IFERROR(('STS Analysis'!AN314-'STS Analysis'!AZ314)/'STS Analysis'!AN314,"")</f>
        <v/>
      </c>
      <c r="V314" s="385" t="str">
        <f>+IFERROR(('STS Analysis'!D314-'STS Analysis'!AQ314/1000)/'STS Analysis'!D314,"")</f>
        <v/>
      </c>
      <c r="W314" s="388" t="str">
        <f>+IFERROR(('STS Analysis'!E314-'STS Analysis'!AX314)/'STS Analysis'!E314,"")</f>
        <v/>
      </c>
      <c r="X314" s="386" t="str">
        <f>+IFERROR(('STS Analysis'!I314-'STS Analysis'!AY314)/'STS Analysis'!I314,"")</f>
        <v/>
      </c>
      <c r="Y314" s="386" t="str">
        <f>+IFERROR(('STS Analysis'!J314-'STS Analysis'!AZ314)/'STS Analysis'!J314,"")</f>
        <v/>
      </c>
      <c r="Z314" s="389" t="str">
        <f>+IFERROR(('STS Analysis'!K314-'STS Analysis'!BA314)/'STS Analysis'!K314,"")</f>
        <v/>
      </c>
      <c r="AA314" s="381"/>
      <c r="AB314" s="386" t="str">
        <f>+IFERROR(('STS Analysis'!H314-'STS Analysis'!BD314)/'STS Analysis'!H314,"")</f>
        <v/>
      </c>
      <c r="AC314" s="386" t="str">
        <f>+IFERROR(('STS Analysis'!I314-'STS Analysis'!BE314)/'STS Analysis'!I314,"")</f>
        <v/>
      </c>
      <c r="AD314" s="387" t="str">
        <f>+IFERROR(('STS Analysis'!J314-'STS Analysis'!BF314)/'STS Analysis'!J314,"")</f>
        <v/>
      </c>
      <c r="AE314" s="385" t="str">
        <f>+IFERROR(('STS Analysis'!BC314-'STS Analysis'!BI314)/'STS Analysis'!BC314,"")</f>
        <v/>
      </c>
      <c r="AF314" s="386" t="str">
        <f>+IFERROR(('STS Analysis'!BD314-'STS Analysis'!BJ314)/'STS Analysis'!BD314,"")</f>
        <v/>
      </c>
      <c r="AG314" s="386" t="str">
        <f>+IFERROR(('STS Analysis'!BE314-'STS Analysis'!BK314)/'STS Analysis'!BE314,"")</f>
        <v/>
      </c>
      <c r="AH314" s="386" t="str">
        <f>+IFERROR(('STS Analysis'!BF314-'STS Analysis'!BL314)/'STS Analysis'!BF314,"")</f>
        <v/>
      </c>
      <c r="AI314" s="381" t="str">
        <f>+IFERROR(('STS Analysis'!D314-'STS Analysis'!BI314/1000)/'STS Analysis'!D314,"")</f>
        <v/>
      </c>
      <c r="AJ314" s="390" t="str">
        <f>+IFERROR(('STS Analysis'!E314-'STS Analysis'!BJ314)/'STS Analysis'!E314,"")</f>
        <v/>
      </c>
      <c r="AK314" s="386" t="str">
        <f>+IFERROR(('STS Analysis'!I314-'STS Analysis'!BK314)/'STS Analysis'!I314,"")</f>
        <v/>
      </c>
      <c r="AL314" s="386" t="str">
        <f>+IFERROR(('STS Analysis'!J314-'STS Analysis'!BL314)/'STS Analysis'!J314,"")</f>
        <v/>
      </c>
      <c r="AM314" s="387" t="str">
        <f>+IFERROR(('STS Analysis'!K314-'STS Analysis'!BM314)/'STS Analysis'!K314,"")</f>
        <v/>
      </c>
      <c r="AN314" s="391"/>
    </row>
    <row r="315" spans="1:40" ht="15" thickBot="1" x14ac:dyDescent="0.4">
      <c r="A315" s="306">
        <v>43726</v>
      </c>
      <c r="B315" s="381">
        <f>+IFERROR(('STS Analysis'!D315-'STS Analysis'!G315)/'STS Analysis'!D315,"")</f>
        <v>0.28801759649092773</v>
      </c>
      <c r="C315" s="382">
        <f>+IFERROR(('STS Analysis'!E315-'STS Analysis'!H315)/'STS Analysis'!E315,"")</f>
        <v>0.54285714285714282</v>
      </c>
      <c r="D315" s="383">
        <f>IFERROR(('STS Analysis'!D315-'STS Analysis'!G315)/('STS Analysis'!N315-'STS Analysis'!G315),"")</f>
        <v>3.0408242568677336E-2</v>
      </c>
      <c r="E315" s="384"/>
      <c r="F315" s="385" t="str">
        <f>+IFERROR(('STS Analysis'!G315-('STS Analysis'!W315))/'STS Analysis'!G315,"")</f>
        <v/>
      </c>
      <c r="G315" s="386" t="str">
        <f>+IFERROR(('STS Analysis'!H315-'STS Analysis'!X315)/'STS Analysis'!H315,"")</f>
        <v/>
      </c>
      <c r="H315" s="386" t="str">
        <f>+IFERROR(('STS Analysis'!I315-'STS Analysis'!Y315)/'STS Analysis'!I315,"")</f>
        <v/>
      </c>
      <c r="I315" s="386" t="str">
        <f>+IFERROR(('STS Analysis'!J315-'STS Analysis'!Z315)/'STS Analysis'!J315,"")</f>
        <v/>
      </c>
      <c r="J315" s="381" t="str">
        <f>+IFERROR(('STS Analysis'!W315-'STS Analysis'!AD315/1000)/'STS Analysis'!W315,"")</f>
        <v/>
      </c>
      <c r="K315" s="386" t="str">
        <f>+IFERROR(('STS Analysis'!X315-'STS Analysis'!AE315)/'STS Analysis'!X315,"")</f>
        <v/>
      </c>
      <c r="L315" s="386" t="str">
        <f>+IFERROR(('STS Analysis'!Y315-'STS Analysis'!AF315)/'STS Analysis'!Y315,"")</f>
        <v/>
      </c>
      <c r="M315" s="386" t="str">
        <f>+IFERROR(('STS Analysis'!Z315-'STS Analysis'!AG315)/'STS Analysis'!Z315,"")</f>
        <v/>
      </c>
      <c r="N315" s="381" t="str">
        <f>+IFERROR(('STS Analysis'!AD315-'STS Analysis'!AK315)/'STS Analysis'!AD315,"")</f>
        <v/>
      </c>
      <c r="O315" s="386" t="str">
        <f>+IFERROR(('STS Analysis'!AE315-'STS Analysis'!AL315)/'STS Analysis'!AE315,"")</f>
        <v/>
      </c>
      <c r="P315" s="386" t="str">
        <f>+IFERROR(('STS Analysis'!AF315-'STS Analysis'!AM315)/'STS Analysis'!AF315,"")</f>
        <v/>
      </c>
      <c r="Q315" s="386" t="str">
        <f>+IFERROR(('STS Analysis'!AG315-'STS Analysis'!AN315)/'STS Analysis'!AG315,"")</f>
        <v/>
      </c>
      <c r="R315" s="381" t="str">
        <f>+IFERROR(('STS Analysis'!AK315-'STS Analysis'!AQ315)/'STS Analysis'!AK315,"")</f>
        <v/>
      </c>
      <c r="S315" s="386" t="str">
        <f>+IFERROR(('STS Analysis'!AL315-'STS Analysis'!AX315)/'STS Analysis'!AL315,"")</f>
        <v/>
      </c>
      <c r="T315" s="386" t="str">
        <f>+IFERROR(('STS Analysis'!AM315-'STS Analysis'!AY315)/'STS Analysis'!AM315,"")</f>
        <v/>
      </c>
      <c r="U315" s="387" t="str">
        <f>+IFERROR(('STS Analysis'!AN315-'STS Analysis'!AZ315)/'STS Analysis'!AN315,"")</f>
        <v/>
      </c>
      <c r="V315" s="385">
        <f>+IFERROR(('STS Analysis'!D315-'STS Analysis'!AQ315/1000)/'STS Analysis'!D315,"")</f>
        <v>1</v>
      </c>
      <c r="W315" s="388">
        <f>+IFERROR(('STS Analysis'!E315-'STS Analysis'!AX315)/'STS Analysis'!E315,"")</f>
        <v>1</v>
      </c>
      <c r="X315" s="386">
        <f>+IFERROR(('STS Analysis'!I315-'STS Analysis'!AY315)/'STS Analysis'!I315,"")</f>
        <v>0.8700854700854701</v>
      </c>
      <c r="Y315" s="386" t="str">
        <f>+IFERROR(('STS Analysis'!J315-'STS Analysis'!AZ315)/'STS Analysis'!J315,"")</f>
        <v/>
      </c>
      <c r="Z315" s="389" t="str">
        <f>+IFERROR(('STS Analysis'!K315-'STS Analysis'!BA315)/'STS Analysis'!K315,"")</f>
        <v/>
      </c>
      <c r="AA315" s="381"/>
      <c r="AB315" s="386" t="str">
        <f>+IFERROR(('STS Analysis'!H315-'STS Analysis'!BD315)/'STS Analysis'!H315,"")</f>
        <v/>
      </c>
      <c r="AC315" s="386" t="str">
        <f>+IFERROR(('STS Analysis'!I315-'STS Analysis'!BE315)/'STS Analysis'!I315,"")</f>
        <v/>
      </c>
      <c r="AD315" s="387" t="str">
        <f>+IFERROR(('STS Analysis'!J315-'STS Analysis'!BF315)/'STS Analysis'!J315,"")</f>
        <v/>
      </c>
      <c r="AE315" s="385" t="str">
        <f>+IFERROR(('STS Analysis'!BC315-'STS Analysis'!BI315)/'STS Analysis'!BC315,"")</f>
        <v/>
      </c>
      <c r="AF315" s="386" t="str">
        <f>+IFERROR(('STS Analysis'!BD315-'STS Analysis'!BJ315)/'STS Analysis'!BD315,"")</f>
        <v/>
      </c>
      <c r="AG315" s="386" t="str">
        <f>+IFERROR(('STS Analysis'!BE315-'STS Analysis'!BK315)/'STS Analysis'!BE315,"")</f>
        <v/>
      </c>
      <c r="AH315" s="386" t="str">
        <f>+IFERROR(('STS Analysis'!BF315-'STS Analysis'!BL315)/'STS Analysis'!BF315,"")</f>
        <v/>
      </c>
      <c r="AI315" s="381">
        <f>+IFERROR(('STS Analysis'!D315-'STS Analysis'!BI315/1000)/'STS Analysis'!D315,"")</f>
        <v>1</v>
      </c>
      <c r="AJ315" s="390">
        <f>+IFERROR(('STS Analysis'!E315-'STS Analysis'!BJ315)/'STS Analysis'!E315,"")</f>
        <v>1</v>
      </c>
      <c r="AK315" s="386">
        <f>+IFERROR(('STS Analysis'!I315-'STS Analysis'!BK315)/'STS Analysis'!I315,"")</f>
        <v>0.81623931623931623</v>
      </c>
      <c r="AL315" s="386" t="str">
        <f>+IFERROR(('STS Analysis'!J315-'STS Analysis'!BL315)/'STS Analysis'!J315,"")</f>
        <v/>
      </c>
      <c r="AM315" s="387" t="str">
        <f>+IFERROR(('STS Analysis'!K315-'STS Analysis'!BM315)/'STS Analysis'!K315,"")</f>
        <v/>
      </c>
      <c r="AN315" s="391"/>
    </row>
    <row r="316" spans="1:40" ht="15" thickBot="1" x14ac:dyDescent="0.4">
      <c r="A316" s="306">
        <v>43727</v>
      </c>
      <c r="B316" s="381" t="str">
        <f>+IFERROR(('STS Analysis'!D316-'STS Analysis'!G316)/'STS Analysis'!D316,"")</f>
        <v/>
      </c>
      <c r="C316" s="382" t="str">
        <f>+IFERROR(('STS Analysis'!E316-'STS Analysis'!H316)/'STS Analysis'!E316,"")</f>
        <v/>
      </c>
      <c r="D316" s="383" t="str">
        <f>IFERROR(('STS Analysis'!D316-'STS Analysis'!G316)/('STS Analysis'!N316-'STS Analysis'!G316),"")</f>
        <v/>
      </c>
      <c r="E316" s="384"/>
      <c r="F316" s="385" t="str">
        <f>+IFERROR(('STS Analysis'!G316-('STS Analysis'!W316))/'STS Analysis'!G316,"")</f>
        <v/>
      </c>
      <c r="G316" s="386" t="str">
        <f>+IFERROR(('STS Analysis'!H316-'STS Analysis'!X316)/'STS Analysis'!H316,"")</f>
        <v/>
      </c>
      <c r="H316" s="386" t="str">
        <f>+IFERROR(('STS Analysis'!I316-'STS Analysis'!Y316)/'STS Analysis'!I316,"")</f>
        <v/>
      </c>
      <c r="I316" s="386" t="str">
        <f>+IFERROR(('STS Analysis'!J316-'STS Analysis'!Z316)/'STS Analysis'!J316,"")</f>
        <v/>
      </c>
      <c r="J316" s="381" t="str">
        <f>+IFERROR(('STS Analysis'!W316-'STS Analysis'!AD316/1000)/'STS Analysis'!W316,"")</f>
        <v/>
      </c>
      <c r="K316" s="386" t="str">
        <f>+IFERROR(('STS Analysis'!X316-'STS Analysis'!AE316)/'STS Analysis'!X316,"")</f>
        <v/>
      </c>
      <c r="L316" s="386" t="str">
        <f>+IFERROR(('STS Analysis'!Y316-'STS Analysis'!AF316)/'STS Analysis'!Y316,"")</f>
        <v/>
      </c>
      <c r="M316" s="386" t="str">
        <f>+IFERROR(('STS Analysis'!Z316-'STS Analysis'!AG316)/'STS Analysis'!Z316,"")</f>
        <v/>
      </c>
      <c r="N316" s="381" t="str">
        <f>+IFERROR(('STS Analysis'!AD316-'STS Analysis'!AK316)/'STS Analysis'!AD316,"")</f>
        <v/>
      </c>
      <c r="O316" s="386" t="str">
        <f>+IFERROR(('STS Analysis'!AE316-'STS Analysis'!AL316)/'STS Analysis'!AE316,"")</f>
        <v/>
      </c>
      <c r="P316" s="386" t="str">
        <f>+IFERROR(('STS Analysis'!AF316-'STS Analysis'!AM316)/'STS Analysis'!AF316,"")</f>
        <v/>
      </c>
      <c r="Q316" s="386" t="str">
        <f>+IFERROR(('STS Analysis'!AG316-'STS Analysis'!AN316)/'STS Analysis'!AG316,"")</f>
        <v/>
      </c>
      <c r="R316" s="381" t="str">
        <f>+IFERROR(('STS Analysis'!AK316-'STS Analysis'!AQ316)/'STS Analysis'!AK316,"")</f>
        <v/>
      </c>
      <c r="S316" s="386" t="str">
        <f>+IFERROR(('STS Analysis'!AL316-'STS Analysis'!AX316)/'STS Analysis'!AL316,"")</f>
        <v/>
      </c>
      <c r="T316" s="386" t="str">
        <f>+IFERROR(('STS Analysis'!AM316-'STS Analysis'!AY316)/'STS Analysis'!AM316,"")</f>
        <v/>
      </c>
      <c r="U316" s="387" t="str">
        <f>+IFERROR(('STS Analysis'!AN316-'STS Analysis'!AZ316)/'STS Analysis'!AN316,"")</f>
        <v/>
      </c>
      <c r="V316" s="385" t="str">
        <f>+IFERROR(('STS Analysis'!D316-'STS Analysis'!AQ316/1000)/'STS Analysis'!D316,"")</f>
        <v/>
      </c>
      <c r="W316" s="388" t="str">
        <f>+IFERROR(('STS Analysis'!E316-'STS Analysis'!AX316)/'STS Analysis'!E316,"")</f>
        <v/>
      </c>
      <c r="X316" s="386" t="str">
        <f>+IFERROR(('STS Analysis'!I316-'STS Analysis'!AY316)/'STS Analysis'!I316,"")</f>
        <v/>
      </c>
      <c r="Y316" s="386" t="str">
        <f>+IFERROR(('STS Analysis'!J316-'STS Analysis'!AZ316)/'STS Analysis'!J316,"")</f>
        <v/>
      </c>
      <c r="Z316" s="389" t="str">
        <f>+IFERROR(('STS Analysis'!K316-'STS Analysis'!BA316)/'STS Analysis'!K316,"")</f>
        <v/>
      </c>
      <c r="AA316" s="381"/>
      <c r="AB316" s="386" t="str">
        <f>+IFERROR(('STS Analysis'!H316-'STS Analysis'!BD316)/'STS Analysis'!H316,"")</f>
        <v/>
      </c>
      <c r="AC316" s="386" t="str">
        <f>+IFERROR(('STS Analysis'!I316-'STS Analysis'!BE316)/'STS Analysis'!I316,"")</f>
        <v/>
      </c>
      <c r="AD316" s="387" t="str">
        <f>+IFERROR(('STS Analysis'!J316-'STS Analysis'!BF316)/'STS Analysis'!J316,"")</f>
        <v/>
      </c>
      <c r="AE316" s="385" t="str">
        <f>+IFERROR(('STS Analysis'!BC316-'STS Analysis'!BI316)/'STS Analysis'!BC316,"")</f>
        <v/>
      </c>
      <c r="AF316" s="386" t="str">
        <f>+IFERROR(('STS Analysis'!BD316-'STS Analysis'!BJ316)/'STS Analysis'!BD316,"")</f>
        <v/>
      </c>
      <c r="AG316" s="386" t="str">
        <f>+IFERROR(('STS Analysis'!BE316-'STS Analysis'!BK316)/'STS Analysis'!BE316,"")</f>
        <v/>
      </c>
      <c r="AH316" s="386" t="str">
        <f>+IFERROR(('STS Analysis'!BF316-'STS Analysis'!BL316)/'STS Analysis'!BF316,"")</f>
        <v/>
      </c>
      <c r="AI316" s="381" t="str">
        <f>+IFERROR(('STS Analysis'!D316-'STS Analysis'!BI316/1000)/'STS Analysis'!D316,"")</f>
        <v/>
      </c>
      <c r="AJ316" s="390" t="str">
        <f>+IFERROR(('STS Analysis'!E316-'STS Analysis'!BJ316)/'STS Analysis'!E316,"")</f>
        <v/>
      </c>
      <c r="AK316" s="386" t="str">
        <f>+IFERROR(('STS Analysis'!I316-'STS Analysis'!BK316)/'STS Analysis'!I316,"")</f>
        <v/>
      </c>
      <c r="AL316" s="386" t="str">
        <f>+IFERROR(('STS Analysis'!J316-'STS Analysis'!BL316)/'STS Analysis'!J316,"")</f>
        <v/>
      </c>
      <c r="AM316" s="387" t="str">
        <f>+IFERROR(('STS Analysis'!K316-'STS Analysis'!BM316)/'STS Analysis'!K316,"")</f>
        <v/>
      </c>
      <c r="AN316" s="391"/>
    </row>
    <row r="317" spans="1:40" ht="15" thickBot="1" x14ac:dyDescent="0.4">
      <c r="A317" s="306">
        <v>43728</v>
      </c>
      <c r="B317" s="381">
        <f>+IFERROR(('STS Analysis'!D317-'STS Analysis'!G317)/'STS Analysis'!D317,"")</f>
        <v>0.92039728771090235</v>
      </c>
      <c r="C317" s="382" t="str">
        <f>+IFERROR(('STS Analysis'!E317-'STS Analysis'!H317)/'STS Analysis'!E317,"")</f>
        <v/>
      </c>
      <c r="D317" s="383">
        <f>IFERROR(('STS Analysis'!D317-'STS Analysis'!G317)/('STS Analysis'!N317-'STS Analysis'!G317),"")</f>
        <v>0.25165534217787311</v>
      </c>
      <c r="E317" s="384"/>
      <c r="F317" s="385" t="str">
        <f>+IFERROR(('STS Analysis'!G317-('STS Analysis'!W317))/'STS Analysis'!G317,"")</f>
        <v/>
      </c>
      <c r="G317" s="386" t="str">
        <f>+IFERROR(('STS Analysis'!H317-'STS Analysis'!X317)/'STS Analysis'!H317,"")</f>
        <v/>
      </c>
      <c r="H317" s="386" t="str">
        <f>+IFERROR(('STS Analysis'!I317-'STS Analysis'!Y317)/'STS Analysis'!I317,"")</f>
        <v/>
      </c>
      <c r="I317" s="386" t="str">
        <f>+IFERROR(('STS Analysis'!J317-'STS Analysis'!Z317)/'STS Analysis'!J317,"")</f>
        <v/>
      </c>
      <c r="J317" s="381" t="str">
        <f>+IFERROR(('STS Analysis'!W317-'STS Analysis'!AD317/1000)/'STS Analysis'!W317,"")</f>
        <v/>
      </c>
      <c r="K317" s="386" t="str">
        <f>+IFERROR(('STS Analysis'!X317-'STS Analysis'!AE317)/'STS Analysis'!X317,"")</f>
        <v/>
      </c>
      <c r="L317" s="386" t="str">
        <f>+IFERROR(('STS Analysis'!Y317-'STS Analysis'!AF317)/'STS Analysis'!Y317,"")</f>
        <v/>
      </c>
      <c r="M317" s="386" t="str">
        <f>+IFERROR(('STS Analysis'!Z317-'STS Analysis'!AG317)/'STS Analysis'!Z317,"")</f>
        <v/>
      </c>
      <c r="N317" s="381" t="str">
        <f>+IFERROR(('STS Analysis'!AD317-'STS Analysis'!AK317)/'STS Analysis'!AD317,"")</f>
        <v/>
      </c>
      <c r="O317" s="386" t="str">
        <f>+IFERROR(('STS Analysis'!AE317-'STS Analysis'!AL317)/'STS Analysis'!AE317,"")</f>
        <v/>
      </c>
      <c r="P317" s="386" t="str">
        <f>+IFERROR(('STS Analysis'!AF317-'STS Analysis'!AM317)/'STS Analysis'!AF317,"")</f>
        <v/>
      </c>
      <c r="Q317" s="386" t="str">
        <f>+IFERROR(('STS Analysis'!AG317-'STS Analysis'!AN317)/'STS Analysis'!AG317,"")</f>
        <v/>
      </c>
      <c r="R317" s="381" t="str">
        <f>+IFERROR(('STS Analysis'!AK317-'STS Analysis'!AQ317)/'STS Analysis'!AK317,"")</f>
        <v/>
      </c>
      <c r="S317" s="386" t="str">
        <f>+IFERROR(('STS Analysis'!AL317-'STS Analysis'!AX317)/'STS Analysis'!AL317,"")</f>
        <v/>
      </c>
      <c r="T317" s="386" t="str">
        <f>+IFERROR(('STS Analysis'!AM317-'STS Analysis'!AY317)/'STS Analysis'!AM317,"")</f>
        <v/>
      </c>
      <c r="U317" s="387" t="str">
        <f>+IFERROR(('STS Analysis'!AN317-'STS Analysis'!AZ317)/'STS Analysis'!AN317,"")</f>
        <v/>
      </c>
      <c r="V317" s="385" t="str">
        <f>+IFERROR(('STS Analysis'!D317-'STS Analysis'!AQ317/1000)/'STS Analysis'!D317,"")</f>
        <v/>
      </c>
      <c r="W317" s="388" t="str">
        <f>+IFERROR(('STS Analysis'!E317-'STS Analysis'!AX317)/'STS Analysis'!E317,"")</f>
        <v/>
      </c>
      <c r="X317" s="386" t="str">
        <f>+IFERROR(('STS Analysis'!I317-'STS Analysis'!AY317)/'STS Analysis'!I317,"")</f>
        <v/>
      </c>
      <c r="Y317" s="386" t="str">
        <f>+IFERROR(('STS Analysis'!J317-'STS Analysis'!AZ317)/'STS Analysis'!J317,"")</f>
        <v/>
      </c>
      <c r="Z317" s="389" t="str">
        <f>+IFERROR(('STS Analysis'!K317-'STS Analysis'!BA317)/'STS Analysis'!K317,"")</f>
        <v/>
      </c>
      <c r="AA317" s="381"/>
      <c r="AB317" s="386" t="str">
        <f>+IFERROR(('STS Analysis'!H317-'STS Analysis'!BD317)/'STS Analysis'!H317,"")</f>
        <v/>
      </c>
      <c r="AC317" s="386" t="str">
        <f>+IFERROR(('STS Analysis'!I317-'STS Analysis'!BE317)/'STS Analysis'!I317,"")</f>
        <v/>
      </c>
      <c r="AD317" s="387" t="str">
        <f>+IFERROR(('STS Analysis'!J317-'STS Analysis'!BF317)/'STS Analysis'!J317,"")</f>
        <v/>
      </c>
      <c r="AE317" s="385" t="str">
        <f>+IFERROR(('STS Analysis'!BC317-'STS Analysis'!BI317)/'STS Analysis'!BC317,"")</f>
        <v/>
      </c>
      <c r="AF317" s="386" t="str">
        <f>+IFERROR(('STS Analysis'!BD317-'STS Analysis'!BJ317)/'STS Analysis'!BD317,"")</f>
        <v/>
      </c>
      <c r="AG317" s="386" t="str">
        <f>+IFERROR(('STS Analysis'!BE317-'STS Analysis'!BK317)/'STS Analysis'!BE317,"")</f>
        <v/>
      </c>
      <c r="AH317" s="386" t="str">
        <f>+IFERROR(('STS Analysis'!BF317-'STS Analysis'!BL317)/'STS Analysis'!BF317,"")</f>
        <v/>
      </c>
      <c r="AI317" s="381" t="str">
        <f>+IFERROR(('STS Analysis'!D317-'STS Analysis'!BI317/1000)/'STS Analysis'!D317,"")</f>
        <v/>
      </c>
      <c r="AJ317" s="390" t="str">
        <f>+IFERROR(('STS Analysis'!E317-'STS Analysis'!BJ317)/'STS Analysis'!E317,"")</f>
        <v/>
      </c>
      <c r="AK317" s="386" t="str">
        <f>+IFERROR(('STS Analysis'!I317-'STS Analysis'!BK317)/'STS Analysis'!I317,"")</f>
        <v/>
      </c>
      <c r="AL317" s="386" t="str">
        <f>+IFERROR(('STS Analysis'!J317-'STS Analysis'!BL317)/'STS Analysis'!J317,"")</f>
        <v/>
      </c>
      <c r="AM317" s="387" t="str">
        <f>+IFERROR(('STS Analysis'!K317-'STS Analysis'!BM317)/'STS Analysis'!K317,"")</f>
        <v/>
      </c>
      <c r="AN317" s="391"/>
    </row>
    <row r="318" spans="1:40" ht="15" thickBot="1" x14ac:dyDescent="0.4">
      <c r="A318" s="306">
        <v>43729</v>
      </c>
      <c r="B318" s="392" t="str">
        <f>+IFERROR(('STS Analysis'!D318-'STS Analysis'!G318)/'STS Analysis'!D318,"")</f>
        <v/>
      </c>
      <c r="C318" s="393" t="str">
        <f>+IFERROR(('STS Analysis'!E318-'STS Analysis'!H318)/'STS Analysis'!E318,"")</f>
        <v/>
      </c>
      <c r="D318" s="394" t="str">
        <f>IFERROR(('STS Analysis'!D318-'STS Analysis'!G318)/('STS Analysis'!N318-'STS Analysis'!G318),"")</f>
        <v/>
      </c>
      <c r="E318" s="395"/>
      <c r="F318" s="396" t="str">
        <f>+IFERROR(('STS Analysis'!G318-('STS Analysis'!W318))/'STS Analysis'!G318,"")</f>
        <v/>
      </c>
      <c r="G318" s="397" t="str">
        <f>+IFERROR(('STS Analysis'!H318-'STS Analysis'!X318)/'STS Analysis'!H318,"")</f>
        <v/>
      </c>
      <c r="H318" s="397" t="str">
        <f>+IFERROR(('STS Analysis'!I318-'STS Analysis'!Y318)/'STS Analysis'!I318,"")</f>
        <v/>
      </c>
      <c r="I318" s="397" t="str">
        <f>+IFERROR(('STS Analysis'!J318-'STS Analysis'!Z318)/'STS Analysis'!J318,"")</f>
        <v/>
      </c>
      <c r="J318" s="392" t="str">
        <f>+IFERROR(('STS Analysis'!W318-'STS Analysis'!AD318/1000)/'STS Analysis'!W318,"")</f>
        <v/>
      </c>
      <c r="K318" s="397" t="str">
        <f>+IFERROR(('STS Analysis'!X318-'STS Analysis'!AE318)/'STS Analysis'!X318,"")</f>
        <v/>
      </c>
      <c r="L318" s="397" t="str">
        <f>+IFERROR(('STS Analysis'!Y318-'STS Analysis'!AF318)/'STS Analysis'!Y318,"")</f>
        <v/>
      </c>
      <c r="M318" s="397" t="str">
        <f>+IFERROR(('STS Analysis'!Z318-'STS Analysis'!AG318)/'STS Analysis'!Z318,"")</f>
        <v/>
      </c>
      <c r="N318" s="392" t="str">
        <f>+IFERROR(('STS Analysis'!AD318-'STS Analysis'!AK318)/'STS Analysis'!AD318,"")</f>
        <v/>
      </c>
      <c r="O318" s="397" t="str">
        <f>+IFERROR(('STS Analysis'!AE318-'STS Analysis'!AL318)/'STS Analysis'!AE318,"")</f>
        <v/>
      </c>
      <c r="P318" s="397" t="str">
        <f>+IFERROR(('STS Analysis'!AF318-'STS Analysis'!AM318)/'STS Analysis'!AF318,"")</f>
        <v/>
      </c>
      <c r="Q318" s="397" t="str">
        <f>+IFERROR(('STS Analysis'!AG318-'STS Analysis'!AN318)/'STS Analysis'!AG318,"")</f>
        <v/>
      </c>
      <c r="R318" s="392" t="str">
        <f>+IFERROR(('STS Analysis'!AK318-'STS Analysis'!AQ318)/'STS Analysis'!AK318,"")</f>
        <v/>
      </c>
      <c r="S318" s="397" t="str">
        <f>+IFERROR(('STS Analysis'!AL318-'STS Analysis'!AX318)/'STS Analysis'!AL318,"")</f>
        <v/>
      </c>
      <c r="T318" s="397" t="str">
        <f>+IFERROR(('STS Analysis'!AM318-'STS Analysis'!AY318)/'STS Analysis'!AM318,"")</f>
        <v/>
      </c>
      <c r="U318" s="398" t="str">
        <f>+IFERROR(('STS Analysis'!AN318-'STS Analysis'!AZ318)/'STS Analysis'!AN318,"")</f>
        <v/>
      </c>
      <c r="V318" s="396" t="str">
        <f>+IFERROR(('STS Analysis'!D318-'STS Analysis'!AQ318/1000)/'STS Analysis'!D318,"")</f>
        <v/>
      </c>
      <c r="W318" s="399" t="str">
        <f>+IFERROR(('STS Analysis'!E318-'STS Analysis'!AX318)/'STS Analysis'!E318,"")</f>
        <v/>
      </c>
      <c r="X318" s="397" t="str">
        <f>+IFERROR(('STS Analysis'!I318-'STS Analysis'!AY318)/'STS Analysis'!I318,"")</f>
        <v/>
      </c>
      <c r="Y318" s="397" t="str">
        <f>+IFERROR(('STS Analysis'!J318-'STS Analysis'!AZ318)/'STS Analysis'!J318,"")</f>
        <v/>
      </c>
      <c r="Z318" s="400" t="str">
        <f>+IFERROR(('STS Analysis'!K318-'STS Analysis'!BA318)/'STS Analysis'!K318,"")</f>
        <v/>
      </c>
      <c r="AA318" s="392"/>
      <c r="AB318" s="397" t="str">
        <f>+IFERROR(('STS Analysis'!H318-'STS Analysis'!BD318)/'STS Analysis'!H318,"")</f>
        <v/>
      </c>
      <c r="AC318" s="397" t="str">
        <f>+IFERROR(('STS Analysis'!I318-'STS Analysis'!BE318)/'STS Analysis'!I318,"")</f>
        <v/>
      </c>
      <c r="AD318" s="398" t="str">
        <f>+IFERROR(('STS Analysis'!J318-'STS Analysis'!BF318)/'STS Analysis'!J318,"")</f>
        <v/>
      </c>
      <c r="AE318" s="396" t="str">
        <f>+IFERROR(('STS Analysis'!BC318-'STS Analysis'!BI318)/'STS Analysis'!BC318,"")</f>
        <v/>
      </c>
      <c r="AF318" s="397" t="str">
        <f>+IFERROR(('STS Analysis'!BD318-'STS Analysis'!BJ318)/'STS Analysis'!BD318,"")</f>
        <v/>
      </c>
      <c r="AG318" s="397" t="str">
        <f>+IFERROR(('STS Analysis'!BE318-'STS Analysis'!BK318)/'STS Analysis'!BE318,"")</f>
        <v/>
      </c>
      <c r="AH318" s="397" t="str">
        <f>+IFERROR(('STS Analysis'!BF318-'STS Analysis'!BL318)/'STS Analysis'!BF318,"")</f>
        <v/>
      </c>
      <c r="AI318" s="392" t="str">
        <f>+IFERROR(('STS Analysis'!D318-'STS Analysis'!BI318/1000)/'STS Analysis'!D318,"")</f>
        <v/>
      </c>
      <c r="AJ318" s="401" t="str">
        <f>+IFERROR(('STS Analysis'!E318-'STS Analysis'!BJ318)/'STS Analysis'!E318,"")</f>
        <v/>
      </c>
      <c r="AK318" s="397" t="str">
        <f>+IFERROR(('STS Analysis'!I318-'STS Analysis'!BK318)/'STS Analysis'!I318,"")</f>
        <v/>
      </c>
      <c r="AL318" s="397" t="str">
        <f>+IFERROR(('STS Analysis'!J318-'STS Analysis'!BL318)/'STS Analysis'!J318,"")</f>
        <v/>
      </c>
      <c r="AM318" s="398" t="str">
        <f>+IFERROR(('STS Analysis'!K318-'STS Analysis'!BM318)/'STS Analysis'!K318,"")</f>
        <v/>
      </c>
      <c r="AN318" s="402"/>
    </row>
    <row r="319" spans="1:40" ht="15" thickBot="1" x14ac:dyDescent="0.4">
      <c r="A319" s="306">
        <v>43730</v>
      </c>
      <c r="B319" s="392" t="str">
        <f>+IFERROR(('STS Analysis'!D319-'STS Analysis'!G319)/'STS Analysis'!D319,"")</f>
        <v/>
      </c>
      <c r="C319" s="393" t="str">
        <f>+IFERROR(('STS Analysis'!E319-'STS Analysis'!H319)/'STS Analysis'!E319,"")</f>
        <v/>
      </c>
      <c r="D319" s="394" t="str">
        <f>IFERROR(('STS Analysis'!D319-'STS Analysis'!G319)/('STS Analysis'!N319-'STS Analysis'!G319),"")</f>
        <v/>
      </c>
      <c r="E319" s="395"/>
      <c r="F319" s="396" t="str">
        <f>+IFERROR(('STS Analysis'!G319-('STS Analysis'!W319))/'STS Analysis'!G319,"")</f>
        <v/>
      </c>
      <c r="G319" s="397" t="str">
        <f>+IFERROR(('STS Analysis'!H319-'STS Analysis'!X319)/'STS Analysis'!H319,"")</f>
        <v/>
      </c>
      <c r="H319" s="397" t="str">
        <f>+IFERROR(('STS Analysis'!I319-'STS Analysis'!Y319)/'STS Analysis'!I319,"")</f>
        <v/>
      </c>
      <c r="I319" s="397" t="str">
        <f>+IFERROR(('STS Analysis'!J319-'STS Analysis'!Z319)/'STS Analysis'!J319,"")</f>
        <v/>
      </c>
      <c r="J319" s="392" t="str">
        <f>+IFERROR(('STS Analysis'!W319-'STS Analysis'!AD319/1000)/'STS Analysis'!W319,"")</f>
        <v/>
      </c>
      <c r="K319" s="397" t="str">
        <f>+IFERROR(('STS Analysis'!X319-'STS Analysis'!AE319)/'STS Analysis'!X319,"")</f>
        <v/>
      </c>
      <c r="L319" s="397" t="str">
        <f>+IFERROR(('STS Analysis'!Y319-'STS Analysis'!AF319)/'STS Analysis'!Y319,"")</f>
        <v/>
      </c>
      <c r="M319" s="397" t="str">
        <f>+IFERROR(('STS Analysis'!Z319-'STS Analysis'!AG319)/'STS Analysis'!Z319,"")</f>
        <v/>
      </c>
      <c r="N319" s="392" t="str">
        <f>+IFERROR(('STS Analysis'!AD319-'STS Analysis'!AK319)/'STS Analysis'!AD319,"")</f>
        <v/>
      </c>
      <c r="O319" s="397" t="str">
        <f>+IFERROR(('STS Analysis'!AE319-'STS Analysis'!AL319)/'STS Analysis'!AE319,"")</f>
        <v/>
      </c>
      <c r="P319" s="397" t="str">
        <f>+IFERROR(('STS Analysis'!AF319-'STS Analysis'!AM319)/'STS Analysis'!AF319,"")</f>
        <v/>
      </c>
      <c r="Q319" s="397" t="str">
        <f>+IFERROR(('STS Analysis'!AG319-'STS Analysis'!AN319)/'STS Analysis'!AG319,"")</f>
        <v/>
      </c>
      <c r="R319" s="392" t="str">
        <f>+IFERROR(('STS Analysis'!AK319-'STS Analysis'!AQ319)/'STS Analysis'!AK319,"")</f>
        <v/>
      </c>
      <c r="S319" s="397" t="str">
        <f>+IFERROR(('STS Analysis'!AL319-'STS Analysis'!AX319)/'STS Analysis'!AL319,"")</f>
        <v/>
      </c>
      <c r="T319" s="397" t="str">
        <f>+IFERROR(('STS Analysis'!AM319-'STS Analysis'!AY319)/'STS Analysis'!AM319,"")</f>
        <v/>
      </c>
      <c r="U319" s="398" t="str">
        <f>+IFERROR(('STS Analysis'!AN319-'STS Analysis'!AZ319)/'STS Analysis'!AN319,"")</f>
        <v/>
      </c>
      <c r="V319" s="396" t="str">
        <f>+IFERROR(('STS Analysis'!D319-'STS Analysis'!AQ319/1000)/'STS Analysis'!D319,"")</f>
        <v/>
      </c>
      <c r="W319" s="399" t="str">
        <f>+IFERROR(('STS Analysis'!E319-'STS Analysis'!AX319)/'STS Analysis'!E319,"")</f>
        <v/>
      </c>
      <c r="X319" s="397" t="str">
        <f>+IFERROR(('STS Analysis'!I319-'STS Analysis'!AY319)/'STS Analysis'!I319,"")</f>
        <v/>
      </c>
      <c r="Y319" s="397" t="str">
        <f>+IFERROR(('STS Analysis'!J319-'STS Analysis'!AZ319)/'STS Analysis'!J319,"")</f>
        <v/>
      </c>
      <c r="Z319" s="400" t="str">
        <f>+IFERROR(('STS Analysis'!K319-'STS Analysis'!BA319)/'STS Analysis'!K319,"")</f>
        <v/>
      </c>
      <c r="AA319" s="392"/>
      <c r="AB319" s="397" t="str">
        <f>+IFERROR(('STS Analysis'!H319-'STS Analysis'!BD319)/'STS Analysis'!H319,"")</f>
        <v/>
      </c>
      <c r="AC319" s="397" t="str">
        <f>+IFERROR(('STS Analysis'!I319-'STS Analysis'!BE319)/'STS Analysis'!I319,"")</f>
        <v/>
      </c>
      <c r="AD319" s="398" t="str">
        <f>+IFERROR(('STS Analysis'!J319-'STS Analysis'!BF319)/'STS Analysis'!J319,"")</f>
        <v/>
      </c>
      <c r="AE319" s="396" t="str">
        <f>+IFERROR(('STS Analysis'!BC319-'STS Analysis'!BI319)/'STS Analysis'!BC319,"")</f>
        <v/>
      </c>
      <c r="AF319" s="397" t="str">
        <f>+IFERROR(('STS Analysis'!BD319-'STS Analysis'!BJ319)/'STS Analysis'!BD319,"")</f>
        <v/>
      </c>
      <c r="AG319" s="397" t="str">
        <f>+IFERROR(('STS Analysis'!BE319-'STS Analysis'!BK319)/'STS Analysis'!BE319,"")</f>
        <v/>
      </c>
      <c r="AH319" s="397" t="str">
        <f>+IFERROR(('STS Analysis'!BF319-'STS Analysis'!BL319)/'STS Analysis'!BF319,"")</f>
        <v/>
      </c>
      <c r="AI319" s="392" t="str">
        <f>+IFERROR(('STS Analysis'!D319-'STS Analysis'!BI319/1000)/'STS Analysis'!D319,"")</f>
        <v/>
      </c>
      <c r="AJ319" s="401" t="str">
        <f>+IFERROR(('STS Analysis'!E319-'STS Analysis'!BJ319)/'STS Analysis'!E319,"")</f>
        <v/>
      </c>
      <c r="AK319" s="397" t="str">
        <f>+IFERROR(('STS Analysis'!I319-'STS Analysis'!BK319)/'STS Analysis'!I319,"")</f>
        <v/>
      </c>
      <c r="AL319" s="397" t="str">
        <f>+IFERROR(('STS Analysis'!J319-'STS Analysis'!BL319)/'STS Analysis'!J319,"")</f>
        <v/>
      </c>
      <c r="AM319" s="398" t="str">
        <f>+IFERROR(('STS Analysis'!K319-'STS Analysis'!BM319)/'STS Analysis'!K319,"")</f>
        <v/>
      </c>
      <c r="AN319" s="402"/>
    </row>
    <row r="320" spans="1:40" ht="15" thickBot="1" x14ac:dyDescent="0.4">
      <c r="A320" s="306">
        <v>43731</v>
      </c>
      <c r="B320" s="381">
        <f>+IFERROR(('STS Analysis'!D320-'STS Analysis'!G320)/'STS Analysis'!D320,"")</f>
        <v>6.2750254685315698E-2</v>
      </c>
      <c r="C320" s="382" t="str">
        <f>+IFERROR(('STS Analysis'!E320-'STS Analysis'!H320)/'STS Analysis'!E320,"")</f>
        <v/>
      </c>
      <c r="D320" s="383">
        <f>IFERROR(('STS Analysis'!D320-'STS Analysis'!G320)/('STS Analysis'!N320-'STS Analysis'!G320),"")</f>
        <v>5.3669493186040773E-3</v>
      </c>
      <c r="E320" s="384"/>
      <c r="F320" s="385" t="str">
        <f>+IFERROR(('STS Analysis'!G320-('STS Analysis'!W320))/'STS Analysis'!G320,"")</f>
        <v/>
      </c>
      <c r="G320" s="386" t="str">
        <f>+IFERROR(('STS Analysis'!H320-'STS Analysis'!X320)/'STS Analysis'!H320,"")</f>
        <v/>
      </c>
      <c r="H320" s="386" t="str">
        <f>+IFERROR(('STS Analysis'!I320-'STS Analysis'!Y320)/'STS Analysis'!I320,"")</f>
        <v/>
      </c>
      <c r="I320" s="386" t="str">
        <f>+IFERROR(('STS Analysis'!J320-'STS Analysis'!Z320)/'STS Analysis'!J320,"")</f>
        <v/>
      </c>
      <c r="J320" s="381" t="str">
        <f>+IFERROR(('STS Analysis'!W320-'STS Analysis'!AD320/1000)/'STS Analysis'!W320,"")</f>
        <v/>
      </c>
      <c r="K320" s="386" t="str">
        <f>+IFERROR(('STS Analysis'!X320-'STS Analysis'!AE320)/'STS Analysis'!X320,"")</f>
        <v/>
      </c>
      <c r="L320" s="386" t="str">
        <f>+IFERROR(('STS Analysis'!Y320-'STS Analysis'!AF320)/'STS Analysis'!Y320,"")</f>
        <v/>
      </c>
      <c r="M320" s="386" t="str">
        <f>+IFERROR(('STS Analysis'!Z320-'STS Analysis'!AG320)/'STS Analysis'!Z320,"")</f>
        <v/>
      </c>
      <c r="N320" s="381" t="str">
        <f>+IFERROR(('STS Analysis'!AD320-'STS Analysis'!AK320)/'STS Analysis'!AD320,"")</f>
        <v/>
      </c>
      <c r="O320" s="386" t="str">
        <f>+IFERROR(('STS Analysis'!AE320-'STS Analysis'!AL320)/'STS Analysis'!AE320,"")</f>
        <v/>
      </c>
      <c r="P320" s="386" t="str">
        <f>+IFERROR(('STS Analysis'!AF320-'STS Analysis'!AM320)/'STS Analysis'!AF320,"")</f>
        <v/>
      </c>
      <c r="Q320" s="386" t="str">
        <f>+IFERROR(('STS Analysis'!AG320-'STS Analysis'!AN320)/'STS Analysis'!AG320,"")</f>
        <v/>
      </c>
      <c r="R320" s="381" t="str">
        <f>+IFERROR(('STS Analysis'!AK320-'STS Analysis'!AQ320)/'STS Analysis'!AK320,"")</f>
        <v/>
      </c>
      <c r="S320" s="386" t="str">
        <f>+IFERROR(('STS Analysis'!AL320-'STS Analysis'!AX320)/'STS Analysis'!AL320,"")</f>
        <v/>
      </c>
      <c r="T320" s="386" t="str">
        <f>+IFERROR(('STS Analysis'!AM320-'STS Analysis'!AY320)/'STS Analysis'!AM320,"")</f>
        <v/>
      </c>
      <c r="U320" s="387" t="str">
        <f>+IFERROR(('STS Analysis'!AN320-'STS Analysis'!AZ320)/'STS Analysis'!AN320,"")</f>
        <v/>
      </c>
      <c r="V320" s="385" t="str">
        <f>+IFERROR(('STS Analysis'!D320-'STS Analysis'!AQ320/1000)/'STS Analysis'!D320,"")</f>
        <v/>
      </c>
      <c r="W320" s="388" t="str">
        <f>+IFERROR(('STS Analysis'!E320-'STS Analysis'!AX320)/'STS Analysis'!E320,"")</f>
        <v/>
      </c>
      <c r="X320" s="386" t="str">
        <f>+IFERROR(('STS Analysis'!I320-'STS Analysis'!AY320)/'STS Analysis'!I320,"")</f>
        <v/>
      </c>
      <c r="Y320" s="386" t="str">
        <f>+IFERROR(('STS Analysis'!J320-'STS Analysis'!AZ320)/'STS Analysis'!J320,"")</f>
        <v/>
      </c>
      <c r="Z320" s="389" t="str">
        <f>+IFERROR(('STS Analysis'!K320-'STS Analysis'!BA320)/'STS Analysis'!K320,"")</f>
        <v/>
      </c>
      <c r="AA320" s="381"/>
      <c r="AB320" s="386" t="str">
        <f>+IFERROR(('STS Analysis'!H320-'STS Analysis'!BD320)/'STS Analysis'!H320,"")</f>
        <v/>
      </c>
      <c r="AC320" s="386" t="str">
        <f>+IFERROR(('STS Analysis'!I320-'STS Analysis'!BE320)/'STS Analysis'!I320,"")</f>
        <v/>
      </c>
      <c r="AD320" s="387" t="str">
        <f>+IFERROR(('STS Analysis'!J320-'STS Analysis'!BF320)/'STS Analysis'!J320,"")</f>
        <v/>
      </c>
      <c r="AE320" s="385" t="str">
        <f>+IFERROR(('STS Analysis'!BC320-'STS Analysis'!BI320)/'STS Analysis'!BC320,"")</f>
        <v/>
      </c>
      <c r="AF320" s="386" t="str">
        <f>+IFERROR(('STS Analysis'!BD320-'STS Analysis'!BJ320)/'STS Analysis'!BD320,"")</f>
        <v/>
      </c>
      <c r="AG320" s="386" t="str">
        <f>+IFERROR(('STS Analysis'!BE320-'STS Analysis'!BK320)/'STS Analysis'!BE320,"")</f>
        <v/>
      </c>
      <c r="AH320" s="386" t="str">
        <f>+IFERROR(('STS Analysis'!BF320-'STS Analysis'!BL320)/'STS Analysis'!BF320,"")</f>
        <v/>
      </c>
      <c r="AI320" s="381" t="str">
        <f>+IFERROR(('STS Analysis'!D320-'STS Analysis'!BI320/1000)/'STS Analysis'!D320,"")</f>
        <v/>
      </c>
      <c r="AJ320" s="390" t="str">
        <f>+IFERROR(('STS Analysis'!E320-'STS Analysis'!BJ320)/'STS Analysis'!E320,"")</f>
        <v/>
      </c>
      <c r="AK320" s="386" t="str">
        <f>+IFERROR(('STS Analysis'!I320-'STS Analysis'!BK320)/'STS Analysis'!I320,"")</f>
        <v/>
      </c>
      <c r="AL320" s="386" t="str">
        <f>+IFERROR(('STS Analysis'!J320-'STS Analysis'!BL320)/'STS Analysis'!J320,"")</f>
        <v/>
      </c>
      <c r="AM320" s="387" t="str">
        <f>+IFERROR(('STS Analysis'!K320-'STS Analysis'!BM320)/'STS Analysis'!K320,"")</f>
        <v/>
      </c>
      <c r="AN320" s="391"/>
    </row>
    <row r="321" spans="1:40" ht="15" thickBot="1" x14ac:dyDescent="0.4">
      <c r="A321" s="306">
        <v>43732</v>
      </c>
      <c r="B321" s="381" t="str">
        <f>+IFERROR(('STS Analysis'!D321-'STS Analysis'!G321)/'STS Analysis'!D321,"")</f>
        <v/>
      </c>
      <c r="C321" s="382" t="str">
        <f>+IFERROR(('STS Analysis'!E321-'STS Analysis'!H321)/'STS Analysis'!E321,"")</f>
        <v/>
      </c>
      <c r="D321" s="383" t="str">
        <f>IFERROR(('STS Analysis'!D321-'STS Analysis'!G321)/('STS Analysis'!N321-'STS Analysis'!G321),"")</f>
        <v/>
      </c>
      <c r="E321" s="384"/>
      <c r="F321" s="385" t="str">
        <f>+IFERROR(('STS Analysis'!G321-('STS Analysis'!W321))/'STS Analysis'!G321,"")</f>
        <v/>
      </c>
      <c r="G321" s="386" t="str">
        <f>+IFERROR(('STS Analysis'!H321-'STS Analysis'!X321)/'STS Analysis'!H321,"")</f>
        <v/>
      </c>
      <c r="H321" s="386" t="str">
        <f>+IFERROR(('STS Analysis'!I321-'STS Analysis'!Y321)/'STS Analysis'!I321,"")</f>
        <v/>
      </c>
      <c r="I321" s="386" t="str">
        <f>+IFERROR(('STS Analysis'!J321-'STS Analysis'!Z321)/'STS Analysis'!J321,"")</f>
        <v/>
      </c>
      <c r="J321" s="381" t="str">
        <f>+IFERROR(('STS Analysis'!W321-'STS Analysis'!AD321/1000)/'STS Analysis'!W321,"")</f>
        <v/>
      </c>
      <c r="K321" s="386" t="str">
        <f>+IFERROR(('STS Analysis'!X321-'STS Analysis'!AE321)/'STS Analysis'!X321,"")</f>
        <v/>
      </c>
      <c r="L321" s="386" t="str">
        <f>+IFERROR(('STS Analysis'!Y321-'STS Analysis'!AF321)/'STS Analysis'!Y321,"")</f>
        <v/>
      </c>
      <c r="M321" s="386" t="str">
        <f>+IFERROR(('STS Analysis'!Z321-'STS Analysis'!AG321)/'STS Analysis'!Z321,"")</f>
        <v/>
      </c>
      <c r="N321" s="381" t="str">
        <f>+IFERROR(('STS Analysis'!AD321-'STS Analysis'!AK321)/'STS Analysis'!AD321,"")</f>
        <v/>
      </c>
      <c r="O321" s="386" t="str">
        <f>+IFERROR(('STS Analysis'!AE321-'STS Analysis'!AL321)/'STS Analysis'!AE321,"")</f>
        <v/>
      </c>
      <c r="P321" s="386" t="str">
        <f>+IFERROR(('STS Analysis'!AF321-'STS Analysis'!AM321)/'STS Analysis'!AF321,"")</f>
        <v/>
      </c>
      <c r="Q321" s="386" t="str">
        <f>+IFERROR(('STS Analysis'!AG321-'STS Analysis'!AN321)/'STS Analysis'!AG321,"")</f>
        <v/>
      </c>
      <c r="R321" s="381" t="str">
        <f>+IFERROR(('STS Analysis'!AK321-'STS Analysis'!AQ321)/'STS Analysis'!AK321,"")</f>
        <v/>
      </c>
      <c r="S321" s="386" t="str">
        <f>+IFERROR(('STS Analysis'!AL321-'STS Analysis'!AX321)/'STS Analysis'!AL321,"")</f>
        <v/>
      </c>
      <c r="T321" s="386" t="str">
        <f>+IFERROR(('STS Analysis'!AM321-'STS Analysis'!AY321)/'STS Analysis'!AM321,"")</f>
        <v/>
      </c>
      <c r="U321" s="387" t="str">
        <f>+IFERROR(('STS Analysis'!AN321-'STS Analysis'!AZ321)/'STS Analysis'!AN321,"")</f>
        <v/>
      </c>
      <c r="V321" s="385" t="str">
        <f>+IFERROR(('STS Analysis'!D321-'STS Analysis'!AQ321/1000)/'STS Analysis'!D321,"")</f>
        <v/>
      </c>
      <c r="W321" s="388" t="str">
        <f>+IFERROR(('STS Analysis'!E321-'STS Analysis'!AX321)/'STS Analysis'!E321,"")</f>
        <v/>
      </c>
      <c r="X321" s="386" t="str">
        <f>+IFERROR(('STS Analysis'!I321-'STS Analysis'!AY321)/'STS Analysis'!I321,"")</f>
        <v/>
      </c>
      <c r="Y321" s="386" t="str">
        <f>+IFERROR(('STS Analysis'!J321-'STS Analysis'!AZ321)/'STS Analysis'!J321,"")</f>
        <v/>
      </c>
      <c r="Z321" s="389" t="str">
        <f>+IFERROR(('STS Analysis'!K321-'STS Analysis'!BA321)/'STS Analysis'!K321,"")</f>
        <v/>
      </c>
      <c r="AA321" s="381"/>
      <c r="AB321" s="386" t="str">
        <f>+IFERROR(('STS Analysis'!H321-'STS Analysis'!BD321)/'STS Analysis'!H321,"")</f>
        <v/>
      </c>
      <c r="AC321" s="386" t="str">
        <f>+IFERROR(('STS Analysis'!I321-'STS Analysis'!BE321)/'STS Analysis'!I321,"")</f>
        <v/>
      </c>
      <c r="AD321" s="387" t="str">
        <f>+IFERROR(('STS Analysis'!J321-'STS Analysis'!BF321)/'STS Analysis'!J321,"")</f>
        <v/>
      </c>
      <c r="AE321" s="385" t="str">
        <f>+IFERROR(('STS Analysis'!BC321-'STS Analysis'!BI321)/'STS Analysis'!BC321,"")</f>
        <v/>
      </c>
      <c r="AF321" s="386" t="str">
        <f>+IFERROR(('STS Analysis'!BD321-'STS Analysis'!BJ321)/'STS Analysis'!BD321,"")</f>
        <v/>
      </c>
      <c r="AG321" s="386" t="str">
        <f>+IFERROR(('STS Analysis'!BE321-'STS Analysis'!BK321)/'STS Analysis'!BE321,"")</f>
        <v/>
      </c>
      <c r="AH321" s="386" t="str">
        <f>+IFERROR(('STS Analysis'!BF321-'STS Analysis'!BL321)/'STS Analysis'!BF321,"")</f>
        <v/>
      </c>
      <c r="AI321" s="381" t="str">
        <f>+IFERROR(('STS Analysis'!D321-'STS Analysis'!BI321/1000)/'STS Analysis'!D321,"")</f>
        <v/>
      </c>
      <c r="AJ321" s="390" t="str">
        <f>+IFERROR(('STS Analysis'!E321-'STS Analysis'!BJ321)/'STS Analysis'!E321,"")</f>
        <v/>
      </c>
      <c r="AK321" s="386" t="str">
        <f>+IFERROR(('STS Analysis'!I321-'STS Analysis'!BK321)/'STS Analysis'!I321,"")</f>
        <v/>
      </c>
      <c r="AL321" s="386" t="str">
        <f>+IFERROR(('STS Analysis'!J321-'STS Analysis'!BL321)/'STS Analysis'!J321,"")</f>
        <v/>
      </c>
      <c r="AM321" s="387" t="str">
        <f>+IFERROR(('STS Analysis'!K321-'STS Analysis'!BM321)/'STS Analysis'!K321,"")</f>
        <v/>
      </c>
      <c r="AN321" s="391"/>
    </row>
    <row r="322" spans="1:40" ht="15" thickBot="1" x14ac:dyDescent="0.4">
      <c r="A322" s="306">
        <v>43733</v>
      </c>
      <c r="B322" s="381">
        <f>+IFERROR(('STS Analysis'!D322-'STS Analysis'!G322)/'STS Analysis'!D322,"")</f>
        <v>0.37993336230460223</v>
      </c>
      <c r="C322" s="382">
        <f>+IFERROR(('STS Analysis'!E322-'STS Analysis'!H322)/'STS Analysis'!E322,"")</f>
        <v>0.7</v>
      </c>
      <c r="D322" s="383">
        <f>IFERROR(('STS Analysis'!D322-'STS Analysis'!G322)/('STS Analysis'!N322-'STS Analysis'!G322),"")</f>
        <v>3.6946847870953987E-2</v>
      </c>
      <c r="E322" s="384"/>
      <c r="F322" s="385">
        <f>+IFERROR(('STS Analysis'!G322-('STS Analysis'!W322))/'STS Analysis'!G322,"")</f>
        <v>-0.55855047051472861</v>
      </c>
      <c r="G322" s="386">
        <f>+IFERROR(('STS Analysis'!H322-'STS Analysis'!X322)/'STS Analysis'!H322,"")</f>
        <v>1</v>
      </c>
      <c r="H322" s="386">
        <f>+IFERROR(('STS Analysis'!I322-'STS Analysis'!Y322)/'STS Analysis'!I322,"")</f>
        <v>-5.8823529411764705E-2</v>
      </c>
      <c r="I322" s="386" t="str">
        <f>+IFERROR(('STS Analysis'!J322-'STS Analysis'!Z322)/'STS Analysis'!J322,"")</f>
        <v/>
      </c>
      <c r="J322" s="381">
        <f>+IFERROR(('STS Analysis'!W322-'STS Analysis'!AD322/1000)/'STS Analysis'!W322,"")</f>
        <v>1</v>
      </c>
      <c r="K322" s="386" t="str">
        <f>+IFERROR(('STS Analysis'!X322-'STS Analysis'!AE322)/'STS Analysis'!X322,"")</f>
        <v/>
      </c>
      <c r="L322" s="386">
        <f>+IFERROR(('STS Analysis'!Y322-'STS Analysis'!AF322)/'STS Analysis'!Y322,"")</f>
        <v>0.20370370370370369</v>
      </c>
      <c r="M322" s="386" t="str">
        <f>+IFERROR(('STS Analysis'!Z322-'STS Analysis'!AG322)/'STS Analysis'!Z322,"")</f>
        <v/>
      </c>
      <c r="N322" s="381" t="str">
        <f>+IFERROR(('STS Analysis'!AD322-'STS Analysis'!AK322)/'STS Analysis'!AD322,"")</f>
        <v/>
      </c>
      <c r="O322" s="386" t="str">
        <f>+IFERROR(('STS Analysis'!AE322-'STS Analysis'!AL322)/'STS Analysis'!AE322,"")</f>
        <v/>
      </c>
      <c r="P322" s="386" t="str">
        <f>+IFERROR(('STS Analysis'!AF322-'STS Analysis'!AM322)/'STS Analysis'!AF322,"")</f>
        <v/>
      </c>
      <c r="Q322" s="386" t="str">
        <f>+IFERROR(('STS Analysis'!AG322-'STS Analysis'!AN322)/'STS Analysis'!AG322,"")</f>
        <v/>
      </c>
      <c r="R322" s="381" t="str">
        <f>+IFERROR(('STS Analysis'!AK322-'STS Analysis'!AQ322)/'STS Analysis'!AK322,"")</f>
        <v/>
      </c>
      <c r="S322" s="386" t="str">
        <f>+IFERROR(('STS Analysis'!AL322-'STS Analysis'!AX322)/'STS Analysis'!AL322,"")</f>
        <v/>
      </c>
      <c r="T322" s="386" t="str">
        <f>+IFERROR(('STS Analysis'!AM322-'STS Analysis'!AY322)/'STS Analysis'!AM322,"")</f>
        <v/>
      </c>
      <c r="U322" s="387" t="str">
        <f>+IFERROR(('STS Analysis'!AN322-'STS Analysis'!AZ322)/'STS Analysis'!AN322,"")</f>
        <v/>
      </c>
      <c r="V322" s="385">
        <f>+IFERROR(('STS Analysis'!D322-'STS Analysis'!AQ322/1000)/'STS Analysis'!D322,"")</f>
        <v>1</v>
      </c>
      <c r="W322" s="388">
        <f>+IFERROR(('STS Analysis'!E322-'STS Analysis'!AX322)/'STS Analysis'!E322,"")</f>
        <v>1</v>
      </c>
      <c r="X322" s="386">
        <f>+IFERROR(('STS Analysis'!I322-'STS Analysis'!AY322)/'STS Analysis'!I322,"")</f>
        <v>0.76960784313725494</v>
      </c>
      <c r="Y322" s="386" t="str">
        <f>+IFERROR(('STS Analysis'!J322-'STS Analysis'!AZ322)/'STS Analysis'!J322,"")</f>
        <v/>
      </c>
      <c r="Z322" s="389">
        <f>+IFERROR(('STS Analysis'!K322-'STS Analysis'!BA322)/'STS Analysis'!K322,"")</f>
        <v>0.12982456140350876</v>
      </c>
      <c r="AA322" s="381"/>
      <c r="AB322" s="386">
        <f>+IFERROR(('STS Analysis'!H322-'STS Analysis'!BD322)/'STS Analysis'!H322,"")</f>
        <v>1</v>
      </c>
      <c r="AC322" s="386">
        <f>+IFERROR(('STS Analysis'!I322-'STS Analysis'!BE322)/'STS Analysis'!I322,"")</f>
        <v>0.16666666666666666</v>
      </c>
      <c r="AD322" s="387" t="str">
        <f>+IFERROR(('STS Analysis'!J322-'STS Analysis'!BF322)/'STS Analysis'!J322,"")</f>
        <v/>
      </c>
      <c r="AE322" s="385" t="str">
        <f>+IFERROR(('STS Analysis'!BC322-'STS Analysis'!BI322)/'STS Analysis'!BC322,"")</f>
        <v/>
      </c>
      <c r="AF322" s="386" t="str">
        <f>+IFERROR(('STS Analysis'!BD322-'STS Analysis'!BJ322)/'STS Analysis'!BD322,"")</f>
        <v/>
      </c>
      <c r="AG322" s="386">
        <f>+IFERROR(('STS Analysis'!BE322-'STS Analysis'!BK322)/'STS Analysis'!BE322,"")</f>
        <v>0.36470588235294116</v>
      </c>
      <c r="AH322" s="386">
        <f>+IFERROR(('STS Analysis'!BF322-'STS Analysis'!BL322)/'STS Analysis'!BF322,"")</f>
        <v>0.91818181818181821</v>
      </c>
      <c r="AI322" s="381">
        <f>+IFERROR(('STS Analysis'!D322-'STS Analysis'!BI322/1000)/'STS Analysis'!D322,"")</f>
        <v>1</v>
      </c>
      <c r="AJ322" s="390">
        <f>+IFERROR(('STS Analysis'!E322-'STS Analysis'!BJ322)/'STS Analysis'!E322,"")</f>
        <v>1</v>
      </c>
      <c r="AK322" s="386">
        <f>+IFERROR(('STS Analysis'!I322-'STS Analysis'!BK322)/'STS Analysis'!I322,"")</f>
        <v>0.47058823529411764</v>
      </c>
      <c r="AL322" s="386" t="str">
        <f>+IFERROR(('STS Analysis'!J322-'STS Analysis'!BL322)/'STS Analysis'!J322,"")</f>
        <v/>
      </c>
      <c r="AM322" s="387">
        <f>+IFERROR(('STS Analysis'!K322-'STS Analysis'!BM322)/'STS Analysis'!K322,"")</f>
        <v>1</v>
      </c>
      <c r="AN322" s="391"/>
    </row>
    <row r="323" spans="1:40" ht="15" thickBot="1" x14ac:dyDescent="0.4">
      <c r="A323" s="306">
        <v>43734</v>
      </c>
      <c r="B323" s="381" t="str">
        <f>+IFERROR(('STS Analysis'!D323-'STS Analysis'!G323)/'STS Analysis'!D323,"")</f>
        <v/>
      </c>
      <c r="C323" s="382" t="str">
        <f>+IFERROR(('STS Analysis'!E323-'STS Analysis'!H323)/'STS Analysis'!E323,"")</f>
        <v/>
      </c>
      <c r="D323" s="383" t="str">
        <f>IFERROR(('STS Analysis'!D323-'STS Analysis'!G323)/('STS Analysis'!N323-'STS Analysis'!G323),"")</f>
        <v/>
      </c>
      <c r="E323" s="384"/>
      <c r="F323" s="385" t="str">
        <f>+IFERROR(('STS Analysis'!G323-('STS Analysis'!W323))/'STS Analysis'!G323,"")</f>
        <v/>
      </c>
      <c r="G323" s="386" t="str">
        <f>+IFERROR(('STS Analysis'!H323-'STS Analysis'!X323)/'STS Analysis'!H323,"")</f>
        <v/>
      </c>
      <c r="H323" s="386" t="str">
        <f>+IFERROR(('STS Analysis'!I323-'STS Analysis'!Y323)/'STS Analysis'!I323,"")</f>
        <v/>
      </c>
      <c r="I323" s="386" t="str">
        <f>+IFERROR(('STS Analysis'!J323-'STS Analysis'!Z323)/'STS Analysis'!J323,"")</f>
        <v/>
      </c>
      <c r="J323" s="381" t="str">
        <f>+IFERROR(('STS Analysis'!W323-'STS Analysis'!AD323/1000)/'STS Analysis'!W323,"")</f>
        <v/>
      </c>
      <c r="K323" s="386" t="str">
        <f>+IFERROR(('STS Analysis'!X323-'STS Analysis'!AE323)/'STS Analysis'!X323,"")</f>
        <v/>
      </c>
      <c r="L323" s="386" t="str">
        <f>+IFERROR(('STS Analysis'!Y323-'STS Analysis'!AF323)/'STS Analysis'!Y323,"")</f>
        <v/>
      </c>
      <c r="M323" s="386" t="str">
        <f>+IFERROR(('STS Analysis'!Z323-'STS Analysis'!AG323)/'STS Analysis'!Z323,"")</f>
        <v/>
      </c>
      <c r="N323" s="381" t="str">
        <f>+IFERROR(('STS Analysis'!AD323-'STS Analysis'!AK323)/'STS Analysis'!AD323,"")</f>
        <v/>
      </c>
      <c r="O323" s="386" t="str">
        <f>+IFERROR(('STS Analysis'!AE323-'STS Analysis'!AL323)/'STS Analysis'!AE323,"")</f>
        <v/>
      </c>
      <c r="P323" s="386" t="str">
        <f>+IFERROR(('STS Analysis'!AF323-'STS Analysis'!AM323)/'STS Analysis'!AF323,"")</f>
        <v/>
      </c>
      <c r="Q323" s="386" t="str">
        <f>+IFERROR(('STS Analysis'!AG323-'STS Analysis'!AN323)/'STS Analysis'!AG323,"")</f>
        <v/>
      </c>
      <c r="R323" s="381" t="str">
        <f>+IFERROR(('STS Analysis'!AK323-'STS Analysis'!AQ323)/'STS Analysis'!AK323,"")</f>
        <v/>
      </c>
      <c r="S323" s="386" t="str">
        <f>+IFERROR(('STS Analysis'!AL323-'STS Analysis'!AX323)/'STS Analysis'!AL323,"")</f>
        <v/>
      </c>
      <c r="T323" s="386" t="str">
        <f>+IFERROR(('STS Analysis'!AM323-'STS Analysis'!AY323)/'STS Analysis'!AM323,"")</f>
        <v/>
      </c>
      <c r="U323" s="387" t="str">
        <f>+IFERROR(('STS Analysis'!AN323-'STS Analysis'!AZ323)/'STS Analysis'!AN323,"")</f>
        <v/>
      </c>
      <c r="V323" s="385" t="str">
        <f>+IFERROR(('STS Analysis'!D323-'STS Analysis'!AQ323/1000)/'STS Analysis'!D323,"")</f>
        <v/>
      </c>
      <c r="W323" s="388" t="str">
        <f>+IFERROR(('STS Analysis'!E323-'STS Analysis'!AX323)/'STS Analysis'!E323,"")</f>
        <v/>
      </c>
      <c r="X323" s="386" t="str">
        <f>+IFERROR(('STS Analysis'!I323-'STS Analysis'!AY323)/'STS Analysis'!I323,"")</f>
        <v/>
      </c>
      <c r="Y323" s="386" t="str">
        <f>+IFERROR(('STS Analysis'!J323-'STS Analysis'!AZ323)/'STS Analysis'!J323,"")</f>
        <v/>
      </c>
      <c r="Z323" s="389" t="str">
        <f>+IFERROR(('STS Analysis'!K323-'STS Analysis'!BA323)/'STS Analysis'!K323,"")</f>
        <v/>
      </c>
      <c r="AA323" s="381"/>
      <c r="AB323" s="386" t="str">
        <f>+IFERROR(('STS Analysis'!H323-'STS Analysis'!BD323)/'STS Analysis'!H323,"")</f>
        <v/>
      </c>
      <c r="AC323" s="386" t="str">
        <f>+IFERROR(('STS Analysis'!I323-'STS Analysis'!BE323)/'STS Analysis'!I323,"")</f>
        <v/>
      </c>
      <c r="AD323" s="387" t="str">
        <f>+IFERROR(('STS Analysis'!J323-'STS Analysis'!BF323)/'STS Analysis'!J323,"")</f>
        <v/>
      </c>
      <c r="AE323" s="385" t="str">
        <f>+IFERROR(('STS Analysis'!BC323-'STS Analysis'!BI323)/'STS Analysis'!BC323,"")</f>
        <v/>
      </c>
      <c r="AF323" s="386" t="str">
        <f>+IFERROR(('STS Analysis'!BD323-'STS Analysis'!BJ323)/'STS Analysis'!BD323,"")</f>
        <v/>
      </c>
      <c r="AG323" s="386" t="str">
        <f>+IFERROR(('STS Analysis'!BE323-'STS Analysis'!BK323)/'STS Analysis'!BE323,"")</f>
        <v/>
      </c>
      <c r="AH323" s="386" t="str">
        <f>+IFERROR(('STS Analysis'!BF323-'STS Analysis'!BL323)/'STS Analysis'!BF323,"")</f>
        <v/>
      </c>
      <c r="AI323" s="381" t="str">
        <f>+IFERROR(('STS Analysis'!D323-'STS Analysis'!BI323/1000)/'STS Analysis'!D323,"")</f>
        <v/>
      </c>
      <c r="AJ323" s="390" t="str">
        <f>+IFERROR(('STS Analysis'!E323-'STS Analysis'!BJ323)/'STS Analysis'!E323,"")</f>
        <v/>
      </c>
      <c r="AK323" s="386" t="str">
        <f>+IFERROR(('STS Analysis'!I323-'STS Analysis'!BK323)/'STS Analysis'!I323,"")</f>
        <v/>
      </c>
      <c r="AL323" s="386" t="str">
        <f>+IFERROR(('STS Analysis'!J323-'STS Analysis'!BL323)/'STS Analysis'!J323,"")</f>
        <v/>
      </c>
      <c r="AM323" s="387" t="str">
        <f>+IFERROR(('STS Analysis'!K323-'STS Analysis'!BM323)/'STS Analysis'!K323,"")</f>
        <v/>
      </c>
      <c r="AN323" s="391"/>
    </row>
    <row r="324" spans="1:40" ht="15" thickBot="1" x14ac:dyDescent="0.4">
      <c r="A324" s="306">
        <v>43735</v>
      </c>
      <c r="B324" s="381">
        <f>+IFERROR(('STS Analysis'!D324-'STS Analysis'!G324)/'STS Analysis'!D324,"")</f>
        <v>0.55189777700409748</v>
      </c>
      <c r="C324" s="382" t="str">
        <f>+IFERROR(('STS Analysis'!E324-'STS Analysis'!H324)/'STS Analysis'!E324,"")</f>
        <v/>
      </c>
      <c r="D324" s="383">
        <f>IFERROR(('STS Analysis'!D324-'STS Analysis'!G324)/('STS Analysis'!N324-'STS Analysis'!G324),"")</f>
        <v>9.9380535837372011E-2</v>
      </c>
      <c r="E324" s="384"/>
      <c r="F324" s="385" t="str">
        <f>+IFERROR(('STS Analysis'!G324-('STS Analysis'!W324))/'STS Analysis'!G324,"")</f>
        <v/>
      </c>
      <c r="G324" s="386" t="str">
        <f>+IFERROR(('STS Analysis'!H324-'STS Analysis'!X324)/'STS Analysis'!H324,"")</f>
        <v/>
      </c>
      <c r="H324" s="386" t="str">
        <f>+IFERROR(('STS Analysis'!I324-'STS Analysis'!Y324)/'STS Analysis'!I324,"")</f>
        <v/>
      </c>
      <c r="I324" s="386" t="str">
        <f>+IFERROR(('STS Analysis'!J324-'STS Analysis'!Z324)/'STS Analysis'!J324,"")</f>
        <v/>
      </c>
      <c r="J324" s="381" t="str">
        <f>+IFERROR(('STS Analysis'!W324-'STS Analysis'!AD324/1000)/'STS Analysis'!W324,"")</f>
        <v/>
      </c>
      <c r="K324" s="386" t="str">
        <f>+IFERROR(('STS Analysis'!X324-'STS Analysis'!AE324)/'STS Analysis'!X324,"")</f>
        <v/>
      </c>
      <c r="L324" s="386" t="str">
        <f>+IFERROR(('STS Analysis'!Y324-'STS Analysis'!AF324)/'STS Analysis'!Y324,"")</f>
        <v/>
      </c>
      <c r="M324" s="386" t="str">
        <f>+IFERROR(('STS Analysis'!Z324-'STS Analysis'!AG324)/'STS Analysis'!Z324,"")</f>
        <v/>
      </c>
      <c r="N324" s="381" t="str">
        <f>+IFERROR(('STS Analysis'!AD324-'STS Analysis'!AK324)/'STS Analysis'!AD324,"")</f>
        <v/>
      </c>
      <c r="O324" s="386" t="str">
        <f>+IFERROR(('STS Analysis'!AE324-'STS Analysis'!AL324)/'STS Analysis'!AE324,"")</f>
        <v/>
      </c>
      <c r="P324" s="386" t="str">
        <f>+IFERROR(('STS Analysis'!AF324-'STS Analysis'!AM324)/'STS Analysis'!AF324,"")</f>
        <v/>
      </c>
      <c r="Q324" s="386" t="str">
        <f>+IFERROR(('STS Analysis'!AG324-'STS Analysis'!AN324)/'STS Analysis'!AG324,"")</f>
        <v/>
      </c>
      <c r="R324" s="381" t="str">
        <f>+IFERROR(('STS Analysis'!AK324-'STS Analysis'!AQ324)/'STS Analysis'!AK324,"")</f>
        <v/>
      </c>
      <c r="S324" s="386" t="str">
        <f>+IFERROR(('STS Analysis'!AL324-'STS Analysis'!AX324)/'STS Analysis'!AL324,"")</f>
        <v/>
      </c>
      <c r="T324" s="386" t="str">
        <f>+IFERROR(('STS Analysis'!AM324-'STS Analysis'!AY324)/'STS Analysis'!AM324,"")</f>
        <v/>
      </c>
      <c r="U324" s="387" t="str">
        <f>+IFERROR(('STS Analysis'!AN324-'STS Analysis'!AZ324)/'STS Analysis'!AN324,"")</f>
        <v/>
      </c>
      <c r="V324" s="385" t="str">
        <f>+IFERROR(('STS Analysis'!D324-'STS Analysis'!AQ324/1000)/'STS Analysis'!D324,"")</f>
        <v/>
      </c>
      <c r="W324" s="388" t="str">
        <f>+IFERROR(('STS Analysis'!E324-'STS Analysis'!AX324)/'STS Analysis'!E324,"")</f>
        <v/>
      </c>
      <c r="X324" s="386" t="str">
        <f>+IFERROR(('STS Analysis'!I324-'STS Analysis'!AY324)/'STS Analysis'!I324,"")</f>
        <v/>
      </c>
      <c r="Y324" s="386" t="str">
        <f>+IFERROR(('STS Analysis'!J324-'STS Analysis'!AZ324)/'STS Analysis'!J324,"")</f>
        <v/>
      </c>
      <c r="Z324" s="389" t="str">
        <f>+IFERROR(('STS Analysis'!K324-'STS Analysis'!BA324)/'STS Analysis'!K324,"")</f>
        <v/>
      </c>
      <c r="AA324" s="381"/>
      <c r="AB324" s="386" t="str">
        <f>+IFERROR(('STS Analysis'!H324-'STS Analysis'!BD324)/'STS Analysis'!H324,"")</f>
        <v/>
      </c>
      <c r="AC324" s="386" t="str">
        <f>+IFERROR(('STS Analysis'!I324-'STS Analysis'!BE324)/'STS Analysis'!I324,"")</f>
        <v/>
      </c>
      <c r="AD324" s="387" t="str">
        <f>+IFERROR(('STS Analysis'!J324-'STS Analysis'!BF324)/'STS Analysis'!J324,"")</f>
        <v/>
      </c>
      <c r="AE324" s="385" t="str">
        <f>+IFERROR(('STS Analysis'!BC324-'STS Analysis'!BI324)/'STS Analysis'!BC324,"")</f>
        <v/>
      </c>
      <c r="AF324" s="386" t="str">
        <f>+IFERROR(('STS Analysis'!BD324-'STS Analysis'!BJ324)/'STS Analysis'!BD324,"")</f>
        <v/>
      </c>
      <c r="AG324" s="386" t="str">
        <f>+IFERROR(('STS Analysis'!BE324-'STS Analysis'!BK324)/'STS Analysis'!BE324,"")</f>
        <v/>
      </c>
      <c r="AH324" s="386" t="str">
        <f>+IFERROR(('STS Analysis'!BF324-'STS Analysis'!BL324)/'STS Analysis'!BF324,"")</f>
        <v/>
      </c>
      <c r="AI324" s="381" t="str">
        <f>+IFERROR(('STS Analysis'!D324-'STS Analysis'!BI324/1000)/'STS Analysis'!D324,"")</f>
        <v/>
      </c>
      <c r="AJ324" s="390" t="str">
        <f>+IFERROR(('STS Analysis'!E324-'STS Analysis'!BJ324)/'STS Analysis'!E324,"")</f>
        <v/>
      </c>
      <c r="AK324" s="386" t="str">
        <f>+IFERROR(('STS Analysis'!I324-'STS Analysis'!BK324)/'STS Analysis'!I324,"")</f>
        <v/>
      </c>
      <c r="AL324" s="386" t="str">
        <f>+IFERROR(('STS Analysis'!J324-'STS Analysis'!BL324)/'STS Analysis'!J324,"")</f>
        <v/>
      </c>
      <c r="AM324" s="387" t="str">
        <f>+IFERROR(('STS Analysis'!K324-'STS Analysis'!BM324)/'STS Analysis'!K324,"")</f>
        <v/>
      </c>
      <c r="AN324" s="391"/>
    </row>
    <row r="325" spans="1:40" ht="15" thickBot="1" x14ac:dyDescent="0.4">
      <c r="A325" s="306">
        <v>43736</v>
      </c>
      <c r="B325" s="392" t="str">
        <f>+IFERROR(('STS Analysis'!D325-'STS Analysis'!G325)/'STS Analysis'!D325,"")</f>
        <v/>
      </c>
      <c r="C325" s="382" t="str">
        <f>+IFERROR(('STS Analysis'!E325-'STS Analysis'!H325)/'STS Analysis'!E325,"")</f>
        <v/>
      </c>
      <c r="D325" s="383" t="str">
        <f>IFERROR(('STS Analysis'!D325-'STS Analysis'!G325)/('STS Analysis'!N325-'STS Analysis'!G325),"")</f>
        <v/>
      </c>
      <c r="E325" s="384"/>
      <c r="F325" s="385" t="str">
        <f>+IFERROR(('STS Analysis'!G325-('STS Analysis'!W325))/'STS Analysis'!G325,"")</f>
        <v/>
      </c>
      <c r="G325" s="386" t="str">
        <f>+IFERROR(('STS Analysis'!H325-'STS Analysis'!X325)/'STS Analysis'!H325,"")</f>
        <v/>
      </c>
      <c r="H325" s="386" t="str">
        <f>+IFERROR(('STS Analysis'!I325-'STS Analysis'!Y325)/'STS Analysis'!I325,"")</f>
        <v/>
      </c>
      <c r="I325" s="386" t="str">
        <f>+IFERROR(('STS Analysis'!J325-'STS Analysis'!Z325)/'STS Analysis'!J325,"")</f>
        <v/>
      </c>
      <c r="J325" s="381" t="str">
        <f>+IFERROR(('STS Analysis'!W325-'STS Analysis'!AD325/1000)/'STS Analysis'!W325,"")</f>
        <v/>
      </c>
      <c r="K325" s="386" t="str">
        <f>+IFERROR(('STS Analysis'!X325-'STS Analysis'!AE325)/'STS Analysis'!X325,"")</f>
        <v/>
      </c>
      <c r="L325" s="386" t="str">
        <f>+IFERROR(('STS Analysis'!Y325-'STS Analysis'!AF325)/'STS Analysis'!Y325,"")</f>
        <v/>
      </c>
      <c r="M325" s="386" t="str">
        <f>+IFERROR(('STS Analysis'!Z325-'STS Analysis'!AG325)/'STS Analysis'!Z325,"")</f>
        <v/>
      </c>
      <c r="N325" s="381" t="str">
        <f>+IFERROR(('STS Analysis'!AD325-'STS Analysis'!AK325)/'STS Analysis'!AD325,"")</f>
        <v/>
      </c>
      <c r="O325" s="386" t="str">
        <f>+IFERROR(('STS Analysis'!AE325-'STS Analysis'!AL325)/'STS Analysis'!AE325,"")</f>
        <v/>
      </c>
      <c r="P325" s="386" t="str">
        <f>+IFERROR(('STS Analysis'!AF325-'STS Analysis'!AM325)/'STS Analysis'!AF325,"")</f>
        <v/>
      </c>
      <c r="Q325" s="386" t="str">
        <f>+IFERROR(('STS Analysis'!AG325-'STS Analysis'!AN325)/'STS Analysis'!AG325,"")</f>
        <v/>
      </c>
      <c r="R325" s="381" t="str">
        <f>+IFERROR(('STS Analysis'!AK325-'STS Analysis'!AQ325)/'STS Analysis'!AK325,"")</f>
        <v/>
      </c>
      <c r="S325" s="386" t="str">
        <f>+IFERROR(('STS Analysis'!AL325-'STS Analysis'!AX325)/'STS Analysis'!AL325,"")</f>
        <v/>
      </c>
      <c r="T325" s="386" t="str">
        <f>+IFERROR(('STS Analysis'!AM325-'STS Analysis'!AY325)/'STS Analysis'!AM325,"")</f>
        <v/>
      </c>
      <c r="U325" s="387" t="str">
        <f>+IFERROR(('STS Analysis'!AN325-'STS Analysis'!AZ325)/'STS Analysis'!AN325,"")</f>
        <v/>
      </c>
      <c r="V325" s="385" t="str">
        <f>+IFERROR(('STS Analysis'!D325-'STS Analysis'!AQ325/1000)/'STS Analysis'!D325,"")</f>
        <v/>
      </c>
      <c r="W325" s="388" t="str">
        <f>+IFERROR(('STS Analysis'!E325-'STS Analysis'!AX325)/'STS Analysis'!E325,"")</f>
        <v/>
      </c>
      <c r="X325" s="386" t="str">
        <f>+IFERROR(('STS Analysis'!I325-'STS Analysis'!AY325)/'STS Analysis'!I325,"")</f>
        <v/>
      </c>
      <c r="Y325" s="386" t="str">
        <f>+IFERROR(('STS Analysis'!J325-'STS Analysis'!AZ325)/'STS Analysis'!J325,"")</f>
        <v/>
      </c>
      <c r="Z325" s="389" t="str">
        <f>+IFERROR(('STS Analysis'!K325-'STS Analysis'!BA325)/'STS Analysis'!K325,"")</f>
        <v/>
      </c>
      <c r="AA325" s="381"/>
      <c r="AB325" s="386" t="str">
        <f>+IFERROR(('STS Analysis'!H325-'STS Analysis'!BD325)/'STS Analysis'!H325,"")</f>
        <v/>
      </c>
      <c r="AC325" s="386" t="str">
        <f>+IFERROR(('STS Analysis'!I325-'STS Analysis'!BE325)/'STS Analysis'!I325,"")</f>
        <v/>
      </c>
      <c r="AD325" s="387" t="str">
        <f>+IFERROR(('STS Analysis'!J325-'STS Analysis'!BF325)/'STS Analysis'!J325,"")</f>
        <v/>
      </c>
      <c r="AE325" s="385" t="str">
        <f>+IFERROR(('STS Analysis'!BC325-'STS Analysis'!BI325)/'STS Analysis'!BC325,"")</f>
        <v/>
      </c>
      <c r="AF325" s="386" t="str">
        <f>+IFERROR(('STS Analysis'!BD325-'STS Analysis'!BJ325)/'STS Analysis'!BD325,"")</f>
        <v/>
      </c>
      <c r="AG325" s="386" t="str">
        <f>+IFERROR(('STS Analysis'!BE325-'STS Analysis'!BK325)/'STS Analysis'!BE325,"")</f>
        <v/>
      </c>
      <c r="AH325" s="386" t="str">
        <f>+IFERROR(('STS Analysis'!BF325-'STS Analysis'!BL325)/'STS Analysis'!BF325,"")</f>
        <v/>
      </c>
      <c r="AI325" s="381" t="str">
        <f>+IFERROR(('STS Analysis'!D325-'STS Analysis'!BI325/1000)/'STS Analysis'!D325,"")</f>
        <v/>
      </c>
      <c r="AJ325" s="390" t="str">
        <f>+IFERROR(('STS Analysis'!E325-'STS Analysis'!BJ325)/'STS Analysis'!E325,"")</f>
        <v/>
      </c>
      <c r="AK325" s="386" t="str">
        <f>+IFERROR(('STS Analysis'!I325-'STS Analysis'!BK325)/'STS Analysis'!I325,"")</f>
        <v/>
      </c>
      <c r="AL325" s="386" t="str">
        <f>+IFERROR(('STS Analysis'!J325-'STS Analysis'!BL325)/'STS Analysis'!J325,"")</f>
        <v/>
      </c>
      <c r="AM325" s="387" t="str">
        <f>+IFERROR(('STS Analysis'!K325-'STS Analysis'!BM325)/'STS Analysis'!K325,"")</f>
        <v/>
      </c>
      <c r="AN325" s="391"/>
    </row>
    <row r="326" spans="1:40" ht="15" thickBot="1" x14ac:dyDescent="0.4">
      <c r="A326" s="306">
        <v>43737</v>
      </c>
      <c r="B326" s="392" t="str">
        <f>+IFERROR(('STS Analysis'!D326-'STS Analysis'!G326)/'STS Analysis'!D326,"")</f>
        <v/>
      </c>
      <c r="C326" s="382" t="str">
        <f>+IFERROR(('STS Analysis'!E326-'STS Analysis'!H326)/'STS Analysis'!E326,"")</f>
        <v/>
      </c>
      <c r="D326" s="383" t="str">
        <f>IFERROR(('STS Analysis'!D326-'STS Analysis'!G326)/('STS Analysis'!N326-'STS Analysis'!G326),"")</f>
        <v/>
      </c>
      <c r="E326" s="384"/>
      <c r="F326" s="385" t="str">
        <f>+IFERROR(('STS Analysis'!G326-('STS Analysis'!W326))/'STS Analysis'!G326,"")</f>
        <v/>
      </c>
      <c r="G326" s="386" t="str">
        <f>+IFERROR(('STS Analysis'!H326-'STS Analysis'!X326)/'STS Analysis'!H326,"")</f>
        <v/>
      </c>
      <c r="H326" s="386" t="str">
        <f>+IFERROR(('STS Analysis'!I326-'STS Analysis'!Y326)/'STS Analysis'!I326,"")</f>
        <v/>
      </c>
      <c r="I326" s="386" t="str">
        <f>+IFERROR(('STS Analysis'!J326-'STS Analysis'!Z326)/'STS Analysis'!J326,"")</f>
        <v/>
      </c>
      <c r="J326" s="381" t="str">
        <f>+IFERROR(('STS Analysis'!W326-'STS Analysis'!AD326/1000)/'STS Analysis'!W326,"")</f>
        <v/>
      </c>
      <c r="K326" s="386" t="str">
        <f>+IFERROR(('STS Analysis'!X326-'STS Analysis'!AE326)/'STS Analysis'!X326,"")</f>
        <v/>
      </c>
      <c r="L326" s="386" t="str">
        <f>+IFERROR(('STS Analysis'!Y326-'STS Analysis'!AF326)/'STS Analysis'!Y326,"")</f>
        <v/>
      </c>
      <c r="M326" s="386" t="str">
        <f>+IFERROR(('STS Analysis'!Z326-'STS Analysis'!AG326)/'STS Analysis'!Z326,"")</f>
        <v/>
      </c>
      <c r="N326" s="381" t="str">
        <f>+IFERROR(('STS Analysis'!AD326-'STS Analysis'!AK326)/'STS Analysis'!AD326,"")</f>
        <v/>
      </c>
      <c r="O326" s="386" t="str">
        <f>+IFERROR(('STS Analysis'!AE326-'STS Analysis'!AL326)/'STS Analysis'!AE326,"")</f>
        <v/>
      </c>
      <c r="P326" s="386" t="str">
        <f>+IFERROR(('STS Analysis'!AF326-'STS Analysis'!AM326)/'STS Analysis'!AF326,"")</f>
        <v/>
      </c>
      <c r="Q326" s="386" t="str">
        <f>+IFERROR(('STS Analysis'!AG326-'STS Analysis'!AN326)/'STS Analysis'!AG326,"")</f>
        <v/>
      </c>
      <c r="R326" s="381" t="str">
        <f>+IFERROR(('STS Analysis'!AK326-'STS Analysis'!AQ326)/'STS Analysis'!AK326,"")</f>
        <v/>
      </c>
      <c r="S326" s="386" t="str">
        <f>+IFERROR(('STS Analysis'!AL326-'STS Analysis'!AX326)/'STS Analysis'!AL326,"")</f>
        <v/>
      </c>
      <c r="T326" s="386" t="str">
        <f>+IFERROR(('STS Analysis'!AM326-'STS Analysis'!AY326)/'STS Analysis'!AM326,"")</f>
        <v/>
      </c>
      <c r="U326" s="387" t="str">
        <f>+IFERROR(('STS Analysis'!AN326-'STS Analysis'!AZ326)/'STS Analysis'!AN326,"")</f>
        <v/>
      </c>
      <c r="V326" s="385" t="str">
        <f>+IFERROR(('STS Analysis'!D326-'STS Analysis'!AQ326/1000)/'STS Analysis'!D326,"")</f>
        <v/>
      </c>
      <c r="W326" s="388" t="str">
        <f>+IFERROR(('STS Analysis'!E326-'STS Analysis'!AX326)/'STS Analysis'!E326,"")</f>
        <v/>
      </c>
      <c r="X326" s="386" t="str">
        <f>+IFERROR(('STS Analysis'!I326-'STS Analysis'!AY326)/'STS Analysis'!I326,"")</f>
        <v/>
      </c>
      <c r="Y326" s="386" t="str">
        <f>+IFERROR(('STS Analysis'!J326-'STS Analysis'!AZ326)/'STS Analysis'!J326,"")</f>
        <v/>
      </c>
      <c r="Z326" s="389" t="str">
        <f>+IFERROR(('STS Analysis'!K326-'STS Analysis'!BA326)/'STS Analysis'!K326,"")</f>
        <v/>
      </c>
      <c r="AA326" s="381"/>
      <c r="AB326" s="386" t="str">
        <f>+IFERROR(('STS Analysis'!H326-'STS Analysis'!BD326)/'STS Analysis'!H326,"")</f>
        <v/>
      </c>
      <c r="AC326" s="386" t="str">
        <f>+IFERROR(('STS Analysis'!I326-'STS Analysis'!BE326)/'STS Analysis'!I326,"")</f>
        <v/>
      </c>
      <c r="AD326" s="387" t="str">
        <f>+IFERROR(('STS Analysis'!J326-'STS Analysis'!BF326)/'STS Analysis'!J326,"")</f>
        <v/>
      </c>
      <c r="AE326" s="385" t="str">
        <f>+IFERROR(('STS Analysis'!BC326-'STS Analysis'!BI326)/'STS Analysis'!BC326,"")</f>
        <v/>
      </c>
      <c r="AF326" s="386" t="str">
        <f>+IFERROR(('STS Analysis'!BD326-'STS Analysis'!BJ326)/'STS Analysis'!BD326,"")</f>
        <v/>
      </c>
      <c r="AG326" s="386" t="str">
        <f>+IFERROR(('STS Analysis'!BE326-'STS Analysis'!BK326)/'STS Analysis'!BE326,"")</f>
        <v/>
      </c>
      <c r="AH326" s="386" t="str">
        <f>+IFERROR(('STS Analysis'!BF326-'STS Analysis'!BL326)/'STS Analysis'!BF326,"")</f>
        <v/>
      </c>
      <c r="AI326" s="381" t="str">
        <f>+IFERROR(('STS Analysis'!D326-'STS Analysis'!BI326/1000)/'STS Analysis'!D326,"")</f>
        <v/>
      </c>
      <c r="AJ326" s="390" t="str">
        <f>+IFERROR(('STS Analysis'!E326-'STS Analysis'!BJ326)/'STS Analysis'!E326,"")</f>
        <v/>
      </c>
      <c r="AK326" s="386" t="str">
        <f>+IFERROR(('STS Analysis'!I326-'STS Analysis'!BK326)/'STS Analysis'!I326,"")</f>
        <v/>
      </c>
      <c r="AL326" s="386" t="str">
        <f>+IFERROR(('STS Analysis'!J326-'STS Analysis'!BL326)/'STS Analysis'!J326,"")</f>
        <v/>
      </c>
      <c r="AM326" s="387" t="str">
        <f>+IFERROR(('STS Analysis'!K326-'STS Analysis'!BM326)/'STS Analysis'!K326,"")</f>
        <v/>
      </c>
      <c r="AN326" s="391"/>
    </row>
    <row r="327" spans="1:40" ht="15" thickBot="1" x14ac:dyDescent="0.4">
      <c r="A327" s="306">
        <v>43738</v>
      </c>
      <c r="B327" s="381">
        <f>+IFERROR(('STS Analysis'!D327-'STS Analysis'!G327)/'STS Analysis'!D327,"")</f>
        <v>0.66020175608605125</v>
      </c>
      <c r="C327" s="382" t="str">
        <f>+IFERROR(('STS Analysis'!E327-'STS Analysis'!H327)/'STS Analysis'!E327,"")</f>
        <v/>
      </c>
      <c r="D327" s="383">
        <f>IFERROR(('STS Analysis'!D327-'STS Analysis'!G327)/('STS Analysis'!N327-'STS Analysis'!G327),"")</f>
        <v>0.14454489644683938</v>
      </c>
      <c r="E327" s="384"/>
      <c r="F327" s="385" t="str">
        <f>+IFERROR(('STS Analysis'!G327-('STS Analysis'!W327))/'STS Analysis'!G327,"")</f>
        <v/>
      </c>
      <c r="G327" s="386" t="str">
        <f>+IFERROR(('STS Analysis'!H327-'STS Analysis'!X327)/'STS Analysis'!H327,"")</f>
        <v/>
      </c>
      <c r="H327" s="386" t="str">
        <f>+IFERROR(('STS Analysis'!I327-'STS Analysis'!Y327)/'STS Analysis'!I327,"")</f>
        <v/>
      </c>
      <c r="I327" s="386" t="str">
        <f>+IFERROR(('STS Analysis'!J327-'STS Analysis'!Z327)/'STS Analysis'!J327,"")</f>
        <v/>
      </c>
      <c r="J327" s="381" t="str">
        <f>+IFERROR(('STS Analysis'!W327-'STS Analysis'!AD327/1000)/'STS Analysis'!W327,"")</f>
        <v/>
      </c>
      <c r="K327" s="386" t="str">
        <f>+IFERROR(('STS Analysis'!X327-'STS Analysis'!AE327)/'STS Analysis'!X327,"")</f>
        <v/>
      </c>
      <c r="L327" s="386" t="str">
        <f>+IFERROR(('STS Analysis'!Y327-'STS Analysis'!AF327)/'STS Analysis'!Y327,"")</f>
        <v/>
      </c>
      <c r="M327" s="386" t="str">
        <f>+IFERROR(('STS Analysis'!Z327-'STS Analysis'!AG327)/'STS Analysis'!Z327,"")</f>
        <v/>
      </c>
      <c r="N327" s="381" t="str">
        <f>+IFERROR(('STS Analysis'!AD327-'STS Analysis'!AK327)/'STS Analysis'!AD327,"")</f>
        <v/>
      </c>
      <c r="O327" s="386" t="str">
        <f>+IFERROR(('STS Analysis'!AE327-'STS Analysis'!AL327)/'STS Analysis'!AE327,"")</f>
        <v/>
      </c>
      <c r="P327" s="386" t="str">
        <f>+IFERROR(('STS Analysis'!AF327-'STS Analysis'!AM327)/'STS Analysis'!AF327,"")</f>
        <v/>
      </c>
      <c r="Q327" s="386" t="str">
        <f>+IFERROR(('STS Analysis'!AG327-'STS Analysis'!AN327)/'STS Analysis'!AG327,"")</f>
        <v/>
      </c>
      <c r="R327" s="381" t="str">
        <f>+IFERROR(('STS Analysis'!AK327-'STS Analysis'!AQ327)/'STS Analysis'!AK327,"")</f>
        <v/>
      </c>
      <c r="S327" s="386" t="str">
        <f>+IFERROR(('STS Analysis'!AL327-'STS Analysis'!AX327)/'STS Analysis'!AL327,"")</f>
        <v/>
      </c>
      <c r="T327" s="386" t="str">
        <f>+IFERROR(('STS Analysis'!AM327-'STS Analysis'!AY327)/'STS Analysis'!AM327,"")</f>
        <v/>
      </c>
      <c r="U327" s="387" t="str">
        <f>+IFERROR(('STS Analysis'!AN327-'STS Analysis'!AZ327)/'STS Analysis'!AN327,"")</f>
        <v/>
      </c>
      <c r="V327" s="385" t="str">
        <f>+IFERROR(('STS Analysis'!D327-'STS Analysis'!AQ327/1000)/'STS Analysis'!D327,"")</f>
        <v/>
      </c>
      <c r="W327" s="388" t="str">
        <f>+IFERROR(('STS Analysis'!E327-'STS Analysis'!AX327)/'STS Analysis'!E327,"")</f>
        <v/>
      </c>
      <c r="X327" s="386" t="str">
        <f>+IFERROR(('STS Analysis'!I327-'STS Analysis'!AY327)/'STS Analysis'!I327,"")</f>
        <v/>
      </c>
      <c r="Y327" s="386" t="str">
        <f>+IFERROR(('STS Analysis'!J327-'STS Analysis'!AZ327)/'STS Analysis'!J327,"")</f>
        <v/>
      </c>
      <c r="Z327" s="389" t="str">
        <f>+IFERROR(('STS Analysis'!K327-'STS Analysis'!BA327)/'STS Analysis'!K327,"")</f>
        <v/>
      </c>
      <c r="AA327" s="381"/>
      <c r="AB327" s="386" t="str">
        <f>+IFERROR(('STS Analysis'!H327-'STS Analysis'!BD327)/'STS Analysis'!H327,"")</f>
        <v/>
      </c>
      <c r="AC327" s="386" t="str">
        <f>+IFERROR(('STS Analysis'!I327-'STS Analysis'!BE327)/'STS Analysis'!I327,"")</f>
        <v/>
      </c>
      <c r="AD327" s="387" t="str">
        <f>+IFERROR(('STS Analysis'!J327-'STS Analysis'!BF327)/'STS Analysis'!J327,"")</f>
        <v/>
      </c>
      <c r="AE327" s="385" t="str">
        <f>+IFERROR(('STS Analysis'!BC327-'STS Analysis'!BI327)/'STS Analysis'!BC327,"")</f>
        <v/>
      </c>
      <c r="AF327" s="386" t="str">
        <f>+IFERROR(('STS Analysis'!BD327-'STS Analysis'!BJ327)/'STS Analysis'!BD327,"")</f>
        <v/>
      </c>
      <c r="AG327" s="386" t="str">
        <f>+IFERROR(('STS Analysis'!BE327-'STS Analysis'!BK327)/'STS Analysis'!BE327,"")</f>
        <v/>
      </c>
      <c r="AH327" s="386" t="str">
        <f>+IFERROR(('STS Analysis'!BF327-'STS Analysis'!BL327)/'STS Analysis'!BF327,"")</f>
        <v/>
      </c>
      <c r="AI327" s="381" t="str">
        <f>+IFERROR(('STS Analysis'!D327-'STS Analysis'!BI327/1000)/'STS Analysis'!D327,"")</f>
        <v/>
      </c>
      <c r="AJ327" s="390" t="str">
        <f>+IFERROR(('STS Analysis'!E327-'STS Analysis'!BJ327)/'STS Analysis'!E327,"")</f>
        <v/>
      </c>
      <c r="AK327" s="386" t="str">
        <f>+IFERROR(('STS Analysis'!I327-'STS Analysis'!BK327)/'STS Analysis'!I327,"")</f>
        <v/>
      </c>
      <c r="AL327" s="386" t="str">
        <f>+IFERROR(('STS Analysis'!J327-'STS Analysis'!BL327)/'STS Analysis'!J327,"")</f>
        <v/>
      </c>
      <c r="AM327" s="387" t="str">
        <f>+IFERROR(('STS Analysis'!K327-'STS Analysis'!BM327)/'STS Analysis'!K327,"")</f>
        <v/>
      </c>
      <c r="AN327" s="391"/>
    </row>
    <row r="328" spans="1:40" ht="15" thickBot="1" x14ac:dyDescent="0.4">
      <c r="A328" s="306">
        <v>43739</v>
      </c>
      <c r="B328" s="381">
        <f>+IFERROR(('STS Analysis'!D328-'STS Analysis'!G328)/'STS Analysis'!D328,"")</f>
        <v>0.76877057266697812</v>
      </c>
      <c r="C328" s="382" t="str">
        <f>+IFERROR(('STS Analysis'!E328-'STS Analysis'!H328)/'STS Analysis'!E328,"")</f>
        <v/>
      </c>
      <c r="D328" s="383">
        <f>IFERROR(('STS Analysis'!D328-'STS Analysis'!G328)/('STS Analysis'!N328-'STS Analysis'!G328),"")</f>
        <v>0.16986671812997989</v>
      </c>
      <c r="E328" s="384"/>
      <c r="F328" s="385" t="str">
        <f>+IFERROR(('STS Analysis'!G328-('STS Analysis'!W328))/'STS Analysis'!G328,"")</f>
        <v/>
      </c>
      <c r="G328" s="386" t="str">
        <f>+IFERROR(('STS Analysis'!H328-'STS Analysis'!X328)/'STS Analysis'!H328,"")</f>
        <v/>
      </c>
      <c r="H328" s="386" t="str">
        <f>+IFERROR(('STS Analysis'!I328-'STS Analysis'!Y328)/'STS Analysis'!I328,"")</f>
        <v/>
      </c>
      <c r="I328" s="386" t="str">
        <f>+IFERROR(('STS Analysis'!J328-'STS Analysis'!Z328)/'STS Analysis'!J328,"")</f>
        <v/>
      </c>
      <c r="J328" s="381" t="str">
        <f>+IFERROR(('STS Analysis'!W328-'STS Analysis'!AD328/1000)/'STS Analysis'!W328,"")</f>
        <v/>
      </c>
      <c r="K328" s="386" t="str">
        <f>+IFERROR(('STS Analysis'!X328-'STS Analysis'!AE328)/'STS Analysis'!X328,"")</f>
        <v/>
      </c>
      <c r="L328" s="386" t="str">
        <f>+IFERROR(('STS Analysis'!Y328-'STS Analysis'!AF328)/'STS Analysis'!Y328,"")</f>
        <v/>
      </c>
      <c r="M328" s="386" t="str">
        <f>+IFERROR(('STS Analysis'!Z328-'STS Analysis'!AG328)/'STS Analysis'!Z328,"")</f>
        <v/>
      </c>
      <c r="N328" s="381" t="str">
        <f>+IFERROR(('STS Analysis'!AD328-'STS Analysis'!AK328)/'STS Analysis'!AD328,"")</f>
        <v/>
      </c>
      <c r="O328" s="386" t="str">
        <f>+IFERROR(('STS Analysis'!AE328-'STS Analysis'!AL328)/'STS Analysis'!AE328,"")</f>
        <v/>
      </c>
      <c r="P328" s="386" t="str">
        <f>+IFERROR(('STS Analysis'!AF328-'STS Analysis'!AM328)/'STS Analysis'!AF328,"")</f>
        <v/>
      </c>
      <c r="Q328" s="386" t="str">
        <f>+IFERROR(('STS Analysis'!AG328-'STS Analysis'!AN328)/'STS Analysis'!AG328,"")</f>
        <v/>
      </c>
      <c r="R328" s="381" t="str">
        <f>+IFERROR(('STS Analysis'!AK328-'STS Analysis'!AQ328)/'STS Analysis'!AK328,"")</f>
        <v/>
      </c>
      <c r="S328" s="386" t="str">
        <f>+IFERROR(('STS Analysis'!AL328-'STS Analysis'!AX328)/'STS Analysis'!AL328,"")</f>
        <v/>
      </c>
      <c r="T328" s="386" t="str">
        <f>+IFERROR(('STS Analysis'!AM328-'STS Analysis'!AY328)/'STS Analysis'!AM328,"")</f>
        <v/>
      </c>
      <c r="U328" s="387" t="str">
        <f>+IFERROR(('STS Analysis'!AN328-'STS Analysis'!AZ328)/'STS Analysis'!AN328,"")</f>
        <v/>
      </c>
      <c r="V328" s="385" t="str">
        <f>+IFERROR(('STS Analysis'!D328-'STS Analysis'!AQ328/1000)/'STS Analysis'!D328,"")</f>
        <v/>
      </c>
      <c r="W328" s="388" t="str">
        <f>+IFERROR(('STS Analysis'!E328-'STS Analysis'!AX328)/'STS Analysis'!E328,"")</f>
        <v/>
      </c>
      <c r="X328" s="386" t="str">
        <f>+IFERROR(('STS Analysis'!I328-'STS Analysis'!AY328)/'STS Analysis'!I328,"")</f>
        <v/>
      </c>
      <c r="Y328" s="386" t="str">
        <f>+IFERROR(('STS Analysis'!J328-'STS Analysis'!AZ328)/'STS Analysis'!J328,"")</f>
        <v/>
      </c>
      <c r="Z328" s="389" t="str">
        <f>+IFERROR(('STS Analysis'!K328-'STS Analysis'!BA328)/'STS Analysis'!K328,"")</f>
        <v/>
      </c>
      <c r="AA328" s="381"/>
      <c r="AB328" s="386" t="str">
        <f>+IFERROR(('STS Analysis'!H328-'STS Analysis'!BD328)/'STS Analysis'!H328,"")</f>
        <v/>
      </c>
      <c r="AC328" s="386" t="str">
        <f>+IFERROR(('STS Analysis'!I328-'STS Analysis'!BE328)/'STS Analysis'!I328,"")</f>
        <v/>
      </c>
      <c r="AD328" s="387" t="str">
        <f>+IFERROR(('STS Analysis'!J328-'STS Analysis'!BF328)/'STS Analysis'!J328,"")</f>
        <v/>
      </c>
      <c r="AE328" s="385" t="str">
        <f>+IFERROR(('STS Analysis'!BC328-'STS Analysis'!BI328)/'STS Analysis'!BC328,"")</f>
        <v/>
      </c>
      <c r="AF328" s="386" t="str">
        <f>+IFERROR(('STS Analysis'!BD328-'STS Analysis'!BJ328)/'STS Analysis'!BD328,"")</f>
        <v/>
      </c>
      <c r="AG328" s="386" t="str">
        <f>+IFERROR(('STS Analysis'!BE328-'STS Analysis'!BK328)/'STS Analysis'!BE328,"")</f>
        <v/>
      </c>
      <c r="AH328" s="386" t="str">
        <f>+IFERROR(('STS Analysis'!BF328-'STS Analysis'!BL328)/'STS Analysis'!BF328,"")</f>
        <v/>
      </c>
      <c r="AI328" s="381" t="str">
        <f>+IFERROR(('STS Analysis'!D328-'STS Analysis'!BI328/1000)/'STS Analysis'!D328,"")</f>
        <v/>
      </c>
      <c r="AJ328" s="390" t="str">
        <f>+IFERROR(('STS Analysis'!E328-'STS Analysis'!BJ328)/'STS Analysis'!E328,"")</f>
        <v/>
      </c>
      <c r="AK328" s="386" t="str">
        <f>+IFERROR(('STS Analysis'!I328-'STS Analysis'!BK328)/'STS Analysis'!I328,"")</f>
        <v/>
      </c>
      <c r="AL328" s="386" t="str">
        <f>+IFERROR(('STS Analysis'!J328-'STS Analysis'!BL328)/'STS Analysis'!J328,"")</f>
        <v/>
      </c>
      <c r="AM328" s="387" t="str">
        <f>+IFERROR(('STS Analysis'!K328-'STS Analysis'!BM328)/'STS Analysis'!K328,"")</f>
        <v/>
      </c>
      <c r="AN328" s="391"/>
    </row>
    <row r="329" spans="1:40" ht="15" thickBot="1" x14ac:dyDescent="0.4">
      <c r="A329" s="306">
        <v>43740</v>
      </c>
      <c r="B329" s="381" t="str">
        <f>+IFERROR(('STS Analysis'!D329-'STS Analysis'!G329)/'STS Analysis'!D329,"")</f>
        <v/>
      </c>
      <c r="C329" s="382">
        <f>+IFERROR(('STS Analysis'!E329-'STS Analysis'!H329)/'STS Analysis'!E329,"")</f>
        <v>0.76247848537005158</v>
      </c>
      <c r="D329" s="383" t="str">
        <f>IFERROR(('STS Analysis'!D329-'STS Analysis'!G329)/('STS Analysis'!N329-'STS Analysis'!G329),"")</f>
        <v/>
      </c>
      <c r="E329" s="384"/>
      <c r="F329" s="385" t="str">
        <f>+IFERROR(('STS Analysis'!G329-('STS Analysis'!W329))/'STS Analysis'!G329,"")</f>
        <v/>
      </c>
      <c r="G329" s="386" t="str">
        <f>+IFERROR(('STS Analysis'!H329-'STS Analysis'!X329)/'STS Analysis'!H329,"")</f>
        <v/>
      </c>
      <c r="H329" s="386" t="str">
        <f>+IFERROR(('STS Analysis'!I329-'STS Analysis'!Y329)/'STS Analysis'!I329,"")</f>
        <v/>
      </c>
      <c r="I329" s="386" t="str">
        <f>+IFERROR(('STS Analysis'!J329-'STS Analysis'!Z329)/'STS Analysis'!J329,"")</f>
        <v/>
      </c>
      <c r="J329" s="381" t="str">
        <f>+IFERROR(('STS Analysis'!W329-'STS Analysis'!AD329/1000)/'STS Analysis'!W329,"")</f>
        <v/>
      </c>
      <c r="K329" s="386" t="str">
        <f>+IFERROR(('STS Analysis'!X329-'STS Analysis'!AE329)/'STS Analysis'!X329,"")</f>
        <v/>
      </c>
      <c r="L329" s="386" t="str">
        <f>+IFERROR(('STS Analysis'!Y329-'STS Analysis'!AF329)/'STS Analysis'!Y329,"")</f>
        <v/>
      </c>
      <c r="M329" s="386" t="str">
        <f>+IFERROR(('STS Analysis'!Z329-'STS Analysis'!AG329)/'STS Analysis'!Z329,"")</f>
        <v/>
      </c>
      <c r="N329" s="381" t="str">
        <f>+IFERROR(('STS Analysis'!AD329-'STS Analysis'!AK329)/'STS Analysis'!AD329,"")</f>
        <v/>
      </c>
      <c r="O329" s="386" t="str">
        <f>+IFERROR(('STS Analysis'!AE329-'STS Analysis'!AL329)/'STS Analysis'!AE329,"")</f>
        <v/>
      </c>
      <c r="P329" s="386" t="str">
        <f>+IFERROR(('STS Analysis'!AF329-'STS Analysis'!AM329)/'STS Analysis'!AF329,"")</f>
        <v/>
      </c>
      <c r="Q329" s="386" t="str">
        <f>+IFERROR(('STS Analysis'!AG329-'STS Analysis'!AN329)/'STS Analysis'!AG329,"")</f>
        <v/>
      </c>
      <c r="R329" s="381" t="str">
        <f>+IFERROR(('STS Analysis'!AK329-'STS Analysis'!AQ329)/'STS Analysis'!AK329,"")</f>
        <v/>
      </c>
      <c r="S329" s="386" t="str">
        <f>+IFERROR(('STS Analysis'!AL329-'STS Analysis'!AX329)/'STS Analysis'!AL329,"")</f>
        <v/>
      </c>
      <c r="T329" s="386" t="str">
        <f>+IFERROR(('STS Analysis'!AM329-'STS Analysis'!AY329)/'STS Analysis'!AM329,"")</f>
        <v/>
      </c>
      <c r="U329" s="387" t="str">
        <f>+IFERROR(('STS Analysis'!AN329-'STS Analysis'!AZ329)/'STS Analysis'!AN329,"")</f>
        <v/>
      </c>
      <c r="V329" s="385" t="str">
        <f>+IFERROR(('STS Analysis'!D329-'STS Analysis'!AQ329/1000)/'STS Analysis'!D329,"")</f>
        <v/>
      </c>
      <c r="W329" s="388">
        <f>+IFERROR(('STS Analysis'!E329-'STS Analysis'!AX329)/'STS Analysis'!E329,"")</f>
        <v>1</v>
      </c>
      <c r="X329" s="386">
        <f>+IFERROR(('STS Analysis'!I329-'STS Analysis'!AY329)/'STS Analysis'!I329,"")</f>
        <v>0.64734299516908211</v>
      </c>
      <c r="Y329" s="386" t="str">
        <f>+IFERROR(('STS Analysis'!J329-'STS Analysis'!AZ329)/'STS Analysis'!J329,"")</f>
        <v/>
      </c>
      <c r="Z329" s="389" t="str">
        <f>+IFERROR(('STS Analysis'!K329-'STS Analysis'!BA329)/'STS Analysis'!K329,"")</f>
        <v/>
      </c>
      <c r="AA329" s="381"/>
      <c r="AB329" s="386" t="str">
        <f>+IFERROR(('STS Analysis'!H329-'STS Analysis'!BD329)/'STS Analysis'!H329,"")</f>
        <v/>
      </c>
      <c r="AC329" s="386" t="str">
        <f>+IFERROR(('STS Analysis'!I329-'STS Analysis'!BE329)/'STS Analysis'!I329,"")</f>
        <v/>
      </c>
      <c r="AD329" s="387" t="str">
        <f>+IFERROR(('STS Analysis'!J329-'STS Analysis'!BF329)/'STS Analysis'!J329,"")</f>
        <v/>
      </c>
      <c r="AE329" s="385" t="str">
        <f>+IFERROR(('STS Analysis'!BC329-'STS Analysis'!BI329)/'STS Analysis'!BC329,"")</f>
        <v/>
      </c>
      <c r="AF329" s="386" t="str">
        <f>+IFERROR(('STS Analysis'!BD329-'STS Analysis'!BJ329)/'STS Analysis'!BD329,"")</f>
        <v/>
      </c>
      <c r="AG329" s="386" t="str">
        <f>+IFERROR(('STS Analysis'!BE329-'STS Analysis'!BK329)/'STS Analysis'!BE329,"")</f>
        <v/>
      </c>
      <c r="AH329" s="386" t="str">
        <f>+IFERROR(('STS Analysis'!BF329-'STS Analysis'!BL329)/'STS Analysis'!BF329,"")</f>
        <v/>
      </c>
      <c r="AI329" s="381" t="str">
        <f>+IFERROR(('STS Analysis'!D329-'STS Analysis'!BI329/1000)/'STS Analysis'!D329,"")</f>
        <v/>
      </c>
      <c r="AJ329" s="390" t="str">
        <f>+IFERROR(('STS Analysis'!E329-'STS Analysis'!BJ329)/'STS Analysis'!E329,"")</f>
        <v/>
      </c>
      <c r="AK329" s="386">
        <f>+IFERROR(('STS Analysis'!I329-'STS Analysis'!BK329)/'STS Analysis'!I329,"")</f>
        <v>0.7439613526570048</v>
      </c>
      <c r="AL329" s="386" t="str">
        <f>+IFERROR(('STS Analysis'!J329-'STS Analysis'!BL329)/'STS Analysis'!J329,"")</f>
        <v/>
      </c>
      <c r="AM329" s="387" t="str">
        <f>+IFERROR(('STS Analysis'!K329-'STS Analysis'!BM329)/'STS Analysis'!K329,"")</f>
        <v/>
      </c>
      <c r="AN329" s="391"/>
    </row>
    <row r="330" spans="1:40" ht="15" thickBot="1" x14ac:dyDescent="0.4">
      <c r="A330" s="306">
        <v>43741</v>
      </c>
      <c r="B330" s="381" t="str">
        <f>+IFERROR(('STS Analysis'!D330-'STS Analysis'!G330)/'STS Analysis'!D330,"")</f>
        <v/>
      </c>
      <c r="C330" s="382" t="str">
        <f>+IFERROR(('STS Analysis'!E330-'STS Analysis'!H330)/'STS Analysis'!E330,"")</f>
        <v/>
      </c>
      <c r="D330" s="383" t="str">
        <f>IFERROR(('STS Analysis'!D330-'STS Analysis'!G330)/('STS Analysis'!N330-'STS Analysis'!G330),"")</f>
        <v/>
      </c>
      <c r="E330" s="384"/>
      <c r="F330" s="385" t="str">
        <f>+IFERROR(('STS Analysis'!G330-('STS Analysis'!W330))/'STS Analysis'!G330,"")</f>
        <v/>
      </c>
      <c r="G330" s="386" t="str">
        <f>+IFERROR(('STS Analysis'!H330-'STS Analysis'!X330)/'STS Analysis'!H330,"")</f>
        <v/>
      </c>
      <c r="H330" s="386" t="str">
        <f>+IFERROR(('STS Analysis'!I330-'STS Analysis'!Y330)/'STS Analysis'!I330,"")</f>
        <v/>
      </c>
      <c r="I330" s="386" t="str">
        <f>+IFERROR(('STS Analysis'!J330-'STS Analysis'!Z330)/'STS Analysis'!J330,"")</f>
        <v/>
      </c>
      <c r="J330" s="381" t="str">
        <f>+IFERROR(('STS Analysis'!W330-'STS Analysis'!AD330/1000)/'STS Analysis'!W330,"")</f>
        <v/>
      </c>
      <c r="K330" s="386" t="str">
        <f>+IFERROR(('STS Analysis'!X330-'STS Analysis'!AE330)/'STS Analysis'!X330,"")</f>
        <v/>
      </c>
      <c r="L330" s="386" t="str">
        <f>+IFERROR(('STS Analysis'!Y330-'STS Analysis'!AF330)/'STS Analysis'!Y330,"")</f>
        <v/>
      </c>
      <c r="M330" s="386" t="str">
        <f>+IFERROR(('STS Analysis'!Z330-'STS Analysis'!AG330)/'STS Analysis'!Z330,"")</f>
        <v/>
      </c>
      <c r="N330" s="381" t="str">
        <f>+IFERROR(('STS Analysis'!AD330-'STS Analysis'!AK330)/'STS Analysis'!AD330,"")</f>
        <v/>
      </c>
      <c r="O330" s="386" t="str">
        <f>+IFERROR(('STS Analysis'!AE330-'STS Analysis'!AL330)/'STS Analysis'!AE330,"")</f>
        <v/>
      </c>
      <c r="P330" s="386" t="str">
        <f>+IFERROR(('STS Analysis'!AF330-'STS Analysis'!AM330)/'STS Analysis'!AF330,"")</f>
        <v/>
      </c>
      <c r="Q330" s="386" t="str">
        <f>+IFERROR(('STS Analysis'!AG330-'STS Analysis'!AN330)/'STS Analysis'!AG330,"")</f>
        <v/>
      </c>
      <c r="R330" s="381" t="str">
        <f>+IFERROR(('STS Analysis'!AK330-'STS Analysis'!AQ330)/'STS Analysis'!AK330,"")</f>
        <v/>
      </c>
      <c r="S330" s="386" t="str">
        <f>+IFERROR(('STS Analysis'!AL330-'STS Analysis'!AX330)/'STS Analysis'!AL330,"")</f>
        <v/>
      </c>
      <c r="T330" s="386" t="str">
        <f>+IFERROR(('STS Analysis'!AM330-'STS Analysis'!AY330)/'STS Analysis'!AM330,"")</f>
        <v/>
      </c>
      <c r="U330" s="387" t="str">
        <f>+IFERROR(('STS Analysis'!AN330-'STS Analysis'!AZ330)/'STS Analysis'!AN330,"")</f>
        <v/>
      </c>
      <c r="V330" s="385" t="str">
        <f>+IFERROR(('STS Analysis'!D330-'STS Analysis'!AQ330/1000)/'STS Analysis'!D330,"")</f>
        <v/>
      </c>
      <c r="W330" s="388" t="str">
        <f>+IFERROR(('STS Analysis'!E330-'STS Analysis'!AX330)/'STS Analysis'!E330,"")</f>
        <v/>
      </c>
      <c r="X330" s="386" t="str">
        <f>+IFERROR(('STS Analysis'!I330-'STS Analysis'!AY330)/'STS Analysis'!I330,"")</f>
        <v/>
      </c>
      <c r="Y330" s="386" t="str">
        <f>+IFERROR(('STS Analysis'!J330-'STS Analysis'!AZ330)/'STS Analysis'!J330,"")</f>
        <v/>
      </c>
      <c r="Z330" s="389" t="str">
        <f>+IFERROR(('STS Analysis'!K330-'STS Analysis'!BA330)/'STS Analysis'!K330,"")</f>
        <v/>
      </c>
      <c r="AA330" s="381"/>
      <c r="AB330" s="386" t="str">
        <f>+IFERROR(('STS Analysis'!H330-'STS Analysis'!BD330)/'STS Analysis'!H330,"")</f>
        <v/>
      </c>
      <c r="AC330" s="386" t="str">
        <f>+IFERROR(('STS Analysis'!I330-'STS Analysis'!BE330)/'STS Analysis'!I330,"")</f>
        <v/>
      </c>
      <c r="AD330" s="387" t="str">
        <f>+IFERROR(('STS Analysis'!J330-'STS Analysis'!BF330)/'STS Analysis'!J330,"")</f>
        <v/>
      </c>
      <c r="AE330" s="385" t="str">
        <f>+IFERROR(('STS Analysis'!BC330-'STS Analysis'!BI330)/'STS Analysis'!BC330,"")</f>
        <v/>
      </c>
      <c r="AF330" s="386" t="str">
        <f>+IFERROR(('STS Analysis'!BD330-'STS Analysis'!BJ330)/'STS Analysis'!BD330,"")</f>
        <v/>
      </c>
      <c r="AG330" s="386" t="str">
        <f>+IFERROR(('STS Analysis'!BE330-'STS Analysis'!BK330)/'STS Analysis'!BE330,"")</f>
        <v/>
      </c>
      <c r="AH330" s="386" t="str">
        <f>+IFERROR(('STS Analysis'!BF330-'STS Analysis'!BL330)/'STS Analysis'!BF330,"")</f>
        <v/>
      </c>
      <c r="AI330" s="381" t="str">
        <f>+IFERROR(('STS Analysis'!D330-'STS Analysis'!BI330/1000)/'STS Analysis'!D330,"")</f>
        <v/>
      </c>
      <c r="AJ330" s="390" t="str">
        <f>+IFERROR(('STS Analysis'!E330-'STS Analysis'!BJ330)/'STS Analysis'!E330,"")</f>
        <v/>
      </c>
      <c r="AK330" s="386" t="str">
        <f>+IFERROR(('STS Analysis'!I330-'STS Analysis'!BK330)/'STS Analysis'!I330,"")</f>
        <v/>
      </c>
      <c r="AL330" s="386" t="str">
        <f>+IFERROR(('STS Analysis'!J330-'STS Analysis'!BL330)/'STS Analysis'!J330,"")</f>
        <v/>
      </c>
      <c r="AM330" s="387" t="str">
        <f>+IFERROR(('STS Analysis'!K330-'STS Analysis'!BM330)/'STS Analysis'!K330,"")</f>
        <v/>
      </c>
      <c r="AN330" s="391"/>
    </row>
    <row r="331" spans="1:40" ht="15" thickBot="1" x14ac:dyDescent="0.4">
      <c r="A331" s="306">
        <v>43742</v>
      </c>
      <c r="B331" s="381">
        <f>+IFERROR(('STS Analysis'!D331-'STS Analysis'!G331)/'STS Analysis'!D331,"")</f>
        <v>0.56231455177665124</v>
      </c>
      <c r="C331" s="382" t="str">
        <f>+IFERROR(('STS Analysis'!E331-'STS Analysis'!H331)/'STS Analysis'!E331,"")</f>
        <v/>
      </c>
      <c r="D331" s="383">
        <f>IFERROR(('STS Analysis'!D331-'STS Analysis'!G331)/('STS Analysis'!N331-'STS Analysis'!G331),"")</f>
        <v>8.3449048700773978E-2</v>
      </c>
      <c r="E331" s="384"/>
      <c r="F331" s="385" t="str">
        <f>+IFERROR(('STS Analysis'!G331-('STS Analysis'!W331))/'STS Analysis'!G331,"")</f>
        <v/>
      </c>
      <c r="G331" s="386" t="str">
        <f>+IFERROR(('STS Analysis'!H331-'STS Analysis'!X331)/'STS Analysis'!H331,"")</f>
        <v/>
      </c>
      <c r="H331" s="386" t="str">
        <f>+IFERROR(('STS Analysis'!I331-'STS Analysis'!Y331)/'STS Analysis'!I331,"")</f>
        <v/>
      </c>
      <c r="I331" s="386" t="str">
        <f>+IFERROR(('STS Analysis'!J331-'STS Analysis'!Z331)/'STS Analysis'!J331,"")</f>
        <v/>
      </c>
      <c r="J331" s="381" t="str">
        <f>+IFERROR(('STS Analysis'!W331-'STS Analysis'!AD331/1000)/'STS Analysis'!W331,"")</f>
        <v/>
      </c>
      <c r="K331" s="386" t="str">
        <f>+IFERROR(('STS Analysis'!X331-'STS Analysis'!AE331)/'STS Analysis'!X331,"")</f>
        <v/>
      </c>
      <c r="L331" s="386" t="str">
        <f>+IFERROR(('STS Analysis'!Y331-'STS Analysis'!AF331)/'STS Analysis'!Y331,"")</f>
        <v/>
      </c>
      <c r="M331" s="386" t="str">
        <f>+IFERROR(('STS Analysis'!Z331-'STS Analysis'!AG331)/'STS Analysis'!Z331,"")</f>
        <v/>
      </c>
      <c r="N331" s="381" t="str">
        <f>+IFERROR(('STS Analysis'!AD331-'STS Analysis'!AK331)/'STS Analysis'!AD331,"")</f>
        <v/>
      </c>
      <c r="O331" s="386" t="str">
        <f>+IFERROR(('STS Analysis'!AE331-'STS Analysis'!AL331)/'STS Analysis'!AE331,"")</f>
        <v/>
      </c>
      <c r="P331" s="386" t="str">
        <f>+IFERROR(('STS Analysis'!AF331-'STS Analysis'!AM331)/'STS Analysis'!AF331,"")</f>
        <v/>
      </c>
      <c r="Q331" s="386" t="str">
        <f>+IFERROR(('STS Analysis'!AG331-'STS Analysis'!AN331)/'STS Analysis'!AG331,"")</f>
        <v/>
      </c>
      <c r="R331" s="381" t="str">
        <f>+IFERROR(('STS Analysis'!AK331-'STS Analysis'!AQ331)/'STS Analysis'!AK331,"")</f>
        <v/>
      </c>
      <c r="S331" s="386" t="str">
        <f>+IFERROR(('STS Analysis'!AL331-'STS Analysis'!AX331)/'STS Analysis'!AL331,"")</f>
        <v/>
      </c>
      <c r="T331" s="386" t="str">
        <f>+IFERROR(('STS Analysis'!AM331-'STS Analysis'!AY331)/'STS Analysis'!AM331,"")</f>
        <v/>
      </c>
      <c r="U331" s="387" t="str">
        <f>+IFERROR(('STS Analysis'!AN331-'STS Analysis'!AZ331)/'STS Analysis'!AN331,"")</f>
        <v/>
      </c>
      <c r="V331" s="385" t="str">
        <f>+IFERROR(('STS Analysis'!D331-'STS Analysis'!AQ331/1000)/'STS Analysis'!D331,"")</f>
        <v/>
      </c>
      <c r="W331" s="388" t="str">
        <f>+IFERROR(('STS Analysis'!E331-'STS Analysis'!AX331)/'STS Analysis'!E331,"")</f>
        <v/>
      </c>
      <c r="X331" s="386" t="str">
        <f>+IFERROR(('STS Analysis'!I331-'STS Analysis'!AY331)/'STS Analysis'!I331,"")</f>
        <v/>
      </c>
      <c r="Y331" s="386" t="str">
        <f>+IFERROR(('STS Analysis'!J331-'STS Analysis'!AZ331)/'STS Analysis'!J331,"")</f>
        <v/>
      </c>
      <c r="Z331" s="389" t="str">
        <f>+IFERROR(('STS Analysis'!K331-'STS Analysis'!BA331)/'STS Analysis'!K331,"")</f>
        <v/>
      </c>
      <c r="AA331" s="381"/>
      <c r="AB331" s="386" t="str">
        <f>+IFERROR(('STS Analysis'!H331-'STS Analysis'!BD331)/'STS Analysis'!H331,"")</f>
        <v/>
      </c>
      <c r="AC331" s="386" t="str">
        <f>+IFERROR(('STS Analysis'!I331-'STS Analysis'!BE331)/'STS Analysis'!I331,"")</f>
        <v/>
      </c>
      <c r="AD331" s="387" t="str">
        <f>+IFERROR(('STS Analysis'!J331-'STS Analysis'!BF331)/'STS Analysis'!J331,"")</f>
        <v/>
      </c>
      <c r="AE331" s="385" t="str">
        <f>+IFERROR(('STS Analysis'!BC331-'STS Analysis'!BI331)/'STS Analysis'!BC331,"")</f>
        <v/>
      </c>
      <c r="AF331" s="386" t="str">
        <f>+IFERROR(('STS Analysis'!BD331-'STS Analysis'!BJ331)/'STS Analysis'!BD331,"")</f>
        <v/>
      </c>
      <c r="AG331" s="386" t="str">
        <f>+IFERROR(('STS Analysis'!BE331-'STS Analysis'!BK331)/'STS Analysis'!BE331,"")</f>
        <v/>
      </c>
      <c r="AH331" s="386" t="str">
        <f>+IFERROR(('STS Analysis'!BF331-'STS Analysis'!BL331)/'STS Analysis'!BF331,"")</f>
        <v/>
      </c>
      <c r="AI331" s="381" t="str">
        <f>+IFERROR(('STS Analysis'!D331-'STS Analysis'!BI331/1000)/'STS Analysis'!D331,"")</f>
        <v/>
      </c>
      <c r="AJ331" s="390" t="str">
        <f>+IFERROR(('STS Analysis'!E331-'STS Analysis'!BJ331)/'STS Analysis'!E331,"")</f>
        <v/>
      </c>
      <c r="AK331" s="386" t="str">
        <f>+IFERROR(('STS Analysis'!I331-'STS Analysis'!BK331)/'STS Analysis'!I331,"")</f>
        <v/>
      </c>
      <c r="AL331" s="386" t="str">
        <f>+IFERROR(('STS Analysis'!J331-'STS Analysis'!BL331)/'STS Analysis'!J331,"")</f>
        <v/>
      </c>
      <c r="AM331" s="387" t="str">
        <f>+IFERROR(('STS Analysis'!K331-'STS Analysis'!BM331)/'STS Analysis'!K331,"")</f>
        <v/>
      </c>
      <c r="AN331" s="391"/>
    </row>
    <row r="332" spans="1:40" ht="15" thickBot="1" x14ac:dyDescent="0.4">
      <c r="A332" s="306">
        <v>43743</v>
      </c>
      <c r="B332" s="392" t="str">
        <f>+IFERROR(('STS Analysis'!D332-'STS Analysis'!G332)/'STS Analysis'!D332,"")</f>
        <v/>
      </c>
      <c r="C332" s="392" t="str">
        <f>+IFERROR(('STS Analysis'!E332-'STS Analysis'!H332)/'STS Analysis'!E332,"")</f>
        <v/>
      </c>
      <c r="D332" s="392" t="str">
        <f>IFERROR(('STS Analysis'!D332-'STS Analysis'!G332)/('STS Analysis'!N332-'STS Analysis'!G332),"")</f>
        <v/>
      </c>
      <c r="E332" s="392"/>
      <c r="F332" s="392" t="str">
        <f>+IFERROR(('STS Analysis'!G332-('STS Analysis'!W332))/'STS Analysis'!G332,"")</f>
        <v/>
      </c>
      <c r="G332" s="392" t="str">
        <f>+IFERROR(('STS Analysis'!H332-'STS Analysis'!X332)/'STS Analysis'!H332,"")</f>
        <v/>
      </c>
      <c r="H332" s="392" t="str">
        <f>+IFERROR(('STS Analysis'!I332-'STS Analysis'!Y332)/'STS Analysis'!I332,"")</f>
        <v/>
      </c>
      <c r="I332" s="392" t="str">
        <f>+IFERROR(('STS Analysis'!J332-'STS Analysis'!Z332)/'STS Analysis'!J332,"")</f>
        <v/>
      </c>
      <c r="J332" s="392" t="str">
        <f>+IFERROR(('STS Analysis'!W332-'STS Analysis'!AD332/1000)/'STS Analysis'!W332,"")</f>
        <v/>
      </c>
      <c r="K332" s="392" t="str">
        <f>+IFERROR(('STS Analysis'!X332-'STS Analysis'!AE332)/'STS Analysis'!X332,"")</f>
        <v/>
      </c>
      <c r="L332" s="392" t="str">
        <f>+IFERROR(('STS Analysis'!Y332-'STS Analysis'!AF332)/'STS Analysis'!Y332,"")</f>
        <v/>
      </c>
      <c r="M332" s="392" t="str">
        <f>+IFERROR(('STS Analysis'!Z332-'STS Analysis'!AG332)/'STS Analysis'!Z332,"")</f>
        <v/>
      </c>
      <c r="N332" s="392" t="str">
        <f>+IFERROR(('STS Analysis'!AD332-'STS Analysis'!AK332)/'STS Analysis'!AD332,"")</f>
        <v/>
      </c>
      <c r="O332" s="392" t="str">
        <f>+IFERROR(('STS Analysis'!AE332-'STS Analysis'!AL332)/'STS Analysis'!AE332,"")</f>
        <v/>
      </c>
      <c r="P332" s="392" t="str">
        <f>+IFERROR(('STS Analysis'!AF332-'STS Analysis'!AM332)/'STS Analysis'!AF332,"")</f>
        <v/>
      </c>
      <c r="Q332" s="392" t="str">
        <f>+IFERROR(('STS Analysis'!AG332-'STS Analysis'!AN332)/'STS Analysis'!AG332,"")</f>
        <v/>
      </c>
      <c r="R332" s="392" t="str">
        <f>+IFERROR(('STS Analysis'!AK332-'STS Analysis'!AQ332)/'STS Analysis'!AK332,"")</f>
        <v/>
      </c>
      <c r="S332" s="392" t="str">
        <f>+IFERROR(('STS Analysis'!AL332-'STS Analysis'!AX332)/'STS Analysis'!AL332,"")</f>
        <v/>
      </c>
      <c r="T332" s="392" t="str">
        <f>+IFERROR(('STS Analysis'!AM332-'STS Analysis'!AY332)/'STS Analysis'!AM332,"")</f>
        <v/>
      </c>
      <c r="U332" s="392" t="str">
        <f>+IFERROR(('STS Analysis'!AN332-'STS Analysis'!AZ332)/'STS Analysis'!AN332,"")</f>
        <v/>
      </c>
      <c r="V332" s="392" t="str">
        <f>+IFERROR(('STS Analysis'!D332-'STS Analysis'!AQ332/1000)/'STS Analysis'!D332,"")</f>
        <v/>
      </c>
      <c r="W332" s="392" t="str">
        <f>+IFERROR(('STS Analysis'!E332-'STS Analysis'!AX332)/'STS Analysis'!E332,"")</f>
        <v/>
      </c>
      <c r="X332" s="392" t="str">
        <f>+IFERROR(('STS Analysis'!I332-'STS Analysis'!AY332)/'STS Analysis'!I332,"")</f>
        <v/>
      </c>
      <c r="Y332" s="392" t="str">
        <f>+IFERROR(('STS Analysis'!J332-'STS Analysis'!AZ332)/'STS Analysis'!J332,"")</f>
        <v/>
      </c>
      <c r="Z332" s="392" t="str">
        <f>+IFERROR(('STS Analysis'!K332-'STS Analysis'!BA332)/'STS Analysis'!K332,"")</f>
        <v/>
      </c>
      <c r="AA332" s="392"/>
      <c r="AB332" s="392" t="str">
        <f>+IFERROR(('STS Analysis'!H332-'STS Analysis'!BD332)/'STS Analysis'!H332,"")</f>
        <v/>
      </c>
      <c r="AC332" s="392" t="str">
        <f>+IFERROR(('STS Analysis'!I332-'STS Analysis'!BE332)/'STS Analysis'!I332,"")</f>
        <v/>
      </c>
      <c r="AD332" s="392" t="str">
        <f>+IFERROR(('STS Analysis'!J332-'STS Analysis'!BF332)/'STS Analysis'!J332,"")</f>
        <v/>
      </c>
      <c r="AE332" s="392" t="str">
        <f>+IFERROR(('STS Analysis'!BC332-'STS Analysis'!BI332)/'STS Analysis'!BC332,"")</f>
        <v/>
      </c>
      <c r="AF332" s="392" t="str">
        <f>+IFERROR(('STS Analysis'!BD332-'STS Analysis'!BJ332)/'STS Analysis'!BD332,"")</f>
        <v/>
      </c>
      <c r="AG332" s="392" t="str">
        <f>+IFERROR(('STS Analysis'!BE332-'STS Analysis'!BK332)/'STS Analysis'!BE332,"")</f>
        <v/>
      </c>
      <c r="AH332" s="392" t="str">
        <f>+IFERROR(('STS Analysis'!BF332-'STS Analysis'!BL332)/'STS Analysis'!BF332,"")</f>
        <v/>
      </c>
      <c r="AI332" s="392" t="str">
        <f>+IFERROR(('STS Analysis'!D332-'STS Analysis'!BI332/1000)/'STS Analysis'!D332,"")</f>
        <v/>
      </c>
      <c r="AJ332" s="392" t="str">
        <f>+IFERROR(('STS Analysis'!E332-'STS Analysis'!BJ332)/'STS Analysis'!E332,"")</f>
        <v/>
      </c>
      <c r="AK332" s="392" t="str">
        <f>+IFERROR(('STS Analysis'!I332-'STS Analysis'!BK332)/'STS Analysis'!I332,"")</f>
        <v/>
      </c>
      <c r="AL332" s="392" t="str">
        <f>+IFERROR(('STS Analysis'!J332-'STS Analysis'!BL332)/'STS Analysis'!J332,"")</f>
        <v/>
      </c>
      <c r="AM332" s="392" t="str">
        <f>+IFERROR(('STS Analysis'!K332-'STS Analysis'!BM332)/'STS Analysis'!K332,"")</f>
        <v/>
      </c>
      <c r="AN332" s="392"/>
    </row>
    <row r="333" spans="1:40" ht="15" thickBot="1" x14ac:dyDescent="0.4">
      <c r="A333" s="306">
        <v>43744</v>
      </c>
      <c r="B333" s="392" t="str">
        <f>+IFERROR(('STS Analysis'!D333-'STS Analysis'!G333)/'STS Analysis'!D333,"")</f>
        <v/>
      </c>
      <c r="C333" s="392" t="str">
        <f>+IFERROR(('STS Analysis'!E333-'STS Analysis'!H333)/'STS Analysis'!E333,"")</f>
        <v/>
      </c>
      <c r="D333" s="392" t="str">
        <f>IFERROR(('STS Analysis'!D333-'STS Analysis'!G333)/('STS Analysis'!N333-'STS Analysis'!G333),"")</f>
        <v/>
      </c>
      <c r="E333" s="392"/>
      <c r="F333" s="392" t="str">
        <f>+IFERROR(('STS Analysis'!G333-('STS Analysis'!W333))/'STS Analysis'!G333,"")</f>
        <v/>
      </c>
      <c r="G333" s="392" t="str">
        <f>+IFERROR(('STS Analysis'!H333-'STS Analysis'!X333)/'STS Analysis'!H333,"")</f>
        <v/>
      </c>
      <c r="H333" s="392" t="str">
        <f>+IFERROR(('STS Analysis'!I333-'STS Analysis'!Y333)/'STS Analysis'!I333,"")</f>
        <v/>
      </c>
      <c r="I333" s="392" t="str">
        <f>+IFERROR(('STS Analysis'!J333-'STS Analysis'!Z333)/'STS Analysis'!J333,"")</f>
        <v/>
      </c>
      <c r="J333" s="392" t="str">
        <f>+IFERROR(('STS Analysis'!W333-'STS Analysis'!AD333/1000)/'STS Analysis'!W333,"")</f>
        <v/>
      </c>
      <c r="K333" s="392" t="str">
        <f>+IFERROR(('STS Analysis'!X333-'STS Analysis'!AE333)/'STS Analysis'!X333,"")</f>
        <v/>
      </c>
      <c r="L333" s="392" t="str">
        <f>+IFERROR(('STS Analysis'!Y333-'STS Analysis'!AF333)/'STS Analysis'!Y333,"")</f>
        <v/>
      </c>
      <c r="M333" s="392" t="str">
        <f>+IFERROR(('STS Analysis'!Z333-'STS Analysis'!AG333)/'STS Analysis'!Z333,"")</f>
        <v/>
      </c>
      <c r="N333" s="392" t="str">
        <f>+IFERROR(('STS Analysis'!AD333-'STS Analysis'!AK333)/'STS Analysis'!AD333,"")</f>
        <v/>
      </c>
      <c r="O333" s="392" t="str">
        <f>+IFERROR(('STS Analysis'!AE333-'STS Analysis'!AL333)/'STS Analysis'!AE333,"")</f>
        <v/>
      </c>
      <c r="P333" s="392" t="str">
        <f>+IFERROR(('STS Analysis'!AF333-'STS Analysis'!AM333)/'STS Analysis'!AF333,"")</f>
        <v/>
      </c>
      <c r="Q333" s="392" t="str">
        <f>+IFERROR(('STS Analysis'!AG333-'STS Analysis'!AN333)/'STS Analysis'!AG333,"")</f>
        <v/>
      </c>
      <c r="R333" s="392" t="str">
        <f>+IFERROR(('STS Analysis'!AK333-'STS Analysis'!AQ333)/'STS Analysis'!AK333,"")</f>
        <v/>
      </c>
      <c r="S333" s="392" t="str">
        <f>+IFERROR(('STS Analysis'!AL333-'STS Analysis'!AX333)/'STS Analysis'!AL333,"")</f>
        <v/>
      </c>
      <c r="T333" s="392" t="str">
        <f>+IFERROR(('STS Analysis'!AM333-'STS Analysis'!AY333)/'STS Analysis'!AM333,"")</f>
        <v/>
      </c>
      <c r="U333" s="392" t="str">
        <f>+IFERROR(('STS Analysis'!AN333-'STS Analysis'!AZ333)/'STS Analysis'!AN333,"")</f>
        <v/>
      </c>
      <c r="V333" s="392" t="str">
        <f>+IFERROR(('STS Analysis'!D333-'STS Analysis'!AQ333/1000)/'STS Analysis'!D333,"")</f>
        <v/>
      </c>
      <c r="W333" s="392" t="str">
        <f>+IFERROR(('STS Analysis'!E333-'STS Analysis'!AX333)/'STS Analysis'!E333,"")</f>
        <v/>
      </c>
      <c r="X333" s="392" t="str">
        <f>+IFERROR(('STS Analysis'!I333-'STS Analysis'!AY333)/'STS Analysis'!I333,"")</f>
        <v/>
      </c>
      <c r="Y333" s="392" t="str">
        <f>+IFERROR(('STS Analysis'!J333-'STS Analysis'!AZ333)/'STS Analysis'!J333,"")</f>
        <v/>
      </c>
      <c r="Z333" s="392" t="str">
        <f>+IFERROR(('STS Analysis'!K333-'STS Analysis'!BA333)/'STS Analysis'!K333,"")</f>
        <v/>
      </c>
      <c r="AA333" s="392"/>
      <c r="AB333" s="392" t="str">
        <f>+IFERROR(('STS Analysis'!H333-'STS Analysis'!BD333)/'STS Analysis'!H333,"")</f>
        <v/>
      </c>
      <c r="AC333" s="392" t="str">
        <f>+IFERROR(('STS Analysis'!I333-'STS Analysis'!BE333)/'STS Analysis'!I333,"")</f>
        <v/>
      </c>
      <c r="AD333" s="392" t="str">
        <f>+IFERROR(('STS Analysis'!J333-'STS Analysis'!BF333)/'STS Analysis'!J333,"")</f>
        <v/>
      </c>
      <c r="AE333" s="392" t="str">
        <f>+IFERROR(('STS Analysis'!BC333-'STS Analysis'!BI333)/'STS Analysis'!BC333,"")</f>
        <v/>
      </c>
      <c r="AF333" s="392" t="str">
        <f>+IFERROR(('STS Analysis'!BD333-'STS Analysis'!BJ333)/'STS Analysis'!BD333,"")</f>
        <v/>
      </c>
      <c r="AG333" s="392" t="str">
        <f>+IFERROR(('STS Analysis'!BE333-'STS Analysis'!BK333)/'STS Analysis'!BE333,"")</f>
        <v/>
      </c>
      <c r="AH333" s="392" t="str">
        <f>+IFERROR(('STS Analysis'!BF333-'STS Analysis'!BL333)/'STS Analysis'!BF333,"")</f>
        <v/>
      </c>
      <c r="AI333" s="392" t="str">
        <f>+IFERROR(('STS Analysis'!D333-'STS Analysis'!BI333/1000)/'STS Analysis'!D333,"")</f>
        <v/>
      </c>
      <c r="AJ333" s="392" t="str">
        <f>+IFERROR(('STS Analysis'!E333-'STS Analysis'!BJ333)/'STS Analysis'!E333,"")</f>
        <v/>
      </c>
      <c r="AK333" s="392" t="str">
        <f>+IFERROR(('STS Analysis'!I333-'STS Analysis'!BK333)/'STS Analysis'!I333,"")</f>
        <v/>
      </c>
      <c r="AL333" s="392" t="str">
        <f>+IFERROR(('STS Analysis'!J333-'STS Analysis'!BL333)/'STS Analysis'!J333,"")</f>
        <v/>
      </c>
      <c r="AM333" s="392" t="str">
        <f>+IFERROR(('STS Analysis'!K333-'STS Analysis'!BM333)/'STS Analysis'!K333,"")</f>
        <v/>
      </c>
      <c r="AN333" s="392"/>
    </row>
    <row r="334" spans="1:40" ht="15" thickBot="1" x14ac:dyDescent="0.4">
      <c r="A334" s="306">
        <v>43745</v>
      </c>
      <c r="B334" s="381">
        <f>+IFERROR(('STS Analysis'!D334-'STS Analysis'!G334)/'STS Analysis'!D334,"")</f>
        <v>0.63412574088795592</v>
      </c>
      <c r="C334" s="382" t="str">
        <f>+IFERROR(('STS Analysis'!E334-'STS Analysis'!H334)/'STS Analysis'!E334,"")</f>
        <v/>
      </c>
      <c r="D334" s="383">
        <f>IFERROR(('STS Analysis'!D334-'STS Analysis'!G334)/('STS Analysis'!N334-'STS Analysis'!G334),"")</f>
        <v>8.4843877167496015E-2</v>
      </c>
      <c r="E334" s="384"/>
      <c r="F334" s="385" t="str">
        <f>+IFERROR(('STS Analysis'!G334-('STS Analysis'!W334))/'STS Analysis'!G334,"")</f>
        <v/>
      </c>
      <c r="G334" s="386" t="str">
        <f>+IFERROR(('STS Analysis'!H334-'STS Analysis'!X334)/'STS Analysis'!H334,"")</f>
        <v/>
      </c>
      <c r="H334" s="386" t="str">
        <f>+IFERROR(('STS Analysis'!I334-'STS Analysis'!Y334)/'STS Analysis'!I334,"")</f>
        <v/>
      </c>
      <c r="I334" s="386" t="str">
        <f>+IFERROR(('STS Analysis'!J334-'STS Analysis'!Z334)/'STS Analysis'!J334,"")</f>
        <v/>
      </c>
      <c r="J334" s="381" t="str">
        <f>+IFERROR(('STS Analysis'!W334-'STS Analysis'!AD334/1000)/'STS Analysis'!W334,"")</f>
        <v/>
      </c>
      <c r="K334" s="386" t="str">
        <f>+IFERROR(('STS Analysis'!X334-'STS Analysis'!AE334)/'STS Analysis'!X334,"")</f>
        <v/>
      </c>
      <c r="L334" s="386" t="str">
        <f>+IFERROR(('STS Analysis'!Y334-'STS Analysis'!AF334)/'STS Analysis'!Y334,"")</f>
        <v/>
      </c>
      <c r="M334" s="386" t="str">
        <f>+IFERROR(('STS Analysis'!Z334-'STS Analysis'!AG334)/'STS Analysis'!Z334,"")</f>
        <v/>
      </c>
      <c r="N334" s="381" t="str">
        <f>+IFERROR(('STS Analysis'!AD334-'STS Analysis'!AK334)/'STS Analysis'!AD334,"")</f>
        <v/>
      </c>
      <c r="O334" s="386" t="str">
        <f>+IFERROR(('STS Analysis'!AE334-'STS Analysis'!AL334)/'STS Analysis'!AE334,"")</f>
        <v/>
      </c>
      <c r="P334" s="386" t="str">
        <f>+IFERROR(('STS Analysis'!AF334-'STS Analysis'!AM334)/'STS Analysis'!AF334,"")</f>
        <v/>
      </c>
      <c r="Q334" s="386" t="str">
        <f>+IFERROR(('STS Analysis'!AG334-'STS Analysis'!AN334)/'STS Analysis'!AG334,"")</f>
        <v/>
      </c>
      <c r="R334" s="381" t="str">
        <f>+IFERROR(('STS Analysis'!AK334-'STS Analysis'!AQ334)/'STS Analysis'!AK334,"")</f>
        <v/>
      </c>
      <c r="S334" s="386" t="str">
        <f>+IFERROR(('STS Analysis'!AL334-'STS Analysis'!AX334)/'STS Analysis'!AL334,"")</f>
        <v/>
      </c>
      <c r="T334" s="386" t="str">
        <f>+IFERROR(('STS Analysis'!AM334-'STS Analysis'!AY334)/'STS Analysis'!AM334,"")</f>
        <v/>
      </c>
      <c r="U334" s="387" t="str">
        <f>+IFERROR(('STS Analysis'!AN334-'STS Analysis'!AZ334)/'STS Analysis'!AN334,"")</f>
        <v/>
      </c>
      <c r="V334" s="385" t="str">
        <f>+IFERROR(('STS Analysis'!D334-'STS Analysis'!AQ334/1000)/'STS Analysis'!D334,"")</f>
        <v/>
      </c>
      <c r="W334" s="388" t="str">
        <f>+IFERROR(('STS Analysis'!E334-'STS Analysis'!AX334)/'STS Analysis'!E334,"")</f>
        <v/>
      </c>
      <c r="X334" s="386" t="str">
        <f>+IFERROR(('STS Analysis'!I334-'STS Analysis'!AY334)/'STS Analysis'!I334,"")</f>
        <v/>
      </c>
      <c r="Y334" s="386" t="str">
        <f>+IFERROR(('STS Analysis'!J334-'STS Analysis'!AZ334)/'STS Analysis'!J334,"")</f>
        <v/>
      </c>
      <c r="Z334" s="389" t="str">
        <f>+IFERROR(('STS Analysis'!K334-'STS Analysis'!BA334)/'STS Analysis'!K334,"")</f>
        <v/>
      </c>
      <c r="AA334" s="381"/>
      <c r="AB334" s="386" t="str">
        <f>+IFERROR(('STS Analysis'!H334-'STS Analysis'!BD334)/'STS Analysis'!H334,"")</f>
        <v/>
      </c>
      <c r="AC334" s="386" t="str">
        <f>+IFERROR(('STS Analysis'!I334-'STS Analysis'!BE334)/'STS Analysis'!I334,"")</f>
        <v/>
      </c>
      <c r="AD334" s="387" t="str">
        <f>+IFERROR(('STS Analysis'!J334-'STS Analysis'!BF334)/'STS Analysis'!J334,"")</f>
        <v/>
      </c>
      <c r="AE334" s="385" t="str">
        <f>+IFERROR(('STS Analysis'!BC334-'STS Analysis'!BI334)/'STS Analysis'!BC334,"")</f>
        <v/>
      </c>
      <c r="AF334" s="386" t="str">
        <f>+IFERROR(('STS Analysis'!BD334-'STS Analysis'!BJ334)/'STS Analysis'!BD334,"")</f>
        <v/>
      </c>
      <c r="AG334" s="386" t="str">
        <f>+IFERROR(('STS Analysis'!BE334-'STS Analysis'!BK334)/'STS Analysis'!BE334,"")</f>
        <v/>
      </c>
      <c r="AH334" s="386" t="str">
        <f>+IFERROR(('STS Analysis'!BF334-'STS Analysis'!BL334)/'STS Analysis'!BF334,"")</f>
        <v/>
      </c>
      <c r="AI334" s="381" t="str">
        <f>+IFERROR(('STS Analysis'!D334-'STS Analysis'!BI334/1000)/'STS Analysis'!D334,"")</f>
        <v/>
      </c>
      <c r="AJ334" s="390" t="str">
        <f>+IFERROR(('STS Analysis'!E334-'STS Analysis'!BJ334)/'STS Analysis'!E334,"")</f>
        <v/>
      </c>
      <c r="AK334" s="386" t="str">
        <f>+IFERROR(('STS Analysis'!I334-'STS Analysis'!BK334)/'STS Analysis'!I334,"")</f>
        <v/>
      </c>
      <c r="AL334" s="386" t="str">
        <f>+IFERROR(('STS Analysis'!J334-'STS Analysis'!BL334)/'STS Analysis'!J334,"")</f>
        <v/>
      </c>
      <c r="AM334" s="387" t="str">
        <f>+IFERROR(('STS Analysis'!K334-'STS Analysis'!BM334)/'STS Analysis'!K334,"")</f>
        <v/>
      </c>
      <c r="AN334" s="391"/>
    </row>
    <row r="335" spans="1:40" ht="15" thickBot="1" x14ac:dyDescent="0.4">
      <c r="A335" s="306">
        <v>43746</v>
      </c>
      <c r="B335" s="381" t="str">
        <f>+IFERROR(('STS Analysis'!D335-'STS Analysis'!G335)/'STS Analysis'!D335,"")</f>
        <v/>
      </c>
      <c r="C335" s="382" t="str">
        <f>+IFERROR(('STS Analysis'!E335-'STS Analysis'!H335)/'STS Analysis'!E335,"")</f>
        <v/>
      </c>
      <c r="D335" s="383" t="str">
        <f>IFERROR(('STS Analysis'!D335-'STS Analysis'!G335)/('STS Analysis'!N335-'STS Analysis'!G335),"")</f>
        <v/>
      </c>
      <c r="E335" s="384"/>
      <c r="F335" s="385" t="str">
        <f>+IFERROR(('STS Analysis'!G335-('STS Analysis'!W335))/'STS Analysis'!G335,"")</f>
        <v/>
      </c>
      <c r="G335" s="386" t="str">
        <f>+IFERROR(('STS Analysis'!H335-'STS Analysis'!X335)/'STS Analysis'!H335,"")</f>
        <v/>
      </c>
      <c r="H335" s="386" t="str">
        <f>+IFERROR(('STS Analysis'!I335-'STS Analysis'!Y335)/'STS Analysis'!I335,"")</f>
        <v/>
      </c>
      <c r="I335" s="386" t="str">
        <f>+IFERROR(('STS Analysis'!J335-'STS Analysis'!Z335)/'STS Analysis'!J335,"")</f>
        <v/>
      </c>
      <c r="J335" s="381" t="str">
        <f>+IFERROR(('STS Analysis'!W335-'STS Analysis'!AD335/1000)/'STS Analysis'!W335,"")</f>
        <v/>
      </c>
      <c r="K335" s="386" t="str">
        <f>+IFERROR(('STS Analysis'!X335-'STS Analysis'!AE335)/'STS Analysis'!X335,"")</f>
        <v/>
      </c>
      <c r="L335" s="386" t="str">
        <f>+IFERROR(('STS Analysis'!Y335-'STS Analysis'!AF335)/'STS Analysis'!Y335,"")</f>
        <v/>
      </c>
      <c r="M335" s="386" t="str">
        <f>+IFERROR(('STS Analysis'!Z335-'STS Analysis'!AG335)/'STS Analysis'!Z335,"")</f>
        <v/>
      </c>
      <c r="N335" s="381" t="str">
        <f>+IFERROR(('STS Analysis'!AD335-'STS Analysis'!AK335)/'STS Analysis'!AD335,"")</f>
        <v/>
      </c>
      <c r="O335" s="386" t="str">
        <f>+IFERROR(('STS Analysis'!AE335-'STS Analysis'!AL335)/'STS Analysis'!AE335,"")</f>
        <v/>
      </c>
      <c r="P335" s="386" t="str">
        <f>+IFERROR(('STS Analysis'!AF335-'STS Analysis'!AM335)/'STS Analysis'!AF335,"")</f>
        <v/>
      </c>
      <c r="Q335" s="386" t="str">
        <f>+IFERROR(('STS Analysis'!AG335-'STS Analysis'!AN335)/'STS Analysis'!AG335,"")</f>
        <v/>
      </c>
      <c r="R335" s="381" t="str">
        <f>+IFERROR(('STS Analysis'!AK335-'STS Analysis'!AQ335)/'STS Analysis'!AK335,"")</f>
        <v/>
      </c>
      <c r="S335" s="386" t="str">
        <f>+IFERROR(('STS Analysis'!AL335-'STS Analysis'!AX335)/'STS Analysis'!AL335,"")</f>
        <v/>
      </c>
      <c r="T335" s="386" t="str">
        <f>+IFERROR(('STS Analysis'!AM335-'STS Analysis'!AY335)/'STS Analysis'!AM335,"")</f>
        <v/>
      </c>
      <c r="U335" s="387" t="str">
        <f>+IFERROR(('STS Analysis'!AN335-'STS Analysis'!AZ335)/'STS Analysis'!AN335,"")</f>
        <v/>
      </c>
      <c r="V335" s="385" t="str">
        <f>+IFERROR(('STS Analysis'!D335-'STS Analysis'!AQ335/1000)/'STS Analysis'!D335,"")</f>
        <v/>
      </c>
      <c r="W335" s="388" t="str">
        <f>+IFERROR(('STS Analysis'!E335-'STS Analysis'!AX335)/'STS Analysis'!E335,"")</f>
        <v/>
      </c>
      <c r="X335" s="386" t="str">
        <f>+IFERROR(('STS Analysis'!I335-'STS Analysis'!AY335)/'STS Analysis'!I335,"")</f>
        <v/>
      </c>
      <c r="Y335" s="386" t="str">
        <f>+IFERROR(('STS Analysis'!J335-'STS Analysis'!AZ335)/'STS Analysis'!J335,"")</f>
        <v/>
      </c>
      <c r="Z335" s="389" t="str">
        <f>+IFERROR(('STS Analysis'!K335-'STS Analysis'!BA335)/'STS Analysis'!K335,"")</f>
        <v/>
      </c>
      <c r="AA335" s="381"/>
      <c r="AB335" s="386" t="str">
        <f>+IFERROR(('STS Analysis'!H335-'STS Analysis'!BD335)/'STS Analysis'!H335,"")</f>
        <v/>
      </c>
      <c r="AC335" s="386" t="str">
        <f>+IFERROR(('STS Analysis'!I335-'STS Analysis'!BE335)/'STS Analysis'!I335,"")</f>
        <v/>
      </c>
      <c r="AD335" s="387" t="str">
        <f>+IFERROR(('STS Analysis'!J335-'STS Analysis'!BF335)/'STS Analysis'!J335,"")</f>
        <v/>
      </c>
      <c r="AE335" s="385" t="str">
        <f>+IFERROR(('STS Analysis'!BC335-'STS Analysis'!BI335)/'STS Analysis'!BC335,"")</f>
        <v/>
      </c>
      <c r="AF335" s="386" t="str">
        <f>+IFERROR(('STS Analysis'!BD335-'STS Analysis'!BJ335)/'STS Analysis'!BD335,"")</f>
        <v/>
      </c>
      <c r="AG335" s="386" t="str">
        <f>+IFERROR(('STS Analysis'!BE335-'STS Analysis'!BK335)/'STS Analysis'!BE335,"")</f>
        <v/>
      </c>
      <c r="AH335" s="386" t="str">
        <f>+IFERROR(('STS Analysis'!BF335-'STS Analysis'!BL335)/'STS Analysis'!BF335,"")</f>
        <v/>
      </c>
      <c r="AI335" s="381" t="str">
        <f>+IFERROR(('STS Analysis'!D335-'STS Analysis'!BI335/1000)/'STS Analysis'!D335,"")</f>
        <v/>
      </c>
      <c r="AJ335" s="390" t="str">
        <f>+IFERROR(('STS Analysis'!E335-'STS Analysis'!BJ335)/'STS Analysis'!E335,"")</f>
        <v/>
      </c>
      <c r="AK335" s="386" t="str">
        <f>+IFERROR(('STS Analysis'!I335-'STS Analysis'!BK335)/'STS Analysis'!I335,"")</f>
        <v/>
      </c>
      <c r="AL335" s="386" t="str">
        <f>+IFERROR(('STS Analysis'!J335-'STS Analysis'!BL335)/'STS Analysis'!J335,"")</f>
        <v/>
      </c>
      <c r="AM335" s="387" t="str">
        <f>+IFERROR(('STS Analysis'!K335-'STS Analysis'!BM335)/'STS Analysis'!K335,"")</f>
        <v/>
      </c>
      <c r="AN335" s="391"/>
    </row>
    <row r="336" spans="1:40" ht="15" thickBot="1" x14ac:dyDescent="0.4">
      <c r="A336" s="306">
        <v>43747</v>
      </c>
      <c r="B336" s="381" t="str">
        <f>+IFERROR(('STS Analysis'!D336-'STS Analysis'!G336)/'STS Analysis'!D336,"")</f>
        <v/>
      </c>
      <c r="C336" s="382">
        <f>+IFERROR(('STS Analysis'!E336-'STS Analysis'!H336)/'STS Analysis'!E336,"")</f>
        <v>0.56304347826086953</v>
      </c>
      <c r="D336" s="383" t="str">
        <f>IFERROR(('STS Analysis'!D336-'STS Analysis'!G336)/('STS Analysis'!N336-'STS Analysis'!G336),"")</f>
        <v/>
      </c>
      <c r="E336" s="384"/>
      <c r="F336" s="385" t="str">
        <f>+IFERROR(('STS Analysis'!G336-('STS Analysis'!W336))/'STS Analysis'!G336,"")</f>
        <v/>
      </c>
      <c r="G336" s="386">
        <f>+IFERROR(('STS Analysis'!H336-'STS Analysis'!X336)/'STS Analysis'!H336,"")</f>
        <v>1</v>
      </c>
      <c r="H336" s="386">
        <f>+IFERROR(('STS Analysis'!I336-'STS Analysis'!Y336)/'STS Analysis'!I336,"")</f>
        <v>-0.17073170731707318</v>
      </c>
      <c r="I336" s="386" t="str">
        <f>+IFERROR(('STS Analysis'!J336-'STS Analysis'!Z336)/'STS Analysis'!J336,"")</f>
        <v/>
      </c>
      <c r="J336" s="381" t="str">
        <f>+IFERROR(('STS Analysis'!W336-'STS Analysis'!AD336/1000)/'STS Analysis'!W336,"")</f>
        <v/>
      </c>
      <c r="K336" s="386" t="str">
        <f>+IFERROR(('STS Analysis'!X336-'STS Analysis'!AE336)/'STS Analysis'!X336,"")</f>
        <v/>
      </c>
      <c r="L336" s="386">
        <f>+IFERROR(('STS Analysis'!Y336-'STS Analysis'!AF336)/'STS Analysis'!Y336,"")</f>
        <v>6.9444444444444448E-2</v>
      </c>
      <c r="M336" s="386" t="str">
        <f>+IFERROR(('STS Analysis'!Z336-'STS Analysis'!AG336)/'STS Analysis'!Z336,"")</f>
        <v/>
      </c>
      <c r="N336" s="381" t="str">
        <f>+IFERROR(('STS Analysis'!AD336-'STS Analysis'!AK336)/'STS Analysis'!AD336,"")</f>
        <v/>
      </c>
      <c r="O336" s="386" t="str">
        <f>+IFERROR(('STS Analysis'!AE336-'STS Analysis'!AL336)/'STS Analysis'!AE336,"")</f>
        <v/>
      </c>
      <c r="P336" s="386" t="str">
        <f>+IFERROR(('STS Analysis'!AF336-'STS Analysis'!AM336)/'STS Analysis'!AF336,"")</f>
        <v/>
      </c>
      <c r="Q336" s="386" t="str">
        <f>+IFERROR(('STS Analysis'!AG336-'STS Analysis'!AN336)/'STS Analysis'!AG336,"")</f>
        <v/>
      </c>
      <c r="R336" s="381" t="str">
        <f>+IFERROR(('STS Analysis'!AK336-'STS Analysis'!AQ336)/'STS Analysis'!AK336,"")</f>
        <v/>
      </c>
      <c r="S336" s="386" t="str">
        <f>+IFERROR(('STS Analysis'!AL336-'STS Analysis'!AX336)/'STS Analysis'!AL336,"")</f>
        <v/>
      </c>
      <c r="T336" s="386" t="str">
        <f>+IFERROR(('STS Analysis'!AM336-'STS Analysis'!AY336)/'STS Analysis'!AM336,"")</f>
        <v/>
      </c>
      <c r="U336" s="387" t="str">
        <f>+IFERROR(('STS Analysis'!AN336-'STS Analysis'!AZ336)/'STS Analysis'!AN336,"")</f>
        <v/>
      </c>
      <c r="V336" s="385" t="str">
        <f>+IFERROR(('STS Analysis'!D336-'STS Analysis'!AQ336/1000)/'STS Analysis'!D336,"")</f>
        <v/>
      </c>
      <c r="W336" s="388">
        <f>+IFERROR(('STS Analysis'!E336-'STS Analysis'!AX336)/'STS Analysis'!E336,"")</f>
        <v>1</v>
      </c>
      <c r="X336" s="386">
        <f>+IFERROR(('STS Analysis'!I336-'STS Analysis'!AY336)/'STS Analysis'!I336,"")</f>
        <v>0.57317073170731703</v>
      </c>
      <c r="Y336" s="386" t="str">
        <f>+IFERROR(('STS Analysis'!J336-'STS Analysis'!AZ336)/'STS Analysis'!J336,"")</f>
        <v/>
      </c>
      <c r="Z336" s="389">
        <f>+IFERROR(('STS Analysis'!K336-'STS Analysis'!BA336)/'STS Analysis'!K336,"")</f>
        <v>0.58399999999999996</v>
      </c>
      <c r="AA336" s="381"/>
      <c r="AB336" s="386">
        <f>+IFERROR(('STS Analysis'!H336-'STS Analysis'!BD336)/'STS Analysis'!H336,"")</f>
        <v>1</v>
      </c>
      <c r="AC336" s="386">
        <f>+IFERROR(('STS Analysis'!I336-'STS Analysis'!BE336)/'STS Analysis'!I336,"")</f>
        <v>0.63414634146341464</v>
      </c>
      <c r="AD336" s="387" t="str">
        <f>+IFERROR(('STS Analysis'!J336-'STS Analysis'!BF336)/'STS Analysis'!J336,"")</f>
        <v/>
      </c>
      <c r="AE336" s="385">
        <f>+IFERROR(('STS Analysis'!BC336-'STS Analysis'!BI336)/'STS Analysis'!BC336,"")</f>
        <v>0.99975963624952424</v>
      </c>
      <c r="AF336" s="386" t="str">
        <f>+IFERROR(('STS Analysis'!BD336-'STS Analysis'!BJ336)/'STS Analysis'!BD336,"")</f>
        <v/>
      </c>
      <c r="AG336" s="386">
        <f>+IFERROR(('STS Analysis'!BE336-'STS Analysis'!BK336)/'STS Analysis'!BE336,"")</f>
        <v>0.64444444444444449</v>
      </c>
      <c r="AH336" s="386">
        <f>+IFERROR(('STS Analysis'!BF336-'STS Analysis'!BL336)/'STS Analysis'!BF336,"")</f>
        <v>-0.15517241379310345</v>
      </c>
      <c r="AI336" s="381" t="str">
        <f>+IFERROR(('STS Analysis'!D336-'STS Analysis'!BI336/1000)/'STS Analysis'!D336,"")</f>
        <v/>
      </c>
      <c r="AJ336" s="390">
        <f>+IFERROR(('STS Analysis'!E336-'STS Analysis'!BJ336)/'STS Analysis'!E336,"")</f>
        <v>1</v>
      </c>
      <c r="AK336" s="386">
        <f>+IFERROR(('STS Analysis'!I336-'STS Analysis'!BK336)/'STS Analysis'!I336,"")</f>
        <v>0.86991869918699183</v>
      </c>
      <c r="AL336" s="386" t="str">
        <f>+IFERROR(('STS Analysis'!J336-'STS Analysis'!BL336)/'STS Analysis'!J336,"")</f>
        <v/>
      </c>
      <c r="AM336" s="387">
        <f>+IFERROR(('STS Analysis'!K336-'STS Analysis'!BM336)/'STS Analysis'!K336,"")</f>
        <v>1</v>
      </c>
      <c r="AN336" s="391"/>
    </row>
    <row r="337" spans="1:40" ht="15" thickBot="1" x14ac:dyDescent="0.4">
      <c r="A337" s="306">
        <v>43748</v>
      </c>
      <c r="B337" s="381" t="str">
        <f>+IFERROR(('STS Analysis'!D337-'STS Analysis'!G337)/'STS Analysis'!D337,"")</f>
        <v/>
      </c>
      <c r="C337" s="382" t="str">
        <f>+IFERROR(('STS Analysis'!E337-'STS Analysis'!H337)/'STS Analysis'!E337,"")</f>
        <v/>
      </c>
      <c r="D337" s="383" t="str">
        <f>IFERROR(('STS Analysis'!D337-'STS Analysis'!G337)/('STS Analysis'!N337-'STS Analysis'!G337),"")</f>
        <v/>
      </c>
      <c r="E337" s="384"/>
      <c r="F337" s="385" t="str">
        <f>+IFERROR(('STS Analysis'!G337-('STS Analysis'!W337))/'STS Analysis'!G337,"")</f>
        <v/>
      </c>
      <c r="G337" s="386" t="str">
        <f>+IFERROR(('STS Analysis'!H337-'STS Analysis'!X337)/'STS Analysis'!H337,"")</f>
        <v/>
      </c>
      <c r="H337" s="386" t="str">
        <f>+IFERROR(('STS Analysis'!I337-'STS Analysis'!Y337)/'STS Analysis'!I337,"")</f>
        <v/>
      </c>
      <c r="I337" s="386" t="str">
        <f>+IFERROR(('STS Analysis'!J337-'STS Analysis'!Z337)/'STS Analysis'!J337,"")</f>
        <v/>
      </c>
      <c r="J337" s="381" t="str">
        <f>+IFERROR(('STS Analysis'!W337-'STS Analysis'!AD337/1000)/'STS Analysis'!W337,"")</f>
        <v/>
      </c>
      <c r="K337" s="386" t="str">
        <f>+IFERROR(('STS Analysis'!X337-'STS Analysis'!AE337)/'STS Analysis'!X337,"")</f>
        <v/>
      </c>
      <c r="L337" s="386" t="str">
        <f>+IFERROR(('STS Analysis'!Y337-'STS Analysis'!AF337)/'STS Analysis'!Y337,"")</f>
        <v/>
      </c>
      <c r="M337" s="386" t="str">
        <f>+IFERROR(('STS Analysis'!Z337-'STS Analysis'!AG337)/'STS Analysis'!Z337,"")</f>
        <v/>
      </c>
      <c r="N337" s="381" t="str">
        <f>+IFERROR(('STS Analysis'!AD337-'STS Analysis'!AK337)/'STS Analysis'!AD337,"")</f>
        <v/>
      </c>
      <c r="O337" s="386" t="str">
        <f>+IFERROR(('STS Analysis'!AE337-'STS Analysis'!AL337)/'STS Analysis'!AE337,"")</f>
        <v/>
      </c>
      <c r="P337" s="386" t="str">
        <f>+IFERROR(('STS Analysis'!AF337-'STS Analysis'!AM337)/'STS Analysis'!AF337,"")</f>
        <v/>
      </c>
      <c r="Q337" s="386" t="str">
        <f>+IFERROR(('STS Analysis'!AG337-'STS Analysis'!AN337)/'STS Analysis'!AG337,"")</f>
        <v/>
      </c>
      <c r="R337" s="381" t="str">
        <f>+IFERROR(('STS Analysis'!AK337-'STS Analysis'!AQ337)/'STS Analysis'!AK337,"")</f>
        <v/>
      </c>
      <c r="S337" s="386" t="str">
        <f>+IFERROR(('STS Analysis'!AL337-'STS Analysis'!AX337)/'STS Analysis'!AL337,"")</f>
        <v/>
      </c>
      <c r="T337" s="386" t="str">
        <f>+IFERROR(('STS Analysis'!AM337-'STS Analysis'!AY337)/'STS Analysis'!AM337,"")</f>
        <v/>
      </c>
      <c r="U337" s="387" t="str">
        <f>+IFERROR(('STS Analysis'!AN337-'STS Analysis'!AZ337)/'STS Analysis'!AN337,"")</f>
        <v/>
      </c>
      <c r="V337" s="385" t="str">
        <f>+IFERROR(('STS Analysis'!D337-'STS Analysis'!AQ337/1000)/'STS Analysis'!D337,"")</f>
        <v/>
      </c>
      <c r="W337" s="388" t="str">
        <f>+IFERROR(('STS Analysis'!E337-'STS Analysis'!AX337)/'STS Analysis'!E337,"")</f>
        <v/>
      </c>
      <c r="X337" s="386" t="str">
        <f>+IFERROR(('STS Analysis'!I337-'STS Analysis'!AY337)/'STS Analysis'!I337,"")</f>
        <v/>
      </c>
      <c r="Y337" s="386" t="str">
        <f>+IFERROR(('STS Analysis'!J337-'STS Analysis'!AZ337)/'STS Analysis'!J337,"")</f>
        <v/>
      </c>
      <c r="Z337" s="389" t="str">
        <f>+IFERROR(('STS Analysis'!K337-'STS Analysis'!BA337)/'STS Analysis'!K337,"")</f>
        <v/>
      </c>
      <c r="AA337" s="381"/>
      <c r="AB337" s="386" t="str">
        <f>+IFERROR(('STS Analysis'!H337-'STS Analysis'!BD337)/'STS Analysis'!H337,"")</f>
        <v/>
      </c>
      <c r="AC337" s="386" t="str">
        <f>+IFERROR(('STS Analysis'!I337-'STS Analysis'!BE337)/'STS Analysis'!I337,"")</f>
        <v/>
      </c>
      <c r="AD337" s="387" t="str">
        <f>+IFERROR(('STS Analysis'!J337-'STS Analysis'!BF337)/'STS Analysis'!J337,"")</f>
        <v/>
      </c>
      <c r="AE337" s="385" t="str">
        <f>+IFERROR(('STS Analysis'!BC337-'STS Analysis'!BI337)/'STS Analysis'!BC337,"")</f>
        <v/>
      </c>
      <c r="AF337" s="386" t="str">
        <f>+IFERROR(('STS Analysis'!BD337-'STS Analysis'!BJ337)/'STS Analysis'!BD337,"")</f>
        <v/>
      </c>
      <c r="AG337" s="386" t="str">
        <f>+IFERROR(('STS Analysis'!BE337-'STS Analysis'!BK337)/'STS Analysis'!BE337,"")</f>
        <v/>
      </c>
      <c r="AH337" s="386" t="str">
        <f>+IFERROR(('STS Analysis'!BF337-'STS Analysis'!BL337)/'STS Analysis'!BF337,"")</f>
        <v/>
      </c>
      <c r="AI337" s="381" t="str">
        <f>+IFERROR(('STS Analysis'!D337-'STS Analysis'!BI337/1000)/'STS Analysis'!D337,"")</f>
        <v/>
      </c>
      <c r="AJ337" s="390" t="str">
        <f>+IFERROR(('STS Analysis'!E337-'STS Analysis'!BJ337)/'STS Analysis'!E337,"")</f>
        <v/>
      </c>
      <c r="AK337" s="386" t="str">
        <f>+IFERROR(('STS Analysis'!I337-'STS Analysis'!BK337)/'STS Analysis'!I337,"")</f>
        <v/>
      </c>
      <c r="AL337" s="386" t="str">
        <f>+IFERROR(('STS Analysis'!J337-'STS Analysis'!BL337)/'STS Analysis'!J337,"")</f>
        <v/>
      </c>
      <c r="AM337" s="387" t="str">
        <f>+IFERROR(('STS Analysis'!K337-'STS Analysis'!BM337)/'STS Analysis'!K337,"")</f>
        <v/>
      </c>
      <c r="AN337" s="391"/>
    </row>
    <row r="338" spans="1:40" ht="15" thickBot="1" x14ac:dyDescent="0.4">
      <c r="A338" s="306">
        <v>43749</v>
      </c>
      <c r="B338" s="381">
        <f>+IFERROR(('STS Analysis'!D338-'STS Analysis'!G338)/'STS Analysis'!D338,"")</f>
        <v>0.37228121499544808</v>
      </c>
      <c r="C338" s="382" t="str">
        <f>+IFERROR(('STS Analysis'!E338-'STS Analysis'!H338)/'STS Analysis'!E338,"")</f>
        <v/>
      </c>
      <c r="D338" s="383">
        <f>IFERROR(('STS Analysis'!D338-'STS Analysis'!G338)/('STS Analysis'!N338-'STS Analysis'!G338),"")</f>
        <v>4.2139091426636202E-2</v>
      </c>
      <c r="E338" s="384"/>
      <c r="F338" s="385" t="str">
        <f>+IFERROR(('STS Analysis'!G338-('STS Analysis'!W338))/'STS Analysis'!G338,"")</f>
        <v/>
      </c>
      <c r="G338" s="386" t="str">
        <f>+IFERROR(('STS Analysis'!H338-'STS Analysis'!X338)/'STS Analysis'!H338,"")</f>
        <v/>
      </c>
      <c r="H338" s="386" t="str">
        <f>+IFERROR(('STS Analysis'!I338-'STS Analysis'!Y338)/'STS Analysis'!I338,"")</f>
        <v/>
      </c>
      <c r="I338" s="386" t="str">
        <f>+IFERROR(('STS Analysis'!J338-'STS Analysis'!Z338)/'STS Analysis'!J338,"")</f>
        <v/>
      </c>
      <c r="J338" s="381" t="str">
        <f>+IFERROR(('STS Analysis'!W338-'STS Analysis'!AD338/1000)/'STS Analysis'!W338,"")</f>
        <v/>
      </c>
      <c r="K338" s="386" t="str">
        <f>+IFERROR(('STS Analysis'!X338-'STS Analysis'!AE338)/'STS Analysis'!X338,"")</f>
        <v/>
      </c>
      <c r="L338" s="386" t="str">
        <f>+IFERROR(('STS Analysis'!Y338-'STS Analysis'!AF338)/'STS Analysis'!Y338,"")</f>
        <v/>
      </c>
      <c r="M338" s="386" t="str">
        <f>+IFERROR(('STS Analysis'!Z338-'STS Analysis'!AG338)/'STS Analysis'!Z338,"")</f>
        <v/>
      </c>
      <c r="N338" s="381" t="str">
        <f>+IFERROR(('STS Analysis'!AD338-'STS Analysis'!AK338)/'STS Analysis'!AD338,"")</f>
        <v/>
      </c>
      <c r="O338" s="386" t="str">
        <f>+IFERROR(('STS Analysis'!AE338-'STS Analysis'!AL338)/'STS Analysis'!AE338,"")</f>
        <v/>
      </c>
      <c r="P338" s="386" t="str">
        <f>+IFERROR(('STS Analysis'!AF338-'STS Analysis'!AM338)/'STS Analysis'!AF338,"")</f>
        <v/>
      </c>
      <c r="Q338" s="386" t="str">
        <f>+IFERROR(('STS Analysis'!AG338-'STS Analysis'!AN338)/'STS Analysis'!AG338,"")</f>
        <v/>
      </c>
      <c r="R338" s="381" t="str">
        <f>+IFERROR(('STS Analysis'!AK338-'STS Analysis'!AQ338)/'STS Analysis'!AK338,"")</f>
        <v/>
      </c>
      <c r="S338" s="386" t="str">
        <f>+IFERROR(('STS Analysis'!AL338-'STS Analysis'!AX338)/'STS Analysis'!AL338,"")</f>
        <v/>
      </c>
      <c r="T338" s="386" t="str">
        <f>+IFERROR(('STS Analysis'!AM338-'STS Analysis'!AY338)/'STS Analysis'!AM338,"")</f>
        <v/>
      </c>
      <c r="U338" s="387" t="str">
        <f>+IFERROR(('STS Analysis'!AN338-'STS Analysis'!AZ338)/'STS Analysis'!AN338,"")</f>
        <v/>
      </c>
      <c r="V338" s="385" t="str">
        <f>+IFERROR(('STS Analysis'!D338-'STS Analysis'!AQ338/1000)/'STS Analysis'!D338,"")</f>
        <v/>
      </c>
      <c r="W338" s="388" t="str">
        <f>+IFERROR(('STS Analysis'!E338-'STS Analysis'!AX338)/'STS Analysis'!E338,"")</f>
        <v/>
      </c>
      <c r="X338" s="386" t="str">
        <f>+IFERROR(('STS Analysis'!I338-'STS Analysis'!AY338)/'STS Analysis'!I338,"")</f>
        <v/>
      </c>
      <c r="Y338" s="386" t="str">
        <f>+IFERROR(('STS Analysis'!J338-'STS Analysis'!AZ338)/'STS Analysis'!J338,"")</f>
        <v/>
      </c>
      <c r="Z338" s="389" t="str">
        <f>+IFERROR(('STS Analysis'!K338-'STS Analysis'!BA338)/'STS Analysis'!K338,"")</f>
        <v/>
      </c>
      <c r="AA338" s="381"/>
      <c r="AB338" s="386" t="str">
        <f>+IFERROR(('STS Analysis'!H338-'STS Analysis'!BD338)/'STS Analysis'!H338,"")</f>
        <v/>
      </c>
      <c r="AC338" s="386" t="str">
        <f>+IFERROR(('STS Analysis'!I338-'STS Analysis'!BE338)/'STS Analysis'!I338,"")</f>
        <v/>
      </c>
      <c r="AD338" s="387" t="str">
        <f>+IFERROR(('STS Analysis'!J338-'STS Analysis'!BF338)/'STS Analysis'!J338,"")</f>
        <v/>
      </c>
      <c r="AE338" s="385" t="str">
        <f>+IFERROR(('STS Analysis'!BC338-'STS Analysis'!BI338)/'STS Analysis'!BC338,"")</f>
        <v/>
      </c>
      <c r="AF338" s="386" t="str">
        <f>+IFERROR(('STS Analysis'!BD338-'STS Analysis'!BJ338)/'STS Analysis'!BD338,"")</f>
        <v/>
      </c>
      <c r="AG338" s="386" t="str">
        <f>+IFERROR(('STS Analysis'!BE338-'STS Analysis'!BK338)/'STS Analysis'!BE338,"")</f>
        <v/>
      </c>
      <c r="AH338" s="386" t="str">
        <f>+IFERROR(('STS Analysis'!BF338-'STS Analysis'!BL338)/'STS Analysis'!BF338,"")</f>
        <v/>
      </c>
      <c r="AI338" s="381" t="str">
        <f>+IFERROR(('STS Analysis'!D338-'STS Analysis'!BI338/1000)/'STS Analysis'!D338,"")</f>
        <v/>
      </c>
      <c r="AJ338" s="390" t="str">
        <f>+IFERROR(('STS Analysis'!E338-'STS Analysis'!BJ338)/'STS Analysis'!E338,"")</f>
        <v/>
      </c>
      <c r="AK338" s="386" t="str">
        <f>+IFERROR(('STS Analysis'!I338-'STS Analysis'!BK338)/'STS Analysis'!I338,"")</f>
        <v/>
      </c>
      <c r="AL338" s="386" t="str">
        <f>+IFERROR(('STS Analysis'!J338-'STS Analysis'!BL338)/'STS Analysis'!J338,"")</f>
        <v/>
      </c>
      <c r="AM338" s="387" t="str">
        <f>+IFERROR(('STS Analysis'!K338-'STS Analysis'!BM338)/'STS Analysis'!K338,"")</f>
        <v/>
      </c>
      <c r="AN338" s="391"/>
    </row>
    <row r="339" spans="1:40" ht="15" thickBot="1" x14ac:dyDescent="0.4">
      <c r="A339" s="306">
        <v>43750</v>
      </c>
      <c r="B339" s="392" t="str">
        <f>+IFERROR(('STS Analysis'!D339-'STS Analysis'!G339)/'STS Analysis'!D339,"")</f>
        <v/>
      </c>
      <c r="C339" s="392" t="str">
        <f>+IFERROR(('STS Analysis'!E339-'STS Analysis'!H339)/'STS Analysis'!E339,"")</f>
        <v/>
      </c>
      <c r="D339" s="392" t="str">
        <f>IFERROR(('STS Analysis'!D339-'STS Analysis'!G339)/('STS Analysis'!N339-'STS Analysis'!G339),"")</f>
        <v/>
      </c>
      <c r="E339" s="392"/>
      <c r="F339" s="392" t="str">
        <f>+IFERROR(('STS Analysis'!G339-('STS Analysis'!W339))/'STS Analysis'!G339,"")</f>
        <v/>
      </c>
      <c r="G339" s="392" t="str">
        <f>+IFERROR(('STS Analysis'!H339-'STS Analysis'!X339)/'STS Analysis'!H339,"")</f>
        <v/>
      </c>
      <c r="H339" s="392" t="str">
        <f>+IFERROR(('STS Analysis'!I339-'STS Analysis'!Y339)/'STS Analysis'!I339,"")</f>
        <v/>
      </c>
      <c r="I339" s="392" t="str">
        <f>+IFERROR(('STS Analysis'!J339-'STS Analysis'!Z339)/'STS Analysis'!J339,"")</f>
        <v/>
      </c>
      <c r="J339" s="392" t="str">
        <f>+IFERROR(('STS Analysis'!W339-'STS Analysis'!AD339/1000)/'STS Analysis'!W339,"")</f>
        <v/>
      </c>
      <c r="K339" s="392" t="str">
        <f>+IFERROR(('STS Analysis'!X339-'STS Analysis'!AE339)/'STS Analysis'!X339,"")</f>
        <v/>
      </c>
      <c r="L339" s="392" t="str">
        <f>+IFERROR(('STS Analysis'!Y339-'STS Analysis'!AF339)/'STS Analysis'!Y339,"")</f>
        <v/>
      </c>
      <c r="M339" s="392" t="str">
        <f>+IFERROR(('STS Analysis'!Z339-'STS Analysis'!AG339)/'STS Analysis'!Z339,"")</f>
        <v/>
      </c>
      <c r="N339" s="392" t="str">
        <f>+IFERROR(('STS Analysis'!AD339-'STS Analysis'!AK339)/'STS Analysis'!AD339,"")</f>
        <v/>
      </c>
      <c r="O339" s="392" t="str">
        <f>+IFERROR(('STS Analysis'!AE339-'STS Analysis'!AL339)/'STS Analysis'!AE339,"")</f>
        <v/>
      </c>
      <c r="P339" s="392" t="str">
        <f>+IFERROR(('STS Analysis'!AF339-'STS Analysis'!AM339)/'STS Analysis'!AF339,"")</f>
        <v/>
      </c>
      <c r="Q339" s="392" t="str">
        <f>+IFERROR(('STS Analysis'!AG339-'STS Analysis'!AN339)/'STS Analysis'!AG339,"")</f>
        <v/>
      </c>
      <c r="R339" s="392" t="str">
        <f>+IFERROR(('STS Analysis'!AK339-'STS Analysis'!AQ339)/'STS Analysis'!AK339,"")</f>
        <v/>
      </c>
      <c r="S339" s="392" t="str">
        <f>+IFERROR(('STS Analysis'!AL339-'STS Analysis'!AX339)/'STS Analysis'!AL339,"")</f>
        <v/>
      </c>
      <c r="T339" s="392" t="str">
        <f>+IFERROR(('STS Analysis'!AM339-'STS Analysis'!AY339)/'STS Analysis'!AM339,"")</f>
        <v/>
      </c>
      <c r="U339" s="392" t="str">
        <f>+IFERROR(('STS Analysis'!AN339-'STS Analysis'!AZ339)/'STS Analysis'!AN339,"")</f>
        <v/>
      </c>
      <c r="V339" s="392" t="str">
        <f>+IFERROR(('STS Analysis'!D339-'STS Analysis'!AQ339/1000)/'STS Analysis'!D339,"")</f>
        <v/>
      </c>
      <c r="W339" s="392" t="str">
        <f>+IFERROR(('STS Analysis'!E339-'STS Analysis'!AX339)/'STS Analysis'!E339,"")</f>
        <v/>
      </c>
      <c r="X339" s="392" t="str">
        <f>+IFERROR(('STS Analysis'!I339-'STS Analysis'!AY339)/'STS Analysis'!I339,"")</f>
        <v/>
      </c>
      <c r="Y339" s="392" t="str">
        <f>+IFERROR(('STS Analysis'!J339-'STS Analysis'!AZ339)/'STS Analysis'!J339,"")</f>
        <v/>
      </c>
      <c r="Z339" s="392" t="str">
        <f>+IFERROR(('STS Analysis'!K339-'STS Analysis'!BA339)/'STS Analysis'!K339,"")</f>
        <v/>
      </c>
      <c r="AA339" s="392"/>
      <c r="AB339" s="392" t="str">
        <f>+IFERROR(('STS Analysis'!H339-'STS Analysis'!BD339)/'STS Analysis'!H339,"")</f>
        <v/>
      </c>
      <c r="AC339" s="392" t="str">
        <f>+IFERROR(('STS Analysis'!I339-'STS Analysis'!BE339)/'STS Analysis'!I339,"")</f>
        <v/>
      </c>
      <c r="AD339" s="392" t="str">
        <f>+IFERROR(('STS Analysis'!J339-'STS Analysis'!BF339)/'STS Analysis'!J339,"")</f>
        <v/>
      </c>
      <c r="AE339" s="392" t="str">
        <f>+IFERROR(('STS Analysis'!BC339-'STS Analysis'!BI339)/'STS Analysis'!BC339,"")</f>
        <v/>
      </c>
      <c r="AF339" s="392" t="str">
        <f>+IFERROR(('STS Analysis'!BD339-'STS Analysis'!BJ339)/'STS Analysis'!BD339,"")</f>
        <v/>
      </c>
      <c r="AG339" s="392" t="str">
        <f>+IFERROR(('STS Analysis'!BE339-'STS Analysis'!BK339)/'STS Analysis'!BE339,"")</f>
        <v/>
      </c>
      <c r="AH339" s="392" t="str">
        <f>+IFERROR(('STS Analysis'!BF339-'STS Analysis'!BL339)/'STS Analysis'!BF339,"")</f>
        <v/>
      </c>
      <c r="AI339" s="392" t="str">
        <f>+IFERROR(('STS Analysis'!D339-'STS Analysis'!BI339/1000)/'STS Analysis'!D339,"")</f>
        <v/>
      </c>
      <c r="AJ339" s="392" t="str">
        <f>+IFERROR(('STS Analysis'!E339-'STS Analysis'!BJ339)/'STS Analysis'!E339,"")</f>
        <v/>
      </c>
      <c r="AK339" s="392" t="str">
        <f>+IFERROR(('STS Analysis'!I339-'STS Analysis'!BK339)/'STS Analysis'!I339,"")</f>
        <v/>
      </c>
      <c r="AL339" s="392" t="str">
        <f>+IFERROR(('STS Analysis'!J339-'STS Analysis'!BL339)/'STS Analysis'!J339,"")</f>
        <v/>
      </c>
      <c r="AM339" s="392" t="str">
        <f>+IFERROR(('STS Analysis'!K339-'STS Analysis'!BM339)/'STS Analysis'!K339,"")</f>
        <v/>
      </c>
      <c r="AN339" s="392"/>
    </row>
    <row r="340" spans="1:40" ht="15" thickBot="1" x14ac:dyDescent="0.4">
      <c r="A340" s="306">
        <v>43751</v>
      </c>
      <c r="B340" s="392" t="str">
        <f>+IFERROR(('STS Analysis'!D340-'STS Analysis'!G340)/'STS Analysis'!D340,"")</f>
        <v/>
      </c>
      <c r="C340" s="392" t="str">
        <f>+IFERROR(('STS Analysis'!E340-'STS Analysis'!H340)/'STS Analysis'!E340,"")</f>
        <v/>
      </c>
      <c r="D340" s="392" t="str">
        <f>IFERROR(('STS Analysis'!D340-'STS Analysis'!G340)/('STS Analysis'!N340-'STS Analysis'!G340),"")</f>
        <v/>
      </c>
      <c r="E340" s="392"/>
      <c r="F340" s="392" t="str">
        <f>+IFERROR(('STS Analysis'!G340-('STS Analysis'!W340))/'STS Analysis'!G340,"")</f>
        <v/>
      </c>
      <c r="G340" s="392" t="str">
        <f>+IFERROR(('STS Analysis'!H340-'STS Analysis'!X340)/'STS Analysis'!H340,"")</f>
        <v/>
      </c>
      <c r="H340" s="392" t="str">
        <f>+IFERROR(('STS Analysis'!I340-'STS Analysis'!Y340)/'STS Analysis'!I340,"")</f>
        <v/>
      </c>
      <c r="I340" s="392" t="str">
        <f>+IFERROR(('STS Analysis'!J340-'STS Analysis'!Z340)/'STS Analysis'!J340,"")</f>
        <v/>
      </c>
      <c r="J340" s="392" t="str">
        <f>+IFERROR(('STS Analysis'!W340-'STS Analysis'!AD340/1000)/'STS Analysis'!W340,"")</f>
        <v/>
      </c>
      <c r="K340" s="392" t="str">
        <f>+IFERROR(('STS Analysis'!X340-'STS Analysis'!AE340)/'STS Analysis'!X340,"")</f>
        <v/>
      </c>
      <c r="L340" s="392" t="str">
        <f>+IFERROR(('STS Analysis'!Y340-'STS Analysis'!AF340)/'STS Analysis'!Y340,"")</f>
        <v/>
      </c>
      <c r="M340" s="392" t="str">
        <f>+IFERROR(('STS Analysis'!Z340-'STS Analysis'!AG340)/'STS Analysis'!Z340,"")</f>
        <v/>
      </c>
      <c r="N340" s="392" t="str">
        <f>+IFERROR(('STS Analysis'!AD340-'STS Analysis'!AK340)/'STS Analysis'!AD340,"")</f>
        <v/>
      </c>
      <c r="O340" s="392" t="str">
        <f>+IFERROR(('STS Analysis'!AE340-'STS Analysis'!AL340)/'STS Analysis'!AE340,"")</f>
        <v/>
      </c>
      <c r="P340" s="392" t="str">
        <f>+IFERROR(('STS Analysis'!AF340-'STS Analysis'!AM340)/'STS Analysis'!AF340,"")</f>
        <v/>
      </c>
      <c r="Q340" s="392" t="str">
        <f>+IFERROR(('STS Analysis'!AG340-'STS Analysis'!AN340)/'STS Analysis'!AG340,"")</f>
        <v/>
      </c>
      <c r="R340" s="392" t="str">
        <f>+IFERROR(('STS Analysis'!AK340-'STS Analysis'!AQ340)/'STS Analysis'!AK340,"")</f>
        <v/>
      </c>
      <c r="S340" s="392" t="str">
        <f>+IFERROR(('STS Analysis'!AL340-'STS Analysis'!AX340)/'STS Analysis'!AL340,"")</f>
        <v/>
      </c>
      <c r="T340" s="392" t="str">
        <f>+IFERROR(('STS Analysis'!AM340-'STS Analysis'!AY340)/'STS Analysis'!AM340,"")</f>
        <v/>
      </c>
      <c r="U340" s="392" t="str">
        <f>+IFERROR(('STS Analysis'!AN340-'STS Analysis'!AZ340)/'STS Analysis'!AN340,"")</f>
        <v/>
      </c>
      <c r="V340" s="392" t="str">
        <f>+IFERROR(('STS Analysis'!D340-'STS Analysis'!AQ340/1000)/'STS Analysis'!D340,"")</f>
        <v/>
      </c>
      <c r="W340" s="392" t="str">
        <f>+IFERROR(('STS Analysis'!E340-'STS Analysis'!AX340)/'STS Analysis'!E340,"")</f>
        <v/>
      </c>
      <c r="X340" s="392" t="str">
        <f>+IFERROR(('STS Analysis'!I340-'STS Analysis'!AY340)/'STS Analysis'!I340,"")</f>
        <v/>
      </c>
      <c r="Y340" s="392" t="str">
        <f>+IFERROR(('STS Analysis'!J340-'STS Analysis'!AZ340)/'STS Analysis'!J340,"")</f>
        <v/>
      </c>
      <c r="Z340" s="392" t="str">
        <f>+IFERROR(('STS Analysis'!K340-'STS Analysis'!BA340)/'STS Analysis'!K340,"")</f>
        <v/>
      </c>
      <c r="AA340" s="392"/>
      <c r="AB340" s="392" t="str">
        <f>+IFERROR(('STS Analysis'!H340-'STS Analysis'!BD340)/'STS Analysis'!H340,"")</f>
        <v/>
      </c>
      <c r="AC340" s="392" t="str">
        <f>+IFERROR(('STS Analysis'!I340-'STS Analysis'!BE340)/'STS Analysis'!I340,"")</f>
        <v/>
      </c>
      <c r="AD340" s="392" t="str">
        <f>+IFERROR(('STS Analysis'!J340-'STS Analysis'!BF340)/'STS Analysis'!J340,"")</f>
        <v/>
      </c>
      <c r="AE340" s="392" t="str">
        <f>+IFERROR(('STS Analysis'!BC340-'STS Analysis'!BI340)/'STS Analysis'!BC340,"")</f>
        <v/>
      </c>
      <c r="AF340" s="392" t="str">
        <f>+IFERROR(('STS Analysis'!BD340-'STS Analysis'!BJ340)/'STS Analysis'!BD340,"")</f>
        <v/>
      </c>
      <c r="AG340" s="392" t="str">
        <f>+IFERROR(('STS Analysis'!BE340-'STS Analysis'!BK340)/'STS Analysis'!BE340,"")</f>
        <v/>
      </c>
      <c r="AH340" s="392" t="str">
        <f>+IFERROR(('STS Analysis'!BF340-'STS Analysis'!BL340)/'STS Analysis'!BF340,"")</f>
        <v/>
      </c>
      <c r="AI340" s="392" t="str">
        <f>+IFERROR(('STS Analysis'!D340-'STS Analysis'!BI340/1000)/'STS Analysis'!D340,"")</f>
        <v/>
      </c>
      <c r="AJ340" s="392" t="str">
        <f>+IFERROR(('STS Analysis'!E340-'STS Analysis'!BJ340)/'STS Analysis'!E340,"")</f>
        <v/>
      </c>
      <c r="AK340" s="392" t="str">
        <f>+IFERROR(('STS Analysis'!I340-'STS Analysis'!BK340)/'STS Analysis'!I340,"")</f>
        <v/>
      </c>
      <c r="AL340" s="392" t="str">
        <f>+IFERROR(('STS Analysis'!J340-'STS Analysis'!BL340)/'STS Analysis'!J340,"")</f>
        <v/>
      </c>
      <c r="AM340" s="392" t="str">
        <f>+IFERROR(('STS Analysis'!K340-'STS Analysis'!BM340)/'STS Analysis'!K340,"")</f>
        <v/>
      </c>
      <c r="AN340" s="392"/>
    </row>
    <row r="341" spans="1:40" ht="15" thickBot="1" x14ac:dyDescent="0.4">
      <c r="A341" s="306">
        <v>43752</v>
      </c>
      <c r="B341" s="381">
        <f>+IFERROR(('STS Analysis'!D341-'STS Analysis'!G341)/'STS Analysis'!D341,"")</f>
        <v>0.65878626455415223</v>
      </c>
      <c r="C341" s="382" t="str">
        <f>+IFERROR(('STS Analysis'!E341-'STS Analysis'!H341)/'STS Analysis'!E341,"")</f>
        <v/>
      </c>
      <c r="D341" s="383">
        <f>IFERROR(('STS Analysis'!D341-'STS Analysis'!G341)/('STS Analysis'!N341-'STS Analysis'!G341),"")</f>
        <v>0.14889702210345521</v>
      </c>
      <c r="E341" s="384"/>
      <c r="F341" s="385" t="str">
        <f>+IFERROR(('STS Analysis'!G341-('STS Analysis'!W341))/'STS Analysis'!G341,"")</f>
        <v/>
      </c>
      <c r="G341" s="386" t="str">
        <f>+IFERROR(('STS Analysis'!H341-'STS Analysis'!X341)/'STS Analysis'!H341,"")</f>
        <v/>
      </c>
      <c r="H341" s="386" t="str">
        <f>+IFERROR(('STS Analysis'!I341-'STS Analysis'!Y341)/'STS Analysis'!I341,"")</f>
        <v/>
      </c>
      <c r="I341" s="386" t="str">
        <f>+IFERROR(('STS Analysis'!J341-'STS Analysis'!Z341)/'STS Analysis'!J341,"")</f>
        <v/>
      </c>
      <c r="J341" s="381" t="str">
        <f>+IFERROR(('STS Analysis'!W341-'STS Analysis'!AD341/1000)/'STS Analysis'!W341,"")</f>
        <v/>
      </c>
      <c r="K341" s="386" t="str">
        <f>+IFERROR(('STS Analysis'!X341-'STS Analysis'!AE341)/'STS Analysis'!X341,"")</f>
        <v/>
      </c>
      <c r="L341" s="386" t="str">
        <f>+IFERROR(('STS Analysis'!Y341-'STS Analysis'!AF341)/'STS Analysis'!Y341,"")</f>
        <v/>
      </c>
      <c r="M341" s="386" t="str">
        <f>+IFERROR(('STS Analysis'!Z341-'STS Analysis'!AG341)/'STS Analysis'!Z341,"")</f>
        <v/>
      </c>
      <c r="N341" s="381" t="str">
        <f>+IFERROR(('STS Analysis'!AD341-'STS Analysis'!AK341)/'STS Analysis'!AD341,"")</f>
        <v/>
      </c>
      <c r="O341" s="386" t="str">
        <f>+IFERROR(('STS Analysis'!AE341-'STS Analysis'!AL341)/'STS Analysis'!AE341,"")</f>
        <v/>
      </c>
      <c r="P341" s="386" t="str">
        <f>+IFERROR(('STS Analysis'!AF341-'STS Analysis'!AM341)/'STS Analysis'!AF341,"")</f>
        <v/>
      </c>
      <c r="Q341" s="386" t="str">
        <f>+IFERROR(('STS Analysis'!AG341-'STS Analysis'!AN341)/'STS Analysis'!AG341,"")</f>
        <v/>
      </c>
      <c r="R341" s="381" t="str">
        <f>+IFERROR(('STS Analysis'!AK341-'STS Analysis'!AQ341)/'STS Analysis'!AK341,"")</f>
        <v/>
      </c>
      <c r="S341" s="386" t="str">
        <f>+IFERROR(('STS Analysis'!AL341-'STS Analysis'!AX341)/'STS Analysis'!AL341,"")</f>
        <v/>
      </c>
      <c r="T341" s="386" t="str">
        <f>+IFERROR(('STS Analysis'!AM341-'STS Analysis'!AY341)/'STS Analysis'!AM341,"")</f>
        <v/>
      </c>
      <c r="U341" s="387" t="str">
        <f>+IFERROR(('STS Analysis'!AN341-'STS Analysis'!AZ341)/'STS Analysis'!AN341,"")</f>
        <v/>
      </c>
      <c r="V341" s="385" t="str">
        <f>+IFERROR(('STS Analysis'!D341-'STS Analysis'!AQ341/1000)/'STS Analysis'!D341,"")</f>
        <v/>
      </c>
      <c r="W341" s="388" t="str">
        <f>+IFERROR(('STS Analysis'!E341-'STS Analysis'!AX341)/'STS Analysis'!E341,"")</f>
        <v/>
      </c>
      <c r="X341" s="386" t="str">
        <f>+IFERROR(('STS Analysis'!I341-'STS Analysis'!AY341)/'STS Analysis'!I341,"")</f>
        <v/>
      </c>
      <c r="Y341" s="386" t="str">
        <f>+IFERROR(('STS Analysis'!J341-'STS Analysis'!AZ341)/'STS Analysis'!J341,"")</f>
        <v/>
      </c>
      <c r="Z341" s="389" t="str">
        <f>+IFERROR(('STS Analysis'!K341-'STS Analysis'!BA341)/'STS Analysis'!K341,"")</f>
        <v/>
      </c>
      <c r="AA341" s="381"/>
      <c r="AB341" s="386" t="str">
        <f>+IFERROR(('STS Analysis'!H341-'STS Analysis'!BD341)/'STS Analysis'!H341,"")</f>
        <v/>
      </c>
      <c r="AC341" s="386" t="str">
        <f>+IFERROR(('STS Analysis'!I341-'STS Analysis'!BE341)/'STS Analysis'!I341,"")</f>
        <v/>
      </c>
      <c r="AD341" s="387" t="str">
        <f>+IFERROR(('STS Analysis'!J341-'STS Analysis'!BF341)/'STS Analysis'!J341,"")</f>
        <v/>
      </c>
      <c r="AE341" s="385" t="str">
        <f>+IFERROR(('STS Analysis'!BC341-'STS Analysis'!BI341)/'STS Analysis'!BC341,"")</f>
        <v/>
      </c>
      <c r="AF341" s="386" t="str">
        <f>+IFERROR(('STS Analysis'!BD341-'STS Analysis'!BJ341)/'STS Analysis'!BD341,"")</f>
        <v/>
      </c>
      <c r="AG341" s="386" t="str">
        <f>+IFERROR(('STS Analysis'!BE341-'STS Analysis'!BK341)/'STS Analysis'!BE341,"")</f>
        <v/>
      </c>
      <c r="AH341" s="386" t="str">
        <f>+IFERROR(('STS Analysis'!BF341-'STS Analysis'!BL341)/'STS Analysis'!BF341,"")</f>
        <v/>
      </c>
      <c r="AI341" s="381" t="str">
        <f>+IFERROR(('STS Analysis'!D341-'STS Analysis'!BI341/1000)/'STS Analysis'!D341,"")</f>
        <v/>
      </c>
      <c r="AJ341" s="390" t="str">
        <f>+IFERROR(('STS Analysis'!E341-'STS Analysis'!BJ341)/'STS Analysis'!E341,"")</f>
        <v/>
      </c>
      <c r="AK341" s="386" t="str">
        <f>+IFERROR(('STS Analysis'!I341-'STS Analysis'!BK341)/'STS Analysis'!I341,"")</f>
        <v/>
      </c>
      <c r="AL341" s="386" t="str">
        <f>+IFERROR(('STS Analysis'!J341-'STS Analysis'!BL341)/'STS Analysis'!J341,"")</f>
        <v/>
      </c>
      <c r="AM341" s="387" t="str">
        <f>+IFERROR(('STS Analysis'!K341-'STS Analysis'!BM341)/'STS Analysis'!K341,"")</f>
        <v/>
      </c>
      <c r="AN341" s="391"/>
    </row>
    <row r="342" spans="1:40" ht="15" thickBot="1" x14ac:dyDescent="0.4">
      <c r="A342" s="306">
        <v>43753</v>
      </c>
      <c r="B342" s="381" t="str">
        <f>+IFERROR(('STS Analysis'!D342-'STS Analysis'!G342)/'STS Analysis'!D342,"")</f>
        <v/>
      </c>
      <c r="C342" s="382" t="str">
        <f>+IFERROR(('STS Analysis'!E342-'STS Analysis'!H342)/'STS Analysis'!E342,"")</f>
        <v/>
      </c>
      <c r="D342" s="383" t="str">
        <f>IFERROR(('STS Analysis'!D342-'STS Analysis'!G342)/('STS Analysis'!N342-'STS Analysis'!G342),"")</f>
        <v/>
      </c>
      <c r="E342" s="384"/>
      <c r="F342" s="385" t="str">
        <f>+IFERROR(('STS Analysis'!G342-('STS Analysis'!W342))/'STS Analysis'!G342,"")</f>
        <v/>
      </c>
      <c r="G342" s="386" t="str">
        <f>+IFERROR(('STS Analysis'!H342-'STS Analysis'!X342)/'STS Analysis'!H342,"")</f>
        <v/>
      </c>
      <c r="H342" s="386" t="str">
        <f>+IFERROR(('STS Analysis'!I342-'STS Analysis'!Y342)/'STS Analysis'!I342,"")</f>
        <v/>
      </c>
      <c r="I342" s="386" t="str">
        <f>+IFERROR(('STS Analysis'!J342-'STS Analysis'!Z342)/'STS Analysis'!J342,"")</f>
        <v/>
      </c>
      <c r="J342" s="381" t="str">
        <f>+IFERROR(('STS Analysis'!W342-'STS Analysis'!AD342/1000)/'STS Analysis'!W342,"")</f>
        <v/>
      </c>
      <c r="K342" s="386" t="str">
        <f>+IFERROR(('STS Analysis'!X342-'STS Analysis'!AE342)/'STS Analysis'!X342,"")</f>
        <v/>
      </c>
      <c r="L342" s="386" t="str">
        <f>+IFERROR(('STS Analysis'!Y342-'STS Analysis'!AF342)/'STS Analysis'!Y342,"")</f>
        <v/>
      </c>
      <c r="M342" s="386" t="str">
        <f>+IFERROR(('STS Analysis'!Z342-'STS Analysis'!AG342)/'STS Analysis'!Z342,"")</f>
        <v/>
      </c>
      <c r="N342" s="381" t="str">
        <f>+IFERROR(('STS Analysis'!AD342-'STS Analysis'!AK342)/'STS Analysis'!AD342,"")</f>
        <v/>
      </c>
      <c r="O342" s="386" t="str">
        <f>+IFERROR(('STS Analysis'!AE342-'STS Analysis'!AL342)/'STS Analysis'!AE342,"")</f>
        <v/>
      </c>
      <c r="P342" s="386" t="str">
        <f>+IFERROR(('STS Analysis'!AF342-'STS Analysis'!AM342)/'STS Analysis'!AF342,"")</f>
        <v/>
      </c>
      <c r="Q342" s="386" t="str">
        <f>+IFERROR(('STS Analysis'!AG342-'STS Analysis'!AN342)/'STS Analysis'!AG342,"")</f>
        <v/>
      </c>
      <c r="R342" s="381" t="str">
        <f>+IFERROR(('STS Analysis'!AK342-'STS Analysis'!AQ342)/'STS Analysis'!AK342,"")</f>
        <v/>
      </c>
      <c r="S342" s="386" t="str">
        <f>+IFERROR(('STS Analysis'!AL342-'STS Analysis'!AX342)/'STS Analysis'!AL342,"")</f>
        <v/>
      </c>
      <c r="T342" s="386" t="str">
        <f>+IFERROR(('STS Analysis'!AM342-'STS Analysis'!AY342)/'STS Analysis'!AM342,"")</f>
        <v/>
      </c>
      <c r="U342" s="387" t="str">
        <f>+IFERROR(('STS Analysis'!AN342-'STS Analysis'!AZ342)/'STS Analysis'!AN342,"")</f>
        <v/>
      </c>
      <c r="V342" s="385" t="str">
        <f>+IFERROR(('STS Analysis'!D342-'STS Analysis'!AQ342/1000)/'STS Analysis'!D342,"")</f>
        <v/>
      </c>
      <c r="W342" s="388" t="str">
        <f>+IFERROR(('STS Analysis'!E342-'STS Analysis'!AX342)/'STS Analysis'!E342,"")</f>
        <v/>
      </c>
      <c r="X342" s="386" t="str">
        <f>+IFERROR(('STS Analysis'!I342-'STS Analysis'!AY342)/'STS Analysis'!I342,"")</f>
        <v/>
      </c>
      <c r="Y342" s="386" t="str">
        <f>+IFERROR(('STS Analysis'!J342-'STS Analysis'!AZ342)/'STS Analysis'!J342,"")</f>
        <v/>
      </c>
      <c r="Z342" s="389" t="str">
        <f>+IFERROR(('STS Analysis'!K342-'STS Analysis'!BA342)/'STS Analysis'!K342,"")</f>
        <v/>
      </c>
      <c r="AA342" s="381"/>
      <c r="AB342" s="386" t="str">
        <f>+IFERROR(('STS Analysis'!H342-'STS Analysis'!BD342)/'STS Analysis'!H342,"")</f>
        <v/>
      </c>
      <c r="AC342" s="386" t="str">
        <f>+IFERROR(('STS Analysis'!I342-'STS Analysis'!BE342)/'STS Analysis'!I342,"")</f>
        <v/>
      </c>
      <c r="AD342" s="387" t="str">
        <f>+IFERROR(('STS Analysis'!J342-'STS Analysis'!BF342)/'STS Analysis'!J342,"")</f>
        <v/>
      </c>
      <c r="AE342" s="385" t="str">
        <f>+IFERROR(('STS Analysis'!BC342-'STS Analysis'!BI342)/'STS Analysis'!BC342,"")</f>
        <v/>
      </c>
      <c r="AF342" s="386" t="str">
        <f>+IFERROR(('STS Analysis'!BD342-'STS Analysis'!BJ342)/'STS Analysis'!BD342,"")</f>
        <v/>
      </c>
      <c r="AG342" s="386" t="str">
        <f>+IFERROR(('STS Analysis'!BE342-'STS Analysis'!BK342)/'STS Analysis'!BE342,"")</f>
        <v/>
      </c>
      <c r="AH342" s="386" t="str">
        <f>+IFERROR(('STS Analysis'!BF342-'STS Analysis'!BL342)/'STS Analysis'!BF342,"")</f>
        <v/>
      </c>
      <c r="AI342" s="381" t="str">
        <f>+IFERROR(('STS Analysis'!D342-'STS Analysis'!BI342/1000)/'STS Analysis'!D342,"")</f>
        <v/>
      </c>
      <c r="AJ342" s="390" t="str">
        <f>+IFERROR(('STS Analysis'!E342-'STS Analysis'!BJ342)/'STS Analysis'!E342,"")</f>
        <v/>
      </c>
      <c r="AK342" s="386" t="str">
        <f>+IFERROR(('STS Analysis'!I342-'STS Analysis'!BK342)/'STS Analysis'!I342,"")</f>
        <v/>
      </c>
      <c r="AL342" s="386" t="str">
        <f>+IFERROR(('STS Analysis'!J342-'STS Analysis'!BL342)/'STS Analysis'!J342,"")</f>
        <v/>
      </c>
      <c r="AM342" s="387" t="str">
        <f>+IFERROR(('STS Analysis'!K342-'STS Analysis'!BM342)/'STS Analysis'!K342,"")</f>
        <v/>
      </c>
      <c r="AN342" s="391"/>
    </row>
    <row r="343" spans="1:40" ht="15" thickBot="1" x14ac:dyDescent="0.4">
      <c r="A343" s="306">
        <v>43754</v>
      </c>
      <c r="B343" s="381">
        <f>+IFERROR(('STS Analysis'!D343-'STS Analysis'!G343)/'STS Analysis'!D343,"")</f>
        <v>0.65097535580678534</v>
      </c>
      <c r="C343" s="382">
        <f>+IFERROR(('STS Analysis'!E343-'STS Analysis'!H343)/'STS Analysis'!E343,"")</f>
        <v>0.69333333333333336</v>
      </c>
      <c r="D343" s="383">
        <f>IFERROR(('STS Analysis'!D343-'STS Analysis'!G343)/('STS Analysis'!N343-'STS Analysis'!G343),"")</f>
        <v>0.12125838676827086</v>
      </c>
      <c r="E343" s="384"/>
      <c r="F343" s="385" t="str">
        <f>+IFERROR(('STS Analysis'!G343-('STS Analysis'!W343))/'STS Analysis'!G343,"")</f>
        <v/>
      </c>
      <c r="G343" s="386" t="str">
        <f>+IFERROR(('STS Analysis'!H343-'STS Analysis'!X343)/'STS Analysis'!H343,"")</f>
        <v/>
      </c>
      <c r="H343" s="386" t="str">
        <f>+IFERROR(('STS Analysis'!I343-'STS Analysis'!Y343)/'STS Analysis'!I343,"")</f>
        <v/>
      </c>
      <c r="I343" s="386" t="str">
        <f>+IFERROR(('STS Analysis'!J343-'STS Analysis'!Z343)/'STS Analysis'!J343,"")</f>
        <v/>
      </c>
      <c r="J343" s="381" t="str">
        <f>+IFERROR(('STS Analysis'!W343-'STS Analysis'!AD343/1000)/'STS Analysis'!W343,"")</f>
        <v/>
      </c>
      <c r="K343" s="386" t="str">
        <f>+IFERROR(('STS Analysis'!X343-'STS Analysis'!AE343)/'STS Analysis'!X343,"")</f>
        <v/>
      </c>
      <c r="L343" s="386" t="str">
        <f>+IFERROR(('STS Analysis'!Y343-'STS Analysis'!AF343)/'STS Analysis'!Y343,"")</f>
        <v/>
      </c>
      <c r="M343" s="386" t="str">
        <f>+IFERROR(('STS Analysis'!Z343-'STS Analysis'!AG343)/'STS Analysis'!Z343,"")</f>
        <v/>
      </c>
      <c r="N343" s="381" t="str">
        <f>+IFERROR(('STS Analysis'!AD343-'STS Analysis'!AK343)/'STS Analysis'!AD343,"")</f>
        <v/>
      </c>
      <c r="O343" s="386" t="str">
        <f>+IFERROR(('STS Analysis'!AE343-'STS Analysis'!AL343)/'STS Analysis'!AE343,"")</f>
        <v/>
      </c>
      <c r="P343" s="386" t="str">
        <f>+IFERROR(('STS Analysis'!AF343-'STS Analysis'!AM343)/'STS Analysis'!AF343,"")</f>
        <v/>
      </c>
      <c r="Q343" s="386" t="str">
        <f>+IFERROR(('STS Analysis'!AG343-'STS Analysis'!AN343)/'STS Analysis'!AG343,"")</f>
        <v/>
      </c>
      <c r="R343" s="381" t="str">
        <f>+IFERROR(('STS Analysis'!AK343-'STS Analysis'!AQ343)/'STS Analysis'!AK343,"")</f>
        <v/>
      </c>
      <c r="S343" s="386" t="str">
        <f>+IFERROR(('STS Analysis'!AL343-'STS Analysis'!AX343)/'STS Analysis'!AL343,"")</f>
        <v/>
      </c>
      <c r="T343" s="386" t="str">
        <f>+IFERROR(('STS Analysis'!AM343-'STS Analysis'!AY343)/'STS Analysis'!AM343,"")</f>
        <v/>
      </c>
      <c r="U343" s="387" t="str">
        <f>+IFERROR(('STS Analysis'!AN343-'STS Analysis'!AZ343)/'STS Analysis'!AN343,"")</f>
        <v/>
      </c>
      <c r="V343" s="385">
        <f>+IFERROR(('STS Analysis'!D343-'STS Analysis'!AQ343/1000)/'STS Analysis'!D343,"")</f>
        <v>0.94730834156152866</v>
      </c>
      <c r="W343" s="388">
        <f>+IFERROR(('STS Analysis'!E343-'STS Analysis'!AX343)/'STS Analysis'!E343,"")</f>
        <v>1</v>
      </c>
      <c r="X343" s="386">
        <f>+IFERROR(('STS Analysis'!I343-'STS Analysis'!AY343)/'STS Analysis'!I343,"")</f>
        <v>0.62637362637362637</v>
      </c>
      <c r="Y343" s="386" t="str">
        <f>+IFERROR(('STS Analysis'!J343-'STS Analysis'!AZ343)/'STS Analysis'!J343,"")</f>
        <v/>
      </c>
      <c r="Z343" s="389" t="str">
        <f>+IFERROR(('STS Analysis'!K343-'STS Analysis'!BA343)/'STS Analysis'!K343,"")</f>
        <v/>
      </c>
      <c r="AA343" s="381"/>
      <c r="AB343" s="386" t="str">
        <f>+IFERROR(('STS Analysis'!H343-'STS Analysis'!BD343)/'STS Analysis'!H343,"")</f>
        <v/>
      </c>
      <c r="AC343" s="386" t="str">
        <f>+IFERROR(('STS Analysis'!I343-'STS Analysis'!BE343)/'STS Analysis'!I343,"")</f>
        <v/>
      </c>
      <c r="AD343" s="387" t="str">
        <f>+IFERROR(('STS Analysis'!J343-'STS Analysis'!BF343)/'STS Analysis'!J343,"")</f>
        <v/>
      </c>
      <c r="AE343" s="385" t="str">
        <f>+IFERROR(('STS Analysis'!BC343-'STS Analysis'!BI343)/'STS Analysis'!BC343,"")</f>
        <v/>
      </c>
      <c r="AF343" s="386" t="str">
        <f>+IFERROR(('STS Analysis'!BD343-'STS Analysis'!BJ343)/'STS Analysis'!BD343,"")</f>
        <v/>
      </c>
      <c r="AG343" s="386" t="str">
        <f>+IFERROR(('STS Analysis'!BE343-'STS Analysis'!BK343)/'STS Analysis'!BE343,"")</f>
        <v/>
      </c>
      <c r="AH343" s="386" t="str">
        <f>+IFERROR(('STS Analysis'!BF343-'STS Analysis'!BL343)/'STS Analysis'!BF343,"")</f>
        <v/>
      </c>
      <c r="AI343" s="381">
        <f>+IFERROR(('STS Analysis'!D343-'STS Analysis'!BI343/1000)/'STS Analysis'!D343,"")</f>
        <v>0.99816724666300971</v>
      </c>
      <c r="AJ343" s="390">
        <f>+IFERROR(('STS Analysis'!E343-'STS Analysis'!BJ343)/'STS Analysis'!E343,"")</f>
        <v>1</v>
      </c>
      <c r="AK343" s="386">
        <f>+IFERROR(('STS Analysis'!I343-'STS Analysis'!BK343)/'STS Analysis'!I343,"")</f>
        <v>0.92527472527472532</v>
      </c>
      <c r="AL343" s="386" t="str">
        <f>+IFERROR(('STS Analysis'!J343-'STS Analysis'!BL343)/'STS Analysis'!J343,"")</f>
        <v/>
      </c>
      <c r="AM343" s="387" t="str">
        <f>+IFERROR(('STS Analysis'!K343-'STS Analysis'!BM343)/'STS Analysis'!K343,"")</f>
        <v/>
      </c>
      <c r="AN343" s="391"/>
    </row>
    <row r="344" spans="1:40" ht="15" thickBot="1" x14ac:dyDescent="0.4">
      <c r="A344" s="306">
        <v>43755</v>
      </c>
      <c r="B344" s="381" t="str">
        <f>+IFERROR(('STS Analysis'!D344-'STS Analysis'!G344)/'STS Analysis'!D344,"")</f>
        <v/>
      </c>
      <c r="C344" s="382" t="str">
        <f>+IFERROR(('STS Analysis'!E344-'STS Analysis'!H344)/'STS Analysis'!E344,"")</f>
        <v/>
      </c>
      <c r="D344" s="383" t="str">
        <f>IFERROR(('STS Analysis'!D344-'STS Analysis'!G344)/('STS Analysis'!N344-'STS Analysis'!G344),"")</f>
        <v/>
      </c>
      <c r="E344" s="384"/>
      <c r="F344" s="385" t="str">
        <f>+IFERROR(('STS Analysis'!G344-('STS Analysis'!W344))/'STS Analysis'!G344,"")</f>
        <v/>
      </c>
      <c r="G344" s="386" t="str">
        <f>+IFERROR(('STS Analysis'!H344-'STS Analysis'!X344)/'STS Analysis'!H344,"")</f>
        <v/>
      </c>
      <c r="H344" s="386" t="str">
        <f>+IFERROR(('STS Analysis'!I344-'STS Analysis'!Y344)/'STS Analysis'!I344,"")</f>
        <v/>
      </c>
      <c r="I344" s="386" t="str">
        <f>+IFERROR(('STS Analysis'!J344-'STS Analysis'!Z344)/'STS Analysis'!J344,"")</f>
        <v/>
      </c>
      <c r="J344" s="381" t="str">
        <f>+IFERROR(('STS Analysis'!W344-'STS Analysis'!AD344/1000)/'STS Analysis'!W344,"")</f>
        <v/>
      </c>
      <c r="K344" s="386" t="str">
        <f>+IFERROR(('STS Analysis'!X344-'STS Analysis'!AE344)/'STS Analysis'!X344,"")</f>
        <v/>
      </c>
      <c r="L344" s="386" t="str">
        <f>+IFERROR(('STS Analysis'!Y344-'STS Analysis'!AF344)/'STS Analysis'!Y344,"")</f>
        <v/>
      </c>
      <c r="M344" s="386" t="str">
        <f>+IFERROR(('STS Analysis'!Z344-'STS Analysis'!AG344)/'STS Analysis'!Z344,"")</f>
        <v/>
      </c>
      <c r="N344" s="381" t="str">
        <f>+IFERROR(('STS Analysis'!AD344-'STS Analysis'!AK344)/'STS Analysis'!AD344,"")</f>
        <v/>
      </c>
      <c r="O344" s="386" t="str">
        <f>+IFERROR(('STS Analysis'!AE344-'STS Analysis'!AL344)/'STS Analysis'!AE344,"")</f>
        <v/>
      </c>
      <c r="P344" s="386" t="str">
        <f>+IFERROR(('STS Analysis'!AF344-'STS Analysis'!AM344)/'STS Analysis'!AF344,"")</f>
        <v/>
      </c>
      <c r="Q344" s="386" t="str">
        <f>+IFERROR(('STS Analysis'!AG344-'STS Analysis'!AN344)/'STS Analysis'!AG344,"")</f>
        <v/>
      </c>
      <c r="R344" s="381" t="str">
        <f>+IFERROR(('STS Analysis'!AK344-'STS Analysis'!AQ344)/'STS Analysis'!AK344,"")</f>
        <v/>
      </c>
      <c r="S344" s="386" t="str">
        <f>+IFERROR(('STS Analysis'!AL344-'STS Analysis'!AX344)/'STS Analysis'!AL344,"")</f>
        <v/>
      </c>
      <c r="T344" s="386" t="str">
        <f>+IFERROR(('STS Analysis'!AM344-'STS Analysis'!AY344)/'STS Analysis'!AM344,"")</f>
        <v/>
      </c>
      <c r="U344" s="387" t="str">
        <f>+IFERROR(('STS Analysis'!AN344-'STS Analysis'!AZ344)/'STS Analysis'!AN344,"")</f>
        <v/>
      </c>
      <c r="V344" s="385" t="str">
        <f>+IFERROR(('STS Analysis'!D344-'STS Analysis'!AQ344/1000)/'STS Analysis'!D344,"")</f>
        <v/>
      </c>
      <c r="W344" s="388" t="str">
        <f>+IFERROR(('STS Analysis'!E344-'STS Analysis'!AX344)/'STS Analysis'!E344,"")</f>
        <v/>
      </c>
      <c r="X344" s="386" t="str">
        <f>+IFERROR(('STS Analysis'!I344-'STS Analysis'!AY344)/'STS Analysis'!I344,"")</f>
        <v/>
      </c>
      <c r="Y344" s="386" t="str">
        <f>+IFERROR(('STS Analysis'!J344-'STS Analysis'!AZ344)/'STS Analysis'!J344,"")</f>
        <v/>
      </c>
      <c r="Z344" s="389" t="str">
        <f>+IFERROR(('STS Analysis'!K344-'STS Analysis'!BA344)/'STS Analysis'!K344,"")</f>
        <v/>
      </c>
      <c r="AA344" s="381"/>
      <c r="AB344" s="386" t="str">
        <f>+IFERROR(('STS Analysis'!H344-'STS Analysis'!BD344)/'STS Analysis'!H344,"")</f>
        <v/>
      </c>
      <c r="AC344" s="386" t="str">
        <f>+IFERROR(('STS Analysis'!I344-'STS Analysis'!BE344)/'STS Analysis'!I344,"")</f>
        <v/>
      </c>
      <c r="AD344" s="387" t="str">
        <f>+IFERROR(('STS Analysis'!J344-'STS Analysis'!BF344)/'STS Analysis'!J344,"")</f>
        <v/>
      </c>
      <c r="AE344" s="385" t="str">
        <f>+IFERROR(('STS Analysis'!BC344-'STS Analysis'!BI344)/'STS Analysis'!BC344,"")</f>
        <v/>
      </c>
      <c r="AF344" s="386" t="str">
        <f>+IFERROR(('STS Analysis'!BD344-'STS Analysis'!BJ344)/'STS Analysis'!BD344,"")</f>
        <v/>
      </c>
      <c r="AG344" s="386" t="str">
        <f>+IFERROR(('STS Analysis'!BE344-'STS Analysis'!BK344)/'STS Analysis'!BE344,"")</f>
        <v/>
      </c>
      <c r="AH344" s="386" t="str">
        <f>+IFERROR(('STS Analysis'!BF344-'STS Analysis'!BL344)/'STS Analysis'!BF344,"")</f>
        <v/>
      </c>
      <c r="AI344" s="381" t="str">
        <f>+IFERROR(('STS Analysis'!D344-'STS Analysis'!BI344/1000)/'STS Analysis'!D344,"")</f>
        <v/>
      </c>
      <c r="AJ344" s="390" t="str">
        <f>+IFERROR(('STS Analysis'!E344-'STS Analysis'!BJ344)/'STS Analysis'!E344,"")</f>
        <v/>
      </c>
      <c r="AK344" s="386" t="str">
        <f>+IFERROR(('STS Analysis'!I344-'STS Analysis'!BK344)/'STS Analysis'!I344,"")</f>
        <v/>
      </c>
      <c r="AL344" s="386" t="str">
        <f>+IFERROR(('STS Analysis'!J344-'STS Analysis'!BL344)/'STS Analysis'!J344,"")</f>
        <v/>
      </c>
      <c r="AM344" s="387" t="str">
        <f>+IFERROR(('STS Analysis'!K344-'STS Analysis'!BM344)/'STS Analysis'!K344,"")</f>
        <v/>
      </c>
      <c r="AN344" s="391"/>
    </row>
    <row r="345" spans="1:40" ht="15" thickBot="1" x14ac:dyDescent="0.4">
      <c r="A345" s="306">
        <v>43756</v>
      </c>
      <c r="B345" s="381">
        <f>+IFERROR(('STS Analysis'!D345-'STS Analysis'!G345)/'STS Analysis'!D345,"")</f>
        <v>0.48515332837247532</v>
      </c>
      <c r="C345" s="382" t="str">
        <f>+IFERROR(('STS Analysis'!E345-'STS Analysis'!H345)/'STS Analysis'!E345,"")</f>
        <v/>
      </c>
      <c r="D345" s="383">
        <f>IFERROR(('STS Analysis'!D345-'STS Analysis'!G345)/('STS Analysis'!N345-'STS Analysis'!G345),"")</f>
        <v>0.10369231305411052</v>
      </c>
      <c r="E345" s="384"/>
      <c r="F345" s="385" t="str">
        <f>+IFERROR(('STS Analysis'!G345-('STS Analysis'!W345))/'STS Analysis'!G345,"")</f>
        <v/>
      </c>
      <c r="G345" s="386" t="str">
        <f>+IFERROR(('STS Analysis'!H345-'STS Analysis'!X345)/'STS Analysis'!H345,"")</f>
        <v/>
      </c>
      <c r="H345" s="386" t="str">
        <f>+IFERROR(('STS Analysis'!I345-'STS Analysis'!Y345)/'STS Analysis'!I345,"")</f>
        <v/>
      </c>
      <c r="I345" s="386" t="str">
        <f>+IFERROR(('STS Analysis'!J345-'STS Analysis'!Z345)/'STS Analysis'!J345,"")</f>
        <v/>
      </c>
      <c r="J345" s="381" t="str">
        <f>+IFERROR(('STS Analysis'!W345-'STS Analysis'!AD345/1000)/'STS Analysis'!W345,"")</f>
        <v/>
      </c>
      <c r="K345" s="386" t="str">
        <f>+IFERROR(('STS Analysis'!X345-'STS Analysis'!AE345)/'STS Analysis'!X345,"")</f>
        <v/>
      </c>
      <c r="L345" s="386" t="str">
        <f>+IFERROR(('STS Analysis'!Y345-'STS Analysis'!AF345)/'STS Analysis'!Y345,"")</f>
        <v/>
      </c>
      <c r="M345" s="386" t="str">
        <f>+IFERROR(('STS Analysis'!Z345-'STS Analysis'!AG345)/'STS Analysis'!Z345,"")</f>
        <v/>
      </c>
      <c r="N345" s="381" t="str">
        <f>+IFERROR(('STS Analysis'!AD345-'STS Analysis'!AK345)/'STS Analysis'!AD345,"")</f>
        <v/>
      </c>
      <c r="O345" s="386" t="str">
        <f>+IFERROR(('STS Analysis'!AE345-'STS Analysis'!AL345)/'STS Analysis'!AE345,"")</f>
        <v/>
      </c>
      <c r="P345" s="386" t="str">
        <f>+IFERROR(('STS Analysis'!AF345-'STS Analysis'!AM345)/'STS Analysis'!AF345,"")</f>
        <v/>
      </c>
      <c r="Q345" s="386" t="str">
        <f>+IFERROR(('STS Analysis'!AG345-'STS Analysis'!AN345)/'STS Analysis'!AG345,"")</f>
        <v/>
      </c>
      <c r="R345" s="381" t="str">
        <f>+IFERROR(('STS Analysis'!AK345-'STS Analysis'!AQ345)/'STS Analysis'!AK345,"")</f>
        <v/>
      </c>
      <c r="S345" s="386" t="str">
        <f>+IFERROR(('STS Analysis'!AL345-'STS Analysis'!AX345)/'STS Analysis'!AL345,"")</f>
        <v/>
      </c>
      <c r="T345" s="386" t="str">
        <f>+IFERROR(('STS Analysis'!AM345-'STS Analysis'!AY345)/'STS Analysis'!AM345,"")</f>
        <v/>
      </c>
      <c r="U345" s="387" t="str">
        <f>+IFERROR(('STS Analysis'!AN345-'STS Analysis'!AZ345)/'STS Analysis'!AN345,"")</f>
        <v/>
      </c>
      <c r="V345" s="385" t="str">
        <f>+IFERROR(('STS Analysis'!D345-'STS Analysis'!AQ345/1000)/'STS Analysis'!D345,"")</f>
        <v/>
      </c>
      <c r="W345" s="388" t="str">
        <f>+IFERROR(('STS Analysis'!E345-'STS Analysis'!AX345)/'STS Analysis'!E345,"")</f>
        <v/>
      </c>
      <c r="X345" s="386" t="str">
        <f>+IFERROR(('STS Analysis'!I345-'STS Analysis'!AY345)/'STS Analysis'!I345,"")</f>
        <v/>
      </c>
      <c r="Y345" s="386" t="str">
        <f>+IFERROR(('STS Analysis'!J345-'STS Analysis'!AZ345)/'STS Analysis'!J345,"")</f>
        <v/>
      </c>
      <c r="Z345" s="389" t="str">
        <f>+IFERROR(('STS Analysis'!K345-'STS Analysis'!BA345)/'STS Analysis'!K345,"")</f>
        <v/>
      </c>
      <c r="AA345" s="381"/>
      <c r="AB345" s="386" t="str">
        <f>+IFERROR(('STS Analysis'!H345-'STS Analysis'!BD345)/'STS Analysis'!H345,"")</f>
        <v/>
      </c>
      <c r="AC345" s="386" t="str">
        <f>+IFERROR(('STS Analysis'!I345-'STS Analysis'!BE345)/'STS Analysis'!I345,"")</f>
        <v/>
      </c>
      <c r="AD345" s="387" t="str">
        <f>+IFERROR(('STS Analysis'!J345-'STS Analysis'!BF345)/'STS Analysis'!J345,"")</f>
        <v/>
      </c>
      <c r="AE345" s="385" t="str">
        <f>+IFERROR(('STS Analysis'!BC345-'STS Analysis'!BI345)/'STS Analysis'!BC345,"")</f>
        <v/>
      </c>
      <c r="AF345" s="386" t="str">
        <f>+IFERROR(('STS Analysis'!BD345-'STS Analysis'!BJ345)/'STS Analysis'!BD345,"")</f>
        <v/>
      </c>
      <c r="AG345" s="386" t="str">
        <f>+IFERROR(('STS Analysis'!BE345-'STS Analysis'!BK345)/'STS Analysis'!BE345,"")</f>
        <v/>
      </c>
      <c r="AH345" s="386" t="str">
        <f>+IFERROR(('STS Analysis'!BF345-'STS Analysis'!BL345)/'STS Analysis'!BF345,"")</f>
        <v/>
      </c>
      <c r="AI345" s="381" t="str">
        <f>+IFERROR(('STS Analysis'!D345-'STS Analysis'!BI345/1000)/'STS Analysis'!D345,"")</f>
        <v/>
      </c>
      <c r="AJ345" s="390" t="str">
        <f>+IFERROR(('STS Analysis'!E345-'STS Analysis'!BJ345)/'STS Analysis'!E345,"")</f>
        <v/>
      </c>
      <c r="AK345" s="386" t="str">
        <f>+IFERROR(('STS Analysis'!I345-'STS Analysis'!BK345)/'STS Analysis'!I345,"")</f>
        <v/>
      </c>
      <c r="AL345" s="386" t="str">
        <f>+IFERROR(('STS Analysis'!J345-'STS Analysis'!BL345)/'STS Analysis'!J345,"")</f>
        <v/>
      </c>
      <c r="AM345" s="387" t="str">
        <f>+IFERROR(('STS Analysis'!K345-'STS Analysis'!BM345)/'STS Analysis'!K345,"")</f>
        <v/>
      </c>
      <c r="AN345" s="391"/>
    </row>
    <row r="346" spans="1:40" ht="15" thickBot="1" x14ac:dyDescent="0.4">
      <c r="A346" s="306">
        <v>43757</v>
      </c>
      <c r="B346" s="392" t="str">
        <f>+IFERROR(('STS Analysis'!D346-'STS Analysis'!G346)/'STS Analysis'!D346,"")</f>
        <v/>
      </c>
      <c r="C346" s="392" t="str">
        <f>+IFERROR(('STS Analysis'!E346-'STS Analysis'!H346)/'STS Analysis'!E346,"")</f>
        <v/>
      </c>
      <c r="D346" s="392" t="str">
        <f>IFERROR(('STS Analysis'!D346-'STS Analysis'!G346)/('STS Analysis'!N346-'STS Analysis'!G346),"")</f>
        <v/>
      </c>
      <c r="E346" s="392"/>
      <c r="F346" s="392" t="str">
        <f>+IFERROR(('STS Analysis'!G346-('STS Analysis'!W346))/'STS Analysis'!G346,"")</f>
        <v/>
      </c>
      <c r="G346" s="392" t="str">
        <f>+IFERROR(('STS Analysis'!H346-'STS Analysis'!X346)/'STS Analysis'!H346,"")</f>
        <v/>
      </c>
      <c r="H346" s="392" t="str">
        <f>+IFERROR(('STS Analysis'!I346-'STS Analysis'!Y346)/'STS Analysis'!I346,"")</f>
        <v/>
      </c>
      <c r="I346" s="392" t="str">
        <f>+IFERROR(('STS Analysis'!J346-'STS Analysis'!Z346)/'STS Analysis'!J346,"")</f>
        <v/>
      </c>
      <c r="J346" s="392" t="str">
        <f>+IFERROR(('STS Analysis'!W346-'STS Analysis'!AD346/1000)/'STS Analysis'!W346,"")</f>
        <v/>
      </c>
      <c r="K346" s="392" t="str">
        <f>+IFERROR(('STS Analysis'!X346-'STS Analysis'!AE346)/'STS Analysis'!X346,"")</f>
        <v/>
      </c>
      <c r="L346" s="392" t="str">
        <f>+IFERROR(('STS Analysis'!Y346-'STS Analysis'!AF346)/'STS Analysis'!Y346,"")</f>
        <v/>
      </c>
      <c r="M346" s="392" t="str">
        <f>+IFERROR(('STS Analysis'!Z346-'STS Analysis'!AG346)/'STS Analysis'!Z346,"")</f>
        <v/>
      </c>
      <c r="N346" s="392" t="str">
        <f>+IFERROR(('STS Analysis'!AD346-'STS Analysis'!AK346)/'STS Analysis'!AD346,"")</f>
        <v/>
      </c>
      <c r="O346" s="392" t="str">
        <f>+IFERROR(('STS Analysis'!AE346-'STS Analysis'!AL346)/'STS Analysis'!AE346,"")</f>
        <v/>
      </c>
      <c r="P346" s="392" t="str">
        <f>+IFERROR(('STS Analysis'!AF346-'STS Analysis'!AM346)/'STS Analysis'!AF346,"")</f>
        <v/>
      </c>
      <c r="Q346" s="392" t="str">
        <f>+IFERROR(('STS Analysis'!AG346-'STS Analysis'!AN346)/'STS Analysis'!AG346,"")</f>
        <v/>
      </c>
      <c r="R346" s="392" t="str">
        <f>+IFERROR(('STS Analysis'!AK346-'STS Analysis'!AQ346)/'STS Analysis'!AK346,"")</f>
        <v/>
      </c>
      <c r="S346" s="392" t="str">
        <f>+IFERROR(('STS Analysis'!AL346-'STS Analysis'!AX346)/'STS Analysis'!AL346,"")</f>
        <v/>
      </c>
      <c r="T346" s="392" t="str">
        <f>+IFERROR(('STS Analysis'!AM346-'STS Analysis'!AY346)/'STS Analysis'!AM346,"")</f>
        <v/>
      </c>
      <c r="U346" s="392" t="str">
        <f>+IFERROR(('STS Analysis'!AN346-'STS Analysis'!AZ346)/'STS Analysis'!AN346,"")</f>
        <v/>
      </c>
      <c r="V346" s="392" t="str">
        <f>+IFERROR(('STS Analysis'!D346-'STS Analysis'!AQ346/1000)/'STS Analysis'!D346,"")</f>
        <v/>
      </c>
      <c r="W346" s="392" t="str">
        <f>+IFERROR(('STS Analysis'!E346-'STS Analysis'!AX346)/'STS Analysis'!E346,"")</f>
        <v/>
      </c>
      <c r="X346" s="392" t="str">
        <f>+IFERROR(('STS Analysis'!I346-'STS Analysis'!AY346)/'STS Analysis'!I346,"")</f>
        <v/>
      </c>
      <c r="Y346" s="392" t="str">
        <f>+IFERROR(('STS Analysis'!J346-'STS Analysis'!AZ346)/'STS Analysis'!J346,"")</f>
        <v/>
      </c>
      <c r="Z346" s="392" t="str">
        <f>+IFERROR(('STS Analysis'!K346-'STS Analysis'!BA346)/'STS Analysis'!K346,"")</f>
        <v/>
      </c>
      <c r="AA346" s="392"/>
      <c r="AB346" s="392" t="str">
        <f>+IFERROR(('STS Analysis'!H346-'STS Analysis'!BD346)/'STS Analysis'!H346,"")</f>
        <v/>
      </c>
      <c r="AC346" s="392" t="str">
        <f>+IFERROR(('STS Analysis'!I346-'STS Analysis'!BE346)/'STS Analysis'!I346,"")</f>
        <v/>
      </c>
      <c r="AD346" s="392" t="str">
        <f>+IFERROR(('STS Analysis'!J346-'STS Analysis'!BF346)/'STS Analysis'!J346,"")</f>
        <v/>
      </c>
      <c r="AE346" s="392" t="str">
        <f>+IFERROR(('STS Analysis'!BC346-'STS Analysis'!BI346)/'STS Analysis'!BC346,"")</f>
        <v/>
      </c>
      <c r="AF346" s="392" t="str">
        <f>+IFERROR(('STS Analysis'!BD346-'STS Analysis'!BJ346)/'STS Analysis'!BD346,"")</f>
        <v/>
      </c>
      <c r="AG346" s="392" t="str">
        <f>+IFERROR(('STS Analysis'!BE346-'STS Analysis'!BK346)/'STS Analysis'!BE346,"")</f>
        <v/>
      </c>
      <c r="AH346" s="392" t="str">
        <f>+IFERROR(('STS Analysis'!BF346-'STS Analysis'!BL346)/'STS Analysis'!BF346,"")</f>
        <v/>
      </c>
      <c r="AI346" s="392" t="str">
        <f>+IFERROR(('STS Analysis'!D346-'STS Analysis'!BI346/1000)/'STS Analysis'!D346,"")</f>
        <v/>
      </c>
      <c r="AJ346" s="392" t="str">
        <f>+IFERROR(('STS Analysis'!E346-'STS Analysis'!BJ346)/'STS Analysis'!E346,"")</f>
        <v/>
      </c>
      <c r="AK346" s="392" t="str">
        <f>+IFERROR(('STS Analysis'!I346-'STS Analysis'!BK346)/'STS Analysis'!I346,"")</f>
        <v/>
      </c>
      <c r="AL346" s="392" t="str">
        <f>+IFERROR(('STS Analysis'!J346-'STS Analysis'!BL346)/'STS Analysis'!J346,"")</f>
        <v/>
      </c>
      <c r="AM346" s="392" t="str">
        <f>+IFERROR(('STS Analysis'!K346-'STS Analysis'!BM346)/'STS Analysis'!K346,"")</f>
        <v/>
      </c>
      <c r="AN346" s="392"/>
    </row>
    <row r="347" spans="1:40" ht="15" thickBot="1" x14ac:dyDescent="0.4">
      <c r="A347" s="306">
        <v>43758</v>
      </c>
      <c r="B347" s="392" t="str">
        <f>+IFERROR(('STS Analysis'!D347-'STS Analysis'!G347)/'STS Analysis'!D347,"")</f>
        <v/>
      </c>
      <c r="C347" s="392" t="str">
        <f>+IFERROR(('STS Analysis'!E347-'STS Analysis'!H347)/'STS Analysis'!E347,"")</f>
        <v/>
      </c>
      <c r="D347" s="392" t="str">
        <f>IFERROR(('STS Analysis'!D347-'STS Analysis'!G347)/('STS Analysis'!N347-'STS Analysis'!G347),"")</f>
        <v/>
      </c>
      <c r="E347" s="392"/>
      <c r="F347" s="392" t="str">
        <f>+IFERROR(('STS Analysis'!G347-('STS Analysis'!W347))/'STS Analysis'!G347,"")</f>
        <v/>
      </c>
      <c r="G347" s="392" t="str">
        <f>+IFERROR(('STS Analysis'!H347-'STS Analysis'!X347)/'STS Analysis'!H347,"")</f>
        <v/>
      </c>
      <c r="H347" s="392" t="str">
        <f>+IFERROR(('STS Analysis'!I347-'STS Analysis'!Y347)/'STS Analysis'!I347,"")</f>
        <v/>
      </c>
      <c r="I347" s="392" t="str">
        <f>+IFERROR(('STS Analysis'!J347-'STS Analysis'!Z347)/'STS Analysis'!J347,"")</f>
        <v/>
      </c>
      <c r="J347" s="392" t="str">
        <f>+IFERROR(('STS Analysis'!W347-'STS Analysis'!AD347/1000)/'STS Analysis'!W347,"")</f>
        <v/>
      </c>
      <c r="K347" s="392" t="str">
        <f>+IFERROR(('STS Analysis'!X347-'STS Analysis'!AE347)/'STS Analysis'!X347,"")</f>
        <v/>
      </c>
      <c r="L347" s="392" t="str">
        <f>+IFERROR(('STS Analysis'!Y347-'STS Analysis'!AF347)/'STS Analysis'!Y347,"")</f>
        <v/>
      </c>
      <c r="M347" s="392" t="str">
        <f>+IFERROR(('STS Analysis'!Z347-'STS Analysis'!AG347)/'STS Analysis'!Z347,"")</f>
        <v/>
      </c>
      <c r="N347" s="392" t="str">
        <f>+IFERROR(('STS Analysis'!AD347-'STS Analysis'!AK347)/'STS Analysis'!AD347,"")</f>
        <v/>
      </c>
      <c r="O347" s="392" t="str">
        <f>+IFERROR(('STS Analysis'!AE347-'STS Analysis'!AL347)/'STS Analysis'!AE347,"")</f>
        <v/>
      </c>
      <c r="P347" s="392" t="str">
        <f>+IFERROR(('STS Analysis'!AF347-'STS Analysis'!AM347)/'STS Analysis'!AF347,"")</f>
        <v/>
      </c>
      <c r="Q347" s="392" t="str">
        <f>+IFERROR(('STS Analysis'!AG347-'STS Analysis'!AN347)/'STS Analysis'!AG347,"")</f>
        <v/>
      </c>
      <c r="R347" s="392" t="str">
        <f>+IFERROR(('STS Analysis'!AK347-'STS Analysis'!AQ347)/'STS Analysis'!AK347,"")</f>
        <v/>
      </c>
      <c r="S347" s="392" t="str">
        <f>+IFERROR(('STS Analysis'!AL347-'STS Analysis'!AX347)/'STS Analysis'!AL347,"")</f>
        <v/>
      </c>
      <c r="T347" s="392" t="str">
        <f>+IFERROR(('STS Analysis'!AM347-'STS Analysis'!AY347)/'STS Analysis'!AM347,"")</f>
        <v/>
      </c>
      <c r="U347" s="392" t="str">
        <f>+IFERROR(('STS Analysis'!AN347-'STS Analysis'!AZ347)/'STS Analysis'!AN347,"")</f>
        <v/>
      </c>
      <c r="V347" s="392" t="str">
        <f>+IFERROR(('STS Analysis'!D347-'STS Analysis'!AQ347/1000)/'STS Analysis'!D347,"")</f>
        <v/>
      </c>
      <c r="W347" s="392" t="str">
        <f>+IFERROR(('STS Analysis'!E347-'STS Analysis'!AX347)/'STS Analysis'!E347,"")</f>
        <v/>
      </c>
      <c r="X347" s="392" t="str">
        <f>+IFERROR(('STS Analysis'!I347-'STS Analysis'!AY347)/'STS Analysis'!I347,"")</f>
        <v/>
      </c>
      <c r="Y347" s="392" t="str">
        <f>+IFERROR(('STS Analysis'!J347-'STS Analysis'!AZ347)/'STS Analysis'!J347,"")</f>
        <v/>
      </c>
      <c r="Z347" s="392" t="str">
        <f>+IFERROR(('STS Analysis'!K347-'STS Analysis'!BA347)/'STS Analysis'!K347,"")</f>
        <v/>
      </c>
      <c r="AA347" s="392"/>
      <c r="AB347" s="392" t="str">
        <f>+IFERROR(('STS Analysis'!H347-'STS Analysis'!BD347)/'STS Analysis'!H347,"")</f>
        <v/>
      </c>
      <c r="AC347" s="392" t="str">
        <f>+IFERROR(('STS Analysis'!I347-'STS Analysis'!BE347)/'STS Analysis'!I347,"")</f>
        <v/>
      </c>
      <c r="AD347" s="392" t="str">
        <f>+IFERROR(('STS Analysis'!J347-'STS Analysis'!BF347)/'STS Analysis'!J347,"")</f>
        <v/>
      </c>
      <c r="AE347" s="392" t="str">
        <f>+IFERROR(('STS Analysis'!BC347-'STS Analysis'!BI347)/'STS Analysis'!BC347,"")</f>
        <v/>
      </c>
      <c r="AF347" s="392" t="str">
        <f>+IFERROR(('STS Analysis'!BD347-'STS Analysis'!BJ347)/'STS Analysis'!BD347,"")</f>
        <v/>
      </c>
      <c r="AG347" s="392" t="str">
        <f>+IFERROR(('STS Analysis'!BE347-'STS Analysis'!BK347)/'STS Analysis'!BE347,"")</f>
        <v/>
      </c>
      <c r="AH347" s="392" t="str">
        <f>+IFERROR(('STS Analysis'!BF347-'STS Analysis'!BL347)/'STS Analysis'!BF347,"")</f>
        <v/>
      </c>
      <c r="AI347" s="392" t="str">
        <f>+IFERROR(('STS Analysis'!D347-'STS Analysis'!BI347/1000)/'STS Analysis'!D347,"")</f>
        <v/>
      </c>
      <c r="AJ347" s="392" t="str">
        <f>+IFERROR(('STS Analysis'!E347-'STS Analysis'!BJ347)/'STS Analysis'!E347,"")</f>
        <v/>
      </c>
      <c r="AK347" s="392" t="str">
        <f>+IFERROR(('STS Analysis'!I347-'STS Analysis'!BK347)/'STS Analysis'!I347,"")</f>
        <v/>
      </c>
      <c r="AL347" s="392" t="str">
        <f>+IFERROR(('STS Analysis'!J347-'STS Analysis'!BL347)/'STS Analysis'!J347,"")</f>
        <v/>
      </c>
      <c r="AM347" s="392" t="str">
        <f>+IFERROR(('STS Analysis'!K347-'STS Analysis'!BM347)/'STS Analysis'!K347,"")</f>
        <v/>
      </c>
      <c r="AN347" s="392"/>
    </row>
    <row r="348" spans="1:40" ht="15" thickBot="1" x14ac:dyDescent="0.4">
      <c r="A348" s="306">
        <v>43759</v>
      </c>
      <c r="B348" s="381">
        <f>+IFERROR(('STS Analysis'!D348-'STS Analysis'!G348)/'STS Analysis'!D348,"")</f>
        <v>0.67311595792113521</v>
      </c>
      <c r="C348" s="382" t="str">
        <f>+IFERROR(('STS Analysis'!E348-'STS Analysis'!H348)/'STS Analysis'!E348,"")</f>
        <v/>
      </c>
      <c r="D348" s="383">
        <f>IFERROR(('STS Analysis'!D348-'STS Analysis'!G348)/('STS Analysis'!N348-'STS Analysis'!G348),"")</f>
        <v>0.19539674185241501</v>
      </c>
      <c r="E348" s="384"/>
      <c r="F348" s="385" t="str">
        <f>+IFERROR(('STS Analysis'!G348-('STS Analysis'!W348))/'STS Analysis'!G348,"")</f>
        <v/>
      </c>
      <c r="G348" s="386" t="str">
        <f>+IFERROR(('STS Analysis'!H348-'STS Analysis'!X348)/'STS Analysis'!H348,"")</f>
        <v/>
      </c>
      <c r="H348" s="386" t="str">
        <f>+IFERROR(('STS Analysis'!I348-'STS Analysis'!Y348)/'STS Analysis'!I348,"")</f>
        <v/>
      </c>
      <c r="I348" s="386" t="str">
        <f>+IFERROR(('STS Analysis'!J348-'STS Analysis'!Z348)/'STS Analysis'!J348,"")</f>
        <v/>
      </c>
      <c r="J348" s="381" t="str">
        <f>+IFERROR(('STS Analysis'!W348-'STS Analysis'!AD348/1000)/'STS Analysis'!W348,"")</f>
        <v/>
      </c>
      <c r="K348" s="386" t="str">
        <f>+IFERROR(('STS Analysis'!X348-'STS Analysis'!AE348)/'STS Analysis'!X348,"")</f>
        <v/>
      </c>
      <c r="L348" s="386" t="str">
        <f>+IFERROR(('STS Analysis'!Y348-'STS Analysis'!AF348)/'STS Analysis'!Y348,"")</f>
        <v/>
      </c>
      <c r="M348" s="386" t="str">
        <f>+IFERROR(('STS Analysis'!Z348-'STS Analysis'!AG348)/'STS Analysis'!Z348,"")</f>
        <v/>
      </c>
      <c r="N348" s="381" t="str">
        <f>+IFERROR(('STS Analysis'!AD348-'STS Analysis'!AK348)/'STS Analysis'!AD348,"")</f>
        <v/>
      </c>
      <c r="O348" s="386" t="str">
        <f>+IFERROR(('STS Analysis'!AE348-'STS Analysis'!AL348)/'STS Analysis'!AE348,"")</f>
        <v/>
      </c>
      <c r="P348" s="386" t="str">
        <f>+IFERROR(('STS Analysis'!AF348-'STS Analysis'!AM348)/'STS Analysis'!AF348,"")</f>
        <v/>
      </c>
      <c r="Q348" s="386" t="str">
        <f>+IFERROR(('STS Analysis'!AG348-'STS Analysis'!AN348)/'STS Analysis'!AG348,"")</f>
        <v/>
      </c>
      <c r="R348" s="381" t="str">
        <f>+IFERROR(('STS Analysis'!AK348-'STS Analysis'!AQ348)/'STS Analysis'!AK348,"")</f>
        <v/>
      </c>
      <c r="S348" s="386" t="str">
        <f>+IFERROR(('STS Analysis'!AL348-'STS Analysis'!AX348)/'STS Analysis'!AL348,"")</f>
        <v/>
      </c>
      <c r="T348" s="386" t="str">
        <f>+IFERROR(('STS Analysis'!AM348-'STS Analysis'!AY348)/'STS Analysis'!AM348,"")</f>
        <v/>
      </c>
      <c r="U348" s="387" t="str">
        <f>+IFERROR(('STS Analysis'!AN348-'STS Analysis'!AZ348)/'STS Analysis'!AN348,"")</f>
        <v/>
      </c>
      <c r="V348" s="385" t="str">
        <f>+IFERROR(('STS Analysis'!D348-'STS Analysis'!AQ348/1000)/'STS Analysis'!D348,"")</f>
        <v/>
      </c>
      <c r="W348" s="388" t="str">
        <f>+IFERROR(('STS Analysis'!E348-'STS Analysis'!AX348)/'STS Analysis'!E348,"")</f>
        <v/>
      </c>
      <c r="X348" s="386" t="str">
        <f>+IFERROR(('STS Analysis'!I348-'STS Analysis'!AY348)/'STS Analysis'!I348,"")</f>
        <v/>
      </c>
      <c r="Y348" s="386" t="str">
        <f>+IFERROR(('STS Analysis'!J348-'STS Analysis'!AZ348)/'STS Analysis'!J348,"")</f>
        <v/>
      </c>
      <c r="Z348" s="389" t="str">
        <f>+IFERROR(('STS Analysis'!K348-'STS Analysis'!BA348)/'STS Analysis'!K348,"")</f>
        <v/>
      </c>
      <c r="AA348" s="381"/>
      <c r="AB348" s="386" t="str">
        <f>+IFERROR(('STS Analysis'!H348-'STS Analysis'!BD348)/'STS Analysis'!H348,"")</f>
        <v/>
      </c>
      <c r="AC348" s="386" t="str">
        <f>+IFERROR(('STS Analysis'!I348-'STS Analysis'!BE348)/'STS Analysis'!I348,"")</f>
        <v/>
      </c>
      <c r="AD348" s="387" t="str">
        <f>+IFERROR(('STS Analysis'!J348-'STS Analysis'!BF348)/'STS Analysis'!J348,"")</f>
        <v/>
      </c>
      <c r="AE348" s="385" t="str">
        <f>+IFERROR(('STS Analysis'!BC348-'STS Analysis'!BI348)/'STS Analysis'!BC348,"")</f>
        <v/>
      </c>
      <c r="AF348" s="386" t="str">
        <f>+IFERROR(('STS Analysis'!BD348-'STS Analysis'!BJ348)/'STS Analysis'!BD348,"")</f>
        <v/>
      </c>
      <c r="AG348" s="386" t="str">
        <f>+IFERROR(('STS Analysis'!BE348-'STS Analysis'!BK348)/'STS Analysis'!BE348,"")</f>
        <v/>
      </c>
      <c r="AH348" s="386" t="str">
        <f>+IFERROR(('STS Analysis'!BF348-'STS Analysis'!BL348)/'STS Analysis'!BF348,"")</f>
        <v/>
      </c>
      <c r="AI348" s="381" t="str">
        <f>+IFERROR(('STS Analysis'!D348-'STS Analysis'!BI348/1000)/'STS Analysis'!D348,"")</f>
        <v/>
      </c>
      <c r="AJ348" s="390" t="str">
        <f>+IFERROR(('STS Analysis'!E348-'STS Analysis'!BJ348)/'STS Analysis'!E348,"")</f>
        <v/>
      </c>
      <c r="AK348" s="386" t="str">
        <f>+IFERROR(('STS Analysis'!I348-'STS Analysis'!BK348)/'STS Analysis'!I348,"")</f>
        <v/>
      </c>
      <c r="AL348" s="386" t="str">
        <f>+IFERROR(('STS Analysis'!J348-'STS Analysis'!BL348)/'STS Analysis'!J348,"")</f>
        <v/>
      </c>
      <c r="AM348" s="387" t="str">
        <f>+IFERROR(('STS Analysis'!K348-'STS Analysis'!BM348)/'STS Analysis'!K348,"")</f>
        <v/>
      </c>
      <c r="AN348" s="391"/>
    </row>
    <row r="349" spans="1:40" ht="15" thickBot="1" x14ac:dyDescent="0.4">
      <c r="A349" s="306">
        <v>43760</v>
      </c>
      <c r="B349" s="381" t="str">
        <f>+IFERROR(('STS Analysis'!D349-'STS Analysis'!G349)/'STS Analysis'!D349,"")</f>
        <v/>
      </c>
      <c r="C349" s="382" t="str">
        <f>+IFERROR(('STS Analysis'!E349-'STS Analysis'!H349)/'STS Analysis'!E349,"")</f>
        <v/>
      </c>
      <c r="D349" s="383" t="str">
        <f>IFERROR(('STS Analysis'!D349-'STS Analysis'!G349)/('STS Analysis'!N349-'STS Analysis'!G349),"")</f>
        <v/>
      </c>
      <c r="E349" s="384"/>
      <c r="F349" s="385" t="str">
        <f>+IFERROR(('STS Analysis'!G349-('STS Analysis'!W349))/'STS Analysis'!G349,"")</f>
        <v/>
      </c>
      <c r="G349" s="386" t="str">
        <f>+IFERROR(('STS Analysis'!H349-'STS Analysis'!X349)/'STS Analysis'!H349,"")</f>
        <v/>
      </c>
      <c r="H349" s="386" t="str">
        <f>+IFERROR(('STS Analysis'!I349-'STS Analysis'!Y349)/'STS Analysis'!I349,"")</f>
        <v/>
      </c>
      <c r="I349" s="386" t="str">
        <f>+IFERROR(('STS Analysis'!J349-'STS Analysis'!Z349)/'STS Analysis'!J349,"")</f>
        <v/>
      </c>
      <c r="J349" s="381" t="str">
        <f>+IFERROR(('STS Analysis'!W349-'STS Analysis'!AD349/1000)/'STS Analysis'!W349,"")</f>
        <v/>
      </c>
      <c r="K349" s="386" t="str">
        <f>+IFERROR(('STS Analysis'!X349-'STS Analysis'!AE349)/'STS Analysis'!X349,"")</f>
        <v/>
      </c>
      <c r="L349" s="386" t="str">
        <f>+IFERROR(('STS Analysis'!Y349-'STS Analysis'!AF349)/'STS Analysis'!Y349,"")</f>
        <v/>
      </c>
      <c r="M349" s="386" t="str">
        <f>+IFERROR(('STS Analysis'!Z349-'STS Analysis'!AG349)/'STS Analysis'!Z349,"")</f>
        <v/>
      </c>
      <c r="N349" s="381" t="str">
        <f>+IFERROR(('STS Analysis'!AD349-'STS Analysis'!AK349)/'STS Analysis'!AD349,"")</f>
        <v/>
      </c>
      <c r="O349" s="386" t="str">
        <f>+IFERROR(('STS Analysis'!AE349-'STS Analysis'!AL349)/'STS Analysis'!AE349,"")</f>
        <v/>
      </c>
      <c r="P349" s="386" t="str">
        <f>+IFERROR(('STS Analysis'!AF349-'STS Analysis'!AM349)/'STS Analysis'!AF349,"")</f>
        <v/>
      </c>
      <c r="Q349" s="386" t="str">
        <f>+IFERROR(('STS Analysis'!AG349-'STS Analysis'!AN349)/'STS Analysis'!AG349,"")</f>
        <v/>
      </c>
      <c r="R349" s="381" t="str">
        <f>+IFERROR(('STS Analysis'!AK349-'STS Analysis'!AQ349)/'STS Analysis'!AK349,"")</f>
        <v/>
      </c>
      <c r="S349" s="386" t="str">
        <f>+IFERROR(('STS Analysis'!AL349-'STS Analysis'!AX349)/'STS Analysis'!AL349,"")</f>
        <v/>
      </c>
      <c r="T349" s="386" t="str">
        <f>+IFERROR(('STS Analysis'!AM349-'STS Analysis'!AY349)/'STS Analysis'!AM349,"")</f>
        <v/>
      </c>
      <c r="U349" s="387" t="str">
        <f>+IFERROR(('STS Analysis'!AN349-'STS Analysis'!AZ349)/'STS Analysis'!AN349,"")</f>
        <v/>
      </c>
      <c r="V349" s="385" t="str">
        <f>+IFERROR(('STS Analysis'!D349-'STS Analysis'!AQ349/1000)/'STS Analysis'!D349,"")</f>
        <v/>
      </c>
      <c r="W349" s="388" t="str">
        <f>+IFERROR(('STS Analysis'!E349-'STS Analysis'!AX349)/'STS Analysis'!E349,"")</f>
        <v/>
      </c>
      <c r="X349" s="386" t="str">
        <f>+IFERROR(('STS Analysis'!I349-'STS Analysis'!AY349)/'STS Analysis'!I349,"")</f>
        <v/>
      </c>
      <c r="Y349" s="386" t="str">
        <f>+IFERROR(('STS Analysis'!J349-'STS Analysis'!AZ349)/'STS Analysis'!J349,"")</f>
        <v/>
      </c>
      <c r="Z349" s="389" t="str">
        <f>+IFERROR(('STS Analysis'!K349-'STS Analysis'!BA349)/'STS Analysis'!K349,"")</f>
        <v/>
      </c>
      <c r="AA349" s="381"/>
      <c r="AB349" s="386" t="str">
        <f>+IFERROR(('STS Analysis'!H349-'STS Analysis'!BD349)/'STS Analysis'!H349,"")</f>
        <v/>
      </c>
      <c r="AC349" s="386" t="str">
        <f>+IFERROR(('STS Analysis'!I349-'STS Analysis'!BE349)/'STS Analysis'!I349,"")</f>
        <v/>
      </c>
      <c r="AD349" s="387" t="str">
        <f>+IFERROR(('STS Analysis'!J349-'STS Analysis'!BF349)/'STS Analysis'!J349,"")</f>
        <v/>
      </c>
      <c r="AE349" s="385" t="str">
        <f>+IFERROR(('STS Analysis'!BC349-'STS Analysis'!BI349)/'STS Analysis'!BC349,"")</f>
        <v/>
      </c>
      <c r="AF349" s="386" t="str">
        <f>+IFERROR(('STS Analysis'!BD349-'STS Analysis'!BJ349)/'STS Analysis'!BD349,"")</f>
        <v/>
      </c>
      <c r="AG349" s="386" t="str">
        <f>+IFERROR(('STS Analysis'!BE349-'STS Analysis'!BK349)/'STS Analysis'!BE349,"")</f>
        <v/>
      </c>
      <c r="AH349" s="386" t="str">
        <f>+IFERROR(('STS Analysis'!BF349-'STS Analysis'!BL349)/'STS Analysis'!BF349,"")</f>
        <v/>
      </c>
      <c r="AI349" s="381" t="str">
        <f>+IFERROR(('STS Analysis'!D349-'STS Analysis'!BI349/1000)/'STS Analysis'!D349,"")</f>
        <v/>
      </c>
      <c r="AJ349" s="390" t="str">
        <f>+IFERROR(('STS Analysis'!E349-'STS Analysis'!BJ349)/'STS Analysis'!E349,"")</f>
        <v/>
      </c>
      <c r="AK349" s="386" t="str">
        <f>+IFERROR(('STS Analysis'!I349-'STS Analysis'!BK349)/'STS Analysis'!I349,"")</f>
        <v/>
      </c>
      <c r="AL349" s="386" t="str">
        <f>+IFERROR(('STS Analysis'!J349-'STS Analysis'!BL349)/'STS Analysis'!J349,"")</f>
        <v/>
      </c>
      <c r="AM349" s="387" t="str">
        <f>+IFERROR(('STS Analysis'!K349-'STS Analysis'!BM349)/'STS Analysis'!K349,"")</f>
        <v/>
      </c>
      <c r="AN349" s="391"/>
    </row>
    <row r="350" spans="1:40" ht="15" thickBot="1" x14ac:dyDescent="0.4">
      <c r="A350" s="306">
        <v>43761</v>
      </c>
      <c r="B350" s="381">
        <f>+IFERROR(('STS Analysis'!D350-'STS Analysis'!G350)/'STS Analysis'!D350,"")</f>
        <v>0.29610381498388405</v>
      </c>
      <c r="C350" s="382">
        <f>+IFERROR(('STS Analysis'!E350-'STS Analysis'!H350)/'STS Analysis'!E350,"")</f>
        <v>0.40638297872340423</v>
      </c>
      <c r="D350" s="383">
        <f>IFERROR(('STS Analysis'!D350-'STS Analysis'!G350)/('STS Analysis'!N350-'STS Analysis'!G350),"")</f>
        <v>4.0952379285684092E-2</v>
      </c>
      <c r="E350" s="384"/>
      <c r="F350" s="385">
        <f>+IFERROR(('STS Analysis'!G350-('STS Analysis'!W350))/'STS Analysis'!G350,"")</f>
        <v>-5.3420064181196478E-2</v>
      </c>
      <c r="G350" s="386">
        <f>+IFERROR(('STS Analysis'!H350-'STS Analysis'!X350)/'STS Analysis'!H350,"")</f>
        <v>3.2258064516129031E-2</v>
      </c>
      <c r="H350" s="386">
        <f>+IFERROR(('STS Analysis'!I350-'STS Analysis'!Y350)/'STS Analysis'!I350,"")</f>
        <v>-0.28735632183908044</v>
      </c>
      <c r="I350" s="386">
        <f>+IFERROR(('STS Analysis'!J350-'STS Analysis'!Z350)/'STS Analysis'!J350,"")</f>
        <v>-1.5625E-2</v>
      </c>
      <c r="J350" s="381">
        <f>+IFERROR(('STS Analysis'!W350-'STS Analysis'!AD350/1000)/'STS Analysis'!W350,"")</f>
        <v>0.81144503227087572</v>
      </c>
      <c r="K350" s="386">
        <f>+IFERROR(('STS Analysis'!X350-'STS Analysis'!AE350)/'STS Analysis'!X350,"")</f>
        <v>1</v>
      </c>
      <c r="L350" s="386">
        <f>+IFERROR(('STS Analysis'!Y350-'STS Analysis'!AF350)/'STS Analysis'!Y350,"")</f>
        <v>9.5238095238095233E-2</v>
      </c>
      <c r="M350" s="386">
        <f>+IFERROR(('STS Analysis'!Z350-'STS Analysis'!AG350)/'STS Analysis'!Z350,"")</f>
        <v>1</v>
      </c>
      <c r="N350" s="381" t="str">
        <f>+IFERROR(('STS Analysis'!AD350-'STS Analysis'!AK350)/'STS Analysis'!AD350,"")</f>
        <v/>
      </c>
      <c r="O350" s="386" t="str">
        <f>+IFERROR(('STS Analysis'!AE350-'STS Analysis'!AL350)/'STS Analysis'!AE350,"")</f>
        <v/>
      </c>
      <c r="P350" s="386" t="str">
        <f>+IFERROR(('STS Analysis'!AF350-'STS Analysis'!AM350)/'STS Analysis'!AF350,"")</f>
        <v/>
      </c>
      <c r="Q350" s="386" t="str">
        <f>+IFERROR(('STS Analysis'!AG350-'STS Analysis'!AN350)/'STS Analysis'!AG350,"")</f>
        <v/>
      </c>
      <c r="R350" s="381" t="str">
        <f>+IFERROR(('STS Analysis'!AK350-'STS Analysis'!AQ350)/'STS Analysis'!AK350,"")</f>
        <v/>
      </c>
      <c r="S350" s="386" t="str">
        <f>+IFERROR(('STS Analysis'!AL350-'STS Analysis'!AX350)/'STS Analysis'!AL350,"")</f>
        <v/>
      </c>
      <c r="T350" s="386" t="str">
        <f>+IFERROR(('STS Analysis'!AM350-'STS Analysis'!AY350)/'STS Analysis'!AM350,"")</f>
        <v/>
      </c>
      <c r="U350" s="387" t="str">
        <f>+IFERROR(('STS Analysis'!AN350-'STS Analysis'!AZ350)/'STS Analysis'!AN350,"")</f>
        <v/>
      </c>
      <c r="V350" s="385">
        <f>+IFERROR(('STS Analysis'!D350-'STS Analysis'!AQ350/1000)/'STS Analysis'!D350,"")</f>
        <v>0.94104262643433967</v>
      </c>
      <c r="W350" s="388">
        <f>+IFERROR(('STS Analysis'!E350-'STS Analysis'!AX350)/'STS Analysis'!E350,"")</f>
        <v>1</v>
      </c>
      <c r="X350" s="386">
        <f>+IFERROR(('STS Analysis'!I350-'STS Analysis'!AY350)/'STS Analysis'!I350,"")</f>
        <v>0.70881226053639845</v>
      </c>
      <c r="Y350" s="386">
        <f>+IFERROR(('STS Analysis'!J350-'STS Analysis'!AZ350)/'STS Analysis'!J350,"")</f>
        <v>1</v>
      </c>
      <c r="Z350" s="389">
        <f>+IFERROR(('STS Analysis'!K350-'STS Analysis'!BA350)/'STS Analysis'!K350,"")</f>
        <v>1</v>
      </c>
      <c r="AA350" s="381"/>
      <c r="AB350" s="386">
        <f>+IFERROR(('STS Analysis'!H350-'STS Analysis'!BD350)/'STS Analysis'!H350,"")</f>
        <v>1</v>
      </c>
      <c r="AC350" s="386">
        <f>+IFERROR(('STS Analysis'!I350-'STS Analysis'!BE350)/'STS Analysis'!I350,"")</f>
        <v>9.8850574712643677E-2</v>
      </c>
      <c r="AD350" s="387">
        <f>+IFERROR(('STS Analysis'!J350-'STS Analysis'!BF350)/'STS Analysis'!J350,"")</f>
        <v>-1.734375</v>
      </c>
      <c r="AE350" s="385">
        <f>+IFERROR(('STS Analysis'!BC350-'STS Analysis'!BI350)/'STS Analysis'!BC350,"")</f>
        <v>0.46000000000007196</v>
      </c>
      <c r="AF350" s="386" t="str">
        <f>+IFERROR(('STS Analysis'!BD350-'STS Analysis'!BJ350)/'STS Analysis'!BD350,"")</f>
        <v/>
      </c>
      <c r="AG350" s="386">
        <f>+IFERROR(('STS Analysis'!BE350-'STS Analysis'!BK350)/'STS Analysis'!BE350,"")</f>
        <v>0.27380952380952384</v>
      </c>
      <c r="AH350" s="386">
        <f>+IFERROR(('STS Analysis'!BF350-'STS Analysis'!BL350)/'STS Analysis'!BF350,"")</f>
        <v>0.14285714285714285</v>
      </c>
      <c r="AI350" s="381">
        <f>+IFERROR(('STS Analysis'!D350-'STS Analysis'!BI350/1000)/'STS Analysis'!D350,"")</f>
        <v>0.99886296493837667</v>
      </c>
      <c r="AJ350" s="390">
        <f>+IFERROR(('STS Analysis'!E350-'STS Analysis'!BJ350)/'STS Analysis'!E350,"")</f>
        <v>1</v>
      </c>
      <c r="AK350" s="386">
        <f>+IFERROR(('STS Analysis'!I350-'STS Analysis'!BK350)/'STS Analysis'!I350,"")</f>
        <v>0.34559386973180078</v>
      </c>
      <c r="AL350" s="386">
        <f>+IFERROR(('STS Analysis'!J350-'STS Analysis'!BL350)/'STS Analysis'!J350,"")</f>
        <v>-1.34375</v>
      </c>
      <c r="AM350" s="387">
        <f>+IFERROR(('STS Analysis'!K350-'STS Analysis'!BM350)/'STS Analysis'!K350,"")</f>
        <v>1</v>
      </c>
      <c r="AN350" s="391"/>
    </row>
    <row r="351" spans="1:40" ht="15" thickBot="1" x14ac:dyDescent="0.4">
      <c r="A351" s="306">
        <v>43762</v>
      </c>
      <c r="B351" s="381" t="str">
        <f>+IFERROR(('STS Analysis'!D351-'STS Analysis'!G351)/'STS Analysis'!D351,"")</f>
        <v/>
      </c>
      <c r="C351" s="382" t="str">
        <f>+IFERROR(('STS Analysis'!E351-'STS Analysis'!H351)/'STS Analysis'!E351,"")</f>
        <v/>
      </c>
      <c r="D351" s="383" t="str">
        <f>IFERROR(('STS Analysis'!D351-'STS Analysis'!G351)/('STS Analysis'!N351-'STS Analysis'!G351),"")</f>
        <v/>
      </c>
      <c r="E351" s="384"/>
      <c r="F351" s="385" t="str">
        <f>+IFERROR(('STS Analysis'!G351-('STS Analysis'!W351))/'STS Analysis'!G351,"")</f>
        <v/>
      </c>
      <c r="G351" s="386" t="str">
        <f>+IFERROR(('STS Analysis'!H351-'STS Analysis'!X351)/'STS Analysis'!H351,"")</f>
        <v/>
      </c>
      <c r="H351" s="386" t="str">
        <f>+IFERROR(('STS Analysis'!I351-'STS Analysis'!Y351)/'STS Analysis'!I351,"")</f>
        <v/>
      </c>
      <c r="I351" s="386" t="str">
        <f>+IFERROR(('STS Analysis'!J351-'STS Analysis'!Z351)/'STS Analysis'!J351,"")</f>
        <v/>
      </c>
      <c r="J351" s="381" t="str">
        <f>+IFERROR(('STS Analysis'!W351-'STS Analysis'!AD351/1000)/'STS Analysis'!W351,"")</f>
        <v/>
      </c>
      <c r="K351" s="386" t="str">
        <f>+IFERROR(('STS Analysis'!X351-'STS Analysis'!AE351)/'STS Analysis'!X351,"")</f>
        <v/>
      </c>
      <c r="L351" s="386" t="str">
        <f>+IFERROR(('STS Analysis'!Y351-'STS Analysis'!AF351)/'STS Analysis'!Y351,"")</f>
        <v/>
      </c>
      <c r="M351" s="386" t="str">
        <f>+IFERROR(('STS Analysis'!Z351-'STS Analysis'!AG351)/'STS Analysis'!Z351,"")</f>
        <v/>
      </c>
      <c r="N351" s="381" t="str">
        <f>+IFERROR(('STS Analysis'!AD351-'STS Analysis'!AK351)/'STS Analysis'!AD351,"")</f>
        <v/>
      </c>
      <c r="O351" s="386" t="str">
        <f>+IFERROR(('STS Analysis'!AE351-'STS Analysis'!AL351)/'STS Analysis'!AE351,"")</f>
        <v/>
      </c>
      <c r="P351" s="386" t="str">
        <f>+IFERROR(('STS Analysis'!AF351-'STS Analysis'!AM351)/'STS Analysis'!AF351,"")</f>
        <v/>
      </c>
      <c r="Q351" s="386" t="str">
        <f>+IFERROR(('STS Analysis'!AG351-'STS Analysis'!AN351)/'STS Analysis'!AG351,"")</f>
        <v/>
      </c>
      <c r="R351" s="381" t="str">
        <f>+IFERROR(('STS Analysis'!AK351-'STS Analysis'!AQ351)/'STS Analysis'!AK351,"")</f>
        <v/>
      </c>
      <c r="S351" s="386" t="str">
        <f>+IFERROR(('STS Analysis'!AL351-'STS Analysis'!AX351)/'STS Analysis'!AL351,"")</f>
        <v/>
      </c>
      <c r="T351" s="386" t="str">
        <f>+IFERROR(('STS Analysis'!AM351-'STS Analysis'!AY351)/'STS Analysis'!AM351,"")</f>
        <v/>
      </c>
      <c r="U351" s="387" t="str">
        <f>+IFERROR(('STS Analysis'!AN351-'STS Analysis'!AZ351)/'STS Analysis'!AN351,"")</f>
        <v/>
      </c>
      <c r="V351" s="385" t="str">
        <f>+IFERROR(('STS Analysis'!D351-'STS Analysis'!AQ351/1000)/'STS Analysis'!D351,"")</f>
        <v/>
      </c>
      <c r="W351" s="388" t="str">
        <f>+IFERROR(('STS Analysis'!E351-'STS Analysis'!AX351)/'STS Analysis'!E351,"")</f>
        <v/>
      </c>
      <c r="X351" s="386" t="str">
        <f>+IFERROR(('STS Analysis'!I351-'STS Analysis'!AY351)/'STS Analysis'!I351,"")</f>
        <v/>
      </c>
      <c r="Y351" s="386" t="str">
        <f>+IFERROR(('STS Analysis'!J351-'STS Analysis'!AZ351)/'STS Analysis'!J351,"")</f>
        <v/>
      </c>
      <c r="Z351" s="389" t="str">
        <f>+IFERROR(('STS Analysis'!K351-'STS Analysis'!BA351)/'STS Analysis'!K351,"")</f>
        <v/>
      </c>
      <c r="AA351" s="381"/>
      <c r="AB351" s="386" t="str">
        <f>+IFERROR(('STS Analysis'!H351-'STS Analysis'!BD351)/'STS Analysis'!H351,"")</f>
        <v/>
      </c>
      <c r="AC351" s="386" t="str">
        <f>+IFERROR(('STS Analysis'!I351-'STS Analysis'!BE351)/'STS Analysis'!I351,"")</f>
        <v/>
      </c>
      <c r="AD351" s="387" t="str">
        <f>+IFERROR(('STS Analysis'!J351-'STS Analysis'!BF351)/'STS Analysis'!J351,"")</f>
        <v/>
      </c>
      <c r="AE351" s="385" t="str">
        <f>+IFERROR(('STS Analysis'!BC351-'STS Analysis'!BI351)/'STS Analysis'!BC351,"")</f>
        <v/>
      </c>
      <c r="AF351" s="386" t="str">
        <f>+IFERROR(('STS Analysis'!BD351-'STS Analysis'!BJ351)/'STS Analysis'!BD351,"")</f>
        <v/>
      </c>
      <c r="AG351" s="386" t="str">
        <f>+IFERROR(('STS Analysis'!BE351-'STS Analysis'!BK351)/'STS Analysis'!BE351,"")</f>
        <v/>
      </c>
      <c r="AH351" s="386" t="str">
        <f>+IFERROR(('STS Analysis'!BF351-'STS Analysis'!BL351)/'STS Analysis'!BF351,"")</f>
        <v/>
      </c>
      <c r="AI351" s="381" t="str">
        <f>+IFERROR(('STS Analysis'!D351-'STS Analysis'!BI351/1000)/'STS Analysis'!D351,"")</f>
        <v/>
      </c>
      <c r="AJ351" s="390" t="str">
        <f>+IFERROR(('STS Analysis'!E351-'STS Analysis'!BJ351)/'STS Analysis'!E351,"")</f>
        <v/>
      </c>
      <c r="AK351" s="386" t="str">
        <f>+IFERROR(('STS Analysis'!I351-'STS Analysis'!BK351)/'STS Analysis'!I351,"")</f>
        <v/>
      </c>
      <c r="AL351" s="386" t="str">
        <f>+IFERROR(('STS Analysis'!J351-'STS Analysis'!BL351)/'STS Analysis'!J351,"")</f>
        <v/>
      </c>
      <c r="AM351" s="387" t="str">
        <f>+IFERROR(('STS Analysis'!K351-'STS Analysis'!BM351)/'STS Analysis'!K351,"")</f>
        <v/>
      </c>
      <c r="AN351" s="391"/>
    </row>
    <row r="352" spans="1:40" ht="15" thickBot="1" x14ac:dyDescent="0.4">
      <c r="A352" s="306">
        <v>43763</v>
      </c>
      <c r="B352" s="381">
        <f>+IFERROR(('STS Analysis'!D352-'STS Analysis'!G352)/'STS Analysis'!D352,"")</f>
        <v>0.60462681032311727</v>
      </c>
      <c r="C352" s="382" t="str">
        <f>+IFERROR(('STS Analysis'!E352-'STS Analysis'!H352)/'STS Analysis'!E352,"")</f>
        <v/>
      </c>
      <c r="D352" s="383">
        <f>IFERROR(('STS Analysis'!D352-'STS Analysis'!G352)/('STS Analysis'!N352-'STS Analysis'!G352),"")</f>
        <v>9.9370703783940306E-2</v>
      </c>
      <c r="E352" s="384"/>
      <c r="F352" s="385" t="str">
        <f>+IFERROR(('STS Analysis'!G352-('STS Analysis'!W352))/'STS Analysis'!G352,"")</f>
        <v/>
      </c>
      <c r="G352" s="386" t="str">
        <f>+IFERROR(('STS Analysis'!H352-'STS Analysis'!X352)/'STS Analysis'!H352,"")</f>
        <v/>
      </c>
      <c r="H352" s="386" t="str">
        <f>+IFERROR(('STS Analysis'!I352-'STS Analysis'!Y352)/'STS Analysis'!I352,"")</f>
        <v/>
      </c>
      <c r="I352" s="386" t="str">
        <f>+IFERROR(('STS Analysis'!J352-'STS Analysis'!Z352)/'STS Analysis'!J352,"")</f>
        <v/>
      </c>
      <c r="J352" s="381" t="str">
        <f>+IFERROR(('STS Analysis'!W352-'STS Analysis'!AD352/1000)/'STS Analysis'!W352,"")</f>
        <v/>
      </c>
      <c r="K352" s="386" t="str">
        <f>+IFERROR(('STS Analysis'!X352-'STS Analysis'!AE352)/'STS Analysis'!X352,"")</f>
        <v/>
      </c>
      <c r="L352" s="386" t="str">
        <f>+IFERROR(('STS Analysis'!Y352-'STS Analysis'!AF352)/'STS Analysis'!Y352,"")</f>
        <v/>
      </c>
      <c r="M352" s="386" t="str">
        <f>+IFERROR(('STS Analysis'!Z352-'STS Analysis'!AG352)/'STS Analysis'!Z352,"")</f>
        <v/>
      </c>
      <c r="N352" s="381" t="str">
        <f>+IFERROR(('STS Analysis'!AD352-'STS Analysis'!AK352)/'STS Analysis'!AD352,"")</f>
        <v/>
      </c>
      <c r="O352" s="386" t="str">
        <f>+IFERROR(('STS Analysis'!AE352-'STS Analysis'!AL352)/'STS Analysis'!AE352,"")</f>
        <v/>
      </c>
      <c r="P352" s="386" t="str">
        <f>+IFERROR(('STS Analysis'!AF352-'STS Analysis'!AM352)/'STS Analysis'!AF352,"")</f>
        <v/>
      </c>
      <c r="Q352" s="386" t="str">
        <f>+IFERROR(('STS Analysis'!AG352-'STS Analysis'!AN352)/'STS Analysis'!AG352,"")</f>
        <v/>
      </c>
      <c r="R352" s="381" t="str">
        <f>+IFERROR(('STS Analysis'!AK352-'STS Analysis'!AQ352)/'STS Analysis'!AK352,"")</f>
        <v/>
      </c>
      <c r="S352" s="386" t="str">
        <f>+IFERROR(('STS Analysis'!AL352-'STS Analysis'!AX352)/'STS Analysis'!AL352,"")</f>
        <v/>
      </c>
      <c r="T352" s="386" t="str">
        <f>+IFERROR(('STS Analysis'!AM352-'STS Analysis'!AY352)/'STS Analysis'!AM352,"")</f>
        <v/>
      </c>
      <c r="U352" s="387" t="str">
        <f>+IFERROR(('STS Analysis'!AN352-'STS Analysis'!AZ352)/'STS Analysis'!AN352,"")</f>
        <v/>
      </c>
      <c r="V352" s="385" t="str">
        <f>+IFERROR(('STS Analysis'!D352-'STS Analysis'!AQ352/1000)/'STS Analysis'!D352,"")</f>
        <v/>
      </c>
      <c r="W352" s="388" t="str">
        <f>+IFERROR(('STS Analysis'!E352-'STS Analysis'!AX352)/'STS Analysis'!E352,"")</f>
        <v/>
      </c>
      <c r="X352" s="386" t="str">
        <f>+IFERROR(('STS Analysis'!I352-'STS Analysis'!AY352)/'STS Analysis'!I352,"")</f>
        <v/>
      </c>
      <c r="Y352" s="386" t="str">
        <f>+IFERROR(('STS Analysis'!J352-'STS Analysis'!AZ352)/'STS Analysis'!J352,"")</f>
        <v/>
      </c>
      <c r="Z352" s="389" t="str">
        <f>+IFERROR(('STS Analysis'!K352-'STS Analysis'!BA352)/'STS Analysis'!K352,"")</f>
        <v/>
      </c>
      <c r="AA352" s="381"/>
      <c r="AB352" s="386" t="str">
        <f>+IFERROR(('STS Analysis'!H352-'STS Analysis'!BD352)/'STS Analysis'!H352,"")</f>
        <v/>
      </c>
      <c r="AC352" s="386" t="str">
        <f>+IFERROR(('STS Analysis'!I352-'STS Analysis'!BE352)/'STS Analysis'!I352,"")</f>
        <v/>
      </c>
      <c r="AD352" s="387" t="str">
        <f>+IFERROR(('STS Analysis'!J352-'STS Analysis'!BF352)/'STS Analysis'!J352,"")</f>
        <v/>
      </c>
      <c r="AE352" s="385" t="str">
        <f>+IFERROR(('STS Analysis'!BC352-'STS Analysis'!BI352)/'STS Analysis'!BC352,"")</f>
        <v/>
      </c>
      <c r="AF352" s="386" t="str">
        <f>+IFERROR(('STS Analysis'!BD352-'STS Analysis'!BJ352)/'STS Analysis'!BD352,"")</f>
        <v/>
      </c>
      <c r="AG352" s="386" t="str">
        <f>+IFERROR(('STS Analysis'!BE352-'STS Analysis'!BK352)/'STS Analysis'!BE352,"")</f>
        <v/>
      </c>
      <c r="AH352" s="386" t="str">
        <f>+IFERROR(('STS Analysis'!BF352-'STS Analysis'!BL352)/'STS Analysis'!BF352,"")</f>
        <v/>
      </c>
      <c r="AI352" s="381" t="str">
        <f>+IFERROR(('STS Analysis'!D352-'STS Analysis'!BI352/1000)/'STS Analysis'!D352,"")</f>
        <v/>
      </c>
      <c r="AJ352" s="390" t="str">
        <f>+IFERROR(('STS Analysis'!E352-'STS Analysis'!BJ352)/'STS Analysis'!E352,"")</f>
        <v/>
      </c>
      <c r="AK352" s="386" t="str">
        <f>+IFERROR(('STS Analysis'!I352-'STS Analysis'!BK352)/'STS Analysis'!I352,"")</f>
        <v/>
      </c>
      <c r="AL352" s="386" t="str">
        <f>+IFERROR(('STS Analysis'!J352-'STS Analysis'!BL352)/'STS Analysis'!J352,"")</f>
        <v/>
      </c>
      <c r="AM352" s="387" t="str">
        <f>+IFERROR(('STS Analysis'!K352-'STS Analysis'!BM352)/'STS Analysis'!K352,"")</f>
        <v/>
      </c>
      <c r="AN352" s="391"/>
    </row>
    <row r="353" spans="1:40" ht="15" thickBot="1" x14ac:dyDescent="0.4">
      <c r="A353" s="306">
        <v>43764</v>
      </c>
      <c r="B353" s="392" t="str">
        <f>+IFERROR(('STS Analysis'!D353-'STS Analysis'!G353)/'STS Analysis'!D353,"")</f>
        <v/>
      </c>
      <c r="C353" s="392" t="str">
        <f>+IFERROR(('STS Analysis'!E353-'STS Analysis'!H353)/'STS Analysis'!E353,"")</f>
        <v/>
      </c>
      <c r="D353" s="392" t="str">
        <f>IFERROR(('STS Analysis'!D353-'STS Analysis'!G353)/('STS Analysis'!N353-'STS Analysis'!G353),"")</f>
        <v/>
      </c>
      <c r="E353" s="392"/>
      <c r="F353" s="392" t="str">
        <f>+IFERROR(('STS Analysis'!G353-('STS Analysis'!W353))/'STS Analysis'!G353,"")</f>
        <v/>
      </c>
      <c r="G353" s="392" t="str">
        <f>+IFERROR(('STS Analysis'!H353-'STS Analysis'!X353)/'STS Analysis'!H353,"")</f>
        <v/>
      </c>
      <c r="H353" s="392" t="str">
        <f>+IFERROR(('STS Analysis'!I353-'STS Analysis'!Y353)/'STS Analysis'!I353,"")</f>
        <v/>
      </c>
      <c r="I353" s="392" t="str">
        <f>+IFERROR(('STS Analysis'!J353-'STS Analysis'!Z353)/'STS Analysis'!J353,"")</f>
        <v/>
      </c>
      <c r="J353" s="392" t="str">
        <f>+IFERROR(('STS Analysis'!W353-'STS Analysis'!AD353/1000)/'STS Analysis'!W353,"")</f>
        <v/>
      </c>
      <c r="K353" s="392" t="str">
        <f>+IFERROR(('STS Analysis'!X353-'STS Analysis'!AE353)/'STS Analysis'!X353,"")</f>
        <v/>
      </c>
      <c r="L353" s="392" t="str">
        <f>+IFERROR(('STS Analysis'!Y353-'STS Analysis'!AF353)/'STS Analysis'!Y353,"")</f>
        <v/>
      </c>
      <c r="M353" s="392" t="str">
        <f>+IFERROR(('STS Analysis'!Z353-'STS Analysis'!AG353)/'STS Analysis'!Z353,"")</f>
        <v/>
      </c>
      <c r="N353" s="392" t="str">
        <f>+IFERROR(('STS Analysis'!AD353-'STS Analysis'!AK353)/'STS Analysis'!AD353,"")</f>
        <v/>
      </c>
      <c r="O353" s="392" t="str">
        <f>+IFERROR(('STS Analysis'!AE353-'STS Analysis'!AL353)/'STS Analysis'!AE353,"")</f>
        <v/>
      </c>
      <c r="P353" s="392" t="str">
        <f>+IFERROR(('STS Analysis'!AF353-'STS Analysis'!AM353)/'STS Analysis'!AF353,"")</f>
        <v/>
      </c>
      <c r="Q353" s="392" t="str">
        <f>+IFERROR(('STS Analysis'!AG353-'STS Analysis'!AN353)/'STS Analysis'!AG353,"")</f>
        <v/>
      </c>
      <c r="R353" s="392" t="str">
        <f>+IFERROR(('STS Analysis'!AK353-'STS Analysis'!AQ353)/'STS Analysis'!AK353,"")</f>
        <v/>
      </c>
      <c r="S353" s="392" t="str">
        <f>+IFERROR(('STS Analysis'!AL353-'STS Analysis'!AX353)/'STS Analysis'!AL353,"")</f>
        <v/>
      </c>
      <c r="T353" s="392" t="str">
        <f>+IFERROR(('STS Analysis'!AM353-'STS Analysis'!AY353)/'STS Analysis'!AM353,"")</f>
        <v/>
      </c>
      <c r="U353" s="392" t="str">
        <f>+IFERROR(('STS Analysis'!AN353-'STS Analysis'!AZ353)/'STS Analysis'!AN353,"")</f>
        <v/>
      </c>
      <c r="V353" s="392" t="str">
        <f>+IFERROR(('STS Analysis'!D353-'STS Analysis'!AQ353/1000)/'STS Analysis'!D353,"")</f>
        <v/>
      </c>
      <c r="W353" s="392" t="str">
        <f>+IFERROR(('STS Analysis'!E353-'STS Analysis'!AX353)/'STS Analysis'!E353,"")</f>
        <v/>
      </c>
      <c r="X353" s="392" t="str">
        <f>+IFERROR(('STS Analysis'!I353-'STS Analysis'!AY353)/'STS Analysis'!I353,"")</f>
        <v/>
      </c>
      <c r="Y353" s="392" t="str">
        <f>+IFERROR(('STS Analysis'!J353-'STS Analysis'!AZ353)/'STS Analysis'!J353,"")</f>
        <v/>
      </c>
      <c r="Z353" s="392" t="str">
        <f>+IFERROR(('STS Analysis'!K353-'STS Analysis'!BA353)/'STS Analysis'!K353,"")</f>
        <v/>
      </c>
      <c r="AA353" s="392"/>
      <c r="AB353" s="392" t="str">
        <f>+IFERROR(('STS Analysis'!H353-'STS Analysis'!BD353)/'STS Analysis'!H353,"")</f>
        <v/>
      </c>
      <c r="AC353" s="392" t="str">
        <f>+IFERROR(('STS Analysis'!I353-'STS Analysis'!BE353)/'STS Analysis'!I353,"")</f>
        <v/>
      </c>
      <c r="AD353" s="392" t="str">
        <f>+IFERROR(('STS Analysis'!J353-'STS Analysis'!BF353)/'STS Analysis'!J353,"")</f>
        <v/>
      </c>
      <c r="AE353" s="392" t="str">
        <f>+IFERROR(('STS Analysis'!BC353-'STS Analysis'!BI353)/'STS Analysis'!BC353,"")</f>
        <v/>
      </c>
      <c r="AF353" s="392" t="str">
        <f>+IFERROR(('STS Analysis'!BD353-'STS Analysis'!BJ353)/'STS Analysis'!BD353,"")</f>
        <v/>
      </c>
      <c r="AG353" s="392" t="str">
        <f>+IFERROR(('STS Analysis'!BE353-'STS Analysis'!BK353)/'STS Analysis'!BE353,"")</f>
        <v/>
      </c>
      <c r="AH353" s="392" t="str">
        <f>+IFERROR(('STS Analysis'!BF353-'STS Analysis'!BL353)/'STS Analysis'!BF353,"")</f>
        <v/>
      </c>
      <c r="AI353" s="392" t="str">
        <f>+IFERROR(('STS Analysis'!D353-'STS Analysis'!BI353/1000)/'STS Analysis'!D353,"")</f>
        <v/>
      </c>
      <c r="AJ353" s="392" t="str">
        <f>+IFERROR(('STS Analysis'!E353-'STS Analysis'!BJ353)/'STS Analysis'!E353,"")</f>
        <v/>
      </c>
      <c r="AK353" s="392" t="str">
        <f>+IFERROR(('STS Analysis'!I353-'STS Analysis'!BK353)/'STS Analysis'!I353,"")</f>
        <v/>
      </c>
      <c r="AL353" s="392" t="str">
        <f>+IFERROR(('STS Analysis'!J353-'STS Analysis'!BL353)/'STS Analysis'!J353,"")</f>
        <v/>
      </c>
      <c r="AM353" s="392" t="str">
        <f>+IFERROR(('STS Analysis'!K353-'STS Analysis'!BM353)/'STS Analysis'!K353,"")</f>
        <v/>
      </c>
      <c r="AN353" s="392"/>
    </row>
    <row r="354" spans="1:40" ht="15" thickBot="1" x14ac:dyDescent="0.4">
      <c r="A354" s="306">
        <v>43765</v>
      </c>
      <c r="B354" s="392" t="str">
        <f>+IFERROR(('STS Analysis'!D354-'STS Analysis'!G354)/'STS Analysis'!D354,"")</f>
        <v/>
      </c>
      <c r="C354" s="392" t="str">
        <f>+IFERROR(('STS Analysis'!E354-'STS Analysis'!H354)/'STS Analysis'!E354,"")</f>
        <v/>
      </c>
      <c r="D354" s="392" t="str">
        <f>IFERROR(('STS Analysis'!D354-'STS Analysis'!G354)/('STS Analysis'!N354-'STS Analysis'!G354),"")</f>
        <v/>
      </c>
      <c r="E354" s="392"/>
      <c r="F354" s="392" t="str">
        <f>+IFERROR(('STS Analysis'!G354-('STS Analysis'!W354))/'STS Analysis'!G354,"")</f>
        <v/>
      </c>
      <c r="G354" s="392" t="str">
        <f>+IFERROR(('STS Analysis'!H354-'STS Analysis'!X354)/'STS Analysis'!H354,"")</f>
        <v/>
      </c>
      <c r="H354" s="392" t="str">
        <f>+IFERROR(('STS Analysis'!I354-'STS Analysis'!Y354)/'STS Analysis'!I354,"")</f>
        <v/>
      </c>
      <c r="I354" s="392" t="str">
        <f>+IFERROR(('STS Analysis'!J354-'STS Analysis'!Z354)/'STS Analysis'!J354,"")</f>
        <v/>
      </c>
      <c r="J354" s="392" t="str">
        <f>+IFERROR(('STS Analysis'!W354-'STS Analysis'!AD354/1000)/'STS Analysis'!W354,"")</f>
        <v/>
      </c>
      <c r="K354" s="392" t="str">
        <f>+IFERROR(('STS Analysis'!X354-'STS Analysis'!AE354)/'STS Analysis'!X354,"")</f>
        <v/>
      </c>
      <c r="L354" s="392" t="str">
        <f>+IFERROR(('STS Analysis'!Y354-'STS Analysis'!AF354)/'STS Analysis'!Y354,"")</f>
        <v/>
      </c>
      <c r="M354" s="392" t="str">
        <f>+IFERROR(('STS Analysis'!Z354-'STS Analysis'!AG354)/'STS Analysis'!Z354,"")</f>
        <v/>
      </c>
      <c r="N354" s="392" t="str">
        <f>+IFERROR(('STS Analysis'!AD354-'STS Analysis'!AK354)/'STS Analysis'!AD354,"")</f>
        <v/>
      </c>
      <c r="O354" s="392" t="str">
        <f>+IFERROR(('STS Analysis'!AE354-'STS Analysis'!AL354)/'STS Analysis'!AE354,"")</f>
        <v/>
      </c>
      <c r="P354" s="392" t="str">
        <f>+IFERROR(('STS Analysis'!AF354-'STS Analysis'!AM354)/'STS Analysis'!AF354,"")</f>
        <v/>
      </c>
      <c r="Q354" s="392" t="str">
        <f>+IFERROR(('STS Analysis'!AG354-'STS Analysis'!AN354)/'STS Analysis'!AG354,"")</f>
        <v/>
      </c>
      <c r="R354" s="392" t="str">
        <f>+IFERROR(('STS Analysis'!AK354-'STS Analysis'!AQ354)/'STS Analysis'!AK354,"")</f>
        <v/>
      </c>
      <c r="S354" s="392" t="str">
        <f>+IFERROR(('STS Analysis'!AL354-'STS Analysis'!AX354)/'STS Analysis'!AL354,"")</f>
        <v/>
      </c>
      <c r="T354" s="392" t="str">
        <f>+IFERROR(('STS Analysis'!AM354-'STS Analysis'!AY354)/'STS Analysis'!AM354,"")</f>
        <v/>
      </c>
      <c r="U354" s="392" t="str">
        <f>+IFERROR(('STS Analysis'!AN354-'STS Analysis'!AZ354)/'STS Analysis'!AN354,"")</f>
        <v/>
      </c>
      <c r="V354" s="392" t="str">
        <f>+IFERROR(('STS Analysis'!D354-'STS Analysis'!AQ354/1000)/'STS Analysis'!D354,"")</f>
        <v/>
      </c>
      <c r="W354" s="392" t="str">
        <f>+IFERROR(('STS Analysis'!E354-'STS Analysis'!AX354)/'STS Analysis'!E354,"")</f>
        <v/>
      </c>
      <c r="X354" s="392" t="str">
        <f>+IFERROR(('STS Analysis'!I354-'STS Analysis'!AY354)/'STS Analysis'!I354,"")</f>
        <v/>
      </c>
      <c r="Y354" s="392" t="str">
        <f>+IFERROR(('STS Analysis'!J354-'STS Analysis'!AZ354)/'STS Analysis'!J354,"")</f>
        <v/>
      </c>
      <c r="Z354" s="392" t="str">
        <f>+IFERROR(('STS Analysis'!K354-'STS Analysis'!BA354)/'STS Analysis'!K354,"")</f>
        <v/>
      </c>
      <c r="AA354" s="392"/>
      <c r="AB354" s="392" t="str">
        <f>+IFERROR(('STS Analysis'!H354-'STS Analysis'!BD354)/'STS Analysis'!H354,"")</f>
        <v/>
      </c>
      <c r="AC354" s="392" t="str">
        <f>+IFERROR(('STS Analysis'!I354-'STS Analysis'!BE354)/'STS Analysis'!I354,"")</f>
        <v/>
      </c>
      <c r="AD354" s="392" t="str">
        <f>+IFERROR(('STS Analysis'!J354-'STS Analysis'!BF354)/'STS Analysis'!J354,"")</f>
        <v/>
      </c>
      <c r="AE354" s="392" t="str">
        <f>+IFERROR(('STS Analysis'!BC354-'STS Analysis'!BI354)/'STS Analysis'!BC354,"")</f>
        <v/>
      </c>
      <c r="AF354" s="392" t="str">
        <f>+IFERROR(('STS Analysis'!BD354-'STS Analysis'!BJ354)/'STS Analysis'!BD354,"")</f>
        <v/>
      </c>
      <c r="AG354" s="392" t="str">
        <f>+IFERROR(('STS Analysis'!BE354-'STS Analysis'!BK354)/'STS Analysis'!BE354,"")</f>
        <v/>
      </c>
      <c r="AH354" s="392" t="str">
        <f>+IFERROR(('STS Analysis'!BF354-'STS Analysis'!BL354)/'STS Analysis'!BF354,"")</f>
        <v/>
      </c>
      <c r="AI354" s="392" t="str">
        <f>+IFERROR(('STS Analysis'!D354-'STS Analysis'!BI354/1000)/'STS Analysis'!D354,"")</f>
        <v/>
      </c>
      <c r="AJ354" s="392" t="str">
        <f>+IFERROR(('STS Analysis'!E354-'STS Analysis'!BJ354)/'STS Analysis'!E354,"")</f>
        <v/>
      </c>
      <c r="AK354" s="392" t="str">
        <f>+IFERROR(('STS Analysis'!I354-'STS Analysis'!BK354)/'STS Analysis'!I354,"")</f>
        <v/>
      </c>
      <c r="AL354" s="392" t="str">
        <f>+IFERROR(('STS Analysis'!J354-'STS Analysis'!BL354)/'STS Analysis'!J354,"")</f>
        <v/>
      </c>
      <c r="AM354" s="392" t="str">
        <f>+IFERROR(('STS Analysis'!K354-'STS Analysis'!BM354)/'STS Analysis'!K354,"")</f>
        <v/>
      </c>
      <c r="AN354" s="392"/>
    </row>
    <row r="355" spans="1:40" ht="15" thickBot="1" x14ac:dyDescent="0.4">
      <c r="A355" s="306">
        <v>43766</v>
      </c>
      <c r="B355" s="381">
        <f>+IFERROR(('STS Analysis'!D355-'STS Analysis'!G355)/'STS Analysis'!D355,"")</f>
        <v>0.83123318372052923</v>
      </c>
      <c r="C355" s="382" t="str">
        <f>+IFERROR(('STS Analysis'!E355-'STS Analysis'!H355)/'STS Analysis'!E355,"")</f>
        <v/>
      </c>
      <c r="D355" s="383">
        <f>IFERROR(('STS Analysis'!D355-'STS Analysis'!G355)/('STS Analysis'!N355-'STS Analysis'!G355),"")</f>
        <v>0.35873699060971626</v>
      </c>
      <c r="E355" s="384"/>
      <c r="F355" s="385" t="str">
        <f>+IFERROR(('STS Analysis'!G355-('STS Analysis'!W355))/'STS Analysis'!G355,"")</f>
        <v/>
      </c>
      <c r="G355" s="386" t="str">
        <f>+IFERROR(('STS Analysis'!H355-'STS Analysis'!X355)/'STS Analysis'!H355,"")</f>
        <v/>
      </c>
      <c r="H355" s="386" t="str">
        <f>+IFERROR(('STS Analysis'!I355-'STS Analysis'!Y355)/'STS Analysis'!I355,"")</f>
        <v/>
      </c>
      <c r="I355" s="386" t="str">
        <f>+IFERROR(('STS Analysis'!J355-'STS Analysis'!Z355)/'STS Analysis'!J355,"")</f>
        <v/>
      </c>
      <c r="J355" s="381" t="str">
        <f>+IFERROR(('STS Analysis'!W355-'STS Analysis'!AD355/1000)/'STS Analysis'!W355,"")</f>
        <v/>
      </c>
      <c r="K355" s="386" t="str">
        <f>+IFERROR(('STS Analysis'!X355-'STS Analysis'!AE355)/'STS Analysis'!X355,"")</f>
        <v/>
      </c>
      <c r="L355" s="386" t="str">
        <f>+IFERROR(('STS Analysis'!Y355-'STS Analysis'!AF355)/'STS Analysis'!Y355,"")</f>
        <v/>
      </c>
      <c r="M355" s="386" t="str">
        <f>+IFERROR(('STS Analysis'!Z355-'STS Analysis'!AG355)/'STS Analysis'!Z355,"")</f>
        <v/>
      </c>
      <c r="N355" s="381" t="str">
        <f>+IFERROR(('STS Analysis'!AD355-'STS Analysis'!AK355)/'STS Analysis'!AD355,"")</f>
        <v/>
      </c>
      <c r="O355" s="386" t="str">
        <f>+IFERROR(('STS Analysis'!AE355-'STS Analysis'!AL355)/'STS Analysis'!AE355,"")</f>
        <v/>
      </c>
      <c r="P355" s="386" t="str">
        <f>+IFERROR(('STS Analysis'!AF355-'STS Analysis'!AM355)/'STS Analysis'!AF355,"")</f>
        <v/>
      </c>
      <c r="Q355" s="386" t="str">
        <f>+IFERROR(('STS Analysis'!AG355-'STS Analysis'!AN355)/'STS Analysis'!AG355,"")</f>
        <v/>
      </c>
      <c r="R355" s="381" t="str">
        <f>+IFERROR(('STS Analysis'!AK355-'STS Analysis'!AQ355)/'STS Analysis'!AK355,"")</f>
        <v/>
      </c>
      <c r="S355" s="386" t="str">
        <f>+IFERROR(('STS Analysis'!AL355-'STS Analysis'!AX355)/'STS Analysis'!AL355,"")</f>
        <v/>
      </c>
      <c r="T355" s="386" t="str">
        <f>+IFERROR(('STS Analysis'!AM355-'STS Analysis'!AY355)/'STS Analysis'!AM355,"")</f>
        <v/>
      </c>
      <c r="U355" s="387" t="str">
        <f>+IFERROR(('STS Analysis'!AN355-'STS Analysis'!AZ355)/'STS Analysis'!AN355,"")</f>
        <v/>
      </c>
      <c r="V355" s="385" t="str">
        <f>+IFERROR(('STS Analysis'!D355-'STS Analysis'!AQ355/1000)/'STS Analysis'!D355,"")</f>
        <v/>
      </c>
      <c r="W355" s="388" t="str">
        <f>+IFERROR(('STS Analysis'!E355-'STS Analysis'!AX355)/'STS Analysis'!E355,"")</f>
        <v/>
      </c>
      <c r="X355" s="386" t="str">
        <f>+IFERROR(('STS Analysis'!I355-'STS Analysis'!AY355)/'STS Analysis'!I355,"")</f>
        <v/>
      </c>
      <c r="Y355" s="386" t="str">
        <f>+IFERROR(('STS Analysis'!J355-'STS Analysis'!AZ355)/'STS Analysis'!J355,"")</f>
        <v/>
      </c>
      <c r="Z355" s="389" t="str">
        <f>+IFERROR(('STS Analysis'!K355-'STS Analysis'!BA355)/'STS Analysis'!K355,"")</f>
        <v/>
      </c>
      <c r="AA355" s="381"/>
      <c r="AB355" s="386" t="str">
        <f>+IFERROR(('STS Analysis'!H355-'STS Analysis'!BD355)/'STS Analysis'!H355,"")</f>
        <v/>
      </c>
      <c r="AC355" s="386" t="str">
        <f>+IFERROR(('STS Analysis'!I355-'STS Analysis'!BE355)/'STS Analysis'!I355,"")</f>
        <v/>
      </c>
      <c r="AD355" s="387" t="str">
        <f>+IFERROR(('STS Analysis'!J355-'STS Analysis'!BF355)/'STS Analysis'!J355,"")</f>
        <v/>
      </c>
      <c r="AE355" s="385" t="str">
        <f>+IFERROR(('STS Analysis'!BC355-'STS Analysis'!BI355)/'STS Analysis'!BC355,"")</f>
        <v/>
      </c>
      <c r="AF355" s="386" t="str">
        <f>+IFERROR(('STS Analysis'!BD355-'STS Analysis'!BJ355)/'STS Analysis'!BD355,"")</f>
        <v/>
      </c>
      <c r="AG355" s="386" t="str">
        <f>+IFERROR(('STS Analysis'!BE355-'STS Analysis'!BK355)/'STS Analysis'!BE355,"")</f>
        <v/>
      </c>
      <c r="AH355" s="386" t="str">
        <f>+IFERROR(('STS Analysis'!BF355-'STS Analysis'!BL355)/'STS Analysis'!BF355,"")</f>
        <v/>
      </c>
      <c r="AI355" s="381" t="str">
        <f>+IFERROR(('STS Analysis'!D355-'STS Analysis'!BI355/1000)/'STS Analysis'!D355,"")</f>
        <v/>
      </c>
      <c r="AJ355" s="390" t="str">
        <f>+IFERROR(('STS Analysis'!E355-'STS Analysis'!BJ355)/'STS Analysis'!E355,"")</f>
        <v/>
      </c>
      <c r="AK355" s="386" t="str">
        <f>+IFERROR(('STS Analysis'!I355-'STS Analysis'!BK355)/'STS Analysis'!I355,"")</f>
        <v/>
      </c>
      <c r="AL355" s="386" t="str">
        <f>+IFERROR(('STS Analysis'!J355-'STS Analysis'!BL355)/'STS Analysis'!J355,"")</f>
        <v/>
      </c>
      <c r="AM355" s="387" t="str">
        <f>+IFERROR(('STS Analysis'!K355-'STS Analysis'!BM355)/'STS Analysis'!K355,"")</f>
        <v/>
      </c>
      <c r="AN355" s="391"/>
    </row>
    <row r="356" spans="1:40" ht="15" thickBot="1" x14ac:dyDescent="0.4">
      <c r="A356" s="306">
        <v>43767</v>
      </c>
      <c r="B356" s="381" t="str">
        <f>+IFERROR(('STS Analysis'!D356-'STS Analysis'!G356)/'STS Analysis'!D356,"")</f>
        <v/>
      </c>
      <c r="C356" s="382" t="str">
        <f>+IFERROR(('STS Analysis'!E356-'STS Analysis'!H356)/'STS Analysis'!E356,"")</f>
        <v/>
      </c>
      <c r="D356" s="383" t="str">
        <f>IFERROR(('STS Analysis'!D356-'STS Analysis'!G356)/('STS Analysis'!N356-'STS Analysis'!G356),"")</f>
        <v/>
      </c>
      <c r="E356" s="384"/>
      <c r="F356" s="385" t="str">
        <f>+IFERROR(('STS Analysis'!G356-('STS Analysis'!W356))/'STS Analysis'!G356,"")</f>
        <v/>
      </c>
      <c r="G356" s="386" t="str">
        <f>+IFERROR(('STS Analysis'!H356-'STS Analysis'!X356)/'STS Analysis'!H356,"")</f>
        <v/>
      </c>
      <c r="H356" s="386" t="str">
        <f>+IFERROR(('STS Analysis'!I356-'STS Analysis'!Y356)/'STS Analysis'!I356,"")</f>
        <v/>
      </c>
      <c r="I356" s="386" t="str">
        <f>+IFERROR(('STS Analysis'!J356-'STS Analysis'!Z356)/'STS Analysis'!J356,"")</f>
        <v/>
      </c>
      <c r="J356" s="381" t="str">
        <f>+IFERROR(('STS Analysis'!W356-'STS Analysis'!AD356/1000)/'STS Analysis'!W356,"")</f>
        <v/>
      </c>
      <c r="K356" s="386" t="str">
        <f>+IFERROR(('STS Analysis'!X356-'STS Analysis'!AE356)/'STS Analysis'!X356,"")</f>
        <v/>
      </c>
      <c r="L356" s="386" t="str">
        <f>+IFERROR(('STS Analysis'!Y356-'STS Analysis'!AF356)/'STS Analysis'!Y356,"")</f>
        <v/>
      </c>
      <c r="M356" s="386" t="str">
        <f>+IFERROR(('STS Analysis'!Z356-'STS Analysis'!AG356)/'STS Analysis'!Z356,"")</f>
        <v/>
      </c>
      <c r="N356" s="381" t="str">
        <f>+IFERROR(('STS Analysis'!AD356-'STS Analysis'!AK356)/'STS Analysis'!AD356,"")</f>
        <v/>
      </c>
      <c r="O356" s="386" t="str">
        <f>+IFERROR(('STS Analysis'!AE356-'STS Analysis'!AL356)/'STS Analysis'!AE356,"")</f>
        <v/>
      </c>
      <c r="P356" s="386" t="str">
        <f>+IFERROR(('STS Analysis'!AF356-'STS Analysis'!AM356)/'STS Analysis'!AF356,"")</f>
        <v/>
      </c>
      <c r="Q356" s="386" t="str">
        <f>+IFERROR(('STS Analysis'!AG356-'STS Analysis'!AN356)/'STS Analysis'!AG356,"")</f>
        <v/>
      </c>
      <c r="R356" s="381" t="str">
        <f>+IFERROR(('STS Analysis'!AK356-'STS Analysis'!AQ356)/'STS Analysis'!AK356,"")</f>
        <v/>
      </c>
      <c r="S356" s="386" t="str">
        <f>+IFERROR(('STS Analysis'!AL356-'STS Analysis'!AX356)/'STS Analysis'!AL356,"")</f>
        <v/>
      </c>
      <c r="T356" s="386" t="str">
        <f>+IFERROR(('STS Analysis'!AM356-'STS Analysis'!AY356)/'STS Analysis'!AM356,"")</f>
        <v/>
      </c>
      <c r="U356" s="387" t="str">
        <f>+IFERROR(('STS Analysis'!AN356-'STS Analysis'!AZ356)/'STS Analysis'!AN356,"")</f>
        <v/>
      </c>
      <c r="V356" s="385" t="str">
        <f>+IFERROR(('STS Analysis'!D356-'STS Analysis'!AQ356/1000)/'STS Analysis'!D356,"")</f>
        <v/>
      </c>
      <c r="W356" s="388" t="str">
        <f>+IFERROR(('STS Analysis'!E356-'STS Analysis'!AX356)/'STS Analysis'!E356,"")</f>
        <v/>
      </c>
      <c r="X356" s="386" t="str">
        <f>+IFERROR(('STS Analysis'!I356-'STS Analysis'!AY356)/'STS Analysis'!I356,"")</f>
        <v/>
      </c>
      <c r="Y356" s="386" t="str">
        <f>+IFERROR(('STS Analysis'!J356-'STS Analysis'!AZ356)/'STS Analysis'!J356,"")</f>
        <v/>
      </c>
      <c r="Z356" s="389" t="str">
        <f>+IFERROR(('STS Analysis'!K356-'STS Analysis'!BA356)/'STS Analysis'!K356,"")</f>
        <v/>
      </c>
      <c r="AA356" s="381"/>
      <c r="AB356" s="386" t="str">
        <f>+IFERROR(('STS Analysis'!H356-'STS Analysis'!BD356)/'STS Analysis'!H356,"")</f>
        <v/>
      </c>
      <c r="AC356" s="386" t="str">
        <f>+IFERROR(('STS Analysis'!I356-'STS Analysis'!BE356)/'STS Analysis'!I356,"")</f>
        <v/>
      </c>
      <c r="AD356" s="387" t="str">
        <f>+IFERROR(('STS Analysis'!J356-'STS Analysis'!BF356)/'STS Analysis'!J356,"")</f>
        <v/>
      </c>
      <c r="AE356" s="385" t="str">
        <f>+IFERROR(('STS Analysis'!BC356-'STS Analysis'!BI356)/'STS Analysis'!BC356,"")</f>
        <v/>
      </c>
      <c r="AF356" s="386" t="str">
        <f>+IFERROR(('STS Analysis'!BD356-'STS Analysis'!BJ356)/'STS Analysis'!BD356,"")</f>
        <v/>
      </c>
      <c r="AG356" s="386" t="str">
        <f>+IFERROR(('STS Analysis'!BE356-'STS Analysis'!BK356)/'STS Analysis'!BE356,"")</f>
        <v/>
      </c>
      <c r="AH356" s="386" t="str">
        <f>+IFERROR(('STS Analysis'!BF356-'STS Analysis'!BL356)/'STS Analysis'!BF356,"")</f>
        <v/>
      </c>
      <c r="AI356" s="381" t="str">
        <f>+IFERROR(('STS Analysis'!D356-'STS Analysis'!BI356/1000)/'STS Analysis'!D356,"")</f>
        <v/>
      </c>
      <c r="AJ356" s="390" t="str">
        <f>+IFERROR(('STS Analysis'!E356-'STS Analysis'!BJ356)/'STS Analysis'!E356,"")</f>
        <v/>
      </c>
      <c r="AK356" s="386" t="str">
        <f>+IFERROR(('STS Analysis'!I356-'STS Analysis'!BK356)/'STS Analysis'!I356,"")</f>
        <v/>
      </c>
      <c r="AL356" s="386" t="str">
        <f>+IFERROR(('STS Analysis'!J356-'STS Analysis'!BL356)/'STS Analysis'!J356,"")</f>
        <v/>
      </c>
      <c r="AM356" s="387" t="str">
        <f>+IFERROR(('STS Analysis'!K356-'STS Analysis'!BM356)/'STS Analysis'!K356,"")</f>
        <v/>
      </c>
      <c r="AN356" s="391"/>
    </row>
    <row r="357" spans="1:40" ht="15" thickBot="1" x14ac:dyDescent="0.4">
      <c r="A357" s="306">
        <v>43768</v>
      </c>
      <c r="B357" s="381">
        <f>+IFERROR(('STS Analysis'!D357-'STS Analysis'!G357)/'STS Analysis'!D357,"")</f>
        <v>-2.6716561172226842E-4</v>
      </c>
      <c r="C357" s="382">
        <f>+IFERROR(('STS Analysis'!E357-'STS Analysis'!H357)/'STS Analysis'!E357,"")</f>
        <v>0.25882352941176473</v>
      </c>
      <c r="D357" s="383">
        <f>IFERROR(('STS Analysis'!D357-'STS Analysis'!G357)/('STS Analysis'!N357-'STS Analysis'!G357),"")</f>
        <v>-2.5140203478985946E-5</v>
      </c>
      <c r="E357" s="384"/>
      <c r="F357" s="385" t="str">
        <f>+IFERROR(('STS Analysis'!G357-('STS Analysis'!W357))/'STS Analysis'!G357,"")</f>
        <v/>
      </c>
      <c r="G357" s="386" t="str">
        <f>+IFERROR(('STS Analysis'!H357-'STS Analysis'!X357)/'STS Analysis'!H357,"")</f>
        <v/>
      </c>
      <c r="H357" s="386" t="str">
        <f>+IFERROR(('STS Analysis'!I357-'STS Analysis'!Y357)/'STS Analysis'!I357,"")</f>
        <v/>
      </c>
      <c r="I357" s="386" t="str">
        <f>+IFERROR(('STS Analysis'!J357-'STS Analysis'!Z357)/'STS Analysis'!J357,"")</f>
        <v/>
      </c>
      <c r="J357" s="381" t="str">
        <f>+IFERROR(('STS Analysis'!W357-'STS Analysis'!AD357/1000)/'STS Analysis'!W357,"")</f>
        <v/>
      </c>
      <c r="K357" s="386" t="str">
        <f>+IFERROR(('STS Analysis'!X357-'STS Analysis'!AE357)/'STS Analysis'!X357,"")</f>
        <v/>
      </c>
      <c r="L357" s="386" t="str">
        <f>+IFERROR(('STS Analysis'!Y357-'STS Analysis'!AF357)/'STS Analysis'!Y357,"")</f>
        <v/>
      </c>
      <c r="M357" s="386" t="str">
        <f>+IFERROR(('STS Analysis'!Z357-'STS Analysis'!AG357)/'STS Analysis'!Z357,"")</f>
        <v/>
      </c>
      <c r="N357" s="381" t="str">
        <f>+IFERROR(('STS Analysis'!AD357-'STS Analysis'!AK357)/'STS Analysis'!AD357,"")</f>
        <v/>
      </c>
      <c r="O357" s="386" t="str">
        <f>+IFERROR(('STS Analysis'!AE357-'STS Analysis'!AL357)/'STS Analysis'!AE357,"")</f>
        <v/>
      </c>
      <c r="P357" s="386" t="str">
        <f>+IFERROR(('STS Analysis'!AF357-'STS Analysis'!AM357)/'STS Analysis'!AF357,"")</f>
        <v/>
      </c>
      <c r="Q357" s="386" t="str">
        <f>+IFERROR(('STS Analysis'!AG357-'STS Analysis'!AN357)/'STS Analysis'!AG357,"")</f>
        <v/>
      </c>
      <c r="R357" s="381" t="str">
        <f>+IFERROR(('STS Analysis'!AK357-'STS Analysis'!AQ357)/'STS Analysis'!AK357,"")</f>
        <v/>
      </c>
      <c r="S357" s="386" t="str">
        <f>+IFERROR(('STS Analysis'!AL357-'STS Analysis'!AX357)/'STS Analysis'!AL357,"")</f>
        <v/>
      </c>
      <c r="T357" s="386" t="str">
        <f>+IFERROR(('STS Analysis'!AM357-'STS Analysis'!AY357)/'STS Analysis'!AM357,"")</f>
        <v/>
      </c>
      <c r="U357" s="387" t="str">
        <f>+IFERROR(('STS Analysis'!AN357-'STS Analysis'!AZ357)/'STS Analysis'!AN357,"")</f>
        <v/>
      </c>
      <c r="V357" s="385">
        <f>+IFERROR(('STS Analysis'!D357-'STS Analysis'!AQ357/1000)/'STS Analysis'!D357,"")</f>
        <v>0.8849342613263298</v>
      </c>
      <c r="W357" s="388">
        <f>+IFERROR(('STS Analysis'!E357-'STS Analysis'!AX357)/'STS Analysis'!E357,"")</f>
        <v>1</v>
      </c>
      <c r="X357" s="386">
        <f>+IFERROR(('STS Analysis'!I357-'STS Analysis'!AY357)/'STS Analysis'!I357,"")</f>
        <v>0.76608187134502925</v>
      </c>
      <c r="Y357" s="386">
        <f>+IFERROR(('STS Analysis'!J357-'STS Analysis'!AZ357)/'STS Analysis'!J357,"")</f>
        <v>1</v>
      </c>
      <c r="Z357" s="389" t="str">
        <f>+IFERROR(('STS Analysis'!K357-'STS Analysis'!BA357)/'STS Analysis'!K357,"")</f>
        <v/>
      </c>
      <c r="AA357" s="381"/>
      <c r="AB357" s="386" t="str">
        <f>+IFERROR(('STS Analysis'!H357-'STS Analysis'!BD357)/'STS Analysis'!H357,"")</f>
        <v/>
      </c>
      <c r="AC357" s="386" t="str">
        <f>+IFERROR(('STS Analysis'!I357-'STS Analysis'!BE357)/'STS Analysis'!I357,"")</f>
        <v/>
      </c>
      <c r="AD357" s="387" t="str">
        <f>+IFERROR(('STS Analysis'!J357-'STS Analysis'!BF357)/'STS Analysis'!J357,"")</f>
        <v/>
      </c>
      <c r="AE357" s="385" t="str">
        <f>+IFERROR(('STS Analysis'!BC357-'STS Analysis'!BI357)/'STS Analysis'!BC357,"")</f>
        <v/>
      </c>
      <c r="AF357" s="386" t="str">
        <f>+IFERROR(('STS Analysis'!BD357-'STS Analysis'!BJ357)/'STS Analysis'!BD357,"")</f>
        <v/>
      </c>
      <c r="AG357" s="386" t="str">
        <f>+IFERROR(('STS Analysis'!BE357-'STS Analysis'!BK357)/'STS Analysis'!BE357,"")</f>
        <v/>
      </c>
      <c r="AH357" s="386" t="str">
        <f>+IFERROR(('STS Analysis'!BF357-'STS Analysis'!BL357)/'STS Analysis'!BF357,"")</f>
        <v/>
      </c>
      <c r="AI357" s="381">
        <f>+IFERROR(('STS Analysis'!D357-'STS Analysis'!BI357/1000)/'STS Analysis'!D357,"")</f>
        <v>0.99786915298752465</v>
      </c>
      <c r="AJ357" s="390">
        <f>+IFERROR(('STS Analysis'!E357-'STS Analysis'!BJ357)/'STS Analysis'!E357,"")</f>
        <v>1</v>
      </c>
      <c r="AK357" s="386">
        <f>+IFERROR(('STS Analysis'!I357-'STS Analysis'!BK357)/'STS Analysis'!I357,"")</f>
        <v>0.57894736842105265</v>
      </c>
      <c r="AL357" s="386">
        <f>+IFERROR(('STS Analysis'!J357-'STS Analysis'!BL357)/'STS Analysis'!J357,"")</f>
        <v>0.49122807017543868</v>
      </c>
      <c r="AM357" s="387" t="str">
        <f>+IFERROR(('STS Analysis'!K357-'STS Analysis'!BM357)/'STS Analysis'!K357,"")</f>
        <v/>
      </c>
      <c r="AN357" s="391"/>
    </row>
    <row r="358" spans="1:40" ht="15" thickBot="1" x14ac:dyDescent="0.4">
      <c r="A358" s="306">
        <v>43769</v>
      </c>
      <c r="B358" s="381" t="str">
        <f>+IFERROR(('STS Analysis'!D358-'STS Analysis'!G358)/'STS Analysis'!D358,"")</f>
        <v/>
      </c>
      <c r="C358" s="382" t="str">
        <f>+IFERROR(('STS Analysis'!E358-'STS Analysis'!H358)/'STS Analysis'!E358,"")</f>
        <v/>
      </c>
      <c r="D358" s="383" t="str">
        <f>IFERROR(('STS Analysis'!D358-'STS Analysis'!G358)/('STS Analysis'!N358-'STS Analysis'!G358),"")</f>
        <v/>
      </c>
      <c r="E358" s="384"/>
      <c r="F358" s="385" t="str">
        <f>+IFERROR(('STS Analysis'!G358-('STS Analysis'!W358))/'STS Analysis'!G358,"")</f>
        <v/>
      </c>
      <c r="G358" s="386" t="str">
        <f>+IFERROR(('STS Analysis'!H358-'STS Analysis'!X358)/'STS Analysis'!H358,"")</f>
        <v/>
      </c>
      <c r="H358" s="386" t="str">
        <f>+IFERROR(('STS Analysis'!I358-'STS Analysis'!Y358)/'STS Analysis'!I358,"")</f>
        <v/>
      </c>
      <c r="I358" s="386" t="str">
        <f>+IFERROR(('STS Analysis'!J358-'STS Analysis'!Z358)/'STS Analysis'!J358,"")</f>
        <v/>
      </c>
      <c r="J358" s="381" t="str">
        <f>+IFERROR(('STS Analysis'!W358-'STS Analysis'!AD358/1000)/'STS Analysis'!W358,"")</f>
        <v/>
      </c>
      <c r="K358" s="386" t="str">
        <f>+IFERROR(('STS Analysis'!X358-'STS Analysis'!AE358)/'STS Analysis'!X358,"")</f>
        <v/>
      </c>
      <c r="L358" s="386" t="str">
        <f>+IFERROR(('STS Analysis'!Y358-'STS Analysis'!AF358)/'STS Analysis'!Y358,"")</f>
        <v/>
      </c>
      <c r="M358" s="386" t="str">
        <f>+IFERROR(('STS Analysis'!Z358-'STS Analysis'!AG358)/'STS Analysis'!Z358,"")</f>
        <v/>
      </c>
      <c r="N358" s="381" t="str">
        <f>+IFERROR(('STS Analysis'!AD358-'STS Analysis'!AK358)/'STS Analysis'!AD358,"")</f>
        <v/>
      </c>
      <c r="O358" s="386" t="str">
        <f>+IFERROR(('STS Analysis'!AE358-'STS Analysis'!AL358)/'STS Analysis'!AE358,"")</f>
        <v/>
      </c>
      <c r="P358" s="386" t="str">
        <f>+IFERROR(('STS Analysis'!AF358-'STS Analysis'!AM358)/'STS Analysis'!AF358,"")</f>
        <v/>
      </c>
      <c r="Q358" s="386" t="str">
        <f>+IFERROR(('STS Analysis'!AG358-'STS Analysis'!AN358)/'STS Analysis'!AG358,"")</f>
        <v/>
      </c>
      <c r="R358" s="381" t="str">
        <f>+IFERROR(('STS Analysis'!AK358-'STS Analysis'!AQ358)/'STS Analysis'!AK358,"")</f>
        <v/>
      </c>
      <c r="S358" s="386" t="str">
        <f>+IFERROR(('STS Analysis'!AL358-'STS Analysis'!AX358)/'STS Analysis'!AL358,"")</f>
        <v/>
      </c>
      <c r="T358" s="386" t="str">
        <f>+IFERROR(('STS Analysis'!AM358-'STS Analysis'!AY358)/'STS Analysis'!AM358,"")</f>
        <v/>
      </c>
      <c r="U358" s="387" t="str">
        <f>+IFERROR(('STS Analysis'!AN358-'STS Analysis'!AZ358)/'STS Analysis'!AN358,"")</f>
        <v/>
      </c>
      <c r="V358" s="385" t="str">
        <f>+IFERROR(('STS Analysis'!D358-'STS Analysis'!AQ358/1000)/'STS Analysis'!D358,"")</f>
        <v/>
      </c>
      <c r="W358" s="388" t="str">
        <f>+IFERROR(('STS Analysis'!E358-'STS Analysis'!AX358)/'STS Analysis'!E358,"")</f>
        <v/>
      </c>
      <c r="X358" s="386" t="str">
        <f>+IFERROR(('STS Analysis'!I358-'STS Analysis'!AY358)/'STS Analysis'!I358,"")</f>
        <v/>
      </c>
      <c r="Y358" s="386" t="str">
        <f>+IFERROR(('STS Analysis'!J358-'STS Analysis'!AZ358)/'STS Analysis'!J358,"")</f>
        <v/>
      </c>
      <c r="Z358" s="389" t="str">
        <f>+IFERROR(('STS Analysis'!K358-'STS Analysis'!BA358)/'STS Analysis'!K358,"")</f>
        <v/>
      </c>
      <c r="AA358" s="381"/>
      <c r="AB358" s="386" t="str">
        <f>+IFERROR(('STS Analysis'!H358-'STS Analysis'!BD358)/'STS Analysis'!H358,"")</f>
        <v/>
      </c>
      <c r="AC358" s="386" t="str">
        <f>+IFERROR(('STS Analysis'!I358-'STS Analysis'!BE358)/'STS Analysis'!I358,"")</f>
        <v/>
      </c>
      <c r="AD358" s="387" t="str">
        <f>+IFERROR(('STS Analysis'!J358-'STS Analysis'!BF358)/'STS Analysis'!J358,"")</f>
        <v/>
      </c>
      <c r="AE358" s="385" t="str">
        <f>+IFERROR(('STS Analysis'!BC358-'STS Analysis'!BI358)/'STS Analysis'!BC358,"")</f>
        <v/>
      </c>
      <c r="AF358" s="386" t="str">
        <f>+IFERROR(('STS Analysis'!BD358-'STS Analysis'!BJ358)/'STS Analysis'!BD358,"")</f>
        <v/>
      </c>
      <c r="AG358" s="386" t="str">
        <f>+IFERROR(('STS Analysis'!BE358-'STS Analysis'!BK358)/'STS Analysis'!BE358,"")</f>
        <v/>
      </c>
      <c r="AH358" s="386" t="str">
        <f>+IFERROR(('STS Analysis'!BF358-'STS Analysis'!BL358)/'STS Analysis'!BF358,"")</f>
        <v/>
      </c>
      <c r="AI358" s="381" t="str">
        <f>+IFERROR(('STS Analysis'!D358-'STS Analysis'!BI358/1000)/'STS Analysis'!D358,"")</f>
        <v/>
      </c>
      <c r="AJ358" s="390" t="str">
        <f>+IFERROR(('STS Analysis'!E358-'STS Analysis'!BJ358)/'STS Analysis'!E358,"")</f>
        <v/>
      </c>
      <c r="AK358" s="386" t="str">
        <f>+IFERROR(('STS Analysis'!I358-'STS Analysis'!BK358)/'STS Analysis'!I358,"")</f>
        <v/>
      </c>
      <c r="AL358" s="386" t="str">
        <f>+IFERROR(('STS Analysis'!J358-'STS Analysis'!BL358)/'STS Analysis'!J358,"")</f>
        <v/>
      </c>
      <c r="AM358" s="387" t="str">
        <f>+IFERROR(('STS Analysis'!K358-'STS Analysis'!BM358)/'STS Analysis'!K358,"")</f>
        <v/>
      </c>
      <c r="AN358" s="391"/>
    </row>
    <row r="359" spans="1:40" ht="15" thickBot="1" x14ac:dyDescent="0.4">
      <c r="A359" s="306">
        <v>43770</v>
      </c>
      <c r="B359" s="381">
        <f>+IFERROR(('STS Analysis'!D359-'STS Analysis'!G359)/'STS Analysis'!D359,"")</f>
        <v>0.61875967309140734</v>
      </c>
      <c r="C359" s="382" t="str">
        <f>+IFERROR(('STS Analysis'!E359-'STS Analysis'!H359)/'STS Analysis'!E359,"")</f>
        <v/>
      </c>
      <c r="D359" s="383">
        <f>IFERROR(('STS Analysis'!D359-'STS Analysis'!G359)/('STS Analysis'!N359-'STS Analysis'!G359),"")</f>
        <v>0.1518721429209223</v>
      </c>
      <c r="E359" s="384"/>
      <c r="F359" s="385" t="str">
        <f>+IFERROR(('STS Analysis'!G359-('STS Analysis'!W359))/'STS Analysis'!G359,"")</f>
        <v/>
      </c>
      <c r="G359" s="386" t="str">
        <f>+IFERROR(('STS Analysis'!H359-'STS Analysis'!X359)/'STS Analysis'!H359,"")</f>
        <v/>
      </c>
      <c r="H359" s="386" t="str">
        <f>+IFERROR(('STS Analysis'!I359-'STS Analysis'!Y359)/'STS Analysis'!I359,"")</f>
        <v/>
      </c>
      <c r="I359" s="386" t="str">
        <f>+IFERROR(('STS Analysis'!J359-'STS Analysis'!Z359)/'STS Analysis'!J359,"")</f>
        <v/>
      </c>
      <c r="J359" s="381" t="str">
        <f>+IFERROR(('STS Analysis'!W359-'STS Analysis'!AD359/1000)/'STS Analysis'!W359,"")</f>
        <v/>
      </c>
      <c r="K359" s="386" t="str">
        <f>+IFERROR(('STS Analysis'!X359-'STS Analysis'!AE359)/'STS Analysis'!X359,"")</f>
        <v/>
      </c>
      <c r="L359" s="386" t="str">
        <f>+IFERROR(('STS Analysis'!Y359-'STS Analysis'!AF359)/'STS Analysis'!Y359,"")</f>
        <v/>
      </c>
      <c r="M359" s="386" t="str">
        <f>+IFERROR(('STS Analysis'!Z359-'STS Analysis'!AG359)/'STS Analysis'!Z359,"")</f>
        <v/>
      </c>
      <c r="N359" s="381" t="str">
        <f>+IFERROR(('STS Analysis'!AD359-'STS Analysis'!AK359)/'STS Analysis'!AD359,"")</f>
        <v/>
      </c>
      <c r="O359" s="386" t="str">
        <f>+IFERROR(('STS Analysis'!AE359-'STS Analysis'!AL359)/'STS Analysis'!AE359,"")</f>
        <v/>
      </c>
      <c r="P359" s="386" t="str">
        <f>+IFERROR(('STS Analysis'!AF359-'STS Analysis'!AM359)/'STS Analysis'!AF359,"")</f>
        <v/>
      </c>
      <c r="Q359" s="386" t="str">
        <f>+IFERROR(('STS Analysis'!AG359-'STS Analysis'!AN359)/'STS Analysis'!AG359,"")</f>
        <v/>
      </c>
      <c r="R359" s="381" t="str">
        <f>+IFERROR(('STS Analysis'!AK359-'STS Analysis'!AQ359)/'STS Analysis'!AK359,"")</f>
        <v/>
      </c>
      <c r="S359" s="386" t="str">
        <f>+IFERROR(('STS Analysis'!AL359-'STS Analysis'!AX359)/'STS Analysis'!AL359,"")</f>
        <v/>
      </c>
      <c r="T359" s="386" t="str">
        <f>+IFERROR(('STS Analysis'!AM359-'STS Analysis'!AY359)/'STS Analysis'!AM359,"")</f>
        <v/>
      </c>
      <c r="U359" s="387" t="str">
        <f>+IFERROR(('STS Analysis'!AN359-'STS Analysis'!AZ359)/'STS Analysis'!AN359,"")</f>
        <v/>
      </c>
      <c r="V359" s="385" t="str">
        <f>+IFERROR(('STS Analysis'!D359-'STS Analysis'!AQ359/1000)/'STS Analysis'!D359,"")</f>
        <v/>
      </c>
      <c r="W359" s="388" t="str">
        <f>+IFERROR(('STS Analysis'!E359-'STS Analysis'!AX359)/'STS Analysis'!E359,"")</f>
        <v/>
      </c>
      <c r="X359" s="386" t="str">
        <f>+IFERROR(('STS Analysis'!I359-'STS Analysis'!AY359)/'STS Analysis'!I359,"")</f>
        <v/>
      </c>
      <c r="Y359" s="386" t="str">
        <f>+IFERROR(('STS Analysis'!J359-'STS Analysis'!AZ359)/'STS Analysis'!J359,"")</f>
        <v/>
      </c>
      <c r="Z359" s="389" t="str">
        <f>+IFERROR(('STS Analysis'!K359-'STS Analysis'!BA359)/'STS Analysis'!K359,"")</f>
        <v/>
      </c>
      <c r="AA359" s="381"/>
      <c r="AB359" s="386" t="str">
        <f>+IFERROR(('STS Analysis'!H359-'STS Analysis'!BD359)/'STS Analysis'!H359,"")</f>
        <v/>
      </c>
      <c r="AC359" s="386" t="str">
        <f>+IFERROR(('STS Analysis'!I359-'STS Analysis'!BE359)/'STS Analysis'!I359,"")</f>
        <v/>
      </c>
      <c r="AD359" s="387" t="str">
        <f>+IFERROR(('STS Analysis'!J359-'STS Analysis'!BF359)/'STS Analysis'!J359,"")</f>
        <v/>
      </c>
      <c r="AE359" s="385" t="str">
        <f>+IFERROR(('STS Analysis'!BC359-'STS Analysis'!BI359)/'STS Analysis'!BC359,"")</f>
        <v/>
      </c>
      <c r="AF359" s="386" t="str">
        <f>+IFERROR(('STS Analysis'!BD359-'STS Analysis'!BJ359)/'STS Analysis'!BD359,"")</f>
        <v/>
      </c>
      <c r="AG359" s="386" t="str">
        <f>+IFERROR(('STS Analysis'!BE359-'STS Analysis'!BK359)/'STS Analysis'!BE359,"")</f>
        <v/>
      </c>
      <c r="AH359" s="386" t="str">
        <f>+IFERROR(('STS Analysis'!BF359-'STS Analysis'!BL359)/'STS Analysis'!BF359,"")</f>
        <v/>
      </c>
      <c r="AI359" s="381" t="str">
        <f>+IFERROR(('STS Analysis'!D359-'STS Analysis'!BI359/1000)/'STS Analysis'!D359,"")</f>
        <v/>
      </c>
      <c r="AJ359" s="390" t="str">
        <f>+IFERROR(('STS Analysis'!E359-'STS Analysis'!BJ359)/'STS Analysis'!E359,"")</f>
        <v/>
      </c>
      <c r="AK359" s="386" t="str">
        <f>+IFERROR(('STS Analysis'!I359-'STS Analysis'!BK359)/'STS Analysis'!I359,"")</f>
        <v/>
      </c>
      <c r="AL359" s="386" t="str">
        <f>+IFERROR(('STS Analysis'!J359-'STS Analysis'!BL359)/'STS Analysis'!J359,"")</f>
        <v/>
      </c>
      <c r="AM359" s="387" t="str">
        <f>+IFERROR(('STS Analysis'!K359-'STS Analysis'!BM359)/'STS Analysis'!K359,"")</f>
        <v/>
      </c>
      <c r="AN359" s="391"/>
    </row>
    <row r="360" spans="1:40" ht="15" thickBot="1" x14ac:dyDescent="0.4">
      <c r="A360" s="306">
        <v>43771</v>
      </c>
      <c r="B360" s="392" t="str">
        <f>+IFERROR(('STS Analysis'!D360-'STS Analysis'!G360)/'STS Analysis'!D360,"")</f>
        <v/>
      </c>
      <c r="C360" s="392" t="str">
        <f>+IFERROR(('STS Analysis'!E360-'STS Analysis'!H360)/'STS Analysis'!E360,"")</f>
        <v/>
      </c>
      <c r="D360" s="392" t="str">
        <f>IFERROR(('STS Analysis'!D360-'STS Analysis'!G360)/('STS Analysis'!N360-'STS Analysis'!G360),"")</f>
        <v/>
      </c>
      <c r="E360" s="392"/>
      <c r="F360" s="392" t="str">
        <f>+IFERROR(('STS Analysis'!G360-('STS Analysis'!W360))/'STS Analysis'!G360,"")</f>
        <v/>
      </c>
      <c r="G360" s="392" t="str">
        <f>+IFERROR(('STS Analysis'!H360-'STS Analysis'!X360)/'STS Analysis'!H360,"")</f>
        <v/>
      </c>
      <c r="H360" s="392" t="str">
        <f>+IFERROR(('STS Analysis'!I360-'STS Analysis'!Y360)/'STS Analysis'!I360,"")</f>
        <v/>
      </c>
      <c r="I360" s="392" t="str">
        <f>+IFERROR(('STS Analysis'!J360-'STS Analysis'!Z360)/'STS Analysis'!J360,"")</f>
        <v/>
      </c>
      <c r="J360" s="392" t="str">
        <f>+IFERROR(('STS Analysis'!W360-'STS Analysis'!AD360/1000)/'STS Analysis'!W360,"")</f>
        <v/>
      </c>
      <c r="K360" s="392" t="str">
        <f>+IFERROR(('STS Analysis'!X360-'STS Analysis'!AE360)/'STS Analysis'!X360,"")</f>
        <v/>
      </c>
      <c r="L360" s="392" t="str">
        <f>+IFERROR(('STS Analysis'!Y360-'STS Analysis'!AF360)/'STS Analysis'!Y360,"")</f>
        <v/>
      </c>
      <c r="M360" s="392" t="str">
        <f>+IFERROR(('STS Analysis'!Z360-'STS Analysis'!AG360)/'STS Analysis'!Z360,"")</f>
        <v/>
      </c>
      <c r="N360" s="392" t="str">
        <f>+IFERROR(('STS Analysis'!AD360-'STS Analysis'!AK360)/'STS Analysis'!AD360,"")</f>
        <v/>
      </c>
      <c r="O360" s="392" t="str">
        <f>+IFERROR(('STS Analysis'!AE360-'STS Analysis'!AL360)/'STS Analysis'!AE360,"")</f>
        <v/>
      </c>
      <c r="P360" s="392" t="str">
        <f>+IFERROR(('STS Analysis'!AF360-'STS Analysis'!AM360)/'STS Analysis'!AF360,"")</f>
        <v/>
      </c>
      <c r="Q360" s="392" t="str">
        <f>+IFERROR(('STS Analysis'!AG360-'STS Analysis'!AN360)/'STS Analysis'!AG360,"")</f>
        <v/>
      </c>
      <c r="R360" s="392" t="str">
        <f>+IFERROR(('STS Analysis'!AK360-'STS Analysis'!AQ360)/'STS Analysis'!AK360,"")</f>
        <v/>
      </c>
      <c r="S360" s="392" t="str">
        <f>+IFERROR(('STS Analysis'!AL360-'STS Analysis'!AX360)/'STS Analysis'!AL360,"")</f>
        <v/>
      </c>
      <c r="T360" s="392" t="str">
        <f>+IFERROR(('STS Analysis'!AM360-'STS Analysis'!AY360)/'STS Analysis'!AM360,"")</f>
        <v/>
      </c>
      <c r="U360" s="392" t="str">
        <f>+IFERROR(('STS Analysis'!AN360-'STS Analysis'!AZ360)/'STS Analysis'!AN360,"")</f>
        <v/>
      </c>
      <c r="V360" s="392" t="str">
        <f>+IFERROR(('STS Analysis'!D360-'STS Analysis'!AQ360/1000)/'STS Analysis'!D360,"")</f>
        <v/>
      </c>
      <c r="W360" s="392" t="str">
        <f>+IFERROR(('STS Analysis'!E360-'STS Analysis'!AX360)/'STS Analysis'!E360,"")</f>
        <v/>
      </c>
      <c r="X360" s="392" t="str">
        <f>+IFERROR(('STS Analysis'!I360-'STS Analysis'!AY360)/'STS Analysis'!I360,"")</f>
        <v/>
      </c>
      <c r="Y360" s="392" t="str">
        <f>+IFERROR(('STS Analysis'!J360-'STS Analysis'!AZ360)/'STS Analysis'!J360,"")</f>
        <v/>
      </c>
      <c r="Z360" s="392" t="str">
        <f>+IFERROR(('STS Analysis'!K360-'STS Analysis'!BA360)/'STS Analysis'!K360,"")</f>
        <v/>
      </c>
      <c r="AA360" s="392"/>
      <c r="AB360" s="392" t="str">
        <f>+IFERROR(('STS Analysis'!H360-'STS Analysis'!BD360)/'STS Analysis'!H360,"")</f>
        <v/>
      </c>
      <c r="AC360" s="392" t="str">
        <f>+IFERROR(('STS Analysis'!I360-'STS Analysis'!BE360)/'STS Analysis'!I360,"")</f>
        <v/>
      </c>
      <c r="AD360" s="392" t="str">
        <f>+IFERROR(('STS Analysis'!J360-'STS Analysis'!BF360)/'STS Analysis'!J360,"")</f>
        <v/>
      </c>
      <c r="AE360" s="392" t="str">
        <f>+IFERROR(('STS Analysis'!BC360-'STS Analysis'!BI360)/'STS Analysis'!BC360,"")</f>
        <v/>
      </c>
      <c r="AF360" s="392" t="str">
        <f>+IFERROR(('STS Analysis'!BD360-'STS Analysis'!BJ360)/'STS Analysis'!BD360,"")</f>
        <v/>
      </c>
      <c r="AG360" s="392" t="str">
        <f>+IFERROR(('STS Analysis'!BE360-'STS Analysis'!BK360)/'STS Analysis'!BE360,"")</f>
        <v/>
      </c>
      <c r="AH360" s="392" t="str">
        <f>+IFERROR(('STS Analysis'!BF360-'STS Analysis'!BL360)/'STS Analysis'!BF360,"")</f>
        <v/>
      </c>
      <c r="AI360" s="392" t="str">
        <f>+IFERROR(('STS Analysis'!D360-'STS Analysis'!BI360/1000)/'STS Analysis'!D360,"")</f>
        <v/>
      </c>
      <c r="AJ360" s="392" t="str">
        <f>+IFERROR(('STS Analysis'!E360-'STS Analysis'!BJ360)/'STS Analysis'!E360,"")</f>
        <v/>
      </c>
      <c r="AK360" s="392" t="str">
        <f>+IFERROR(('STS Analysis'!I360-'STS Analysis'!BK360)/'STS Analysis'!I360,"")</f>
        <v/>
      </c>
      <c r="AL360" s="392" t="str">
        <f>+IFERROR(('STS Analysis'!J360-'STS Analysis'!BL360)/'STS Analysis'!J360,"")</f>
        <v/>
      </c>
      <c r="AM360" s="392" t="str">
        <f>+IFERROR(('STS Analysis'!K360-'STS Analysis'!BM360)/'STS Analysis'!K360,"")</f>
        <v/>
      </c>
      <c r="AN360" s="392"/>
    </row>
    <row r="361" spans="1:40" ht="15" thickBot="1" x14ac:dyDescent="0.4">
      <c r="A361" s="306">
        <v>43772</v>
      </c>
      <c r="B361" s="392" t="str">
        <f>+IFERROR(('STS Analysis'!D361-'STS Analysis'!G361)/'STS Analysis'!D361,"")</f>
        <v/>
      </c>
      <c r="C361" s="392" t="str">
        <f>+IFERROR(('STS Analysis'!E361-'STS Analysis'!H361)/'STS Analysis'!E361,"")</f>
        <v/>
      </c>
      <c r="D361" s="392" t="str">
        <f>IFERROR(('STS Analysis'!D361-'STS Analysis'!G361)/('STS Analysis'!N361-'STS Analysis'!G361),"")</f>
        <v/>
      </c>
      <c r="E361" s="392"/>
      <c r="F361" s="392" t="str">
        <f>+IFERROR(('STS Analysis'!G361-('STS Analysis'!W361))/'STS Analysis'!G361,"")</f>
        <v/>
      </c>
      <c r="G361" s="392" t="str">
        <f>+IFERROR(('STS Analysis'!H361-'STS Analysis'!X361)/'STS Analysis'!H361,"")</f>
        <v/>
      </c>
      <c r="H361" s="392" t="str">
        <f>+IFERROR(('STS Analysis'!I361-'STS Analysis'!Y361)/'STS Analysis'!I361,"")</f>
        <v/>
      </c>
      <c r="I361" s="392" t="str">
        <f>+IFERROR(('STS Analysis'!J361-'STS Analysis'!Z361)/'STS Analysis'!J361,"")</f>
        <v/>
      </c>
      <c r="J361" s="392" t="str">
        <f>+IFERROR(('STS Analysis'!W361-'STS Analysis'!AD361/1000)/'STS Analysis'!W361,"")</f>
        <v/>
      </c>
      <c r="K361" s="392" t="str">
        <f>+IFERROR(('STS Analysis'!X361-'STS Analysis'!AE361)/'STS Analysis'!X361,"")</f>
        <v/>
      </c>
      <c r="L361" s="392" t="str">
        <f>+IFERROR(('STS Analysis'!Y361-'STS Analysis'!AF361)/'STS Analysis'!Y361,"")</f>
        <v/>
      </c>
      <c r="M361" s="392" t="str">
        <f>+IFERROR(('STS Analysis'!Z361-'STS Analysis'!AG361)/'STS Analysis'!Z361,"")</f>
        <v/>
      </c>
      <c r="N361" s="392" t="str">
        <f>+IFERROR(('STS Analysis'!AD361-'STS Analysis'!AK361)/'STS Analysis'!AD361,"")</f>
        <v/>
      </c>
      <c r="O361" s="392" t="str">
        <f>+IFERROR(('STS Analysis'!AE361-'STS Analysis'!AL361)/'STS Analysis'!AE361,"")</f>
        <v/>
      </c>
      <c r="P361" s="392" t="str">
        <f>+IFERROR(('STS Analysis'!AF361-'STS Analysis'!AM361)/'STS Analysis'!AF361,"")</f>
        <v/>
      </c>
      <c r="Q361" s="392" t="str">
        <f>+IFERROR(('STS Analysis'!AG361-'STS Analysis'!AN361)/'STS Analysis'!AG361,"")</f>
        <v/>
      </c>
      <c r="R361" s="392" t="str">
        <f>+IFERROR(('STS Analysis'!AK361-'STS Analysis'!AQ361)/'STS Analysis'!AK361,"")</f>
        <v/>
      </c>
      <c r="S361" s="392" t="str">
        <f>+IFERROR(('STS Analysis'!AL361-'STS Analysis'!AX361)/'STS Analysis'!AL361,"")</f>
        <v/>
      </c>
      <c r="T361" s="392" t="str">
        <f>+IFERROR(('STS Analysis'!AM361-'STS Analysis'!AY361)/'STS Analysis'!AM361,"")</f>
        <v/>
      </c>
      <c r="U361" s="392" t="str">
        <f>+IFERROR(('STS Analysis'!AN361-'STS Analysis'!AZ361)/'STS Analysis'!AN361,"")</f>
        <v/>
      </c>
      <c r="V361" s="392" t="str">
        <f>+IFERROR(('STS Analysis'!D361-'STS Analysis'!AQ361/1000)/'STS Analysis'!D361,"")</f>
        <v/>
      </c>
      <c r="W361" s="392" t="str">
        <f>+IFERROR(('STS Analysis'!E361-'STS Analysis'!AX361)/'STS Analysis'!E361,"")</f>
        <v/>
      </c>
      <c r="X361" s="392" t="str">
        <f>+IFERROR(('STS Analysis'!I361-'STS Analysis'!AY361)/'STS Analysis'!I361,"")</f>
        <v/>
      </c>
      <c r="Y361" s="392" t="str">
        <f>+IFERROR(('STS Analysis'!J361-'STS Analysis'!AZ361)/'STS Analysis'!J361,"")</f>
        <v/>
      </c>
      <c r="Z361" s="392" t="str">
        <f>+IFERROR(('STS Analysis'!K361-'STS Analysis'!BA361)/'STS Analysis'!K361,"")</f>
        <v/>
      </c>
      <c r="AA361" s="392"/>
      <c r="AB361" s="392" t="str">
        <f>+IFERROR(('STS Analysis'!H361-'STS Analysis'!BD361)/'STS Analysis'!H361,"")</f>
        <v/>
      </c>
      <c r="AC361" s="392" t="str">
        <f>+IFERROR(('STS Analysis'!I361-'STS Analysis'!BE361)/'STS Analysis'!I361,"")</f>
        <v/>
      </c>
      <c r="AD361" s="392" t="str">
        <f>+IFERROR(('STS Analysis'!J361-'STS Analysis'!BF361)/'STS Analysis'!J361,"")</f>
        <v/>
      </c>
      <c r="AE361" s="392" t="str">
        <f>+IFERROR(('STS Analysis'!BC361-'STS Analysis'!BI361)/'STS Analysis'!BC361,"")</f>
        <v/>
      </c>
      <c r="AF361" s="392" t="str">
        <f>+IFERROR(('STS Analysis'!BD361-'STS Analysis'!BJ361)/'STS Analysis'!BD361,"")</f>
        <v/>
      </c>
      <c r="AG361" s="392" t="str">
        <f>+IFERROR(('STS Analysis'!BE361-'STS Analysis'!BK361)/'STS Analysis'!BE361,"")</f>
        <v/>
      </c>
      <c r="AH361" s="392" t="str">
        <f>+IFERROR(('STS Analysis'!BF361-'STS Analysis'!BL361)/'STS Analysis'!BF361,"")</f>
        <v/>
      </c>
      <c r="AI361" s="392" t="str">
        <f>+IFERROR(('STS Analysis'!D361-'STS Analysis'!BI361/1000)/'STS Analysis'!D361,"")</f>
        <v/>
      </c>
      <c r="AJ361" s="392" t="str">
        <f>+IFERROR(('STS Analysis'!E361-'STS Analysis'!BJ361)/'STS Analysis'!E361,"")</f>
        <v/>
      </c>
      <c r="AK361" s="392" t="str">
        <f>+IFERROR(('STS Analysis'!I361-'STS Analysis'!BK361)/'STS Analysis'!I361,"")</f>
        <v/>
      </c>
      <c r="AL361" s="392" t="str">
        <f>+IFERROR(('STS Analysis'!J361-'STS Analysis'!BL361)/'STS Analysis'!J361,"")</f>
        <v/>
      </c>
      <c r="AM361" s="392" t="str">
        <f>+IFERROR(('STS Analysis'!K361-'STS Analysis'!BM361)/'STS Analysis'!K361,"")</f>
        <v/>
      </c>
      <c r="AN361" s="392"/>
    </row>
    <row r="362" spans="1:40" ht="15" thickBot="1" x14ac:dyDescent="0.4">
      <c r="A362" s="306">
        <v>43773</v>
      </c>
      <c r="B362" s="381">
        <f>+IFERROR(('STS Analysis'!D362-'STS Analysis'!G362)/'STS Analysis'!D362,"")</f>
        <v>0.53118633514755897</v>
      </c>
      <c r="C362" s="382" t="str">
        <f>+IFERROR(('STS Analysis'!E362-'STS Analysis'!H362)/'STS Analysis'!E362,"")</f>
        <v/>
      </c>
      <c r="D362" s="383">
        <f>IFERROR(('STS Analysis'!D362-'STS Analysis'!G362)/('STS Analysis'!N362-'STS Analysis'!G362),"")</f>
        <v>0.12132161077806201</v>
      </c>
      <c r="E362" s="384"/>
      <c r="F362" s="385" t="str">
        <f>+IFERROR(('STS Analysis'!G362-('STS Analysis'!W362))/'STS Analysis'!G362,"")</f>
        <v/>
      </c>
      <c r="G362" s="386" t="str">
        <f>+IFERROR(('STS Analysis'!H362-'STS Analysis'!X362)/'STS Analysis'!H362,"")</f>
        <v/>
      </c>
      <c r="H362" s="386" t="str">
        <f>+IFERROR(('STS Analysis'!I362-'STS Analysis'!Y362)/'STS Analysis'!I362,"")</f>
        <v/>
      </c>
      <c r="I362" s="386" t="str">
        <f>+IFERROR(('STS Analysis'!J362-'STS Analysis'!Z362)/'STS Analysis'!J362,"")</f>
        <v/>
      </c>
      <c r="J362" s="381" t="str">
        <f>+IFERROR(('STS Analysis'!W362-'STS Analysis'!AD362/1000)/'STS Analysis'!W362,"")</f>
        <v/>
      </c>
      <c r="K362" s="386" t="str">
        <f>+IFERROR(('STS Analysis'!X362-'STS Analysis'!AE362)/'STS Analysis'!X362,"")</f>
        <v/>
      </c>
      <c r="L362" s="386" t="str">
        <f>+IFERROR(('STS Analysis'!Y362-'STS Analysis'!AF362)/'STS Analysis'!Y362,"")</f>
        <v/>
      </c>
      <c r="M362" s="386" t="str">
        <f>+IFERROR(('STS Analysis'!Z362-'STS Analysis'!AG362)/'STS Analysis'!Z362,"")</f>
        <v/>
      </c>
      <c r="N362" s="381" t="str">
        <f>+IFERROR(('STS Analysis'!AD362-'STS Analysis'!AK362)/'STS Analysis'!AD362,"")</f>
        <v/>
      </c>
      <c r="O362" s="386" t="str">
        <f>+IFERROR(('STS Analysis'!AE362-'STS Analysis'!AL362)/'STS Analysis'!AE362,"")</f>
        <v/>
      </c>
      <c r="P362" s="386" t="str">
        <f>+IFERROR(('STS Analysis'!AF362-'STS Analysis'!AM362)/'STS Analysis'!AF362,"")</f>
        <v/>
      </c>
      <c r="Q362" s="386" t="str">
        <f>+IFERROR(('STS Analysis'!AG362-'STS Analysis'!AN362)/'STS Analysis'!AG362,"")</f>
        <v/>
      </c>
      <c r="R362" s="381" t="str">
        <f>+IFERROR(('STS Analysis'!AK362-'STS Analysis'!AQ362)/'STS Analysis'!AK362,"")</f>
        <v/>
      </c>
      <c r="S362" s="386" t="str">
        <f>+IFERROR(('STS Analysis'!AL362-'STS Analysis'!AX362)/'STS Analysis'!AL362,"")</f>
        <v/>
      </c>
      <c r="T362" s="386" t="str">
        <f>+IFERROR(('STS Analysis'!AM362-'STS Analysis'!AY362)/'STS Analysis'!AM362,"")</f>
        <v/>
      </c>
      <c r="U362" s="387" t="str">
        <f>+IFERROR(('STS Analysis'!AN362-'STS Analysis'!AZ362)/'STS Analysis'!AN362,"")</f>
        <v/>
      </c>
      <c r="V362" s="385" t="str">
        <f>+IFERROR(('STS Analysis'!D362-'STS Analysis'!AQ362/1000)/'STS Analysis'!D362,"")</f>
        <v/>
      </c>
      <c r="W362" s="388" t="str">
        <f>+IFERROR(('STS Analysis'!E362-'STS Analysis'!AX362)/'STS Analysis'!E362,"")</f>
        <v/>
      </c>
      <c r="X362" s="386" t="str">
        <f>+IFERROR(('STS Analysis'!I362-'STS Analysis'!AY362)/'STS Analysis'!I362,"")</f>
        <v/>
      </c>
      <c r="Y362" s="386" t="str">
        <f>+IFERROR(('STS Analysis'!J362-'STS Analysis'!AZ362)/'STS Analysis'!J362,"")</f>
        <v/>
      </c>
      <c r="Z362" s="389" t="str">
        <f>+IFERROR(('STS Analysis'!K362-'STS Analysis'!BA362)/'STS Analysis'!K362,"")</f>
        <v/>
      </c>
      <c r="AA362" s="381"/>
      <c r="AB362" s="386" t="str">
        <f>+IFERROR(('STS Analysis'!H362-'STS Analysis'!BD362)/'STS Analysis'!H362,"")</f>
        <v/>
      </c>
      <c r="AC362" s="386" t="str">
        <f>+IFERROR(('STS Analysis'!I362-'STS Analysis'!BE362)/'STS Analysis'!I362,"")</f>
        <v/>
      </c>
      <c r="AD362" s="387" t="str">
        <f>+IFERROR(('STS Analysis'!J362-'STS Analysis'!BF362)/'STS Analysis'!J362,"")</f>
        <v/>
      </c>
      <c r="AE362" s="385" t="str">
        <f>+IFERROR(('STS Analysis'!BC362-'STS Analysis'!BI362)/'STS Analysis'!BC362,"")</f>
        <v/>
      </c>
      <c r="AF362" s="386" t="str">
        <f>+IFERROR(('STS Analysis'!BD362-'STS Analysis'!BJ362)/'STS Analysis'!BD362,"")</f>
        <v/>
      </c>
      <c r="AG362" s="386" t="str">
        <f>+IFERROR(('STS Analysis'!BE362-'STS Analysis'!BK362)/'STS Analysis'!BE362,"")</f>
        <v/>
      </c>
      <c r="AH362" s="386" t="str">
        <f>+IFERROR(('STS Analysis'!BF362-'STS Analysis'!BL362)/'STS Analysis'!BF362,"")</f>
        <v/>
      </c>
      <c r="AI362" s="381" t="str">
        <f>+IFERROR(('STS Analysis'!D362-'STS Analysis'!BI362/1000)/'STS Analysis'!D362,"")</f>
        <v/>
      </c>
      <c r="AJ362" s="390" t="str">
        <f>+IFERROR(('STS Analysis'!E362-'STS Analysis'!BJ362)/'STS Analysis'!E362,"")</f>
        <v/>
      </c>
      <c r="AK362" s="386" t="str">
        <f>+IFERROR(('STS Analysis'!I362-'STS Analysis'!BK362)/'STS Analysis'!I362,"")</f>
        <v/>
      </c>
      <c r="AL362" s="386" t="str">
        <f>+IFERROR(('STS Analysis'!J362-'STS Analysis'!BL362)/'STS Analysis'!J362,"")</f>
        <v/>
      </c>
      <c r="AM362" s="387" t="str">
        <f>+IFERROR(('STS Analysis'!K362-'STS Analysis'!BM362)/'STS Analysis'!K362,"")</f>
        <v/>
      </c>
      <c r="AN362" s="391"/>
    </row>
    <row r="363" spans="1:40" ht="15" thickBot="1" x14ac:dyDescent="0.4">
      <c r="A363" s="306">
        <v>43774</v>
      </c>
      <c r="B363" s="381" t="str">
        <f>+IFERROR(('STS Analysis'!D363-'STS Analysis'!G363)/'STS Analysis'!D363,"")</f>
        <v/>
      </c>
      <c r="C363" s="382" t="str">
        <f>+IFERROR(('STS Analysis'!E363-'STS Analysis'!H363)/'STS Analysis'!E363,"")</f>
        <v/>
      </c>
      <c r="D363" s="383" t="str">
        <f>IFERROR(('STS Analysis'!D363-'STS Analysis'!G363)/('STS Analysis'!N363-'STS Analysis'!G363),"")</f>
        <v/>
      </c>
      <c r="E363" s="384"/>
      <c r="F363" s="385" t="str">
        <f>+IFERROR(('STS Analysis'!G363-('STS Analysis'!W363))/'STS Analysis'!G363,"")</f>
        <v/>
      </c>
      <c r="G363" s="386" t="str">
        <f>+IFERROR(('STS Analysis'!H363-'STS Analysis'!X363)/'STS Analysis'!H363,"")</f>
        <v/>
      </c>
      <c r="H363" s="386" t="str">
        <f>+IFERROR(('STS Analysis'!I363-'STS Analysis'!Y363)/'STS Analysis'!I363,"")</f>
        <v/>
      </c>
      <c r="I363" s="386" t="str">
        <f>+IFERROR(('STS Analysis'!J363-'STS Analysis'!Z363)/'STS Analysis'!J363,"")</f>
        <v/>
      </c>
      <c r="J363" s="381" t="str">
        <f>+IFERROR(('STS Analysis'!W363-'STS Analysis'!AD363/1000)/'STS Analysis'!W363,"")</f>
        <v/>
      </c>
      <c r="K363" s="386" t="str">
        <f>+IFERROR(('STS Analysis'!X363-'STS Analysis'!AE363)/'STS Analysis'!X363,"")</f>
        <v/>
      </c>
      <c r="L363" s="386" t="str">
        <f>+IFERROR(('STS Analysis'!Y363-'STS Analysis'!AF363)/'STS Analysis'!Y363,"")</f>
        <v/>
      </c>
      <c r="M363" s="386" t="str">
        <f>+IFERROR(('STS Analysis'!Z363-'STS Analysis'!AG363)/'STS Analysis'!Z363,"")</f>
        <v/>
      </c>
      <c r="N363" s="381" t="str">
        <f>+IFERROR(('STS Analysis'!AD363-'STS Analysis'!AK363)/'STS Analysis'!AD363,"")</f>
        <v/>
      </c>
      <c r="O363" s="386" t="str">
        <f>+IFERROR(('STS Analysis'!AE363-'STS Analysis'!AL363)/'STS Analysis'!AE363,"")</f>
        <v/>
      </c>
      <c r="P363" s="386" t="str">
        <f>+IFERROR(('STS Analysis'!AF363-'STS Analysis'!AM363)/'STS Analysis'!AF363,"")</f>
        <v/>
      </c>
      <c r="Q363" s="386" t="str">
        <f>+IFERROR(('STS Analysis'!AG363-'STS Analysis'!AN363)/'STS Analysis'!AG363,"")</f>
        <v/>
      </c>
      <c r="R363" s="381" t="str">
        <f>+IFERROR(('STS Analysis'!AK363-'STS Analysis'!AQ363)/'STS Analysis'!AK363,"")</f>
        <v/>
      </c>
      <c r="S363" s="386" t="str">
        <f>+IFERROR(('STS Analysis'!AL363-'STS Analysis'!AX363)/'STS Analysis'!AL363,"")</f>
        <v/>
      </c>
      <c r="T363" s="386" t="str">
        <f>+IFERROR(('STS Analysis'!AM363-'STS Analysis'!AY363)/'STS Analysis'!AM363,"")</f>
        <v/>
      </c>
      <c r="U363" s="387" t="str">
        <f>+IFERROR(('STS Analysis'!AN363-'STS Analysis'!AZ363)/'STS Analysis'!AN363,"")</f>
        <v/>
      </c>
      <c r="V363" s="385" t="str">
        <f>+IFERROR(('STS Analysis'!D363-'STS Analysis'!AQ363/1000)/'STS Analysis'!D363,"")</f>
        <v/>
      </c>
      <c r="W363" s="388" t="str">
        <f>+IFERROR(('STS Analysis'!E363-'STS Analysis'!AX363)/'STS Analysis'!E363,"")</f>
        <v/>
      </c>
      <c r="X363" s="386" t="str">
        <f>+IFERROR(('STS Analysis'!I363-'STS Analysis'!AY363)/'STS Analysis'!I363,"")</f>
        <v/>
      </c>
      <c r="Y363" s="386" t="str">
        <f>+IFERROR(('STS Analysis'!J363-'STS Analysis'!AZ363)/'STS Analysis'!J363,"")</f>
        <v/>
      </c>
      <c r="Z363" s="389" t="str">
        <f>+IFERROR(('STS Analysis'!K363-'STS Analysis'!BA363)/'STS Analysis'!K363,"")</f>
        <v/>
      </c>
      <c r="AA363" s="381"/>
      <c r="AB363" s="386" t="str">
        <f>+IFERROR(('STS Analysis'!H363-'STS Analysis'!BD363)/'STS Analysis'!H363,"")</f>
        <v/>
      </c>
      <c r="AC363" s="386" t="str">
        <f>+IFERROR(('STS Analysis'!I363-'STS Analysis'!BE363)/'STS Analysis'!I363,"")</f>
        <v/>
      </c>
      <c r="AD363" s="387" t="str">
        <f>+IFERROR(('STS Analysis'!J363-'STS Analysis'!BF363)/'STS Analysis'!J363,"")</f>
        <v/>
      </c>
      <c r="AE363" s="385" t="str">
        <f>+IFERROR(('STS Analysis'!BC363-'STS Analysis'!BI363)/'STS Analysis'!BC363,"")</f>
        <v/>
      </c>
      <c r="AF363" s="386" t="str">
        <f>+IFERROR(('STS Analysis'!BD363-'STS Analysis'!BJ363)/'STS Analysis'!BD363,"")</f>
        <v/>
      </c>
      <c r="AG363" s="386" t="str">
        <f>+IFERROR(('STS Analysis'!BE363-'STS Analysis'!BK363)/'STS Analysis'!BE363,"")</f>
        <v/>
      </c>
      <c r="AH363" s="386" t="str">
        <f>+IFERROR(('STS Analysis'!BF363-'STS Analysis'!BL363)/'STS Analysis'!BF363,"")</f>
        <v/>
      </c>
      <c r="AI363" s="381" t="str">
        <f>+IFERROR(('STS Analysis'!D363-'STS Analysis'!BI363/1000)/'STS Analysis'!D363,"")</f>
        <v/>
      </c>
      <c r="AJ363" s="390" t="str">
        <f>+IFERROR(('STS Analysis'!E363-'STS Analysis'!BJ363)/'STS Analysis'!E363,"")</f>
        <v/>
      </c>
      <c r="AK363" s="386" t="str">
        <f>+IFERROR(('STS Analysis'!I363-'STS Analysis'!BK363)/'STS Analysis'!I363,"")</f>
        <v/>
      </c>
      <c r="AL363" s="386" t="str">
        <f>+IFERROR(('STS Analysis'!J363-'STS Analysis'!BL363)/'STS Analysis'!J363,"")</f>
        <v/>
      </c>
      <c r="AM363" s="387" t="str">
        <f>+IFERROR(('STS Analysis'!K363-'STS Analysis'!BM363)/'STS Analysis'!K363,"")</f>
        <v/>
      </c>
      <c r="AN363" s="391"/>
    </row>
    <row r="364" spans="1:40" ht="15" thickBot="1" x14ac:dyDescent="0.4">
      <c r="A364" s="306">
        <v>43775</v>
      </c>
      <c r="B364" s="381" t="str">
        <f>+IFERROR(('STS Analysis'!D364-'STS Analysis'!G364)/'STS Analysis'!D364,"")</f>
        <v/>
      </c>
      <c r="C364" s="382">
        <f>+IFERROR(('STS Analysis'!E364-'STS Analysis'!H364)/'STS Analysis'!E364,"")</f>
        <v>0.54117647058823526</v>
      </c>
      <c r="D364" s="383" t="str">
        <f>IFERROR(('STS Analysis'!D364-'STS Analysis'!G364)/('STS Analysis'!N364-'STS Analysis'!G364),"")</f>
        <v/>
      </c>
      <c r="E364" s="384"/>
      <c r="F364" s="385" t="str">
        <f>+IFERROR(('STS Analysis'!G364-('STS Analysis'!W364))/'STS Analysis'!G364,"")</f>
        <v/>
      </c>
      <c r="G364" s="386">
        <f>+IFERROR(('STS Analysis'!H364-'STS Analysis'!X364)/'STS Analysis'!H364,"")</f>
        <v>-5.1282051282051282E-3</v>
      </c>
      <c r="H364" s="386">
        <f>+IFERROR(('STS Analysis'!I364-'STS Analysis'!Y364)/'STS Analysis'!I364,"")</f>
        <v>0.1484375</v>
      </c>
      <c r="I364" s="386">
        <f>+IFERROR(('STS Analysis'!J364-'STS Analysis'!Z364)/'STS Analysis'!J364,"")</f>
        <v>-0.22448979591836735</v>
      </c>
      <c r="J364" s="381" t="str">
        <f>+IFERROR(('STS Analysis'!W364-'STS Analysis'!AD364/1000)/'STS Analysis'!W364,"")</f>
        <v/>
      </c>
      <c r="K364" s="386">
        <f>+IFERROR(('STS Analysis'!X364-'STS Analysis'!AE364)/'STS Analysis'!X364,"")</f>
        <v>1</v>
      </c>
      <c r="L364" s="386">
        <f>+IFERROR(('STS Analysis'!Y364-'STS Analysis'!AF364)/'STS Analysis'!Y364,"")</f>
        <v>0.18042813455657492</v>
      </c>
      <c r="M364" s="386">
        <f>+IFERROR(('STS Analysis'!Z364-'STS Analysis'!AG364)/'STS Analysis'!Z364,"")</f>
        <v>0.55555555555555558</v>
      </c>
      <c r="N364" s="381" t="str">
        <f>+IFERROR(('STS Analysis'!AD364-'STS Analysis'!AK364)/'STS Analysis'!AD364,"")</f>
        <v/>
      </c>
      <c r="O364" s="386" t="str">
        <f>+IFERROR(('STS Analysis'!AE364-'STS Analysis'!AL364)/'STS Analysis'!AE364,"")</f>
        <v/>
      </c>
      <c r="P364" s="386" t="str">
        <f>+IFERROR(('STS Analysis'!AF364-'STS Analysis'!AM364)/'STS Analysis'!AF364,"")</f>
        <v/>
      </c>
      <c r="Q364" s="386" t="str">
        <f>+IFERROR(('STS Analysis'!AG364-'STS Analysis'!AN364)/'STS Analysis'!AG364,"")</f>
        <v/>
      </c>
      <c r="R364" s="381" t="str">
        <f>+IFERROR(('STS Analysis'!AK364-'STS Analysis'!AQ364)/'STS Analysis'!AK364,"")</f>
        <v/>
      </c>
      <c r="S364" s="386" t="str">
        <f>+IFERROR(('STS Analysis'!AL364-'STS Analysis'!AX364)/'STS Analysis'!AL364,"")</f>
        <v/>
      </c>
      <c r="T364" s="386" t="str">
        <f>+IFERROR(('STS Analysis'!AM364-'STS Analysis'!AY364)/'STS Analysis'!AM364,"")</f>
        <v/>
      </c>
      <c r="U364" s="387" t="str">
        <f>+IFERROR(('STS Analysis'!AN364-'STS Analysis'!AZ364)/'STS Analysis'!AN364,"")</f>
        <v/>
      </c>
      <c r="V364" s="385" t="str">
        <f>+IFERROR(('STS Analysis'!D364-'STS Analysis'!AQ364/1000)/'STS Analysis'!D364,"")</f>
        <v/>
      </c>
      <c r="W364" s="388">
        <f>+IFERROR(('STS Analysis'!E364-'STS Analysis'!AX364)/'STS Analysis'!E364,"")</f>
        <v>1</v>
      </c>
      <c r="X364" s="386">
        <f>+IFERROR(('STS Analysis'!I364-'STS Analysis'!AY364)/'STS Analysis'!I364,"")</f>
        <v>0.72135416666666663</v>
      </c>
      <c r="Y364" s="386">
        <f>+IFERROR(('STS Analysis'!J364-'STS Analysis'!AZ364)/'STS Analysis'!J364,"")</f>
        <v>1</v>
      </c>
      <c r="Z364" s="389">
        <f>+IFERROR(('STS Analysis'!K364-'STS Analysis'!BA364)/'STS Analysis'!K364,"")</f>
        <v>1</v>
      </c>
      <c r="AA364" s="381"/>
      <c r="AB364" s="386">
        <f>+IFERROR(('STS Analysis'!H364-'STS Analysis'!BD364)/'STS Analysis'!H364,"")</f>
        <v>1</v>
      </c>
      <c r="AC364" s="386">
        <f>+IFERROR(('STS Analysis'!I364-'STS Analysis'!BE364)/'STS Analysis'!I364,"")</f>
        <v>0.65104166666666663</v>
      </c>
      <c r="AD364" s="387">
        <f>+IFERROR(('STS Analysis'!J364-'STS Analysis'!BF364)/'STS Analysis'!J364,"")</f>
        <v>-0.34693877551020408</v>
      </c>
      <c r="AE364" s="385">
        <f>+IFERROR(('STS Analysis'!BC364-'STS Analysis'!BI364)/'STS Analysis'!BC364,"")</f>
        <v>0.28947368421050096</v>
      </c>
      <c r="AF364" s="386" t="str">
        <f>+IFERROR(('STS Analysis'!BD364-'STS Analysis'!BJ364)/'STS Analysis'!BD364,"")</f>
        <v/>
      </c>
      <c r="AG364" s="386">
        <f>+IFERROR(('STS Analysis'!BE364-'STS Analysis'!BK364)/'STS Analysis'!BE364,"")</f>
        <v>0.23880597014925373</v>
      </c>
      <c r="AH364" s="386">
        <f>+IFERROR(('STS Analysis'!BF364-'STS Analysis'!BL364)/'STS Analysis'!BF364,"")</f>
        <v>-0.36464646464646461</v>
      </c>
      <c r="AI364" s="381" t="str">
        <f>+IFERROR(('STS Analysis'!D364-'STS Analysis'!BI364/1000)/'STS Analysis'!D364,"")</f>
        <v/>
      </c>
      <c r="AJ364" s="390">
        <f>+IFERROR(('STS Analysis'!E364-'STS Analysis'!BJ364)/'STS Analysis'!E364,"")</f>
        <v>1</v>
      </c>
      <c r="AK364" s="386">
        <f>+IFERROR(('STS Analysis'!I364-'STS Analysis'!BK364)/'STS Analysis'!I364,"")</f>
        <v>0.734375</v>
      </c>
      <c r="AL364" s="386">
        <f>+IFERROR(('STS Analysis'!J364-'STS Analysis'!BL364)/'STS Analysis'!J364,"")</f>
        <v>-0.838095238095238</v>
      </c>
      <c r="AM364" s="387">
        <f>+IFERROR(('STS Analysis'!K364-'STS Analysis'!BM364)/'STS Analysis'!K364,"")</f>
        <v>1</v>
      </c>
      <c r="AN364" s="391"/>
    </row>
    <row r="365" spans="1:40" ht="15" thickBot="1" x14ac:dyDescent="0.4">
      <c r="A365" s="306">
        <v>43776</v>
      </c>
      <c r="B365" s="381" t="str">
        <f>+IFERROR(('STS Analysis'!D365-'STS Analysis'!G365)/'STS Analysis'!D365,"")</f>
        <v/>
      </c>
      <c r="C365" s="382" t="str">
        <f>+IFERROR(('STS Analysis'!E365-'STS Analysis'!H365)/'STS Analysis'!E365,"")</f>
        <v/>
      </c>
      <c r="D365" s="383" t="str">
        <f>IFERROR(('STS Analysis'!D365-'STS Analysis'!G365)/('STS Analysis'!N365-'STS Analysis'!G365),"")</f>
        <v/>
      </c>
      <c r="E365" s="384"/>
      <c r="F365" s="385" t="str">
        <f>+IFERROR(('STS Analysis'!G365-('STS Analysis'!W365))/'STS Analysis'!G365,"")</f>
        <v/>
      </c>
      <c r="G365" s="386" t="str">
        <f>+IFERROR(('STS Analysis'!H365-'STS Analysis'!X365)/'STS Analysis'!H365,"")</f>
        <v/>
      </c>
      <c r="H365" s="386" t="str">
        <f>+IFERROR(('STS Analysis'!I365-'STS Analysis'!Y365)/'STS Analysis'!I365,"")</f>
        <v/>
      </c>
      <c r="I365" s="386" t="str">
        <f>+IFERROR(('STS Analysis'!J365-'STS Analysis'!Z365)/'STS Analysis'!J365,"")</f>
        <v/>
      </c>
      <c r="J365" s="381" t="str">
        <f>+IFERROR(('STS Analysis'!W365-'STS Analysis'!AD365/1000)/'STS Analysis'!W365,"")</f>
        <v/>
      </c>
      <c r="K365" s="386" t="str">
        <f>+IFERROR(('STS Analysis'!X365-'STS Analysis'!AE365)/'STS Analysis'!X365,"")</f>
        <v/>
      </c>
      <c r="L365" s="386" t="str">
        <f>+IFERROR(('STS Analysis'!Y365-'STS Analysis'!AF365)/'STS Analysis'!Y365,"")</f>
        <v/>
      </c>
      <c r="M365" s="386" t="str">
        <f>+IFERROR(('STS Analysis'!Z365-'STS Analysis'!AG365)/'STS Analysis'!Z365,"")</f>
        <v/>
      </c>
      <c r="N365" s="381" t="str">
        <f>+IFERROR(('STS Analysis'!AD365-'STS Analysis'!AK365)/'STS Analysis'!AD365,"")</f>
        <v/>
      </c>
      <c r="O365" s="386" t="str">
        <f>+IFERROR(('STS Analysis'!AE365-'STS Analysis'!AL365)/'STS Analysis'!AE365,"")</f>
        <v/>
      </c>
      <c r="P365" s="386" t="str">
        <f>+IFERROR(('STS Analysis'!AF365-'STS Analysis'!AM365)/'STS Analysis'!AF365,"")</f>
        <v/>
      </c>
      <c r="Q365" s="386" t="str">
        <f>+IFERROR(('STS Analysis'!AG365-'STS Analysis'!AN365)/'STS Analysis'!AG365,"")</f>
        <v/>
      </c>
      <c r="R365" s="381" t="str">
        <f>+IFERROR(('STS Analysis'!AK365-'STS Analysis'!AQ365)/'STS Analysis'!AK365,"")</f>
        <v/>
      </c>
      <c r="S365" s="386" t="str">
        <f>+IFERROR(('STS Analysis'!AL365-'STS Analysis'!AX365)/'STS Analysis'!AL365,"")</f>
        <v/>
      </c>
      <c r="T365" s="386" t="str">
        <f>+IFERROR(('STS Analysis'!AM365-'STS Analysis'!AY365)/'STS Analysis'!AM365,"")</f>
        <v/>
      </c>
      <c r="U365" s="387" t="str">
        <f>+IFERROR(('STS Analysis'!AN365-'STS Analysis'!AZ365)/'STS Analysis'!AN365,"")</f>
        <v/>
      </c>
      <c r="V365" s="385" t="str">
        <f>+IFERROR(('STS Analysis'!D365-'STS Analysis'!AQ365/1000)/'STS Analysis'!D365,"")</f>
        <v/>
      </c>
      <c r="W365" s="388" t="str">
        <f>+IFERROR(('STS Analysis'!E365-'STS Analysis'!AX365)/'STS Analysis'!E365,"")</f>
        <v/>
      </c>
      <c r="X365" s="386" t="str">
        <f>+IFERROR(('STS Analysis'!I365-'STS Analysis'!AY365)/'STS Analysis'!I365,"")</f>
        <v/>
      </c>
      <c r="Y365" s="386" t="str">
        <f>+IFERROR(('STS Analysis'!J365-'STS Analysis'!AZ365)/'STS Analysis'!J365,"")</f>
        <v/>
      </c>
      <c r="Z365" s="389" t="str">
        <f>+IFERROR(('STS Analysis'!K365-'STS Analysis'!BA365)/'STS Analysis'!K365,"")</f>
        <v/>
      </c>
      <c r="AA365" s="381"/>
      <c r="AB365" s="386" t="str">
        <f>+IFERROR(('STS Analysis'!H365-'STS Analysis'!BD365)/'STS Analysis'!H365,"")</f>
        <v/>
      </c>
      <c r="AC365" s="386" t="str">
        <f>+IFERROR(('STS Analysis'!I365-'STS Analysis'!BE365)/'STS Analysis'!I365,"")</f>
        <v/>
      </c>
      <c r="AD365" s="387" t="str">
        <f>+IFERROR(('STS Analysis'!J365-'STS Analysis'!BF365)/'STS Analysis'!J365,"")</f>
        <v/>
      </c>
      <c r="AE365" s="385" t="str">
        <f>+IFERROR(('STS Analysis'!BC365-'STS Analysis'!BI365)/'STS Analysis'!BC365,"")</f>
        <v/>
      </c>
      <c r="AF365" s="386" t="str">
        <f>+IFERROR(('STS Analysis'!BD365-'STS Analysis'!BJ365)/'STS Analysis'!BD365,"")</f>
        <v/>
      </c>
      <c r="AG365" s="386" t="str">
        <f>+IFERROR(('STS Analysis'!BE365-'STS Analysis'!BK365)/'STS Analysis'!BE365,"")</f>
        <v/>
      </c>
      <c r="AH365" s="386" t="str">
        <f>+IFERROR(('STS Analysis'!BF365-'STS Analysis'!BL365)/'STS Analysis'!BF365,"")</f>
        <v/>
      </c>
      <c r="AI365" s="381" t="str">
        <f>+IFERROR(('STS Analysis'!D365-'STS Analysis'!BI365/1000)/'STS Analysis'!D365,"")</f>
        <v/>
      </c>
      <c r="AJ365" s="390" t="str">
        <f>+IFERROR(('STS Analysis'!E365-'STS Analysis'!BJ365)/'STS Analysis'!E365,"")</f>
        <v/>
      </c>
      <c r="AK365" s="386" t="str">
        <f>+IFERROR(('STS Analysis'!I365-'STS Analysis'!BK365)/'STS Analysis'!I365,"")</f>
        <v/>
      </c>
      <c r="AL365" s="386" t="str">
        <f>+IFERROR(('STS Analysis'!J365-'STS Analysis'!BL365)/'STS Analysis'!J365,"")</f>
        <v/>
      </c>
      <c r="AM365" s="387" t="str">
        <f>+IFERROR(('STS Analysis'!K365-'STS Analysis'!BM365)/'STS Analysis'!K365,"")</f>
        <v/>
      </c>
      <c r="AN365" s="391"/>
    </row>
    <row r="366" spans="1:40" ht="15" thickBot="1" x14ac:dyDescent="0.4">
      <c r="A366" s="306">
        <v>43777</v>
      </c>
      <c r="B366" s="381">
        <f>+IFERROR(('STS Analysis'!D366-'STS Analysis'!G366)/'STS Analysis'!D366,"")</f>
        <v>1.1957290468668031</v>
      </c>
      <c r="C366" s="382" t="str">
        <f>+IFERROR(('STS Analysis'!E366-'STS Analysis'!H366)/'STS Analysis'!E366,"")</f>
        <v/>
      </c>
      <c r="D366" s="383">
        <f>IFERROR(('STS Analysis'!D366-'STS Analysis'!G366)/('STS Analysis'!N366-'STS Analysis'!G366),"")</f>
        <v>-0.61841399967575306</v>
      </c>
      <c r="E366" s="384"/>
      <c r="F366" s="385" t="str">
        <f>+IFERROR(('STS Analysis'!G366-('STS Analysis'!W366))/'STS Analysis'!G366,"")</f>
        <v/>
      </c>
      <c r="G366" s="386" t="str">
        <f>+IFERROR(('STS Analysis'!H366-'STS Analysis'!X366)/'STS Analysis'!H366,"")</f>
        <v/>
      </c>
      <c r="H366" s="386" t="str">
        <f>+IFERROR(('STS Analysis'!I366-'STS Analysis'!Y366)/'STS Analysis'!I366,"")</f>
        <v/>
      </c>
      <c r="I366" s="386" t="str">
        <f>+IFERROR(('STS Analysis'!J366-'STS Analysis'!Z366)/'STS Analysis'!J366,"")</f>
        <v/>
      </c>
      <c r="J366" s="381" t="str">
        <f>+IFERROR(('STS Analysis'!W366-'STS Analysis'!AD366/1000)/'STS Analysis'!W366,"")</f>
        <v/>
      </c>
      <c r="K366" s="386" t="str">
        <f>+IFERROR(('STS Analysis'!X366-'STS Analysis'!AE366)/'STS Analysis'!X366,"")</f>
        <v/>
      </c>
      <c r="L366" s="386" t="str">
        <f>+IFERROR(('STS Analysis'!Y366-'STS Analysis'!AF366)/'STS Analysis'!Y366,"")</f>
        <v/>
      </c>
      <c r="M366" s="386" t="str">
        <f>+IFERROR(('STS Analysis'!Z366-'STS Analysis'!AG366)/'STS Analysis'!Z366,"")</f>
        <v/>
      </c>
      <c r="N366" s="381" t="str">
        <f>+IFERROR(('STS Analysis'!AD366-'STS Analysis'!AK366)/'STS Analysis'!AD366,"")</f>
        <v/>
      </c>
      <c r="O366" s="386" t="str">
        <f>+IFERROR(('STS Analysis'!AE366-'STS Analysis'!AL366)/'STS Analysis'!AE366,"")</f>
        <v/>
      </c>
      <c r="P366" s="386" t="str">
        <f>+IFERROR(('STS Analysis'!AF366-'STS Analysis'!AM366)/'STS Analysis'!AF366,"")</f>
        <v/>
      </c>
      <c r="Q366" s="386" t="str">
        <f>+IFERROR(('STS Analysis'!AG366-'STS Analysis'!AN366)/'STS Analysis'!AG366,"")</f>
        <v/>
      </c>
      <c r="R366" s="381" t="str">
        <f>+IFERROR(('STS Analysis'!AK366-'STS Analysis'!AQ366)/'STS Analysis'!AK366,"")</f>
        <v/>
      </c>
      <c r="S366" s="386" t="str">
        <f>+IFERROR(('STS Analysis'!AL366-'STS Analysis'!AX366)/'STS Analysis'!AL366,"")</f>
        <v/>
      </c>
      <c r="T366" s="386" t="str">
        <f>+IFERROR(('STS Analysis'!AM366-'STS Analysis'!AY366)/'STS Analysis'!AM366,"")</f>
        <v/>
      </c>
      <c r="U366" s="387" t="str">
        <f>+IFERROR(('STS Analysis'!AN366-'STS Analysis'!AZ366)/'STS Analysis'!AN366,"")</f>
        <v/>
      </c>
      <c r="V366" s="385" t="str">
        <f>+IFERROR(('STS Analysis'!D366-'STS Analysis'!AQ366/1000)/'STS Analysis'!D366,"")</f>
        <v/>
      </c>
      <c r="W366" s="388" t="str">
        <f>+IFERROR(('STS Analysis'!E366-'STS Analysis'!AX366)/'STS Analysis'!E366,"")</f>
        <v/>
      </c>
      <c r="X366" s="386" t="str">
        <f>+IFERROR(('STS Analysis'!I366-'STS Analysis'!AY366)/'STS Analysis'!I366,"")</f>
        <v/>
      </c>
      <c r="Y366" s="386" t="str">
        <f>+IFERROR(('STS Analysis'!J366-'STS Analysis'!AZ366)/'STS Analysis'!J366,"")</f>
        <v/>
      </c>
      <c r="Z366" s="389" t="str">
        <f>+IFERROR(('STS Analysis'!K366-'STS Analysis'!BA366)/'STS Analysis'!K366,"")</f>
        <v/>
      </c>
      <c r="AA366" s="381"/>
      <c r="AB366" s="386" t="str">
        <f>+IFERROR(('STS Analysis'!H366-'STS Analysis'!BD366)/'STS Analysis'!H366,"")</f>
        <v/>
      </c>
      <c r="AC366" s="386" t="str">
        <f>+IFERROR(('STS Analysis'!I366-'STS Analysis'!BE366)/'STS Analysis'!I366,"")</f>
        <v/>
      </c>
      <c r="AD366" s="387" t="str">
        <f>+IFERROR(('STS Analysis'!J366-'STS Analysis'!BF366)/'STS Analysis'!J366,"")</f>
        <v/>
      </c>
      <c r="AE366" s="385" t="str">
        <f>+IFERROR(('STS Analysis'!BC366-'STS Analysis'!BI366)/'STS Analysis'!BC366,"")</f>
        <v/>
      </c>
      <c r="AF366" s="386" t="str">
        <f>+IFERROR(('STS Analysis'!BD366-'STS Analysis'!BJ366)/'STS Analysis'!BD366,"")</f>
        <v/>
      </c>
      <c r="AG366" s="386" t="str">
        <f>+IFERROR(('STS Analysis'!BE366-'STS Analysis'!BK366)/'STS Analysis'!BE366,"")</f>
        <v/>
      </c>
      <c r="AH366" s="386" t="str">
        <f>+IFERROR(('STS Analysis'!BF366-'STS Analysis'!BL366)/'STS Analysis'!BF366,"")</f>
        <v/>
      </c>
      <c r="AI366" s="381" t="str">
        <f>+IFERROR(('STS Analysis'!D366-'STS Analysis'!BI366/1000)/'STS Analysis'!D366,"")</f>
        <v/>
      </c>
      <c r="AJ366" s="390" t="str">
        <f>+IFERROR(('STS Analysis'!E366-'STS Analysis'!BJ366)/'STS Analysis'!E366,"")</f>
        <v/>
      </c>
      <c r="AK366" s="386" t="str">
        <f>+IFERROR(('STS Analysis'!I366-'STS Analysis'!BK366)/'STS Analysis'!I366,"")</f>
        <v/>
      </c>
      <c r="AL366" s="386" t="str">
        <f>+IFERROR(('STS Analysis'!J366-'STS Analysis'!BL366)/'STS Analysis'!J366,"")</f>
        <v/>
      </c>
      <c r="AM366" s="387" t="str">
        <f>+IFERROR(('STS Analysis'!K366-'STS Analysis'!BM366)/'STS Analysis'!K366,"")</f>
        <v/>
      </c>
      <c r="AN366" s="391"/>
    </row>
    <row r="367" spans="1:40" ht="15" thickBot="1" x14ac:dyDescent="0.4">
      <c r="A367" s="306">
        <v>43778</v>
      </c>
      <c r="B367" s="392" t="str">
        <f>+IFERROR(('STS Analysis'!D367-'STS Analysis'!G367)/'STS Analysis'!D367,"")</f>
        <v/>
      </c>
      <c r="C367" s="392" t="str">
        <f>+IFERROR(('STS Analysis'!E367-'STS Analysis'!H367)/'STS Analysis'!E367,"")</f>
        <v/>
      </c>
      <c r="D367" s="392" t="str">
        <f>IFERROR(('STS Analysis'!D367-'STS Analysis'!G367)/('STS Analysis'!N367-'STS Analysis'!G367),"")</f>
        <v/>
      </c>
      <c r="E367" s="392"/>
      <c r="F367" s="392" t="str">
        <f>+IFERROR(('STS Analysis'!G367-('STS Analysis'!W367))/'STS Analysis'!G367,"")</f>
        <v/>
      </c>
      <c r="G367" s="392" t="str">
        <f>+IFERROR(('STS Analysis'!H367-'STS Analysis'!X367)/'STS Analysis'!H367,"")</f>
        <v/>
      </c>
      <c r="H367" s="392" t="str">
        <f>+IFERROR(('STS Analysis'!I367-'STS Analysis'!Y367)/'STS Analysis'!I367,"")</f>
        <v/>
      </c>
      <c r="I367" s="392" t="str">
        <f>+IFERROR(('STS Analysis'!J367-'STS Analysis'!Z367)/'STS Analysis'!J367,"")</f>
        <v/>
      </c>
      <c r="J367" s="392" t="str">
        <f>+IFERROR(('STS Analysis'!W367-'STS Analysis'!AD367/1000)/'STS Analysis'!W367,"")</f>
        <v/>
      </c>
      <c r="K367" s="392" t="str">
        <f>+IFERROR(('STS Analysis'!X367-'STS Analysis'!AE367)/'STS Analysis'!X367,"")</f>
        <v/>
      </c>
      <c r="L367" s="392" t="str">
        <f>+IFERROR(('STS Analysis'!Y367-'STS Analysis'!AF367)/'STS Analysis'!Y367,"")</f>
        <v/>
      </c>
      <c r="M367" s="392" t="str">
        <f>+IFERROR(('STS Analysis'!Z367-'STS Analysis'!AG367)/'STS Analysis'!Z367,"")</f>
        <v/>
      </c>
      <c r="N367" s="392" t="str">
        <f>+IFERROR(('STS Analysis'!AD367-'STS Analysis'!AK367)/'STS Analysis'!AD367,"")</f>
        <v/>
      </c>
      <c r="O367" s="392" t="str">
        <f>+IFERROR(('STS Analysis'!AE367-'STS Analysis'!AL367)/'STS Analysis'!AE367,"")</f>
        <v/>
      </c>
      <c r="P367" s="392" t="str">
        <f>+IFERROR(('STS Analysis'!AF367-'STS Analysis'!AM367)/'STS Analysis'!AF367,"")</f>
        <v/>
      </c>
      <c r="Q367" s="392" t="str">
        <f>+IFERROR(('STS Analysis'!AG367-'STS Analysis'!AN367)/'STS Analysis'!AG367,"")</f>
        <v/>
      </c>
      <c r="R367" s="392" t="str">
        <f>+IFERROR(('STS Analysis'!AK367-'STS Analysis'!AQ367)/'STS Analysis'!AK367,"")</f>
        <v/>
      </c>
      <c r="S367" s="392" t="str">
        <f>+IFERROR(('STS Analysis'!AL367-'STS Analysis'!AX367)/'STS Analysis'!AL367,"")</f>
        <v/>
      </c>
      <c r="T367" s="392" t="str">
        <f>+IFERROR(('STS Analysis'!AM367-'STS Analysis'!AY367)/'STS Analysis'!AM367,"")</f>
        <v/>
      </c>
      <c r="U367" s="392" t="str">
        <f>+IFERROR(('STS Analysis'!AN367-'STS Analysis'!AZ367)/'STS Analysis'!AN367,"")</f>
        <v/>
      </c>
      <c r="V367" s="392" t="str">
        <f>+IFERROR(('STS Analysis'!D367-'STS Analysis'!AQ367/1000)/'STS Analysis'!D367,"")</f>
        <v/>
      </c>
      <c r="W367" s="392" t="str">
        <f>+IFERROR(('STS Analysis'!E367-'STS Analysis'!AX367)/'STS Analysis'!E367,"")</f>
        <v/>
      </c>
      <c r="X367" s="392" t="str">
        <f>+IFERROR(('STS Analysis'!I367-'STS Analysis'!AY367)/'STS Analysis'!I367,"")</f>
        <v/>
      </c>
      <c r="Y367" s="392" t="str">
        <f>+IFERROR(('STS Analysis'!J367-'STS Analysis'!AZ367)/'STS Analysis'!J367,"")</f>
        <v/>
      </c>
      <c r="Z367" s="392" t="str">
        <f>+IFERROR(('STS Analysis'!K367-'STS Analysis'!BA367)/'STS Analysis'!K367,"")</f>
        <v/>
      </c>
      <c r="AA367" s="392"/>
      <c r="AB367" s="392" t="str">
        <f>+IFERROR(('STS Analysis'!H367-'STS Analysis'!BD367)/'STS Analysis'!H367,"")</f>
        <v/>
      </c>
      <c r="AC367" s="392" t="str">
        <f>+IFERROR(('STS Analysis'!I367-'STS Analysis'!BE367)/'STS Analysis'!I367,"")</f>
        <v/>
      </c>
      <c r="AD367" s="392" t="str">
        <f>+IFERROR(('STS Analysis'!J367-'STS Analysis'!BF367)/'STS Analysis'!J367,"")</f>
        <v/>
      </c>
      <c r="AE367" s="392" t="str">
        <f>+IFERROR(('STS Analysis'!BC367-'STS Analysis'!BI367)/'STS Analysis'!BC367,"")</f>
        <v/>
      </c>
      <c r="AF367" s="392" t="str">
        <f>+IFERROR(('STS Analysis'!BD367-'STS Analysis'!BJ367)/'STS Analysis'!BD367,"")</f>
        <v/>
      </c>
      <c r="AG367" s="392" t="str">
        <f>+IFERROR(('STS Analysis'!BE367-'STS Analysis'!BK367)/'STS Analysis'!BE367,"")</f>
        <v/>
      </c>
      <c r="AH367" s="392" t="str">
        <f>+IFERROR(('STS Analysis'!BF367-'STS Analysis'!BL367)/'STS Analysis'!BF367,"")</f>
        <v/>
      </c>
      <c r="AI367" s="392" t="str">
        <f>+IFERROR(('STS Analysis'!D367-'STS Analysis'!BI367/1000)/'STS Analysis'!D367,"")</f>
        <v/>
      </c>
      <c r="AJ367" s="392" t="str">
        <f>+IFERROR(('STS Analysis'!E367-'STS Analysis'!BJ367)/'STS Analysis'!E367,"")</f>
        <v/>
      </c>
      <c r="AK367" s="392" t="str">
        <f>+IFERROR(('STS Analysis'!I367-'STS Analysis'!BK367)/'STS Analysis'!I367,"")</f>
        <v/>
      </c>
      <c r="AL367" s="392" t="str">
        <f>+IFERROR(('STS Analysis'!J367-'STS Analysis'!BL367)/'STS Analysis'!J367,"")</f>
        <v/>
      </c>
      <c r="AM367" s="392" t="str">
        <f>+IFERROR(('STS Analysis'!K367-'STS Analysis'!BM367)/'STS Analysis'!K367,"")</f>
        <v/>
      </c>
      <c r="AN367" s="392"/>
    </row>
    <row r="368" spans="1:40" ht="15" thickBot="1" x14ac:dyDescent="0.4">
      <c r="A368" s="306">
        <v>43779</v>
      </c>
      <c r="B368" s="392" t="str">
        <f>+IFERROR(('STS Analysis'!D368-'STS Analysis'!G368)/'STS Analysis'!D368,"")</f>
        <v/>
      </c>
      <c r="C368" s="392" t="str">
        <f>+IFERROR(('STS Analysis'!E368-'STS Analysis'!H368)/'STS Analysis'!E368,"")</f>
        <v/>
      </c>
      <c r="D368" s="392" t="str">
        <f>IFERROR(('STS Analysis'!D368-'STS Analysis'!G368)/('STS Analysis'!N368-'STS Analysis'!G368),"")</f>
        <v/>
      </c>
      <c r="E368" s="392"/>
      <c r="F368" s="392" t="str">
        <f>+IFERROR(('STS Analysis'!G368-('STS Analysis'!W368))/'STS Analysis'!G368,"")</f>
        <v/>
      </c>
      <c r="G368" s="392" t="str">
        <f>+IFERROR(('STS Analysis'!H368-'STS Analysis'!X368)/'STS Analysis'!H368,"")</f>
        <v/>
      </c>
      <c r="H368" s="392" t="str">
        <f>+IFERROR(('STS Analysis'!I368-'STS Analysis'!Y368)/'STS Analysis'!I368,"")</f>
        <v/>
      </c>
      <c r="I368" s="392" t="str">
        <f>+IFERROR(('STS Analysis'!J368-'STS Analysis'!Z368)/'STS Analysis'!J368,"")</f>
        <v/>
      </c>
      <c r="J368" s="392" t="str">
        <f>+IFERROR(('STS Analysis'!W368-'STS Analysis'!AD368/1000)/'STS Analysis'!W368,"")</f>
        <v/>
      </c>
      <c r="K368" s="392" t="str">
        <f>+IFERROR(('STS Analysis'!X368-'STS Analysis'!AE368)/'STS Analysis'!X368,"")</f>
        <v/>
      </c>
      <c r="L368" s="392" t="str">
        <f>+IFERROR(('STS Analysis'!Y368-'STS Analysis'!AF368)/'STS Analysis'!Y368,"")</f>
        <v/>
      </c>
      <c r="M368" s="392" t="str">
        <f>+IFERROR(('STS Analysis'!Z368-'STS Analysis'!AG368)/'STS Analysis'!Z368,"")</f>
        <v/>
      </c>
      <c r="N368" s="392" t="str">
        <f>+IFERROR(('STS Analysis'!AD368-'STS Analysis'!AK368)/'STS Analysis'!AD368,"")</f>
        <v/>
      </c>
      <c r="O368" s="392" t="str">
        <f>+IFERROR(('STS Analysis'!AE368-'STS Analysis'!AL368)/'STS Analysis'!AE368,"")</f>
        <v/>
      </c>
      <c r="P368" s="392" t="str">
        <f>+IFERROR(('STS Analysis'!AF368-'STS Analysis'!AM368)/'STS Analysis'!AF368,"")</f>
        <v/>
      </c>
      <c r="Q368" s="392" t="str">
        <f>+IFERROR(('STS Analysis'!AG368-'STS Analysis'!AN368)/'STS Analysis'!AG368,"")</f>
        <v/>
      </c>
      <c r="R368" s="392" t="str">
        <f>+IFERROR(('STS Analysis'!AK368-'STS Analysis'!AQ368)/'STS Analysis'!AK368,"")</f>
        <v/>
      </c>
      <c r="S368" s="392" t="str">
        <f>+IFERROR(('STS Analysis'!AL368-'STS Analysis'!AX368)/'STS Analysis'!AL368,"")</f>
        <v/>
      </c>
      <c r="T368" s="392" t="str">
        <f>+IFERROR(('STS Analysis'!AM368-'STS Analysis'!AY368)/'STS Analysis'!AM368,"")</f>
        <v/>
      </c>
      <c r="U368" s="392" t="str">
        <f>+IFERROR(('STS Analysis'!AN368-'STS Analysis'!AZ368)/'STS Analysis'!AN368,"")</f>
        <v/>
      </c>
      <c r="V368" s="392" t="str">
        <f>+IFERROR(('STS Analysis'!D368-'STS Analysis'!AQ368/1000)/'STS Analysis'!D368,"")</f>
        <v/>
      </c>
      <c r="W368" s="392" t="str">
        <f>+IFERROR(('STS Analysis'!E368-'STS Analysis'!AX368)/'STS Analysis'!E368,"")</f>
        <v/>
      </c>
      <c r="X368" s="392" t="str">
        <f>+IFERROR(('STS Analysis'!I368-'STS Analysis'!AY368)/'STS Analysis'!I368,"")</f>
        <v/>
      </c>
      <c r="Y368" s="392" t="str">
        <f>+IFERROR(('STS Analysis'!J368-'STS Analysis'!AZ368)/'STS Analysis'!J368,"")</f>
        <v/>
      </c>
      <c r="Z368" s="392" t="str">
        <f>+IFERROR(('STS Analysis'!K368-'STS Analysis'!BA368)/'STS Analysis'!K368,"")</f>
        <v/>
      </c>
      <c r="AA368" s="392"/>
      <c r="AB368" s="392" t="str">
        <f>+IFERROR(('STS Analysis'!H368-'STS Analysis'!BD368)/'STS Analysis'!H368,"")</f>
        <v/>
      </c>
      <c r="AC368" s="392" t="str">
        <f>+IFERROR(('STS Analysis'!I368-'STS Analysis'!BE368)/'STS Analysis'!I368,"")</f>
        <v/>
      </c>
      <c r="AD368" s="392" t="str">
        <f>+IFERROR(('STS Analysis'!J368-'STS Analysis'!BF368)/'STS Analysis'!J368,"")</f>
        <v/>
      </c>
      <c r="AE368" s="392" t="str">
        <f>+IFERROR(('STS Analysis'!BC368-'STS Analysis'!BI368)/'STS Analysis'!BC368,"")</f>
        <v/>
      </c>
      <c r="AF368" s="392" t="str">
        <f>+IFERROR(('STS Analysis'!BD368-'STS Analysis'!BJ368)/'STS Analysis'!BD368,"")</f>
        <v/>
      </c>
      <c r="AG368" s="392" t="str">
        <f>+IFERROR(('STS Analysis'!BE368-'STS Analysis'!BK368)/'STS Analysis'!BE368,"")</f>
        <v/>
      </c>
      <c r="AH368" s="392" t="str">
        <f>+IFERROR(('STS Analysis'!BF368-'STS Analysis'!BL368)/'STS Analysis'!BF368,"")</f>
        <v/>
      </c>
      <c r="AI368" s="392" t="str">
        <f>+IFERROR(('STS Analysis'!D368-'STS Analysis'!BI368/1000)/'STS Analysis'!D368,"")</f>
        <v/>
      </c>
      <c r="AJ368" s="392" t="str">
        <f>+IFERROR(('STS Analysis'!E368-'STS Analysis'!BJ368)/'STS Analysis'!E368,"")</f>
        <v/>
      </c>
      <c r="AK368" s="392" t="str">
        <f>+IFERROR(('STS Analysis'!I368-'STS Analysis'!BK368)/'STS Analysis'!I368,"")</f>
        <v/>
      </c>
      <c r="AL368" s="392" t="str">
        <f>+IFERROR(('STS Analysis'!J368-'STS Analysis'!BL368)/'STS Analysis'!J368,"")</f>
        <v/>
      </c>
      <c r="AM368" s="392" t="str">
        <f>+IFERROR(('STS Analysis'!K368-'STS Analysis'!BM368)/'STS Analysis'!K368,"")</f>
        <v/>
      </c>
      <c r="AN368" s="392"/>
    </row>
    <row r="369" spans="1:40" ht="15" thickBot="1" x14ac:dyDescent="0.4">
      <c r="A369" s="306">
        <v>43780</v>
      </c>
      <c r="B369" s="381">
        <f>+IFERROR(('STS Analysis'!D369-'STS Analysis'!G369)/'STS Analysis'!D369,"")</f>
        <v>0.80828538409681339</v>
      </c>
      <c r="C369" s="382" t="str">
        <f>+IFERROR(('STS Analysis'!E369-'STS Analysis'!H369)/'STS Analysis'!E369,"")</f>
        <v/>
      </c>
      <c r="D369" s="383" t="str">
        <f>IFERROR(('STS Analysis'!D369-'STS Analysis'!G369)/('STS Analysis'!N369-'STS Analysis'!G369),"")</f>
        <v/>
      </c>
      <c r="E369" s="384"/>
      <c r="F369" s="385" t="str">
        <f>+IFERROR(('STS Analysis'!G369-('STS Analysis'!W369))/'STS Analysis'!G369,"")</f>
        <v/>
      </c>
      <c r="G369" s="386" t="str">
        <f>+IFERROR(('STS Analysis'!H369-'STS Analysis'!X369)/'STS Analysis'!H369,"")</f>
        <v/>
      </c>
      <c r="H369" s="386" t="str">
        <f>+IFERROR(('STS Analysis'!I369-'STS Analysis'!Y369)/'STS Analysis'!I369,"")</f>
        <v/>
      </c>
      <c r="I369" s="386" t="str">
        <f>+IFERROR(('STS Analysis'!J369-'STS Analysis'!Z369)/'STS Analysis'!J369,"")</f>
        <v/>
      </c>
      <c r="J369" s="381" t="str">
        <f>+IFERROR(('STS Analysis'!W369-'STS Analysis'!AD369/1000)/'STS Analysis'!W369,"")</f>
        <v/>
      </c>
      <c r="K369" s="386" t="str">
        <f>+IFERROR(('STS Analysis'!X369-'STS Analysis'!AE369)/'STS Analysis'!X369,"")</f>
        <v/>
      </c>
      <c r="L369" s="386" t="str">
        <f>+IFERROR(('STS Analysis'!Y369-'STS Analysis'!AF369)/'STS Analysis'!Y369,"")</f>
        <v/>
      </c>
      <c r="M369" s="386" t="str">
        <f>+IFERROR(('STS Analysis'!Z369-'STS Analysis'!AG369)/'STS Analysis'!Z369,"")</f>
        <v/>
      </c>
      <c r="N369" s="381" t="str">
        <f>+IFERROR(('STS Analysis'!AD369-'STS Analysis'!AK369)/'STS Analysis'!AD369,"")</f>
        <v/>
      </c>
      <c r="O369" s="386" t="str">
        <f>+IFERROR(('STS Analysis'!AE369-'STS Analysis'!AL369)/'STS Analysis'!AE369,"")</f>
        <v/>
      </c>
      <c r="P369" s="386" t="str">
        <f>+IFERROR(('STS Analysis'!AF369-'STS Analysis'!AM369)/'STS Analysis'!AF369,"")</f>
        <v/>
      </c>
      <c r="Q369" s="386" t="str">
        <f>+IFERROR(('STS Analysis'!AG369-'STS Analysis'!AN369)/'STS Analysis'!AG369,"")</f>
        <v/>
      </c>
      <c r="R369" s="381" t="str">
        <f>+IFERROR(('STS Analysis'!AK369-'STS Analysis'!AQ369)/'STS Analysis'!AK369,"")</f>
        <v/>
      </c>
      <c r="S369" s="386" t="str">
        <f>+IFERROR(('STS Analysis'!AL369-'STS Analysis'!AX369)/'STS Analysis'!AL369,"")</f>
        <v/>
      </c>
      <c r="T369" s="386" t="str">
        <f>+IFERROR(('STS Analysis'!AM369-'STS Analysis'!AY369)/'STS Analysis'!AM369,"")</f>
        <v/>
      </c>
      <c r="U369" s="387" t="str">
        <f>+IFERROR(('STS Analysis'!AN369-'STS Analysis'!AZ369)/'STS Analysis'!AN369,"")</f>
        <v/>
      </c>
      <c r="V369" s="385" t="str">
        <f>+IFERROR(('STS Analysis'!D369-'STS Analysis'!AQ369/1000)/'STS Analysis'!D369,"")</f>
        <v/>
      </c>
      <c r="W369" s="388" t="str">
        <f>+IFERROR(('STS Analysis'!E369-'STS Analysis'!AX369)/'STS Analysis'!E369,"")</f>
        <v/>
      </c>
      <c r="X369" s="386" t="str">
        <f>+IFERROR(('STS Analysis'!I369-'STS Analysis'!AY369)/'STS Analysis'!I369,"")</f>
        <v/>
      </c>
      <c r="Y369" s="386" t="str">
        <f>+IFERROR(('STS Analysis'!J369-'STS Analysis'!AZ369)/'STS Analysis'!J369,"")</f>
        <v/>
      </c>
      <c r="Z369" s="389" t="str">
        <f>+IFERROR(('STS Analysis'!K369-'STS Analysis'!BA369)/'STS Analysis'!K369,"")</f>
        <v/>
      </c>
      <c r="AA369" s="381"/>
      <c r="AB369" s="386" t="str">
        <f>+IFERROR(('STS Analysis'!H369-'STS Analysis'!BD369)/'STS Analysis'!H369,"")</f>
        <v/>
      </c>
      <c r="AC369" s="386" t="str">
        <f>+IFERROR(('STS Analysis'!I369-'STS Analysis'!BE369)/'STS Analysis'!I369,"")</f>
        <v/>
      </c>
      <c r="AD369" s="387" t="str">
        <f>+IFERROR(('STS Analysis'!J369-'STS Analysis'!BF369)/'STS Analysis'!J369,"")</f>
        <v/>
      </c>
      <c r="AE369" s="385" t="str">
        <f>+IFERROR(('STS Analysis'!BC369-'STS Analysis'!BI369)/'STS Analysis'!BC369,"")</f>
        <v/>
      </c>
      <c r="AF369" s="386" t="str">
        <f>+IFERROR(('STS Analysis'!BD369-'STS Analysis'!BJ369)/'STS Analysis'!BD369,"")</f>
        <v/>
      </c>
      <c r="AG369" s="386" t="str">
        <f>+IFERROR(('STS Analysis'!BE369-'STS Analysis'!BK369)/'STS Analysis'!BE369,"")</f>
        <v/>
      </c>
      <c r="AH369" s="386" t="str">
        <f>+IFERROR(('STS Analysis'!BF369-'STS Analysis'!BL369)/'STS Analysis'!BF369,"")</f>
        <v/>
      </c>
      <c r="AI369" s="381" t="str">
        <f>+IFERROR(('STS Analysis'!D369-'STS Analysis'!BI369/1000)/'STS Analysis'!D369,"")</f>
        <v/>
      </c>
      <c r="AJ369" s="390" t="str">
        <f>+IFERROR(('STS Analysis'!E369-'STS Analysis'!BJ369)/'STS Analysis'!E369,"")</f>
        <v/>
      </c>
      <c r="AK369" s="386" t="str">
        <f>+IFERROR(('STS Analysis'!I369-'STS Analysis'!BK369)/'STS Analysis'!I369,"")</f>
        <v/>
      </c>
      <c r="AL369" s="386" t="str">
        <f>+IFERROR(('STS Analysis'!J369-'STS Analysis'!BL369)/'STS Analysis'!J369,"")</f>
        <v/>
      </c>
      <c r="AM369" s="387" t="str">
        <f>+IFERROR(('STS Analysis'!K369-'STS Analysis'!BM369)/'STS Analysis'!K369,"")</f>
        <v/>
      </c>
      <c r="AN369" s="391"/>
    </row>
    <row r="370" spans="1:40" ht="15" thickBot="1" x14ac:dyDescent="0.4">
      <c r="A370" s="306">
        <v>43781</v>
      </c>
      <c r="B370" s="381" t="str">
        <f>+IFERROR(('STS Analysis'!D370-'STS Analysis'!G370)/'STS Analysis'!D370,"")</f>
        <v/>
      </c>
      <c r="C370" s="382" t="str">
        <f>+IFERROR(('STS Analysis'!E370-'STS Analysis'!H370)/'STS Analysis'!E370,"")</f>
        <v/>
      </c>
      <c r="D370" s="383" t="str">
        <f>IFERROR(('STS Analysis'!D370-'STS Analysis'!G370)/('STS Analysis'!N370-'STS Analysis'!G370),"")</f>
        <v/>
      </c>
      <c r="E370" s="384"/>
      <c r="F370" s="385" t="str">
        <f>+IFERROR(('STS Analysis'!G370-('STS Analysis'!W370))/'STS Analysis'!G370,"")</f>
        <v/>
      </c>
      <c r="G370" s="386" t="str">
        <f>+IFERROR(('STS Analysis'!H370-'STS Analysis'!X370)/'STS Analysis'!H370,"")</f>
        <v/>
      </c>
      <c r="H370" s="386" t="str">
        <f>+IFERROR(('STS Analysis'!I370-'STS Analysis'!Y370)/'STS Analysis'!I370,"")</f>
        <v/>
      </c>
      <c r="I370" s="386" t="str">
        <f>+IFERROR(('STS Analysis'!J370-'STS Analysis'!Z370)/'STS Analysis'!J370,"")</f>
        <v/>
      </c>
      <c r="J370" s="381" t="str">
        <f>+IFERROR(('STS Analysis'!W370-'STS Analysis'!AD370/1000)/'STS Analysis'!W370,"")</f>
        <v/>
      </c>
      <c r="K370" s="386" t="str">
        <f>+IFERROR(('STS Analysis'!X370-'STS Analysis'!AE370)/'STS Analysis'!X370,"")</f>
        <v/>
      </c>
      <c r="L370" s="386" t="str">
        <f>+IFERROR(('STS Analysis'!Y370-'STS Analysis'!AF370)/'STS Analysis'!Y370,"")</f>
        <v/>
      </c>
      <c r="M370" s="386" t="str">
        <f>+IFERROR(('STS Analysis'!Z370-'STS Analysis'!AG370)/'STS Analysis'!Z370,"")</f>
        <v/>
      </c>
      <c r="N370" s="381" t="str">
        <f>+IFERROR(('STS Analysis'!AD370-'STS Analysis'!AK370)/'STS Analysis'!AD370,"")</f>
        <v/>
      </c>
      <c r="O370" s="386" t="str">
        <f>+IFERROR(('STS Analysis'!AE370-'STS Analysis'!AL370)/'STS Analysis'!AE370,"")</f>
        <v/>
      </c>
      <c r="P370" s="386" t="str">
        <f>+IFERROR(('STS Analysis'!AF370-'STS Analysis'!AM370)/'STS Analysis'!AF370,"")</f>
        <v/>
      </c>
      <c r="Q370" s="386" t="str">
        <f>+IFERROR(('STS Analysis'!AG370-'STS Analysis'!AN370)/'STS Analysis'!AG370,"")</f>
        <v/>
      </c>
      <c r="R370" s="381" t="str">
        <f>+IFERROR(('STS Analysis'!AK370-'STS Analysis'!AQ370)/'STS Analysis'!AK370,"")</f>
        <v/>
      </c>
      <c r="S370" s="386" t="str">
        <f>+IFERROR(('STS Analysis'!AL370-'STS Analysis'!AX370)/'STS Analysis'!AL370,"")</f>
        <v/>
      </c>
      <c r="T370" s="386" t="str">
        <f>+IFERROR(('STS Analysis'!AM370-'STS Analysis'!AY370)/'STS Analysis'!AM370,"")</f>
        <v/>
      </c>
      <c r="U370" s="387" t="str">
        <f>+IFERROR(('STS Analysis'!AN370-'STS Analysis'!AZ370)/'STS Analysis'!AN370,"")</f>
        <v/>
      </c>
      <c r="V370" s="385" t="str">
        <f>+IFERROR(('STS Analysis'!D370-'STS Analysis'!AQ370/1000)/'STS Analysis'!D370,"")</f>
        <v/>
      </c>
      <c r="W370" s="388" t="str">
        <f>+IFERROR(('STS Analysis'!E370-'STS Analysis'!AX370)/'STS Analysis'!E370,"")</f>
        <v/>
      </c>
      <c r="X370" s="386" t="str">
        <f>+IFERROR(('STS Analysis'!I370-'STS Analysis'!AY370)/'STS Analysis'!I370,"")</f>
        <v/>
      </c>
      <c r="Y370" s="386" t="str">
        <f>+IFERROR(('STS Analysis'!J370-'STS Analysis'!AZ370)/'STS Analysis'!J370,"")</f>
        <v/>
      </c>
      <c r="Z370" s="389" t="str">
        <f>+IFERROR(('STS Analysis'!K370-'STS Analysis'!BA370)/'STS Analysis'!K370,"")</f>
        <v/>
      </c>
      <c r="AA370" s="381"/>
      <c r="AB370" s="386" t="str">
        <f>+IFERROR(('STS Analysis'!H370-'STS Analysis'!BD370)/'STS Analysis'!H370,"")</f>
        <v/>
      </c>
      <c r="AC370" s="386" t="str">
        <f>+IFERROR(('STS Analysis'!I370-'STS Analysis'!BE370)/'STS Analysis'!I370,"")</f>
        <v/>
      </c>
      <c r="AD370" s="387" t="str">
        <f>+IFERROR(('STS Analysis'!J370-'STS Analysis'!BF370)/'STS Analysis'!J370,"")</f>
        <v/>
      </c>
      <c r="AE370" s="385" t="str">
        <f>+IFERROR(('STS Analysis'!BC370-'STS Analysis'!BI370)/'STS Analysis'!BC370,"")</f>
        <v/>
      </c>
      <c r="AF370" s="386" t="str">
        <f>+IFERROR(('STS Analysis'!BD370-'STS Analysis'!BJ370)/'STS Analysis'!BD370,"")</f>
        <v/>
      </c>
      <c r="AG370" s="386" t="str">
        <f>+IFERROR(('STS Analysis'!BE370-'STS Analysis'!BK370)/'STS Analysis'!BE370,"")</f>
        <v/>
      </c>
      <c r="AH370" s="386" t="str">
        <f>+IFERROR(('STS Analysis'!BF370-'STS Analysis'!BL370)/'STS Analysis'!BF370,"")</f>
        <v/>
      </c>
      <c r="AI370" s="381" t="str">
        <f>+IFERROR(('STS Analysis'!D370-'STS Analysis'!BI370/1000)/'STS Analysis'!D370,"")</f>
        <v/>
      </c>
      <c r="AJ370" s="390" t="str">
        <f>+IFERROR(('STS Analysis'!E370-'STS Analysis'!BJ370)/'STS Analysis'!E370,"")</f>
        <v/>
      </c>
      <c r="AK370" s="386" t="str">
        <f>+IFERROR(('STS Analysis'!I370-'STS Analysis'!BK370)/'STS Analysis'!I370,"")</f>
        <v/>
      </c>
      <c r="AL370" s="386" t="str">
        <f>+IFERROR(('STS Analysis'!J370-'STS Analysis'!BL370)/'STS Analysis'!J370,"")</f>
        <v/>
      </c>
      <c r="AM370" s="387" t="str">
        <f>+IFERROR(('STS Analysis'!K370-'STS Analysis'!BM370)/'STS Analysis'!K370,"")</f>
        <v/>
      </c>
      <c r="AN370" s="391"/>
    </row>
    <row r="371" spans="1:40" ht="15" thickBot="1" x14ac:dyDescent="0.4">
      <c r="A371" s="306">
        <v>43782</v>
      </c>
      <c r="B371" s="381">
        <f>+IFERROR(('STS Analysis'!D371-'STS Analysis'!G371)/'STS Analysis'!D371,"")</f>
        <v>0.78414779956644964</v>
      </c>
      <c r="C371" s="382">
        <f>+IFERROR(('STS Analysis'!E371-'STS Analysis'!H371)/'STS Analysis'!E371,"")</f>
        <v>0.71199999999999997</v>
      </c>
      <c r="D371" s="383">
        <f>IFERROR(('STS Analysis'!D371-'STS Analysis'!G371)/('STS Analysis'!N371-'STS Analysis'!G371),"")</f>
        <v>0.22859795140862837</v>
      </c>
      <c r="E371" s="384"/>
      <c r="F371" s="385" t="str">
        <f>+IFERROR(('STS Analysis'!G371-('STS Analysis'!W371))/'STS Analysis'!G371,"")</f>
        <v/>
      </c>
      <c r="G371" s="386" t="str">
        <f>+IFERROR(('STS Analysis'!H371-'STS Analysis'!X371)/'STS Analysis'!H371,"")</f>
        <v/>
      </c>
      <c r="H371" s="386" t="str">
        <f>+IFERROR(('STS Analysis'!I371-'STS Analysis'!Y371)/'STS Analysis'!I371,"")</f>
        <v/>
      </c>
      <c r="I371" s="386" t="str">
        <f>+IFERROR(('STS Analysis'!J371-'STS Analysis'!Z371)/'STS Analysis'!J371,"")</f>
        <v/>
      </c>
      <c r="J371" s="381" t="str">
        <f>+IFERROR(('STS Analysis'!W371-'STS Analysis'!AD371/1000)/'STS Analysis'!W371,"")</f>
        <v/>
      </c>
      <c r="K371" s="386" t="str">
        <f>+IFERROR(('STS Analysis'!X371-'STS Analysis'!AE371)/'STS Analysis'!X371,"")</f>
        <v/>
      </c>
      <c r="L371" s="386" t="str">
        <f>+IFERROR(('STS Analysis'!Y371-'STS Analysis'!AF371)/'STS Analysis'!Y371,"")</f>
        <v/>
      </c>
      <c r="M371" s="386" t="str">
        <f>+IFERROR(('STS Analysis'!Z371-'STS Analysis'!AG371)/'STS Analysis'!Z371,"")</f>
        <v/>
      </c>
      <c r="N371" s="381" t="str">
        <f>+IFERROR(('STS Analysis'!AD371-'STS Analysis'!AK371)/'STS Analysis'!AD371,"")</f>
        <v/>
      </c>
      <c r="O371" s="386" t="str">
        <f>+IFERROR(('STS Analysis'!AE371-'STS Analysis'!AL371)/'STS Analysis'!AE371,"")</f>
        <v/>
      </c>
      <c r="P371" s="386" t="str">
        <f>+IFERROR(('STS Analysis'!AF371-'STS Analysis'!AM371)/'STS Analysis'!AF371,"")</f>
        <v/>
      </c>
      <c r="Q371" s="386" t="str">
        <f>+IFERROR(('STS Analysis'!AG371-'STS Analysis'!AN371)/'STS Analysis'!AG371,"")</f>
        <v/>
      </c>
      <c r="R371" s="381" t="str">
        <f>+IFERROR(('STS Analysis'!AK371-'STS Analysis'!AQ371)/'STS Analysis'!AK371,"")</f>
        <v/>
      </c>
      <c r="S371" s="386" t="str">
        <f>+IFERROR(('STS Analysis'!AL371-'STS Analysis'!AX371)/'STS Analysis'!AL371,"")</f>
        <v/>
      </c>
      <c r="T371" s="386" t="str">
        <f>+IFERROR(('STS Analysis'!AM371-'STS Analysis'!AY371)/'STS Analysis'!AM371,"")</f>
        <v/>
      </c>
      <c r="U371" s="387" t="str">
        <f>+IFERROR(('STS Analysis'!AN371-'STS Analysis'!AZ371)/'STS Analysis'!AN371,"")</f>
        <v/>
      </c>
      <c r="V371" s="385">
        <f>+IFERROR(('STS Analysis'!D371-'STS Analysis'!AQ371/1000)/'STS Analysis'!D371,"")</f>
        <v>0.95731837550765431</v>
      </c>
      <c r="W371" s="388">
        <f>+IFERROR(('STS Analysis'!E371-'STS Analysis'!AX371)/'STS Analysis'!E371,"")</f>
        <v>1</v>
      </c>
      <c r="X371" s="386">
        <f>+IFERROR(('STS Analysis'!I371-'STS Analysis'!AY371)/'STS Analysis'!I371,"")</f>
        <v>0.62179487179487181</v>
      </c>
      <c r="Y371" s="386">
        <f>+IFERROR(('STS Analysis'!J371-'STS Analysis'!AZ371)/'STS Analysis'!J371,"")</f>
        <v>1</v>
      </c>
      <c r="Z371" s="389" t="str">
        <f>+IFERROR(('STS Analysis'!K371-'STS Analysis'!BA371)/'STS Analysis'!K371,"")</f>
        <v/>
      </c>
      <c r="AA371" s="381"/>
      <c r="AB371" s="386" t="str">
        <f>+IFERROR(('STS Analysis'!H371-'STS Analysis'!BD371)/'STS Analysis'!H371,"")</f>
        <v/>
      </c>
      <c r="AC371" s="386" t="str">
        <f>+IFERROR(('STS Analysis'!I371-'STS Analysis'!BE371)/'STS Analysis'!I371,"")</f>
        <v/>
      </c>
      <c r="AD371" s="387" t="str">
        <f>+IFERROR(('STS Analysis'!J371-'STS Analysis'!BF371)/'STS Analysis'!J371,"")</f>
        <v/>
      </c>
      <c r="AE371" s="385" t="str">
        <f>+IFERROR(('STS Analysis'!BC371-'STS Analysis'!BI371)/'STS Analysis'!BC371,"")</f>
        <v/>
      </c>
      <c r="AF371" s="386" t="str">
        <f>+IFERROR(('STS Analysis'!BD371-'STS Analysis'!BJ371)/'STS Analysis'!BD371,"")</f>
        <v/>
      </c>
      <c r="AG371" s="386" t="str">
        <f>+IFERROR(('STS Analysis'!BE371-'STS Analysis'!BK371)/'STS Analysis'!BE371,"")</f>
        <v/>
      </c>
      <c r="AH371" s="386" t="str">
        <f>+IFERROR(('STS Analysis'!BF371-'STS Analysis'!BL371)/'STS Analysis'!BF371,"")</f>
        <v/>
      </c>
      <c r="AI371" s="381">
        <f>+IFERROR(('STS Analysis'!D371-'STS Analysis'!BI371/1000)/'STS Analysis'!D371,"")</f>
        <v>0.99491328584817251</v>
      </c>
      <c r="AJ371" s="390">
        <f>+IFERROR(('STS Analysis'!E371-'STS Analysis'!BJ371)/'STS Analysis'!E371,"")</f>
        <v>1</v>
      </c>
      <c r="AK371" s="386">
        <f>+IFERROR(('STS Analysis'!I371-'STS Analysis'!BK371)/'STS Analysis'!I371,"")</f>
        <v>0.91025641025641024</v>
      </c>
      <c r="AL371" s="386">
        <f>+IFERROR(('STS Analysis'!J371-'STS Analysis'!BL371)/'STS Analysis'!J371,"")</f>
        <v>-2.9887640449438204</v>
      </c>
      <c r="AM371" s="387" t="str">
        <f>+IFERROR(('STS Analysis'!K371-'STS Analysis'!BM371)/'STS Analysis'!K371,"")</f>
        <v/>
      </c>
      <c r="AN371" s="391"/>
    </row>
    <row r="372" spans="1:40" ht="15" thickBot="1" x14ac:dyDescent="0.4">
      <c r="A372" s="306">
        <v>43783</v>
      </c>
      <c r="B372" s="381" t="str">
        <f>+IFERROR(('STS Analysis'!D372-'STS Analysis'!G372)/'STS Analysis'!D372,"")</f>
        <v/>
      </c>
      <c r="C372" s="382" t="str">
        <f>+IFERROR(('STS Analysis'!E372-'STS Analysis'!H372)/'STS Analysis'!E372,"")</f>
        <v/>
      </c>
      <c r="D372" s="383" t="str">
        <f>IFERROR(('STS Analysis'!D372-'STS Analysis'!G372)/('STS Analysis'!N372-'STS Analysis'!G372),"")</f>
        <v/>
      </c>
      <c r="E372" s="384"/>
      <c r="F372" s="385" t="str">
        <f>+IFERROR(('STS Analysis'!G372-('STS Analysis'!W372))/'STS Analysis'!G372,"")</f>
        <v/>
      </c>
      <c r="G372" s="386" t="str">
        <f>+IFERROR(('STS Analysis'!H372-'STS Analysis'!X372)/'STS Analysis'!H372,"")</f>
        <v/>
      </c>
      <c r="H372" s="386" t="str">
        <f>+IFERROR(('STS Analysis'!I372-'STS Analysis'!Y372)/'STS Analysis'!I372,"")</f>
        <v/>
      </c>
      <c r="I372" s="386" t="str">
        <f>+IFERROR(('STS Analysis'!J372-'STS Analysis'!Z372)/'STS Analysis'!J372,"")</f>
        <v/>
      </c>
      <c r="J372" s="381" t="str">
        <f>+IFERROR(('STS Analysis'!W372-'STS Analysis'!AD372/1000)/'STS Analysis'!W372,"")</f>
        <v/>
      </c>
      <c r="K372" s="386" t="str">
        <f>+IFERROR(('STS Analysis'!X372-'STS Analysis'!AE372)/'STS Analysis'!X372,"")</f>
        <v/>
      </c>
      <c r="L372" s="386" t="str">
        <f>+IFERROR(('STS Analysis'!Y372-'STS Analysis'!AF372)/'STS Analysis'!Y372,"")</f>
        <v/>
      </c>
      <c r="M372" s="386" t="str">
        <f>+IFERROR(('STS Analysis'!Z372-'STS Analysis'!AG372)/'STS Analysis'!Z372,"")</f>
        <v/>
      </c>
      <c r="N372" s="381" t="str">
        <f>+IFERROR(('STS Analysis'!AD372-'STS Analysis'!AK372)/'STS Analysis'!AD372,"")</f>
        <v/>
      </c>
      <c r="O372" s="386" t="str">
        <f>+IFERROR(('STS Analysis'!AE372-'STS Analysis'!AL372)/'STS Analysis'!AE372,"")</f>
        <v/>
      </c>
      <c r="P372" s="386" t="str">
        <f>+IFERROR(('STS Analysis'!AF372-'STS Analysis'!AM372)/'STS Analysis'!AF372,"")</f>
        <v/>
      </c>
      <c r="Q372" s="386" t="str">
        <f>+IFERROR(('STS Analysis'!AG372-'STS Analysis'!AN372)/'STS Analysis'!AG372,"")</f>
        <v/>
      </c>
      <c r="R372" s="381" t="str">
        <f>+IFERROR(('STS Analysis'!AK372-'STS Analysis'!AQ372)/'STS Analysis'!AK372,"")</f>
        <v/>
      </c>
      <c r="S372" s="386" t="str">
        <f>+IFERROR(('STS Analysis'!AL372-'STS Analysis'!AX372)/'STS Analysis'!AL372,"")</f>
        <v/>
      </c>
      <c r="T372" s="386" t="str">
        <f>+IFERROR(('STS Analysis'!AM372-'STS Analysis'!AY372)/'STS Analysis'!AM372,"")</f>
        <v/>
      </c>
      <c r="U372" s="387" t="str">
        <f>+IFERROR(('STS Analysis'!AN372-'STS Analysis'!AZ372)/'STS Analysis'!AN372,"")</f>
        <v/>
      </c>
      <c r="V372" s="385" t="str">
        <f>+IFERROR(('STS Analysis'!D372-'STS Analysis'!AQ372/1000)/'STS Analysis'!D372,"")</f>
        <v/>
      </c>
      <c r="W372" s="388" t="str">
        <f>+IFERROR(('STS Analysis'!E372-'STS Analysis'!AX372)/'STS Analysis'!E372,"")</f>
        <v/>
      </c>
      <c r="X372" s="386" t="str">
        <f>+IFERROR(('STS Analysis'!I372-'STS Analysis'!AY372)/'STS Analysis'!I372,"")</f>
        <v/>
      </c>
      <c r="Y372" s="386" t="str">
        <f>+IFERROR(('STS Analysis'!J372-'STS Analysis'!AZ372)/'STS Analysis'!J372,"")</f>
        <v/>
      </c>
      <c r="Z372" s="389" t="str">
        <f>+IFERROR(('STS Analysis'!K372-'STS Analysis'!BA372)/'STS Analysis'!K372,"")</f>
        <v/>
      </c>
      <c r="AA372" s="381"/>
      <c r="AB372" s="386" t="str">
        <f>+IFERROR(('STS Analysis'!H372-'STS Analysis'!BD372)/'STS Analysis'!H372,"")</f>
        <v/>
      </c>
      <c r="AC372" s="386" t="str">
        <f>+IFERROR(('STS Analysis'!I372-'STS Analysis'!BE372)/'STS Analysis'!I372,"")</f>
        <v/>
      </c>
      <c r="AD372" s="387" t="str">
        <f>+IFERROR(('STS Analysis'!J372-'STS Analysis'!BF372)/'STS Analysis'!J372,"")</f>
        <v/>
      </c>
      <c r="AE372" s="385" t="str">
        <f>+IFERROR(('STS Analysis'!BC372-'STS Analysis'!BI372)/'STS Analysis'!BC372,"")</f>
        <v/>
      </c>
      <c r="AF372" s="386" t="str">
        <f>+IFERROR(('STS Analysis'!BD372-'STS Analysis'!BJ372)/'STS Analysis'!BD372,"")</f>
        <v/>
      </c>
      <c r="AG372" s="386" t="str">
        <f>+IFERROR(('STS Analysis'!BE372-'STS Analysis'!BK372)/'STS Analysis'!BE372,"")</f>
        <v/>
      </c>
      <c r="AH372" s="386" t="str">
        <f>+IFERROR(('STS Analysis'!BF372-'STS Analysis'!BL372)/'STS Analysis'!BF372,"")</f>
        <v/>
      </c>
      <c r="AI372" s="381" t="str">
        <f>+IFERROR(('STS Analysis'!D372-'STS Analysis'!BI372/1000)/'STS Analysis'!D372,"")</f>
        <v/>
      </c>
      <c r="AJ372" s="390" t="str">
        <f>+IFERROR(('STS Analysis'!E372-'STS Analysis'!BJ372)/'STS Analysis'!E372,"")</f>
        <v/>
      </c>
      <c r="AK372" s="386" t="str">
        <f>+IFERROR(('STS Analysis'!I372-'STS Analysis'!BK372)/'STS Analysis'!I372,"")</f>
        <v/>
      </c>
      <c r="AL372" s="386" t="str">
        <f>+IFERROR(('STS Analysis'!J372-'STS Analysis'!BL372)/'STS Analysis'!J372,"")</f>
        <v/>
      </c>
      <c r="AM372" s="387" t="str">
        <f>+IFERROR(('STS Analysis'!K372-'STS Analysis'!BM372)/'STS Analysis'!K372,"")</f>
        <v/>
      </c>
      <c r="AN372" s="391"/>
    </row>
    <row r="373" spans="1:40" ht="15" thickBot="1" x14ac:dyDescent="0.4">
      <c r="A373" s="306">
        <v>43784</v>
      </c>
      <c r="B373" s="381">
        <f>+IFERROR(('STS Analysis'!D373-'STS Analysis'!G373)/'STS Analysis'!D373,"")</f>
        <v>0.75107910851676185</v>
      </c>
      <c r="C373" s="382" t="str">
        <f>+IFERROR(('STS Analysis'!E373-'STS Analysis'!H373)/'STS Analysis'!E373,"")</f>
        <v/>
      </c>
      <c r="D373" s="383">
        <f>IFERROR(('STS Analysis'!D373-'STS Analysis'!G373)/('STS Analysis'!N373-'STS Analysis'!G373),"")</f>
        <v>0.31464594378964544</v>
      </c>
      <c r="E373" s="384"/>
      <c r="F373" s="385" t="str">
        <f>+IFERROR(('STS Analysis'!G373-('STS Analysis'!W373))/'STS Analysis'!G373,"")</f>
        <v/>
      </c>
      <c r="G373" s="386" t="str">
        <f>+IFERROR(('STS Analysis'!H373-'STS Analysis'!X373)/'STS Analysis'!H373,"")</f>
        <v/>
      </c>
      <c r="H373" s="386" t="str">
        <f>+IFERROR(('STS Analysis'!I373-'STS Analysis'!Y373)/'STS Analysis'!I373,"")</f>
        <v/>
      </c>
      <c r="I373" s="386" t="str">
        <f>+IFERROR(('STS Analysis'!J373-'STS Analysis'!Z373)/'STS Analysis'!J373,"")</f>
        <v/>
      </c>
      <c r="J373" s="381" t="str">
        <f>+IFERROR(('STS Analysis'!W373-'STS Analysis'!AD373/1000)/'STS Analysis'!W373,"")</f>
        <v/>
      </c>
      <c r="K373" s="386" t="str">
        <f>+IFERROR(('STS Analysis'!X373-'STS Analysis'!AE373)/'STS Analysis'!X373,"")</f>
        <v/>
      </c>
      <c r="L373" s="386" t="str">
        <f>+IFERROR(('STS Analysis'!Y373-'STS Analysis'!AF373)/'STS Analysis'!Y373,"")</f>
        <v/>
      </c>
      <c r="M373" s="386" t="str">
        <f>+IFERROR(('STS Analysis'!Z373-'STS Analysis'!AG373)/'STS Analysis'!Z373,"")</f>
        <v/>
      </c>
      <c r="N373" s="381" t="str">
        <f>+IFERROR(('STS Analysis'!AD373-'STS Analysis'!AK373)/'STS Analysis'!AD373,"")</f>
        <v/>
      </c>
      <c r="O373" s="386" t="str">
        <f>+IFERROR(('STS Analysis'!AE373-'STS Analysis'!AL373)/'STS Analysis'!AE373,"")</f>
        <v/>
      </c>
      <c r="P373" s="386" t="str">
        <f>+IFERROR(('STS Analysis'!AF373-'STS Analysis'!AM373)/'STS Analysis'!AF373,"")</f>
        <v/>
      </c>
      <c r="Q373" s="386" t="str">
        <f>+IFERROR(('STS Analysis'!AG373-'STS Analysis'!AN373)/'STS Analysis'!AG373,"")</f>
        <v/>
      </c>
      <c r="R373" s="381" t="str">
        <f>+IFERROR(('STS Analysis'!AK373-'STS Analysis'!AQ373)/'STS Analysis'!AK373,"")</f>
        <v/>
      </c>
      <c r="S373" s="386" t="str">
        <f>+IFERROR(('STS Analysis'!AL373-'STS Analysis'!AX373)/'STS Analysis'!AL373,"")</f>
        <v/>
      </c>
      <c r="T373" s="386" t="str">
        <f>+IFERROR(('STS Analysis'!AM373-'STS Analysis'!AY373)/'STS Analysis'!AM373,"")</f>
        <v/>
      </c>
      <c r="U373" s="387" t="str">
        <f>+IFERROR(('STS Analysis'!AN373-'STS Analysis'!AZ373)/'STS Analysis'!AN373,"")</f>
        <v/>
      </c>
      <c r="V373" s="385" t="str">
        <f>+IFERROR(('STS Analysis'!D373-'STS Analysis'!AQ373/1000)/'STS Analysis'!D373,"")</f>
        <v/>
      </c>
      <c r="W373" s="388" t="str">
        <f>+IFERROR(('STS Analysis'!E373-'STS Analysis'!AX373)/'STS Analysis'!E373,"")</f>
        <v/>
      </c>
      <c r="X373" s="386" t="str">
        <f>+IFERROR(('STS Analysis'!I373-'STS Analysis'!AY373)/'STS Analysis'!I373,"")</f>
        <v/>
      </c>
      <c r="Y373" s="386" t="str">
        <f>+IFERROR(('STS Analysis'!J373-'STS Analysis'!AZ373)/'STS Analysis'!J373,"")</f>
        <v/>
      </c>
      <c r="Z373" s="389" t="str">
        <f>+IFERROR(('STS Analysis'!K373-'STS Analysis'!BA373)/'STS Analysis'!K373,"")</f>
        <v/>
      </c>
      <c r="AA373" s="381"/>
      <c r="AB373" s="386" t="str">
        <f>+IFERROR(('STS Analysis'!H373-'STS Analysis'!BD373)/'STS Analysis'!H373,"")</f>
        <v/>
      </c>
      <c r="AC373" s="386" t="str">
        <f>+IFERROR(('STS Analysis'!I373-'STS Analysis'!BE373)/'STS Analysis'!I373,"")</f>
        <v/>
      </c>
      <c r="AD373" s="387" t="str">
        <f>+IFERROR(('STS Analysis'!J373-'STS Analysis'!BF373)/'STS Analysis'!J373,"")</f>
        <v/>
      </c>
      <c r="AE373" s="385" t="str">
        <f>+IFERROR(('STS Analysis'!BC373-'STS Analysis'!BI373)/'STS Analysis'!BC373,"")</f>
        <v/>
      </c>
      <c r="AF373" s="386" t="str">
        <f>+IFERROR(('STS Analysis'!BD373-'STS Analysis'!BJ373)/'STS Analysis'!BD373,"")</f>
        <v/>
      </c>
      <c r="AG373" s="386" t="str">
        <f>+IFERROR(('STS Analysis'!BE373-'STS Analysis'!BK373)/'STS Analysis'!BE373,"")</f>
        <v/>
      </c>
      <c r="AH373" s="386" t="str">
        <f>+IFERROR(('STS Analysis'!BF373-'STS Analysis'!BL373)/'STS Analysis'!BF373,"")</f>
        <v/>
      </c>
      <c r="AI373" s="381" t="str">
        <f>+IFERROR(('STS Analysis'!D373-'STS Analysis'!BI373/1000)/'STS Analysis'!D373,"")</f>
        <v/>
      </c>
      <c r="AJ373" s="390" t="str">
        <f>+IFERROR(('STS Analysis'!E373-'STS Analysis'!BJ373)/'STS Analysis'!E373,"")</f>
        <v/>
      </c>
      <c r="AK373" s="386" t="str">
        <f>+IFERROR(('STS Analysis'!I373-'STS Analysis'!BK373)/'STS Analysis'!I373,"")</f>
        <v/>
      </c>
      <c r="AL373" s="386" t="str">
        <f>+IFERROR(('STS Analysis'!J373-'STS Analysis'!BL373)/'STS Analysis'!J373,"")</f>
        <v/>
      </c>
      <c r="AM373" s="387" t="str">
        <f>+IFERROR(('STS Analysis'!K373-'STS Analysis'!BM373)/'STS Analysis'!K373,"")</f>
        <v/>
      </c>
      <c r="AN373" s="391"/>
    </row>
    <row r="374" spans="1:40" ht="15" thickBot="1" x14ac:dyDescent="0.4">
      <c r="A374" s="306">
        <v>43785</v>
      </c>
      <c r="B374" s="392" t="str">
        <f>+IFERROR(('STS Analysis'!D374-'STS Analysis'!G374)/'STS Analysis'!D374,"")</f>
        <v/>
      </c>
      <c r="C374" s="392" t="str">
        <f>+IFERROR(('STS Analysis'!E374-'STS Analysis'!H374)/'STS Analysis'!E374,"")</f>
        <v/>
      </c>
      <c r="D374" s="392" t="str">
        <f>IFERROR(('STS Analysis'!D374-'STS Analysis'!G374)/('STS Analysis'!N374-'STS Analysis'!G374),"")</f>
        <v/>
      </c>
      <c r="E374" s="392"/>
      <c r="F374" s="392" t="str">
        <f>+IFERROR(('STS Analysis'!G374-('STS Analysis'!W374))/'STS Analysis'!G374,"")</f>
        <v/>
      </c>
      <c r="G374" s="392" t="str">
        <f>+IFERROR(('STS Analysis'!H374-'STS Analysis'!X374)/'STS Analysis'!H374,"")</f>
        <v/>
      </c>
      <c r="H374" s="392" t="str">
        <f>+IFERROR(('STS Analysis'!I374-'STS Analysis'!Y374)/'STS Analysis'!I374,"")</f>
        <v/>
      </c>
      <c r="I374" s="392" t="str">
        <f>+IFERROR(('STS Analysis'!J374-'STS Analysis'!Z374)/'STS Analysis'!J374,"")</f>
        <v/>
      </c>
      <c r="J374" s="392" t="str">
        <f>+IFERROR(('STS Analysis'!W374-'STS Analysis'!AD374/1000)/'STS Analysis'!W374,"")</f>
        <v/>
      </c>
      <c r="K374" s="392" t="str">
        <f>+IFERROR(('STS Analysis'!X374-'STS Analysis'!AE374)/'STS Analysis'!X374,"")</f>
        <v/>
      </c>
      <c r="L374" s="392" t="str">
        <f>+IFERROR(('STS Analysis'!Y374-'STS Analysis'!AF374)/'STS Analysis'!Y374,"")</f>
        <v/>
      </c>
      <c r="M374" s="392" t="str">
        <f>+IFERROR(('STS Analysis'!Z374-'STS Analysis'!AG374)/'STS Analysis'!Z374,"")</f>
        <v/>
      </c>
      <c r="N374" s="392" t="str">
        <f>+IFERROR(('STS Analysis'!AD374-'STS Analysis'!AK374)/'STS Analysis'!AD374,"")</f>
        <v/>
      </c>
      <c r="O374" s="392" t="str">
        <f>+IFERROR(('STS Analysis'!AE374-'STS Analysis'!AL374)/'STS Analysis'!AE374,"")</f>
        <v/>
      </c>
      <c r="P374" s="392" t="str">
        <f>+IFERROR(('STS Analysis'!AF374-'STS Analysis'!AM374)/'STS Analysis'!AF374,"")</f>
        <v/>
      </c>
      <c r="Q374" s="392" t="str">
        <f>+IFERROR(('STS Analysis'!AG374-'STS Analysis'!AN374)/'STS Analysis'!AG374,"")</f>
        <v/>
      </c>
      <c r="R374" s="392" t="str">
        <f>+IFERROR(('STS Analysis'!AK374-'STS Analysis'!AQ374)/'STS Analysis'!AK374,"")</f>
        <v/>
      </c>
      <c r="S374" s="392" t="str">
        <f>+IFERROR(('STS Analysis'!AL374-'STS Analysis'!AX374)/'STS Analysis'!AL374,"")</f>
        <v/>
      </c>
      <c r="T374" s="392" t="str">
        <f>+IFERROR(('STS Analysis'!AM374-'STS Analysis'!AY374)/'STS Analysis'!AM374,"")</f>
        <v/>
      </c>
      <c r="U374" s="392" t="str">
        <f>+IFERROR(('STS Analysis'!AN374-'STS Analysis'!AZ374)/'STS Analysis'!AN374,"")</f>
        <v/>
      </c>
      <c r="V374" s="392" t="str">
        <f>+IFERROR(('STS Analysis'!D374-'STS Analysis'!AQ374/1000)/'STS Analysis'!D374,"")</f>
        <v/>
      </c>
      <c r="W374" s="392" t="str">
        <f>+IFERROR(('STS Analysis'!E374-'STS Analysis'!AX374)/'STS Analysis'!E374,"")</f>
        <v/>
      </c>
      <c r="X374" s="392" t="str">
        <f>+IFERROR(('STS Analysis'!I374-'STS Analysis'!AY374)/'STS Analysis'!I374,"")</f>
        <v/>
      </c>
      <c r="Y374" s="392" t="str">
        <f>+IFERROR(('STS Analysis'!J374-'STS Analysis'!AZ374)/'STS Analysis'!J374,"")</f>
        <v/>
      </c>
      <c r="Z374" s="392" t="str">
        <f>+IFERROR(('STS Analysis'!K374-'STS Analysis'!BA374)/'STS Analysis'!K374,"")</f>
        <v/>
      </c>
      <c r="AA374" s="392"/>
      <c r="AB374" s="392" t="str">
        <f>+IFERROR(('STS Analysis'!H374-'STS Analysis'!BD374)/'STS Analysis'!H374,"")</f>
        <v/>
      </c>
      <c r="AC374" s="392" t="str">
        <f>+IFERROR(('STS Analysis'!I374-'STS Analysis'!BE374)/'STS Analysis'!I374,"")</f>
        <v/>
      </c>
      <c r="AD374" s="392" t="str">
        <f>+IFERROR(('STS Analysis'!J374-'STS Analysis'!BF374)/'STS Analysis'!J374,"")</f>
        <v/>
      </c>
      <c r="AE374" s="392" t="str">
        <f>+IFERROR(('STS Analysis'!BC374-'STS Analysis'!BI374)/'STS Analysis'!BC374,"")</f>
        <v/>
      </c>
      <c r="AF374" s="392" t="str">
        <f>+IFERROR(('STS Analysis'!BD374-'STS Analysis'!BJ374)/'STS Analysis'!BD374,"")</f>
        <v/>
      </c>
      <c r="AG374" s="392" t="str">
        <f>+IFERROR(('STS Analysis'!BE374-'STS Analysis'!BK374)/'STS Analysis'!BE374,"")</f>
        <v/>
      </c>
      <c r="AH374" s="392" t="str">
        <f>+IFERROR(('STS Analysis'!BF374-'STS Analysis'!BL374)/'STS Analysis'!BF374,"")</f>
        <v/>
      </c>
      <c r="AI374" s="392" t="str">
        <f>+IFERROR(('STS Analysis'!D374-'STS Analysis'!BI374/1000)/'STS Analysis'!D374,"")</f>
        <v/>
      </c>
      <c r="AJ374" s="392" t="str">
        <f>+IFERROR(('STS Analysis'!E374-'STS Analysis'!BJ374)/'STS Analysis'!E374,"")</f>
        <v/>
      </c>
      <c r="AK374" s="392" t="str">
        <f>+IFERROR(('STS Analysis'!I374-'STS Analysis'!BK374)/'STS Analysis'!I374,"")</f>
        <v/>
      </c>
      <c r="AL374" s="392" t="str">
        <f>+IFERROR(('STS Analysis'!J374-'STS Analysis'!BL374)/'STS Analysis'!J374,"")</f>
        <v/>
      </c>
      <c r="AM374" s="392" t="str">
        <f>+IFERROR(('STS Analysis'!K374-'STS Analysis'!BM374)/'STS Analysis'!K374,"")</f>
        <v/>
      </c>
      <c r="AN374" s="392"/>
    </row>
    <row r="375" spans="1:40" ht="15" thickBot="1" x14ac:dyDescent="0.4">
      <c r="A375" s="306">
        <v>43786</v>
      </c>
      <c r="B375" s="392" t="str">
        <f>+IFERROR(('STS Analysis'!D375-'STS Analysis'!G375)/'STS Analysis'!D375,"")</f>
        <v/>
      </c>
      <c r="C375" s="392" t="str">
        <f>+IFERROR(('STS Analysis'!E375-'STS Analysis'!H375)/'STS Analysis'!E375,"")</f>
        <v/>
      </c>
      <c r="D375" s="392" t="str">
        <f>IFERROR(('STS Analysis'!D375-'STS Analysis'!G375)/('STS Analysis'!N375-'STS Analysis'!G375),"")</f>
        <v/>
      </c>
      <c r="E375" s="392"/>
      <c r="F375" s="392" t="str">
        <f>+IFERROR(('STS Analysis'!G375-('STS Analysis'!W375))/'STS Analysis'!G375,"")</f>
        <v/>
      </c>
      <c r="G375" s="392" t="str">
        <f>+IFERROR(('STS Analysis'!H375-'STS Analysis'!X375)/'STS Analysis'!H375,"")</f>
        <v/>
      </c>
      <c r="H375" s="392" t="str">
        <f>+IFERROR(('STS Analysis'!I375-'STS Analysis'!Y375)/'STS Analysis'!I375,"")</f>
        <v/>
      </c>
      <c r="I375" s="392" t="str">
        <f>+IFERROR(('STS Analysis'!J375-'STS Analysis'!Z375)/'STS Analysis'!J375,"")</f>
        <v/>
      </c>
      <c r="J375" s="392" t="str">
        <f>+IFERROR(('STS Analysis'!W375-'STS Analysis'!AD375/1000)/'STS Analysis'!W375,"")</f>
        <v/>
      </c>
      <c r="K375" s="392" t="str">
        <f>+IFERROR(('STS Analysis'!X375-'STS Analysis'!AE375)/'STS Analysis'!X375,"")</f>
        <v/>
      </c>
      <c r="L375" s="392" t="str">
        <f>+IFERROR(('STS Analysis'!Y375-'STS Analysis'!AF375)/'STS Analysis'!Y375,"")</f>
        <v/>
      </c>
      <c r="M375" s="392" t="str">
        <f>+IFERROR(('STS Analysis'!Z375-'STS Analysis'!AG375)/'STS Analysis'!Z375,"")</f>
        <v/>
      </c>
      <c r="N375" s="392" t="str">
        <f>+IFERROR(('STS Analysis'!AD375-'STS Analysis'!AK375)/'STS Analysis'!AD375,"")</f>
        <v/>
      </c>
      <c r="O375" s="392" t="str">
        <f>+IFERROR(('STS Analysis'!AE375-'STS Analysis'!AL375)/'STS Analysis'!AE375,"")</f>
        <v/>
      </c>
      <c r="P375" s="392" t="str">
        <f>+IFERROR(('STS Analysis'!AF375-'STS Analysis'!AM375)/'STS Analysis'!AF375,"")</f>
        <v/>
      </c>
      <c r="Q375" s="392" t="str">
        <f>+IFERROR(('STS Analysis'!AG375-'STS Analysis'!AN375)/'STS Analysis'!AG375,"")</f>
        <v/>
      </c>
      <c r="R375" s="392" t="str">
        <f>+IFERROR(('STS Analysis'!AK375-'STS Analysis'!AQ375)/'STS Analysis'!AK375,"")</f>
        <v/>
      </c>
      <c r="S375" s="392" t="str">
        <f>+IFERROR(('STS Analysis'!AL375-'STS Analysis'!AX375)/'STS Analysis'!AL375,"")</f>
        <v/>
      </c>
      <c r="T375" s="392" t="str">
        <f>+IFERROR(('STS Analysis'!AM375-'STS Analysis'!AY375)/'STS Analysis'!AM375,"")</f>
        <v/>
      </c>
      <c r="U375" s="392" t="str">
        <f>+IFERROR(('STS Analysis'!AN375-'STS Analysis'!AZ375)/'STS Analysis'!AN375,"")</f>
        <v/>
      </c>
      <c r="V375" s="392" t="str">
        <f>+IFERROR(('STS Analysis'!D375-'STS Analysis'!AQ375/1000)/'STS Analysis'!D375,"")</f>
        <v/>
      </c>
      <c r="W375" s="392" t="str">
        <f>+IFERROR(('STS Analysis'!E375-'STS Analysis'!AX375)/'STS Analysis'!E375,"")</f>
        <v/>
      </c>
      <c r="X375" s="392" t="str">
        <f>+IFERROR(('STS Analysis'!I375-'STS Analysis'!AY375)/'STS Analysis'!I375,"")</f>
        <v/>
      </c>
      <c r="Y375" s="392" t="str">
        <f>+IFERROR(('STS Analysis'!J375-'STS Analysis'!AZ375)/'STS Analysis'!J375,"")</f>
        <v/>
      </c>
      <c r="Z375" s="392" t="str">
        <f>+IFERROR(('STS Analysis'!K375-'STS Analysis'!BA375)/'STS Analysis'!K375,"")</f>
        <v/>
      </c>
      <c r="AA375" s="392"/>
      <c r="AB375" s="392" t="str">
        <f>+IFERROR(('STS Analysis'!H375-'STS Analysis'!BD375)/'STS Analysis'!H375,"")</f>
        <v/>
      </c>
      <c r="AC375" s="392" t="str">
        <f>+IFERROR(('STS Analysis'!I375-'STS Analysis'!BE375)/'STS Analysis'!I375,"")</f>
        <v/>
      </c>
      <c r="AD375" s="392" t="str">
        <f>+IFERROR(('STS Analysis'!J375-'STS Analysis'!BF375)/'STS Analysis'!J375,"")</f>
        <v/>
      </c>
      <c r="AE375" s="392" t="str">
        <f>+IFERROR(('STS Analysis'!BC375-'STS Analysis'!BI375)/'STS Analysis'!BC375,"")</f>
        <v/>
      </c>
      <c r="AF375" s="392" t="str">
        <f>+IFERROR(('STS Analysis'!BD375-'STS Analysis'!BJ375)/'STS Analysis'!BD375,"")</f>
        <v/>
      </c>
      <c r="AG375" s="392" t="str">
        <f>+IFERROR(('STS Analysis'!BE375-'STS Analysis'!BK375)/'STS Analysis'!BE375,"")</f>
        <v/>
      </c>
      <c r="AH375" s="392" t="str">
        <f>+IFERROR(('STS Analysis'!BF375-'STS Analysis'!BL375)/'STS Analysis'!BF375,"")</f>
        <v/>
      </c>
      <c r="AI375" s="392" t="str">
        <f>+IFERROR(('STS Analysis'!D375-'STS Analysis'!BI375/1000)/'STS Analysis'!D375,"")</f>
        <v/>
      </c>
      <c r="AJ375" s="392" t="str">
        <f>+IFERROR(('STS Analysis'!E375-'STS Analysis'!BJ375)/'STS Analysis'!E375,"")</f>
        <v/>
      </c>
      <c r="AK375" s="392" t="str">
        <f>+IFERROR(('STS Analysis'!I375-'STS Analysis'!BK375)/'STS Analysis'!I375,"")</f>
        <v/>
      </c>
      <c r="AL375" s="392" t="str">
        <f>+IFERROR(('STS Analysis'!J375-'STS Analysis'!BL375)/'STS Analysis'!J375,"")</f>
        <v/>
      </c>
      <c r="AM375" s="392" t="str">
        <f>+IFERROR(('STS Analysis'!K375-'STS Analysis'!BM375)/'STS Analysis'!K375,"")</f>
        <v/>
      </c>
      <c r="AN375" s="392"/>
    </row>
    <row r="376" spans="1:40" ht="15" thickBot="1" x14ac:dyDescent="0.4">
      <c r="A376" s="306">
        <v>43787</v>
      </c>
      <c r="B376" s="381">
        <f>+IFERROR(('STS Analysis'!D376-'STS Analysis'!G376)/'STS Analysis'!D376,"")</f>
        <v>0.57988360778534376</v>
      </c>
      <c r="C376" s="382" t="str">
        <f>+IFERROR(('STS Analysis'!E376-'STS Analysis'!H376)/'STS Analysis'!E376,"")</f>
        <v/>
      </c>
      <c r="D376" s="383">
        <f>IFERROR(('STS Analysis'!D376-'STS Analysis'!G376)/('STS Analysis'!N376-'STS Analysis'!G376),"")</f>
        <v>0.11272012239604483</v>
      </c>
      <c r="E376" s="384"/>
      <c r="F376" s="385" t="str">
        <f>+IFERROR(('STS Analysis'!G376-('STS Analysis'!W376))/'STS Analysis'!G376,"")</f>
        <v/>
      </c>
      <c r="G376" s="386" t="str">
        <f>+IFERROR(('STS Analysis'!H376-'STS Analysis'!X376)/'STS Analysis'!H376,"")</f>
        <v/>
      </c>
      <c r="H376" s="386" t="str">
        <f>+IFERROR(('STS Analysis'!I376-'STS Analysis'!Y376)/'STS Analysis'!I376,"")</f>
        <v/>
      </c>
      <c r="I376" s="386" t="str">
        <f>+IFERROR(('STS Analysis'!J376-'STS Analysis'!Z376)/'STS Analysis'!J376,"")</f>
        <v/>
      </c>
      <c r="J376" s="381" t="str">
        <f>+IFERROR(('STS Analysis'!W376-'STS Analysis'!AD376/1000)/'STS Analysis'!W376,"")</f>
        <v/>
      </c>
      <c r="K376" s="386" t="str">
        <f>+IFERROR(('STS Analysis'!X376-'STS Analysis'!AE376)/'STS Analysis'!X376,"")</f>
        <v/>
      </c>
      <c r="L376" s="386" t="str">
        <f>+IFERROR(('STS Analysis'!Y376-'STS Analysis'!AF376)/'STS Analysis'!Y376,"")</f>
        <v/>
      </c>
      <c r="M376" s="386" t="str">
        <f>+IFERROR(('STS Analysis'!Z376-'STS Analysis'!AG376)/'STS Analysis'!Z376,"")</f>
        <v/>
      </c>
      <c r="N376" s="381" t="str">
        <f>+IFERROR(('STS Analysis'!AD376-'STS Analysis'!AK376)/'STS Analysis'!AD376,"")</f>
        <v/>
      </c>
      <c r="O376" s="386" t="str">
        <f>+IFERROR(('STS Analysis'!AE376-'STS Analysis'!AL376)/'STS Analysis'!AE376,"")</f>
        <v/>
      </c>
      <c r="P376" s="386" t="str">
        <f>+IFERROR(('STS Analysis'!AF376-'STS Analysis'!AM376)/'STS Analysis'!AF376,"")</f>
        <v/>
      </c>
      <c r="Q376" s="386" t="str">
        <f>+IFERROR(('STS Analysis'!AG376-'STS Analysis'!AN376)/'STS Analysis'!AG376,"")</f>
        <v/>
      </c>
      <c r="R376" s="381" t="str">
        <f>+IFERROR(('STS Analysis'!AK376-'STS Analysis'!AQ376)/'STS Analysis'!AK376,"")</f>
        <v/>
      </c>
      <c r="S376" s="386" t="str">
        <f>+IFERROR(('STS Analysis'!AL376-'STS Analysis'!AX376)/'STS Analysis'!AL376,"")</f>
        <v/>
      </c>
      <c r="T376" s="386" t="str">
        <f>+IFERROR(('STS Analysis'!AM376-'STS Analysis'!AY376)/'STS Analysis'!AM376,"")</f>
        <v/>
      </c>
      <c r="U376" s="387" t="str">
        <f>+IFERROR(('STS Analysis'!AN376-'STS Analysis'!AZ376)/'STS Analysis'!AN376,"")</f>
        <v/>
      </c>
      <c r="V376" s="385" t="str">
        <f>+IFERROR(('STS Analysis'!D376-'STS Analysis'!AQ376/1000)/'STS Analysis'!D376,"")</f>
        <v/>
      </c>
      <c r="W376" s="388" t="str">
        <f>+IFERROR(('STS Analysis'!E376-'STS Analysis'!AX376)/'STS Analysis'!E376,"")</f>
        <v/>
      </c>
      <c r="X376" s="386" t="str">
        <f>+IFERROR(('STS Analysis'!I376-'STS Analysis'!AY376)/'STS Analysis'!I376,"")</f>
        <v/>
      </c>
      <c r="Y376" s="386" t="str">
        <f>+IFERROR(('STS Analysis'!J376-'STS Analysis'!AZ376)/'STS Analysis'!J376,"")</f>
        <v/>
      </c>
      <c r="Z376" s="389" t="str">
        <f>+IFERROR(('STS Analysis'!K376-'STS Analysis'!BA376)/'STS Analysis'!K376,"")</f>
        <v/>
      </c>
      <c r="AA376" s="381"/>
      <c r="AB376" s="386" t="str">
        <f>+IFERROR(('STS Analysis'!H376-'STS Analysis'!BD376)/'STS Analysis'!H376,"")</f>
        <v/>
      </c>
      <c r="AC376" s="386" t="str">
        <f>+IFERROR(('STS Analysis'!I376-'STS Analysis'!BE376)/'STS Analysis'!I376,"")</f>
        <v/>
      </c>
      <c r="AD376" s="387" t="str">
        <f>+IFERROR(('STS Analysis'!J376-'STS Analysis'!BF376)/'STS Analysis'!J376,"")</f>
        <v/>
      </c>
      <c r="AE376" s="385" t="str">
        <f>+IFERROR(('STS Analysis'!BC376-'STS Analysis'!BI376)/'STS Analysis'!BC376,"")</f>
        <v/>
      </c>
      <c r="AF376" s="386" t="str">
        <f>+IFERROR(('STS Analysis'!BD376-'STS Analysis'!BJ376)/'STS Analysis'!BD376,"")</f>
        <v/>
      </c>
      <c r="AG376" s="386" t="str">
        <f>+IFERROR(('STS Analysis'!BE376-'STS Analysis'!BK376)/'STS Analysis'!BE376,"")</f>
        <v/>
      </c>
      <c r="AH376" s="386" t="str">
        <f>+IFERROR(('STS Analysis'!BF376-'STS Analysis'!BL376)/'STS Analysis'!BF376,"")</f>
        <v/>
      </c>
      <c r="AI376" s="381" t="str">
        <f>+IFERROR(('STS Analysis'!D376-'STS Analysis'!BI376/1000)/'STS Analysis'!D376,"")</f>
        <v/>
      </c>
      <c r="AJ376" s="390" t="str">
        <f>+IFERROR(('STS Analysis'!E376-'STS Analysis'!BJ376)/'STS Analysis'!E376,"")</f>
        <v/>
      </c>
      <c r="AK376" s="386" t="str">
        <f>+IFERROR(('STS Analysis'!I376-'STS Analysis'!BK376)/'STS Analysis'!I376,"")</f>
        <v/>
      </c>
      <c r="AL376" s="386" t="str">
        <f>+IFERROR(('STS Analysis'!J376-'STS Analysis'!BL376)/'STS Analysis'!J376,"")</f>
        <v/>
      </c>
      <c r="AM376" s="387" t="str">
        <f>+IFERROR(('STS Analysis'!K376-'STS Analysis'!BM376)/'STS Analysis'!K376,"")</f>
        <v/>
      </c>
      <c r="AN376" s="391"/>
    </row>
    <row r="377" spans="1:40" ht="15" thickBot="1" x14ac:dyDescent="0.4">
      <c r="A377" s="306">
        <v>43788</v>
      </c>
      <c r="B377" s="381" t="str">
        <f>+IFERROR(('STS Analysis'!D377-'STS Analysis'!G377)/'STS Analysis'!D377,"")</f>
        <v/>
      </c>
      <c r="C377" s="382" t="str">
        <f>+IFERROR(('STS Analysis'!E377-'STS Analysis'!H377)/'STS Analysis'!E377,"")</f>
        <v/>
      </c>
      <c r="D377" s="383" t="str">
        <f>IFERROR(('STS Analysis'!D377-'STS Analysis'!G377)/('STS Analysis'!N377-'STS Analysis'!G377),"")</f>
        <v/>
      </c>
      <c r="E377" s="384"/>
      <c r="F377" s="385" t="str">
        <f>+IFERROR(('STS Analysis'!G377-('STS Analysis'!W377))/'STS Analysis'!G377,"")</f>
        <v/>
      </c>
      <c r="G377" s="386" t="str">
        <f>+IFERROR(('STS Analysis'!H377-'STS Analysis'!X377)/'STS Analysis'!H377,"")</f>
        <v/>
      </c>
      <c r="H377" s="386" t="str">
        <f>+IFERROR(('STS Analysis'!I377-'STS Analysis'!Y377)/'STS Analysis'!I377,"")</f>
        <v/>
      </c>
      <c r="I377" s="386" t="str">
        <f>+IFERROR(('STS Analysis'!J377-'STS Analysis'!Z377)/'STS Analysis'!J377,"")</f>
        <v/>
      </c>
      <c r="J377" s="381" t="str">
        <f>+IFERROR(('STS Analysis'!W377-'STS Analysis'!AD377/1000)/'STS Analysis'!W377,"")</f>
        <v/>
      </c>
      <c r="K377" s="386" t="str">
        <f>+IFERROR(('STS Analysis'!X377-'STS Analysis'!AE377)/'STS Analysis'!X377,"")</f>
        <v/>
      </c>
      <c r="L377" s="386" t="str">
        <f>+IFERROR(('STS Analysis'!Y377-'STS Analysis'!AF377)/'STS Analysis'!Y377,"")</f>
        <v/>
      </c>
      <c r="M377" s="386" t="str">
        <f>+IFERROR(('STS Analysis'!Z377-'STS Analysis'!AG377)/'STS Analysis'!Z377,"")</f>
        <v/>
      </c>
      <c r="N377" s="381" t="str">
        <f>+IFERROR(('STS Analysis'!AD377-'STS Analysis'!AK377)/'STS Analysis'!AD377,"")</f>
        <v/>
      </c>
      <c r="O377" s="386" t="str">
        <f>+IFERROR(('STS Analysis'!AE377-'STS Analysis'!AL377)/'STS Analysis'!AE377,"")</f>
        <v/>
      </c>
      <c r="P377" s="386" t="str">
        <f>+IFERROR(('STS Analysis'!AF377-'STS Analysis'!AM377)/'STS Analysis'!AF377,"")</f>
        <v/>
      </c>
      <c r="Q377" s="386" t="str">
        <f>+IFERROR(('STS Analysis'!AG377-'STS Analysis'!AN377)/'STS Analysis'!AG377,"")</f>
        <v/>
      </c>
      <c r="R377" s="381" t="str">
        <f>+IFERROR(('STS Analysis'!AK377-'STS Analysis'!AQ377)/'STS Analysis'!AK377,"")</f>
        <v/>
      </c>
      <c r="S377" s="386" t="str">
        <f>+IFERROR(('STS Analysis'!AL377-'STS Analysis'!AX377)/'STS Analysis'!AL377,"")</f>
        <v/>
      </c>
      <c r="T377" s="386" t="str">
        <f>+IFERROR(('STS Analysis'!AM377-'STS Analysis'!AY377)/'STS Analysis'!AM377,"")</f>
        <v/>
      </c>
      <c r="U377" s="387" t="str">
        <f>+IFERROR(('STS Analysis'!AN377-'STS Analysis'!AZ377)/'STS Analysis'!AN377,"")</f>
        <v/>
      </c>
      <c r="V377" s="385" t="str">
        <f>+IFERROR(('STS Analysis'!D377-'STS Analysis'!AQ377/1000)/'STS Analysis'!D377,"")</f>
        <v/>
      </c>
      <c r="W377" s="388" t="str">
        <f>+IFERROR(('STS Analysis'!E377-'STS Analysis'!AX377)/'STS Analysis'!E377,"")</f>
        <v/>
      </c>
      <c r="X377" s="386" t="str">
        <f>+IFERROR(('STS Analysis'!I377-'STS Analysis'!AY377)/'STS Analysis'!I377,"")</f>
        <v/>
      </c>
      <c r="Y377" s="386" t="str">
        <f>+IFERROR(('STS Analysis'!J377-'STS Analysis'!AZ377)/'STS Analysis'!J377,"")</f>
        <v/>
      </c>
      <c r="Z377" s="389" t="str">
        <f>+IFERROR(('STS Analysis'!K377-'STS Analysis'!BA377)/'STS Analysis'!K377,"")</f>
        <v/>
      </c>
      <c r="AA377" s="381"/>
      <c r="AB377" s="386" t="str">
        <f>+IFERROR(('STS Analysis'!H377-'STS Analysis'!BD377)/'STS Analysis'!H377,"")</f>
        <v/>
      </c>
      <c r="AC377" s="386" t="str">
        <f>+IFERROR(('STS Analysis'!I377-'STS Analysis'!BE377)/'STS Analysis'!I377,"")</f>
        <v/>
      </c>
      <c r="AD377" s="387" t="str">
        <f>+IFERROR(('STS Analysis'!J377-'STS Analysis'!BF377)/'STS Analysis'!J377,"")</f>
        <v/>
      </c>
      <c r="AE377" s="385" t="str">
        <f>+IFERROR(('STS Analysis'!BC377-'STS Analysis'!BI377)/'STS Analysis'!BC377,"")</f>
        <v/>
      </c>
      <c r="AF377" s="386" t="str">
        <f>+IFERROR(('STS Analysis'!BD377-'STS Analysis'!BJ377)/'STS Analysis'!BD377,"")</f>
        <v/>
      </c>
      <c r="AG377" s="386" t="str">
        <f>+IFERROR(('STS Analysis'!BE377-'STS Analysis'!BK377)/'STS Analysis'!BE377,"")</f>
        <v/>
      </c>
      <c r="AH377" s="386" t="str">
        <f>+IFERROR(('STS Analysis'!BF377-'STS Analysis'!BL377)/'STS Analysis'!BF377,"")</f>
        <v/>
      </c>
      <c r="AI377" s="381" t="str">
        <f>+IFERROR(('STS Analysis'!D377-'STS Analysis'!BI377/1000)/'STS Analysis'!D377,"")</f>
        <v/>
      </c>
      <c r="AJ377" s="390" t="str">
        <f>+IFERROR(('STS Analysis'!E377-'STS Analysis'!BJ377)/'STS Analysis'!E377,"")</f>
        <v/>
      </c>
      <c r="AK377" s="386" t="str">
        <f>+IFERROR(('STS Analysis'!I377-'STS Analysis'!BK377)/'STS Analysis'!I377,"")</f>
        <v/>
      </c>
      <c r="AL377" s="386" t="str">
        <f>+IFERROR(('STS Analysis'!J377-'STS Analysis'!BL377)/'STS Analysis'!J377,"")</f>
        <v/>
      </c>
      <c r="AM377" s="387" t="str">
        <f>+IFERROR(('STS Analysis'!K377-'STS Analysis'!BM377)/'STS Analysis'!K377,"")</f>
        <v/>
      </c>
      <c r="AN377" s="391"/>
    </row>
    <row r="378" spans="1:40" ht="15" thickBot="1" x14ac:dyDescent="0.4">
      <c r="A378" s="306">
        <v>43789</v>
      </c>
      <c r="B378" s="381">
        <f>+IFERROR(('STS Analysis'!D378-'STS Analysis'!G378)/'STS Analysis'!D378,"")</f>
        <v>0.54640236038543311</v>
      </c>
      <c r="C378" s="382">
        <f>+IFERROR(('STS Analysis'!E378-'STS Analysis'!H378)/'STS Analysis'!E378,"")</f>
        <v>0.6116071428571429</v>
      </c>
      <c r="D378" s="383">
        <f>IFERROR(('STS Analysis'!D378-'STS Analysis'!G378)/('STS Analysis'!N378-'STS Analysis'!G378),"")</f>
        <v>0.14934837818136878</v>
      </c>
      <c r="E378" s="384"/>
      <c r="F378" s="385">
        <f>+IFERROR(('STS Analysis'!G378-('STS Analysis'!W378))/'STS Analysis'!G378,"")</f>
        <v>0.45819743642776528</v>
      </c>
      <c r="G378" s="386">
        <f>+IFERROR(('STS Analysis'!H378-'STS Analysis'!X378)/'STS Analysis'!H378,"")</f>
        <v>1</v>
      </c>
      <c r="H378" s="386">
        <f>+IFERROR(('STS Analysis'!I378-'STS Analysis'!Y378)/'STS Analysis'!I378,"")</f>
        <v>0.109375</v>
      </c>
      <c r="I378" s="386">
        <f>+IFERROR(('STS Analysis'!J378-'STS Analysis'!Z378)/'STS Analysis'!J378,"")</f>
        <v>1</v>
      </c>
      <c r="J378" s="381">
        <f>+IFERROR(('STS Analysis'!W378-'STS Analysis'!AD378/1000)/'STS Analysis'!W378,"")</f>
        <v>0.7387922095365973</v>
      </c>
      <c r="K378" s="386" t="str">
        <f>+IFERROR(('STS Analysis'!X378-'STS Analysis'!AE378)/'STS Analysis'!X378,"")</f>
        <v/>
      </c>
      <c r="L378" s="386">
        <f>+IFERROR(('STS Analysis'!Y378-'STS Analysis'!AF378)/'STS Analysis'!Y378,"")</f>
        <v>8.771929824561403E-2</v>
      </c>
      <c r="M378" s="386" t="str">
        <f>+IFERROR(('STS Analysis'!Z378-'STS Analysis'!AG378)/'STS Analysis'!Z378,"")</f>
        <v/>
      </c>
      <c r="N378" s="381" t="str">
        <f>+IFERROR(('STS Analysis'!AD378-'STS Analysis'!AK378)/'STS Analysis'!AD378,"")</f>
        <v/>
      </c>
      <c r="O378" s="386" t="str">
        <f>+IFERROR(('STS Analysis'!AE378-'STS Analysis'!AL378)/'STS Analysis'!AE378,"")</f>
        <v/>
      </c>
      <c r="P378" s="386" t="str">
        <f>+IFERROR(('STS Analysis'!AF378-'STS Analysis'!AM378)/'STS Analysis'!AF378,"")</f>
        <v/>
      </c>
      <c r="Q378" s="386" t="str">
        <f>+IFERROR(('STS Analysis'!AG378-'STS Analysis'!AN378)/'STS Analysis'!AG378,"")</f>
        <v/>
      </c>
      <c r="R378" s="381" t="str">
        <f>+IFERROR(('STS Analysis'!AK378-'STS Analysis'!AQ378)/'STS Analysis'!AK378,"")</f>
        <v/>
      </c>
      <c r="S378" s="386" t="str">
        <f>+IFERROR(('STS Analysis'!AL378-'STS Analysis'!AX378)/'STS Analysis'!AL378,"")</f>
        <v/>
      </c>
      <c r="T378" s="386" t="str">
        <f>+IFERROR(('STS Analysis'!AM378-'STS Analysis'!AY378)/'STS Analysis'!AM378,"")</f>
        <v/>
      </c>
      <c r="U378" s="387" t="str">
        <f>+IFERROR(('STS Analysis'!AN378-'STS Analysis'!AZ378)/'STS Analysis'!AN378,"")</f>
        <v/>
      </c>
      <c r="V378" s="385">
        <f>+IFERROR(('STS Analysis'!D378-'STS Analysis'!AQ378/1000)/'STS Analysis'!D378,"")</f>
        <v>0.95319149462510677</v>
      </c>
      <c r="W378" s="388">
        <f>+IFERROR(('STS Analysis'!E378-'STS Analysis'!AX378)/'STS Analysis'!E378,"")</f>
        <v>1</v>
      </c>
      <c r="X378" s="386">
        <f>+IFERROR(('STS Analysis'!I378-'STS Analysis'!AY378)/'STS Analysis'!I378,"")</f>
        <v>0.6875</v>
      </c>
      <c r="Y378" s="386">
        <f>+IFERROR(('STS Analysis'!J378-'STS Analysis'!AZ378)/'STS Analysis'!J378,"")</f>
        <v>0.88260869565217392</v>
      </c>
      <c r="Z378" s="389">
        <f>+IFERROR(('STS Analysis'!K378-'STS Analysis'!BA378)/'STS Analysis'!K378,"")</f>
        <v>1</v>
      </c>
      <c r="AA378" s="381"/>
      <c r="AB378" s="386">
        <f>+IFERROR(('STS Analysis'!H378-'STS Analysis'!BD378)/'STS Analysis'!H378,"")</f>
        <v>1</v>
      </c>
      <c r="AC378" s="386">
        <f>+IFERROR(('STS Analysis'!I378-'STS Analysis'!BE378)/'STS Analysis'!I378,"")</f>
        <v>0.50416666666666665</v>
      </c>
      <c r="AD378" s="387">
        <f>+IFERROR(('STS Analysis'!J378-'STS Analysis'!BF378)/'STS Analysis'!J378,"")</f>
        <v>0.83043478260869574</v>
      </c>
      <c r="AE378" s="385" t="str">
        <f>+IFERROR(('STS Analysis'!BC378-'STS Analysis'!BI378)/'STS Analysis'!BC378,"")</f>
        <v/>
      </c>
      <c r="AF378" s="386" t="str">
        <f>+IFERROR(('STS Analysis'!BD378-'STS Analysis'!BJ378)/'STS Analysis'!BD378,"")</f>
        <v/>
      </c>
      <c r="AG378" s="386">
        <f>+IFERROR(('STS Analysis'!BE378-'STS Analysis'!BK378)/'STS Analysis'!BE378,"")</f>
        <v>0.53781512605042014</v>
      </c>
      <c r="AH378" s="386" t="str">
        <f>+IFERROR(('STS Analysis'!BF378-'STS Analysis'!BL378)/'STS Analysis'!BF378,"")</f>
        <v/>
      </c>
      <c r="AI378" s="381">
        <f>+IFERROR(('STS Analysis'!D378-'STS Analysis'!BI378/1000)/'STS Analysis'!D378,"")</f>
        <v>0.99711124652543526</v>
      </c>
      <c r="AJ378" s="390">
        <f>+IFERROR(('STS Analysis'!E378-'STS Analysis'!BJ378)/'STS Analysis'!E378,"")</f>
        <v>1</v>
      </c>
      <c r="AK378" s="386">
        <f>+IFERROR(('STS Analysis'!I378-'STS Analysis'!BK378)/'STS Analysis'!I378,"")</f>
        <v>0.77083333333333337</v>
      </c>
      <c r="AL378" s="386" t="str">
        <f>+IFERROR(('STS Analysis'!J378-'STS Analysis'!BL378)/'STS Analysis'!J378,"")</f>
        <v/>
      </c>
      <c r="AM378" s="387">
        <f>+IFERROR(('STS Analysis'!K378-'STS Analysis'!BM378)/'STS Analysis'!K378,"")</f>
        <v>1</v>
      </c>
      <c r="AN378" s="391"/>
    </row>
    <row r="379" spans="1:40" ht="15" thickBot="1" x14ac:dyDescent="0.4">
      <c r="A379" s="306">
        <v>43790</v>
      </c>
      <c r="B379" s="381" t="str">
        <f>+IFERROR(('STS Analysis'!D379-'STS Analysis'!G379)/'STS Analysis'!D379,"")</f>
        <v/>
      </c>
      <c r="C379" s="382" t="str">
        <f>+IFERROR(('STS Analysis'!E379-'STS Analysis'!H379)/'STS Analysis'!E379,"")</f>
        <v/>
      </c>
      <c r="D379" s="383" t="str">
        <f>IFERROR(('STS Analysis'!D379-'STS Analysis'!G379)/('STS Analysis'!N379-'STS Analysis'!G379),"")</f>
        <v/>
      </c>
      <c r="E379" s="384"/>
      <c r="F379" s="385" t="str">
        <f>+IFERROR(('STS Analysis'!G379-('STS Analysis'!W379))/'STS Analysis'!G379,"")</f>
        <v/>
      </c>
      <c r="G379" s="386" t="str">
        <f>+IFERROR(('STS Analysis'!H379-'STS Analysis'!X379)/'STS Analysis'!H379,"")</f>
        <v/>
      </c>
      <c r="H379" s="386" t="str">
        <f>+IFERROR(('STS Analysis'!I379-'STS Analysis'!Y379)/'STS Analysis'!I379,"")</f>
        <v/>
      </c>
      <c r="I379" s="386" t="str">
        <f>+IFERROR(('STS Analysis'!J379-'STS Analysis'!Z379)/'STS Analysis'!J379,"")</f>
        <v/>
      </c>
      <c r="J379" s="381" t="str">
        <f>+IFERROR(('STS Analysis'!W379-'STS Analysis'!AD379/1000)/'STS Analysis'!W379,"")</f>
        <v/>
      </c>
      <c r="K379" s="386" t="str">
        <f>+IFERROR(('STS Analysis'!X379-'STS Analysis'!AE379)/'STS Analysis'!X379,"")</f>
        <v/>
      </c>
      <c r="L379" s="386" t="str">
        <f>+IFERROR(('STS Analysis'!Y379-'STS Analysis'!AF379)/'STS Analysis'!Y379,"")</f>
        <v/>
      </c>
      <c r="M379" s="386" t="str">
        <f>+IFERROR(('STS Analysis'!Z379-'STS Analysis'!AG379)/'STS Analysis'!Z379,"")</f>
        <v/>
      </c>
      <c r="N379" s="381" t="str">
        <f>+IFERROR(('STS Analysis'!AD379-'STS Analysis'!AK379)/'STS Analysis'!AD379,"")</f>
        <v/>
      </c>
      <c r="O379" s="386" t="str">
        <f>+IFERROR(('STS Analysis'!AE379-'STS Analysis'!AL379)/'STS Analysis'!AE379,"")</f>
        <v/>
      </c>
      <c r="P379" s="386" t="str">
        <f>+IFERROR(('STS Analysis'!AF379-'STS Analysis'!AM379)/'STS Analysis'!AF379,"")</f>
        <v/>
      </c>
      <c r="Q379" s="386" t="str">
        <f>+IFERROR(('STS Analysis'!AG379-'STS Analysis'!AN379)/'STS Analysis'!AG379,"")</f>
        <v/>
      </c>
      <c r="R379" s="381" t="str">
        <f>+IFERROR(('STS Analysis'!AK379-'STS Analysis'!AQ379)/'STS Analysis'!AK379,"")</f>
        <v/>
      </c>
      <c r="S379" s="386" t="str">
        <f>+IFERROR(('STS Analysis'!AL379-'STS Analysis'!AX379)/'STS Analysis'!AL379,"")</f>
        <v/>
      </c>
      <c r="T379" s="386" t="str">
        <f>+IFERROR(('STS Analysis'!AM379-'STS Analysis'!AY379)/'STS Analysis'!AM379,"")</f>
        <v/>
      </c>
      <c r="U379" s="387" t="str">
        <f>+IFERROR(('STS Analysis'!AN379-'STS Analysis'!AZ379)/'STS Analysis'!AN379,"")</f>
        <v/>
      </c>
      <c r="V379" s="385" t="str">
        <f>+IFERROR(('STS Analysis'!D379-'STS Analysis'!AQ379/1000)/'STS Analysis'!D379,"")</f>
        <v/>
      </c>
      <c r="W379" s="388" t="str">
        <f>+IFERROR(('STS Analysis'!E379-'STS Analysis'!AX379)/'STS Analysis'!E379,"")</f>
        <v/>
      </c>
      <c r="X379" s="386" t="str">
        <f>+IFERROR(('STS Analysis'!I379-'STS Analysis'!AY379)/'STS Analysis'!I379,"")</f>
        <v/>
      </c>
      <c r="Y379" s="386" t="str">
        <f>+IFERROR(('STS Analysis'!J379-'STS Analysis'!AZ379)/'STS Analysis'!J379,"")</f>
        <v/>
      </c>
      <c r="Z379" s="389" t="str">
        <f>+IFERROR(('STS Analysis'!K379-'STS Analysis'!BA379)/'STS Analysis'!K379,"")</f>
        <v/>
      </c>
      <c r="AA379" s="381"/>
      <c r="AB379" s="386" t="str">
        <f>+IFERROR(('STS Analysis'!H379-'STS Analysis'!BD379)/'STS Analysis'!H379,"")</f>
        <v/>
      </c>
      <c r="AC379" s="386" t="str">
        <f>+IFERROR(('STS Analysis'!I379-'STS Analysis'!BE379)/'STS Analysis'!I379,"")</f>
        <v/>
      </c>
      <c r="AD379" s="387" t="str">
        <f>+IFERROR(('STS Analysis'!J379-'STS Analysis'!BF379)/'STS Analysis'!J379,"")</f>
        <v/>
      </c>
      <c r="AE379" s="385" t="str">
        <f>+IFERROR(('STS Analysis'!BC379-'STS Analysis'!BI379)/'STS Analysis'!BC379,"")</f>
        <v/>
      </c>
      <c r="AF379" s="386" t="str">
        <f>+IFERROR(('STS Analysis'!BD379-'STS Analysis'!BJ379)/'STS Analysis'!BD379,"")</f>
        <v/>
      </c>
      <c r="AG379" s="386" t="str">
        <f>+IFERROR(('STS Analysis'!BE379-'STS Analysis'!BK379)/'STS Analysis'!BE379,"")</f>
        <v/>
      </c>
      <c r="AH379" s="386" t="str">
        <f>+IFERROR(('STS Analysis'!BF379-'STS Analysis'!BL379)/'STS Analysis'!BF379,"")</f>
        <v/>
      </c>
      <c r="AI379" s="381" t="str">
        <f>+IFERROR(('STS Analysis'!D379-'STS Analysis'!BI379/1000)/'STS Analysis'!D379,"")</f>
        <v/>
      </c>
      <c r="AJ379" s="390" t="str">
        <f>+IFERROR(('STS Analysis'!E379-'STS Analysis'!BJ379)/'STS Analysis'!E379,"")</f>
        <v/>
      </c>
      <c r="AK379" s="386" t="str">
        <f>+IFERROR(('STS Analysis'!I379-'STS Analysis'!BK379)/'STS Analysis'!I379,"")</f>
        <v/>
      </c>
      <c r="AL379" s="386" t="str">
        <f>+IFERROR(('STS Analysis'!J379-'STS Analysis'!BL379)/'STS Analysis'!J379,"")</f>
        <v/>
      </c>
      <c r="AM379" s="387" t="str">
        <f>+IFERROR(('STS Analysis'!K379-'STS Analysis'!BM379)/'STS Analysis'!K379,"")</f>
        <v/>
      </c>
      <c r="AN379" s="391"/>
    </row>
    <row r="380" spans="1:40" ht="15" thickBot="1" x14ac:dyDescent="0.4">
      <c r="A380" s="306">
        <v>43791</v>
      </c>
      <c r="B380" s="381">
        <f>+IFERROR(('STS Analysis'!D380-'STS Analysis'!G380)/'STS Analysis'!D380,"")</f>
        <v>0.6863101041576728</v>
      </c>
      <c r="C380" s="382" t="str">
        <f>+IFERROR(('STS Analysis'!E380-'STS Analysis'!H380)/'STS Analysis'!E380,"")</f>
        <v/>
      </c>
      <c r="D380" s="383">
        <f>IFERROR(('STS Analysis'!D380-'STS Analysis'!G380)/('STS Analysis'!N380-'STS Analysis'!G380),"")</f>
        <v>0.17175275392159567</v>
      </c>
      <c r="E380" s="384"/>
      <c r="F380" s="385" t="str">
        <f>+IFERROR(('STS Analysis'!G380-('STS Analysis'!W380))/'STS Analysis'!G380,"")</f>
        <v/>
      </c>
      <c r="G380" s="386" t="str">
        <f>+IFERROR(('STS Analysis'!H380-'STS Analysis'!X380)/'STS Analysis'!H380,"")</f>
        <v/>
      </c>
      <c r="H380" s="386" t="str">
        <f>+IFERROR(('STS Analysis'!I380-'STS Analysis'!Y380)/'STS Analysis'!I380,"")</f>
        <v/>
      </c>
      <c r="I380" s="386" t="str">
        <f>+IFERROR(('STS Analysis'!J380-'STS Analysis'!Z380)/'STS Analysis'!J380,"")</f>
        <v/>
      </c>
      <c r="J380" s="381" t="str">
        <f>+IFERROR(('STS Analysis'!W380-'STS Analysis'!AD380/1000)/'STS Analysis'!W380,"")</f>
        <v/>
      </c>
      <c r="K380" s="386" t="str">
        <f>+IFERROR(('STS Analysis'!X380-'STS Analysis'!AE380)/'STS Analysis'!X380,"")</f>
        <v/>
      </c>
      <c r="L380" s="386" t="str">
        <f>+IFERROR(('STS Analysis'!Y380-'STS Analysis'!AF380)/'STS Analysis'!Y380,"")</f>
        <v/>
      </c>
      <c r="M380" s="386" t="str">
        <f>+IFERROR(('STS Analysis'!Z380-'STS Analysis'!AG380)/'STS Analysis'!Z380,"")</f>
        <v/>
      </c>
      <c r="N380" s="381" t="str">
        <f>+IFERROR(('STS Analysis'!AD380-'STS Analysis'!AK380)/'STS Analysis'!AD380,"")</f>
        <v/>
      </c>
      <c r="O380" s="386" t="str">
        <f>+IFERROR(('STS Analysis'!AE380-'STS Analysis'!AL380)/'STS Analysis'!AE380,"")</f>
        <v/>
      </c>
      <c r="P380" s="386" t="str">
        <f>+IFERROR(('STS Analysis'!AF380-'STS Analysis'!AM380)/'STS Analysis'!AF380,"")</f>
        <v/>
      </c>
      <c r="Q380" s="386" t="str">
        <f>+IFERROR(('STS Analysis'!AG380-'STS Analysis'!AN380)/'STS Analysis'!AG380,"")</f>
        <v/>
      </c>
      <c r="R380" s="381" t="str">
        <f>+IFERROR(('STS Analysis'!AK380-'STS Analysis'!AQ380)/'STS Analysis'!AK380,"")</f>
        <v/>
      </c>
      <c r="S380" s="386" t="str">
        <f>+IFERROR(('STS Analysis'!AL380-'STS Analysis'!AX380)/'STS Analysis'!AL380,"")</f>
        <v/>
      </c>
      <c r="T380" s="386" t="str">
        <f>+IFERROR(('STS Analysis'!AM380-'STS Analysis'!AY380)/'STS Analysis'!AM380,"")</f>
        <v/>
      </c>
      <c r="U380" s="387" t="str">
        <f>+IFERROR(('STS Analysis'!AN380-'STS Analysis'!AZ380)/'STS Analysis'!AN380,"")</f>
        <v/>
      </c>
      <c r="V380" s="385" t="str">
        <f>+IFERROR(('STS Analysis'!D380-'STS Analysis'!AQ380/1000)/'STS Analysis'!D380,"")</f>
        <v/>
      </c>
      <c r="W380" s="388" t="str">
        <f>+IFERROR(('STS Analysis'!E380-'STS Analysis'!AX380)/'STS Analysis'!E380,"")</f>
        <v/>
      </c>
      <c r="X380" s="386" t="str">
        <f>+IFERROR(('STS Analysis'!I380-'STS Analysis'!AY380)/'STS Analysis'!I380,"")</f>
        <v/>
      </c>
      <c r="Y380" s="386" t="str">
        <f>+IFERROR(('STS Analysis'!J380-'STS Analysis'!AZ380)/'STS Analysis'!J380,"")</f>
        <v/>
      </c>
      <c r="Z380" s="389" t="str">
        <f>+IFERROR(('STS Analysis'!K380-'STS Analysis'!BA380)/'STS Analysis'!K380,"")</f>
        <v/>
      </c>
      <c r="AA380" s="381"/>
      <c r="AB380" s="386" t="str">
        <f>+IFERROR(('STS Analysis'!H380-'STS Analysis'!BD380)/'STS Analysis'!H380,"")</f>
        <v/>
      </c>
      <c r="AC380" s="386" t="str">
        <f>+IFERROR(('STS Analysis'!I380-'STS Analysis'!BE380)/'STS Analysis'!I380,"")</f>
        <v/>
      </c>
      <c r="AD380" s="387" t="str">
        <f>+IFERROR(('STS Analysis'!J380-'STS Analysis'!BF380)/'STS Analysis'!J380,"")</f>
        <v/>
      </c>
      <c r="AE380" s="385" t="str">
        <f>+IFERROR(('STS Analysis'!BC380-'STS Analysis'!BI380)/'STS Analysis'!BC380,"")</f>
        <v/>
      </c>
      <c r="AF380" s="386" t="str">
        <f>+IFERROR(('STS Analysis'!BD380-'STS Analysis'!BJ380)/'STS Analysis'!BD380,"")</f>
        <v/>
      </c>
      <c r="AG380" s="386" t="str">
        <f>+IFERROR(('STS Analysis'!BE380-'STS Analysis'!BK380)/'STS Analysis'!BE380,"")</f>
        <v/>
      </c>
      <c r="AH380" s="386" t="str">
        <f>+IFERROR(('STS Analysis'!BF380-'STS Analysis'!BL380)/'STS Analysis'!BF380,"")</f>
        <v/>
      </c>
      <c r="AI380" s="381" t="str">
        <f>+IFERROR(('STS Analysis'!D380-'STS Analysis'!BI380/1000)/'STS Analysis'!D380,"")</f>
        <v/>
      </c>
      <c r="AJ380" s="390" t="str">
        <f>+IFERROR(('STS Analysis'!E380-'STS Analysis'!BJ380)/'STS Analysis'!E380,"")</f>
        <v/>
      </c>
      <c r="AK380" s="386" t="str">
        <f>+IFERROR(('STS Analysis'!I380-'STS Analysis'!BK380)/'STS Analysis'!I380,"")</f>
        <v/>
      </c>
      <c r="AL380" s="386" t="str">
        <f>+IFERROR(('STS Analysis'!J380-'STS Analysis'!BL380)/'STS Analysis'!J380,"")</f>
        <v/>
      </c>
      <c r="AM380" s="387" t="str">
        <f>+IFERROR(('STS Analysis'!K380-'STS Analysis'!BM380)/'STS Analysis'!K380,"")</f>
        <v/>
      </c>
      <c r="AN380" s="391"/>
    </row>
    <row r="381" spans="1:40" ht="15" thickBot="1" x14ac:dyDescent="0.4">
      <c r="A381" s="306">
        <v>43792</v>
      </c>
      <c r="B381" s="392" t="str">
        <f>+IFERROR(('STS Analysis'!D381-'STS Analysis'!G381)/'STS Analysis'!D381,"")</f>
        <v/>
      </c>
      <c r="C381" s="392" t="str">
        <f>+IFERROR(('STS Analysis'!E381-'STS Analysis'!H381)/'STS Analysis'!E381,"")</f>
        <v/>
      </c>
      <c r="D381" s="392" t="str">
        <f>IFERROR(('STS Analysis'!D381-'STS Analysis'!G381)/('STS Analysis'!N381-'STS Analysis'!G381),"")</f>
        <v/>
      </c>
      <c r="E381" s="392"/>
      <c r="F381" s="392" t="str">
        <f>+IFERROR(('STS Analysis'!G381-('STS Analysis'!W381))/'STS Analysis'!G381,"")</f>
        <v/>
      </c>
      <c r="G381" s="392" t="str">
        <f>+IFERROR(('STS Analysis'!H381-'STS Analysis'!X381)/'STS Analysis'!H381,"")</f>
        <v/>
      </c>
      <c r="H381" s="392" t="str">
        <f>+IFERROR(('STS Analysis'!I381-'STS Analysis'!Y381)/'STS Analysis'!I381,"")</f>
        <v/>
      </c>
      <c r="I381" s="392" t="str">
        <f>+IFERROR(('STS Analysis'!J381-'STS Analysis'!Z381)/'STS Analysis'!J381,"")</f>
        <v/>
      </c>
      <c r="J381" s="392" t="str">
        <f>+IFERROR(('STS Analysis'!W381-'STS Analysis'!AD381/1000)/'STS Analysis'!W381,"")</f>
        <v/>
      </c>
      <c r="K381" s="392" t="str">
        <f>+IFERROR(('STS Analysis'!X381-'STS Analysis'!AE381)/'STS Analysis'!X381,"")</f>
        <v/>
      </c>
      <c r="L381" s="392" t="str">
        <f>+IFERROR(('STS Analysis'!Y381-'STS Analysis'!AF381)/'STS Analysis'!Y381,"")</f>
        <v/>
      </c>
      <c r="M381" s="392" t="str">
        <f>+IFERROR(('STS Analysis'!Z381-'STS Analysis'!AG381)/'STS Analysis'!Z381,"")</f>
        <v/>
      </c>
      <c r="N381" s="392" t="str">
        <f>+IFERROR(('STS Analysis'!AD381-'STS Analysis'!AK381)/'STS Analysis'!AD381,"")</f>
        <v/>
      </c>
      <c r="O381" s="392" t="str">
        <f>+IFERROR(('STS Analysis'!AE381-'STS Analysis'!AL381)/'STS Analysis'!AE381,"")</f>
        <v/>
      </c>
      <c r="P381" s="392" t="str">
        <f>+IFERROR(('STS Analysis'!AF381-'STS Analysis'!AM381)/'STS Analysis'!AF381,"")</f>
        <v/>
      </c>
      <c r="Q381" s="392" t="str">
        <f>+IFERROR(('STS Analysis'!AG381-'STS Analysis'!AN381)/'STS Analysis'!AG381,"")</f>
        <v/>
      </c>
      <c r="R381" s="392" t="str">
        <f>+IFERROR(('STS Analysis'!AK381-'STS Analysis'!AQ381)/'STS Analysis'!AK381,"")</f>
        <v/>
      </c>
      <c r="S381" s="392" t="str">
        <f>+IFERROR(('STS Analysis'!AL381-'STS Analysis'!AX381)/'STS Analysis'!AL381,"")</f>
        <v/>
      </c>
      <c r="T381" s="392" t="str">
        <f>+IFERROR(('STS Analysis'!AM381-'STS Analysis'!AY381)/'STS Analysis'!AM381,"")</f>
        <v/>
      </c>
      <c r="U381" s="392" t="str">
        <f>+IFERROR(('STS Analysis'!AN381-'STS Analysis'!AZ381)/'STS Analysis'!AN381,"")</f>
        <v/>
      </c>
      <c r="V381" s="392" t="str">
        <f>+IFERROR(('STS Analysis'!D381-'STS Analysis'!AQ381/1000)/'STS Analysis'!D381,"")</f>
        <v/>
      </c>
      <c r="W381" s="392" t="str">
        <f>+IFERROR(('STS Analysis'!E381-'STS Analysis'!AX381)/'STS Analysis'!E381,"")</f>
        <v/>
      </c>
      <c r="X381" s="392" t="str">
        <f>+IFERROR(('STS Analysis'!I381-'STS Analysis'!AY381)/'STS Analysis'!I381,"")</f>
        <v/>
      </c>
      <c r="Y381" s="392" t="str">
        <f>+IFERROR(('STS Analysis'!J381-'STS Analysis'!AZ381)/'STS Analysis'!J381,"")</f>
        <v/>
      </c>
      <c r="Z381" s="392" t="str">
        <f>+IFERROR(('STS Analysis'!K381-'STS Analysis'!BA381)/'STS Analysis'!K381,"")</f>
        <v/>
      </c>
      <c r="AA381" s="392"/>
      <c r="AB381" s="392" t="str">
        <f>+IFERROR(('STS Analysis'!H381-'STS Analysis'!BD381)/'STS Analysis'!H381,"")</f>
        <v/>
      </c>
      <c r="AC381" s="392" t="str">
        <f>+IFERROR(('STS Analysis'!I381-'STS Analysis'!BE381)/'STS Analysis'!I381,"")</f>
        <v/>
      </c>
      <c r="AD381" s="392" t="str">
        <f>+IFERROR(('STS Analysis'!J381-'STS Analysis'!BF381)/'STS Analysis'!J381,"")</f>
        <v/>
      </c>
      <c r="AE381" s="392" t="str">
        <f>+IFERROR(('STS Analysis'!BC381-'STS Analysis'!BI381)/'STS Analysis'!BC381,"")</f>
        <v/>
      </c>
      <c r="AF381" s="392" t="str">
        <f>+IFERROR(('STS Analysis'!BD381-'STS Analysis'!BJ381)/'STS Analysis'!BD381,"")</f>
        <v/>
      </c>
      <c r="AG381" s="392" t="str">
        <f>+IFERROR(('STS Analysis'!BE381-'STS Analysis'!BK381)/'STS Analysis'!BE381,"")</f>
        <v/>
      </c>
      <c r="AH381" s="392" t="str">
        <f>+IFERROR(('STS Analysis'!BF381-'STS Analysis'!BL381)/'STS Analysis'!BF381,"")</f>
        <v/>
      </c>
      <c r="AI381" s="392" t="str">
        <f>+IFERROR(('STS Analysis'!D381-'STS Analysis'!BI381/1000)/'STS Analysis'!D381,"")</f>
        <v/>
      </c>
      <c r="AJ381" s="392" t="str">
        <f>+IFERROR(('STS Analysis'!E381-'STS Analysis'!BJ381)/'STS Analysis'!E381,"")</f>
        <v/>
      </c>
      <c r="AK381" s="392" t="str">
        <f>+IFERROR(('STS Analysis'!I381-'STS Analysis'!BK381)/'STS Analysis'!I381,"")</f>
        <v/>
      </c>
      <c r="AL381" s="392" t="str">
        <f>+IFERROR(('STS Analysis'!J381-'STS Analysis'!BL381)/'STS Analysis'!J381,"")</f>
        <v/>
      </c>
      <c r="AM381" s="392" t="str">
        <f>+IFERROR(('STS Analysis'!K381-'STS Analysis'!BM381)/'STS Analysis'!K381,"")</f>
        <v/>
      </c>
      <c r="AN381" s="392"/>
    </row>
    <row r="382" spans="1:40" ht="15" thickBot="1" x14ac:dyDescent="0.4">
      <c r="A382" s="306">
        <v>43793</v>
      </c>
      <c r="B382" s="392" t="str">
        <f>+IFERROR(('STS Analysis'!D382-'STS Analysis'!G382)/'STS Analysis'!D382,"")</f>
        <v/>
      </c>
      <c r="C382" s="392" t="str">
        <f>+IFERROR(('STS Analysis'!E382-'STS Analysis'!H382)/'STS Analysis'!E382,"")</f>
        <v/>
      </c>
      <c r="D382" s="392" t="str">
        <f>IFERROR(('STS Analysis'!D382-'STS Analysis'!G382)/('STS Analysis'!N382-'STS Analysis'!G382),"")</f>
        <v/>
      </c>
      <c r="E382" s="392"/>
      <c r="F382" s="392" t="str">
        <f>+IFERROR(('STS Analysis'!G382-('STS Analysis'!W382))/'STS Analysis'!G382,"")</f>
        <v/>
      </c>
      <c r="G382" s="392" t="str">
        <f>+IFERROR(('STS Analysis'!H382-'STS Analysis'!X382)/'STS Analysis'!H382,"")</f>
        <v/>
      </c>
      <c r="H382" s="392" t="str">
        <f>+IFERROR(('STS Analysis'!I382-'STS Analysis'!Y382)/'STS Analysis'!I382,"")</f>
        <v/>
      </c>
      <c r="I382" s="392" t="str">
        <f>+IFERROR(('STS Analysis'!J382-'STS Analysis'!Z382)/'STS Analysis'!J382,"")</f>
        <v/>
      </c>
      <c r="J382" s="392" t="str">
        <f>+IFERROR(('STS Analysis'!W382-'STS Analysis'!AD382/1000)/'STS Analysis'!W382,"")</f>
        <v/>
      </c>
      <c r="K382" s="392" t="str">
        <f>+IFERROR(('STS Analysis'!X382-'STS Analysis'!AE382)/'STS Analysis'!X382,"")</f>
        <v/>
      </c>
      <c r="L382" s="392" t="str">
        <f>+IFERROR(('STS Analysis'!Y382-'STS Analysis'!AF382)/'STS Analysis'!Y382,"")</f>
        <v/>
      </c>
      <c r="M382" s="392" t="str">
        <f>+IFERROR(('STS Analysis'!Z382-'STS Analysis'!AG382)/'STS Analysis'!Z382,"")</f>
        <v/>
      </c>
      <c r="N382" s="392" t="str">
        <f>+IFERROR(('STS Analysis'!AD382-'STS Analysis'!AK382)/'STS Analysis'!AD382,"")</f>
        <v/>
      </c>
      <c r="O382" s="392" t="str">
        <f>+IFERROR(('STS Analysis'!AE382-'STS Analysis'!AL382)/'STS Analysis'!AE382,"")</f>
        <v/>
      </c>
      <c r="P382" s="392" t="str">
        <f>+IFERROR(('STS Analysis'!AF382-'STS Analysis'!AM382)/'STS Analysis'!AF382,"")</f>
        <v/>
      </c>
      <c r="Q382" s="392" t="str">
        <f>+IFERROR(('STS Analysis'!AG382-'STS Analysis'!AN382)/'STS Analysis'!AG382,"")</f>
        <v/>
      </c>
      <c r="R382" s="392" t="str">
        <f>+IFERROR(('STS Analysis'!AK382-'STS Analysis'!AQ382)/'STS Analysis'!AK382,"")</f>
        <v/>
      </c>
      <c r="S382" s="392" t="str">
        <f>+IFERROR(('STS Analysis'!AL382-'STS Analysis'!AX382)/'STS Analysis'!AL382,"")</f>
        <v/>
      </c>
      <c r="T382" s="392" t="str">
        <f>+IFERROR(('STS Analysis'!AM382-'STS Analysis'!AY382)/'STS Analysis'!AM382,"")</f>
        <v/>
      </c>
      <c r="U382" s="392" t="str">
        <f>+IFERROR(('STS Analysis'!AN382-'STS Analysis'!AZ382)/'STS Analysis'!AN382,"")</f>
        <v/>
      </c>
      <c r="V382" s="392" t="str">
        <f>+IFERROR(('STS Analysis'!D382-'STS Analysis'!AQ382/1000)/'STS Analysis'!D382,"")</f>
        <v/>
      </c>
      <c r="W382" s="392" t="str">
        <f>+IFERROR(('STS Analysis'!E382-'STS Analysis'!AX382)/'STS Analysis'!E382,"")</f>
        <v/>
      </c>
      <c r="X382" s="392" t="str">
        <f>+IFERROR(('STS Analysis'!I382-'STS Analysis'!AY382)/'STS Analysis'!I382,"")</f>
        <v/>
      </c>
      <c r="Y382" s="392" t="str">
        <f>+IFERROR(('STS Analysis'!J382-'STS Analysis'!AZ382)/'STS Analysis'!J382,"")</f>
        <v/>
      </c>
      <c r="Z382" s="392" t="str">
        <f>+IFERROR(('STS Analysis'!K382-'STS Analysis'!BA382)/'STS Analysis'!K382,"")</f>
        <v/>
      </c>
      <c r="AA382" s="392"/>
      <c r="AB382" s="392" t="str">
        <f>+IFERROR(('STS Analysis'!H382-'STS Analysis'!BD382)/'STS Analysis'!H382,"")</f>
        <v/>
      </c>
      <c r="AC382" s="392" t="str">
        <f>+IFERROR(('STS Analysis'!I382-'STS Analysis'!BE382)/'STS Analysis'!I382,"")</f>
        <v/>
      </c>
      <c r="AD382" s="392" t="str">
        <f>+IFERROR(('STS Analysis'!J382-'STS Analysis'!BF382)/'STS Analysis'!J382,"")</f>
        <v/>
      </c>
      <c r="AE382" s="392" t="str">
        <f>+IFERROR(('STS Analysis'!BC382-'STS Analysis'!BI382)/'STS Analysis'!BC382,"")</f>
        <v/>
      </c>
      <c r="AF382" s="392" t="str">
        <f>+IFERROR(('STS Analysis'!BD382-'STS Analysis'!BJ382)/'STS Analysis'!BD382,"")</f>
        <v/>
      </c>
      <c r="AG382" s="392" t="str">
        <f>+IFERROR(('STS Analysis'!BE382-'STS Analysis'!BK382)/'STS Analysis'!BE382,"")</f>
        <v/>
      </c>
      <c r="AH382" s="392" t="str">
        <f>+IFERROR(('STS Analysis'!BF382-'STS Analysis'!BL382)/'STS Analysis'!BF382,"")</f>
        <v/>
      </c>
      <c r="AI382" s="392" t="str">
        <f>+IFERROR(('STS Analysis'!D382-'STS Analysis'!BI382/1000)/'STS Analysis'!D382,"")</f>
        <v/>
      </c>
      <c r="AJ382" s="392" t="str">
        <f>+IFERROR(('STS Analysis'!E382-'STS Analysis'!BJ382)/'STS Analysis'!E382,"")</f>
        <v/>
      </c>
      <c r="AK382" s="392" t="str">
        <f>+IFERROR(('STS Analysis'!I382-'STS Analysis'!BK382)/'STS Analysis'!I382,"")</f>
        <v/>
      </c>
      <c r="AL382" s="392" t="str">
        <f>+IFERROR(('STS Analysis'!J382-'STS Analysis'!BL382)/'STS Analysis'!J382,"")</f>
        <v/>
      </c>
      <c r="AM382" s="392" t="str">
        <f>+IFERROR(('STS Analysis'!K382-'STS Analysis'!BM382)/'STS Analysis'!K382,"")</f>
        <v/>
      </c>
      <c r="AN382" s="392"/>
    </row>
    <row r="383" spans="1:40" ht="15" thickBot="1" x14ac:dyDescent="0.4">
      <c r="A383" s="306">
        <v>43794</v>
      </c>
      <c r="B383" s="381">
        <f>+IFERROR(('STS Analysis'!D383-'STS Analysis'!G383)/'STS Analysis'!D383,"")</f>
        <v>0.61407545840735656</v>
      </c>
      <c r="C383" s="382" t="str">
        <f>+IFERROR(('STS Analysis'!E383-'STS Analysis'!H383)/'STS Analysis'!E383,"")</f>
        <v/>
      </c>
      <c r="D383" s="383">
        <f>IFERROR(('STS Analysis'!D383-'STS Analysis'!G383)/('STS Analysis'!N383-'STS Analysis'!G383),"")</f>
        <v>0.15922757559997366</v>
      </c>
      <c r="E383" s="384"/>
      <c r="F383" s="385" t="str">
        <f>+IFERROR(('STS Analysis'!G383-('STS Analysis'!W383))/'STS Analysis'!G383,"")</f>
        <v/>
      </c>
      <c r="G383" s="386" t="str">
        <f>+IFERROR(('STS Analysis'!H383-'STS Analysis'!X383)/'STS Analysis'!H383,"")</f>
        <v/>
      </c>
      <c r="H383" s="386" t="str">
        <f>+IFERROR(('STS Analysis'!I383-'STS Analysis'!Y383)/'STS Analysis'!I383,"")</f>
        <v/>
      </c>
      <c r="I383" s="386" t="str">
        <f>+IFERROR(('STS Analysis'!J383-'STS Analysis'!Z383)/'STS Analysis'!J383,"")</f>
        <v/>
      </c>
      <c r="J383" s="381" t="str">
        <f>+IFERROR(('STS Analysis'!W383-'STS Analysis'!AD383/1000)/'STS Analysis'!W383,"")</f>
        <v/>
      </c>
      <c r="K383" s="386" t="str">
        <f>+IFERROR(('STS Analysis'!X383-'STS Analysis'!AE383)/'STS Analysis'!X383,"")</f>
        <v/>
      </c>
      <c r="L383" s="386" t="str">
        <f>+IFERROR(('STS Analysis'!Y383-'STS Analysis'!AF383)/'STS Analysis'!Y383,"")</f>
        <v/>
      </c>
      <c r="M383" s="386" t="str">
        <f>+IFERROR(('STS Analysis'!Z383-'STS Analysis'!AG383)/'STS Analysis'!Z383,"")</f>
        <v/>
      </c>
      <c r="N383" s="381" t="str">
        <f>+IFERROR(('STS Analysis'!AD383-'STS Analysis'!AK383)/'STS Analysis'!AD383,"")</f>
        <v/>
      </c>
      <c r="O383" s="386" t="str">
        <f>+IFERROR(('STS Analysis'!AE383-'STS Analysis'!AL383)/'STS Analysis'!AE383,"")</f>
        <v/>
      </c>
      <c r="P383" s="386" t="str">
        <f>+IFERROR(('STS Analysis'!AF383-'STS Analysis'!AM383)/'STS Analysis'!AF383,"")</f>
        <v/>
      </c>
      <c r="Q383" s="386" t="str">
        <f>+IFERROR(('STS Analysis'!AG383-'STS Analysis'!AN383)/'STS Analysis'!AG383,"")</f>
        <v/>
      </c>
      <c r="R383" s="381" t="str">
        <f>+IFERROR(('STS Analysis'!AK383-'STS Analysis'!AQ383)/'STS Analysis'!AK383,"")</f>
        <v/>
      </c>
      <c r="S383" s="386" t="str">
        <f>+IFERROR(('STS Analysis'!AL383-'STS Analysis'!AX383)/'STS Analysis'!AL383,"")</f>
        <v/>
      </c>
      <c r="T383" s="386" t="str">
        <f>+IFERROR(('STS Analysis'!AM383-'STS Analysis'!AY383)/'STS Analysis'!AM383,"")</f>
        <v/>
      </c>
      <c r="U383" s="387" t="str">
        <f>+IFERROR(('STS Analysis'!AN383-'STS Analysis'!AZ383)/'STS Analysis'!AN383,"")</f>
        <v/>
      </c>
      <c r="V383" s="385" t="str">
        <f>+IFERROR(('STS Analysis'!D383-'STS Analysis'!AQ383/1000)/'STS Analysis'!D383,"")</f>
        <v/>
      </c>
      <c r="W383" s="388" t="str">
        <f>+IFERROR(('STS Analysis'!E383-'STS Analysis'!AX383)/'STS Analysis'!E383,"")</f>
        <v/>
      </c>
      <c r="X383" s="386" t="str">
        <f>+IFERROR(('STS Analysis'!I383-'STS Analysis'!AY383)/'STS Analysis'!I383,"")</f>
        <v/>
      </c>
      <c r="Y383" s="386" t="str">
        <f>+IFERROR(('STS Analysis'!J383-'STS Analysis'!AZ383)/'STS Analysis'!J383,"")</f>
        <v/>
      </c>
      <c r="Z383" s="389" t="str">
        <f>+IFERROR(('STS Analysis'!K383-'STS Analysis'!BA383)/'STS Analysis'!K383,"")</f>
        <v/>
      </c>
      <c r="AA383" s="381"/>
      <c r="AB383" s="386" t="str">
        <f>+IFERROR(('STS Analysis'!H383-'STS Analysis'!BD383)/'STS Analysis'!H383,"")</f>
        <v/>
      </c>
      <c r="AC383" s="386" t="str">
        <f>+IFERROR(('STS Analysis'!I383-'STS Analysis'!BE383)/'STS Analysis'!I383,"")</f>
        <v/>
      </c>
      <c r="AD383" s="387" t="str">
        <f>+IFERROR(('STS Analysis'!J383-'STS Analysis'!BF383)/'STS Analysis'!J383,"")</f>
        <v/>
      </c>
      <c r="AE383" s="385" t="str">
        <f>+IFERROR(('STS Analysis'!BC383-'STS Analysis'!BI383)/'STS Analysis'!BC383,"")</f>
        <v/>
      </c>
      <c r="AF383" s="386" t="str">
        <f>+IFERROR(('STS Analysis'!BD383-'STS Analysis'!BJ383)/'STS Analysis'!BD383,"")</f>
        <v/>
      </c>
      <c r="AG383" s="386" t="str">
        <f>+IFERROR(('STS Analysis'!BE383-'STS Analysis'!BK383)/'STS Analysis'!BE383,"")</f>
        <v/>
      </c>
      <c r="AH383" s="386" t="str">
        <f>+IFERROR(('STS Analysis'!BF383-'STS Analysis'!BL383)/'STS Analysis'!BF383,"")</f>
        <v/>
      </c>
      <c r="AI383" s="381" t="str">
        <f>+IFERROR(('STS Analysis'!D383-'STS Analysis'!BI383/1000)/'STS Analysis'!D383,"")</f>
        <v/>
      </c>
      <c r="AJ383" s="390" t="str">
        <f>+IFERROR(('STS Analysis'!E383-'STS Analysis'!BJ383)/'STS Analysis'!E383,"")</f>
        <v/>
      </c>
      <c r="AK383" s="386" t="str">
        <f>+IFERROR(('STS Analysis'!I383-'STS Analysis'!BK383)/'STS Analysis'!I383,"")</f>
        <v/>
      </c>
      <c r="AL383" s="386" t="str">
        <f>+IFERROR(('STS Analysis'!J383-'STS Analysis'!BL383)/'STS Analysis'!J383,"")</f>
        <v/>
      </c>
      <c r="AM383" s="387" t="str">
        <f>+IFERROR(('STS Analysis'!K383-'STS Analysis'!BM383)/'STS Analysis'!K383,"")</f>
        <v/>
      </c>
      <c r="AN383" s="391"/>
    </row>
    <row r="384" spans="1:40" ht="15" thickBot="1" x14ac:dyDescent="0.4">
      <c r="A384" s="306">
        <v>43795</v>
      </c>
      <c r="B384" s="381" t="str">
        <f>+IFERROR(('STS Analysis'!D384-'STS Analysis'!G384)/'STS Analysis'!D384,"")</f>
        <v/>
      </c>
      <c r="C384" s="382" t="str">
        <f>+IFERROR(('STS Analysis'!E384-'STS Analysis'!H384)/'STS Analysis'!E384,"")</f>
        <v/>
      </c>
      <c r="D384" s="383" t="str">
        <f>IFERROR(('STS Analysis'!D384-'STS Analysis'!G384)/('STS Analysis'!N384-'STS Analysis'!G384),"")</f>
        <v/>
      </c>
      <c r="E384" s="384"/>
      <c r="F384" s="385" t="str">
        <f>+IFERROR(('STS Analysis'!G384-('STS Analysis'!W384))/'STS Analysis'!G384,"")</f>
        <v/>
      </c>
      <c r="G384" s="386" t="str">
        <f>+IFERROR(('STS Analysis'!H384-'STS Analysis'!X384)/'STS Analysis'!H384,"")</f>
        <v/>
      </c>
      <c r="H384" s="386" t="str">
        <f>+IFERROR(('STS Analysis'!I384-'STS Analysis'!Y384)/'STS Analysis'!I384,"")</f>
        <v/>
      </c>
      <c r="I384" s="386" t="str">
        <f>+IFERROR(('STS Analysis'!J384-'STS Analysis'!Z384)/'STS Analysis'!J384,"")</f>
        <v/>
      </c>
      <c r="J384" s="381" t="str">
        <f>+IFERROR(('STS Analysis'!W384-'STS Analysis'!AD384/1000)/'STS Analysis'!W384,"")</f>
        <v/>
      </c>
      <c r="K384" s="386" t="str">
        <f>+IFERROR(('STS Analysis'!X384-'STS Analysis'!AE384)/'STS Analysis'!X384,"")</f>
        <v/>
      </c>
      <c r="L384" s="386" t="str">
        <f>+IFERROR(('STS Analysis'!Y384-'STS Analysis'!AF384)/'STS Analysis'!Y384,"")</f>
        <v/>
      </c>
      <c r="M384" s="386" t="str">
        <f>+IFERROR(('STS Analysis'!Z384-'STS Analysis'!AG384)/'STS Analysis'!Z384,"")</f>
        <v/>
      </c>
      <c r="N384" s="381" t="str">
        <f>+IFERROR(('STS Analysis'!AD384-'STS Analysis'!AK384)/'STS Analysis'!AD384,"")</f>
        <v/>
      </c>
      <c r="O384" s="386" t="str">
        <f>+IFERROR(('STS Analysis'!AE384-'STS Analysis'!AL384)/'STS Analysis'!AE384,"")</f>
        <v/>
      </c>
      <c r="P384" s="386" t="str">
        <f>+IFERROR(('STS Analysis'!AF384-'STS Analysis'!AM384)/'STS Analysis'!AF384,"")</f>
        <v/>
      </c>
      <c r="Q384" s="386" t="str">
        <f>+IFERROR(('STS Analysis'!AG384-'STS Analysis'!AN384)/'STS Analysis'!AG384,"")</f>
        <v/>
      </c>
      <c r="R384" s="381" t="str">
        <f>+IFERROR(('STS Analysis'!AK384-'STS Analysis'!AQ384)/'STS Analysis'!AK384,"")</f>
        <v/>
      </c>
      <c r="S384" s="386" t="str">
        <f>+IFERROR(('STS Analysis'!AL384-'STS Analysis'!AX384)/'STS Analysis'!AL384,"")</f>
        <v/>
      </c>
      <c r="T384" s="386" t="str">
        <f>+IFERROR(('STS Analysis'!AM384-'STS Analysis'!AY384)/'STS Analysis'!AM384,"")</f>
        <v/>
      </c>
      <c r="U384" s="387" t="str">
        <f>+IFERROR(('STS Analysis'!AN384-'STS Analysis'!AZ384)/'STS Analysis'!AN384,"")</f>
        <v/>
      </c>
      <c r="V384" s="385" t="str">
        <f>+IFERROR(('STS Analysis'!D384-'STS Analysis'!AQ384/1000)/'STS Analysis'!D384,"")</f>
        <v/>
      </c>
      <c r="W384" s="388" t="str">
        <f>+IFERROR(('STS Analysis'!E384-'STS Analysis'!AX384)/'STS Analysis'!E384,"")</f>
        <v/>
      </c>
      <c r="X384" s="386" t="str">
        <f>+IFERROR(('STS Analysis'!I384-'STS Analysis'!AY384)/'STS Analysis'!I384,"")</f>
        <v/>
      </c>
      <c r="Y384" s="386" t="str">
        <f>+IFERROR(('STS Analysis'!J384-'STS Analysis'!AZ384)/'STS Analysis'!J384,"")</f>
        <v/>
      </c>
      <c r="Z384" s="389" t="str">
        <f>+IFERROR(('STS Analysis'!K384-'STS Analysis'!BA384)/'STS Analysis'!K384,"")</f>
        <v/>
      </c>
      <c r="AA384" s="381"/>
      <c r="AB384" s="386" t="str">
        <f>+IFERROR(('STS Analysis'!H384-'STS Analysis'!BD384)/'STS Analysis'!H384,"")</f>
        <v/>
      </c>
      <c r="AC384" s="386" t="str">
        <f>+IFERROR(('STS Analysis'!I384-'STS Analysis'!BE384)/'STS Analysis'!I384,"")</f>
        <v/>
      </c>
      <c r="AD384" s="387" t="str">
        <f>+IFERROR(('STS Analysis'!J384-'STS Analysis'!BF384)/'STS Analysis'!J384,"")</f>
        <v/>
      </c>
      <c r="AE384" s="385" t="str">
        <f>+IFERROR(('STS Analysis'!BC384-'STS Analysis'!BI384)/'STS Analysis'!BC384,"")</f>
        <v/>
      </c>
      <c r="AF384" s="386" t="str">
        <f>+IFERROR(('STS Analysis'!BD384-'STS Analysis'!BJ384)/'STS Analysis'!BD384,"")</f>
        <v/>
      </c>
      <c r="AG384" s="386" t="str">
        <f>+IFERROR(('STS Analysis'!BE384-'STS Analysis'!BK384)/'STS Analysis'!BE384,"")</f>
        <v/>
      </c>
      <c r="AH384" s="386" t="str">
        <f>+IFERROR(('STS Analysis'!BF384-'STS Analysis'!BL384)/'STS Analysis'!BF384,"")</f>
        <v/>
      </c>
      <c r="AI384" s="381" t="str">
        <f>+IFERROR(('STS Analysis'!D384-'STS Analysis'!BI384/1000)/'STS Analysis'!D384,"")</f>
        <v/>
      </c>
      <c r="AJ384" s="390" t="str">
        <f>+IFERROR(('STS Analysis'!E384-'STS Analysis'!BJ384)/'STS Analysis'!E384,"")</f>
        <v/>
      </c>
      <c r="AK384" s="386" t="str">
        <f>+IFERROR(('STS Analysis'!I384-'STS Analysis'!BK384)/'STS Analysis'!I384,"")</f>
        <v/>
      </c>
      <c r="AL384" s="386" t="str">
        <f>+IFERROR(('STS Analysis'!J384-'STS Analysis'!BL384)/'STS Analysis'!J384,"")</f>
        <v/>
      </c>
      <c r="AM384" s="387" t="str">
        <f>+IFERROR(('STS Analysis'!K384-'STS Analysis'!BM384)/'STS Analysis'!K384,"")</f>
        <v/>
      </c>
      <c r="AN384" s="391"/>
    </row>
    <row r="385" spans="1:40" ht="15" thickBot="1" x14ac:dyDescent="0.4">
      <c r="A385" s="306">
        <v>43796</v>
      </c>
      <c r="B385" s="381">
        <f>+IFERROR(('STS Analysis'!D385-'STS Analysis'!G385)/'STS Analysis'!D385,"")</f>
        <v>0.25877230443457988</v>
      </c>
      <c r="C385" s="382">
        <f>+IFERROR(('STS Analysis'!E385-'STS Analysis'!H385)/'STS Analysis'!E385,"")</f>
        <v>0.37954545454545452</v>
      </c>
      <c r="D385" s="383">
        <f>IFERROR(('STS Analysis'!D385-'STS Analysis'!G385)/('STS Analysis'!N385-'STS Analysis'!G385),"")</f>
        <v>4.3639277177372753E-2</v>
      </c>
      <c r="E385" s="384"/>
      <c r="F385" s="385" t="str">
        <f>+IFERROR(('STS Analysis'!G385-('STS Analysis'!W385))/'STS Analysis'!G385,"")</f>
        <v/>
      </c>
      <c r="G385" s="386" t="str">
        <f>+IFERROR(('STS Analysis'!H385-'STS Analysis'!X385)/'STS Analysis'!H385,"")</f>
        <v/>
      </c>
      <c r="H385" s="386" t="str">
        <f>+IFERROR(('STS Analysis'!I385-'STS Analysis'!Y385)/'STS Analysis'!I385,"")</f>
        <v/>
      </c>
      <c r="I385" s="386" t="str">
        <f>+IFERROR(('STS Analysis'!J385-'STS Analysis'!Z385)/'STS Analysis'!J385,"")</f>
        <v/>
      </c>
      <c r="J385" s="381" t="str">
        <f>+IFERROR(('STS Analysis'!W385-'STS Analysis'!AD385/1000)/'STS Analysis'!W385,"")</f>
        <v/>
      </c>
      <c r="K385" s="386" t="str">
        <f>+IFERROR(('STS Analysis'!X385-'STS Analysis'!AE385)/'STS Analysis'!X385,"")</f>
        <v/>
      </c>
      <c r="L385" s="386" t="str">
        <f>+IFERROR(('STS Analysis'!Y385-'STS Analysis'!AF385)/'STS Analysis'!Y385,"")</f>
        <v/>
      </c>
      <c r="M385" s="386" t="str">
        <f>+IFERROR(('STS Analysis'!Z385-'STS Analysis'!AG385)/'STS Analysis'!Z385,"")</f>
        <v/>
      </c>
      <c r="N385" s="381" t="str">
        <f>+IFERROR(('STS Analysis'!AD385-'STS Analysis'!AK385)/'STS Analysis'!AD385,"")</f>
        <v/>
      </c>
      <c r="O385" s="386" t="str">
        <f>+IFERROR(('STS Analysis'!AE385-'STS Analysis'!AL385)/'STS Analysis'!AE385,"")</f>
        <v/>
      </c>
      <c r="P385" s="386" t="str">
        <f>+IFERROR(('STS Analysis'!AF385-'STS Analysis'!AM385)/'STS Analysis'!AF385,"")</f>
        <v/>
      </c>
      <c r="Q385" s="386" t="str">
        <f>+IFERROR(('STS Analysis'!AG385-'STS Analysis'!AN385)/'STS Analysis'!AG385,"")</f>
        <v/>
      </c>
      <c r="R385" s="381" t="str">
        <f>+IFERROR(('STS Analysis'!AK385-'STS Analysis'!AQ385)/'STS Analysis'!AK385,"")</f>
        <v/>
      </c>
      <c r="S385" s="386" t="str">
        <f>+IFERROR(('STS Analysis'!AL385-'STS Analysis'!AX385)/'STS Analysis'!AL385,"")</f>
        <v/>
      </c>
      <c r="T385" s="386" t="str">
        <f>+IFERROR(('STS Analysis'!AM385-'STS Analysis'!AY385)/'STS Analysis'!AM385,"")</f>
        <v/>
      </c>
      <c r="U385" s="387" t="str">
        <f>+IFERROR(('STS Analysis'!AN385-'STS Analysis'!AZ385)/'STS Analysis'!AN385,"")</f>
        <v/>
      </c>
      <c r="V385" s="385">
        <f>+IFERROR(('STS Analysis'!D385-'STS Analysis'!AQ385/1000)/'STS Analysis'!D385,"")</f>
        <v>0.9298239592577654</v>
      </c>
      <c r="W385" s="388">
        <f>+IFERROR(('STS Analysis'!E385-'STS Analysis'!AX385)/'STS Analysis'!E385,"")</f>
        <v>1</v>
      </c>
      <c r="X385" s="386">
        <f>+IFERROR(('STS Analysis'!I385-'STS Analysis'!AY385)/'STS Analysis'!I385,"")</f>
        <v>0.5</v>
      </c>
      <c r="Y385" s="386">
        <f>+IFERROR(('STS Analysis'!J385-'STS Analysis'!AZ385)/'STS Analysis'!J385,"")</f>
        <v>1</v>
      </c>
      <c r="Z385" s="389" t="str">
        <f>+IFERROR(('STS Analysis'!K385-'STS Analysis'!BA385)/'STS Analysis'!K385,"")</f>
        <v/>
      </c>
      <c r="AA385" s="381"/>
      <c r="AB385" s="386" t="str">
        <f>+IFERROR(('STS Analysis'!H385-'STS Analysis'!BD385)/'STS Analysis'!H385,"")</f>
        <v/>
      </c>
      <c r="AC385" s="386" t="str">
        <f>+IFERROR(('STS Analysis'!I385-'STS Analysis'!BE385)/'STS Analysis'!I385,"")</f>
        <v/>
      </c>
      <c r="AD385" s="387" t="str">
        <f>+IFERROR(('STS Analysis'!J385-'STS Analysis'!BF385)/'STS Analysis'!J385,"")</f>
        <v/>
      </c>
      <c r="AE385" s="385" t="str">
        <f>+IFERROR(('STS Analysis'!BC385-'STS Analysis'!BI385)/'STS Analysis'!BC385,"")</f>
        <v/>
      </c>
      <c r="AF385" s="386" t="str">
        <f>+IFERROR(('STS Analysis'!BD385-'STS Analysis'!BJ385)/'STS Analysis'!BD385,"")</f>
        <v/>
      </c>
      <c r="AG385" s="386" t="str">
        <f>+IFERROR(('STS Analysis'!BE385-'STS Analysis'!BK385)/'STS Analysis'!BE385,"")</f>
        <v/>
      </c>
      <c r="AH385" s="386" t="str">
        <f>+IFERROR(('STS Analysis'!BF385-'STS Analysis'!BL385)/'STS Analysis'!BF385,"")</f>
        <v/>
      </c>
      <c r="AI385" s="381">
        <f>+IFERROR(('STS Analysis'!D385-'STS Analysis'!BI385/1000)/'STS Analysis'!D385,"")</f>
        <v>0.99697444614764019</v>
      </c>
      <c r="AJ385" s="390">
        <f>+IFERROR(('STS Analysis'!E385-'STS Analysis'!BJ385)/'STS Analysis'!E385,"")</f>
        <v>1</v>
      </c>
      <c r="AK385" s="386">
        <f>+IFERROR(('STS Analysis'!I385-'STS Analysis'!BK385)/'STS Analysis'!I385,"")</f>
        <v>0.50757575757575757</v>
      </c>
      <c r="AL385" s="386">
        <f>+IFERROR(('STS Analysis'!J385-'STS Analysis'!BL385)/'STS Analysis'!J385,"")</f>
        <v>0.5</v>
      </c>
      <c r="AM385" s="387" t="str">
        <f>+IFERROR(('STS Analysis'!K385-'STS Analysis'!BM385)/'STS Analysis'!K385,"")</f>
        <v/>
      </c>
      <c r="AN385" s="391"/>
    </row>
    <row r="386" spans="1:40" ht="15" thickBot="1" x14ac:dyDescent="0.4">
      <c r="A386" s="306">
        <v>43797</v>
      </c>
      <c r="B386" s="381" t="str">
        <f>+IFERROR(('STS Analysis'!D386-'STS Analysis'!G386)/'STS Analysis'!D386,"")</f>
        <v/>
      </c>
      <c r="C386" s="382" t="str">
        <f>+IFERROR(('STS Analysis'!E386-'STS Analysis'!H386)/'STS Analysis'!E386,"")</f>
        <v/>
      </c>
      <c r="D386" s="383" t="str">
        <f>IFERROR(('STS Analysis'!D386-'STS Analysis'!G386)/('STS Analysis'!N386-'STS Analysis'!G386),"")</f>
        <v/>
      </c>
      <c r="E386" s="384"/>
      <c r="F386" s="385" t="str">
        <f>+IFERROR(('STS Analysis'!G386-('STS Analysis'!W386))/'STS Analysis'!G386,"")</f>
        <v/>
      </c>
      <c r="G386" s="386" t="str">
        <f>+IFERROR(('STS Analysis'!H386-'STS Analysis'!X386)/'STS Analysis'!H386,"")</f>
        <v/>
      </c>
      <c r="H386" s="386" t="str">
        <f>+IFERROR(('STS Analysis'!I386-'STS Analysis'!Y386)/'STS Analysis'!I386,"")</f>
        <v/>
      </c>
      <c r="I386" s="386" t="str">
        <f>+IFERROR(('STS Analysis'!J386-'STS Analysis'!Z386)/'STS Analysis'!J386,"")</f>
        <v/>
      </c>
      <c r="J386" s="381" t="str">
        <f>+IFERROR(('STS Analysis'!W386-'STS Analysis'!AD386/1000)/'STS Analysis'!W386,"")</f>
        <v/>
      </c>
      <c r="K386" s="386" t="str">
        <f>+IFERROR(('STS Analysis'!X386-'STS Analysis'!AE386)/'STS Analysis'!X386,"")</f>
        <v/>
      </c>
      <c r="L386" s="386" t="str">
        <f>+IFERROR(('STS Analysis'!Y386-'STS Analysis'!AF386)/'STS Analysis'!Y386,"")</f>
        <v/>
      </c>
      <c r="M386" s="386" t="str">
        <f>+IFERROR(('STS Analysis'!Z386-'STS Analysis'!AG386)/'STS Analysis'!Z386,"")</f>
        <v/>
      </c>
      <c r="N386" s="381" t="str">
        <f>+IFERROR(('STS Analysis'!AD386-'STS Analysis'!AK386)/'STS Analysis'!AD386,"")</f>
        <v/>
      </c>
      <c r="O386" s="386" t="str">
        <f>+IFERROR(('STS Analysis'!AE386-'STS Analysis'!AL386)/'STS Analysis'!AE386,"")</f>
        <v/>
      </c>
      <c r="P386" s="386" t="str">
        <f>+IFERROR(('STS Analysis'!AF386-'STS Analysis'!AM386)/'STS Analysis'!AF386,"")</f>
        <v/>
      </c>
      <c r="Q386" s="386" t="str">
        <f>+IFERROR(('STS Analysis'!AG386-'STS Analysis'!AN386)/'STS Analysis'!AG386,"")</f>
        <v/>
      </c>
      <c r="R386" s="381" t="str">
        <f>+IFERROR(('STS Analysis'!AK386-'STS Analysis'!AQ386)/'STS Analysis'!AK386,"")</f>
        <v/>
      </c>
      <c r="S386" s="386" t="str">
        <f>+IFERROR(('STS Analysis'!AL386-'STS Analysis'!AX386)/'STS Analysis'!AL386,"")</f>
        <v/>
      </c>
      <c r="T386" s="386" t="str">
        <f>+IFERROR(('STS Analysis'!AM386-'STS Analysis'!AY386)/'STS Analysis'!AM386,"")</f>
        <v/>
      </c>
      <c r="U386" s="387" t="str">
        <f>+IFERROR(('STS Analysis'!AN386-'STS Analysis'!AZ386)/'STS Analysis'!AN386,"")</f>
        <v/>
      </c>
      <c r="V386" s="385" t="str">
        <f>+IFERROR(('STS Analysis'!D386-'STS Analysis'!AQ386/1000)/'STS Analysis'!D386,"")</f>
        <v/>
      </c>
      <c r="W386" s="388" t="str">
        <f>+IFERROR(('STS Analysis'!E386-'STS Analysis'!AX386)/'STS Analysis'!E386,"")</f>
        <v/>
      </c>
      <c r="X386" s="386" t="str">
        <f>+IFERROR(('STS Analysis'!I386-'STS Analysis'!AY386)/'STS Analysis'!I386,"")</f>
        <v/>
      </c>
      <c r="Y386" s="386" t="str">
        <f>+IFERROR(('STS Analysis'!J386-'STS Analysis'!AZ386)/'STS Analysis'!J386,"")</f>
        <v/>
      </c>
      <c r="Z386" s="389" t="str">
        <f>+IFERROR(('STS Analysis'!K386-'STS Analysis'!BA386)/'STS Analysis'!K386,"")</f>
        <v/>
      </c>
      <c r="AA386" s="381"/>
      <c r="AB386" s="386" t="str">
        <f>+IFERROR(('STS Analysis'!H386-'STS Analysis'!BD386)/'STS Analysis'!H386,"")</f>
        <v/>
      </c>
      <c r="AC386" s="386" t="str">
        <f>+IFERROR(('STS Analysis'!I386-'STS Analysis'!BE386)/'STS Analysis'!I386,"")</f>
        <v/>
      </c>
      <c r="AD386" s="387" t="str">
        <f>+IFERROR(('STS Analysis'!J386-'STS Analysis'!BF386)/'STS Analysis'!J386,"")</f>
        <v/>
      </c>
      <c r="AE386" s="385" t="str">
        <f>+IFERROR(('STS Analysis'!BC386-'STS Analysis'!BI386)/'STS Analysis'!BC386,"")</f>
        <v/>
      </c>
      <c r="AF386" s="386" t="str">
        <f>+IFERROR(('STS Analysis'!BD386-'STS Analysis'!BJ386)/'STS Analysis'!BD386,"")</f>
        <v/>
      </c>
      <c r="AG386" s="386" t="str">
        <f>+IFERROR(('STS Analysis'!BE386-'STS Analysis'!BK386)/'STS Analysis'!BE386,"")</f>
        <v/>
      </c>
      <c r="AH386" s="386" t="str">
        <f>+IFERROR(('STS Analysis'!BF386-'STS Analysis'!BL386)/'STS Analysis'!BF386,"")</f>
        <v/>
      </c>
      <c r="AI386" s="381" t="str">
        <f>+IFERROR(('STS Analysis'!D386-'STS Analysis'!BI386/1000)/'STS Analysis'!D386,"")</f>
        <v/>
      </c>
      <c r="AJ386" s="390" t="str">
        <f>+IFERROR(('STS Analysis'!E386-'STS Analysis'!BJ386)/'STS Analysis'!E386,"")</f>
        <v/>
      </c>
      <c r="AK386" s="386" t="str">
        <f>+IFERROR(('STS Analysis'!I386-'STS Analysis'!BK386)/'STS Analysis'!I386,"")</f>
        <v/>
      </c>
      <c r="AL386" s="386" t="str">
        <f>+IFERROR(('STS Analysis'!J386-'STS Analysis'!BL386)/'STS Analysis'!J386,"")</f>
        <v/>
      </c>
      <c r="AM386" s="387" t="str">
        <f>+IFERROR(('STS Analysis'!K386-'STS Analysis'!BM386)/'STS Analysis'!K386,"")</f>
        <v/>
      </c>
      <c r="AN386" s="391"/>
    </row>
    <row r="387" spans="1:40" ht="15" thickBot="1" x14ac:dyDescent="0.4">
      <c r="A387" s="306">
        <v>43798</v>
      </c>
      <c r="B387" s="381">
        <f>+IFERROR(('STS Analysis'!D387-'STS Analysis'!G387)/'STS Analysis'!D387,"")</f>
        <v>0.75200932825193401</v>
      </c>
      <c r="C387" s="382" t="str">
        <f>+IFERROR(('STS Analysis'!E387-'STS Analysis'!H387)/'STS Analysis'!E387,"")</f>
        <v/>
      </c>
      <c r="D387" s="383">
        <f>IFERROR(('STS Analysis'!D387-'STS Analysis'!G387)/('STS Analysis'!N387-'STS Analysis'!G387),"")</f>
        <v>0.24593900741448921</v>
      </c>
      <c r="E387" s="384"/>
      <c r="F387" s="385" t="str">
        <f>+IFERROR(('STS Analysis'!G387-('STS Analysis'!W387))/'STS Analysis'!G387,"")</f>
        <v/>
      </c>
      <c r="G387" s="386" t="str">
        <f>+IFERROR(('STS Analysis'!H387-'STS Analysis'!X387)/'STS Analysis'!H387,"")</f>
        <v/>
      </c>
      <c r="H387" s="386" t="str">
        <f>+IFERROR(('STS Analysis'!I387-'STS Analysis'!Y387)/'STS Analysis'!I387,"")</f>
        <v/>
      </c>
      <c r="I387" s="386" t="str">
        <f>+IFERROR(('STS Analysis'!J387-'STS Analysis'!Z387)/'STS Analysis'!J387,"")</f>
        <v/>
      </c>
      <c r="J387" s="381" t="str">
        <f>+IFERROR(('STS Analysis'!W387-'STS Analysis'!AD387/1000)/'STS Analysis'!W387,"")</f>
        <v/>
      </c>
      <c r="K387" s="386" t="str">
        <f>+IFERROR(('STS Analysis'!X387-'STS Analysis'!AE387)/'STS Analysis'!X387,"")</f>
        <v/>
      </c>
      <c r="L387" s="386" t="str">
        <f>+IFERROR(('STS Analysis'!Y387-'STS Analysis'!AF387)/'STS Analysis'!Y387,"")</f>
        <v/>
      </c>
      <c r="M387" s="386" t="str">
        <f>+IFERROR(('STS Analysis'!Z387-'STS Analysis'!AG387)/'STS Analysis'!Z387,"")</f>
        <v/>
      </c>
      <c r="N387" s="381" t="str">
        <f>+IFERROR(('STS Analysis'!AD387-'STS Analysis'!AK387)/'STS Analysis'!AD387,"")</f>
        <v/>
      </c>
      <c r="O387" s="386" t="str">
        <f>+IFERROR(('STS Analysis'!AE387-'STS Analysis'!AL387)/'STS Analysis'!AE387,"")</f>
        <v/>
      </c>
      <c r="P387" s="386" t="str">
        <f>+IFERROR(('STS Analysis'!AF387-'STS Analysis'!AM387)/'STS Analysis'!AF387,"")</f>
        <v/>
      </c>
      <c r="Q387" s="386" t="str">
        <f>+IFERROR(('STS Analysis'!AG387-'STS Analysis'!AN387)/'STS Analysis'!AG387,"")</f>
        <v/>
      </c>
      <c r="R387" s="381" t="str">
        <f>+IFERROR(('STS Analysis'!AK387-'STS Analysis'!AQ387)/'STS Analysis'!AK387,"")</f>
        <v/>
      </c>
      <c r="S387" s="386" t="str">
        <f>+IFERROR(('STS Analysis'!AL387-'STS Analysis'!AX387)/'STS Analysis'!AL387,"")</f>
        <v/>
      </c>
      <c r="T387" s="386" t="str">
        <f>+IFERROR(('STS Analysis'!AM387-'STS Analysis'!AY387)/'STS Analysis'!AM387,"")</f>
        <v/>
      </c>
      <c r="U387" s="387" t="str">
        <f>+IFERROR(('STS Analysis'!AN387-'STS Analysis'!AZ387)/'STS Analysis'!AN387,"")</f>
        <v/>
      </c>
      <c r="V387" s="385" t="str">
        <f>+IFERROR(('STS Analysis'!D387-'STS Analysis'!AQ387/1000)/'STS Analysis'!D387,"")</f>
        <v/>
      </c>
      <c r="W387" s="388" t="str">
        <f>+IFERROR(('STS Analysis'!E387-'STS Analysis'!AX387)/'STS Analysis'!E387,"")</f>
        <v/>
      </c>
      <c r="X387" s="386" t="str">
        <f>+IFERROR(('STS Analysis'!I387-'STS Analysis'!AY387)/'STS Analysis'!I387,"")</f>
        <v/>
      </c>
      <c r="Y387" s="386" t="str">
        <f>+IFERROR(('STS Analysis'!J387-'STS Analysis'!AZ387)/'STS Analysis'!J387,"")</f>
        <v/>
      </c>
      <c r="Z387" s="389" t="str">
        <f>+IFERROR(('STS Analysis'!K387-'STS Analysis'!BA387)/'STS Analysis'!K387,"")</f>
        <v/>
      </c>
      <c r="AA387" s="381"/>
      <c r="AB387" s="386" t="str">
        <f>+IFERROR(('STS Analysis'!H387-'STS Analysis'!BD387)/'STS Analysis'!H387,"")</f>
        <v/>
      </c>
      <c r="AC387" s="386" t="str">
        <f>+IFERROR(('STS Analysis'!I387-'STS Analysis'!BE387)/'STS Analysis'!I387,"")</f>
        <v/>
      </c>
      <c r="AD387" s="387" t="str">
        <f>+IFERROR(('STS Analysis'!J387-'STS Analysis'!BF387)/'STS Analysis'!J387,"")</f>
        <v/>
      </c>
      <c r="AE387" s="385" t="str">
        <f>+IFERROR(('STS Analysis'!BC387-'STS Analysis'!BI387)/'STS Analysis'!BC387,"")</f>
        <v/>
      </c>
      <c r="AF387" s="386" t="str">
        <f>+IFERROR(('STS Analysis'!BD387-'STS Analysis'!BJ387)/'STS Analysis'!BD387,"")</f>
        <v/>
      </c>
      <c r="AG387" s="386" t="str">
        <f>+IFERROR(('STS Analysis'!BE387-'STS Analysis'!BK387)/'STS Analysis'!BE387,"")</f>
        <v/>
      </c>
      <c r="AH387" s="386" t="str">
        <f>+IFERROR(('STS Analysis'!BF387-'STS Analysis'!BL387)/'STS Analysis'!BF387,"")</f>
        <v/>
      </c>
      <c r="AI387" s="381" t="str">
        <f>+IFERROR(('STS Analysis'!D387-'STS Analysis'!BI387/1000)/'STS Analysis'!D387,"")</f>
        <v/>
      </c>
      <c r="AJ387" s="390" t="str">
        <f>+IFERROR(('STS Analysis'!E387-'STS Analysis'!BJ387)/'STS Analysis'!E387,"")</f>
        <v/>
      </c>
      <c r="AK387" s="386" t="str">
        <f>+IFERROR(('STS Analysis'!I387-'STS Analysis'!BK387)/'STS Analysis'!I387,"")</f>
        <v/>
      </c>
      <c r="AL387" s="386" t="str">
        <f>+IFERROR(('STS Analysis'!J387-'STS Analysis'!BL387)/'STS Analysis'!J387,"")</f>
        <v/>
      </c>
      <c r="AM387" s="387" t="str">
        <f>+IFERROR(('STS Analysis'!K387-'STS Analysis'!BM387)/'STS Analysis'!K387,"")</f>
        <v/>
      </c>
      <c r="AN387" s="391"/>
    </row>
    <row r="388" spans="1:40" ht="15" thickBot="1" x14ac:dyDescent="0.4">
      <c r="A388" s="306">
        <v>43799</v>
      </c>
      <c r="B388" s="392" t="str">
        <f>+IFERROR(('STS Analysis'!D388-'STS Analysis'!G388)/'STS Analysis'!D388,"")</f>
        <v/>
      </c>
      <c r="C388" s="392" t="str">
        <f>+IFERROR(('STS Analysis'!E388-'STS Analysis'!H388)/'STS Analysis'!E388,"")</f>
        <v/>
      </c>
      <c r="D388" s="392" t="str">
        <f>IFERROR(('STS Analysis'!D388-'STS Analysis'!G388)/('STS Analysis'!N388-'STS Analysis'!G388),"")</f>
        <v/>
      </c>
      <c r="E388" s="392"/>
      <c r="F388" s="392" t="str">
        <f>+IFERROR(('STS Analysis'!G388-('STS Analysis'!W388))/'STS Analysis'!G388,"")</f>
        <v/>
      </c>
      <c r="G388" s="392" t="str">
        <f>+IFERROR(('STS Analysis'!H388-'STS Analysis'!X388)/'STS Analysis'!H388,"")</f>
        <v/>
      </c>
      <c r="H388" s="392" t="str">
        <f>+IFERROR(('STS Analysis'!I388-'STS Analysis'!Y388)/'STS Analysis'!I388,"")</f>
        <v/>
      </c>
      <c r="I388" s="392" t="str">
        <f>+IFERROR(('STS Analysis'!J388-'STS Analysis'!Z388)/'STS Analysis'!J388,"")</f>
        <v/>
      </c>
      <c r="J388" s="392" t="str">
        <f>+IFERROR(('STS Analysis'!W388-'STS Analysis'!AD388/1000)/'STS Analysis'!W388,"")</f>
        <v/>
      </c>
      <c r="K388" s="392" t="str">
        <f>+IFERROR(('STS Analysis'!X388-'STS Analysis'!AE388)/'STS Analysis'!X388,"")</f>
        <v/>
      </c>
      <c r="L388" s="392" t="str">
        <f>+IFERROR(('STS Analysis'!Y388-'STS Analysis'!AF388)/'STS Analysis'!Y388,"")</f>
        <v/>
      </c>
      <c r="M388" s="392" t="str">
        <f>+IFERROR(('STS Analysis'!Z388-'STS Analysis'!AG388)/'STS Analysis'!Z388,"")</f>
        <v/>
      </c>
      <c r="N388" s="392" t="str">
        <f>+IFERROR(('STS Analysis'!AD388-'STS Analysis'!AK388)/'STS Analysis'!AD388,"")</f>
        <v/>
      </c>
      <c r="O388" s="392" t="str">
        <f>+IFERROR(('STS Analysis'!AE388-'STS Analysis'!AL388)/'STS Analysis'!AE388,"")</f>
        <v/>
      </c>
      <c r="P388" s="392" t="str">
        <f>+IFERROR(('STS Analysis'!AF388-'STS Analysis'!AM388)/'STS Analysis'!AF388,"")</f>
        <v/>
      </c>
      <c r="Q388" s="392" t="str">
        <f>+IFERROR(('STS Analysis'!AG388-'STS Analysis'!AN388)/'STS Analysis'!AG388,"")</f>
        <v/>
      </c>
      <c r="R388" s="392" t="str">
        <f>+IFERROR(('STS Analysis'!AK388-'STS Analysis'!AQ388)/'STS Analysis'!AK388,"")</f>
        <v/>
      </c>
      <c r="S388" s="392" t="str">
        <f>+IFERROR(('STS Analysis'!AL388-'STS Analysis'!AX388)/'STS Analysis'!AL388,"")</f>
        <v/>
      </c>
      <c r="T388" s="392" t="str">
        <f>+IFERROR(('STS Analysis'!AM388-'STS Analysis'!AY388)/'STS Analysis'!AM388,"")</f>
        <v/>
      </c>
      <c r="U388" s="392" t="str">
        <f>+IFERROR(('STS Analysis'!AN388-'STS Analysis'!AZ388)/'STS Analysis'!AN388,"")</f>
        <v/>
      </c>
      <c r="V388" s="392" t="str">
        <f>+IFERROR(('STS Analysis'!D388-'STS Analysis'!AQ388/1000)/'STS Analysis'!D388,"")</f>
        <v/>
      </c>
      <c r="W388" s="392" t="str">
        <f>+IFERROR(('STS Analysis'!E388-'STS Analysis'!AX388)/'STS Analysis'!E388,"")</f>
        <v/>
      </c>
      <c r="X388" s="392" t="str">
        <f>+IFERROR(('STS Analysis'!I388-'STS Analysis'!AY388)/'STS Analysis'!I388,"")</f>
        <v/>
      </c>
      <c r="Y388" s="392" t="str">
        <f>+IFERROR(('STS Analysis'!J388-'STS Analysis'!AZ388)/'STS Analysis'!J388,"")</f>
        <v/>
      </c>
      <c r="Z388" s="392" t="str">
        <f>+IFERROR(('STS Analysis'!K388-'STS Analysis'!BA388)/'STS Analysis'!K388,"")</f>
        <v/>
      </c>
      <c r="AA388" s="392"/>
      <c r="AB388" s="392" t="str">
        <f>+IFERROR(('STS Analysis'!H388-'STS Analysis'!BD388)/'STS Analysis'!H388,"")</f>
        <v/>
      </c>
      <c r="AC388" s="392" t="str">
        <f>+IFERROR(('STS Analysis'!I388-'STS Analysis'!BE388)/'STS Analysis'!I388,"")</f>
        <v/>
      </c>
      <c r="AD388" s="392" t="str">
        <f>+IFERROR(('STS Analysis'!J388-'STS Analysis'!BF388)/'STS Analysis'!J388,"")</f>
        <v/>
      </c>
      <c r="AE388" s="392" t="str">
        <f>+IFERROR(('STS Analysis'!BC388-'STS Analysis'!BI388)/'STS Analysis'!BC388,"")</f>
        <v/>
      </c>
      <c r="AF388" s="392" t="str">
        <f>+IFERROR(('STS Analysis'!BD388-'STS Analysis'!BJ388)/'STS Analysis'!BD388,"")</f>
        <v/>
      </c>
      <c r="AG388" s="392" t="str">
        <f>+IFERROR(('STS Analysis'!BE388-'STS Analysis'!BK388)/'STS Analysis'!BE388,"")</f>
        <v/>
      </c>
      <c r="AH388" s="392" t="str">
        <f>+IFERROR(('STS Analysis'!BF388-'STS Analysis'!BL388)/'STS Analysis'!BF388,"")</f>
        <v/>
      </c>
      <c r="AI388" s="392" t="str">
        <f>+IFERROR(('STS Analysis'!D388-'STS Analysis'!BI388/1000)/'STS Analysis'!D388,"")</f>
        <v/>
      </c>
      <c r="AJ388" s="392" t="str">
        <f>+IFERROR(('STS Analysis'!E388-'STS Analysis'!BJ388)/'STS Analysis'!E388,"")</f>
        <v/>
      </c>
      <c r="AK388" s="392" t="str">
        <f>+IFERROR(('STS Analysis'!I388-'STS Analysis'!BK388)/'STS Analysis'!I388,"")</f>
        <v/>
      </c>
      <c r="AL388" s="392" t="str">
        <f>+IFERROR(('STS Analysis'!J388-'STS Analysis'!BL388)/'STS Analysis'!J388,"")</f>
        <v/>
      </c>
      <c r="AM388" s="392" t="str">
        <f>+IFERROR(('STS Analysis'!K388-'STS Analysis'!BM388)/'STS Analysis'!K388,"")</f>
        <v/>
      </c>
      <c r="AN388" s="392"/>
    </row>
    <row r="389" spans="1:40" ht="15" thickBot="1" x14ac:dyDescent="0.4">
      <c r="A389" s="306">
        <v>43800</v>
      </c>
      <c r="B389" s="392" t="str">
        <f>+IFERROR(('STS Analysis'!D389-'STS Analysis'!G389)/'STS Analysis'!D389,"")</f>
        <v/>
      </c>
      <c r="C389" s="392" t="str">
        <f>+IFERROR(('STS Analysis'!E389-'STS Analysis'!H389)/'STS Analysis'!E389,"")</f>
        <v/>
      </c>
      <c r="D389" s="392" t="str">
        <f>IFERROR(('STS Analysis'!D389-'STS Analysis'!G389)/('STS Analysis'!N389-'STS Analysis'!G389),"")</f>
        <v/>
      </c>
      <c r="E389" s="392"/>
      <c r="F389" s="392" t="str">
        <f>+IFERROR(('STS Analysis'!G389-('STS Analysis'!W389))/'STS Analysis'!G389,"")</f>
        <v/>
      </c>
      <c r="G389" s="392" t="str">
        <f>+IFERROR(('STS Analysis'!H389-'STS Analysis'!X389)/'STS Analysis'!H389,"")</f>
        <v/>
      </c>
      <c r="H389" s="392" t="str">
        <f>+IFERROR(('STS Analysis'!I389-'STS Analysis'!Y389)/'STS Analysis'!I389,"")</f>
        <v/>
      </c>
      <c r="I389" s="392" t="str">
        <f>+IFERROR(('STS Analysis'!J389-'STS Analysis'!Z389)/'STS Analysis'!J389,"")</f>
        <v/>
      </c>
      <c r="J389" s="392" t="str">
        <f>+IFERROR(('STS Analysis'!W389-'STS Analysis'!AD389/1000)/'STS Analysis'!W389,"")</f>
        <v/>
      </c>
      <c r="K389" s="392" t="str">
        <f>+IFERROR(('STS Analysis'!X389-'STS Analysis'!AE389)/'STS Analysis'!X389,"")</f>
        <v/>
      </c>
      <c r="L389" s="392" t="str">
        <f>+IFERROR(('STS Analysis'!Y389-'STS Analysis'!AF389)/'STS Analysis'!Y389,"")</f>
        <v/>
      </c>
      <c r="M389" s="392" t="str">
        <f>+IFERROR(('STS Analysis'!Z389-'STS Analysis'!AG389)/'STS Analysis'!Z389,"")</f>
        <v/>
      </c>
      <c r="N389" s="392" t="str">
        <f>+IFERROR(('STS Analysis'!AD389-'STS Analysis'!AK389)/'STS Analysis'!AD389,"")</f>
        <v/>
      </c>
      <c r="O389" s="392" t="str">
        <f>+IFERROR(('STS Analysis'!AE389-'STS Analysis'!AL389)/'STS Analysis'!AE389,"")</f>
        <v/>
      </c>
      <c r="P389" s="392" t="str">
        <f>+IFERROR(('STS Analysis'!AF389-'STS Analysis'!AM389)/'STS Analysis'!AF389,"")</f>
        <v/>
      </c>
      <c r="Q389" s="392" t="str">
        <f>+IFERROR(('STS Analysis'!AG389-'STS Analysis'!AN389)/'STS Analysis'!AG389,"")</f>
        <v/>
      </c>
      <c r="R389" s="392" t="str">
        <f>+IFERROR(('STS Analysis'!AK389-'STS Analysis'!AQ389)/'STS Analysis'!AK389,"")</f>
        <v/>
      </c>
      <c r="S389" s="392" t="str">
        <f>+IFERROR(('STS Analysis'!AL389-'STS Analysis'!AX389)/'STS Analysis'!AL389,"")</f>
        <v/>
      </c>
      <c r="T389" s="392" t="str">
        <f>+IFERROR(('STS Analysis'!AM389-'STS Analysis'!AY389)/'STS Analysis'!AM389,"")</f>
        <v/>
      </c>
      <c r="U389" s="392" t="str">
        <f>+IFERROR(('STS Analysis'!AN389-'STS Analysis'!AZ389)/'STS Analysis'!AN389,"")</f>
        <v/>
      </c>
      <c r="V389" s="392" t="str">
        <f>+IFERROR(('STS Analysis'!D389-'STS Analysis'!AQ389/1000)/'STS Analysis'!D389,"")</f>
        <v/>
      </c>
      <c r="W389" s="392" t="str">
        <f>+IFERROR(('STS Analysis'!E389-'STS Analysis'!AX389)/'STS Analysis'!E389,"")</f>
        <v/>
      </c>
      <c r="X389" s="392" t="str">
        <f>+IFERROR(('STS Analysis'!I389-'STS Analysis'!AY389)/'STS Analysis'!I389,"")</f>
        <v/>
      </c>
      <c r="Y389" s="392" t="str">
        <f>+IFERROR(('STS Analysis'!J389-'STS Analysis'!AZ389)/'STS Analysis'!J389,"")</f>
        <v/>
      </c>
      <c r="Z389" s="392" t="str">
        <f>+IFERROR(('STS Analysis'!K389-'STS Analysis'!BA389)/'STS Analysis'!K389,"")</f>
        <v/>
      </c>
      <c r="AA389" s="392"/>
      <c r="AB389" s="392" t="str">
        <f>+IFERROR(('STS Analysis'!H389-'STS Analysis'!BD389)/'STS Analysis'!H389,"")</f>
        <v/>
      </c>
      <c r="AC389" s="392" t="str">
        <f>+IFERROR(('STS Analysis'!I389-'STS Analysis'!BE389)/'STS Analysis'!I389,"")</f>
        <v/>
      </c>
      <c r="AD389" s="392" t="str">
        <f>+IFERROR(('STS Analysis'!J389-'STS Analysis'!BF389)/'STS Analysis'!J389,"")</f>
        <v/>
      </c>
      <c r="AE389" s="392" t="str">
        <f>+IFERROR(('STS Analysis'!BC389-'STS Analysis'!BI389)/'STS Analysis'!BC389,"")</f>
        <v/>
      </c>
      <c r="AF389" s="392" t="str">
        <f>+IFERROR(('STS Analysis'!BD389-'STS Analysis'!BJ389)/'STS Analysis'!BD389,"")</f>
        <v/>
      </c>
      <c r="AG389" s="392" t="str">
        <f>+IFERROR(('STS Analysis'!BE389-'STS Analysis'!BK389)/'STS Analysis'!BE389,"")</f>
        <v/>
      </c>
      <c r="AH389" s="392" t="str">
        <f>+IFERROR(('STS Analysis'!BF389-'STS Analysis'!BL389)/'STS Analysis'!BF389,"")</f>
        <v/>
      </c>
      <c r="AI389" s="392" t="str">
        <f>+IFERROR(('STS Analysis'!D389-'STS Analysis'!BI389/1000)/'STS Analysis'!D389,"")</f>
        <v/>
      </c>
      <c r="AJ389" s="392" t="str">
        <f>+IFERROR(('STS Analysis'!E389-'STS Analysis'!BJ389)/'STS Analysis'!E389,"")</f>
        <v/>
      </c>
      <c r="AK389" s="392" t="str">
        <f>+IFERROR(('STS Analysis'!I389-'STS Analysis'!BK389)/'STS Analysis'!I389,"")</f>
        <v/>
      </c>
      <c r="AL389" s="392" t="str">
        <f>+IFERROR(('STS Analysis'!J389-'STS Analysis'!BL389)/'STS Analysis'!J389,"")</f>
        <v/>
      </c>
      <c r="AM389" s="392" t="str">
        <f>+IFERROR(('STS Analysis'!K389-'STS Analysis'!BM389)/'STS Analysis'!K389,"")</f>
        <v/>
      </c>
      <c r="AN389" s="392"/>
    </row>
    <row r="390" spans="1:40" ht="15" thickBot="1" x14ac:dyDescent="0.4">
      <c r="A390" s="306">
        <v>43801</v>
      </c>
      <c r="B390" s="381">
        <f>+IFERROR(('STS Analysis'!D390-'STS Analysis'!G390)/'STS Analysis'!D390,"")</f>
        <v>0.51482194953813076</v>
      </c>
      <c r="C390" s="382" t="str">
        <f>+IFERROR(('STS Analysis'!E390-'STS Analysis'!H390)/'STS Analysis'!E390,"")</f>
        <v/>
      </c>
      <c r="D390" s="383">
        <f>IFERROR(('STS Analysis'!D390-'STS Analysis'!G390)/('STS Analysis'!N390-'STS Analysis'!G390),"")</f>
        <v>0.16602275208220213</v>
      </c>
      <c r="E390" s="384"/>
      <c r="F390" s="385">
        <f>+IFERROR(('STS Analysis'!G390-('STS Analysis'!W390))/'STS Analysis'!G390,"")</f>
        <v>-6.7505461589511029</v>
      </c>
      <c r="G390" s="386" t="str">
        <f>+IFERROR(('STS Analysis'!H390-'STS Analysis'!X390)/'STS Analysis'!H390,"")</f>
        <v/>
      </c>
      <c r="H390" s="386" t="str">
        <f>+IFERROR(('STS Analysis'!I390-'STS Analysis'!Y390)/'STS Analysis'!I390,"")</f>
        <v/>
      </c>
      <c r="I390" s="386" t="str">
        <f>+IFERROR(('STS Analysis'!J390-'STS Analysis'!Z390)/'STS Analysis'!J390,"")</f>
        <v/>
      </c>
      <c r="J390" s="381" t="str">
        <f>+IFERROR(('STS Analysis'!W390-'STS Analysis'!AD390/1000)/'STS Analysis'!W390,"")</f>
        <v/>
      </c>
      <c r="K390" s="386" t="str">
        <f>+IFERROR(('STS Analysis'!X390-'STS Analysis'!AE390)/'STS Analysis'!X390,"")</f>
        <v/>
      </c>
      <c r="L390" s="386" t="str">
        <f>+IFERROR(('STS Analysis'!Y390-'STS Analysis'!AF390)/'STS Analysis'!Y390,"")</f>
        <v/>
      </c>
      <c r="M390" s="386" t="str">
        <f>+IFERROR(('STS Analysis'!Z390-'STS Analysis'!AG390)/'STS Analysis'!Z390,"")</f>
        <v/>
      </c>
      <c r="N390" s="381" t="str">
        <f>+IFERROR(('STS Analysis'!AD390-'STS Analysis'!AK390)/'STS Analysis'!AD390,"")</f>
        <v/>
      </c>
      <c r="O390" s="386" t="str">
        <f>+IFERROR(('STS Analysis'!AE390-'STS Analysis'!AL390)/'STS Analysis'!AE390,"")</f>
        <v/>
      </c>
      <c r="P390" s="386" t="str">
        <f>+IFERROR(('STS Analysis'!AF390-'STS Analysis'!AM390)/'STS Analysis'!AF390,"")</f>
        <v/>
      </c>
      <c r="Q390" s="386" t="str">
        <f>+IFERROR(('STS Analysis'!AG390-'STS Analysis'!AN390)/'STS Analysis'!AG390,"")</f>
        <v/>
      </c>
      <c r="R390" s="381" t="str">
        <f>+IFERROR(('STS Analysis'!AK390-'STS Analysis'!AQ390)/'STS Analysis'!AK390,"")</f>
        <v/>
      </c>
      <c r="S390" s="386" t="str">
        <f>+IFERROR(('STS Analysis'!AL390-'STS Analysis'!AX390)/'STS Analysis'!AL390,"")</f>
        <v/>
      </c>
      <c r="T390" s="386" t="str">
        <f>+IFERROR(('STS Analysis'!AM390-'STS Analysis'!AY390)/'STS Analysis'!AM390,"")</f>
        <v/>
      </c>
      <c r="U390" s="387" t="str">
        <f>+IFERROR(('STS Analysis'!AN390-'STS Analysis'!AZ390)/'STS Analysis'!AN390,"")</f>
        <v/>
      </c>
      <c r="V390" s="385" t="str">
        <f>+IFERROR(('STS Analysis'!D390-'STS Analysis'!AQ390/1000)/'STS Analysis'!D390,"")</f>
        <v/>
      </c>
      <c r="W390" s="388" t="str">
        <f>+IFERROR(('STS Analysis'!E390-'STS Analysis'!AX390)/'STS Analysis'!E390,"")</f>
        <v/>
      </c>
      <c r="X390" s="386" t="str">
        <f>+IFERROR(('STS Analysis'!I390-'STS Analysis'!AY390)/'STS Analysis'!I390,"")</f>
        <v/>
      </c>
      <c r="Y390" s="386" t="str">
        <f>+IFERROR(('STS Analysis'!J390-'STS Analysis'!AZ390)/'STS Analysis'!J390,"")</f>
        <v/>
      </c>
      <c r="Z390" s="389" t="str">
        <f>+IFERROR(('STS Analysis'!K390-'STS Analysis'!BA390)/'STS Analysis'!K390,"")</f>
        <v/>
      </c>
      <c r="AA390" s="381"/>
      <c r="AB390" s="386" t="str">
        <f>+IFERROR(('STS Analysis'!H390-'STS Analysis'!BD390)/'STS Analysis'!H390,"")</f>
        <v/>
      </c>
      <c r="AC390" s="386" t="str">
        <f>+IFERROR(('STS Analysis'!I390-'STS Analysis'!BE390)/'STS Analysis'!I390,"")</f>
        <v/>
      </c>
      <c r="AD390" s="387" t="str">
        <f>+IFERROR(('STS Analysis'!J390-'STS Analysis'!BF390)/'STS Analysis'!J390,"")</f>
        <v/>
      </c>
      <c r="AE390" s="385" t="str">
        <f>+IFERROR(('STS Analysis'!BC390-'STS Analysis'!BI390)/'STS Analysis'!BC390,"")</f>
        <v/>
      </c>
      <c r="AF390" s="386" t="str">
        <f>+IFERROR(('STS Analysis'!BD390-'STS Analysis'!BJ390)/'STS Analysis'!BD390,"")</f>
        <v/>
      </c>
      <c r="AG390" s="386" t="str">
        <f>+IFERROR(('STS Analysis'!BE390-'STS Analysis'!BK390)/'STS Analysis'!BE390,"")</f>
        <v/>
      </c>
      <c r="AH390" s="386" t="str">
        <f>+IFERROR(('STS Analysis'!BF390-'STS Analysis'!BL390)/'STS Analysis'!BF390,"")</f>
        <v/>
      </c>
      <c r="AI390" s="381" t="str">
        <f>+IFERROR(('STS Analysis'!D390-'STS Analysis'!BI390/1000)/'STS Analysis'!D390,"")</f>
        <v/>
      </c>
      <c r="AJ390" s="390" t="str">
        <f>+IFERROR(('STS Analysis'!E390-'STS Analysis'!BJ390)/'STS Analysis'!E390,"")</f>
        <v/>
      </c>
      <c r="AK390" s="386" t="str">
        <f>+IFERROR(('STS Analysis'!I390-'STS Analysis'!BK390)/'STS Analysis'!I390,"")</f>
        <v/>
      </c>
      <c r="AL390" s="386" t="str">
        <f>+IFERROR(('STS Analysis'!J390-'STS Analysis'!BL390)/'STS Analysis'!J390,"")</f>
        <v/>
      </c>
      <c r="AM390" s="387" t="str">
        <f>+IFERROR(('STS Analysis'!K390-'STS Analysis'!BM390)/'STS Analysis'!K390,"")</f>
        <v/>
      </c>
      <c r="AN390" s="391"/>
    </row>
    <row r="391" spans="1:40" ht="15" thickBot="1" x14ac:dyDescent="0.4">
      <c r="A391" s="306">
        <v>43802</v>
      </c>
      <c r="B391" s="381" t="str">
        <f>+IFERROR(('STS Analysis'!D391-'STS Analysis'!G391)/'STS Analysis'!D391,"")</f>
        <v/>
      </c>
      <c r="C391" s="382" t="str">
        <f>+IFERROR(('STS Analysis'!E391-'STS Analysis'!H391)/'STS Analysis'!E391,"")</f>
        <v/>
      </c>
      <c r="D391" s="383" t="str">
        <f>IFERROR(('STS Analysis'!D391-'STS Analysis'!G391)/('STS Analysis'!N391-'STS Analysis'!G391),"")</f>
        <v/>
      </c>
      <c r="E391" s="384"/>
      <c r="F391" s="385" t="str">
        <f>+IFERROR(('STS Analysis'!G391-('STS Analysis'!W391))/'STS Analysis'!G391,"")</f>
        <v/>
      </c>
      <c r="G391" s="386" t="str">
        <f>+IFERROR(('STS Analysis'!H391-'STS Analysis'!X391)/'STS Analysis'!H391,"")</f>
        <v/>
      </c>
      <c r="H391" s="386" t="str">
        <f>+IFERROR(('STS Analysis'!I391-'STS Analysis'!Y391)/'STS Analysis'!I391,"")</f>
        <v/>
      </c>
      <c r="I391" s="386" t="str">
        <f>+IFERROR(('STS Analysis'!J391-'STS Analysis'!Z391)/'STS Analysis'!J391,"")</f>
        <v/>
      </c>
      <c r="J391" s="381" t="str">
        <f>+IFERROR(('STS Analysis'!W391-'STS Analysis'!AD391/1000)/'STS Analysis'!W391,"")</f>
        <v/>
      </c>
      <c r="K391" s="386" t="str">
        <f>+IFERROR(('STS Analysis'!X391-'STS Analysis'!AE391)/'STS Analysis'!X391,"")</f>
        <v/>
      </c>
      <c r="L391" s="386" t="str">
        <f>+IFERROR(('STS Analysis'!Y391-'STS Analysis'!AF391)/'STS Analysis'!Y391,"")</f>
        <v/>
      </c>
      <c r="M391" s="386" t="str">
        <f>+IFERROR(('STS Analysis'!Z391-'STS Analysis'!AG391)/'STS Analysis'!Z391,"")</f>
        <v/>
      </c>
      <c r="N391" s="381" t="str">
        <f>+IFERROR(('STS Analysis'!AD391-'STS Analysis'!AK391)/'STS Analysis'!AD391,"")</f>
        <v/>
      </c>
      <c r="O391" s="386" t="str">
        <f>+IFERROR(('STS Analysis'!AE391-'STS Analysis'!AL391)/'STS Analysis'!AE391,"")</f>
        <v/>
      </c>
      <c r="P391" s="386" t="str">
        <f>+IFERROR(('STS Analysis'!AF391-'STS Analysis'!AM391)/'STS Analysis'!AF391,"")</f>
        <v/>
      </c>
      <c r="Q391" s="386" t="str">
        <f>+IFERROR(('STS Analysis'!AG391-'STS Analysis'!AN391)/'STS Analysis'!AG391,"")</f>
        <v/>
      </c>
      <c r="R391" s="381" t="str">
        <f>+IFERROR(('STS Analysis'!AK391-'STS Analysis'!AQ391)/'STS Analysis'!AK391,"")</f>
        <v/>
      </c>
      <c r="S391" s="386" t="str">
        <f>+IFERROR(('STS Analysis'!AL391-'STS Analysis'!AX391)/'STS Analysis'!AL391,"")</f>
        <v/>
      </c>
      <c r="T391" s="386" t="str">
        <f>+IFERROR(('STS Analysis'!AM391-'STS Analysis'!AY391)/'STS Analysis'!AM391,"")</f>
        <v/>
      </c>
      <c r="U391" s="387" t="str">
        <f>+IFERROR(('STS Analysis'!AN391-'STS Analysis'!AZ391)/'STS Analysis'!AN391,"")</f>
        <v/>
      </c>
      <c r="V391" s="385" t="str">
        <f>+IFERROR(('STS Analysis'!D391-'STS Analysis'!AQ391/1000)/'STS Analysis'!D391,"")</f>
        <v/>
      </c>
      <c r="W391" s="388" t="str">
        <f>+IFERROR(('STS Analysis'!E391-'STS Analysis'!AX391)/'STS Analysis'!E391,"")</f>
        <v/>
      </c>
      <c r="X391" s="386" t="str">
        <f>+IFERROR(('STS Analysis'!I391-'STS Analysis'!AY391)/'STS Analysis'!I391,"")</f>
        <v/>
      </c>
      <c r="Y391" s="386" t="str">
        <f>+IFERROR(('STS Analysis'!J391-'STS Analysis'!AZ391)/'STS Analysis'!J391,"")</f>
        <v/>
      </c>
      <c r="Z391" s="389" t="str">
        <f>+IFERROR(('STS Analysis'!K391-'STS Analysis'!BA391)/'STS Analysis'!K391,"")</f>
        <v/>
      </c>
      <c r="AA391" s="381"/>
      <c r="AB391" s="386" t="str">
        <f>+IFERROR(('STS Analysis'!H391-'STS Analysis'!BD391)/'STS Analysis'!H391,"")</f>
        <v/>
      </c>
      <c r="AC391" s="386" t="str">
        <f>+IFERROR(('STS Analysis'!I391-'STS Analysis'!BE391)/'STS Analysis'!I391,"")</f>
        <v/>
      </c>
      <c r="AD391" s="387" t="str">
        <f>+IFERROR(('STS Analysis'!J391-'STS Analysis'!BF391)/'STS Analysis'!J391,"")</f>
        <v/>
      </c>
      <c r="AE391" s="385" t="str">
        <f>+IFERROR(('STS Analysis'!BC391-'STS Analysis'!BI391)/'STS Analysis'!BC391,"")</f>
        <v/>
      </c>
      <c r="AF391" s="386" t="str">
        <f>+IFERROR(('STS Analysis'!BD391-'STS Analysis'!BJ391)/'STS Analysis'!BD391,"")</f>
        <v/>
      </c>
      <c r="AG391" s="386" t="str">
        <f>+IFERROR(('STS Analysis'!BE391-'STS Analysis'!BK391)/'STS Analysis'!BE391,"")</f>
        <v/>
      </c>
      <c r="AH391" s="386" t="str">
        <f>+IFERROR(('STS Analysis'!BF391-'STS Analysis'!BL391)/'STS Analysis'!BF391,"")</f>
        <v/>
      </c>
      <c r="AI391" s="381" t="str">
        <f>+IFERROR(('STS Analysis'!D391-'STS Analysis'!BI391/1000)/'STS Analysis'!D391,"")</f>
        <v/>
      </c>
      <c r="AJ391" s="390" t="str">
        <f>+IFERROR(('STS Analysis'!E391-'STS Analysis'!BJ391)/'STS Analysis'!E391,"")</f>
        <v/>
      </c>
      <c r="AK391" s="386" t="str">
        <f>+IFERROR(('STS Analysis'!I391-'STS Analysis'!BK391)/'STS Analysis'!I391,"")</f>
        <v/>
      </c>
      <c r="AL391" s="386" t="str">
        <f>+IFERROR(('STS Analysis'!J391-'STS Analysis'!BL391)/'STS Analysis'!J391,"")</f>
        <v/>
      </c>
      <c r="AM391" s="387" t="str">
        <f>+IFERROR(('STS Analysis'!K391-'STS Analysis'!BM391)/'STS Analysis'!K391,"")</f>
        <v/>
      </c>
      <c r="AN391" s="391"/>
    </row>
    <row r="392" spans="1:40" ht="15" thickBot="1" x14ac:dyDescent="0.4">
      <c r="A392" s="306">
        <v>43803</v>
      </c>
      <c r="B392" s="381">
        <f>+IFERROR(('STS Analysis'!D392-'STS Analysis'!G392)/'STS Analysis'!D392,"")</f>
        <v>0.47469110224636735</v>
      </c>
      <c r="C392" s="382">
        <f>+IFERROR(('STS Analysis'!E392-'STS Analysis'!H392)/'STS Analysis'!E392,"")</f>
        <v>0.46600000000000003</v>
      </c>
      <c r="D392" s="383">
        <f>IFERROR(('STS Analysis'!D392-'STS Analysis'!G392)/('STS Analysis'!N392-'STS Analysis'!G392),"")</f>
        <v>9.7968007502056892E-2</v>
      </c>
      <c r="E392" s="384"/>
      <c r="F392" s="385" t="str">
        <f>+IFERROR(('STS Analysis'!G392-('STS Analysis'!W392))/'STS Analysis'!G392,"")</f>
        <v/>
      </c>
      <c r="G392" s="386" t="str">
        <f>+IFERROR(('STS Analysis'!H392-'STS Analysis'!X392)/'STS Analysis'!H392,"")</f>
        <v/>
      </c>
      <c r="H392" s="386" t="str">
        <f>+IFERROR(('STS Analysis'!I392-'STS Analysis'!Y392)/'STS Analysis'!I392,"")</f>
        <v/>
      </c>
      <c r="I392" s="386" t="str">
        <f>+IFERROR(('STS Analysis'!J392-'STS Analysis'!Z392)/'STS Analysis'!J392,"")</f>
        <v/>
      </c>
      <c r="J392" s="381" t="str">
        <f>+IFERROR(('STS Analysis'!W392-'STS Analysis'!AD392/1000)/'STS Analysis'!W392,"")</f>
        <v/>
      </c>
      <c r="K392" s="386" t="str">
        <f>+IFERROR(('STS Analysis'!X392-'STS Analysis'!AE392)/'STS Analysis'!X392,"")</f>
        <v/>
      </c>
      <c r="L392" s="386" t="str">
        <f>+IFERROR(('STS Analysis'!Y392-'STS Analysis'!AF392)/'STS Analysis'!Y392,"")</f>
        <v/>
      </c>
      <c r="M392" s="386" t="str">
        <f>+IFERROR(('STS Analysis'!Z392-'STS Analysis'!AG392)/'STS Analysis'!Z392,"")</f>
        <v/>
      </c>
      <c r="N392" s="381" t="str">
        <f>+IFERROR(('STS Analysis'!AD392-'STS Analysis'!AK392)/'STS Analysis'!AD392,"")</f>
        <v/>
      </c>
      <c r="O392" s="386" t="str">
        <f>+IFERROR(('STS Analysis'!AE392-'STS Analysis'!AL392)/'STS Analysis'!AE392,"")</f>
        <v/>
      </c>
      <c r="P392" s="386" t="str">
        <f>+IFERROR(('STS Analysis'!AF392-'STS Analysis'!AM392)/'STS Analysis'!AF392,"")</f>
        <v/>
      </c>
      <c r="Q392" s="386" t="str">
        <f>+IFERROR(('STS Analysis'!AG392-'STS Analysis'!AN392)/'STS Analysis'!AG392,"")</f>
        <v/>
      </c>
      <c r="R392" s="381" t="str">
        <f>+IFERROR(('STS Analysis'!AK392-'STS Analysis'!AQ392)/'STS Analysis'!AK392,"")</f>
        <v/>
      </c>
      <c r="S392" s="386" t="str">
        <f>+IFERROR(('STS Analysis'!AL392-'STS Analysis'!AX392)/'STS Analysis'!AL392,"")</f>
        <v/>
      </c>
      <c r="T392" s="386" t="str">
        <f>+IFERROR(('STS Analysis'!AM392-'STS Analysis'!AY392)/'STS Analysis'!AM392,"")</f>
        <v/>
      </c>
      <c r="U392" s="387" t="str">
        <f>+IFERROR(('STS Analysis'!AN392-'STS Analysis'!AZ392)/'STS Analysis'!AN392,"")</f>
        <v/>
      </c>
      <c r="V392" s="385">
        <f>+IFERROR(('STS Analysis'!D392-'STS Analysis'!AQ392/1000)/'STS Analysis'!D392,"")</f>
        <v>0.92839072804935929</v>
      </c>
      <c r="W392" s="388">
        <f>+IFERROR(('STS Analysis'!E392-'STS Analysis'!AX392)/'STS Analysis'!E392,"")</f>
        <v>1</v>
      </c>
      <c r="X392" s="386">
        <f>+IFERROR(('STS Analysis'!I392-'STS Analysis'!AY392)/'STS Analysis'!I392,"")</f>
        <v>0.71857923497267762</v>
      </c>
      <c r="Y392" s="386">
        <f>+IFERROR(('STS Analysis'!J392-'STS Analysis'!AZ392)/'STS Analysis'!J392,"")</f>
        <v>1</v>
      </c>
      <c r="Z392" s="389" t="str">
        <f>+IFERROR(('STS Analysis'!K392-'STS Analysis'!BA392)/'STS Analysis'!K392,"")</f>
        <v/>
      </c>
      <c r="AA392" s="381"/>
      <c r="AB392" s="386" t="str">
        <f>+IFERROR(('STS Analysis'!H392-'STS Analysis'!BD392)/'STS Analysis'!H392,"")</f>
        <v/>
      </c>
      <c r="AC392" s="386" t="str">
        <f>+IFERROR(('STS Analysis'!I392-'STS Analysis'!BE392)/'STS Analysis'!I392,"")</f>
        <v/>
      </c>
      <c r="AD392" s="387" t="str">
        <f>+IFERROR(('STS Analysis'!J392-'STS Analysis'!BF392)/'STS Analysis'!J392,"")</f>
        <v/>
      </c>
      <c r="AE392" s="385" t="str">
        <f>+IFERROR(('STS Analysis'!BC392-'STS Analysis'!BI392)/'STS Analysis'!BC392,"")</f>
        <v/>
      </c>
      <c r="AF392" s="386" t="str">
        <f>+IFERROR(('STS Analysis'!BD392-'STS Analysis'!BJ392)/'STS Analysis'!BD392,"")</f>
        <v/>
      </c>
      <c r="AG392" s="386" t="str">
        <f>+IFERROR(('STS Analysis'!BE392-'STS Analysis'!BK392)/'STS Analysis'!BE392,"")</f>
        <v/>
      </c>
      <c r="AH392" s="386" t="str">
        <f>+IFERROR(('STS Analysis'!BF392-'STS Analysis'!BL392)/'STS Analysis'!BF392,"")</f>
        <v/>
      </c>
      <c r="AI392" s="381">
        <f>+IFERROR(('STS Analysis'!D392-'STS Analysis'!BI392/1000)/'STS Analysis'!D392,"")</f>
        <v>0.99711916722037641</v>
      </c>
      <c r="AJ392" s="390">
        <f>+IFERROR(('STS Analysis'!E392-'STS Analysis'!BJ392)/'STS Analysis'!E392,"")</f>
        <v>1</v>
      </c>
      <c r="AK392" s="386">
        <f>+IFERROR(('STS Analysis'!I392-'STS Analysis'!BK392)/'STS Analysis'!I392,"")</f>
        <v>0.58469945355191255</v>
      </c>
      <c r="AL392" s="386">
        <f>+IFERROR(('STS Analysis'!J392-'STS Analysis'!BL392)/'STS Analysis'!J392,"")</f>
        <v>-3.3079096045197738</v>
      </c>
      <c r="AM392" s="387" t="str">
        <f>+IFERROR(('STS Analysis'!K392-'STS Analysis'!BM392)/'STS Analysis'!K392,"")</f>
        <v/>
      </c>
      <c r="AN392" s="391"/>
    </row>
    <row r="393" spans="1:40" ht="15" thickBot="1" x14ac:dyDescent="0.4">
      <c r="A393" s="306">
        <v>43804</v>
      </c>
      <c r="B393" s="381" t="str">
        <f>+IFERROR(('STS Analysis'!D393-'STS Analysis'!G393)/'STS Analysis'!D393,"")</f>
        <v/>
      </c>
      <c r="C393" s="382" t="str">
        <f>+IFERROR(('STS Analysis'!E393-'STS Analysis'!H393)/'STS Analysis'!E393,"")</f>
        <v/>
      </c>
      <c r="D393" s="383" t="str">
        <f>IFERROR(('STS Analysis'!D393-'STS Analysis'!G393)/('STS Analysis'!N393-'STS Analysis'!G393),"")</f>
        <v/>
      </c>
      <c r="E393" s="384"/>
      <c r="F393" s="385" t="str">
        <f>+IFERROR(('STS Analysis'!G393-('STS Analysis'!W393))/'STS Analysis'!G393,"")</f>
        <v/>
      </c>
      <c r="G393" s="386" t="str">
        <f>+IFERROR(('STS Analysis'!H393-'STS Analysis'!X393)/'STS Analysis'!H393,"")</f>
        <v/>
      </c>
      <c r="H393" s="386" t="str">
        <f>+IFERROR(('STS Analysis'!I393-'STS Analysis'!Y393)/'STS Analysis'!I393,"")</f>
        <v/>
      </c>
      <c r="I393" s="386" t="str">
        <f>+IFERROR(('STS Analysis'!J393-'STS Analysis'!Z393)/'STS Analysis'!J393,"")</f>
        <v/>
      </c>
      <c r="J393" s="381" t="str">
        <f>+IFERROR(('STS Analysis'!W393-'STS Analysis'!AD393/1000)/'STS Analysis'!W393,"")</f>
        <v/>
      </c>
      <c r="K393" s="386" t="str">
        <f>+IFERROR(('STS Analysis'!X393-'STS Analysis'!AE393)/'STS Analysis'!X393,"")</f>
        <v/>
      </c>
      <c r="L393" s="386" t="str">
        <f>+IFERROR(('STS Analysis'!Y393-'STS Analysis'!AF393)/'STS Analysis'!Y393,"")</f>
        <v/>
      </c>
      <c r="M393" s="386" t="str">
        <f>+IFERROR(('STS Analysis'!Z393-'STS Analysis'!AG393)/'STS Analysis'!Z393,"")</f>
        <v/>
      </c>
      <c r="N393" s="381" t="str">
        <f>+IFERROR(('STS Analysis'!AD393-'STS Analysis'!AK393)/'STS Analysis'!AD393,"")</f>
        <v/>
      </c>
      <c r="O393" s="386" t="str">
        <f>+IFERROR(('STS Analysis'!AE393-'STS Analysis'!AL393)/'STS Analysis'!AE393,"")</f>
        <v/>
      </c>
      <c r="P393" s="386" t="str">
        <f>+IFERROR(('STS Analysis'!AF393-'STS Analysis'!AM393)/'STS Analysis'!AF393,"")</f>
        <v/>
      </c>
      <c r="Q393" s="386" t="str">
        <f>+IFERROR(('STS Analysis'!AG393-'STS Analysis'!AN393)/'STS Analysis'!AG393,"")</f>
        <v/>
      </c>
      <c r="R393" s="381" t="str">
        <f>+IFERROR(('STS Analysis'!AK393-'STS Analysis'!AQ393)/'STS Analysis'!AK393,"")</f>
        <v/>
      </c>
      <c r="S393" s="386" t="str">
        <f>+IFERROR(('STS Analysis'!AL393-'STS Analysis'!AX393)/'STS Analysis'!AL393,"")</f>
        <v/>
      </c>
      <c r="T393" s="386" t="str">
        <f>+IFERROR(('STS Analysis'!AM393-'STS Analysis'!AY393)/'STS Analysis'!AM393,"")</f>
        <v/>
      </c>
      <c r="U393" s="387" t="str">
        <f>+IFERROR(('STS Analysis'!AN393-'STS Analysis'!AZ393)/'STS Analysis'!AN393,"")</f>
        <v/>
      </c>
      <c r="V393" s="385" t="str">
        <f>+IFERROR(('STS Analysis'!D393-'STS Analysis'!AQ393/1000)/'STS Analysis'!D393,"")</f>
        <v/>
      </c>
      <c r="W393" s="388" t="str">
        <f>+IFERROR(('STS Analysis'!E393-'STS Analysis'!AX393)/'STS Analysis'!E393,"")</f>
        <v/>
      </c>
      <c r="X393" s="386" t="str">
        <f>+IFERROR(('STS Analysis'!I393-'STS Analysis'!AY393)/'STS Analysis'!I393,"")</f>
        <v/>
      </c>
      <c r="Y393" s="386" t="str">
        <f>+IFERROR(('STS Analysis'!J393-'STS Analysis'!AZ393)/'STS Analysis'!J393,"")</f>
        <v/>
      </c>
      <c r="Z393" s="389" t="str">
        <f>+IFERROR(('STS Analysis'!K393-'STS Analysis'!BA393)/'STS Analysis'!K393,"")</f>
        <v/>
      </c>
      <c r="AA393" s="381"/>
      <c r="AB393" s="386" t="str">
        <f>+IFERROR(('STS Analysis'!H393-'STS Analysis'!BD393)/'STS Analysis'!H393,"")</f>
        <v/>
      </c>
      <c r="AC393" s="386" t="str">
        <f>+IFERROR(('STS Analysis'!I393-'STS Analysis'!BE393)/'STS Analysis'!I393,"")</f>
        <v/>
      </c>
      <c r="AD393" s="387" t="str">
        <f>+IFERROR(('STS Analysis'!J393-'STS Analysis'!BF393)/'STS Analysis'!J393,"")</f>
        <v/>
      </c>
      <c r="AE393" s="385" t="str">
        <f>+IFERROR(('STS Analysis'!BC393-'STS Analysis'!BI393)/'STS Analysis'!BC393,"")</f>
        <v/>
      </c>
      <c r="AF393" s="386" t="str">
        <f>+IFERROR(('STS Analysis'!BD393-'STS Analysis'!BJ393)/'STS Analysis'!BD393,"")</f>
        <v/>
      </c>
      <c r="AG393" s="386" t="str">
        <f>+IFERROR(('STS Analysis'!BE393-'STS Analysis'!BK393)/'STS Analysis'!BE393,"")</f>
        <v/>
      </c>
      <c r="AH393" s="386" t="str">
        <f>+IFERROR(('STS Analysis'!BF393-'STS Analysis'!BL393)/'STS Analysis'!BF393,"")</f>
        <v/>
      </c>
      <c r="AI393" s="381" t="str">
        <f>+IFERROR(('STS Analysis'!D393-'STS Analysis'!BI393/1000)/'STS Analysis'!D393,"")</f>
        <v/>
      </c>
      <c r="AJ393" s="390" t="str">
        <f>+IFERROR(('STS Analysis'!E393-'STS Analysis'!BJ393)/'STS Analysis'!E393,"")</f>
        <v/>
      </c>
      <c r="AK393" s="386" t="str">
        <f>+IFERROR(('STS Analysis'!I393-'STS Analysis'!BK393)/'STS Analysis'!I393,"")</f>
        <v/>
      </c>
      <c r="AL393" s="386" t="str">
        <f>+IFERROR(('STS Analysis'!J393-'STS Analysis'!BL393)/'STS Analysis'!J393,"")</f>
        <v/>
      </c>
      <c r="AM393" s="387" t="str">
        <f>+IFERROR(('STS Analysis'!K393-'STS Analysis'!BM393)/'STS Analysis'!K393,"")</f>
        <v/>
      </c>
      <c r="AN393" s="391"/>
    </row>
    <row r="394" spans="1:40" ht="15" thickBot="1" x14ac:dyDescent="0.4">
      <c r="A394" s="306">
        <v>43805</v>
      </c>
      <c r="B394" s="381">
        <f>+IFERROR(('STS Analysis'!D394-'STS Analysis'!G394)/'STS Analysis'!D394,"")</f>
        <v>0.64703651125113648</v>
      </c>
      <c r="C394" s="382" t="str">
        <f>+IFERROR(('STS Analysis'!E394-'STS Analysis'!H394)/'STS Analysis'!E394,"")</f>
        <v/>
      </c>
      <c r="D394" s="383">
        <f>IFERROR(('STS Analysis'!D394-'STS Analysis'!G394)/('STS Analysis'!N394-'STS Analysis'!G394),"")</f>
        <v>0.16562236816445364</v>
      </c>
      <c r="E394" s="384"/>
      <c r="F394" s="385" t="str">
        <f>+IFERROR(('STS Analysis'!G394-('STS Analysis'!W394))/'STS Analysis'!G394,"")</f>
        <v/>
      </c>
      <c r="G394" s="386" t="str">
        <f>+IFERROR(('STS Analysis'!H394-'STS Analysis'!X394)/'STS Analysis'!H394,"")</f>
        <v/>
      </c>
      <c r="H394" s="386" t="str">
        <f>+IFERROR(('STS Analysis'!I394-'STS Analysis'!Y394)/'STS Analysis'!I394,"")</f>
        <v/>
      </c>
      <c r="I394" s="386" t="str">
        <f>+IFERROR(('STS Analysis'!J394-'STS Analysis'!Z394)/'STS Analysis'!J394,"")</f>
        <v/>
      </c>
      <c r="J394" s="381" t="str">
        <f>+IFERROR(('STS Analysis'!W394-'STS Analysis'!AD394/1000)/'STS Analysis'!W394,"")</f>
        <v/>
      </c>
      <c r="K394" s="386" t="str">
        <f>+IFERROR(('STS Analysis'!X394-'STS Analysis'!AE394)/'STS Analysis'!X394,"")</f>
        <v/>
      </c>
      <c r="L394" s="386" t="str">
        <f>+IFERROR(('STS Analysis'!Y394-'STS Analysis'!AF394)/'STS Analysis'!Y394,"")</f>
        <v/>
      </c>
      <c r="M394" s="386" t="str">
        <f>+IFERROR(('STS Analysis'!Z394-'STS Analysis'!AG394)/'STS Analysis'!Z394,"")</f>
        <v/>
      </c>
      <c r="N394" s="381" t="str">
        <f>+IFERROR(('STS Analysis'!AD394-'STS Analysis'!AK394)/'STS Analysis'!AD394,"")</f>
        <v/>
      </c>
      <c r="O394" s="386" t="str">
        <f>+IFERROR(('STS Analysis'!AE394-'STS Analysis'!AL394)/'STS Analysis'!AE394,"")</f>
        <v/>
      </c>
      <c r="P394" s="386" t="str">
        <f>+IFERROR(('STS Analysis'!AF394-'STS Analysis'!AM394)/'STS Analysis'!AF394,"")</f>
        <v/>
      </c>
      <c r="Q394" s="386" t="str">
        <f>+IFERROR(('STS Analysis'!AG394-'STS Analysis'!AN394)/'STS Analysis'!AG394,"")</f>
        <v/>
      </c>
      <c r="R394" s="381" t="str">
        <f>+IFERROR(('STS Analysis'!AK394-'STS Analysis'!AQ394)/'STS Analysis'!AK394,"")</f>
        <v/>
      </c>
      <c r="S394" s="386" t="str">
        <f>+IFERROR(('STS Analysis'!AL394-'STS Analysis'!AX394)/'STS Analysis'!AL394,"")</f>
        <v/>
      </c>
      <c r="T394" s="386" t="str">
        <f>+IFERROR(('STS Analysis'!AM394-'STS Analysis'!AY394)/'STS Analysis'!AM394,"")</f>
        <v/>
      </c>
      <c r="U394" s="387" t="str">
        <f>+IFERROR(('STS Analysis'!AN394-'STS Analysis'!AZ394)/'STS Analysis'!AN394,"")</f>
        <v/>
      </c>
      <c r="V394" s="385" t="str">
        <f>+IFERROR(('STS Analysis'!D394-'STS Analysis'!AQ394/1000)/'STS Analysis'!D394,"")</f>
        <v/>
      </c>
      <c r="W394" s="388" t="str">
        <f>+IFERROR(('STS Analysis'!E394-'STS Analysis'!AX394)/'STS Analysis'!E394,"")</f>
        <v/>
      </c>
      <c r="X394" s="386" t="str">
        <f>+IFERROR(('STS Analysis'!I394-'STS Analysis'!AY394)/'STS Analysis'!I394,"")</f>
        <v/>
      </c>
      <c r="Y394" s="386" t="str">
        <f>+IFERROR(('STS Analysis'!J394-'STS Analysis'!AZ394)/'STS Analysis'!J394,"")</f>
        <v/>
      </c>
      <c r="Z394" s="389" t="str">
        <f>+IFERROR(('STS Analysis'!K394-'STS Analysis'!BA394)/'STS Analysis'!K394,"")</f>
        <v/>
      </c>
      <c r="AA394" s="381"/>
      <c r="AB394" s="386" t="str">
        <f>+IFERROR(('STS Analysis'!H394-'STS Analysis'!BD394)/'STS Analysis'!H394,"")</f>
        <v/>
      </c>
      <c r="AC394" s="386" t="str">
        <f>+IFERROR(('STS Analysis'!I394-'STS Analysis'!BE394)/'STS Analysis'!I394,"")</f>
        <v/>
      </c>
      <c r="AD394" s="387" t="str">
        <f>+IFERROR(('STS Analysis'!J394-'STS Analysis'!BF394)/'STS Analysis'!J394,"")</f>
        <v/>
      </c>
      <c r="AE394" s="385" t="str">
        <f>+IFERROR(('STS Analysis'!BC394-'STS Analysis'!BI394)/'STS Analysis'!BC394,"")</f>
        <v/>
      </c>
      <c r="AF394" s="386" t="str">
        <f>+IFERROR(('STS Analysis'!BD394-'STS Analysis'!BJ394)/'STS Analysis'!BD394,"")</f>
        <v/>
      </c>
      <c r="AG394" s="386" t="str">
        <f>+IFERROR(('STS Analysis'!BE394-'STS Analysis'!BK394)/'STS Analysis'!BE394,"")</f>
        <v/>
      </c>
      <c r="AH394" s="386" t="str">
        <f>+IFERROR(('STS Analysis'!BF394-'STS Analysis'!BL394)/'STS Analysis'!BF394,"")</f>
        <v/>
      </c>
      <c r="AI394" s="381" t="str">
        <f>+IFERROR(('STS Analysis'!D394-'STS Analysis'!BI394/1000)/'STS Analysis'!D394,"")</f>
        <v/>
      </c>
      <c r="AJ394" s="390" t="str">
        <f>+IFERROR(('STS Analysis'!E394-'STS Analysis'!BJ394)/'STS Analysis'!E394,"")</f>
        <v/>
      </c>
      <c r="AK394" s="386" t="str">
        <f>+IFERROR(('STS Analysis'!I394-'STS Analysis'!BK394)/'STS Analysis'!I394,"")</f>
        <v/>
      </c>
      <c r="AL394" s="386" t="str">
        <f>+IFERROR(('STS Analysis'!J394-'STS Analysis'!BL394)/'STS Analysis'!J394,"")</f>
        <v/>
      </c>
      <c r="AM394" s="387" t="str">
        <f>+IFERROR(('STS Analysis'!K394-'STS Analysis'!BM394)/'STS Analysis'!K394,"")</f>
        <v/>
      </c>
      <c r="AN394" s="391"/>
    </row>
    <row r="395" spans="1:40" ht="15" thickBot="1" x14ac:dyDescent="0.4">
      <c r="A395" s="306">
        <v>43806</v>
      </c>
      <c r="B395" s="392" t="str">
        <f>+IFERROR(('STS Analysis'!D395-'STS Analysis'!G395)/'STS Analysis'!D395,"")</f>
        <v/>
      </c>
      <c r="C395" s="392" t="str">
        <f>+IFERROR(('STS Analysis'!E395-'STS Analysis'!H395)/'STS Analysis'!E395,"")</f>
        <v/>
      </c>
      <c r="D395" s="392" t="str">
        <f>IFERROR(('STS Analysis'!D395-'STS Analysis'!G395)/('STS Analysis'!N395-'STS Analysis'!G395),"")</f>
        <v/>
      </c>
      <c r="E395" s="392"/>
      <c r="F395" s="392" t="str">
        <f>+IFERROR(('STS Analysis'!G395-('STS Analysis'!W395))/'STS Analysis'!G395,"")</f>
        <v/>
      </c>
      <c r="G395" s="392" t="str">
        <f>+IFERROR(('STS Analysis'!H395-'STS Analysis'!X395)/'STS Analysis'!H395,"")</f>
        <v/>
      </c>
      <c r="H395" s="392" t="str">
        <f>+IFERROR(('STS Analysis'!I395-'STS Analysis'!Y395)/'STS Analysis'!I395,"")</f>
        <v/>
      </c>
      <c r="I395" s="392" t="str">
        <f>+IFERROR(('STS Analysis'!J395-'STS Analysis'!Z395)/'STS Analysis'!J395,"")</f>
        <v/>
      </c>
      <c r="J395" s="392" t="str">
        <f>+IFERROR(('STS Analysis'!W395-'STS Analysis'!AD395/1000)/'STS Analysis'!W395,"")</f>
        <v/>
      </c>
      <c r="K395" s="392" t="str">
        <f>+IFERROR(('STS Analysis'!X395-'STS Analysis'!AE395)/'STS Analysis'!X395,"")</f>
        <v/>
      </c>
      <c r="L395" s="392" t="str">
        <f>+IFERROR(('STS Analysis'!Y395-'STS Analysis'!AF395)/'STS Analysis'!Y395,"")</f>
        <v/>
      </c>
      <c r="M395" s="392" t="str">
        <f>+IFERROR(('STS Analysis'!Z395-'STS Analysis'!AG395)/'STS Analysis'!Z395,"")</f>
        <v/>
      </c>
      <c r="N395" s="392" t="str">
        <f>+IFERROR(('STS Analysis'!AD395-'STS Analysis'!AK395)/'STS Analysis'!AD395,"")</f>
        <v/>
      </c>
      <c r="O395" s="392" t="str">
        <f>+IFERROR(('STS Analysis'!AE395-'STS Analysis'!AL395)/'STS Analysis'!AE395,"")</f>
        <v/>
      </c>
      <c r="P395" s="392" t="str">
        <f>+IFERROR(('STS Analysis'!AF395-'STS Analysis'!AM395)/'STS Analysis'!AF395,"")</f>
        <v/>
      </c>
      <c r="Q395" s="392" t="str">
        <f>+IFERROR(('STS Analysis'!AG395-'STS Analysis'!AN395)/'STS Analysis'!AG395,"")</f>
        <v/>
      </c>
      <c r="R395" s="392" t="str">
        <f>+IFERROR(('STS Analysis'!AK395-'STS Analysis'!AQ395)/'STS Analysis'!AK395,"")</f>
        <v/>
      </c>
      <c r="S395" s="392" t="str">
        <f>+IFERROR(('STS Analysis'!AL395-'STS Analysis'!AX395)/'STS Analysis'!AL395,"")</f>
        <v/>
      </c>
      <c r="T395" s="392" t="str">
        <f>+IFERROR(('STS Analysis'!AM395-'STS Analysis'!AY395)/'STS Analysis'!AM395,"")</f>
        <v/>
      </c>
      <c r="U395" s="392" t="str">
        <f>+IFERROR(('STS Analysis'!AN395-'STS Analysis'!AZ395)/'STS Analysis'!AN395,"")</f>
        <v/>
      </c>
      <c r="V395" s="392" t="str">
        <f>+IFERROR(('STS Analysis'!D395-'STS Analysis'!AQ395/1000)/'STS Analysis'!D395,"")</f>
        <v/>
      </c>
      <c r="W395" s="392" t="str">
        <f>+IFERROR(('STS Analysis'!E395-'STS Analysis'!AX395)/'STS Analysis'!E395,"")</f>
        <v/>
      </c>
      <c r="X395" s="392" t="str">
        <f>+IFERROR(('STS Analysis'!I395-'STS Analysis'!AY395)/'STS Analysis'!I395,"")</f>
        <v/>
      </c>
      <c r="Y395" s="392" t="str">
        <f>+IFERROR(('STS Analysis'!J395-'STS Analysis'!AZ395)/'STS Analysis'!J395,"")</f>
        <v/>
      </c>
      <c r="Z395" s="392" t="str">
        <f>+IFERROR(('STS Analysis'!K395-'STS Analysis'!BA395)/'STS Analysis'!K395,"")</f>
        <v/>
      </c>
      <c r="AA395" s="392"/>
      <c r="AB395" s="392" t="str">
        <f>+IFERROR(('STS Analysis'!H395-'STS Analysis'!BD395)/'STS Analysis'!H395,"")</f>
        <v/>
      </c>
      <c r="AC395" s="392" t="str">
        <f>+IFERROR(('STS Analysis'!I395-'STS Analysis'!BE395)/'STS Analysis'!I395,"")</f>
        <v/>
      </c>
      <c r="AD395" s="392" t="str">
        <f>+IFERROR(('STS Analysis'!J395-'STS Analysis'!BF395)/'STS Analysis'!J395,"")</f>
        <v/>
      </c>
      <c r="AE395" s="392" t="str">
        <f>+IFERROR(('STS Analysis'!BC395-'STS Analysis'!BI395)/'STS Analysis'!BC395,"")</f>
        <v/>
      </c>
      <c r="AF395" s="392" t="str">
        <f>+IFERROR(('STS Analysis'!BD395-'STS Analysis'!BJ395)/'STS Analysis'!BD395,"")</f>
        <v/>
      </c>
      <c r="AG395" s="392" t="str">
        <f>+IFERROR(('STS Analysis'!BE395-'STS Analysis'!BK395)/'STS Analysis'!BE395,"")</f>
        <v/>
      </c>
      <c r="AH395" s="392" t="str">
        <f>+IFERROR(('STS Analysis'!BF395-'STS Analysis'!BL395)/'STS Analysis'!BF395,"")</f>
        <v/>
      </c>
      <c r="AI395" s="392" t="str">
        <f>+IFERROR(('STS Analysis'!D395-'STS Analysis'!BI395/1000)/'STS Analysis'!D395,"")</f>
        <v/>
      </c>
      <c r="AJ395" s="392" t="str">
        <f>+IFERROR(('STS Analysis'!E395-'STS Analysis'!BJ395)/'STS Analysis'!E395,"")</f>
        <v/>
      </c>
      <c r="AK395" s="392" t="str">
        <f>+IFERROR(('STS Analysis'!I395-'STS Analysis'!BK395)/'STS Analysis'!I395,"")</f>
        <v/>
      </c>
      <c r="AL395" s="392" t="str">
        <f>+IFERROR(('STS Analysis'!J395-'STS Analysis'!BL395)/'STS Analysis'!J395,"")</f>
        <v/>
      </c>
      <c r="AM395" s="392" t="str">
        <f>+IFERROR(('STS Analysis'!K395-'STS Analysis'!BM395)/'STS Analysis'!K395,"")</f>
        <v/>
      </c>
      <c r="AN395" s="392"/>
    </row>
    <row r="396" spans="1:40" ht="15" thickBot="1" x14ac:dyDescent="0.4">
      <c r="A396" s="306">
        <v>43807</v>
      </c>
      <c r="B396" s="392" t="str">
        <f>+IFERROR(('STS Analysis'!D396-'STS Analysis'!G396)/'STS Analysis'!D396,"")</f>
        <v/>
      </c>
      <c r="C396" s="392" t="str">
        <f>+IFERROR(('STS Analysis'!E396-'STS Analysis'!H396)/'STS Analysis'!E396,"")</f>
        <v/>
      </c>
      <c r="D396" s="392" t="str">
        <f>IFERROR(('STS Analysis'!D396-'STS Analysis'!G396)/('STS Analysis'!N396-'STS Analysis'!G396),"")</f>
        <v/>
      </c>
      <c r="E396" s="392"/>
      <c r="F396" s="392" t="str">
        <f>+IFERROR(('STS Analysis'!G396-('STS Analysis'!W396))/'STS Analysis'!G396,"")</f>
        <v/>
      </c>
      <c r="G396" s="392" t="str">
        <f>+IFERROR(('STS Analysis'!H396-'STS Analysis'!X396)/'STS Analysis'!H396,"")</f>
        <v/>
      </c>
      <c r="H396" s="392" t="str">
        <f>+IFERROR(('STS Analysis'!I396-'STS Analysis'!Y396)/'STS Analysis'!I396,"")</f>
        <v/>
      </c>
      <c r="I396" s="392" t="str">
        <f>+IFERROR(('STS Analysis'!J396-'STS Analysis'!Z396)/'STS Analysis'!J396,"")</f>
        <v/>
      </c>
      <c r="J396" s="392" t="str">
        <f>+IFERROR(('STS Analysis'!W396-'STS Analysis'!AD396/1000)/'STS Analysis'!W396,"")</f>
        <v/>
      </c>
      <c r="K396" s="392" t="str">
        <f>+IFERROR(('STS Analysis'!X396-'STS Analysis'!AE396)/'STS Analysis'!X396,"")</f>
        <v/>
      </c>
      <c r="L396" s="392" t="str">
        <f>+IFERROR(('STS Analysis'!Y396-'STS Analysis'!AF396)/'STS Analysis'!Y396,"")</f>
        <v/>
      </c>
      <c r="M396" s="392" t="str">
        <f>+IFERROR(('STS Analysis'!Z396-'STS Analysis'!AG396)/'STS Analysis'!Z396,"")</f>
        <v/>
      </c>
      <c r="N396" s="392" t="str">
        <f>+IFERROR(('STS Analysis'!AD396-'STS Analysis'!AK396)/'STS Analysis'!AD396,"")</f>
        <v/>
      </c>
      <c r="O396" s="392" t="str">
        <f>+IFERROR(('STS Analysis'!AE396-'STS Analysis'!AL396)/'STS Analysis'!AE396,"")</f>
        <v/>
      </c>
      <c r="P396" s="392" t="str">
        <f>+IFERROR(('STS Analysis'!AF396-'STS Analysis'!AM396)/'STS Analysis'!AF396,"")</f>
        <v/>
      </c>
      <c r="Q396" s="392" t="str">
        <f>+IFERROR(('STS Analysis'!AG396-'STS Analysis'!AN396)/'STS Analysis'!AG396,"")</f>
        <v/>
      </c>
      <c r="R396" s="392" t="str">
        <f>+IFERROR(('STS Analysis'!AK396-'STS Analysis'!AQ396)/'STS Analysis'!AK396,"")</f>
        <v/>
      </c>
      <c r="S396" s="392" t="str">
        <f>+IFERROR(('STS Analysis'!AL396-'STS Analysis'!AX396)/'STS Analysis'!AL396,"")</f>
        <v/>
      </c>
      <c r="T396" s="392" t="str">
        <f>+IFERROR(('STS Analysis'!AM396-'STS Analysis'!AY396)/'STS Analysis'!AM396,"")</f>
        <v/>
      </c>
      <c r="U396" s="392" t="str">
        <f>+IFERROR(('STS Analysis'!AN396-'STS Analysis'!AZ396)/'STS Analysis'!AN396,"")</f>
        <v/>
      </c>
      <c r="V396" s="392" t="str">
        <f>+IFERROR(('STS Analysis'!D396-'STS Analysis'!AQ396/1000)/'STS Analysis'!D396,"")</f>
        <v/>
      </c>
      <c r="W396" s="392" t="str">
        <f>+IFERROR(('STS Analysis'!E396-'STS Analysis'!AX396)/'STS Analysis'!E396,"")</f>
        <v/>
      </c>
      <c r="X396" s="392" t="str">
        <f>+IFERROR(('STS Analysis'!I396-'STS Analysis'!AY396)/'STS Analysis'!I396,"")</f>
        <v/>
      </c>
      <c r="Y396" s="392" t="str">
        <f>+IFERROR(('STS Analysis'!J396-'STS Analysis'!AZ396)/'STS Analysis'!J396,"")</f>
        <v/>
      </c>
      <c r="Z396" s="392" t="str">
        <f>+IFERROR(('STS Analysis'!K396-'STS Analysis'!BA396)/'STS Analysis'!K396,"")</f>
        <v/>
      </c>
      <c r="AA396" s="392"/>
      <c r="AB396" s="392" t="str">
        <f>+IFERROR(('STS Analysis'!H396-'STS Analysis'!BD396)/'STS Analysis'!H396,"")</f>
        <v/>
      </c>
      <c r="AC396" s="392" t="str">
        <f>+IFERROR(('STS Analysis'!I396-'STS Analysis'!BE396)/'STS Analysis'!I396,"")</f>
        <v/>
      </c>
      <c r="AD396" s="392" t="str">
        <f>+IFERROR(('STS Analysis'!J396-'STS Analysis'!BF396)/'STS Analysis'!J396,"")</f>
        <v/>
      </c>
      <c r="AE396" s="392" t="str">
        <f>+IFERROR(('STS Analysis'!BC396-'STS Analysis'!BI396)/'STS Analysis'!BC396,"")</f>
        <v/>
      </c>
      <c r="AF396" s="392" t="str">
        <f>+IFERROR(('STS Analysis'!BD396-'STS Analysis'!BJ396)/'STS Analysis'!BD396,"")</f>
        <v/>
      </c>
      <c r="AG396" s="392" t="str">
        <f>+IFERROR(('STS Analysis'!BE396-'STS Analysis'!BK396)/'STS Analysis'!BE396,"")</f>
        <v/>
      </c>
      <c r="AH396" s="392" t="str">
        <f>+IFERROR(('STS Analysis'!BF396-'STS Analysis'!BL396)/'STS Analysis'!BF396,"")</f>
        <v/>
      </c>
      <c r="AI396" s="392" t="str">
        <f>+IFERROR(('STS Analysis'!D396-'STS Analysis'!BI396/1000)/'STS Analysis'!D396,"")</f>
        <v/>
      </c>
      <c r="AJ396" s="392" t="str">
        <f>+IFERROR(('STS Analysis'!E396-'STS Analysis'!BJ396)/'STS Analysis'!E396,"")</f>
        <v/>
      </c>
      <c r="AK396" s="392" t="str">
        <f>+IFERROR(('STS Analysis'!I396-'STS Analysis'!BK396)/'STS Analysis'!I396,"")</f>
        <v/>
      </c>
      <c r="AL396" s="392" t="str">
        <f>+IFERROR(('STS Analysis'!J396-'STS Analysis'!BL396)/'STS Analysis'!J396,"")</f>
        <v/>
      </c>
      <c r="AM396" s="392" t="str">
        <f>+IFERROR(('STS Analysis'!K396-'STS Analysis'!BM396)/'STS Analysis'!K396,"")</f>
        <v/>
      </c>
      <c r="AN396" s="392"/>
    </row>
    <row r="397" spans="1:40" ht="15" thickBot="1" x14ac:dyDescent="0.4">
      <c r="A397" s="306">
        <v>43808</v>
      </c>
      <c r="B397" s="381">
        <f>+IFERROR(('STS Analysis'!D397-'STS Analysis'!G397)/'STS Analysis'!D397,"")</f>
        <v>0.54596439257384843</v>
      </c>
      <c r="C397" s="382" t="str">
        <f>+IFERROR(('STS Analysis'!E397-'STS Analysis'!H397)/'STS Analysis'!E397,"")</f>
        <v/>
      </c>
      <c r="D397" s="383">
        <f>IFERROR(('STS Analysis'!D397-'STS Analysis'!G397)/('STS Analysis'!N397-'STS Analysis'!G397),"")</f>
        <v>0.17375564813516284</v>
      </c>
      <c r="E397" s="384"/>
      <c r="F397" s="385" t="str">
        <f>+IFERROR(('STS Analysis'!G397-('STS Analysis'!W397))/'STS Analysis'!G397,"")</f>
        <v/>
      </c>
      <c r="G397" s="386" t="str">
        <f>+IFERROR(('STS Analysis'!H397-'STS Analysis'!X397)/'STS Analysis'!H397,"")</f>
        <v/>
      </c>
      <c r="H397" s="386" t="str">
        <f>+IFERROR(('STS Analysis'!I397-'STS Analysis'!Y397)/'STS Analysis'!I397,"")</f>
        <v/>
      </c>
      <c r="I397" s="386" t="str">
        <f>+IFERROR(('STS Analysis'!J397-'STS Analysis'!Z397)/'STS Analysis'!J397,"")</f>
        <v/>
      </c>
      <c r="J397" s="381" t="str">
        <f>+IFERROR(('STS Analysis'!W397-'STS Analysis'!AD397/1000)/'STS Analysis'!W397,"")</f>
        <v/>
      </c>
      <c r="K397" s="386" t="str">
        <f>+IFERROR(('STS Analysis'!X397-'STS Analysis'!AE397)/'STS Analysis'!X397,"")</f>
        <v/>
      </c>
      <c r="L397" s="386" t="str">
        <f>+IFERROR(('STS Analysis'!Y397-'STS Analysis'!AF397)/'STS Analysis'!Y397,"")</f>
        <v/>
      </c>
      <c r="M397" s="386" t="str">
        <f>+IFERROR(('STS Analysis'!Z397-'STS Analysis'!AG397)/'STS Analysis'!Z397,"")</f>
        <v/>
      </c>
      <c r="N397" s="381" t="str">
        <f>+IFERROR(('STS Analysis'!AD397-'STS Analysis'!AK397)/'STS Analysis'!AD397,"")</f>
        <v/>
      </c>
      <c r="O397" s="386" t="str">
        <f>+IFERROR(('STS Analysis'!AE397-'STS Analysis'!AL397)/'STS Analysis'!AE397,"")</f>
        <v/>
      </c>
      <c r="P397" s="386" t="str">
        <f>+IFERROR(('STS Analysis'!AF397-'STS Analysis'!AM397)/'STS Analysis'!AF397,"")</f>
        <v/>
      </c>
      <c r="Q397" s="386" t="str">
        <f>+IFERROR(('STS Analysis'!AG397-'STS Analysis'!AN397)/'STS Analysis'!AG397,"")</f>
        <v/>
      </c>
      <c r="R397" s="381" t="str">
        <f>+IFERROR(('STS Analysis'!AK397-'STS Analysis'!AQ397)/'STS Analysis'!AK397,"")</f>
        <v/>
      </c>
      <c r="S397" s="386" t="str">
        <f>+IFERROR(('STS Analysis'!AL397-'STS Analysis'!AX397)/'STS Analysis'!AL397,"")</f>
        <v/>
      </c>
      <c r="T397" s="386" t="str">
        <f>+IFERROR(('STS Analysis'!AM397-'STS Analysis'!AY397)/'STS Analysis'!AM397,"")</f>
        <v/>
      </c>
      <c r="U397" s="387" t="str">
        <f>+IFERROR(('STS Analysis'!AN397-'STS Analysis'!AZ397)/'STS Analysis'!AN397,"")</f>
        <v/>
      </c>
      <c r="V397" s="385" t="str">
        <f>+IFERROR(('STS Analysis'!D397-'STS Analysis'!AQ397/1000)/'STS Analysis'!D397,"")</f>
        <v/>
      </c>
      <c r="W397" s="388" t="str">
        <f>+IFERROR(('STS Analysis'!E397-'STS Analysis'!AX397)/'STS Analysis'!E397,"")</f>
        <v/>
      </c>
      <c r="X397" s="386" t="str">
        <f>+IFERROR(('STS Analysis'!I397-'STS Analysis'!AY397)/'STS Analysis'!I397,"")</f>
        <v/>
      </c>
      <c r="Y397" s="386" t="str">
        <f>+IFERROR(('STS Analysis'!J397-'STS Analysis'!AZ397)/'STS Analysis'!J397,"")</f>
        <v/>
      </c>
      <c r="Z397" s="389" t="str">
        <f>+IFERROR(('STS Analysis'!K397-'STS Analysis'!BA397)/'STS Analysis'!K397,"")</f>
        <v/>
      </c>
      <c r="AA397" s="381"/>
      <c r="AB397" s="386" t="str">
        <f>+IFERROR(('STS Analysis'!H397-'STS Analysis'!BD397)/'STS Analysis'!H397,"")</f>
        <v/>
      </c>
      <c r="AC397" s="386" t="str">
        <f>+IFERROR(('STS Analysis'!I397-'STS Analysis'!BE397)/'STS Analysis'!I397,"")</f>
        <v/>
      </c>
      <c r="AD397" s="387" t="str">
        <f>+IFERROR(('STS Analysis'!J397-'STS Analysis'!BF397)/'STS Analysis'!J397,"")</f>
        <v/>
      </c>
      <c r="AE397" s="385" t="str">
        <f>+IFERROR(('STS Analysis'!BC397-'STS Analysis'!BI397)/'STS Analysis'!BC397,"")</f>
        <v/>
      </c>
      <c r="AF397" s="386" t="str">
        <f>+IFERROR(('STS Analysis'!BD397-'STS Analysis'!BJ397)/'STS Analysis'!BD397,"")</f>
        <v/>
      </c>
      <c r="AG397" s="386" t="str">
        <f>+IFERROR(('STS Analysis'!BE397-'STS Analysis'!BK397)/'STS Analysis'!BE397,"")</f>
        <v/>
      </c>
      <c r="AH397" s="386" t="str">
        <f>+IFERROR(('STS Analysis'!BF397-'STS Analysis'!BL397)/'STS Analysis'!BF397,"")</f>
        <v/>
      </c>
      <c r="AI397" s="381" t="str">
        <f>+IFERROR(('STS Analysis'!D397-'STS Analysis'!BI397/1000)/'STS Analysis'!D397,"")</f>
        <v/>
      </c>
      <c r="AJ397" s="390" t="str">
        <f>+IFERROR(('STS Analysis'!E397-'STS Analysis'!BJ397)/'STS Analysis'!E397,"")</f>
        <v/>
      </c>
      <c r="AK397" s="386" t="str">
        <f>+IFERROR(('STS Analysis'!I397-'STS Analysis'!BK397)/'STS Analysis'!I397,"")</f>
        <v/>
      </c>
      <c r="AL397" s="386" t="str">
        <f>+IFERROR(('STS Analysis'!J397-'STS Analysis'!BL397)/'STS Analysis'!J397,"")</f>
        <v/>
      </c>
      <c r="AM397" s="387" t="str">
        <f>+IFERROR(('STS Analysis'!K397-'STS Analysis'!BM397)/'STS Analysis'!K397,"")</f>
        <v/>
      </c>
      <c r="AN397" s="391"/>
    </row>
    <row r="398" spans="1:40" ht="15" thickBot="1" x14ac:dyDescent="0.4">
      <c r="A398" s="306">
        <v>43809</v>
      </c>
      <c r="B398" s="381" t="str">
        <f>+IFERROR(('STS Analysis'!D398-'STS Analysis'!G398)/'STS Analysis'!D398,"")</f>
        <v/>
      </c>
      <c r="C398" s="382" t="str">
        <f>+IFERROR(('STS Analysis'!E398-'STS Analysis'!H398)/'STS Analysis'!E398,"")</f>
        <v/>
      </c>
      <c r="D398" s="383" t="str">
        <f>IFERROR(('STS Analysis'!D398-'STS Analysis'!G398)/('STS Analysis'!N398-'STS Analysis'!G398),"")</f>
        <v/>
      </c>
      <c r="E398" s="384"/>
      <c r="F398" s="385" t="str">
        <f>+IFERROR(('STS Analysis'!G398-('STS Analysis'!W398))/'STS Analysis'!G398,"")</f>
        <v/>
      </c>
      <c r="G398" s="386" t="str">
        <f>+IFERROR(('STS Analysis'!H398-'STS Analysis'!X398)/'STS Analysis'!H398,"")</f>
        <v/>
      </c>
      <c r="H398" s="386" t="str">
        <f>+IFERROR(('STS Analysis'!I398-'STS Analysis'!Y398)/'STS Analysis'!I398,"")</f>
        <v/>
      </c>
      <c r="I398" s="386" t="str">
        <f>+IFERROR(('STS Analysis'!J398-'STS Analysis'!Z398)/'STS Analysis'!J398,"")</f>
        <v/>
      </c>
      <c r="J398" s="381" t="str">
        <f>+IFERROR(('STS Analysis'!W398-'STS Analysis'!AD398/1000)/'STS Analysis'!W398,"")</f>
        <v/>
      </c>
      <c r="K398" s="386" t="str">
        <f>+IFERROR(('STS Analysis'!X398-'STS Analysis'!AE398)/'STS Analysis'!X398,"")</f>
        <v/>
      </c>
      <c r="L398" s="386" t="str">
        <f>+IFERROR(('STS Analysis'!Y398-'STS Analysis'!AF398)/'STS Analysis'!Y398,"")</f>
        <v/>
      </c>
      <c r="M398" s="386" t="str">
        <f>+IFERROR(('STS Analysis'!Z398-'STS Analysis'!AG398)/'STS Analysis'!Z398,"")</f>
        <v/>
      </c>
      <c r="N398" s="381" t="str">
        <f>+IFERROR(('STS Analysis'!AD398-'STS Analysis'!AK398)/'STS Analysis'!AD398,"")</f>
        <v/>
      </c>
      <c r="O398" s="386" t="str">
        <f>+IFERROR(('STS Analysis'!AE398-'STS Analysis'!AL398)/'STS Analysis'!AE398,"")</f>
        <v/>
      </c>
      <c r="P398" s="386" t="str">
        <f>+IFERROR(('STS Analysis'!AF398-'STS Analysis'!AM398)/'STS Analysis'!AF398,"")</f>
        <v/>
      </c>
      <c r="Q398" s="386" t="str">
        <f>+IFERROR(('STS Analysis'!AG398-'STS Analysis'!AN398)/'STS Analysis'!AG398,"")</f>
        <v/>
      </c>
      <c r="R398" s="381" t="str">
        <f>+IFERROR(('STS Analysis'!AK398-'STS Analysis'!AQ398)/'STS Analysis'!AK398,"")</f>
        <v/>
      </c>
      <c r="S398" s="386" t="str">
        <f>+IFERROR(('STS Analysis'!AL398-'STS Analysis'!AX398)/'STS Analysis'!AL398,"")</f>
        <v/>
      </c>
      <c r="T398" s="386" t="str">
        <f>+IFERROR(('STS Analysis'!AM398-'STS Analysis'!AY398)/'STS Analysis'!AM398,"")</f>
        <v/>
      </c>
      <c r="U398" s="387" t="str">
        <f>+IFERROR(('STS Analysis'!AN398-'STS Analysis'!AZ398)/'STS Analysis'!AN398,"")</f>
        <v/>
      </c>
      <c r="V398" s="385" t="str">
        <f>+IFERROR(('STS Analysis'!D398-'STS Analysis'!AQ398/1000)/'STS Analysis'!D398,"")</f>
        <v/>
      </c>
      <c r="W398" s="388" t="str">
        <f>+IFERROR(('STS Analysis'!E398-'STS Analysis'!AX398)/'STS Analysis'!E398,"")</f>
        <v/>
      </c>
      <c r="X398" s="386" t="str">
        <f>+IFERROR(('STS Analysis'!I398-'STS Analysis'!AY398)/'STS Analysis'!I398,"")</f>
        <v/>
      </c>
      <c r="Y398" s="386" t="str">
        <f>+IFERROR(('STS Analysis'!J398-'STS Analysis'!AZ398)/'STS Analysis'!J398,"")</f>
        <v/>
      </c>
      <c r="Z398" s="389" t="str">
        <f>+IFERROR(('STS Analysis'!K398-'STS Analysis'!BA398)/'STS Analysis'!K398,"")</f>
        <v/>
      </c>
      <c r="AA398" s="381"/>
      <c r="AB398" s="386" t="str">
        <f>+IFERROR(('STS Analysis'!H398-'STS Analysis'!BD398)/'STS Analysis'!H398,"")</f>
        <v/>
      </c>
      <c r="AC398" s="386" t="str">
        <f>+IFERROR(('STS Analysis'!I398-'STS Analysis'!BE398)/'STS Analysis'!I398,"")</f>
        <v/>
      </c>
      <c r="AD398" s="387" t="str">
        <f>+IFERROR(('STS Analysis'!J398-'STS Analysis'!BF398)/'STS Analysis'!J398,"")</f>
        <v/>
      </c>
      <c r="AE398" s="385" t="str">
        <f>+IFERROR(('STS Analysis'!BC398-'STS Analysis'!BI398)/'STS Analysis'!BC398,"")</f>
        <v/>
      </c>
      <c r="AF398" s="386" t="str">
        <f>+IFERROR(('STS Analysis'!BD398-'STS Analysis'!BJ398)/'STS Analysis'!BD398,"")</f>
        <v/>
      </c>
      <c r="AG398" s="386" t="str">
        <f>+IFERROR(('STS Analysis'!BE398-'STS Analysis'!BK398)/'STS Analysis'!BE398,"")</f>
        <v/>
      </c>
      <c r="AH398" s="386" t="str">
        <f>+IFERROR(('STS Analysis'!BF398-'STS Analysis'!BL398)/'STS Analysis'!BF398,"")</f>
        <v/>
      </c>
      <c r="AI398" s="381" t="str">
        <f>+IFERROR(('STS Analysis'!D398-'STS Analysis'!BI398/1000)/'STS Analysis'!D398,"")</f>
        <v/>
      </c>
      <c r="AJ398" s="390" t="str">
        <f>+IFERROR(('STS Analysis'!E398-'STS Analysis'!BJ398)/'STS Analysis'!E398,"")</f>
        <v/>
      </c>
      <c r="AK398" s="386" t="str">
        <f>+IFERROR(('STS Analysis'!I398-'STS Analysis'!BK398)/'STS Analysis'!I398,"")</f>
        <v/>
      </c>
      <c r="AL398" s="386" t="str">
        <f>+IFERROR(('STS Analysis'!J398-'STS Analysis'!BL398)/'STS Analysis'!J398,"")</f>
        <v/>
      </c>
      <c r="AM398" s="387" t="str">
        <f>+IFERROR(('STS Analysis'!K398-'STS Analysis'!BM398)/'STS Analysis'!K398,"")</f>
        <v/>
      </c>
      <c r="AN398" s="391"/>
    </row>
    <row r="399" spans="1:40" ht="15" thickBot="1" x14ac:dyDescent="0.4">
      <c r="A399" s="306">
        <v>43810</v>
      </c>
      <c r="B399" s="381">
        <f>+IFERROR(('STS Analysis'!D399-'STS Analysis'!G399)/'STS Analysis'!D399,"")</f>
        <v>0.40587745244184109</v>
      </c>
      <c r="C399" s="382">
        <f>+IFERROR(('STS Analysis'!E399-'STS Analysis'!H399)/'STS Analysis'!E399,"")</f>
        <v>0.51294117647058823</v>
      </c>
      <c r="D399" s="383">
        <f>IFERROR(('STS Analysis'!D399-'STS Analysis'!G399)/('STS Analysis'!N399-'STS Analysis'!G399),"")</f>
        <v>7.9178876491636949E-2</v>
      </c>
      <c r="E399" s="384"/>
      <c r="F399" s="385">
        <f>+IFERROR(('STS Analysis'!G399-('STS Analysis'!W399))/'STS Analysis'!G399,"")</f>
        <v>0.27876128822890539</v>
      </c>
      <c r="G399" s="386">
        <f>+IFERROR(('STS Analysis'!H399-'STS Analysis'!X399)/'STS Analysis'!H399,"")</f>
        <v>1</v>
      </c>
      <c r="H399" s="386">
        <f>+IFERROR(('STS Analysis'!I399-'STS Analysis'!Y399)/'STS Analysis'!I399,"")</f>
        <v>6.8965517241379309E-2</v>
      </c>
      <c r="I399" s="386">
        <f>+IFERROR(('STS Analysis'!J399-'STS Analysis'!Z399)/'STS Analysis'!J399,"")</f>
        <v>1</v>
      </c>
      <c r="J399" s="381">
        <f>+IFERROR(('STS Analysis'!W399-'STS Analysis'!AD399/1000)/'STS Analysis'!W399,"")</f>
        <v>0.76474119644300653</v>
      </c>
      <c r="K399" s="386" t="str">
        <f>+IFERROR(('STS Analysis'!X399-'STS Analysis'!AE399)/'STS Analysis'!X399,"")</f>
        <v/>
      </c>
      <c r="L399" s="386">
        <f>+IFERROR(('STS Analysis'!Y399-'STS Analysis'!AF399)/'STS Analysis'!Y399,"")</f>
        <v>1.2345679012345678E-2</v>
      </c>
      <c r="M399" s="386" t="str">
        <f>+IFERROR(('STS Analysis'!Z399-'STS Analysis'!AG399)/'STS Analysis'!Z399,"")</f>
        <v/>
      </c>
      <c r="N399" s="381" t="str">
        <f>+IFERROR(('STS Analysis'!AD399-'STS Analysis'!AK399)/'STS Analysis'!AD399,"")</f>
        <v/>
      </c>
      <c r="O399" s="386" t="str">
        <f>+IFERROR(('STS Analysis'!AE399-'STS Analysis'!AL399)/'STS Analysis'!AE399,"")</f>
        <v/>
      </c>
      <c r="P399" s="386" t="str">
        <f>+IFERROR(('STS Analysis'!AF399-'STS Analysis'!AM399)/'STS Analysis'!AF399,"")</f>
        <v/>
      </c>
      <c r="Q399" s="386" t="str">
        <f>+IFERROR(('STS Analysis'!AG399-'STS Analysis'!AN399)/'STS Analysis'!AG399,"")</f>
        <v/>
      </c>
      <c r="R399" s="381" t="str">
        <f>+IFERROR(('STS Analysis'!AK399-'STS Analysis'!AQ399)/'STS Analysis'!AK399,"")</f>
        <v/>
      </c>
      <c r="S399" s="386" t="str">
        <f>+IFERROR(('STS Analysis'!AL399-'STS Analysis'!AX399)/'STS Analysis'!AL399,"")</f>
        <v/>
      </c>
      <c r="T399" s="386" t="str">
        <f>+IFERROR(('STS Analysis'!AM399-'STS Analysis'!AY399)/'STS Analysis'!AM399,"")</f>
        <v/>
      </c>
      <c r="U399" s="387" t="str">
        <f>+IFERROR(('STS Analysis'!AN399-'STS Analysis'!AZ399)/'STS Analysis'!AN399,"")</f>
        <v/>
      </c>
      <c r="V399" s="385">
        <f>+IFERROR(('STS Analysis'!D399-'STS Analysis'!AQ399/1000)/'STS Analysis'!D399,"")</f>
        <v>0.93430864113326362</v>
      </c>
      <c r="W399" s="388">
        <f>+IFERROR(('STS Analysis'!E399-'STS Analysis'!AX399)/'STS Analysis'!E399,"")</f>
        <v>1</v>
      </c>
      <c r="X399" s="386">
        <f>+IFERROR(('STS Analysis'!I399-'STS Analysis'!AY399)/'STS Analysis'!I399,"")</f>
        <v>0.60344827586206895</v>
      </c>
      <c r="Y399" s="386">
        <f>+IFERROR(('STS Analysis'!J399-'STS Analysis'!AZ399)/'STS Analysis'!J399,"")</f>
        <v>1</v>
      </c>
      <c r="Z399" s="389">
        <f>+IFERROR(('STS Analysis'!K399-'STS Analysis'!BA399)/'STS Analysis'!K399,"")</f>
        <v>1</v>
      </c>
      <c r="AA399" s="381"/>
      <c r="AB399" s="386">
        <f>+IFERROR(('STS Analysis'!H399-'STS Analysis'!BD399)/'STS Analysis'!H399,"")</f>
        <v>1</v>
      </c>
      <c r="AC399" s="386">
        <f>+IFERROR(('STS Analysis'!I399-'STS Analysis'!BE399)/'STS Analysis'!I399,"")</f>
        <v>0.62643678160919536</v>
      </c>
      <c r="AD399" s="387">
        <f>+IFERROR(('STS Analysis'!J399-'STS Analysis'!BF399)/'STS Analysis'!J399,"")</f>
        <v>-0.55732484076433142</v>
      </c>
      <c r="AE399" s="385">
        <f>+IFERROR(('STS Analysis'!BC399-'STS Analysis'!BI399)/'STS Analysis'!BC399,"")</f>
        <v>0.12500000000001538</v>
      </c>
      <c r="AF399" s="386" t="str">
        <f>+IFERROR(('STS Analysis'!BD399-'STS Analysis'!BJ399)/'STS Analysis'!BD399,"")</f>
        <v/>
      </c>
      <c r="AG399" s="386">
        <f>+IFERROR(('STS Analysis'!BE399-'STS Analysis'!BK399)/'STS Analysis'!BE399,"")</f>
        <v>0.55384615384615388</v>
      </c>
      <c r="AH399" s="386">
        <f>+IFERROR(('STS Analysis'!BF399-'STS Analysis'!BL399)/'STS Analysis'!BF399,"")</f>
        <v>-1.3006134969325152</v>
      </c>
      <c r="AI399" s="381">
        <f>+IFERROR(('STS Analysis'!D399-'STS Analysis'!BI399/1000)/'STS Analysis'!D399,"")</f>
        <v>0.99739713483735559</v>
      </c>
      <c r="AJ399" s="390">
        <f>+IFERROR(('STS Analysis'!E399-'STS Analysis'!BJ399)/'STS Analysis'!E399,"")</f>
        <v>1</v>
      </c>
      <c r="AK399" s="386">
        <f>+IFERROR(('STS Analysis'!I399-'STS Analysis'!BK399)/'STS Analysis'!I399,"")</f>
        <v>0.83333333333333337</v>
      </c>
      <c r="AL399" s="386">
        <f>+IFERROR(('STS Analysis'!J399-'STS Analysis'!BL399)/'STS Analysis'!J399,"")</f>
        <v>-2.5828025477707004</v>
      </c>
      <c r="AM399" s="387">
        <f>+IFERROR(('STS Analysis'!K399-'STS Analysis'!BM399)/'STS Analysis'!K399,"")</f>
        <v>1</v>
      </c>
      <c r="AN399" s="391"/>
    </row>
    <row r="400" spans="1:40" ht="15" thickBot="1" x14ac:dyDescent="0.4">
      <c r="A400" s="306">
        <v>43811</v>
      </c>
      <c r="B400" s="381" t="str">
        <f>+IFERROR(('STS Analysis'!D400-'STS Analysis'!G400)/'STS Analysis'!D400,"")</f>
        <v/>
      </c>
      <c r="C400" s="382" t="str">
        <f>+IFERROR(('STS Analysis'!E400-'STS Analysis'!H400)/'STS Analysis'!E400,"")</f>
        <v/>
      </c>
      <c r="D400" s="383" t="str">
        <f>IFERROR(('STS Analysis'!D400-'STS Analysis'!G400)/('STS Analysis'!N400-'STS Analysis'!G400),"")</f>
        <v/>
      </c>
      <c r="E400" s="384"/>
      <c r="F400" s="385" t="str">
        <f>+IFERROR(('STS Analysis'!G400-('STS Analysis'!W400))/'STS Analysis'!G400,"")</f>
        <v/>
      </c>
      <c r="G400" s="386" t="str">
        <f>+IFERROR(('STS Analysis'!H400-'STS Analysis'!X400)/'STS Analysis'!H400,"")</f>
        <v/>
      </c>
      <c r="H400" s="386" t="str">
        <f>+IFERROR(('STS Analysis'!I400-'STS Analysis'!Y400)/'STS Analysis'!I400,"")</f>
        <v/>
      </c>
      <c r="I400" s="386" t="str">
        <f>+IFERROR(('STS Analysis'!J400-'STS Analysis'!Z400)/'STS Analysis'!J400,"")</f>
        <v/>
      </c>
      <c r="J400" s="381" t="str">
        <f>+IFERROR(('STS Analysis'!W400-'STS Analysis'!AD400/1000)/'STS Analysis'!W400,"")</f>
        <v/>
      </c>
      <c r="K400" s="386" t="str">
        <f>+IFERROR(('STS Analysis'!X400-'STS Analysis'!AE400)/'STS Analysis'!X400,"")</f>
        <v/>
      </c>
      <c r="L400" s="386" t="str">
        <f>+IFERROR(('STS Analysis'!Y400-'STS Analysis'!AF400)/'STS Analysis'!Y400,"")</f>
        <v/>
      </c>
      <c r="M400" s="386" t="str">
        <f>+IFERROR(('STS Analysis'!Z400-'STS Analysis'!AG400)/'STS Analysis'!Z400,"")</f>
        <v/>
      </c>
      <c r="N400" s="381" t="str">
        <f>+IFERROR(('STS Analysis'!AD400-'STS Analysis'!AK400)/'STS Analysis'!AD400,"")</f>
        <v/>
      </c>
      <c r="O400" s="386" t="str">
        <f>+IFERROR(('STS Analysis'!AE400-'STS Analysis'!AL400)/'STS Analysis'!AE400,"")</f>
        <v/>
      </c>
      <c r="P400" s="386" t="str">
        <f>+IFERROR(('STS Analysis'!AF400-'STS Analysis'!AM400)/'STS Analysis'!AF400,"")</f>
        <v/>
      </c>
      <c r="Q400" s="386" t="str">
        <f>+IFERROR(('STS Analysis'!AG400-'STS Analysis'!AN400)/'STS Analysis'!AG400,"")</f>
        <v/>
      </c>
      <c r="R400" s="381" t="str">
        <f>+IFERROR(('STS Analysis'!AK400-'STS Analysis'!AQ400)/'STS Analysis'!AK400,"")</f>
        <v/>
      </c>
      <c r="S400" s="386" t="str">
        <f>+IFERROR(('STS Analysis'!AL400-'STS Analysis'!AX400)/'STS Analysis'!AL400,"")</f>
        <v/>
      </c>
      <c r="T400" s="386" t="str">
        <f>+IFERROR(('STS Analysis'!AM400-'STS Analysis'!AY400)/'STS Analysis'!AM400,"")</f>
        <v/>
      </c>
      <c r="U400" s="387" t="str">
        <f>+IFERROR(('STS Analysis'!AN400-'STS Analysis'!AZ400)/'STS Analysis'!AN400,"")</f>
        <v/>
      </c>
      <c r="V400" s="385" t="str">
        <f>+IFERROR(('STS Analysis'!D400-'STS Analysis'!AQ400/1000)/'STS Analysis'!D400,"")</f>
        <v/>
      </c>
      <c r="W400" s="388" t="str">
        <f>+IFERROR(('STS Analysis'!E400-'STS Analysis'!AX400)/'STS Analysis'!E400,"")</f>
        <v/>
      </c>
      <c r="X400" s="386" t="str">
        <f>+IFERROR(('STS Analysis'!I400-'STS Analysis'!AY400)/'STS Analysis'!I400,"")</f>
        <v/>
      </c>
      <c r="Y400" s="386" t="str">
        <f>+IFERROR(('STS Analysis'!J400-'STS Analysis'!AZ400)/'STS Analysis'!J400,"")</f>
        <v/>
      </c>
      <c r="Z400" s="389" t="str">
        <f>+IFERROR(('STS Analysis'!K400-'STS Analysis'!BA400)/'STS Analysis'!K400,"")</f>
        <v/>
      </c>
      <c r="AA400" s="381"/>
      <c r="AB400" s="386" t="str">
        <f>+IFERROR(('STS Analysis'!H400-'STS Analysis'!BD400)/'STS Analysis'!H400,"")</f>
        <v/>
      </c>
      <c r="AC400" s="386" t="str">
        <f>+IFERROR(('STS Analysis'!I400-'STS Analysis'!BE400)/'STS Analysis'!I400,"")</f>
        <v/>
      </c>
      <c r="AD400" s="387" t="str">
        <f>+IFERROR(('STS Analysis'!J400-'STS Analysis'!BF400)/'STS Analysis'!J400,"")</f>
        <v/>
      </c>
      <c r="AE400" s="385" t="str">
        <f>+IFERROR(('STS Analysis'!BC400-'STS Analysis'!BI400)/'STS Analysis'!BC400,"")</f>
        <v/>
      </c>
      <c r="AF400" s="386" t="str">
        <f>+IFERROR(('STS Analysis'!BD400-'STS Analysis'!BJ400)/'STS Analysis'!BD400,"")</f>
        <v/>
      </c>
      <c r="AG400" s="386" t="str">
        <f>+IFERROR(('STS Analysis'!BE400-'STS Analysis'!BK400)/'STS Analysis'!BE400,"")</f>
        <v/>
      </c>
      <c r="AH400" s="386" t="str">
        <f>+IFERROR(('STS Analysis'!BF400-'STS Analysis'!BL400)/'STS Analysis'!BF400,"")</f>
        <v/>
      </c>
      <c r="AI400" s="381" t="str">
        <f>+IFERROR(('STS Analysis'!D400-'STS Analysis'!BI400/1000)/'STS Analysis'!D400,"")</f>
        <v/>
      </c>
      <c r="AJ400" s="390" t="str">
        <f>+IFERROR(('STS Analysis'!E400-'STS Analysis'!BJ400)/'STS Analysis'!E400,"")</f>
        <v/>
      </c>
      <c r="AK400" s="386" t="str">
        <f>+IFERROR(('STS Analysis'!I400-'STS Analysis'!BK400)/'STS Analysis'!I400,"")</f>
        <v/>
      </c>
      <c r="AL400" s="386" t="str">
        <f>+IFERROR(('STS Analysis'!J400-'STS Analysis'!BL400)/'STS Analysis'!J400,"")</f>
        <v/>
      </c>
      <c r="AM400" s="387" t="str">
        <f>+IFERROR(('STS Analysis'!K400-'STS Analysis'!BM400)/'STS Analysis'!K400,"")</f>
        <v/>
      </c>
      <c r="AN400" s="391"/>
    </row>
    <row r="401" spans="1:40" ht="15" thickBot="1" x14ac:dyDescent="0.4">
      <c r="A401" s="306">
        <v>43812</v>
      </c>
      <c r="B401" s="381">
        <f>+IFERROR(('STS Analysis'!D401-'STS Analysis'!G401)/'STS Analysis'!D401,"")</f>
        <v>0.52682974800435634</v>
      </c>
      <c r="C401" s="382" t="str">
        <f>+IFERROR(('STS Analysis'!E401-'STS Analysis'!H401)/'STS Analysis'!E401,"")</f>
        <v/>
      </c>
      <c r="D401" s="383">
        <f>IFERROR(('STS Analysis'!D401-'STS Analysis'!G401)/('STS Analysis'!N401-'STS Analysis'!G401),"")</f>
        <v>0.13263835372017352</v>
      </c>
      <c r="E401" s="384"/>
      <c r="F401" s="385" t="str">
        <f>+IFERROR(('STS Analysis'!G401-('STS Analysis'!W401))/'STS Analysis'!G401,"")</f>
        <v/>
      </c>
      <c r="G401" s="386" t="str">
        <f>+IFERROR(('STS Analysis'!H401-'STS Analysis'!X401)/'STS Analysis'!H401,"")</f>
        <v/>
      </c>
      <c r="H401" s="386" t="str">
        <f>+IFERROR(('STS Analysis'!I401-'STS Analysis'!Y401)/'STS Analysis'!I401,"")</f>
        <v/>
      </c>
      <c r="I401" s="386" t="str">
        <f>+IFERROR(('STS Analysis'!J401-'STS Analysis'!Z401)/'STS Analysis'!J401,"")</f>
        <v/>
      </c>
      <c r="J401" s="381" t="str">
        <f>+IFERROR(('STS Analysis'!W401-'STS Analysis'!AD401/1000)/'STS Analysis'!W401,"")</f>
        <v/>
      </c>
      <c r="K401" s="386" t="str">
        <f>+IFERROR(('STS Analysis'!X401-'STS Analysis'!AE401)/'STS Analysis'!X401,"")</f>
        <v/>
      </c>
      <c r="L401" s="386" t="str">
        <f>+IFERROR(('STS Analysis'!Y401-'STS Analysis'!AF401)/'STS Analysis'!Y401,"")</f>
        <v/>
      </c>
      <c r="M401" s="386" t="str">
        <f>+IFERROR(('STS Analysis'!Z401-'STS Analysis'!AG401)/'STS Analysis'!Z401,"")</f>
        <v/>
      </c>
      <c r="N401" s="381" t="str">
        <f>+IFERROR(('STS Analysis'!AD401-'STS Analysis'!AK401)/'STS Analysis'!AD401,"")</f>
        <v/>
      </c>
      <c r="O401" s="386" t="str">
        <f>+IFERROR(('STS Analysis'!AE401-'STS Analysis'!AL401)/'STS Analysis'!AE401,"")</f>
        <v/>
      </c>
      <c r="P401" s="386" t="str">
        <f>+IFERROR(('STS Analysis'!AF401-'STS Analysis'!AM401)/'STS Analysis'!AF401,"")</f>
        <v/>
      </c>
      <c r="Q401" s="386" t="str">
        <f>+IFERROR(('STS Analysis'!AG401-'STS Analysis'!AN401)/'STS Analysis'!AG401,"")</f>
        <v/>
      </c>
      <c r="R401" s="381" t="str">
        <f>+IFERROR(('STS Analysis'!AK401-'STS Analysis'!AQ401)/'STS Analysis'!AK401,"")</f>
        <v/>
      </c>
      <c r="S401" s="386" t="str">
        <f>+IFERROR(('STS Analysis'!AL401-'STS Analysis'!AX401)/'STS Analysis'!AL401,"")</f>
        <v/>
      </c>
      <c r="T401" s="386" t="str">
        <f>+IFERROR(('STS Analysis'!AM401-'STS Analysis'!AY401)/'STS Analysis'!AM401,"")</f>
        <v/>
      </c>
      <c r="U401" s="387" t="str">
        <f>+IFERROR(('STS Analysis'!AN401-'STS Analysis'!AZ401)/'STS Analysis'!AN401,"")</f>
        <v/>
      </c>
      <c r="V401" s="385" t="str">
        <f>+IFERROR(('STS Analysis'!D401-'STS Analysis'!AQ401/1000)/'STS Analysis'!D401,"")</f>
        <v/>
      </c>
      <c r="W401" s="388" t="str">
        <f>+IFERROR(('STS Analysis'!E401-'STS Analysis'!AX401)/'STS Analysis'!E401,"")</f>
        <v/>
      </c>
      <c r="X401" s="386" t="str">
        <f>+IFERROR(('STS Analysis'!I401-'STS Analysis'!AY401)/'STS Analysis'!I401,"")</f>
        <v/>
      </c>
      <c r="Y401" s="386" t="str">
        <f>+IFERROR(('STS Analysis'!J401-'STS Analysis'!AZ401)/'STS Analysis'!J401,"")</f>
        <v/>
      </c>
      <c r="Z401" s="389" t="str">
        <f>+IFERROR(('STS Analysis'!K401-'STS Analysis'!BA401)/'STS Analysis'!K401,"")</f>
        <v/>
      </c>
      <c r="AA401" s="381"/>
      <c r="AB401" s="386" t="str">
        <f>+IFERROR(('STS Analysis'!H401-'STS Analysis'!BD401)/'STS Analysis'!H401,"")</f>
        <v/>
      </c>
      <c r="AC401" s="386" t="str">
        <f>+IFERROR(('STS Analysis'!I401-'STS Analysis'!BE401)/'STS Analysis'!I401,"")</f>
        <v/>
      </c>
      <c r="AD401" s="387" t="str">
        <f>+IFERROR(('STS Analysis'!J401-'STS Analysis'!BF401)/'STS Analysis'!J401,"")</f>
        <v/>
      </c>
      <c r="AE401" s="385" t="str">
        <f>+IFERROR(('STS Analysis'!BC401-'STS Analysis'!BI401)/'STS Analysis'!BC401,"")</f>
        <v/>
      </c>
      <c r="AF401" s="386" t="str">
        <f>+IFERROR(('STS Analysis'!BD401-'STS Analysis'!BJ401)/'STS Analysis'!BD401,"")</f>
        <v/>
      </c>
      <c r="AG401" s="386" t="str">
        <f>+IFERROR(('STS Analysis'!BE401-'STS Analysis'!BK401)/'STS Analysis'!BE401,"")</f>
        <v/>
      </c>
      <c r="AH401" s="386" t="str">
        <f>+IFERROR(('STS Analysis'!BF401-'STS Analysis'!BL401)/'STS Analysis'!BF401,"")</f>
        <v/>
      </c>
      <c r="AI401" s="381" t="str">
        <f>+IFERROR(('STS Analysis'!D401-'STS Analysis'!BI401/1000)/'STS Analysis'!D401,"")</f>
        <v/>
      </c>
      <c r="AJ401" s="390" t="str">
        <f>+IFERROR(('STS Analysis'!E401-'STS Analysis'!BJ401)/'STS Analysis'!E401,"")</f>
        <v/>
      </c>
      <c r="AK401" s="386" t="str">
        <f>+IFERROR(('STS Analysis'!I401-'STS Analysis'!BK401)/'STS Analysis'!I401,"")</f>
        <v/>
      </c>
      <c r="AL401" s="386" t="str">
        <f>+IFERROR(('STS Analysis'!J401-'STS Analysis'!BL401)/'STS Analysis'!J401,"")</f>
        <v/>
      </c>
      <c r="AM401" s="387" t="str">
        <f>+IFERROR(('STS Analysis'!K401-'STS Analysis'!BM401)/'STS Analysis'!K401,"")</f>
        <v/>
      </c>
      <c r="AN401" s="391"/>
    </row>
    <row r="402" spans="1:40" ht="15" thickBot="1" x14ac:dyDescent="0.4">
      <c r="A402" s="306">
        <v>43813</v>
      </c>
      <c r="B402" s="392" t="str">
        <f>+IFERROR(('STS Analysis'!D402-'STS Analysis'!G402)/'STS Analysis'!D402,"")</f>
        <v/>
      </c>
      <c r="C402" s="392" t="str">
        <f>+IFERROR(('STS Analysis'!E402-'STS Analysis'!H402)/'STS Analysis'!E402,"")</f>
        <v/>
      </c>
      <c r="D402" s="392" t="str">
        <f>IFERROR(('STS Analysis'!D402-'STS Analysis'!G402)/('STS Analysis'!N402-'STS Analysis'!G402),"")</f>
        <v/>
      </c>
      <c r="E402" s="392"/>
      <c r="F402" s="392" t="str">
        <f>+IFERROR(('STS Analysis'!G402-('STS Analysis'!W402))/'STS Analysis'!G402,"")</f>
        <v/>
      </c>
      <c r="G402" s="392" t="str">
        <f>+IFERROR(('STS Analysis'!H402-'STS Analysis'!X402)/'STS Analysis'!H402,"")</f>
        <v/>
      </c>
      <c r="H402" s="392" t="str">
        <f>+IFERROR(('STS Analysis'!I402-'STS Analysis'!Y402)/'STS Analysis'!I402,"")</f>
        <v/>
      </c>
      <c r="I402" s="392" t="str">
        <f>+IFERROR(('STS Analysis'!J402-'STS Analysis'!Z402)/'STS Analysis'!J402,"")</f>
        <v/>
      </c>
      <c r="J402" s="392" t="str">
        <f>+IFERROR(('STS Analysis'!W402-'STS Analysis'!AD402/1000)/'STS Analysis'!W402,"")</f>
        <v/>
      </c>
      <c r="K402" s="392" t="str">
        <f>+IFERROR(('STS Analysis'!X402-'STS Analysis'!AE402)/'STS Analysis'!X402,"")</f>
        <v/>
      </c>
      <c r="L402" s="392" t="str">
        <f>+IFERROR(('STS Analysis'!Y402-'STS Analysis'!AF402)/'STS Analysis'!Y402,"")</f>
        <v/>
      </c>
      <c r="M402" s="392" t="str">
        <f>+IFERROR(('STS Analysis'!Z402-'STS Analysis'!AG402)/'STS Analysis'!Z402,"")</f>
        <v/>
      </c>
      <c r="N402" s="392" t="str">
        <f>+IFERROR(('STS Analysis'!AD402-'STS Analysis'!AK402)/'STS Analysis'!AD402,"")</f>
        <v/>
      </c>
      <c r="O402" s="392" t="str">
        <f>+IFERROR(('STS Analysis'!AE402-'STS Analysis'!AL402)/'STS Analysis'!AE402,"")</f>
        <v/>
      </c>
      <c r="P402" s="392" t="str">
        <f>+IFERROR(('STS Analysis'!AF402-'STS Analysis'!AM402)/'STS Analysis'!AF402,"")</f>
        <v/>
      </c>
      <c r="Q402" s="392" t="str">
        <f>+IFERROR(('STS Analysis'!AG402-'STS Analysis'!AN402)/'STS Analysis'!AG402,"")</f>
        <v/>
      </c>
      <c r="R402" s="392" t="str">
        <f>+IFERROR(('STS Analysis'!AK402-'STS Analysis'!AQ402)/'STS Analysis'!AK402,"")</f>
        <v/>
      </c>
      <c r="S402" s="392" t="str">
        <f>+IFERROR(('STS Analysis'!AL402-'STS Analysis'!AX402)/'STS Analysis'!AL402,"")</f>
        <v/>
      </c>
      <c r="T402" s="392" t="str">
        <f>+IFERROR(('STS Analysis'!AM402-'STS Analysis'!AY402)/'STS Analysis'!AM402,"")</f>
        <v/>
      </c>
      <c r="U402" s="392" t="str">
        <f>+IFERROR(('STS Analysis'!AN402-'STS Analysis'!AZ402)/'STS Analysis'!AN402,"")</f>
        <v/>
      </c>
      <c r="V402" s="392" t="str">
        <f>+IFERROR(('STS Analysis'!D402-'STS Analysis'!AQ402/1000)/'STS Analysis'!D402,"")</f>
        <v/>
      </c>
      <c r="W402" s="392" t="str">
        <f>+IFERROR(('STS Analysis'!E402-'STS Analysis'!AX402)/'STS Analysis'!E402,"")</f>
        <v/>
      </c>
      <c r="X402" s="392" t="str">
        <f>+IFERROR(('STS Analysis'!I402-'STS Analysis'!AY402)/'STS Analysis'!I402,"")</f>
        <v/>
      </c>
      <c r="Y402" s="392" t="str">
        <f>+IFERROR(('STS Analysis'!J402-'STS Analysis'!AZ402)/'STS Analysis'!J402,"")</f>
        <v/>
      </c>
      <c r="Z402" s="392" t="str">
        <f>+IFERROR(('STS Analysis'!K402-'STS Analysis'!BA402)/'STS Analysis'!K402,"")</f>
        <v/>
      </c>
      <c r="AA402" s="392"/>
      <c r="AB402" s="392" t="str">
        <f>+IFERROR(('STS Analysis'!H402-'STS Analysis'!BD402)/'STS Analysis'!H402,"")</f>
        <v/>
      </c>
      <c r="AC402" s="392" t="str">
        <f>+IFERROR(('STS Analysis'!I402-'STS Analysis'!BE402)/'STS Analysis'!I402,"")</f>
        <v/>
      </c>
      <c r="AD402" s="392" t="str">
        <f>+IFERROR(('STS Analysis'!J402-'STS Analysis'!BF402)/'STS Analysis'!J402,"")</f>
        <v/>
      </c>
      <c r="AE402" s="392" t="str">
        <f>+IFERROR(('STS Analysis'!BC402-'STS Analysis'!BI402)/'STS Analysis'!BC402,"")</f>
        <v/>
      </c>
      <c r="AF402" s="392" t="str">
        <f>+IFERROR(('STS Analysis'!BD402-'STS Analysis'!BJ402)/'STS Analysis'!BD402,"")</f>
        <v/>
      </c>
      <c r="AG402" s="392" t="str">
        <f>+IFERROR(('STS Analysis'!BE402-'STS Analysis'!BK402)/'STS Analysis'!BE402,"")</f>
        <v/>
      </c>
      <c r="AH402" s="392" t="str">
        <f>+IFERROR(('STS Analysis'!BF402-'STS Analysis'!BL402)/'STS Analysis'!BF402,"")</f>
        <v/>
      </c>
      <c r="AI402" s="392" t="str">
        <f>+IFERROR(('STS Analysis'!D402-'STS Analysis'!BI402/1000)/'STS Analysis'!D402,"")</f>
        <v/>
      </c>
      <c r="AJ402" s="392" t="str">
        <f>+IFERROR(('STS Analysis'!E402-'STS Analysis'!BJ402)/'STS Analysis'!E402,"")</f>
        <v/>
      </c>
      <c r="AK402" s="392" t="str">
        <f>+IFERROR(('STS Analysis'!I402-'STS Analysis'!BK402)/'STS Analysis'!I402,"")</f>
        <v/>
      </c>
      <c r="AL402" s="392" t="str">
        <f>+IFERROR(('STS Analysis'!J402-'STS Analysis'!BL402)/'STS Analysis'!J402,"")</f>
        <v/>
      </c>
      <c r="AM402" s="392" t="str">
        <f>+IFERROR(('STS Analysis'!K402-'STS Analysis'!BM402)/'STS Analysis'!K402,"")</f>
        <v/>
      </c>
      <c r="AN402" s="392"/>
    </row>
    <row r="403" spans="1:40" ht="15" thickBot="1" x14ac:dyDescent="0.4">
      <c r="A403" s="306">
        <v>43814</v>
      </c>
      <c r="B403" s="392" t="str">
        <f>+IFERROR(('STS Analysis'!D403-'STS Analysis'!G403)/'STS Analysis'!D403,"")</f>
        <v/>
      </c>
      <c r="C403" s="392" t="str">
        <f>+IFERROR(('STS Analysis'!E403-'STS Analysis'!H403)/'STS Analysis'!E403,"")</f>
        <v/>
      </c>
      <c r="D403" s="392" t="str">
        <f>IFERROR(('STS Analysis'!D403-'STS Analysis'!G403)/('STS Analysis'!N403-'STS Analysis'!G403),"")</f>
        <v/>
      </c>
      <c r="E403" s="392"/>
      <c r="F403" s="392" t="str">
        <f>+IFERROR(('STS Analysis'!G403-('STS Analysis'!W403))/'STS Analysis'!G403,"")</f>
        <v/>
      </c>
      <c r="G403" s="392" t="str">
        <f>+IFERROR(('STS Analysis'!H403-'STS Analysis'!X403)/'STS Analysis'!H403,"")</f>
        <v/>
      </c>
      <c r="H403" s="392" t="str">
        <f>+IFERROR(('STS Analysis'!I403-'STS Analysis'!Y403)/'STS Analysis'!I403,"")</f>
        <v/>
      </c>
      <c r="I403" s="392" t="str">
        <f>+IFERROR(('STS Analysis'!J403-'STS Analysis'!Z403)/'STS Analysis'!J403,"")</f>
        <v/>
      </c>
      <c r="J403" s="392" t="str">
        <f>+IFERROR(('STS Analysis'!W403-'STS Analysis'!AD403/1000)/'STS Analysis'!W403,"")</f>
        <v/>
      </c>
      <c r="K403" s="392" t="str">
        <f>+IFERROR(('STS Analysis'!X403-'STS Analysis'!AE403)/'STS Analysis'!X403,"")</f>
        <v/>
      </c>
      <c r="L403" s="392" t="str">
        <f>+IFERROR(('STS Analysis'!Y403-'STS Analysis'!AF403)/'STS Analysis'!Y403,"")</f>
        <v/>
      </c>
      <c r="M403" s="392" t="str">
        <f>+IFERROR(('STS Analysis'!Z403-'STS Analysis'!AG403)/'STS Analysis'!Z403,"")</f>
        <v/>
      </c>
      <c r="N403" s="392" t="str">
        <f>+IFERROR(('STS Analysis'!AD403-'STS Analysis'!AK403)/'STS Analysis'!AD403,"")</f>
        <v/>
      </c>
      <c r="O403" s="392" t="str">
        <f>+IFERROR(('STS Analysis'!AE403-'STS Analysis'!AL403)/'STS Analysis'!AE403,"")</f>
        <v/>
      </c>
      <c r="P403" s="392" t="str">
        <f>+IFERROR(('STS Analysis'!AF403-'STS Analysis'!AM403)/'STS Analysis'!AF403,"")</f>
        <v/>
      </c>
      <c r="Q403" s="392" t="str">
        <f>+IFERROR(('STS Analysis'!AG403-'STS Analysis'!AN403)/'STS Analysis'!AG403,"")</f>
        <v/>
      </c>
      <c r="R403" s="392" t="str">
        <f>+IFERROR(('STS Analysis'!AK403-'STS Analysis'!AQ403)/'STS Analysis'!AK403,"")</f>
        <v/>
      </c>
      <c r="S403" s="392" t="str">
        <f>+IFERROR(('STS Analysis'!AL403-'STS Analysis'!AX403)/'STS Analysis'!AL403,"")</f>
        <v/>
      </c>
      <c r="T403" s="392" t="str">
        <f>+IFERROR(('STS Analysis'!AM403-'STS Analysis'!AY403)/'STS Analysis'!AM403,"")</f>
        <v/>
      </c>
      <c r="U403" s="392" t="str">
        <f>+IFERROR(('STS Analysis'!AN403-'STS Analysis'!AZ403)/'STS Analysis'!AN403,"")</f>
        <v/>
      </c>
      <c r="V403" s="392" t="str">
        <f>+IFERROR(('STS Analysis'!D403-'STS Analysis'!AQ403/1000)/'STS Analysis'!D403,"")</f>
        <v/>
      </c>
      <c r="W403" s="392" t="str">
        <f>+IFERROR(('STS Analysis'!E403-'STS Analysis'!AX403)/'STS Analysis'!E403,"")</f>
        <v/>
      </c>
      <c r="X403" s="392" t="str">
        <f>+IFERROR(('STS Analysis'!I403-'STS Analysis'!AY403)/'STS Analysis'!I403,"")</f>
        <v/>
      </c>
      <c r="Y403" s="392" t="str">
        <f>+IFERROR(('STS Analysis'!J403-'STS Analysis'!AZ403)/'STS Analysis'!J403,"")</f>
        <v/>
      </c>
      <c r="Z403" s="392" t="str">
        <f>+IFERROR(('STS Analysis'!K403-'STS Analysis'!BA403)/'STS Analysis'!K403,"")</f>
        <v/>
      </c>
      <c r="AA403" s="392"/>
      <c r="AB403" s="392" t="str">
        <f>+IFERROR(('STS Analysis'!H403-'STS Analysis'!BD403)/'STS Analysis'!H403,"")</f>
        <v/>
      </c>
      <c r="AC403" s="392" t="str">
        <f>+IFERROR(('STS Analysis'!I403-'STS Analysis'!BE403)/'STS Analysis'!I403,"")</f>
        <v/>
      </c>
      <c r="AD403" s="392" t="str">
        <f>+IFERROR(('STS Analysis'!J403-'STS Analysis'!BF403)/'STS Analysis'!J403,"")</f>
        <v/>
      </c>
      <c r="AE403" s="392" t="str">
        <f>+IFERROR(('STS Analysis'!BC403-'STS Analysis'!BI403)/'STS Analysis'!BC403,"")</f>
        <v/>
      </c>
      <c r="AF403" s="392" t="str">
        <f>+IFERROR(('STS Analysis'!BD403-'STS Analysis'!BJ403)/'STS Analysis'!BD403,"")</f>
        <v/>
      </c>
      <c r="AG403" s="392" t="str">
        <f>+IFERROR(('STS Analysis'!BE403-'STS Analysis'!BK403)/'STS Analysis'!BE403,"")</f>
        <v/>
      </c>
      <c r="AH403" s="392" t="str">
        <f>+IFERROR(('STS Analysis'!BF403-'STS Analysis'!BL403)/'STS Analysis'!BF403,"")</f>
        <v/>
      </c>
      <c r="AI403" s="392" t="str">
        <f>+IFERROR(('STS Analysis'!D403-'STS Analysis'!BI403/1000)/'STS Analysis'!D403,"")</f>
        <v/>
      </c>
      <c r="AJ403" s="392" t="str">
        <f>+IFERROR(('STS Analysis'!E403-'STS Analysis'!BJ403)/'STS Analysis'!E403,"")</f>
        <v/>
      </c>
      <c r="AK403" s="392" t="str">
        <f>+IFERROR(('STS Analysis'!I403-'STS Analysis'!BK403)/'STS Analysis'!I403,"")</f>
        <v/>
      </c>
      <c r="AL403" s="392" t="str">
        <f>+IFERROR(('STS Analysis'!J403-'STS Analysis'!BL403)/'STS Analysis'!J403,"")</f>
        <v/>
      </c>
      <c r="AM403" s="392" t="str">
        <f>+IFERROR(('STS Analysis'!K403-'STS Analysis'!BM403)/'STS Analysis'!K403,"")</f>
        <v/>
      </c>
      <c r="AN403" s="392"/>
    </row>
    <row r="404" spans="1:40" ht="15" thickBot="1" x14ac:dyDescent="0.4">
      <c r="A404" s="306">
        <v>43815</v>
      </c>
      <c r="B404" s="381">
        <f>+IFERROR(('STS Analysis'!D404-'STS Analysis'!G404)/'STS Analysis'!D404,"")</f>
        <v>0.12657250023096356</v>
      </c>
      <c r="C404" s="382" t="str">
        <f>+IFERROR(('STS Analysis'!E404-'STS Analysis'!H404)/'STS Analysis'!E404,"")</f>
        <v/>
      </c>
      <c r="D404" s="383">
        <f>IFERROR(('STS Analysis'!D404-'STS Analysis'!G404)/('STS Analysis'!N404-'STS Analysis'!G404),"")</f>
        <v>2.1080547744861657E-2</v>
      </c>
      <c r="E404" s="384"/>
      <c r="F404" s="385" t="str">
        <f>+IFERROR(('STS Analysis'!G404-('STS Analysis'!W404))/'STS Analysis'!G404,"")</f>
        <v/>
      </c>
      <c r="G404" s="386" t="str">
        <f>+IFERROR(('STS Analysis'!H404-'STS Analysis'!X404)/'STS Analysis'!H404,"")</f>
        <v/>
      </c>
      <c r="H404" s="386" t="str">
        <f>+IFERROR(('STS Analysis'!I404-'STS Analysis'!Y404)/'STS Analysis'!I404,"")</f>
        <v/>
      </c>
      <c r="I404" s="386" t="str">
        <f>+IFERROR(('STS Analysis'!J404-'STS Analysis'!Z404)/'STS Analysis'!J404,"")</f>
        <v/>
      </c>
      <c r="J404" s="381" t="str">
        <f>+IFERROR(('STS Analysis'!W404-'STS Analysis'!AD404/1000)/'STS Analysis'!W404,"")</f>
        <v/>
      </c>
      <c r="K404" s="386" t="str">
        <f>+IFERROR(('STS Analysis'!X404-'STS Analysis'!AE404)/'STS Analysis'!X404,"")</f>
        <v/>
      </c>
      <c r="L404" s="386" t="str">
        <f>+IFERROR(('STS Analysis'!Y404-'STS Analysis'!AF404)/'STS Analysis'!Y404,"")</f>
        <v/>
      </c>
      <c r="M404" s="386" t="str">
        <f>+IFERROR(('STS Analysis'!Z404-'STS Analysis'!AG404)/'STS Analysis'!Z404,"")</f>
        <v/>
      </c>
      <c r="N404" s="381" t="str">
        <f>+IFERROR(('STS Analysis'!AD404-'STS Analysis'!AK404)/'STS Analysis'!AD404,"")</f>
        <v/>
      </c>
      <c r="O404" s="386" t="str">
        <f>+IFERROR(('STS Analysis'!AE404-'STS Analysis'!AL404)/'STS Analysis'!AE404,"")</f>
        <v/>
      </c>
      <c r="P404" s="386" t="str">
        <f>+IFERROR(('STS Analysis'!AF404-'STS Analysis'!AM404)/'STS Analysis'!AF404,"")</f>
        <v/>
      </c>
      <c r="Q404" s="386" t="str">
        <f>+IFERROR(('STS Analysis'!AG404-'STS Analysis'!AN404)/'STS Analysis'!AG404,"")</f>
        <v/>
      </c>
      <c r="R404" s="381" t="str">
        <f>+IFERROR(('STS Analysis'!AK404-'STS Analysis'!AQ404)/'STS Analysis'!AK404,"")</f>
        <v/>
      </c>
      <c r="S404" s="386" t="str">
        <f>+IFERROR(('STS Analysis'!AL404-'STS Analysis'!AX404)/'STS Analysis'!AL404,"")</f>
        <v/>
      </c>
      <c r="T404" s="386" t="str">
        <f>+IFERROR(('STS Analysis'!AM404-'STS Analysis'!AY404)/'STS Analysis'!AM404,"")</f>
        <v/>
      </c>
      <c r="U404" s="387" t="str">
        <f>+IFERROR(('STS Analysis'!AN404-'STS Analysis'!AZ404)/'STS Analysis'!AN404,"")</f>
        <v/>
      </c>
      <c r="V404" s="385" t="str">
        <f>+IFERROR(('STS Analysis'!D404-'STS Analysis'!AQ404/1000)/'STS Analysis'!D404,"")</f>
        <v/>
      </c>
      <c r="W404" s="388" t="str">
        <f>+IFERROR(('STS Analysis'!E404-'STS Analysis'!AX404)/'STS Analysis'!E404,"")</f>
        <v/>
      </c>
      <c r="X404" s="386" t="str">
        <f>+IFERROR(('STS Analysis'!I404-'STS Analysis'!AY404)/'STS Analysis'!I404,"")</f>
        <v/>
      </c>
      <c r="Y404" s="386" t="str">
        <f>+IFERROR(('STS Analysis'!J404-'STS Analysis'!AZ404)/'STS Analysis'!J404,"")</f>
        <v/>
      </c>
      <c r="Z404" s="389" t="str">
        <f>+IFERROR(('STS Analysis'!K404-'STS Analysis'!BA404)/'STS Analysis'!K404,"")</f>
        <v/>
      </c>
      <c r="AA404" s="381"/>
      <c r="AB404" s="386" t="str">
        <f>+IFERROR(('STS Analysis'!H404-'STS Analysis'!BD404)/'STS Analysis'!H404,"")</f>
        <v/>
      </c>
      <c r="AC404" s="386" t="str">
        <f>+IFERROR(('STS Analysis'!I404-'STS Analysis'!BE404)/'STS Analysis'!I404,"")</f>
        <v/>
      </c>
      <c r="AD404" s="387" t="str">
        <f>+IFERROR(('STS Analysis'!J404-'STS Analysis'!BF404)/'STS Analysis'!J404,"")</f>
        <v/>
      </c>
      <c r="AE404" s="385" t="str">
        <f>+IFERROR(('STS Analysis'!BC404-'STS Analysis'!BI404)/'STS Analysis'!BC404,"")</f>
        <v/>
      </c>
      <c r="AF404" s="386" t="str">
        <f>+IFERROR(('STS Analysis'!BD404-'STS Analysis'!BJ404)/'STS Analysis'!BD404,"")</f>
        <v/>
      </c>
      <c r="AG404" s="386" t="str">
        <f>+IFERROR(('STS Analysis'!BE404-'STS Analysis'!BK404)/'STS Analysis'!BE404,"")</f>
        <v/>
      </c>
      <c r="AH404" s="386" t="str">
        <f>+IFERROR(('STS Analysis'!BF404-'STS Analysis'!BL404)/'STS Analysis'!BF404,"")</f>
        <v/>
      </c>
      <c r="AI404" s="381" t="str">
        <f>+IFERROR(('STS Analysis'!D404-'STS Analysis'!BI404/1000)/'STS Analysis'!D404,"")</f>
        <v/>
      </c>
      <c r="AJ404" s="390" t="str">
        <f>+IFERROR(('STS Analysis'!E404-'STS Analysis'!BJ404)/'STS Analysis'!E404,"")</f>
        <v/>
      </c>
      <c r="AK404" s="386" t="str">
        <f>+IFERROR(('STS Analysis'!I404-'STS Analysis'!BK404)/'STS Analysis'!I404,"")</f>
        <v/>
      </c>
      <c r="AL404" s="386" t="str">
        <f>+IFERROR(('STS Analysis'!J404-'STS Analysis'!BL404)/'STS Analysis'!J404,"")</f>
        <v/>
      </c>
      <c r="AM404" s="387" t="str">
        <f>+IFERROR(('STS Analysis'!K404-'STS Analysis'!BM404)/'STS Analysis'!K404,"")</f>
        <v/>
      </c>
      <c r="AN404" s="391"/>
    </row>
    <row r="405" spans="1:40" ht="15" thickBot="1" x14ac:dyDescent="0.4">
      <c r="A405" s="306">
        <v>43816</v>
      </c>
      <c r="B405" s="381" t="str">
        <f>+IFERROR(('STS Analysis'!D405-'STS Analysis'!G405)/'STS Analysis'!D405,"")</f>
        <v/>
      </c>
      <c r="C405" s="382" t="str">
        <f>+IFERROR(('STS Analysis'!E405-'STS Analysis'!H405)/'STS Analysis'!E405,"")</f>
        <v/>
      </c>
      <c r="D405" s="383" t="str">
        <f>IFERROR(('STS Analysis'!D405-'STS Analysis'!G405)/('STS Analysis'!N405-'STS Analysis'!G405),"")</f>
        <v/>
      </c>
      <c r="E405" s="384"/>
      <c r="F405" s="385" t="str">
        <f>+IFERROR(('STS Analysis'!G405-('STS Analysis'!W405))/'STS Analysis'!G405,"")</f>
        <v/>
      </c>
      <c r="G405" s="386" t="str">
        <f>+IFERROR(('STS Analysis'!H405-'STS Analysis'!X405)/'STS Analysis'!H405,"")</f>
        <v/>
      </c>
      <c r="H405" s="386" t="str">
        <f>+IFERROR(('STS Analysis'!I405-'STS Analysis'!Y405)/'STS Analysis'!I405,"")</f>
        <v/>
      </c>
      <c r="I405" s="386" t="str">
        <f>+IFERROR(('STS Analysis'!J405-'STS Analysis'!Z405)/'STS Analysis'!J405,"")</f>
        <v/>
      </c>
      <c r="J405" s="381" t="str">
        <f>+IFERROR(('STS Analysis'!W405-'STS Analysis'!AD405/1000)/'STS Analysis'!W405,"")</f>
        <v/>
      </c>
      <c r="K405" s="386" t="str">
        <f>+IFERROR(('STS Analysis'!X405-'STS Analysis'!AE405)/'STS Analysis'!X405,"")</f>
        <v/>
      </c>
      <c r="L405" s="386" t="str">
        <f>+IFERROR(('STS Analysis'!Y405-'STS Analysis'!AF405)/'STS Analysis'!Y405,"")</f>
        <v/>
      </c>
      <c r="M405" s="386" t="str">
        <f>+IFERROR(('STS Analysis'!Z405-'STS Analysis'!AG405)/'STS Analysis'!Z405,"")</f>
        <v/>
      </c>
      <c r="N405" s="381" t="str">
        <f>+IFERROR(('STS Analysis'!AD405-'STS Analysis'!AK405)/'STS Analysis'!AD405,"")</f>
        <v/>
      </c>
      <c r="O405" s="386" t="str">
        <f>+IFERROR(('STS Analysis'!AE405-'STS Analysis'!AL405)/'STS Analysis'!AE405,"")</f>
        <v/>
      </c>
      <c r="P405" s="386" t="str">
        <f>+IFERROR(('STS Analysis'!AF405-'STS Analysis'!AM405)/'STS Analysis'!AF405,"")</f>
        <v/>
      </c>
      <c r="Q405" s="386" t="str">
        <f>+IFERROR(('STS Analysis'!AG405-'STS Analysis'!AN405)/'STS Analysis'!AG405,"")</f>
        <v/>
      </c>
      <c r="R405" s="381" t="str">
        <f>+IFERROR(('STS Analysis'!AK405-'STS Analysis'!AQ405)/'STS Analysis'!AK405,"")</f>
        <v/>
      </c>
      <c r="S405" s="386" t="str">
        <f>+IFERROR(('STS Analysis'!AL405-'STS Analysis'!AX405)/'STS Analysis'!AL405,"")</f>
        <v/>
      </c>
      <c r="T405" s="386" t="str">
        <f>+IFERROR(('STS Analysis'!AM405-'STS Analysis'!AY405)/'STS Analysis'!AM405,"")</f>
        <v/>
      </c>
      <c r="U405" s="387" t="str">
        <f>+IFERROR(('STS Analysis'!AN405-'STS Analysis'!AZ405)/'STS Analysis'!AN405,"")</f>
        <v/>
      </c>
      <c r="V405" s="385" t="str">
        <f>+IFERROR(('STS Analysis'!D405-'STS Analysis'!AQ405/1000)/'STS Analysis'!D405,"")</f>
        <v/>
      </c>
      <c r="W405" s="388" t="str">
        <f>+IFERROR(('STS Analysis'!E405-'STS Analysis'!AX405)/'STS Analysis'!E405,"")</f>
        <v/>
      </c>
      <c r="X405" s="386" t="str">
        <f>+IFERROR(('STS Analysis'!I405-'STS Analysis'!AY405)/'STS Analysis'!I405,"")</f>
        <v/>
      </c>
      <c r="Y405" s="386" t="str">
        <f>+IFERROR(('STS Analysis'!J405-'STS Analysis'!AZ405)/'STS Analysis'!J405,"")</f>
        <v/>
      </c>
      <c r="Z405" s="389" t="str">
        <f>+IFERROR(('STS Analysis'!K405-'STS Analysis'!BA405)/'STS Analysis'!K405,"")</f>
        <v/>
      </c>
      <c r="AA405" s="381"/>
      <c r="AB405" s="386" t="str">
        <f>+IFERROR(('STS Analysis'!H405-'STS Analysis'!BD405)/'STS Analysis'!H405,"")</f>
        <v/>
      </c>
      <c r="AC405" s="386" t="str">
        <f>+IFERROR(('STS Analysis'!I405-'STS Analysis'!BE405)/'STS Analysis'!I405,"")</f>
        <v/>
      </c>
      <c r="AD405" s="387" t="str">
        <f>+IFERROR(('STS Analysis'!J405-'STS Analysis'!BF405)/'STS Analysis'!J405,"")</f>
        <v/>
      </c>
      <c r="AE405" s="385" t="str">
        <f>+IFERROR(('STS Analysis'!BC405-'STS Analysis'!BI405)/'STS Analysis'!BC405,"")</f>
        <v/>
      </c>
      <c r="AF405" s="386" t="str">
        <f>+IFERROR(('STS Analysis'!BD405-'STS Analysis'!BJ405)/'STS Analysis'!BD405,"")</f>
        <v/>
      </c>
      <c r="AG405" s="386" t="str">
        <f>+IFERROR(('STS Analysis'!BE405-'STS Analysis'!BK405)/'STS Analysis'!BE405,"")</f>
        <v/>
      </c>
      <c r="AH405" s="386" t="str">
        <f>+IFERROR(('STS Analysis'!BF405-'STS Analysis'!BL405)/'STS Analysis'!BF405,"")</f>
        <v/>
      </c>
      <c r="AI405" s="381" t="str">
        <f>+IFERROR(('STS Analysis'!D405-'STS Analysis'!BI405/1000)/'STS Analysis'!D405,"")</f>
        <v/>
      </c>
      <c r="AJ405" s="390" t="str">
        <f>+IFERROR(('STS Analysis'!E405-'STS Analysis'!BJ405)/'STS Analysis'!E405,"")</f>
        <v/>
      </c>
      <c r="AK405" s="386" t="str">
        <f>+IFERROR(('STS Analysis'!I405-'STS Analysis'!BK405)/'STS Analysis'!I405,"")</f>
        <v/>
      </c>
      <c r="AL405" s="386" t="str">
        <f>+IFERROR(('STS Analysis'!J405-'STS Analysis'!BL405)/'STS Analysis'!J405,"")</f>
        <v/>
      </c>
      <c r="AM405" s="387" t="str">
        <f>+IFERROR(('STS Analysis'!K405-'STS Analysis'!BM405)/'STS Analysis'!K405,"")</f>
        <v/>
      </c>
      <c r="AN405" s="391"/>
    </row>
    <row r="406" spans="1:40" ht="15" thickBot="1" x14ac:dyDescent="0.4">
      <c r="A406" s="306">
        <v>43817</v>
      </c>
      <c r="B406" s="381">
        <f>+IFERROR(('STS Analysis'!D406-'STS Analysis'!G406)/'STS Analysis'!D406,"")</f>
        <v>-8.8114512013290156E-3</v>
      </c>
      <c r="C406" s="382">
        <f>+IFERROR(('STS Analysis'!E406-'STS Analysis'!H406)/'STS Analysis'!E406,"")</f>
        <v>0.27532467532467531</v>
      </c>
      <c r="D406" s="383">
        <f>IFERROR(('STS Analysis'!D406-'STS Analysis'!G406)/('STS Analysis'!N406-'STS Analysis'!G406),"")</f>
        <v>-1.356049353713831E-3</v>
      </c>
      <c r="E406" s="384"/>
      <c r="F406" s="385" t="str">
        <f>+IFERROR(('STS Analysis'!G406-('STS Analysis'!W406))/'STS Analysis'!G406,"")</f>
        <v/>
      </c>
      <c r="G406" s="386" t="str">
        <f>+IFERROR(('STS Analysis'!H406-'STS Analysis'!X406)/'STS Analysis'!H406,"")</f>
        <v/>
      </c>
      <c r="H406" s="386" t="str">
        <f>+IFERROR(('STS Analysis'!I406-'STS Analysis'!Y406)/'STS Analysis'!I406,"")</f>
        <v/>
      </c>
      <c r="I406" s="386" t="str">
        <f>+IFERROR(('STS Analysis'!J406-'STS Analysis'!Z406)/'STS Analysis'!J406,"")</f>
        <v/>
      </c>
      <c r="J406" s="381" t="str">
        <f>+IFERROR(('STS Analysis'!W406-'STS Analysis'!AD406/1000)/'STS Analysis'!W406,"")</f>
        <v/>
      </c>
      <c r="K406" s="386" t="str">
        <f>+IFERROR(('STS Analysis'!X406-'STS Analysis'!AE406)/'STS Analysis'!X406,"")</f>
        <v/>
      </c>
      <c r="L406" s="386" t="str">
        <f>+IFERROR(('STS Analysis'!Y406-'STS Analysis'!AF406)/'STS Analysis'!Y406,"")</f>
        <v/>
      </c>
      <c r="M406" s="386" t="str">
        <f>+IFERROR(('STS Analysis'!Z406-'STS Analysis'!AG406)/'STS Analysis'!Z406,"")</f>
        <v/>
      </c>
      <c r="N406" s="381" t="str">
        <f>+IFERROR(('STS Analysis'!AD406-'STS Analysis'!AK406)/'STS Analysis'!AD406,"")</f>
        <v/>
      </c>
      <c r="O406" s="386" t="str">
        <f>+IFERROR(('STS Analysis'!AE406-'STS Analysis'!AL406)/'STS Analysis'!AE406,"")</f>
        <v/>
      </c>
      <c r="P406" s="386" t="str">
        <f>+IFERROR(('STS Analysis'!AF406-'STS Analysis'!AM406)/'STS Analysis'!AF406,"")</f>
        <v/>
      </c>
      <c r="Q406" s="386" t="str">
        <f>+IFERROR(('STS Analysis'!AG406-'STS Analysis'!AN406)/'STS Analysis'!AG406,"")</f>
        <v/>
      </c>
      <c r="R406" s="381" t="str">
        <f>+IFERROR(('STS Analysis'!AK406-'STS Analysis'!AQ406)/'STS Analysis'!AK406,"")</f>
        <v/>
      </c>
      <c r="S406" s="386" t="str">
        <f>+IFERROR(('STS Analysis'!AL406-'STS Analysis'!AX406)/'STS Analysis'!AL406,"")</f>
        <v/>
      </c>
      <c r="T406" s="386" t="str">
        <f>+IFERROR(('STS Analysis'!AM406-'STS Analysis'!AY406)/'STS Analysis'!AM406,"")</f>
        <v/>
      </c>
      <c r="U406" s="387" t="str">
        <f>+IFERROR(('STS Analysis'!AN406-'STS Analysis'!AZ406)/'STS Analysis'!AN406,"")</f>
        <v/>
      </c>
      <c r="V406" s="385">
        <f>+IFERROR(('STS Analysis'!D406-'STS Analysis'!AQ406/1000)/'STS Analysis'!D406,"")</f>
        <v>0.9415047298919571</v>
      </c>
      <c r="W406" s="388">
        <f>+IFERROR(('STS Analysis'!E406-'STS Analysis'!AX406)/'STS Analysis'!E406,"")</f>
        <v>1</v>
      </c>
      <c r="X406" s="386">
        <f>+IFERROR(('STS Analysis'!I406-'STS Analysis'!AY406)/'STS Analysis'!I406,"")</f>
        <v>0.3572327044025157</v>
      </c>
      <c r="Y406" s="386">
        <f>+IFERROR(('STS Analysis'!J406-'STS Analysis'!AZ406)/'STS Analysis'!J406,"")</f>
        <v>1</v>
      </c>
      <c r="Z406" s="389" t="str">
        <f>+IFERROR(('STS Analysis'!K406-'STS Analysis'!BA406)/'STS Analysis'!K406,"")</f>
        <v/>
      </c>
      <c r="AA406" s="381"/>
      <c r="AB406" s="386" t="str">
        <f>+IFERROR(('STS Analysis'!H406-'STS Analysis'!BD406)/'STS Analysis'!H406,"")</f>
        <v/>
      </c>
      <c r="AC406" s="386" t="str">
        <f>+IFERROR(('STS Analysis'!I406-'STS Analysis'!BE406)/'STS Analysis'!I406,"")</f>
        <v/>
      </c>
      <c r="AD406" s="387" t="str">
        <f>+IFERROR(('STS Analysis'!J406-'STS Analysis'!BF406)/'STS Analysis'!J406,"")</f>
        <v/>
      </c>
      <c r="AE406" s="385" t="str">
        <f>+IFERROR(('STS Analysis'!BC406-'STS Analysis'!BI406)/'STS Analysis'!BC406,"")</f>
        <v/>
      </c>
      <c r="AF406" s="386" t="str">
        <f>+IFERROR(('STS Analysis'!BD406-'STS Analysis'!BJ406)/'STS Analysis'!BD406,"")</f>
        <v/>
      </c>
      <c r="AG406" s="386" t="str">
        <f>+IFERROR(('STS Analysis'!BE406-'STS Analysis'!BK406)/'STS Analysis'!BE406,"")</f>
        <v/>
      </c>
      <c r="AH406" s="386" t="str">
        <f>+IFERROR(('STS Analysis'!BF406-'STS Analysis'!BL406)/'STS Analysis'!BF406,"")</f>
        <v/>
      </c>
      <c r="AI406" s="381">
        <f>+IFERROR(('STS Analysis'!D406-'STS Analysis'!BI406/1000)/'STS Analysis'!D406,"")</f>
        <v>0.98888589867947174</v>
      </c>
      <c r="AJ406" s="390">
        <f>+IFERROR(('STS Analysis'!E406-'STS Analysis'!BJ406)/'STS Analysis'!E406,"")</f>
        <v>1</v>
      </c>
      <c r="AK406" s="386">
        <f>+IFERROR(('STS Analysis'!I406-'STS Analysis'!BK406)/'STS Analysis'!I406,"")</f>
        <v>0.75471698113207553</v>
      </c>
      <c r="AL406" s="386">
        <f>+IFERROR(('STS Analysis'!J406-'STS Analysis'!BL406)/'STS Analysis'!J406,"")</f>
        <v>0.78749999999999998</v>
      </c>
      <c r="AM406" s="387" t="str">
        <f>+IFERROR(('STS Analysis'!K406-'STS Analysis'!BM406)/'STS Analysis'!K406,"")</f>
        <v/>
      </c>
      <c r="AN406" s="391"/>
    </row>
    <row r="407" spans="1:40" ht="15" thickBot="1" x14ac:dyDescent="0.4">
      <c r="A407" s="306">
        <v>43818</v>
      </c>
      <c r="B407" s="381" t="str">
        <f>+IFERROR(('STS Analysis'!D407-'STS Analysis'!G407)/'STS Analysis'!D407,"")</f>
        <v/>
      </c>
      <c r="C407" s="382" t="str">
        <f>+IFERROR(('STS Analysis'!E407-'STS Analysis'!H407)/'STS Analysis'!E407,"")</f>
        <v/>
      </c>
      <c r="D407" s="383" t="str">
        <f>IFERROR(('STS Analysis'!D407-'STS Analysis'!G407)/('STS Analysis'!N407-'STS Analysis'!G407),"")</f>
        <v/>
      </c>
      <c r="E407" s="384"/>
      <c r="F407" s="385" t="str">
        <f>+IFERROR(('STS Analysis'!G407-('STS Analysis'!W407))/'STS Analysis'!G407,"")</f>
        <v/>
      </c>
      <c r="G407" s="386" t="str">
        <f>+IFERROR(('STS Analysis'!H407-'STS Analysis'!X407)/'STS Analysis'!H407,"")</f>
        <v/>
      </c>
      <c r="H407" s="386" t="str">
        <f>+IFERROR(('STS Analysis'!I407-'STS Analysis'!Y407)/'STS Analysis'!I407,"")</f>
        <v/>
      </c>
      <c r="I407" s="386" t="str">
        <f>+IFERROR(('STS Analysis'!J407-'STS Analysis'!Z407)/'STS Analysis'!J407,"")</f>
        <v/>
      </c>
      <c r="J407" s="381" t="str">
        <f>+IFERROR(('STS Analysis'!W407-'STS Analysis'!AD407/1000)/'STS Analysis'!W407,"")</f>
        <v/>
      </c>
      <c r="K407" s="386" t="str">
        <f>+IFERROR(('STS Analysis'!X407-'STS Analysis'!AE407)/'STS Analysis'!X407,"")</f>
        <v/>
      </c>
      <c r="L407" s="386" t="str">
        <f>+IFERROR(('STS Analysis'!Y407-'STS Analysis'!AF407)/'STS Analysis'!Y407,"")</f>
        <v/>
      </c>
      <c r="M407" s="386" t="str">
        <f>+IFERROR(('STS Analysis'!Z407-'STS Analysis'!AG407)/'STS Analysis'!Z407,"")</f>
        <v/>
      </c>
      <c r="N407" s="381" t="str">
        <f>+IFERROR(('STS Analysis'!AD407-'STS Analysis'!AK407)/'STS Analysis'!AD407,"")</f>
        <v/>
      </c>
      <c r="O407" s="386" t="str">
        <f>+IFERROR(('STS Analysis'!AE407-'STS Analysis'!AL407)/'STS Analysis'!AE407,"")</f>
        <v/>
      </c>
      <c r="P407" s="386" t="str">
        <f>+IFERROR(('STS Analysis'!AF407-'STS Analysis'!AM407)/'STS Analysis'!AF407,"")</f>
        <v/>
      </c>
      <c r="Q407" s="386" t="str">
        <f>+IFERROR(('STS Analysis'!AG407-'STS Analysis'!AN407)/'STS Analysis'!AG407,"")</f>
        <v/>
      </c>
      <c r="R407" s="381" t="str">
        <f>+IFERROR(('STS Analysis'!AK407-'STS Analysis'!AQ407)/'STS Analysis'!AK407,"")</f>
        <v/>
      </c>
      <c r="S407" s="386" t="str">
        <f>+IFERROR(('STS Analysis'!AL407-'STS Analysis'!AX407)/'STS Analysis'!AL407,"")</f>
        <v/>
      </c>
      <c r="T407" s="386" t="str">
        <f>+IFERROR(('STS Analysis'!AM407-'STS Analysis'!AY407)/'STS Analysis'!AM407,"")</f>
        <v/>
      </c>
      <c r="U407" s="387" t="str">
        <f>+IFERROR(('STS Analysis'!AN407-'STS Analysis'!AZ407)/'STS Analysis'!AN407,"")</f>
        <v/>
      </c>
      <c r="V407" s="385" t="str">
        <f>+IFERROR(('STS Analysis'!D407-'STS Analysis'!AQ407/1000)/'STS Analysis'!D407,"")</f>
        <v/>
      </c>
      <c r="W407" s="388" t="str">
        <f>+IFERROR(('STS Analysis'!E407-'STS Analysis'!AX407)/'STS Analysis'!E407,"")</f>
        <v/>
      </c>
      <c r="X407" s="386" t="str">
        <f>+IFERROR(('STS Analysis'!I407-'STS Analysis'!AY407)/'STS Analysis'!I407,"")</f>
        <v/>
      </c>
      <c r="Y407" s="386" t="str">
        <f>+IFERROR(('STS Analysis'!J407-'STS Analysis'!AZ407)/'STS Analysis'!J407,"")</f>
        <v/>
      </c>
      <c r="Z407" s="389" t="str">
        <f>+IFERROR(('STS Analysis'!K407-'STS Analysis'!BA407)/'STS Analysis'!K407,"")</f>
        <v/>
      </c>
      <c r="AA407" s="381"/>
      <c r="AB407" s="386" t="str">
        <f>+IFERROR(('STS Analysis'!H407-'STS Analysis'!BD407)/'STS Analysis'!H407,"")</f>
        <v/>
      </c>
      <c r="AC407" s="386" t="str">
        <f>+IFERROR(('STS Analysis'!I407-'STS Analysis'!BE407)/'STS Analysis'!I407,"")</f>
        <v/>
      </c>
      <c r="AD407" s="387" t="str">
        <f>+IFERROR(('STS Analysis'!J407-'STS Analysis'!BF407)/'STS Analysis'!J407,"")</f>
        <v/>
      </c>
      <c r="AE407" s="385" t="str">
        <f>+IFERROR(('STS Analysis'!BC407-'STS Analysis'!BI407)/'STS Analysis'!BC407,"")</f>
        <v/>
      </c>
      <c r="AF407" s="386" t="str">
        <f>+IFERROR(('STS Analysis'!BD407-'STS Analysis'!BJ407)/'STS Analysis'!BD407,"")</f>
        <v/>
      </c>
      <c r="AG407" s="386" t="str">
        <f>+IFERROR(('STS Analysis'!BE407-'STS Analysis'!BK407)/'STS Analysis'!BE407,"")</f>
        <v/>
      </c>
      <c r="AH407" s="386" t="str">
        <f>+IFERROR(('STS Analysis'!BF407-'STS Analysis'!BL407)/'STS Analysis'!BF407,"")</f>
        <v/>
      </c>
      <c r="AI407" s="381" t="str">
        <f>+IFERROR(('STS Analysis'!D407-'STS Analysis'!BI407/1000)/'STS Analysis'!D407,"")</f>
        <v/>
      </c>
      <c r="AJ407" s="390" t="str">
        <f>+IFERROR(('STS Analysis'!E407-'STS Analysis'!BJ407)/'STS Analysis'!E407,"")</f>
        <v/>
      </c>
      <c r="AK407" s="386" t="str">
        <f>+IFERROR(('STS Analysis'!I407-'STS Analysis'!BK407)/'STS Analysis'!I407,"")</f>
        <v/>
      </c>
      <c r="AL407" s="386" t="str">
        <f>+IFERROR(('STS Analysis'!J407-'STS Analysis'!BL407)/'STS Analysis'!J407,"")</f>
        <v/>
      </c>
      <c r="AM407" s="387" t="str">
        <f>+IFERROR(('STS Analysis'!K407-'STS Analysis'!BM407)/'STS Analysis'!K407,"")</f>
        <v/>
      </c>
      <c r="AN407" s="391"/>
    </row>
    <row r="408" spans="1:40" ht="15" thickBot="1" x14ac:dyDescent="0.4">
      <c r="A408" s="306">
        <v>43819</v>
      </c>
      <c r="B408" s="381">
        <f>+IFERROR(('STS Analysis'!D408-'STS Analysis'!G408)/'STS Analysis'!D408,"")</f>
        <v>0.23360413124268808</v>
      </c>
      <c r="C408" s="382" t="str">
        <f>+IFERROR(('STS Analysis'!E408-'STS Analysis'!H408)/'STS Analysis'!E408,"")</f>
        <v/>
      </c>
      <c r="D408" s="383">
        <f>IFERROR(('STS Analysis'!D408-'STS Analysis'!G408)/('STS Analysis'!N408-'STS Analysis'!G408),"")</f>
        <v>2.9014508393194281E-2</v>
      </c>
      <c r="E408" s="384"/>
      <c r="F408" s="385" t="str">
        <f>+IFERROR(('STS Analysis'!G408-('STS Analysis'!W408))/'STS Analysis'!G408,"")</f>
        <v/>
      </c>
      <c r="G408" s="386" t="str">
        <f>+IFERROR(('STS Analysis'!H408-'STS Analysis'!X408)/'STS Analysis'!H408,"")</f>
        <v/>
      </c>
      <c r="H408" s="386" t="str">
        <f>+IFERROR(('STS Analysis'!I408-'STS Analysis'!Y408)/'STS Analysis'!I408,"")</f>
        <v/>
      </c>
      <c r="I408" s="386" t="str">
        <f>+IFERROR(('STS Analysis'!J408-'STS Analysis'!Z408)/'STS Analysis'!J408,"")</f>
        <v/>
      </c>
      <c r="J408" s="381" t="str">
        <f>+IFERROR(('STS Analysis'!W408-'STS Analysis'!AD408/1000)/'STS Analysis'!W408,"")</f>
        <v/>
      </c>
      <c r="K408" s="386" t="str">
        <f>+IFERROR(('STS Analysis'!X408-'STS Analysis'!AE408)/'STS Analysis'!X408,"")</f>
        <v/>
      </c>
      <c r="L408" s="386" t="str">
        <f>+IFERROR(('STS Analysis'!Y408-'STS Analysis'!AF408)/'STS Analysis'!Y408,"")</f>
        <v/>
      </c>
      <c r="M408" s="386" t="str">
        <f>+IFERROR(('STS Analysis'!Z408-'STS Analysis'!AG408)/'STS Analysis'!Z408,"")</f>
        <v/>
      </c>
      <c r="N408" s="381" t="str">
        <f>+IFERROR(('STS Analysis'!AD408-'STS Analysis'!AK408)/'STS Analysis'!AD408,"")</f>
        <v/>
      </c>
      <c r="O408" s="386" t="str">
        <f>+IFERROR(('STS Analysis'!AE408-'STS Analysis'!AL408)/'STS Analysis'!AE408,"")</f>
        <v/>
      </c>
      <c r="P408" s="386" t="str">
        <f>+IFERROR(('STS Analysis'!AF408-'STS Analysis'!AM408)/'STS Analysis'!AF408,"")</f>
        <v/>
      </c>
      <c r="Q408" s="386" t="str">
        <f>+IFERROR(('STS Analysis'!AG408-'STS Analysis'!AN408)/'STS Analysis'!AG408,"")</f>
        <v/>
      </c>
      <c r="R408" s="381" t="str">
        <f>+IFERROR(('STS Analysis'!AK408-'STS Analysis'!AQ408)/'STS Analysis'!AK408,"")</f>
        <v/>
      </c>
      <c r="S408" s="386" t="str">
        <f>+IFERROR(('STS Analysis'!AL408-'STS Analysis'!AX408)/'STS Analysis'!AL408,"")</f>
        <v/>
      </c>
      <c r="T408" s="386" t="str">
        <f>+IFERROR(('STS Analysis'!AM408-'STS Analysis'!AY408)/'STS Analysis'!AM408,"")</f>
        <v/>
      </c>
      <c r="U408" s="387" t="str">
        <f>+IFERROR(('STS Analysis'!AN408-'STS Analysis'!AZ408)/'STS Analysis'!AN408,"")</f>
        <v/>
      </c>
      <c r="V408" s="385" t="str">
        <f>+IFERROR(('STS Analysis'!D408-'STS Analysis'!AQ408/1000)/'STS Analysis'!D408,"")</f>
        <v/>
      </c>
      <c r="W408" s="388" t="str">
        <f>+IFERROR(('STS Analysis'!E408-'STS Analysis'!AX408)/'STS Analysis'!E408,"")</f>
        <v/>
      </c>
      <c r="X408" s="386" t="str">
        <f>+IFERROR(('STS Analysis'!I408-'STS Analysis'!AY408)/'STS Analysis'!I408,"")</f>
        <v/>
      </c>
      <c r="Y408" s="386" t="str">
        <f>+IFERROR(('STS Analysis'!J408-'STS Analysis'!AZ408)/'STS Analysis'!J408,"")</f>
        <v/>
      </c>
      <c r="Z408" s="389" t="str">
        <f>+IFERROR(('STS Analysis'!K408-'STS Analysis'!BA408)/'STS Analysis'!K408,"")</f>
        <v/>
      </c>
      <c r="AA408" s="381"/>
      <c r="AB408" s="386" t="str">
        <f>+IFERROR(('STS Analysis'!H408-'STS Analysis'!BD408)/'STS Analysis'!H408,"")</f>
        <v/>
      </c>
      <c r="AC408" s="386" t="str">
        <f>+IFERROR(('STS Analysis'!I408-'STS Analysis'!BE408)/'STS Analysis'!I408,"")</f>
        <v/>
      </c>
      <c r="AD408" s="387" t="str">
        <f>+IFERROR(('STS Analysis'!J408-'STS Analysis'!BF408)/'STS Analysis'!J408,"")</f>
        <v/>
      </c>
      <c r="AE408" s="385" t="str">
        <f>+IFERROR(('STS Analysis'!BC408-'STS Analysis'!BI408)/'STS Analysis'!BC408,"")</f>
        <v/>
      </c>
      <c r="AF408" s="386" t="str">
        <f>+IFERROR(('STS Analysis'!BD408-'STS Analysis'!BJ408)/'STS Analysis'!BD408,"")</f>
        <v/>
      </c>
      <c r="AG408" s="386" t="str">
        <f>+IFERROR(('STS Analysis'!BE408-'STS Analysis'!BK408)/'STS Analysis'!BE408,"")</f>
        <v/>
      </c>
      <c r="AH408" s="386" t="str">
        <f>+IFERROR(('STS Analysis'!BF408-'STS Analysis'!BL408)/'STS Analysis'!BF408,"")</f>
        <v/>
      </c>
      <c r="AI408" s="381" t="str">
        <f>+IFERROR(('STS Analysis'!D408-'STS Analysis'!BI408/1000)/'STS Analysis'!D408,"")</f>
        <v/>
      </c>
      <c r="AJ408" s="390" t="str">
        <f>+IFERROR(('STS Analysis'!E408-'STS Analysis'!BJ408)/'STS Analysis'!E408,"")</f>
        <v/>
      </c>
      <c r="AK408" s="386" t="str">
        <f>+IFERROR(('STS Analysis'!I408-'STS Analysis'!BK408)/'STS Analysis'!I408,"")</f>
        <v/>
      </c>
      <c r="AL408" s="386" t="str">
        <f>+IFERROR(('STS Analysis'!J408-'STS Analysis'!BL408)/'STS Analysis'!J408,"")</f>
        <v/>
      </c>
      <c r="AM408" s="387" t="str">
        <f>+IFERROR(('STS Analysis'!K408-'STS Analysis'!BM408)/'STS Analysis'!K408,"")</f>
        <v/>
      </c>
      <c r="AN408" s="391"/>
    </row>
    <row r="409" spans="1:40" ht="15" thickBot="1" x14ac:dyDescent="0.4">
      <c r="A409" s="306">
        <v>43820</v>
      </c>
      <c r="B409" s="392" t="str">
        <f>+IFERROR(('STS Analysis'!D409-'STS Analysis'!G409)/'STS Analysis'!D409,"")</f>
        <v/>
      </c>
      <c r="C409" s="392" t="str">
        <f>+IFERROR(('STS Analysis'!E409-'STS Analysis'!H409)/'STS Analysis'!E409,"")</f>
        <v/>
      </c>
      <c r="D409" s="392" t="str">
        <f>IFERROR(('STS Analysis'!D409-'STS Analysis'!G409)/('STS Analysis'!N409-'STS Analysis'!G409),"")</f>
        <v/>
      </c>
      <c r="E409" s="392"/>
      <c r="F409" s="392" t="str">
        <f>+IFERROR(('STS Analysis'!G409-('STS Analysis'!W409))/'STS Analysis'!G409,"")</f>
        <v/>
      </c>
      <c r="G409" s="392" t="str">
        <f>+IFERROR(('STS Analysis'!H409-'STS Analysis'!X409)/'STS Analysis'!H409,"")</f>
        <v/>
      </c>
      <c r="H409" s="392" t="str">
        <f>+IFERROR(('STS Analysis'!I409-'STS Analysis'!Y409)/'STS Analysis'!I409,"")</f>
        <v/>
      </c>
      <c r="I409" s="392" t="str">
        <f>+IFERROR(('STS Analysis'!J409-'STS Analysis'!Z409)/'STS Analysis'!J409,"")</f>
        <v/>
      </c>
      <c r="J409" s="392" t="str">
        <f>+IFERROR(('STS Analysis'!W409-'STS Analysis'!AD409/1000)/'STS Analysis'!W409,"")</f>
        <v/>
      </c>
      <c r="K409" s="392" t="str">
        <f>+IFERROR(('STS Analysis'!X409-'STS Analysis'!AE409)/'STS Analysis'!X409,"")</f>
        <v/>
      </c>
      <c r="L409" s="392" t="str">
        <f>+IFERROR(('STS Analysis'!Y409-'STS Analysis'!AF409)/'STS Analysis'!Y409,"")</f>
        <v/>
      </c>
      <c r="M409" s="392" t="str">
        <f>+IFERROR(('STS Analysis'!Z409-'STS Analysis'!AG409)/'STS Analysis'!Z409,"")</f>
        <v/>
      </c>
      <c r="N409" s="392" t="str">
        <f>+IFERROR(('STS Analysis'!AD409-'STS Analysis'!AK409)/'STS Analysis'!AD409,"")</f>
        <v/>
      </c>
      <c r="O409" s="392" t="str">
        <f>+IFERROR(('STS Analysis'!AE409-'STS Analysis'!AL409)/'STS Analysis'!AE409,"")</f>
        <v/>
      </c>
      <c r="P409" s="392" t="str">
        <f>+IFERROR(('STS Analysis'!AF409-'STS Analysis'!AM409)/'STS Analysis'!AF409,"")</f>
        <v/>
      </c>
      <c r="Q409" s="392" t="str">
        <f>+IFERROR(('STS Analysis'!AG409-'STS Analysis'!AN409)/'STS Analysis'!AG409,"")</f>
        <v/>
      </c>
      <c r="R409" s="392" t="str">
        <f>+IFERROR(('STS Analysis'!AK409-'STS Analysis'!AQ409)/'STS Analysis'!AK409,"")</f>
        <v/>
      </c>
      <c r="S409" s="392" t="str">
        <f>+IFERROR(('STS Analysis'!AL409-'STS Analysis'!AX409)/'STS Analysis'!AL409,"")</f>
        <v/>
      </c>
      <c r="T409" s="392" t="str">
        <f>+IFERROR(('STS Analysis'!AM409-'STS Analysis'!AY409)/'STS Analysis'!AM409,"")</f>
        <v/>
      </c>
      <c r="U409" s="392" t="str">
        <f>+IFERROR(('STS Analysis'!AN409-'STS Analysis'!AZ409)/'STS Analysis'!AN409,"")</f>
        <v/>
      </c>
      <c r="V409" s="392" t="str">
        <f>+IFERROR(('STS Analysis'!D409-'STS Analysis'!AQ409/1000)/'STS Analysis'!D409,"")</f>
        <v/>
      </c>
      <c r="W409" s="392" t="str">
        <f>+IFERROR(('STS Analysis'!E409-'STS Analysis'!AX409)/'STS Analysis'!E409,"")</f>
        <v/>
      </c>
      <c r="X409" s="392" t="str">
        <f>+IFERROR(('STS Analysis'!I409-'STS Analysis'!AY409)/'STS Analysis'!I409,"")</f>
        <v/>
      </c>
      <c r="Y409" s="392" t="str">
        <f>+IFERROR(('STS Analysis'!J409-'STS Analysis'!AZ409)/'STS Analysis'!J409,"")</f>
        <v/>
      </c>
      <c r="Z409" s="392" t="str">
        <f>+IFERROR(('STS Analysis'!K409-'STS Analysis'!BA409)/'STS Analysis'!K409,"")</f>
        <v/>
      </c>
      <c r="AA409" s="392"/>
      <c r="AB409" s="392" t="str">
        <f>+IFERROR(('STS Analysis'!H409-'STS Analysis'!BD409)/'STS Analysis'!H409,"")</f>
        <v/>
      </c>
      <c r="AC409" s="392" t="str">
        <f>+IFERROR(('STS Analysis'!I409-'STS Analysis'!BE409)/'STS Analysis'!I409,"")</f>
        <v/>
      </c>
      <c r="AD409" s="392" t="str">
        <f>+IFERROR(('STS Analysis'!J409-'STS Analysis'!BF409)/'STS Analysis'!J409,"")</f>
        <v/>
      </c>
      <c r="AE409" s="392" t="str">
        <f>+IFERROR(('STS Analysis'!BC409-'STS Analysis'!BI409)/'STS Analysis'!BC409,"")</f>
        <v/>
      </c>
      <c r="AF409" s="392" t="str">
        <f>+IFERROR(('STS Analysis'!BD409-'STS Analysis'!BJ409)/'STS Analysis'!BD409,"")</f>
        <v/>
      </c>
      <c r="AG409" s="392" t="str">
        <f>+IFERROR(('STS Analysis'!BE409-'STS Analysis'!BK409)/'STS Analysis'!BE409,"")</f>
        <v/>
      </c>
      <c r="AH409" s="392" t="str">
        <f>+IFERROR(('STS Analysis'!BF409-'STS Analysis'!BL409)/'STS Analysis'!BF409,"")</f>
        <v/>
      </c>
      <c r="AI409" s="392" t="str">
        <f>+IFERROR(('STS Analysis'!D409-'STS Analysis'!BI409/1000)/'STS Analysis'!D409,"")</f>
        <v/>
      </c>
      <c r="AJ409" s="392" t="str">
        <f>+IFERROR(('STS Analysis'!E409-'STS Analysis'!BJ409)/'STS Analysis'!E409,"")</f>
        <v/>
      </c>
      <c r="AK409" s="392" t="str">
        <f>+IFERROR(('STS Analysis'!I409-'STS Analysis'!BK409)/'STS Analysis'!I409,"")</f>
        <v/>
      </c>
      <c r="AL409" s="392" t="str">
        <f>+IFERROR(('STS Analysis'!J409-'STS Analysis'!BL409)/'STS Analysis'!J409,"")</f>
        <v/>
      </c>
      <c r="AM409" s="392" t="str">
        <f>+IFERROR(('STS Analysis'!K409-'STS Analysis'!BM409)/'STS Analysis'!K409,"")</f>
        <v/>
      </c>
      <c r="AN409" s="392"/>
    </row>
    <row r="410" spans="1:40" ht="15" thickBot="1" x14ac:dyDescent="0.4">
      <c r="A410" s="306">
        <v>43821</v>
      </c>
      <c r="B410" s="392" t="str">
        <f>+IFERROR(('STS Analysis'!D410-'STS Analysis'!G410)/'STS Analysis'!D410,"")</f>
        <v/>
      </c>
      <c r="C410" s="392" t="str">
        <f>+IFERROR(('STS Analysis'!E410-'STS Analysis'!H410)/'STS Analysis'!E410,"")</f>
        <v/>
      </c>
      <c r="D410" s="392" t="str">
        <f>IFERROR(('STS Analysis'!D410-'STS Analysis'!G410)/('STS Analysis'!N410-'STS Analysis'!G410),"")</f>
        <v/>
      </c>
      <c r="E410" s="392"/>
      <c r="F410" s="392" t="str">
        <f>+IFERROR(('STS Analysis'!G410-('STS Analysis'!W410))/'STS Analysis'!G410,"")</f>
        <v/>
      </c>
      <c r="G410" s="392" t="str">
        <f>+IFERROR(('STS Analysis'!H410-'STS Analysis'!X410)/'STS Analysis'!H410,"")</f>
        <v/>
      </c>
      <c r="H410" s="392" t="str">
        <f>+IFERROR(('STS Analysis'!I410-'STS Analysis'!Y410)/'STS Analysis'!I410,"")</f>
        <v/>
      </c>
      <c r="I410" s="392" t="str">
        <f>+IFERROR(('STS Analysis'!J410-'STS Analysis'!Z410)/'STS Analysis'!J410,"")</f>
        <v/>
      </c>
      <c r="J410" s="392" t="str">
        <f>+IFERROR(('STS Analysis'!W410-'STS Analysis'!AD410/1000)/'STS Analysis'!W410,"")</f>
        <v/>
      </c>
      <c r="K410" s="392" t="str">
        <f>+IFERROR(('STS Analysis'!X410-'STS Analysis'!AE410)/'STS Analysis'!X410,"")</f>
        <v/>
      </c>
      <c r="L410" s="392" t="str">
        <f>+IFERROR(('STS Analysis'!Y410-'STS Analysis'!AF410)/'STS Analysis'!Y410,"")</f>
        <v/>
      </c>
      <c r="M410" s="392" t="str">
        <f>+IFERROR(('STS Analysis'!Z410-'STS Analysis'!AG410)/'STS Analysis'!Z410,"")</f>
        <v/>
      </c>
      <c r="N410" s="392" t="str">
        <f>+IFERROR(('STS Analysis'!AD410-'STS Analysis'!AK410)/'STS Analysis'!AD410,"")</f>
        <v/>
      </c>
      <c r="O410" s="392" t="str">
        <f>+IFERROR(('STS Analysis'!AE410-'STS Analysis'!AL410)/'STS Analysis'!AE410,"")</f>
        <v/>
      </c>
      <c r="P410" s="392" t="str">
        <f>+IFERROR(('STS Analysis'!AF410-'STS Analysis'!AM410)/'STS Analysis'!AF410,"")</f>
        <v/>
      </c>
      <c r="Q410" s="392" t="str">
        <f>+IFERROR(('STS Analysis'!AG410-'STS Analysis'!AN410)/'STS Analysis'!AG410,"")</f>
        <v/>
      </c>
      <c r="R410" s="392" t="str">
        <f>+IFERROR(('STS Analysis'!AK410-'STS Analysis'!AQ410)/'STS Analysis'!AK410,"")</f>
        <v/>
      </c>
      <c r="S410" s="392" t="str">
        <f>+IFERROR(('STS Analysis'!AL410-'STS Analysis'!AX410)/'STS Analysis'!AL410,"")</f>
        <v/>
      </c>
      <c r="T410" s="392" t="str">
        <f>+IFERROR(('STS Analysis'!AM410-'STS Analysis'!AY410)/'STS Analysis'!AM410,"")</f>
        <v/>
      </c>
      <c r="U410" s="392" t="str">
        <f>+IFERROR(('STS Analysis'!AN410-'STS Analysis'!AZ410)/'STS Analysis'!AN410,"")</f>
        <v/>
      </c>
      <c r="V410" s="392" t="str">
        <f>+IFERROR(('STS Analysis'!D410-'STS Analysis'!AQ410/1000)/'STS Analysis'!D410,"")</f>
        <v/>
      </c>
      <c r="W410" s="392" t="str">
        <f>+IFERROR(('STS Analysis'!E410-'STS Analysis'!AX410)/'STS Analysis'!E410,"")</f>
        <v/>
      </c>
      <c r="X410" s="392" t="str">
        <f>+IFERROR(('STS Analysis'!I410-'STS Analysis'!AY410)/'STS Analysis'!I410,"")</f>
        <v/>
      </c>
      <c r="Y410" s="392" t="str">
        <f>+IFERROR(('STS Analysis'!J410-'STS Analysis'!AZ410)/'STS Analysis'!J410,"")</f>
        <v/>
      </c>
      <c r="Z410" s="392" t="str">
        <f>+IFERROR(('STS Analysis'!K410-'STS Analysis'!BA410)/'STS Analysis'!K410,"")</f>
        <v/>
      </c>
      <c r="AA410" s="392"/>
      <c r="AB410" s="392" t="str">
        <f>+IFERROR(('STS Analysis'!H410-'STS Analysis'!BD410)/'STS Analysis'!H410,"")</f>
        <v/>
      </c>
      <c r="AC410" s="392" t="str">
        <f>+IFERROR(('STS Analysis'!I410-'STS Analysis'!BE410)/'STS Analysis'!I410,"")</f>
        <v/>
      </c>
      <c r="AD410" s="392" t="str">
        <f>+IFERROR(('STS Analysis'!J410-'STS Analysis'!BF410)/'STS Analysis'!J410,"")</f>
        <v/>
      </c>
      <c r="AE410" s="392" t="str">
        <f>+IFERROR(('STS Analysis'!BC410-'STS Analysis'!BI410)/'STS Analysis'!BC410,"")</f>
        <v/>
      </c>
      <c r="AF410" s="392" t="str">
        <f>+IFERROR(('STS Analysis'!BD410-'STS Analysis'!BJ410)/'STS Analysis'!BD410,"")</f>
        <v/>
      </c>
      <c r="AG410" s="392" t="str">
        <f>+IFERROR(('STS Analysis'!BE410-'STS Analysis'!BK410)/'STS Analysis'!BE410,"")</f>
        <v/>
      </c>
      <c r="AH410" s="392" t="str">
        <f>+IFERROR(('STS Analysis'!BF410-'STS Analysis'!BL410)/'STS Analysis'!BF410,"")</f>
        <v/>
      </c>
      <c r="AI410" s="392" t="str">
        <f>+IFERROR(('STS Analysis'!D410-'STS Analysis'!BI410/1000)/'STS Analysis'!D410,"")</f>
        <v/>
      </c>
      <c r="AJ410" s="392" t="str">
        <f>+IFERROR(('STS Analysis'!E410-'STS Analysis'!BJ410)/'STS Analysis'!E410,"")</f>
        <v/>
      </c>
      <c r="AK410" s="392" t="str">
        <f>+IFERROR(('STS Analysis'!I410-'STS Analysis'!BK410)/'STS Analysis'!I410,"")</f>
        <v/>
      </c>
      <c r="AL410" s="392" t="str">
        <f>+IFERROR(('STS Analysis'!J410-'STS Analysis'!BL410)/'STS Analysis'!J410,"")</f>
        <v/>
      </c>
      <c r="AM410" s="392" t="str">
        <f>+IFERROR(('STS Analysis'!K410-'STS Analysis'!BM410)/'STS Analysis'!K410,"")</f>
        <v/>
      </c>
      <c r="AN410" s="392"/>
    </row>
    <row r="411" spans="1:40" ht="15" thickBot="1" x14ac:dyDescent="0.4">
      <c r="A411" s="306">
        <v>43822</v>
      </c>
      <c r="B411" s="381">
        <f>+IFERROR(('STS Analysis'!D411-'STS Analysis'!G411)/'STS Analysis'!D411,"")</f>
        <v>0.39402848879480562</v>
      </c>
      <c r="C411" s="382" t="str">
        <f>+IFERROR(('STS Analysis'!E411-'STS Analysis'!H411)/'STS Analysis'!E411,"")</f>
        <v/>
      </c>
      <c r="D411" s="383">
        <f>IFERROR(('STS Analysis'!D411-'STS Analysis'!G411)/('STS Analysis'!N411-'STS Analysis'!G411),"")</f>
        <v>7.5342502425358199E-2</v>
      </c>
      <c r="E411" s="384"/>
      <c r="F411" s="385" t="str">
        <f>+IFERROR(('STS Analysis'!G411-('STS Analysis'!W411))/'STS Analysis'!G411,"")</f>
        <v/>
      </c>
      <c r="G411" s="386" t="str">
        <f>+IFERROR(('STS Analysis'!H411-'STS Analysis'!X411)/'STS Analysis'!H411,"")</f>
        <v/>
      </c>
      <c r="H411" s="386" t="str">
        <f>+IFERROR(('STS Analysis'!I411-'STS Analysis'!Y411)/'STS Analysis'!I411,"")</f>
        <v/>
      </c>
      <c r="I411" s="386" t="str">
        <f>+IFERROR(('STS Analysis'!J411-'STS Analysis'!Z411)/'STS Analysis'!J411,"")</f>
        <v/>
      </c>
      <c r="J411" s="381" t="str">
        <f>+IFERROR(('STS Analysis'!W411-'STS Analysis'!AD411/1000)/'STS Analysis'!W411,"")</f>
        <v/>
      </c>
      <c r="K411" s="386" t="str">
        <f>+IFERROR(('STS Analysis'!X411-'STS Analysis'!AE411)/'STS Analysis'!X411,"")</f>
        <v/>
      </c>
      <c r="L411" s="386" t="str">
        <f>+IFERROR(('STS Analysis'!Y411-'STS Analysis'!AF411)/'STS Analysis'!Y411,"")</f>
        <v/>
      </c>
      <c r="M411" s="386" t="str">
        <f>+IFERROR(('STS Analysis'!Z411-'STS Analysis'!AG411)/'STS Analysis'!Z411,"")</f>
        <v/>
      </c>
      <c r="N411" s="381" t="str">
        <f>+IFERROR(('STS Analysis'!AD411-'STS Analysis'!AK411)/'STS Analysis'!AD411,"")</f>
        <v/>
      </c>
      <c r="O411" s="386" t="str">
        <f>+IFERROR(('STS Analysis'!AE411-'STS Analysis'!AL411)/'STS Analysis'!AE411,"")</f>
        <v/>
      </c>
      <c r="P411" s="386" t="str">
        <f>+IFERROR(('STS Analysis'!AF411-'STS Analysis'!AM411)/'STS Analysis'!AF411,"")</f>
        <v/>
      </c>
      <c r="Q411" s="386" t="str">
        <f>+IFERROR(('STS Analysis'!AG411-'STS Analysis'!AN411)/'STS Analysis'!AG411,"")</f>
        <v/>
      </c>
      <c r="R411" s="381" t="str">
        <f>+IFERROR(('STS Analysis'!AK411-'STS Analysis'!AQ411)/'STS Analysis'!AK411,"")</f>
        <v/>
      </c>
      <c r="S411" s="386" t="str">
        <f>+IFERROR(('STS Analysis'!AL411-'STS Analysis'!AX411)/'STS Analysis'!AL411,"")</f>
        <v/>
      </c>
      <c r="T411" s="386" t="str">
        <f>+IFERROR(('STS Analysis'!AM411-'STS Analysis'!AY411)/'STS Analysis'!AM411,"")</f>
        <v/>
      </c>
      <c r="U411" s="387" t="str">
        <f>+IFERROR(('STS Analysis'!AN411-'STS Analysis'!AZ411)/'STS Analysis'!AN411,"")</f>
        <v/>
      </c>
      <c r="V411" s="385" t="str">
        <f>+IFERROR(('STS Analysis'!D411-'STS Analysis'!AQ411/1000)/'STS Analysis'!D411,"")</f>
        <v/>
      </c>
      <c r="W411" s="388" t="str">
        <f>+IFERROR(('STS Analysis'!E411-'STS Analysis'!AX411)/'STS Analysis'!E411,"")</f>
        <v/>
      </c>
      <c r="X411" s="386" t="str">
        <f>+IFERROR(('STS Analysis'!I411-'STS Analysis'!AY411)/'STS Analysis'!I411,"")</f>
        <v/>
      </c>
      <c r="Y411" s="386" t="str">
        <f>+IFERROR(('STS Analysis'!J411-'STS Analysis'!AZ411)/'STS Analysis'!J411,"")</f>
        <v/>
      </c>
      <c r="Z411" s="389" t="str">
        <f>+IFERROR(('STS Analysis'!K411-'STS Analysis'!BA411)/'STS Analysis'!K411,"")</f>
        <v/>
      </c>
      <c r="AA411" s="381"/>
      <c r="AB411" s="386" t="str">
        <f>+IFERROR(('STS Analysis'!H411-'STS Analysis'!BD411)/'STS Analysis'!H411,"")</f>
        <v/>
      </c>
      <c r="AC411" s="386" t="str">
        <f>+IFERROR(('STS Analysis'!I411-'STS Analysis'!BE411)/'STS Analysis'!I411,"")</f>
        <v/>
      </c>
      <c r="AD411" s="387" t="str">
        <f>+IFERROR(('STS Analysis'!J411-'STS Analysis'!BF411)/'STS Analysis'!J411,"")</f>
        <v/>
      </c>
      <c r="AE411" s="385" t="str">
        <f>+IFERROR(('STS Analysis'!BC411-'STS Analysis'!BI411)/'STS Analysis'!BC411,"")</f>
        <v/>
      </c>
      <c r="AF411" s="386" t="str">
        <f>+IFERROR(('STS Analysis'!BD411-'STS Analysis'!BJ411)/'STS Analysis'!BD411,"")</f>
        <v/>
      </c>
      <c r="AG411" s="386" t="str">
        <f>+IFERROR(('STS Analysis'!BE411-'STS Analysis'!BK411)/'STS Analysis'!BE411,"")</f>
        <v/>
      </c>
      <c r="AH411" s="386" t="str">
        <f>+IFERROR(('STS Analysis'!BF411-'STS Analysis'!BL411)/'STS Analysis'!BF411,"")</f>
        <v/>
      </c>
      <c r="AI411" s="381" t="str">
        <f>+IFERROR(('STS Analysis'!D411-'STS Analysis'!BI411/1000)/'STS Analysis'!D411,"")</f>
        <v/>
      </c>
      <c r="AJ411" s="390" t="str">
        <f>+IFERROR(('STS Analysis'!E411-'STS Analysis'!BJ411)/'STS Analysis'!E411,"")</f>
        <v/>
      </c>
      <c r="AK411" s="386" t="str">
        <f>+IFERROR(('STS Analysis'!I411-'STS Analysis'!BK411)/'STS Analysis'!I411,"")</f>
        <v/>
      </c>
      <c r="AL411" s="386" t="str">
        <f>+IFERROR(('STS Analysis'!J411-'STS Analysis'!BL411)/'STS Analysis'!J411,"")</f>
        <v/>
      </c>
      <c r="AM411" s="387" t="str">
        <f>+IFERROR(('STS Analysis'!K411-'STS Analysis'!BM411)/'STS Analysis'!K411,"")</f>
        <v/>
      </c>
      <c r="AN411" s="391"/>
    </row>
    <row r="412" spans="1:40" ht="15" thickBot="1" x14ac:dyDescent="0.4">
      <c r="A412" s="306">
        <v>43823</v>
      </c>
      <c r="B412" s="381" t="str">
        <f>+IFERROR(('STS Analysis'!D412-'STS Analysis'!G412)/'STS Analysis'!D412,"")</f>
        <v/>
      </c>
      <c r="C412" s="382" t="str">
        <f>+IFERROR(('STS Analysis'!E412-'STS Analysis'!H412)/'STS Analysis'!E412,"")</f>
        <v/>
      </c>
      <c r="D412" s="383" t="str">
        <f>IFERROR(('STS Analysis'!D412-'STS Analysis'!G412)/('STS Analysis'!N412-'STS Analysis'!G412),"")</f>
        <v/>
      </c>
      <c r="E412" s="384"/>
      <c r="F412" s="385" t="str">
        <f>+IFERROR(('STS Analysis'!G412-('STS Analysis'!W412))/'STS Analysis'!G412,"")</f>
        <v/>
      </c>
      <c r="G412" s="386" t="str">
        <f>+IFERROR(('STS Analysis'!H412-'STS Analysis'!X412)/'STS Analysis'!H412,"")</f>
        <v/>
      </c>
      <c r="H412" s="386" t="str">
        <f>+IFERROR(('STS Analysis'!I412-'STS Analysis'!Y412)/'STS Analysis'!I412,"")</f>
        <v/>
      </c>
      <c r="I412" s="386" t="str">
        <f>+IFERROR(('STS Analysis'!J412-'STS Analysis'!Z412)/'STS Analysis'!J412,"")</f>
        <v/>
      </c>
      <c r="J412" s="381" t="str">
        <f>+IFERROR(('STS Analysis'!W412-'STS Analysis'!AD412/1000)/'STS Analysis'!W412,"")</f>
        <v/>
      </c>
      <c r="K412" s="386" t="str">
        <f>+IFERROR(('STS Analysis'!X412-'STS Analysis'!AE412)/'STS Analysis'!X412,"")</f>
        <v/>
      </c>
      <c r="L412" s="386" t="str">
        <f>+IFERROR(('STS Analysis'!Y412-'STS Analysis'!AF412)/'STS Analysis'!Y412,"")</f>
        <v/>
      </c>
      <c r="M412" s="386" t="str">
        <f>+IFERROR(('STS Analysis'!Z412-'STS Analysis'!AG412)/'STS Analysis'!Z412,"")</f>
        <v/>
      </c>
      <c r="N412" s="381" t="str">
        <f>+IFERROR(('STS Analysis'!AD412-'STS Analysis'!AK412)/'STS Analysis'!AD412,"")</f>
        <v/>
      </c>
      <c r="O412" s="386" t="str">
        <f>+IFERROR(('STS Analysis'!AE412-'STS Analysis'!AL412)/'STS Analysis'!AE412,"")</f>
        <v/>
      </c>
      <c r="P412" s="386" t="str">
        <f>+IFERROR(('STS Analysis'!AF412-'STS Analysis'!AM412)/'STS Analysis'!AF412,"")</f>
        <v/>
      </c>
      <c r="Q412" s="386" t="str">
        <f>+IFERROR(('STS Analysis'!AG412-'STS Analysis'!AN412)/'STS Analysis'!AG412,"")</f>
        <v/>
      </c>
      <c r="R412" s="381" t="str">
        <f>+IFERROR(('STS Analysis'!AK412-'STS Analysis'!AQ412)/'STS Analysis'!AK412,"")</f>
        <v/>
      </c>
      <c r="S412" s="386" t="str">
        <f>+IFERROR(('STS Analysis'!AL412-'STS Analysis'!AX412)/'STS Analysis'!AL412,"")</f>
        <v/>
      </c>
      <c r="T412" s="386" t="str">
        <f>+IFERROR(('STS Analysis'!AM412-'STS Analysis'!AY412)/'STS Analysis'!AM412,"")</f>
        <v/>
      </c>
      <c r="U412" s="387" t="str">
        <f>+IFERROR(('STS Analysis'!AN412-'STS Analysis'!AZ412)/'STS Analysis'!AN412,"")</f>
        <v/>
      </c>
      <c r="V412" s="385" t="str">
        <f>+IFERROR(('STS Analysis'!D412-'STS Analysis'!AQ412/1000)/'STS Analysis'!D412,"")</f>
        <v/>
      </c>
      <c r="W412" s="388" t="str">
        <f>+IFERROR(('STS Analysis'!E412-'STS Analysis'!AX412)/'STS Analysis'!E412,"")</f>
        <v/>
      </c>
      <c r="X412" s="386" t="str">
        <f>+IFERROR(('STS Analysis'!I412-'STS Analysis'!AY412)/'STS Analysis'!I412,"")</f>
        <v/>
      </c>
      <c r="Y412" s="386" t="str">
        <f>+IFERROR(('STS Analysis'!J412-'STS Analysis'!AZ412)/'STS Analysis'!J412,"")</f>
        <v/>
      </c>
      <c r="Z412" s="389" t="str">
        <f>+IFERROR(('STS Analysis'!K412-'STS Analysis'!BA412)/'STS Analysis'!K412,"")</f>
        <v/>
      </c>
      <c r="AA412" s="381"/>
      <c r="AB412" s="386" t="str">
        <f>+IFERROR(('STS Analysis'!H412-'STS Analysis'!BD412)/'STS Analysis'!H412,"")</f>
        <v/>
      </c>
      <c r="AC412" s="386" t="str">
        <f>+IFERROR(('STS Analysis'!I412-'STS Analysis'!BE412)/'STS Analysis'!I412,"")</f>
        <v/>
      </c>
      <c r="AD412" s="387" t="str">
        <f>+IFERROR(('STS Analysis'!J412-'STS Analysis'!BF412)/'STS Analysis'!J412,"")</f>
        <v/>
      </c>
      <c r="AE412" s="385" t="str">
        <f>+IFERROR(('STS Analysis'!BC412-'STS Analysis'!BI412)/'STS Analysis'!BC412,"")</f>
        <v/>
      </c>
      <c r="AF412" s="386" t="str">
        <f>+IFERROR(('STS Analysis'!BD412-'STS Analysis'!BJ412)/'STS Analysis'!BD412,"")</f>
        <v/>
      </c>
      <c r="AG412" s="386" t="str">
        <f>+IFERROR(('STS Analysis'!BE412-'STS Analysis'!BK412)/'STS Analysis'!BE412,"")</f>
        <v/>
      </c>
      <c r="AH412" s="386" t="str">
        <f>+IFERROR(('STS Analysis'!BF412-'STS Analysis'!BL412)/'STS Analysis'!BF412,"")</f>
        <v/>
      </c>
      <c r="AI412" s="381" t="str">
        <f>+IFERROR(('STS Analysis'!D412-'STS Analysis'!BI412/1000)/'STS Analysis'!D412,"")</f>
        <v/>
      </c>
      <c r="AJ412" s="390" t="str">
        <f>+IFERROR(('STS Analysis'!E412-'STS Analysis'!BJ412)/'STS Analysis'!E412,"")</f>
        <v/>
      </c>
      <c r="AK412" s="386" t="str">
        <f>+IFERROR(('STS Analysis'!I412-'STS Analysis'!BK412)/'STS Analysis'!I412,"")</f>
        <v/>
      </c>
      <c r="AL412" s="386" t="str">
        <f>+IFERROR(('STS Analysis'!J412-'STS Analysis'!BL412)/'STS Analysis'!J412,"")</f>
        <v/>
      </c>
      <c r="AM412" s="387" t="str">
        <f>+IFERROR(('STS Analysis'!K412-'STS Analysis'!BM412)/'STS Analysis'!K412,"")</f>
        <v/>
      </c>
      <c r="AN412" s="391"/>
    </row>
    <row r="413" spans="1:40" ht="15" thickBot="1" x14ac:dyDescent="0.4">
      <c r="A413" s="306">
        <v>43824</v>
      </c>
      <c r="B413" s="381">
        <f>+IFERROR(('STS Analysis'!D413-'STS Analysis'!G413)/'STS Analysis'!D413,"")</f>
        <v>0.28281105756384262</v>
      </c>
      <c r="C413" s="382">
        <f>+IFERROR(('STS Analysis'!E413-'STS Analysis'!H413)/'STS Analysis'!E413,"")</f>
        <v>0.41212121212121211</v>
      </c>
      <c r="D413" s="383">
        <f>IFERROR(('STS Analysis'!D413-'STS Analysis'!G413)/('STS Analysis'!N413-'STS Analysis'!G413),"")</f>
        <v>6.9020908462152197E-2</v>
      </c>
      <c r="E413" s="384"/>
      <c r="F413" s="385">
        <f>+IFERROR(('STS Analysis'!G413-('STS Analysis'!W413))/'STS Analysis'!G413,"")</f>
        <v>0.18071005318267241</v>
      </c>
      <c r="G413" s="386">
        <f>+IFERROR(('STS Analysis'!H413-'STS Analysis'!X413)/'STS Analysis'!H413,"")</f>
        <v>6.1855670103092786E-2</v>
      </c>
      <c r="H413" s="386">
        <f>+IFERROR(('STS Analysis'!I413-'STS Analysis'!Y413)/'STS Analysis'!I413,"")</f>
        <v>9.2307692307692313E-2</v>
      </c>
      <c r="I413" s="386">
        <f>+IFERROR(('STS Analysis'!J413-'STS Analysis'!Z413)/'STS Analysis'!J413,"")</f>
        <v>5.5555555555555552E-2</v>
      </c>
      <c r="J413" s="381">
        <f>+IFERROR(('STS Analysis'!W413-'STS Analysis'!AD413/1000)/'STS Analysis'!W413,"")</f>
        <v>8.5097781801721853E-2</v>
      </c>
      <c r="K413" s="386">
        <f>+IFERROR(('STS Analysis'!X413-'STS Analysis'!AE413)/'STS Analysis'!X413,"")</f>
        <v>-9.8901098901098897E-2</v>
      </c>
      <c r="L413" s="386">
        <f>+IFERROR(('STS Analysis'!Y413-'STS Analysis'!AF413)/'STS Analysis'!Y413,"")</f>
        <v>-0.12994350282485875</v>
      </c>
      <c r="M413" s="386">
        <f>+IFERROR(('STS Analysis'!Z413-'STS Analysis'!AG413)/'STS Analysis'!Z413,"")</f>
        <v>-0.38235294117647056</v>
      </c>
      <c r="N413" s="381" t="str">
        <f>+IFERROR(('STS Analysis'!AD413-'STS Analysis'!AK413)/'STS Analysis'!AD413,"")</f>
        <v/>
      </c>
      <c r="O413" s="386" t="str">
        <f>+IFERROR(('STS Analysis'!AE413-'STS Analysis'!AL413)/'STS Analysis'!AE413,"")</f>
        <v/>
      </c>
      <c r="P413" s="386" t="str">
        <f>+IFERROR(('STS Analysis'!AF413-'STS Analysis'!AM413)/'STS Analysis'!AF413,"")</f>
        <v/>
      </c>
      <c r="Q413" s="386" t="str">
        <f>+IFERROR(('STS Analysis'!AG413-'STS Analysis'!AN413)/'STS Analysis'!AG413,"")</f>
        <v/>
      </c>
      <c r="R413" s="381" t="str">
        <f>+IFERROR(('STS Analysis'!AK413-'STS Analysis'!AQ413)/'STS Analysis'!AK413,"")</f>
        <v/>
      </c>
      <c r="S413" s="386" t="str">
        <f>+IFERROR(('STS Analysis'!AL413-'STS Analysis'!AX413)/'STS Analysis'!AL413,"")</f>
        <v/>
      </c>
      <c r="T413" s="386" t="str">
        <f>+IFERROR(('STS Analysis'!AM413-'STS Analysis'!AY413)/'STS Analysis'!AM413,"")</f>
        <v/>
      </c>
      <c r="U413" s="387" t="str">
        <f>+IFERROR(('STS Analysis'!AN413-'STS Analysis'!AZ413)/'STS Analysis'!AN413,"")</f>
        <v/>
      </c>
      <c r="V413" s="385">
        <f>+IFERROR(('STS Analysis'!D413-'STS Analysis'!AQ413/1000)/'STS Analysis'!D413,"")</f>
        <v>0.95011435613727369</v>
      </c>
      <c r="W413" s="388">
        <f>+IFERROR(('STS Analysis'!E413-'STS Analysis'!AX413)/'STS Analysis'!E413,"")</f>
        <v>1</v>
      </c>
      <c r="X413" s="386">
        <f>+IFERROR(('STS Analysis'!I413-'STS Analysis'!AY413)/'STS Analysis'!I413,"")</f>
        <v>0.517948717948718</v>
      </c>
      <c r="Y413" s="386">
        <f>+IFERROR(('STS Analysis'!J413-'STS Analysis'!AZ413)/'STS Analysis'!J413,"")</f>
        <v>1</v>
      </c>
      <c r="Z413" s="389">
        <f>+IFERROR(('STS Analysis'!K413-'STS Analysis'!BA413)/'STS Analysis'!K413,"")</f>
        <v>1</v>
      </c>
      <c r="AA413" s="381"/>
      <c r="AB413" s="386">
        <f>+IFERROR(('STS Analysis'!H413-'STS Analysis'!BD413)/'STS Analysis'!H413,"")</f>
        <v>1</v>
      </c>
      <c r="AC413" s="386">
        <f>+IFERROR(('STS Analysis'!I413-'STS Analysis'!BE413)/'STS Analysis'!I413,"")</f>
        <v>0.82051282051282048</v>
      </c>
      <c r="AD413" s="387">
        <f>+IFERROR(('STS Analysis'!J413-'STS Analysis'!BF413)/'STS Analysis'!J413,"")</f>
        <v>-0.78703703703703709</v>
      </c>
      <c r="AE413" s="385">
        <f>+IFERROR(('STS Analysis'!BC413-'STS Analysis'!BI413)/'STS Analysis'!BC413,"")</f>
        <v>0.23255813953488558</v>
      </c>
      <c r="AF413" s="386" t="str">
        <f>+IFERROR(('STS Analysis'!BD413-'STS Analysis'!BJ413)/'STS Analysis'!BD413,"")</f>
        <v/>
      </c>
      <c r="AG413" s="386">
        <f>+IFERROR(('STS Analysis'!BE413-'STS Analysis'!BK413)/'STS Analysis'!BE413,"")</f>
        <v>0.25714285714285712</v>
      </c>
      <c r="AH413" s="386">
        <f>+IFERROR(('STS Analysis'!BF413-'STS Analysis'!BL413)/'STS Analysis'!BF413,"")</f>
        <v>0.28497409326424872</v>
      </c>
      <c r="AI413" s="381">
        <f>+IFERROR(('STS Analysis'!D413-'STS Analysis'!BI413/1000)/'STS Analysis'!D413,"")</f>
        <v>0.99783391283227629</v>
      </c>
      <c r="AJ413" s="390">
        <f>+IFERROR(('STS Analysis'!E413-'STS Analysis'!BJ413)/'STS Analysis'!E413,"")</f>
        <v>1</v>
      </c>
      <c r="AK413" s="386">
        <f>+IFERROR(('STS Analysis'!I413-'STS Analysis'!BK413)/'STS Analysis'!I413,"")</f>
        <v>0.8666666666666667</v>
      </c>
      <c r="AL413" s="386">
        <f>+IFERROR(('STS Analysis'!J413-'STS Analysis'!BL413)/'STS Analysis'!J413,"")</f>
        <v>-0.27777777777777779</v>
      </c>
      <c r="AM413" s="387">
        <f>+IFERROR(('STS Analysis'!K413-'STS Analysis'!BM413)/'STS Analysis'!K413,"")</f>
        <v>1</v>
      </c>
      <c r="AN413" s="391"/>
    </row>
    <row r="414" spans="1:40" ht="15" thickBot="1" x14ac:dyDescent="0.4">
      <c r="A414" s="306">
        <v>43825</v>
      </c>
      <c r="B414" s="381" t="str">
        <f>+IFERROR(('STS Analysis'!D414-'STS Analysis'!G414)/'STS Analysis'!D414,"")</f>
        <v/>
      </c>
      <c r="C414" s="382" t="str">
        <f>+IFERROR(('STS Analysis'!E414-'STS Analysis'!H414)/'STS Analysis'!E414,"")</f>
        <v/>
      </c>
      <c r="D414" s="383" t="str">
        <f>IFERROR(('STS Analysis'!D414-'STS Analysis'!G414)/('STS Analysis'!N414-'STS Analysis'!G414),"")</f>
        <v/>
      </c>
      <c r="E414" s="384"/>
      <c r="F414" s="385" t="str">
        <f>+IFERROR(('STS Analysis'!G414-('STS Analysis'!W414))/'STS Analysis'!G414,"")</f>
        <v/>
      </c>
      <c r="G414" s="386" t="str">
        <f>+IFERROR(('STS Analysis'!H414-'STS Analysis'!X414)/'STS Analysis'!H414,"")</f>
        <v/>
      </c>
      <c r="H414" s="386" t="str">
        <f>+IFERROR(('STS Analysis'!I414-'STS Analysis'!Y414)/'STS Analysis'!I414,"")</f>
        <v/>
      </c>
      <c r="I414" s="386" t="str">
        <f>+IFERROR(('STS Analysis'!J414-'STS Analysis'!Z414)/'STS Analysis'!J414,"")</f>
        <v/>
      </c>
      <c r="J414" s="381" t="str">
        <f>+IFERROR(('STS Analysis'!W414-'STS Analysis'!AD414/1000)/'STS Analysis'!W414,"")</f>
        <v/>
      </c>
      <c r="K414" s="386" t="str">
        <f>+IFERROR(('STS Analysis'!X414-'STS Analysis'!AE414)/'STS Analysis'!X414,"")</f>
        <v/>
      </c>
      <c r="L414" s="386" t="str">
        <f>+IFERROR(('STS Analysis'!Y414-'STS Analysis'!AF414)/'STS Analysis'!Y414,"")</f>
        <v/>
      </c>
      <c r="M414" s="386" t="str">
        <f>+IFERROR(('STS Analysis'!Z414-'STS Analysis'!AG414)/'STS Analysis'!Z414,"")</f>
        <v/>
      </c>
      <c r="N414" s="381" t="str">
        <f>+IFERROR(('STS Analysis'!AD414-'STS Analysis'!AK414)/'STS Analysis'!AD414,"")</f>
        <v/>
      </c>
      <c r="O414" s="386" t="str">
        <f>+IFERROR(('STS Analysis'!AE414-'STS Analysis'!AL414)/'STS Analysis'!AE414,"")</f>
        <v/>
      </c>
      <c r="P414" s="386" t="str">
        <f>+IFERROR(('STS Analysis'!AF414-'STS Analysis'!AM414)/'STS Analysis'!AF414,"")</f>
        <v/>
      </c>
      <c r="Q414" s="386" t="str">
        <f>+IFERROR(('STS Analysis'!AG414-'STS Analysis'!AN414)/'STS Analysis'!AG414,"")</f>
        <v/>
      </c>
      <c r="R414" s="381" t="str">
        <f>+IFERROR(('STS Analysis'!AK414-'STS Analysis'!AQ414)/'STS Analysis'!AK414,"")</f>
        <v/>
      </c>
      <c r="S414" s="386" t="str">
        <f>+IFERROR(('STS Analysis'!AL414-'STS Analysis'!AX414)/'STS Analysis'!AL414,"")</f>
        <v/>
      </c>
      <c r="T414" s="386" t="str">
        <f>+IFERROR(('STS Analysis'!AM414-'STS Analysis'!AY414)/'STS Analysis'!AM414,"")</f>
        <v/>
      </c>
      <c r="U414" s="387" t="str">
        <f>+IFERROR(('STS Analysis'!AN414-'STS Analysis'!AZ414)/'STS Analysis'!AN414,"")</f>
        <v/>
      </c>
      <c r="V414" s="385" t="str">
        <f>+IFERROR(('STS Analysis'!D414-'STS Analysis'!AQ414/1000)/'STS Analysis'!D414,"")</f>
        <v/>
      </c>
      <c r="W414" s="388" t="str">
        <f>+IFERROR(('STS Analysis'!E414-'STS Analysis'!AX414)/'STS Analysis'!E414,"")</f>
        <v/>
      </c>
      <c r="X414" s="386" t="str">
        <f>+IFERROR(('STS Analysis'!I414-'STS Analysis'!AY414)/'STS Analysis'!I414,"")</f>
        <v/>
      </c>
      <c r="Y414" s="386" t="str">
        <f>+IFERROR(('STS Analysis'!J414-'STS Analysis'!AZ414)/'STS Analysis'!J414,"")</f>
        <v/>
      </c>
      <c r="Z414" s="389" t="str">
        <f>+IFERROR(('STS Analysis'!K414-'STS Analysis'!BA414)/'STS Analysis'!K414,"")</f>
        <v/>
      </c>
      <c r="AA414" s="381"/>
      <c r="AB414" s="386" t="str">
        <f>+IFERROR(('STS Analysis'!H414-'STS Analysis'!BD414)/'STS Analysis'!H414,"")</f>
        <v/>
      </c>
      <c r="AC414" s="386" t="str">
        <f>+IFERROR(('STS Analysis'!I414-'STS Analysis'!BE414)/'STS Analysis'!I414,"")</f>
        <v/>
      </c>
      <c r="AD414" s="387" t="str">
        <f>+IFERROR(('STS Analysis'!J414-'STS Analysis'!BF414)/'STS Analysis'!J414,"")</f>
        <v/>
      </c>
      <c r="AE414" s="385" t="str">
        <f>+IFERROR(('STS Analysis'!BC414-'STS Analysis'!BI414)/'STS Analysis'!BC414,"")</f>
        <v/>
      </c>
      <c r="AF414" s="386" t="str">
        <f>+IFERROR(('STS Analysis'!BD414-'STS Analysis'!BJ414)/'STS Analysis'!BD414,"")</f>
        <v/>
      </c>
      <c r="AG414" s="386" t="str">
        <f>+IFERROR(('STS Analysis'!BE414-'STS Analysis'!BK414)/'STS Analysis'!BE414,"")</f>
        <v/>
      </c>
      <c r="AH414" s="386" t="str">
        <f>+IFERROR(('STS Analysis'!BF414-'STS Analysis'!BL414)/'STS Analysis'!BF414,"")</f>
        <v/>
      </c>
      <c r="AI414" s="381" t="str">
        <f>+IFERROR(('STS Analysis'!D414-'STS Analysis'!BI414/1000)/'STS Analysis'!D414,"")</f>
        <v/>
      </c>
      <c r="AJ414" s="390" t="str">
        <f>+IFERROR(('STS Analysis'!E414-'STS Analysis'!BJ414)/'STS Analysis'!E414,"")</f>
        <v/>
      </c>
      <c r="AK414" s="386" t="str">
        <f>+IFERROR(('STS Analysis'!I414-'STS Analysis'!BK414)/'STS Analysis'!I414,"")</f>
        <v/>
      </c>
      <c r="AL414" s="386" t="str">
        <f>+IFERROR(('STS Analysis'!J414-'STS Analysis'!BL414)/'STS Analysis'!J414,"")</f>
        <v/>
      </c>
      <c r="AM414" s="387" t="str">
        <f>+IFERROR(('STS Analysis'!K414-'STS Analysis'!BM414)/'STS Analysis'!K414,"")</f>
        <v/>
      </c>
      <c r="AN414" s="391"/>
    </row>
    <row r="415" spans="1:40" ht="15" thickBot="1" x14ac:dyDescent="0.4">
      <c r="A415" s="306">
        <v>43826</v>
      </c>
      <c r="B415" s="381">
        <f>+IFERROR(('STS Analysis'!D415-'STS Analysis'!G415)/'STS Analysis'!D415,"")</f>
        <v>0.20396731325919457</v>
      </c>
      <c r="C415" s="382" t="str">
        <f>+IFERROR(('STS Analysis'!E415-'STS Analysis'!H415)/'STS Analysis'!E415,"")</f>
        <v/>
      </c>
      <c r="D415" s="383">
        <f>IFERROR(('STS Analysis'!D415-'STS Analysis'!G415)/('STS Analysis'!N415-'STS Analysis'!G415),"")</f>
        <v>4.5523544741836265E-2</v>
      </c>
      <c r="E415" s="384"/>
      <c r="F415" s="385" t="str">
        <f>+IFERROR(('STS Analysis'!G415-('STS Analysis'!W415))/'STS Analysis'!G415,"")</f>
        <v/>
      </c>
      <c r="G415" s="386" t="str">
        <f>+IFERROR(('STS Analysis'!H415-'STS Analysis'!X415)/'STS Analysis'!H415,"")</f>
        <v/>
      </c>
      <c r="H415" s="386" t="str">
        <f>+IFERROR(('STS Analysis'!I415-'STS Analysis'!Y415)/'STS Analysis'!I415,"")</f>
        <v/>
      </c>
      <c r="I415" s="386" t="str">
        <f>+IFERROR(('STS Analysis'!J415-'STS Analysis'!Z415)/'STS Analysis'!J415,"")</f>
        <v/>
      </c>
      <c r="J415" s="381" t="str">
        <f>+IFERROR(('STS Analysis'!W415-'STS Analysis'!AD415/1000)/'STS Analysis'!W415,"")</f>
        <v/>
      </c>
      <c r="K415" s="386" t="str">
        <f>+IFERROR(('STS Analysis'!X415-'STS Analysis'!AE415)/'STS Analysis'!X415,"")</f>
        <v/>
      </c>
      <c r="L415" s="386" t="str">
        <f>+IFERROR(('STS Analysis'!Y415-'STS Analysis'!AF415)/'STS Analysis'!Y415,"")</f>
        <v/>
      </c>
      <c r="M415" s="386" t="str">
        <f>+IFERROR(('STS Analysis'!Z415-'STS Analysis'!AG415)/'STS Analysis'!Z415,"")</f>
        <v/>
      </c>
      <c r="N415" s="381" t="str">
        <f>+IFERROR(('STS Analysis'!AD415-'STS Analysis'!AK415)/'STS Analysis'!AD415,"")</f>
        <v/>
      </c>
      <c r="O415" s="386" t="str">
        <f>+IFERROR(('STS Analysis'!AE415-'STS Analysis'!AL415)/'STS Analysis'!AE415,"")</f>
        <v/>
      </c>
      <c r="P415" s="386" t="str">
        <f>+IFERROR(('STS Analysis'!AF415-'STS Analysis'!AM415)/'STS Analysis'!AF415,"")</f>
        <v/>
      </c>
      <c r="Q415" s="386" t="str">
        <f>+IFERROR(('STS Analysis'!AG415-'STS Analysis'!AN415)/'STS Analysis'!AG415,"")</f>
        <v/>
      </c>
      <c r="R415" s="381" t="str">
        <f>+IFERROR(('STS Analysis'!AK415-'STS Analysis'!AQ415)/'STS Analysis'!AK415,"")</f>
        <v/>
      </c>
      <c r="S415" s="386" t="str">
        <f>+IFERROR(('STS Analysis'!AL415-'STS Analysis'!AX415)/'STS Analysis'!AL415,"")</f>
        <v/>
      </c>
      <c r="T415" s="386" t="str">
        <f>+IFERROR(('STS Analysis'!AM415-'STS Analysis'!AY415)/'STS Analysis'!AM415,"")</f>
        <v/>
      </c>
      <c r="U415" s="387" t="str">
        <f>+IFERROR(('STS Analysis'!AN415-'STS Analysis'!AZ415)/'STS Analysis'!AN415,"")</f>
        <v/>
      </c>
      <c r="V415" s="385" t="str">
        <f>+IFERROR(('STS Analysis'!D415-'STS Analysis'!AQ415/1000)/'STS Analysis'!D415,"")</f>
        <v/>
      </c>
      <c r="W415" s="388" t="str">
        <f>+IFERROR(('STS Analysis'!E415-'STS Analysis'!AX415)/'STS Analysis'!E415,"")</f>
        <v/>
      </c>
      <c r="X415" s="386" t="str">
        <f>+IFERROR(('STS Analysis'!I415-'STS Analysis'!AY415)/'STS Analysis'!I415,"")</f>
        <v/>
      </c>
      <c r="Y415" s="386" t="str">
        <f>+IFERROR(('STS Analysis'!J415-'STS Analysis'!AZ415)/'STS Analysis'!J415,"")</f>
        <v/>
      </c>
      <c r="Z415" s="389" t="str">
        <f>+IFERROR(('STS Analysis'!K415-'STS Analysis'!BA415)/'STS Analysis'!K415,"")</f>
        <v/>
      </c>
      <c r="AA415" s="381"/>
      <c r="AB415" s="386" t="str">
        <f>+IFERROR(('STS Analysis'!H415-'STS Analysis'!BD415)/'STS Analysis'!H415,"")</f>
        <v/>
      </c>
      <c r="AC415" s="386" t="str">
        <f>+IFERROR(('STS Analysis'!I415-'STS Analysis'!BE415)/'STS Analysis'!I415,"")</f>
        <v/>
      </c>
      <c r="AD415" s="387" t="str">
        <f>+IFERROR(('STS Analysis'!J415-'STS Analysis'!BF415)/'STS Analysis'!J415,"")</f>
        <v/>
      </c>
      <c r="AE415" s="385" t="str">
        <f>+IFERROR(('STS Analysis'!BC415-'STS Analysis'!BI415)/'STS Analysis'!BC415,"")</f>
        <v/>
      </c>
      <c r="AF415" s="386" t="str">
        <f>+IFERROR(('STS Analysis'!BD415-'STS Analysis'!BJ415)/'STS Analysis'!BD415,"")</f>
        <v/>
      </c>
      <c r="AG415" s="386" t="str">
        <f>+IFERROR(('STS Analysis'!BE415-'STS Analysis'!BK415)/'STS Analysis'!BE415,"")</f>
        <v/>
      </c>
      <c r="AH415" s="386" t="str">
        <f>+IFERROR(('STS Analysis'!BF415-'STS Analysis'!BL415)/'STS Analysis'!BF415,"")</f>
        <v/>
      </c>
      <c r="AI415" s="381" t="str">
        <f>+IFERROR(('STS Analysis'!D415-'STS Analysis'!BI415/1000)/'STS Analysis'!D415,"")</f>
        <v/>
      </c>
      <c r="AJ415" s="390" t="str">
        <f>+IFERROR(('STS Analysis'!E415-'STS Analysis'!BJ415)/'STS Analysis'!E415,"")</f>
        <v/>
      </c>
      <c r="AK415" s="386" t="str">
        <f>+IFERROR(('STS Analysis'!I415-'STS Analysis'!BK415)/'STS Analysis'!I415,"")</f>
        <v/>
      </c>
      <c r="AL415" s="386" t="str">
        <f>+IFERROR(('STS Analysis'!J415-'STS Analysis'!BL415)/'STS Analysis'!J415,"")</f>
        <v/>
      </c>
      <c r="AM415" s="387" t="str">
        <f>+IFERROR(('STS Analysis'!K415-'STS Analysis'!BM415)/'STS Analysis'!K415,"")</f>
        <v/>
      </c>
      <c r="AN415" s="391"/>
    </row>
    <row r="416" spans="1:40" ht="15" thickBot="1" x14ac:dyDescent="0.4">
      <c r="A416" s="306">
        <v>43827</v>
      </c>
      <c r="B416" s="392" t="str">
        <f>+IFERROR(('STS Analysis'!D416-'STS Analysis'!G416)/'STS Analysis'!D416,"")</f>
        <v/>
      </c>
      <c r="C416" s="392" t="str">
        <f>+IFERROR(('STS Analysis'!E416-'STS Analysis'!H416)/'STS Analysis'!E416,"")</f>
        <v/>
      </c>
      <c r="D416" s="392" t="str">
        <f>IFERROR(('STS Analysis'!D416-'STS Analysis'!G416)/('STS Analysis'!N416-'STS Analysis'!G416),"")</f>
        <v/>
      </c>
      <c r="E416" s="392"/>
      <c r="F416" s="392" t="str">
        <f>+IFERROR(('STS Analysis'!G416-('STS Analysis'!W416))/'STS Analysis'!G416,"")</f>
        <v/>
      </c>
      <c r="G416" s="392" t="str">
        <f>+IFERROR(('STS Analysis'!H416-'STS Analysis'!X416)/'STS Analysis'!H416,"")</f>
        <v/>
      </c>
      <c r="H416" s="392" t="str">
        <f>+IFERROR(('STS Analysis'!I416-'STS Analysis'!Y416)/'STS Analysis'!I416,"")</f>
        <v/>
      </c>
      <c r="I416" s="392" t="str">
        <f>+IFERROR(('STS Analysis'!J416-'STS Analysis'!Z416)/'STS Analysis'!J416,"")</f>
        <v/>
      </c>
      <c r="J416" s="392" t="str">
        <f>+IFERROR(('STS Analysis'!W416-'STS Analysis'!AD416/1000)/'STS Analysis'!W416,"")</f>
        <v/>
      </c>
      <c r="K416" s="392" t="str">
        <f>+IFERROR(('STS Analysis'!X416-'STS Analysis'!AE416)/'STS Analysis'!X416,"")</f>
        <v/>
      </c>
      <c r="L416" s="392" t="str">
        <f>+IFERROR(('STS Analysis'!Y416-'STS Analysis'!AF416)/'STS Analysis'!Y416,"")</f>
        <v/>
      </c>
      <c r="M416" s="392" t="str">
        <f>+IFERROR(('STS Analysis'!Z416-'STS Analysis'!AG416)/'STS Analysis'!Z416,"")</f>
        <v/>
      </c>
      <c r="N416" s="392" t="str">
        <f>+IFERROR(('STS Analysis'!AD416-'STS Analysis'!AK416)/'STS Analysis'!AD416,"")</f>
        <v/>
      </c>
      <c r="O416" s="392" t="str">
        <f>+IFERROR(('STS Analysis'!AE416-'STS Analysis'!AL416)/'STS Analysis'!AE416,"")</f>
        <v/>
      </c>
      <c r="P416" s="392" t="str">
        <f>+IFERROR(('STS Analysis'!AF416-'STS Analysis'!AM416)/'STS Analysis'!AF416,"")</f>
        <v/>
      </c>
      <c r="Q416" s="392" t="str">
        <f>+IFERROR(('STS Analysis'!AG416-'STS Analysis'!AN416)/'STS Analysis'!AG416,"")</f>
        <v/>
      </c>
      <c r="R416" s="392" t="str">
        <f>+IFERROR(('STS Analysis'!AK416-'STS Analysis'!AQ416)/'STS Analysis'!AK416,"")</f>
        <v/>
      </c>
      <c r="S416" s="392" t="str">
        <f>+IFERROR(('STS Analysis'!AL416-'STS Analysis'!AX416)/'STS Analysis'!AL416,"")</f>
        <v/>
      </c>
      <c r="T416" s="392" t="str">
        <f>+IFERROR(('STS Analysis'!AM416-'STS Analysis'!AY416)/'STS Analysis'!AM416,"")</f>
        <v/>
      </c>
      <c r="U416" s="392" t="str">
        <f>+IFERROR(('STS Analysis'!AN416-'STS Analysis'!AZ416)/'STS Analysis'!AN416,"")</f>
        <v/>
      </c>
      <c r="V416" s="392" t="str">
        <f>+IFERROR(('STS Analysis'!D416-'STS Analysis'!AQ416/1000)/'STS Analysis'!D416,"")</f>
        <v/>
      </c>
      <c r="W416" s="392" t="str">
        <f>+IFERROR(('STS Analysis'!E416-'STS Analysis'!AX416)/'STS Analysis'!E416,"")</f>
        <v/>
      </c>
      <c r="X416" s="392" t="str">
        <f>+IFERROR(('STS Analysis'!I416-'STS Analysis'!AY416)/'STS Analysis'!I416,"")</f>
        <v/>
      </c>
      <c r="Y416" s="392" t="str">
        <f>+IFERROR(('STS Analysis'!J416-'STS Analysis'!AZ416)/'STS Analysis'!J416,"")</f>
        <v/>
      </c>
      <c r="Z416" s="392" t="str">
        <f>+IFERROR(('STS Analysis'!K416-'STS Analysis'!BA416)/'STS Analysis'!K416,"")</f>
        <v/>
      </c>
      <c r="AA416" s="392"/>
      <c r="AB416" s="392" t="str">
        <f>+IFERROR(('STS Analysis'!H416-'STS Analysis'!BD416)/'STS Analysis'!H416,"")</f>
        <v/>
      </c>
      <c r="AC416" s="392" t="str">
        <f>+IFERROR(('STS Analysis'!I416-'STS Analysis'!BE416)/'STS Analysis'!I416,"")</f>
        <v/>
      </c>
      <c r="AD416" s="392" t="str">
        <f>+IFERROR(('STS Analysis'!J416-'STS Analysis'!BF416)/'STS Analysis'!J416,"")</f>
        <v/>
      </c>
      <c r="AE416" s="392" t="str">
        <f>+IFERROR(('STS Analysis'!BC416-'STS Analysis'!BI416)/'STS Analysis'!BC416,"")</f>
        <v/>
      </c>
      <c r="AF416" s="392" t="str">
        <f>+IFERROR(('STS Analysis'!BD416-'STS Analysis'!BJ416)/'STS Analysis'!BD416,"")</f>
        <v/>
      </c>
      <c r="AG416" s="392" t="str">
        <f>+IFERROR(('STS Analysis'!BE416-'STS Analysis'!BK416)/'STS Analysis'!BE416,"")</f>
        <v/>
      </c>
      <c r="AH416" s="392" t="str">
        <f>+IFERROR(('STS Analysis'!BF416-'STS Analysis'!BL416)/'STS Analysis'!BF416,"")</f>
        <v/>
      </c>
      <c r="AI416" s="392" t="str">
        <f>+IFERROR(('STS Analysis'!D416-'STS Analysis'!BI416/1000)/'STS Analysis'!D416,"")</f>
        <v/>
      </c>
      <c r="AJ416" s="392" t="str">
        <f>+IFERROR(('STS Analysis'!E416-'STS Analysis'!BJ416)/'STS Analysis'!E416,"")</f>
        <v/>
      </c>
      <c r="AK416" s="392" t="str">
        <f>+IFERROR(('STS Analysis'!I416-'STS Analysis'!BK416)/'STS Analysis'!I416,"")</f>
        <v/>
      </c>
      <c r="AL416" s="392" t="str">
        <f>+IFERROR(('STS Analysis'!J416-'STS Analysis'!BL416)/'STS Analysis'!J416,"")</f>
        <v/>
      </c>
      <c r="AM416" s="392" t="str">
        <f>+IFERROR(('STS Analysis'!K416-'STS Analysis'!BM416)/'STS Analysis'!K416,"")</f>
        <v/>
      </c>
      <c r="AN416" s="392"/>
    </row>
    <row r="417" spans="1:40" ht="15" thickBot="1" x14ac:dyDescent="0.4">
      <c r="A417" s="306">
        <v>43828</v>
      </c>
      <c r="B417" s="392" t="str">
        <f>+IFERROR(('STS Analysis'!D417-'STS Analysis'!G417)/'STS Analysis'!D417,"")</f>
        <v/>
      </c>
      <c r="C417" s="392" t="str">
        <f>+IFERROR(('STS Analysis'!E417-'STS Analysis'!H417)/'STS Analysis'!E417,"")</f>
        <v/>
      </c>
      <c r="D417" s="392" t="str">
        <f>IFERROR(('STS Analysis'!D417-'STS Analysis'!G417)/('STS Analysis'!N417-'STS Analysis'!G417),"")</f>
        <v/>
      </c>
      <c r="E417" s="392"/>
      <c r="F417" s="392" t="str">
        <f>+IFERROR(('STS Analysis'!G417-('STS Analysis'!W417))/'STS Analysis'!G417,"")</f>
        <v/>
      </c>
      <c r="G417" s="392" t="str">
        <f>+IFERROR(('STS Analysis'!H417-'STS Analysis'!X417)/'STS Analysis'!H417,"")</f>
        <v/>
      </c>
      <c r="H417" s="392" t="str">
        <f>+IFERROR(('STS Analysis'!I417-'STS Analysis'!Y417)/'STS Analysis'!I417,"")</f>
        <v/>
      </c>
      <c r="I417" s="392" t="str">
        <f>+IFERROR(('STS Analysis'!J417-'STS Analysis'!Z417)/'STS Analysis'!J417,"")</f>
        <v/>
      </c>
      <c r="J417" s="392" t="str">
        <f>+IFERROR(('STS Analysis'!W417-'STS Analysis'!AD417/1000)/'STS Analysis'!W417,"")</f>
        <v/>
      </c>
      <c r="K417" s="392" t="str">
        <f>+IFERROR(('STS Analysis'!X417-'STS Analysis'!AE417)/'STS Analysis'!X417,"")</f>
        <v/>
      </c>
      <c r="L417" s="392" t="str">
        <f>+IFERROR(('STS Analysis'!Y417-'STS Analysis'!AF417)/'STS Analysis'!Y417,"")</f>
        <v/>
      </c>
      <c r="M417" s="392" t="str">
        <f>+IFERROR(('STS Analysis'!Z417-'STS Analysis'!AG417)/'STS Analysis'!Z417,"")</f>
        <v/>
      </c>
      <c r="N417" s="392" t="str">
        <f>+IFERROR(('STS Analysis'!AD417-'STS Analysis'!AK417)/'STS Analysis'!AD417,"")</f>
        <v/>
      </c>
      <c r="O417" s="392" t="str">
        <f>+IFERROR(('STS Analysis'!AE417-'STS Analysis'!AL417)/'STS Analysis'!AE417,"")</f>
        <v/>
      </c>
      <c r="P417" s="392" t="str">
        <f>+IFERROR(('STS Analysis'!AF417-'STS Analysis'!AM417)/'STS Analysis'!AF417,"")</f>
        <v/>
      </c>
      <c r="Q417" s="392" t="str">
        <f>+IFERROR(('STS Analysis'!AG417-'STS Analysis'!AN417)/'STS Analysis'!AG417,"")</f>
        <v/>
      </c>
      <c r="R417" s="392" t="str">
        <f>+IFERROR(('STS Analysis'!AK417-'STS Analysis'!AQ417)/'STS Analysis'!AK417,"")</f>
        <v/>
      </c>
      <c r="S417" s="392" t="str">
        <f>+IFERROR(('STS Analysis'!AL417-'STS Analysis'!AX417)/'STS Analysis'!AL417,"")</f>
        <v/>
      </c>
      <c r="T417" s="392" t="str">
        <f>+IFERROR(('STS Analysis'!AM417-'STS Analysis'!AY417)/'STS Analysis'!AM417,"")</f>
        <v/>
      </c>
      <c r="U417" s="392" t="str">
        <f>+IFERROR(('STS Analysis'!AN417-'STS Analysis'!AZ417)/'STS Analysis'!AN417,"")</f>
        <v/>
      </c>
      <c r="V417" s="392" t="str">
        <f>+IFERROR(('STS Analysis'!D417-'STS Analysis'!AQ417/1000)/'STS Analysis'!D417,"")</f>
        <v/>
      </c>
      <c r="W417" s="392" t="str">
        <f>+IFERROR(('STS Analysis'!E417-'STS Analysis'!AX417)/'STS Analysis'!E417,"")</f>
        <v/>
      </c>
      <c r="X417" s="392" t="str">
        <f>+IFERROR(('STS Analysis'!I417-'STS Analysis'!AY417)/'STS Analysis'!I417,"")</f>
        <v/>
      </c>
      <c r="Y417" s="392" t="str">
        <f>+IFERROR(('STS Analysis'!J417-'STS Analysis'!AZ417)/'STS Analysis'!J417,"")</f>
        <v/>
      </c>
      <c r="Z417" s="392" t="str">
        <f>+IFERROR(('STS Analysis'!K417-'STS Analysis'!BA417)/'STS Analysis'!K417,"")</f>
        <v/>
      </c>
      <c r="AA417" s="392"/>
      <c r="AB417" s="392" t="str">
        <f>+IFERROR(('STS Analysis'!H417-'STS Analysis'!BD417)/'STS Analysis'!H417,"")</f>
        <v/>
      </c>
      <c r="AC417" s="392" t="str">
        <f>+IFERROR(('STS Analysis'!I417-'STS Analysis'!BE417)/'STS Analysis'!I417,"")</f>
        <v/>
      </c>
      <c r="AD417" s="392" t="str">
        <f>+IFERROR(('STS Analysis'!J417-'STS Analysis'!BF417)/'STS Analysis'!J417,"")</f>
        <v/>
      </c>
      <c r="AE417" s="392" t="str">
        <f>+IFERROR(('STS Analysis'!BC417-'STS Analysis'!BI417)/'STS Analysis'!BC417,"")</f>
        <v/>
      </c>
      <c r="AF417" s="392" t="str">
        <f>+IFERROR(('STS Analysis'!BD417-'STS Analysis'!BJ417)/'STS Analysis'!BD417,"")</f>
        <v/>
      </c>
      <c r="AG417" s="392" t="str">
        <f>+IFERROR(('STS Analysis'!BE417-'STS Analysis'!BK417)/'STS Analysis'!BE417,"")</f>
        <v/>
      </c>
      <c r="AH417" s="392" t="str">
        <f>+IFERROR(('STS Analysis'!BF417-'STS Analysis'!BL417)/'STS Analysis'!BF417,"")</f>
        <v/>
      </c>
      <c r="AI417" s="392" t="str">
        <f>+IFERROR(('STS Analysis'!D417-'STS Analysis'!BI417/1000)/'STS Analysis'!D417,"")</f>
        <v/>
      </c>
      <c r="AJ417" s="392" t="str">
        <f>+IFERROR(('STS Analysis'!E417-'STS Analysis'!BJ417)/'STS Analysis'!E417,"")</f>
        <v/>
      </c>
      <c r="AK417" s="392" t="str">
        <f>+IFERROR(('STS Analysis'!I417-'STS Analysis'!BK417)/'STS Analysis'!I417,"")</f>
        <v/>
      </c>
      <c r="AL417" s="392" t="str">
        <f>+IFERROR(('STS Analysis'!J417-'STS Analysis'!BL417)/'STS Analysis'!J417,"")</f>
        <v/>
      </c>
      <c r="AM417" s="392" t="str">
        <f>+IFERROR(('STS Analysis'!K417-'STS Analysis'!BM417)/'STS Analysis'!K417,"")</f>
        <v/>
      </c>
      <c r="AN417" s="392"/>
    </row>
    <row r="418" spans="1:40" ht="15" thickBot="1" x14ac:dyDescent="0.4">
      <c r="A418" s="306">
        <v>43829</v>
      </c>
      <c r="B418" s="381">
        <f>+IFERROR(('STS Analysis'!D418-'STS Analysis'!G418)/'STS Analysis'!D418,"")</f>
        <v>0.37505490245664469</v>
      </c>
      <c r="C418" s="382" t="str">
        <f>+IFERROR(('STS Analysis'!E418-'STS Analysis'!H418)/'STS Analysis'!E418,"")</f>
        <v/>
      </c>
      <c r="D418" s="383">
        <f>IFERROR(('STS Analysis'!D418-'STS Analysis'!G418)/('STS Analysis'!N418-'STS Analysis'!G418),"")</f>
        <v>6.4789488416878455E-2</v>
      </c>
      <c r="E418" s="384"/>
      <c r="F418" s="385" t="str">
        <f>+IFERROR(('STS Analysis'!G418-('STS Analysis'!W418))/'STS Analysis'!G418,"")</f>
        <v/>
      </c>
      <c r="G418" s="386" t="str">
        <f>+IFERROR(('STS Analysis'!H418-'STS Analysis'!X418)/'STS Analysis'!H418,"")</f>
        <v/>
      </c>
      <c r="H418" s="386" t="str">
        <f>+IFERROR(('STS Analysis'!I418-'STS Analysis'!Y418)/'STS Analysis'!I418,"")</f>
        <v/>
      </c>
      <c r="I418" s="386" t="str">
        <f>+IFERROR(('STS Analysis'!J418-'STS Analysis'!Z418)/'STS Analysis'!J418,"")</f>
        <v/>
      </c>
      <c r="J418" s="381" t="str">
        <f>+IFERROR(('STS Analysis'!W418-'STS Analysis'!AD418/1000)/'STS Analysis'!W418,"")</f>
        <v/>
      </c>
      <c r="K418" s="386" t="str">
        <f>+IFERROR(('STS Analysis'!X418-'STS Analysis'!AE418)/'STS Analysis'!X418,"")</f>
        <v/>
      </c>
      <c r="L418" s="386" t="str">
        <f>+IFERROR(('STS Analysis'!Y418-'STS Analysis'!AF418)/'STS Analysis'!Y418,"")</f>
        <v/>
      </c>
      <c r="M418" s="386" t="str">
        <f>+IFERROR(('STS Analysis'!Z418-'STS Analysis'!AG418)/'STS Analysis'!Z418,"")</f>
        <v/>
      </c>
      <c r="N418" s="381" t="str">
        <f>+IFERROR(('STS Analysis'!AD418-'STS Analysis'!AK418)/'STS Analysis'!AD418,"")</f>
        <v/>
      </c>
      <c r="O418" s="386" t="str">
        <f>+IFERROR(('STS Analysis'!AE418-'STS Analysis'!AL418)/'STS Analysis'!AE418,"")</f>
        <v/>
      </c>
      <c r="P418" s="386" t="str">
        <f>+IFERROR(('STS Analysis'!AF418-'STS Analysis'!AM418)/'STS Analysis'!AF418,"")</f>
        <v/>
      </c>
      <c r="Q418" s="386" t="str">
        <f>+IFERROR(('STS Analysis'!AG418-'STS Analysis'!AN418)/'STS Analysis'!AG418,"")</f>
        <v/>
      </c>
      <c r="R418" s="381" t="str">
        <f>+IFERROR(('STS Analysis'!AK418-'STS Analysis'!AQ418)/'STS Analysis'!AK418,"")</f>
        <v/>
      </c>
      <c r="S418" s="386" t="str">
        <f>+IFERROR(('STS Analysis'!AL418-'STS Analysis'!AX418)/'STS Analysis'!AL418,"")</f>
        <v/>
      </c>
      <c r="T418" s="386" t="str">
        <f>+IFERROR(('STS Analysis'!AM418-'STS Analysis'!AY418)/'STS Analysis'!AM418,"")</f>
        <v/>
      </c>
      <c r="U418" s="387" t="str">
        <f>+IFERROR(('STS Analysis'!AN418-'STS Analysis'!AZ418)/'STS Analysis'!AN418,"")</f>
        <v/>
      </c>
      <c r="V418" s="385" t="str">
        <f>+IFERROR(('STS Analysis'!D418-'STS Analysis'!AQ418/1000)/'STS Analysis'!D418,"")</f>
        <v/>
      </c>
      <c r="W418" s="388" t="str">
        <f>+IFERROR(('STS Analysis'!E418-'STS Analysis'!AX418)/'STS Analysis'!E418,"")</f>
        <v/>
      </c>
      <c r="X418" s="386" t="str">
        <f>+IFERROR(('STS Analysis'!I418-'STS Analysis'!AY418)/'STS Analysis'!I418,"")</f>
        <v/>
      </c>
      <c r="Y418" s="386" t="str">
        <f>+IFERROR(('STS Analysis'!J418-'STS Analysis'!AZ418)/'STS Analysis'!J418,"")</f>
        <v/>
      </c>
      <c r="Z418" s="389" t="str">
        <f>+IFERROR(('STS Analysis'!K418-'STS Analysis'!BA418)/'STS Analysis'!K418,"")</f>
        <v/>
      </c>
      <c r="AA418" s="381"/>
      <c r="AB418" s="386" t="str">
        <f>+IFERROR(('STS Analysis'!H418-'STS Analysis'!BD418)/'STS Analysis'!H418,"")</f>
        <v/>
      </c>
      <c r="AC418" s="386" t="str">
        <f>+IFERROR(('STS Analysis'!I418-'STS Analysis'!BE418)/'STS Analysis'!I418,"")</f>
        <v/>
      </c>
      <c r="AD418" s="387" t="str">
        <f>+IFERROR(('STS Analysis'!J418-'STS Analysis'!BF418)/'STS Analysis'!J418,"")</f>
        <v/>
      </c>
      <c r="AE418" s="385" t="str">
        <f>+IFERROR(('STS Analysis'!BC418-'STS Analysis'!BI418)/'STS Analysis'!BC418,"")</f>
        <v/>
      </c>
      <c r="AF418" s="386" t="str">
        <f>+IFERROR(('STS Analysis'!BD418-'STS Analysis'!BJ418)/'STS Analysis'!BD418,"")</f>
        <v/>
      </c>
      <c r="AG418" s="386" t="str">
        <f>+IFERROR(('STS Analysis'!BE418-'STS Analysis'!BK418)/'STS Analysis'!BE418,"")</f>
        <v/>
      </c>
      <c r="AH418" s="386" t="str">
        <f>+IFERROR(('STS Analysis'!BF418-'STS Analysis'!BL418)/'STS Analysis'!BF418,"")</f>
        <v/>
      </c>
      <c r="AI418" s="381" t="str">
        <f>+IFERROR(('STS Analysis'!D418-'STS Analysis'!BI418/1000)/'STS Analysis'!D418,"")</f>
        <v/>
      </c>
      <c r="AJ418" s="390" t="str">
        <f>+IFERROR(('STS Analysis'!E418-'STS Analysis'!BJ418)/'STS Analysis'!E418,"")</f>
        <v/>
      </c>
      <c r="AK418" s="386" t="str">
        <f>+IFERROR(('STS Analysis'!I418-'STS Analysis'!BK418)/'STS Analysis'!I418,"")</f>
        <v/>
      </c>
      <c r="AL418" s="386" t="str">
        <f>+IFERROR(('STS Analysis'!J418-'STS Analysis'!BL418)/'STS Analysis'!J418,"")</f>
        <v/>
      </c>
      <c r="AM418" s="387" t="str">
        <f>+IFERROR(('STS Analysis'!K418-'STS Analysis'!BM418)/'STS Analysis'!K418,"")</f>
        <v/>
      </c>
      <c r="AN418" s="391"/>
    </row>
    <row r="419" spans="1:40" ht="15" thickBot="1" x14ac:dyDescent="0.4">
      <c r="A419" s="306">
        <v>43830</v>
      </c>
      <c r="B419" s="381" t="str">
        <f>+IFERROR(('STS Analysis'!D419-'STS Analysis'!G419)/'STS Analysis'!D419,"")</f>
        <v/>
      </c>
      <c r="C419" s="382" t="str">
        <f>+IFERROR(('STS Analysis'!E419-'STS Analysis'!H419)/'STS Analysis'!E419,"")</f>
        <v/>
      </c>
      <c r="D419" s="383" t="str">
        <f>IFERROR(('STS Analysis'!D419-'STS Analysis'!G419)/('STS Analysis'!N419-'STS Analysis'!G419),"")</f>
        <v/>
      </c>
      <c r="E419" s="384"/>
      <c r="F419" s="385" t="str">
        <f>+IFERROR(('STS Analysis'!G419-('STS Analysis'!W419))/'STS Analysis'!G419,"")</f>
        <v/>
      </c>
      <c r="G419" s="386" t="str">
        <f>+IFERROR(('STS Analysis'!H419-'STS Analysis'!X419)/'STS Analysis'!H419,"")</f>
        <v/>
      </c>
      <c r="H419" s="386" t="str">
        <f>+IFERROR(('STS Analysis'!I419-'STS Analysis'!Y419)/'STS Analysis'!I419,"")</f>
        <v/>
      </c>
      <c r="I419" s="386" t="str">
        <f>+IFERROR(('STS Analysis'!J419-'STS Analysis'!Z419)/'STS Analysis'!J419,"")</f>
        <v/>
      </c>
      <c r="J419" s="381" t="str">
        <f>+IFERROR(('STS Analysis'!W419-'STS Analysis'!AD419/1000)/'STS Analysis'!W419,"")</f>
        <v/>
      </c>
      <c r="K419" s="386" t="str">
        <f>+IFERROR(('STS Analysis'!X419-'STS Analysis'!AE419)/'STS Analysis'!X419,"")</f>
        <v/>
      </c>
      <c r="L419" s="386" t="str">
        <f>+IFERROR(('STS Analysis'!Y419-'STS Analysis'!AF419)/'STS Analysis'!Y419,"")</f>
        <v/>
      </c>
      <c r="M419" s="386" t="str">
        <f>+IFERROR(('STS Analysis'!Z419-'STS Analysis'!AG419)/'STS Analysis'!Z419,"")</f>
        <v/>
      </c>
      <c r="N419" s="381" t="str">
        <f>+IFERROR(('STS Analysis'!AD419-'STS Analysis'!AK419)/'STS Analysis'!AD419,"")</f>
        <v/>
      </c>
      <c r="O419" s="386" t="str">
        <f>+IFERROR(('STS Analysis'!AE419-'STS Analysis'!AL419)/'STS Analysis'!AE419,"")</f>
        <v/>
      </c>
      <c r="P419" s="386" t="str">
        <f>+IFERROR(('STS Analysis'!AF419-'STS Analysis'!AM419)/'STS Analysis'!AF419,"")</f>
        <v/>
      </c>
      <c r="Q419" s="386" t="str">
        <f>+IFERROR(('STS Analysis'!AG419-'STS Analysis'!AN419)/'STS Analysis'!AG419,"")</f>
        <v/>
      </c>
      <c r="R419" s="381" t="str">
        <f>+IFERROR(('STS Analysis'!AK419-'STS Analysis'!AQ419)/'STS Analysis'!AK419,"")</f>
        <v/>
      </c>
      <c r="S419" s="386" t="str">
        <f>+IFERROR(('STS Analysis'!AL419-'STS Analysis'!AX419)/'STS Analysis'!AL419,"")</f>
        <v/>
      </c>
      <c r="T419" s="386" t="str">
        <f>+IFERROR(('STS Analysis'!AM419-'STS Analysis'!AY419)/'STS Analysis'!AM419,"")</f>
        <v/>
      </c>
      <c r="U419" s="387" t="str">
        <f>+IFERROR(('STS Analysis'!AN419-'STS Analysis'!AZ419)/'STS Analysis'!AN419,"")</f>
        <v/>
      </c>
      <c r="V419" s="385" t="str">
        <f>+IFERROR(('STS Analysis'!D419-'STS Analysis'!AQ419/1000)/'STS Analysis'!D419,"")</f>
        <v/>
      </c>
      <c r="W419" s="388" t="str">
        <f>+IFERROR(('STS Analysis'!E419-'STS Analysis'!AX419)/'STS Analysis'!E419,"")</f>
        <v/>
      </c>
      <c r="X419" s="386" t="str">
        <f>+IFERROR(('STS Analysis'!I419-'STS Analysis'!AY419)/'STS Analysis'!I419,"")</f>
        <v/>
      </c>
      <c r="Y419" s="386" t="str">
        <f>+IFERROR(('STS Analysis'!J419-'STS Analysis'!AZ419)/'STS Analysis'!J419,"")</f>
        <v/>
      </c>
      <c r="Z419" s="389" t="str">
        <f>+IFERROR(('STS Analysis'!K419-'STS Analysis'!BA419)/'STS Analysis'!K419,"")</f>
        <v/>
      </c>
      <c r="AA419" s="381"/>
      <c r="AB419" s="386" t="str">
        <f>+IFERROR(('STS Analysis'!H419-'STS Analysis'!BD419)/'STS Analysis'!H419,"")</f>
        <v/>
      </c>
      <c r="AC419" s="386" t="str">
        <f>+IFERROR(('STS Analysis'!I419-'STS Analysis'!BE419)/'STS Analysis'!I419,"")</f>
        <v/>
      </c>
      <c r="AD419" s="387" t="str">
        <f>+IFERROR(('STS Analysis'!J419-'STS Analysis'!BF419)/'STS Analysis'!J419,"")</f>
        <v/>
      </c>
      <c r="AE419" s="385" t="str">
        <f>+IFERROR(('STS Analysis'!BC419-'STS Analysis'!BI419)/'STS Analysis'!BC419,"")</f>
        <v/>
      </c>
      <c r="AF419" s="386" t="str">
        <f>+IFERROR(('STS Analysis'!BD419-'STS Analysis'!BJ419)/'STS Analysis'!BD419,"")</f>
        <v/>
      </c>
      <c r="AG419" s="386" t="str">
        <f>+IFERROR(('STS Analysis'!BE419-'STS Analysis'!BK419)/'STS Analysis'!BE419,"")</f>
        <v/>
      </c>
      <c r="AH419" s="386" t="str">
        <f>+IFERROR(('STS Analysis'!BF419-'STS Analysis'!BL419)/'STS Analysis'!BF419,"")</f>
        <v/>
      </c>
      <c r="AI419" s="381" t="str">
        <f>+IFERROR(('STS Analysis'!D419-'STS Analysis'!BI419/1000)/'STS Analysis'!D419,"")</f>
        <v/>
      </c>
      <c r="AJ419" s="390" t="str">
        <f>+IFERROR(('STS Analysis'!E419-'STS Analysis'!BJ419)/'STS Analysis'!E419,"")</f>
        <v/>
      </c>
      <c r="AK419" s="386" t="str">
        <f>+IFERROR(('STS Analysis'!I419-'STS Analysis'!BK419)/'STS Analysis'!I419,"")</f>
        <v/>
      </c>
      <c r="AL419" s="386" t="str">
        <f>+IFERROR(('STS Analysis'!J419-'STS Analysis'!BL419)/'STS Analysis'!J419,"")</f>
        <v/>
      </c>
      <c r="AM419" s="387" t="str">
        <f>+IFERROR(('STS Analysis'!K419-'STS Analysis'!BM419)/'STS Analysis'!K419,"")</f>
        <v/>
      </c>
      <c r="AN419" s="391"/>
    </row>
    <row r="420" spans="1:40" ht="15" thickBot="1" x14ac:dyDescent="0.4">
      <c r="A420" s="306">
        <v>43831</v>
      </c>
      <c r="B420" s="381">
        <f>+IFERROR(('STS Analysis'!D420-'STS Analysis'!G420)/'STS Analysis'!D420,"")</f>
        <v>0.44239603675359784</v>
      </c>
      <c r="C420" s="382" t="str">
        <f>+IFERROR(('STS Analysis'!E420-'STS Analysis'!H420)/'STS Analysis'!E420,"")</f>
        <v/>
      </c>
      <c r="D420" s="383">
        <f>IFERROR(('STS Analysis'!D420-'STS Analysis'!G420)/('STS Analysis'!N420-'STS Analysis'!G420),"")</f>
        <v>0.16532273665757335</v>
      </c>
      <c r="E420" s="384"/>
      <c r="F420" s="385" t="str">
        <f>+IFERROR(('STS Analysis'!G420-('STS Analysis'!W420))/'STS Analysis'!G420,"")</f>
        <v/>
      </c>
      <c r="G420" s="386" t="str">
        <f>+IFERROR(('STS Analysis'!H420-'STS Analysis'!X420)/'STS Analysis'!H420,"")</f>
        <v/>
      </c>
      <c r="H420" s="386" t="str">
        <f>+IFERROR(('STS Analysis'!I420-'STS Analysis'!Y420)/'STS Analysis'!I420,"")</f>
        <v/>
      </c>
      <c r="I420" s="386" t="str">
        <f>+IFERROR(('STS Analysis'!J420-'STS Analysis'!Z420)/'STS Analysis'!J420,"")</f>
        <v/>
      </c>
      <c r="J420" s="381" t="str">
        <f>+IFERROR(('STS Analysis'!W420-'STS Analysis'!AD420/1000)/'STS Analysis'!W420,"")</f>
        <v/>
      </c>
      <c r="K420" s="386" t="str">
        <f>+IFERROR(('STS Analysis'!X420-'STS Analysis'!AE420)/'STS Analysis'!X420,"")</f>
        <v/>
      </c>
      <c r="L420" s="386" t="str">
        <f>+IFERROR(('STS Analysis'!Y420-'STS Analysis'!AF420)/'STS Analysis'!Y420,"")</f>
        <v/>
      </c>
      <c r="M420" s="386" t="str">
        <f>+IFERROR(('STS Analysis'!Z420-'STS Analysis'!AG420)/'STS Analysis'!Z420,"")</f>
        <v/>
      </c>
      <c r="N420" s="381" t="str">
        <f>+IFERROR(('STS Analysis'!AD420-'STS Analysis'!AK420)/'STS Analysis'!AD420,"")</f>
        <v/>
      </c>
      <c r="O420" s="386" t="str">
        <f>+IFERROR(('STS Analysis'!AE420-'STS Analysis'!AL420)/'STS Analysis'!AE420,"")</f>
        <v/>
      </c>
      <c r="P420" s="386" t="str">
        <f>+IFERROR(('STS Analysis'!AF420-'STS Analysis'!AM420)/'STS Analysis'!AF420,"")</f>
        <v/>
      </c>
      <c r="Q420" s="386" t="str">
        <f>+IFERROR(('STS Analysis'!AG420-'STS Analysis'!AN420)/'STS Analysis'!AG420,"")</f>
        <v/>
      </c>
      <c r="R420" s="381" t="str">
        <f>+IFERROR(('STS Analysis'!AK420-'STS Analysis'!AQ420)/'STS Analysis'!AK420,"")</f>
        <v/>
      </c>
      <c r="S420" s="386" t="str">
        <f>+IFERROR(('STS Analysis'!AL420-'STS Analysis'!AX420)/'STS Analysis'!AL420,"")</f>
        <v/>
      </c>
      <c r="T420" s="386" t="str">
        <f>+IFERROR(('STS Analysis'!AM420-'STS Analysis'!AY420)/'STS Analysis'!AM420,"")</f>
        <v/>
      </c>
      <c r="U420" s="387" t="str">
        <f>+IFERROR(('STS Analysis'!AN420-'STS Analysis'!AZ420)/'STS Analysis'!AN420,"")</f>
        <v/>
      </c>
      <c r="V420" s="385">
        <f>+IFERROR(('STS Analysis'!D420-'STS Analysis'!AQ420/1000)/'STS Analysis'!D420,"")</f>
        <v>0.96063713245589477</v>
      </c>
      <c r="W420" s="388" t="str">
        <f>+IFERROR(('STS Analysis'!E420-'STS Analysis'!AX420)/'STS Analysis'!E420,"")</f>
        <v/>
      </c>
      <c r="X420" s="386">
        <f>+IFERROR(('STS Analysis'!I420-'STS Analysis'!AY420)/'STS Analysis'!I420,"")</f>
        <v>0.48888888888888887</v>
      </c>
      <c r="Y420" s="386">
        <f>+IFERROR(('STS Analysis'!J420-'STS Analysis'!AZ420)/'STS Analysis'!J420,"")</f>
        <v>1</v>
      </c>
      <c r="Z420" s="389" t="str">
        <f>+IFERROR(('STS Analysis'!K420-'STS Analysis'!BA420)/'STS Analysis'!K420,"")</f>
        <v/>
      </c>
      <c r="AA420" s="381"/>
      <c r="AB420" s="386" t="str">
        <f>+IFERROR(('STS Analysis'!H420-'STS Analysis'!BD420)/'STS Analysis'!H420,"")</f>
        <v/>
      </c>
      <c r="AC420" s="386" t="str">
        <f>+IFERROR(('STS Analysis'!I420-'STS Analysis'!BE420)/'STS Analysis'!I420,"")</f>
        <v/>
      </c>
      <c r="AD420" s="387" t="str">
        <f>+IFERROR(('STS Analysis'!J420-'STS Analysis'!BF420)/'STS Analysis'!J420,"")</f>
        <v/>
      </c>
      <c r="AE420" s="385" t="str">
        <f>+IFERROR(('STS Analysis'!BC420-'STS Analysis'!BI420)/'STS Analysis'!BC420,"")</f>
        <v/>
      </c>
      <c r="AF420" s="386" t="str">
        <f>+IFERROR(('STS Analysis'!BD420-'STS Analysis'!BJ420)/'STS Analysis'!BD420,"")</f>
        <v/>
      </c>
      <c r="AG420" s="386" t="str">
        <f>+IFERROR(('STS Analysis'!BE420-'STS Analysis'!BK420)/'STS Analysis'!BE420,"")</f>
        <v/>
      </c>
      <c r="AH420" s="386" t="str">
        <f>+IFERROR(('STS Analysis'!BF420-'STS Analysis'!BL420)/'STS Analysis'!BF420,"")</f>
        <v/>
      </c>
      <c r="AI420" s="381">
        <f>+IFERROR(('STS Analysis'!D420-'STS Analysis'!BI420/1000)/'STS Analysis'!D420,"")</f>
        <v>0.99914713786987774</v>
      </c>
      <c r="AJ420" s="390" t="str">
        <f>+IFERROR(('STS Analysis'!E420-'STS Analysis'!BJ420)/'STS Analysis'!E420,"")</f>
        <v/>
      </c>
      <c r="AK420" s="386">
        <f>+IFERROR(('STS Analysis'!I420-'STS Analysis'!BK420)/'STS Analysis'!I420,"")</f>
        <v>0.89555555555555555</v>
      </c>
      <c r="AL420" s="386">
        <f>+IFERROR(('STS Analysis'!J420-'STS Analysis'!BL420)/'STS Analysis'!J420,"")</f>
        <v>-0.20588235294117646</v>
      </c>
      <c r="AM420" s="387" t="str">
        <f>+IFERROR(('STS Analysis'!K420-'STS Analysis'!BM420)/'STS Analysis'!K420,"")</f>
        <v/>
      </c>
      <c r="AN420" s="391"/>
    </row>
    <row r="421" spans="1:40" ht="15" thickBot="1" x14ac:dyDescent="0.4">
      <c r="A421" s="306">
        <v>43832</v>
      </c>
      <c r="B421" s="381" t="str">
        <f>+IFERROR(('STS Analysis'!D421-'STS Analysis'!G421)/'STS Analysis'!D421,"")</f>
        <v/>
      </c>
      <c r="C421" s="382">
        <f>+IFERROR(('STS Analysis'!E421-'STS Analysis'!H421)/'STS Analysis'!E421,"")</f>
        <v>0.40606060606060607</v>
      </c>
      <c r="D421" s="383" t="str">
        <f>IFERROR(('STS Analysis'!D421-'STS Analysis'!G421)/('STS Analysis'!N421-'STS Analysis'!G421),"")</f>
        <v/>
      </c>
      <c r="E421" s="384"/>
      <c r="F421" s="385" t="str">
        <f>+IFERROR(('STS Analysis'!G421-('STS Analysis'!W421))/'STS Analysis'!G421,"")</f>
        <v/>
      </c>
      <c r="G421" s="386" t="str">
        <f>+IFERROR(('STS Analysis'!H421-'STS Analysis'!X421)/'STS Analysis'!H421,"")</f>
        <v/>
      </c>
      <c r="H421" s="386" t="str">
        <f>+IFERROR(('STS Analysis'!I421-'STS Analysis'!Y421)/'STS Analysis'!I421,"")</f>
        <v/>
      </c>
      <c r="I421" s="386" t="str">
        <f>+IFERROR(('STS Analysis'!J421-'STS Analysis'!Z421)/'STS Analysis'!J421,"")</f>
        <v/>
      </c>
      <c r="J421" s="381" t="str">
        <f>+IFERROR(('STS Analysis'!W421-'STS Analysis'!AD421/1000)/'STS Analysis'!W421,"")</f>
        <v/>
      </c>
      <c r="K421" s="386" t="str">
        <f>+IFERROR(('STS Analysis'!X421-'STS Analysis'!AE421)/'STS Analysis'!X421,"")</f>
        <v/>
      </c>
      <c r="L421" s="386" t="str">
        <f>+IFERROR(('STS Analysis'!Y421-'STS Analysis'!AF421)/'STS Analysis'!Y421,"")</f>
        <v/>
      </c>
      <c r="M421" s="386" t="str">
        <f>+IFERROR(('STS Analysis'!Z421-'STS Analysis'!AG421)/'STS Analysis'!Z421,"")</f>
        <v/>
      </c>
      <c r="N421" s="381" t="str">
        <f>+IFERROR(('STS Analysis'!AD421-'STS Analysis'!AK421)/'STS Analysis'!AD421,"")</f>
        <v/>
      </c>
      <c r="O421" s="386" t="str">
        <f>+IFERROR(('STS Analysis'!AE421-'STS Analysis'!AL421)/'STS Analysis'!AE421,"")</f>
        <v/>
      </c>
      <c r="P421" s="386" t="str">
        <f>+IFERROR(('STS Analysis'!AF421-'STS Analysis'!AM421)/'STS Analysis'!AF421,"")</f>
        <v/>
      </c>
      <c r="Q421" s="386" t="str">
        <f>+IFERROR(('STS Analysis'!AG421-'STS Analysis'!AN421)/'STS Analysis'!AG421,"")</f>
        <v/>
      </c>
      <c r="R421" s="381" t="str">
        <f>+IFERROR(('STS Analysis'!AK421-'STS Analysis'!AQ421)/'STS Analysis'!AK421,"")</f>
        <v/>
      </c>
      <c r="S421" s="386" t="str">
        <f>+IFERROR(('STS Analysis'!AL421-'STS Analysis'!AX421)/'STS Analysis'!AL421,"")</f>
        <v/>
      </c>
      <c r="T421" s="386" t="str">
        <f>+IFERROR(('STS Analysis'!AM421-'STS Analysis'!AY421)/'STS Analysis'!AM421,"")</f>
        <v/>
      </c>
      <c r="U421" s="387" t="str">
        <f>+IFERROR(('STS Analysis'!AN421-'STS Analysis'!AZ421)/'STS Analysis'!AN421,"")</f>
        <v/>
      </c>
      <c r="V421" s="385" t="str">
        <f>+IFERROR(('STS Analysis'!D421-'STS Analysis'!AQ421/1000)/'STS Analysis'!D421,"")</f>
        <v/>
      </c>
      <c r="W421" s="388">
        <f>+IFERROR(('STS Analysis'!E421-'STS Analysis'!AX421)/'STS Analysis'!E421,"")</f>
        <v>1</v>
      </c>
      <c r="X421" s="386" t="str">
        <f>+IFERROR(('STS Analysis'!I421-'STS Analysis'!AY421)/'STS Analysis'!I421,"")</f>
        <v/>
      </c>
      <c r="Y421" s="386" t="str">
        <f>+IFERROR(('STS Analysis'!J421-'STS Analysis'!AZ421)/'STS Analysis'!J421,"")</f>
        <v/>
      </c>
      <c r="Z421" s="389" t="str">
        <f>+IFERROR(('STS Analysis'!K421-'STS Analysis'!BA421)/'STS Analysis'!K421,"")</f>
        <v/>
      </c>
      <c r="AA421" s="381"/>
      <c r="AB421" s="386" t="str">
        <f>+IFERROR(('STS Analysis'!H421-'STS Analysis'!BD421)/'STS Analysis'!H421,"")</f>
        <v/>
      </c>
      <c r="AC421" s="386" t="str">
        <f>+IFERROR(('STS Analysis'!I421-'STS Analysis'!BE421)/'STS Analysis'!I421,"")</f>
        <v/>
      </c>
      <c r="AD421" s="387" t="str">
        <f>+IFERROR(('STS Analysis'!J421-'STS Analysis'!BF421)/'STS Analysis'!J421,"")</f>
        <v/>
      </c>
      <c r="AE421" s="385" t="str">
        <f>+IFERROR(('STS Analysis'!BC421-'STS Analysis'!BI421)/'STS Analysis'!BC421,"")</f>
        <v/>
      </c>
      <c r="AF421" s="386" t="str">
        <f>+IFERROR(('STS Analysis'!BD421-'STS Analysis'!BJ421)/'STS Analysis'!BD421,"")</f>
        <v/>
      </c>
      <c r="AG421" s="386" t="str">
        <f>+IFERROR(('STS Analysis'!BE421-'STS Analysis'!BK421)/'STS Analysis'!BE421,"")</f>
        <v/>
      </c>
      <c r="AH421" s="386" t="str">
        <f>+IFERROR(('STS Analysis'!BF421-'STS Analysis'!BL421)/'STS Analysis'!BF421,"")</f>
        <v/>
      </c>
      <c r="AI421" s="381" t="str">
        <f>+IFERROR(('STS Analysis'!D421-'STS Analysis'!BI421/1000)/'STS Analysis'!D421,"")</f>
        <v/>
      </c>
      <c r="AJ421" s="390">
        <f>+IFERROR(('STS Analysis'!E421-'STS Analysis'!BJ421)/'STS Analysis'!E421,"")</f>
        <v>1</v>
      </c>
      <c r="AK421" s="386" t="str">
        <f>+IFERROR(('STS Analysis'!I421-'STS Analysis'!BK421)/'STS Analysis'!I421,"")</f>
        <v/>
      </c>
      <c r="AL421" s="386" t="str">
        <f>+IFERROR(('STS Analysis'!J421-'STS Analysis'!BL421)/'STS Analysis'!J421,"")</f>
        <v/>
      </c>
      <c r="AM421" s="387" t="str">
        <f>+IFERROR(('STS Analysis'!K421-'STS Analysis'!BM421)/'STS Analysis'!K421,"")</f>
        <v/>
      </c>
      <c r="AN421" s="391"/>
    </row>
    <row r="422" spans="1:40" ht="15" thickBot="1" x14ac:dyDescent="0.4">
      <c r="A422" s="306">
        <v>43833</v>
      </c>
      <c r="B422" s="381">
        <f>+IFERROR(('STS Analysis'!D422-'STS Analysis'!G422)/'STS Analysis'!D422,"")</f>
        <v>0.11752380163320233</v>
      </c>
      <c r="C422" s="382" t="str">
        <f>+IFERROR(('STS Analysis'!E422-'STS Analysis'!H422)/'STS Analysis'!E422,"")</f>
        <v/>
      </c>
      <c r="D422" s="383">
        <f>IFERROR(('STS Analysis'!D422-'STS Analysis'!G422)/('STS Analysis'!N422-'STS Analysis'!G422),"")</f>
        <v>4.2218285431695854E-2</v>
      </c>
      <c r="E422" s="384"/>
      <c r="F422" s="385" t="str">
        <f>+IFERROR(('STS Analysis'!G422-('STS Analysis'!W422))/'STS Analysis'!G422,"")</f>
        <v/>
      </c>
      <c r="G422" s="386" t="str">
        <f>+IFERROR(('STS Analysis'!H422-'STS Analysis'!X422)/'STS Analysis'!H422,"")</f>
        <v/>
      </c>
      <c r="H422" s="386" t="str">
        <f>+IFERROR(('STS Analysis'!I422-'STS Analysis'!Y422)/'STS Analysis'!I422,"")</f>
        <v/>
      </c>
      <c r="I422" s="386" t="str">
        <f>+IFERROR(('STS Analysis'!J422-'STS Analysis'!Z422)/'STS Analysis'!J422,"")</f>
        <v/>
      </c>
      <c r="J422" s="381" t="str">
        <f>+IFERROR(('STS Analysis'!W422-'STS Analysis'!AD422/1000)/'STS Analysis'!W422,"")</f>
        <v/>
      </c>
      <c r="K422" s="386" t="str">
        <f>+IFERROR(('STS Analysis'!X422-'STS Analysis'!AE422)/'STS Analysis'!X422,"")</f>
        <v/>
      </c>
      <c r="L422" s="386" t="str">
        <f>+IFERROR(('STS Analysis'!Y422-'STS Analysis'!AF422)/'STS Analysis'!Y422,"")</f>
        <v/>
      </c>
      <c r="M422" s="386" t="str">
        <f>+IFERROR(('STS Analysis'!Z422-'STS Analysis'!AG422)/'STS Analysis'!Z422,"")</f>
        <v/>
      </c>
      <c r="N422" s="381" t="str">
        <f>+IFERROR(('STS Analysis'!AD422-'STS Analysis'!AK422)/'STS Analysis'!AD422,"")</f>
        <v/>
      </c>
      <c r="O422" s="386" t="str">
        <f>+IFERROR(('STS Analysis'!AE422-'STS Analysis'!AL422)/'STS Analysis'!AE422,"")</f>
        <v/>
      </c>
      <c r="P422" s="386" t="str">
        <f>+IFERROR(('STS Analysis'!AF422-'STS Analysis'!AM422)/'STS Analysis'!AF422,"")</f>
        <v/>
      </c>
      <c r="Q422" s="386" t="str">
        <f>+IFERROR(('STS Analysis'!AG422-'STS Analysis'!AN422)/'STS Analysis'!AG422,"")</f>
        <v/>
      </c>
      <c r="R422" s="381" t="str">
        <f>+IFERROR(('STS Analysis'!AK422-'STS Analysis'!AQ422)/'STS Analysis'!AK422,"")</f>
        <v/>
      </c>
      <c r="S422" s="386" t="str">
        <f>+IFERROR(('STS Analysis'!AL422-'STS Analysis'!AX422)/'STS Analysis'!AL422,"")</f>
        <v/>
      </c>
      <c r="T422" s="386" t="str">
        <f>+IFERROR(('STS Analysis'!AM422-'STS Analysis'!AY422)/'STS Analysis'!AM422,"")</f>
        <v/>
      </c>
      <c r="U422" s="387" t="str">
        <f>+IFERROR(('STS Analysis'!AN422-'STS Analysis'!AZ422)/'STS Analysis'!AN422,"")</f>
        <v/>
      </c>
      <c r="V422" s="385" t="str">
        <f>+IFERROR(('STS Analysis'!D422-'STS Analysis'!AQ422/1000)/'STS Analysis'!D422,"")</f>
        <v/>
      </c>
      <c r="W422" s="388" t="str">
        <f>+IFERROR(('STS Analysis'!E422-'STS Analysis'!AX422)/'STS Analysis'!E422,"")</f>
        <v/>
      </c>
      <c r="X422" s="386" t="str">
        <f>+IFERROR(('STS Analysis'!I422-'STS Analysis'!AY422)/'STS Analysis'!I422,"")</f>
        <v/>
      </c>
      <c r="Y422" s="386" t="str">
        <f>+IFERROR(('STS Analysis'!J422-'STS Analysis'!AZ422)/'STS Analysis'!J422,"")</f>
        <v/>
      </c>
      <c r="Z422" s="389" t="str">
        <f>+IFERROR(('STS Analysis'!K422-'STS Analysis'!BA422)/'STS Analysis'!K422,"")</f>
        <v/>
      </c>
      <c r="AA422" s="381"/>
      <c r="AB422" s="386" t="str">
        <f>+IFERROR(('STS Analysis'!H422-'STS Analysis'!BD422)/'STS Analysis'!H422,"")</f>
        <v/>
      </c>
      <c r="AC422" s="386" t="str">
        <f>+IFERROR(('STS Analysis'!I422-'STS Analysis'!BE422)/'STS Analysis'!I422,"")</f>
        <v/>
      </c>
      <c r="AD422" s="387" t="str">
        <f>+IFERROR(('STS Analysis'!J422-'STS Analysis'!BF422)/'STS Analysis'!J422,"")</f>
        <v/>
      </c>
      <c r="AE422" s="385" t="str">
        <f>+IFERROR(('STS Analysis'!BC422-'STS Analysis'!BI422)/'STS Analysis'!BC422,"")</f>
        <v/>
      </c>
      <c r="AF422" s="386" t="str">
        <f>+IFERROR(('STS Analysis'!BD422-'STS Analysis'!BJ422)/'STS Analysis'!BD422,"")</f>
        <v/>
      </c>
      <c r="AG422" s="386" t="str">
        <f>+IFERROR(('STS Analysis'!BE422-'STS Analysis'!BK422)/'STS Analysis'!BE422,"")</f>
        <v/>
      </c>
      <c r="AH422" s="386" t="str">
        <f>+IFERROR(('STS Analysis'!BF422-'STS Analysis'!BL422)/'STS Analysis'!BF422,"")</f>
        <v/>
      </c>
      <c r="AI422" s="381" t="str">
        <f>+IFERROR(('STS Analysis'!D422-'STS Analysis'!BI422/1000)/'STS Analysis'!D422,"")</f>
        <v/>
      </c>
      <c r="AJ422" s="390" t="str">
        <f>+IFERROR(('STS Analysis'!E422-'STS Analysis'!BJ422)/'STS Analysis'!E422,"")</f>
        <v/>
      </c>
      <c r="AK422" s="386" t="str">
        <f>+IFERROR(('STS Analysis'!I422-'STS Analysis'!BK422)/'STS Analysis'!I422,"")</f>
        <v/>
      </c>
      <c r="AL422" s="386" t="str">
        <f>+IFERROR(('STS Analysis'!J422-'STS Analysis'!BL422)/'STS Analysis'!J422,"")</f>
        <v/>
      </c>
      <c r="AM422" s="387" t="str">
        <f>+IFERROR(('STS Analysis'!K422-'STS Analysis'!BM422)/'STS Analysis'!K422,"")</f>
        <v/>
      </c>
      <c r="AN422" s="391"/>
    </row>
    <row r="423" spans="1:40" ht="15" thickBot="1" x14ac:dyDescent="0.4">
      <c r="A423" s="306">
        <v>43834</v>
      </c>
      <c r="B423" s="392" t="str">
        <f>+IFERROR(('STS Analysis'!D423-'STS Analysis'!G423)/'STS Analysis'!D423,"")</f>
        <v/>
      </c>
      <c r="C423" s="392" t="str">
        <f>+IFERROR(('STS Analysis'!E423-'STS Analysis'!H423)/'STS Analysis'!E423,"")</f>
        <v/>
      </c>
      <c r="D423" s="392" t="str">
        <f>IFERROR(('STS Analysis'!D423-'STS Analysis'!G423)/('STS Analysis'!N423-'STS Analysis'!G423),"")</f>
        <v/>
      </c>
      <c r="E423" s="392"/>
      <c r="F423" s="392" t="str">
        <f>+IFERROR(('STS Analysis'!G423-('STS Analysis'!W423))/'STS Analysis'!G423,"")</f>
        <v/>
      </c>
      <c r="G423" s="392" t="str">
        <f>+IFERROR(('STS Analysis'!H423-'STS Analysis'!X423)/'STS Analysis'!H423,"")</f>
        <v/>
      </c>
      <c r="H423" s="392" t="str">
        <f>+IFERROR(('STS Analysis'!I423-'STS Analysis'!Y423)/'STS Analysis'!I423,"")</f>
        <v/>
      </c>
      <c r="I423" s="392" t="str">
        <f>+IFERROR(('STS Analysis'!J423-'STS Analysis'!Z423)/'STS Analysis'!J423,"")</f>
        <v/>
      </c>
      <c r="J423" s="392" t="str">
        <f>+IFERROR(('STS Analysis'!W423-'STS Analysis'!AD423/1000)/'STS Analysis'!W423,"")</f>
        <v/>
      </c>
      <c r="K423" s="392" t="str">
        <f>+IFERROR(('STS Analysis'!X423-'STS Analysis'!AE423)/'STS Analysis'!X423,"")</f>
        <v/>
      </c>
      <c r="L423" s="392" t="str">
        <f>+IFERROR(('STS Analysis'!Y423-'STS Analysis'!AF423)/'STS Analysis'!Y423,"")</f>
        <v/>
      </c>
      <c r="M423" s="392" t="str">
        <f>+IFERROR(('STS Analysis'!Z423-'STS Analysis'!AG423)/'STS Analysis'!Z423,"")</f>
        <v/>
      </c>
      <c r="N423" s="392" t="str">
        <f>+IFERROR(('STS Analysis'!AD423-'STS Analysis'!AK423)/'STS Analysis'!AD423,"")</f>
        <v/>
      </c>
      <c r="O423" s="392" t="str">
        <f>+IFERROR(('STS Analysis'!AE423-'STS Analysis'!AL423)/'STS Analysis'!AE423,"")</f>
        <v/>
      </c>
      <c r="P423" s="392" t="str">
        <f>+IFERROR(('STS Analysis'!AF423-'STS Analysis'!AM423)/'STS Analysis'!AF423,"")</f>
        <v/>
      </c>
      <c r="Q423" s="392" t="str">
        <f>+IFERROR(('STS Analysis'!AG423-'STS Analysis'!AN423)/'STS Analysis'!AG423,"")</f>
        <v/>
      </c>
      <c r="R423" s="392" t="str">
        <f>+IFERROR(('STS Analysis'!AK423-'STS Analysis'!AQ423)/'STS Analysis'!AK423,"")</f>
        <v/>
      </c>
      <c r="S423" s="392" t="str">
        <f>+IFERROR(('STS Analysis'!AL423-'STS Analysis'!AX423)/'STS Analysis'!AL423,"")</f>
        <v/>
      </c>
      <c r="T423" s="392" t="str">
        <f>+IFERROR(('STS Analysis'!AM423-'STS Analysis'!AY423)/'STS Analysis'!AM423,"")</f>
        <v/>
      </c>
      <c r="U423" s="392" t="str">
        <f>+IFERROR(('STS Analysis'!AN423-'STS Analysis'!AZ423)/'STS Analysis'!AN423,"")</f>
        <v/>
      </c>
      <c r="V423" s="392" t="str">
        <f>+IFERROR(('STS Analysis'!D423-'STS Analysis'!AQ423/1000)/'STS Analysis'!D423,"")</f>
        <v/>
      </c>
      <c r="W423" s="392" t="str">
        <f>+IFERROR(('STS Analysis'!E423-'STS Analysis'!AX423)/'STS Analysis'!E423,"")</f>
        <v/>
      </c>
      <c r="X423" s="392" t="str">
        <f>+IFERROR(('STS Analysis'!I423-'STS Analysis'!AY423)/'STS Analysis'!I423,"")</f>
        <v/>
      </c>
      <c r="Y423" s="392" t="str">
        <f>+IFERROR(('STS Analysis'!J423-'STS Analysis'!AZ423)/'STS Analysis'!J423,"")</f>
        <v/>
      </c>
      <c r="Z423" s="392" t="str">
        <f>+IFERROR(('STS Analysis'!K423-'STS Analysis'!BA423)/'STS Analysis'!K423,"")</f>
        <v/>
      </c>
      <c r="AA423" s="392"/>
      <c r="AB423" s="392" t="str">
        <f>+IFERROR(('STS Analysis'!H423-'STS Analysis'!BD423)/'STS Analysis'!H423,"")</f>
        <v/>
      </c>
      <c r="AC423" s="392" t="str">
        <f>+IFERROR(('STS Analysis'!I423-'STS Analysis'!BE423)/'STS Analysis'!I423,"")</f>
        <v/>
      </c>
      <c r="AD423" s="392" t="str">
        <f>+IFERROR(('STS Analysis'!J423-'STS Analysis'!BF423)/'STS Analysis'!J423,"")</f>
        <v/>
      </c>
      <c r="AE423" s="392" t="str">
        <f>+IFERROR(('STS Analysis'!BC423-'STS Analysis'!BI423)/'STS Analysis'!BC423,"")</f>
        <v/>
      </c>
      <c r="AF423" s="392" t="str">
        <f>+IFERROR(('STS Analysis'!BD423-'STS Analysis'!BJ423)/'STS Analysis'!BD423,"")</f>
        <v/>
      </c>
      <c r="AG423" s="392" t="str">
        <f>+IFERROR(('STS Analysis'!BE423-'STS Analysis'!BK423)/'STS Analysis'!BE423,"")</f>
        <v/>
      </c>
      <c r="AH423" s="392" t="str">
        <f>+IFERROR(('STS Analysis'!BF423-'STS Analysis'!BL423)/'STS Analysis'!BF423,"")</f>
        <v/>
      </c>
      <c r="AI423" s="392" t="str">
        <f>+IFERROR(('STS Analysis'!D423-'STS Analysis'!BI423/1000)/'STS Analysis'!D423,"")</f>
        <v/>
      </c>
      <c r="AJ423" s="392" t="str">
        <f>+IFERROR(('STS Analysis'!E423-'STS Analysis'!BJ423)/'STS Analysis'!E423,"")</f>
        <v/>
      </c>
      <c r="AK423" s="392" t="str">
        <f>+IFERROR(('STS Analysis'!I423-'STS Analysis'!BK423)/'STS Analysis'!I423,"")</f>
        <v/>
      </c>
      <c r="AL423" s="392" t="str">
        <f>+IFERROR(('STS Analysis'!J423-'STS Analysis'!BL423)/'STS Analysis'!J423,"")</f>
        <v/>
      </c>
      <c r="AM423" s="392" t="str">
        <f>+IFERROR(('STS Analysis'!K423-'STS Analysis'!BM423)/'STS Analysis'!K423,"")</f>
        <v/>
      </c>
      <c r="AN423" s="392"/>
    </row>
    <row r="424" spans="1:40" ht="15" thickBot="1" x14ac:dyDescent="0.4">
      <c r="A424" s="306">
        <v>43835</v>
      </c>
      <c r="B424" s="392" t="str">
        <f>+IFERROR(('STS Analysis'!D424-'STS Analysis'!G424)/'STS Analysis'!D424,"")</f>
        <v/>
      </c>
      <c r="C424" s="392" t="str">
        <f>+IFERROR(('STS Analysis'!E424-'STS Analysis'!H424)/'STS Analysis'!E424,"")</f>
        <v/>
      </c>
      <c r="D424" s="392" t="str">
        <f>IFERROR(('STS Analysis'!D424-'STS Analysis'!G424)/('STS Analysis'!N424-'STS Analysis'!G424),"")</f>
        <v/>
      </c>
      <c r="E424" s="392"/>
      <c r="F424" s="392" t="str">
        <f>+IFERROR(('STS Analysis'!G424-('STS Analysis'!W424))/'STS Analysis'!G424,"")</f>
        <v/>
      </c>
      <c r="G424" s="392" t="str">
        <f>+IFERROR(('STS Analysis'!H424-'STS Analysis'!X424)/'STS Analysis'!H424,"")</f>
        <v/>
      </c>
      <c r="H424" s="392" t="str">
        <f>+IFERROR(('STS Analysis'!I424-'STS Analysis'!Y424)/'STS Analysis'!I424,"")</f>
        <v/>
      </c>
      <c r="I424" s="392" t="str">
        <f>+IFERROR(('STS Analysis'!J424-'STS Analysis'!Z424)/'STS Analysis'!J424,"")</f>
        <v/>
      </c>
      <c r="J424" s="392" t="str">
        <f>+IFERROR(('STS Analysis'!W424-'STS Analysis'!AD424/1000)/'STS Analysis'!W424,"")</f>
        <v/>
      </c>
      <c r="K424" s="392" t="str">
        <f>+IFERROR(('STS Analysis'!X424-'STS Analysis'!AE424)/'STS Analysis'!X424,"")</f>
        <v/>
      </c>
      <c r="L424" s="392" t="str">
        <f>+IFERROR(('STS Analysis'!Y424-'STS Analysis'!AF424)/'STS Analysis'!Y424,"")</f>
        <v/>
      </c>
      <c r="M424" s="392" t="str">
        <f>+IFERROR(('STS Analysis'!Z424-'STS Analysis'!AG424)/'STS Analysis'!Z424,"")</f>
        <v/>
      </c>
      <c r="N424" s="392" t="str">
        <f>+IFERROR(('STS Analysis'!AD424-'STS Analysis'!AK424)/'STS Analysis'!AD424,"")</f>
        <v/>
      </c>
      <c r="O424" s="392" t="str">
        <f>+IFERROR(('STS Analysis'!AE424-'STS Analysis'!AL424)/'STS Analysis'!AE424,"")</f>
        <v/>
      </c>
      <c r="P424" s="392" t="str">
        <f>+IFERROR(('STS Analysis'!AF424-'STS Analysis'!AM424)/'STS Analysis'!AF424,"")</f>
        <v/>
      </c>
      <c r="Q424" s="392" t="str">
        <f>+IFERROR(('STS Analysis'!AG424-'STS Analysis'!AN424)/'STS Analysis'!AG424,"")</f>
        <v/>
      </c>
      <c r="R424" s="392" t="str">
        <f>+IFERROR(('STS Analysis'!AK424-'STS Analysis'!AQ424)/'STS Analysis'!AK424,"")</f>
        <v/>
      </c>
      <c r="S424" s="392" t="str">
        <f>+IFERROR(('STS Analysis'!AL424-'STS Analysis'!AX424)/'STS Analysis'!AL424,"")</f>
        <v/>
      </c>
      <c r="T424" s="392" t="str">
        <f>+IFERROR(('STS Analysis'!AM424-'STS Analysis'!AY424)/'STS Analysis'!AM424,"")</f>
        <v/>
      </c>
      <c r="U424" s="392" t="str">
        <f>+IFERROR(('STS Analysis'!AN424-'STS Analysis'!AZ424)/'STS Analysis'!AN424,"")</f>
        <v/>
      </c>
      <c r="V424" s="392" t="str">
        <f>+IFERROR(('STS Analysis'!D424-'STS Analysis'!AQ424/1000)/'STS Analysis'!D424,"")</f>
        <v/>
      </c>
      <c r="W424" s="392" t="str">
        <f>+IFERROR(('STS Analysis'!E424-'STS Analysis'!AX424)/'STS Analysis'!E424,"")</f>
        <v/>
      </c>
      <c r="X424" s="392" t="str">
        <f>+IFERROR(('STS Analysis'!I424-'STS Analysis'!AY424)/'STS Analysis'!I424,"")</f>
        <v/>
      </c>
      <c r="Y424" s="392" t="str">
        <f>+IFERROR(('STS Analysis'!J424-'STS Analysis'!AZ424)/'STS Analysis'!J424,"")</f>
        <v/>
      </c>
      <c r="Z424" s="392" t="str">
        <f>+IFERROR(('STS Analysis'!K424-'STS Analysis'!BA424)/'STS Analysis'!K424,"")</f>
        <v/>
      </c>
      <c r="AA424" s="392"/>
      <c r="AB424" s="392" t="str">
        <f>+IFERROR(('STS Analysis'!H424-'STS Analysis'!BD424)/'STS Analysis'!H424,"")</f>
        <v/>
      </c>
      <c r="AC424" s="392" t="str">
        <f>+IFERROR(('STS Analysis'!I424-'STS Analysis'!BE424)/'STS Analysis'!I424,"")</f>
        <v/>
      </c>
      <c r="AD424" s="392" t="str">
        <f>+IFERROR(('STS Analysis'!J424-'STS Analysis'!BF424)/'STS Analysis'!J424,"")</f>
        <v/>
      </c>
      <c r="AE424" s="392" t="str">
        <f>+IFERROR(('STS Analysis'!BC424-'STS Analysis'!BI424)/'STS Analysis'!BC424,"")</f>
        <v/>
      </c>
      <c r="AF424" s="392" t="str">
        <f>+IFERROR(('STS Analysis'!BD424-'STS Analysis'!BJ424)/'STS Analysis'!BD424,"")</f>
        <v/>
      </c>
      <c r="AG424" s="392" t="str">
        <f>+IFERROR(('STS Analysis'!BE424-'STS Analysis'!BK424)/'STS Analysis'!BE424,"")</f>
        <v/>
      </c>
      <c r="AH424" s="392" t="str">
        <f>+IFERROR(('STS Analysis'!BF424-'STS Analysis'!BL424)/'STS Analysis'!BF424,"")</f>
        <v/>
      </c>
      <c r="AI424" s="392" t="str">
        <f>+IFERROR(('STS Analysis'!D424-'STS Analysis'!BI424/1000)/'STS Analysis'!D424,"")</f>
        <v/>
      </c>
      <c r="AJ424" s="392" t="str">
        <f>+IFERROR(('STS Analysis'!E424-'STS Analysis'!BJ424)/'STS Analysis'!E424,"")</f>
        <v/>
      </c>
      <c r="AK424" s="392" t="str">
        <f>+IFERROR(('STS Analysis'!I424-'STS Analysis'!BK424)/'STS Analysis'!I424,"")</f>
        <v/>
      </c>
      <c r="AL424" s="392" t="str">
        <f>+IFERROR(('STS Analysis'!J424-'STS Analysis'!BL424)/'STS Analysis'!J424,"")</f>
        <v/>
      </c>
      <c r="AM424" s="392" t="str">
        <f>+IFERROR(('STS Analysis'!K424-'STS Analysis'!BM424)/'STS Analysis'!K424,"")</f>
        <v/>
      </c>
      <c r="AN424" s="392"/>
    </row>
    <row r="425" spans="1:40" ht="15" thickBot="1" x14ac:dyDescent="0.4">
      <c r="A425" s="306">
        <v>43836</v>
      </c>
      <c r="B425" s="381">
        <f>+IFERROR(('STS Analysis'!D425-'STS Analysis'!G425)/'STS Analysis'!D425,"")</f>
        <v>0.64884680631520542</v>
      </c>
      <c r="C425" s="382" t="str">
        <f>+IFERROR(('STS Analysis'!E425-'STS Analysis'!H425)/'STS Analysis'!E425,"")</f>
        <v/>
      </c>
      <c r="D425" s="383">
        <f>IFERROR(('STS Analysis'!D425-'STS Analysis'!G425)/('STS Analysis'!N425-'STS Analysis'!G425),"")</f>
        <v>0.21017184740062511</v>
      </c>
      <c r="E425" s="384"/>
      <c r="F425" s="385" t="str">
        <f>+IFERROR(('STS Analysis'!G425-('STS Analysis'!W425))/'STS Analysis'!G425,"")</f>
        <v/>
      </c>
      <c r="G425" s="386" t="str">
        <f>+IFERROR(('STS Analysis'!H425-'STS Analysis'!X425)/'STS Analysis'!H425,"")</f>
        <v/>
      </c>
      <c r="H425" s="386" t="str">
        <f>+IFERROR(('STS Analysis'!I425-'STS Analysis'!Y425)/'STS Analysis'!I425,"")</f>
        <v/>
      </c>
      <c r="I425" s="386" t="str">
        <f>+IFERROR(('STS Analysis'!J425-'STS Analysis'!Z425)/'STS Analysis'!J425,"")</f>
        <v/>
      </c>
      <c r="J425" s="381" t="str">
        <f>+IFERROR(('STS Analysis'!W425-'STS Analysis'!AD425/1000)/'STS Analysis'!W425,"")</f>
        <v/>
      </c>
      <c r="K425" s="386" t="str">
        <f>+IFERROR(('STS Analysis'!X425-'STS Analysis'!AE425)/'STS Analysis'!X425,"")</f>
        <v/>
      </c>
      <c r="L425" s="386" t="str">
        <f>+IFERROR(('STS Analysis'!Y425-'STS Analysis'!AF425)/'STS Analysis'!Y425,"")</f>
        <v/>
      </c>
      <c r="M425" s="386" t="str">
        <f>+IFERROR(('STS Analysis'!Z425-'STS Analysis'!AG425)/'STS Analysis'!Z425,"")</f>
        <v/>
      </c>
      <c r="N425" s="381" t="str">
        <f>+IFERROR(('STS Analysis'!AD425-'STS Analysis'!AK425)/'STS Analysis'!AD425,"")</f>
        <v/>
      </c>
      <c r="O425" s="386" t="str">
        <f>+IFERROR(('STS Analysis'!AE425-'STS Analysis'!AL425)/'STS Analysis'!AE425,"")</f>
        <v/>
      </c>
      <c r="P425" s="386" t="str">
        <f>+IFERROR(('STS Analysis'!AF425-'STS Analysis'!AM425)/'STS Analysis'!AF425,"")</f>
        <v/>
      </c>
      <c r="Q425" s="386" t="str">
        <f>+IFERROR(('STS Analysis'!AG425-'STS Analysis'!AN425)/'STS Analysis'!AG425,"")</f>
        <v/>
      </c>
      <c r="R425" s="381" t="str">
        <f>+IFERROR(('STS Analysis'!AK425-'STS Analysis'!AQ425)/'STS Analysis'!AK425,"")</f>
        <v/>
      </c>
      <c r="S425" s="386" t="str">
        <f>+IFERROR(('STS Analysis'!AL425-'STS Analysis'!AX425)/'STS Analysis'!AL425,"")</f>
        <v/>
      </c>
      <c r="T425" s="386" t="str">
        <f>+IFERROR(('STS Analysis'!AM425-'STS Analysis'!AY425)/'STS Analysis'!AM425,"")</f>
        <v/>
      </c>
      <c r="U425" s="387" t="str">
        <f>+IFERROR(('STS Analysis'!AN425-'STS Analysis'!AZ425)/'STS Analysis'!AN425,"")</f>
        <v/>
      </c>
      <c r="V425" s="385" t="str">
        <f>+IFERROR(('STS Analysis'!D425-'STS Analysis'!AQ425/1000)/'STS Analysis'!D425,"")</f>
        <v/>
      </c>
      <c r="W425" s="388" t="str">
        <f>+IFERROR(('STS Analysis'!E425-'STS Analysis'!AX425)/'STS Analysis'!E425,"")</f>
        <v/>
      </c>
      <c r="X425" s="386" t="str">
        <f>+IFERROR(('STS Analysis'!I425-'STS Analysis'!AY425)/'STS Analysis'!I425,"")</f>
        <v/>
      </c>
      <c r="Y425" s="386" t="str">
        <f>+IFERROR(('STS Analysis'!J425-'STS Analysis'!AZ425)/'STS Analysis'!J425,"")</f>
        <v/>
      </c>
      <c r="Z425" s="389" t="str">
        <f>+IFERROR(('STS Analysis'!K425-'STS Analysis'!BA425)/'STS Analysis'!K425,"")</f>
        <v/>
      </c>
      <c r="AA425" s="381"/>
      <c r="AB425" s="386" t="str">
        <f>+IFERROR(('STS Analysis'!H425-'STS Analysis'!BD425)/'STS Analysis'!H425,"")</f>
        <v/>
      </c>
      <c r="AC425" s="386" t="str">
        <f>+IFERROR(('STS Analysis'!I425-'STS Analysis'!BE425)/'STS Analysis'!I425,"")</f>
        <v/>
      </c>
      <c r="AD425" s="387" t="str">
        <f>+IFERROR(('STS Analysis'!J425-'STS Analysis'!BF425)/'STS Analysis'!J425,"")</f>
        <v/>
      </c>
      <c r="AE425" s="385" t="str">
        <f>+IFERROR(('STS Analysis'!BC425-'STS Analysis'!BI425)/'STS Analysis'!BC425,"")</f>
        <v/>
      </c>
      <c r="AF425" s="386" t="str">
        <f>+IFERROR(('STS Analysis'!BD425-'STS Analysis'!BJ425)/'STS Analysis'!BD425,"")</f>
        <v/>
      </c>
      <c r="AG425" s="386" t="str">
        <f>+IFERROR(('STS Analysis'!BE425-'STS Analysis'!BK425)/'STS Analysis'!BE425,"")</f>
        <v/>
      </c>
      <c r="AH425" s="386" t="str">
        <f>+IFERROR(('STS Analysis'!BF425-'STS Analysis'!BL425)/'STS Analysis'!BF425,"")</f>
        <v/>
      </c>
      <c r="AI425" s="381" t="str">
        <f>+IFERROR(('STS Analysis'!D425-'STS Analysis'!BI425/1000)/'STS Analysis'!D425,"")</f>
        <v/>
      </c>
      <c r="AJ425" s="390" t="str">
        <f>+IFERROR(('STS Analysis'!E425-'STS Analysis'!BJ425)/'STS Analysis'!E425,"")</f>
        <v/>
      </c>
      <c r="AK425" s="386" t="str">
        <f>+IFERROR(('STS Analysis'!I425-'STS Analysis'!BK425)/'STS Analysis'!I425,"")</f>
        <v/>
      </c>
      <c r="AL425" s="386" t="str">
        <f>+IFERROR(('STS Analysis'!J425-'STS Analysis'!BL425)/'STS Analysis'!J425,"")</f>
        <v/>
      </c>
      <c r="AM425" s="387" t="str">
        <f>+IFERROR(('STS Analysis'!K425-'STS Analysis'!BM425)/'STS Analysis'!K425,"")</f>
        <v/>
      </c>
      <c r="AN425" s="391"/>
    </row>
    <row r="426" spans="1:40" ht="15" thickBot="1" x14ac:dyDescent="0.4">
      <c r="A426" s="306">
        <v>43837</v>
      </c>
      <c r="B426" s="381" t="str">
        <f>+IFERROR(('STS Analysis'!D426-'STS Analysis'!G426)/'STS Analysis'!D426,"")</f>
        <v/>
      </c>
      <c r="C426" s="382" t="str">
        <f>+IFERROR(('STS Analysis'!E426-'STS Analysis'!H426)/'STS Analysis'!E426,"")</f>
        <v/>
      </c>
      <c r="D426" s="383" t="str">
        <f>IFERROR(('STS Analysis'!D426-'STS Analysis'!G426)/('STS Analysis'!N426-'STS Analysis'!G426),"")</f>
        <v/>
      </c>
      <c r="E426" s="384"/>
      <c r="F426" s="385" t="str">
        <f>+IFERROR(('STS Analysis'!G426-('STS Analysis'!W426))/'STS Analysis'!G426,"")</f>
        <v/>
      </c>
      <c r="G426" s="386" t="str">
        <f>+IFERROR(('STS Analysis'!H426-'STS Analysis'!X426)/'STS Analysis'!H426,"")</f>
        <v/>
      </c>
      <c r="H426" s="386" t="str">
        <f>+IFERROR(('STS Analysis'!I426-'STS Analysis'!Y426)/'STS Analysis'!I426,"")</f>
        <v/>
      </c>
      <c r="I426" s="386" t="str">
        <f>+IFERROR(('STS Analysis'!J426-'STS Analysis'!Z426)/'STS Analysis'!J426,"")</f>
        <v/>
      </c>
      <c r="J426" s="381" t="str">
        <f>+IFERROR(('STS Analysis'!W426-'STS Analysis'!AD426/1000)/'STS Analysis'!W426,"")</f>
        <v/>
      </c>
      <c r="K426" s="386" t="str">
        <f>+IFERROR(('STS Analysis'!X426-'STS Analysis'!AE426)/'STS Analysis'!X426,"")</f>
        <v/>
      </c>
      <c r="L426" s="386" t="str">
        <f>+IFERROR(('STS Analysis'!Y426-'STS Analysis'!AF426)/'STS Analysis'!Y426,"")</f>
        <v/>
      </c>
      <c r="M426" s="386" t="str">
        <f>+IFERROR(('STS Analysis'!Z426-'STS Analysis'!AG426)/'STS Analysis'!Z426,"")</f>
        <v/>
      </c>
      <c r="N426" s="381" t="str">
        <f>+IFERROR(('STS Analysis'!AD426-'STS Analysis'!AK426)/'STS Analysis'!AD426,"")</f>
        <v/>
      </c>
      <c r="O426" s="386" t="str">
        <f>+IFERROR(('STS Analysis'!AE426-'STS Analysis'!AL426)/'STS Analysis'!AE426,"")</f>
        <v/>
      </c>
      <c r="P426" s="386" t="str">
        <f>+IFERROR(('STS Analysis'!AF426-'STS Analysis'!AM426)/'STS Analysis'!AF426,"")</f>
        <v/>
      </c>
      <c r="Q426" s="386" t="str">
        <f>+IFERROR(('STS Analysis'!AG426-'STS Analysis'!AN426)/'STS Analysis'!AG426,"")</f>
        <v/>
      </c>
      <c r="R426" s="381" t="str">
        <f>+IFERROR(('STS Analysis'!AK426-'STS Analysis'!AQ426)/'STS Analysis'!AK426,"")</f>
        <v/>
      </c>
      <c r="S426" s="386" t="str">
        <f>+IFERROR(('STS Analysis'!AL426-'STS Analysis'!AX426)/'STS Analysis'!AL426,"")</f>
        <v/>
      </c>
      <c r="T426" s="386" t="str">
        <f>+IFERROR(('STS Analysis'!AM426-'STS Analysis'!AY426)/'STS Analysis'!AM426,"")</f>
        <v/>
      </c>
      <c r="U426" s="387" t="str">
        <f>+IFERROR(('STS Analysis'!AN426-'STS Analysis'!AZ426)/'STS Analysis'!AN426,"")</f>
        <v/>
      </c>
      <c r="V426" s="385" t="str">
        <f>+IFERROR(('STS Analysis'!D426-'STS Analysis'!AQ426/1000)/'STS Analysis'!D426,"")</f>
        <v/>
      </c>
      <c r="W426" s="388" t="str">
        <f>+IFERROR(('STS Analysis'!E426-'STS Analysis'!AX426)/'STS Analysis'!E426,"")</f>
        <v/>
      </c>
      <c r="X426" s="386" t="str">
        <f>+IFERROR(('STS Analysis'!I426-'STS Analysis'!AY426)/'STS Analysis'!I426,"")</f>
        <v/>
      </c>
      <c r="Y426" s="386" t="str">
        <f>+IFERROR(('STS Analysis'!J426-'STS Analysis'!AZ426)/'STS Analysis'!J426,"")</f>
        <v/>
      </c>
      <c r="Z426" s="389" t="str">
        <f>+IFERROR(('STS Analysis'!K426-'STS Analysis'!BA426)/'STS Analysis'!K426,"")</f>
        <v/>
      </c>
      <c r="AA426" s="381"/>
      <c r="AB426" s="386" t="str">
        <f>+IFERROR(('STS Analysis'!H426-'STS Analysis'!BD426)/'STS Analysis'!H426,"")</f>
        <v/>
      </c>
      <c r="AC426" s="386" t="str">
        <f>+IFERROR(('STS Analysis'!I426-'STS Analysis'!BE426)/'STS Analysis'!I426,"")</f>
        <v/>
      </c>
      <c r="AD426" s="387" t="str">
        <f>+IFERROR(('STS Analysis'!J426-'STS Analysis'!BF426)/'STS Analysis'!J426,"")</f>
        <v/>
      </c>
      <c r="AE426" s="385" t="str">
        <f>+IFERROR(('STS Analysis'!BC426-'STS Analysis'!BI426)/'STS Analysis'!BC426,"")</f>
        <v/>
      </c>
      <c r="AF426" s="386" t="str">
        <f>+IFERROR(('STS Analysis'!BD426-'STS Analysis'!BJ426)/'STS Analysis'!BD426,"")</f>
        <v/>
      </c>
      <c r="AG426" s="386" t="str">
        <f>+IFERROR(('STS Analysis'!BE426-'STS Analysis'!BK426)/'STS Analysis'!BE426,"")</f>
        <v/>
      </c>
      <c r="AH426" s="386" t="str">
        <f>+IFERROR(('STS Analysis'!BF426-'STS Analysis'!BL426)/'STS Analysis'!BF426,"")</f>
        <v/>
      </c>
      <c r="AI426" s="381" t="str">
        <f>+IFERROR(('STS Analysis'!D426-'STS Analysis'!BI426/1000)/'STS Analysis'!D426,"")</f>
        <v/>
      </c>
      <c r="AJ426" s="390" t="str">
        <f>+IFERROR(('STS Analysis'!E426-'STS Analysis'!BJ426)/'STS Analysis'!E426,"")</f>
        <v/>
      </c>
      <c r="AK426" s="386" t="str">
        <f>+IFERROR(('STS Analysis'!I426-'STS Analysis'!BK426)/'STS Analysis'!I426,"")</f>
        <v/>
      </c>
      <c r="AL426" s="386" t="str">
        <f>+IFERROR(('STS Analysis'!J426-'STS Analysis'!BL426)/'STS Analysis'!J426,"")</f>
        <v/>
      </c>
      <c r="AM426" s="387" t="str">
        <f>+IFERROR(('STS Analysis'!K426-'STS Analysis'!BM426)/'STS Analysis'!K426,"")</f>
        <v/>
      </c>
      <c r="AN426" s="391"/>
    </row>
    <row r="427" spans="1:40" ht="15" thickBot="1" x14ac:dyDescent="0.4">
      <c r="A427" s="306">
        <v>43838</v>
      </c>
      <c r="B427" s="381">
        <f>+IFERROR(('STS Analysis'!D427-'STS Analysis'!G427)/'STS Analysis'!D427,"")</f>
        <v>0.21421462306454037</v>
      </c>
      <c r="C427" s="382">
        <f>+IFERROR(('STS Analysis'!E427-'STS Analysis'!H427)/'STS Analysis'!E427,"")</f>
        <v>0.41799999999999998</v>
      </c>
      <c r="D427" s="383">
        <f>IFERROR(('STS Analysis'!D427-'STS Analysis'!G427)/('STS Analysis'!N427-'STS Analysis'!G427),"")</f>
        <v>5.7541449978844667E-2</v>
      </c>
      <c r="E427" s="384"/>
      <c r="F427" s="385">
        <f>+IFERROR(('STS Analysis'!G427-('STS Analysis'!W427))/'STS Analysis'!G427,"")</f>
        <v>0.53158928429955776</v>
      </c>
      <c r="G427" s="386">
        <f>+IFERROR(('STS Analysis'!H427-'STS Analysis'!X427)/'STS Analysis'!H427,"")</f>
        <v>1</v>
      </c>
      <c r="H427" s="386">
        <f>+IFERROR(('STS Analysis'!I427-'STS Analysis'!Y427)/'STS Analysis'!I427,"")</f>
        <v>6.9444444444444448E-2</v>
      </c>
      <c r="I427" s="386">
        <f>+IFERROR(('STS Analysis'!J427-'STS Analysis'!Z427)/'STS Analysis'!J427,"")</f>
        <v>1</v>
      </c>
      <c r="J427" s="381">
        <f>+IFERROR(('STS Analysis'!W427-'STS Analysis'!AD427/1000)/'STS Analysis'!W427,"")</f>
        <v>0.63948744555186121</v>
      </c>
      <c r="K427" s="386" t="str">
        <f>+IFERROR(('STS Analysis'!X427-'STS Analysis'!AE427)/'STS Analysis'!X427,"")</f>
        <v/>
      </c>
      <c r="L427" s="386">
        <f>+IFERROR(('STS Analysis'!Y427-'STS Analysis'!AF427)/'STS Analysis'!Y427,"")</f>
        <v>-4.9751243781094526E-3</v>
      </c>
      <c r="M427" s="386" t="str">
        <f>+IFERROR(('STS Analysis'!Z427-'STS Analysis'!AG427)/'STS Analysis'!Z427,"")</f>
        <v/>
      </c>
      <c r="N427" s="381" t="str">
        <f>+IFERROR(('STS Analysis'!AD427-'STS Analysis'!AK427)/'STS Analysis'!AD427,"")</f>
        <v/>
      </c>
      <c r="O427" s="386" t="str">
        <f>+IFERROR(('STS Analysis'!AE427-'STS Analysis'!AL427)/'STS Analysis'!AE427,"")</f>
        <v/>
      </c>
      <c r="P427" s="386" t="str">
        <f>+IFERROR(('STS Analysis'!AF427-'STS Analysis'!AM427)/'STS Analysis'!AF427,"")</f>
        <v/>
      </c>
      <c r="Q427" s="386" t="str">
        <f>+IFERROR(('STS Analysis'!AG427-'STS Analysis'!AN427)/'STS Analysis'!AG427,"")</f>
        <v/>
      </c>
      <c r="R427" s="381" t="str">
        <f>+IFERROR(('STS Analysis'!AK427-'STS Analysis'!AQ427)/'STS Analysis'!AK427,"")</f>
        <v/>
      </c>
      <c r="S427" s="386" t="str">
        <f>+IFERROR(('STS Analysis'!AL427-'STS Analysis'!AX427)/'STS Analysis'!AL427,"")</f>
        <v/>
      </c>
      <c r="T427" s="386" t="str">
        <f>+IFERROR(('STS Analysis'!AM427-'STS Analysis'!AY427)/'STS Analysis'!AM427,"")</f>
        <v/>
      </c>
      <c r="U427" s="387" t="str">
        <f>+IFERROR(('STS Analysis'!AN427-'STS Analysis'!AZ427)/'STS Analysis'!AN427,"")</f>
        <v/>
      </c>
      <c r="V427" s="385">
        <f>+IFERROR(('STS Analysis'!D427-'STS Analysis'!AQ427/1000)/'STS Analysis'!D427,"")</f>
        <v>0.96195487838584837</v>
      </c>
      <c r="W427" s="388">
        <f>+IFERROR(('STS Analysis'!E427-'STS Analysis'!AX427)/'STS Analysis'!E427,"")</f>
        <v>1</v>
      </c>
      <c r="X427" s="386">
        <f>+IFERROR(('STS Analysis'!I427-'STS Analysis'!AY427)/'STS Analysis'!I427,"")</f>
        <v>0.4685185185185185</v>
      </c>
      <c r="Y427" s="386">
        <f>+IFERROR(('STS Analysis'!J427-'STS Analysis'!AZ427)/'STS Analysis'!J427,"")</f>
        <v>1</v>
      </c>
      <c r="Z427" s="389" t="str">
        <f>+IFERROR(('STS Analysis'!K427-'STS Analysis'!BA427)/'STS Analysis'!K427,"")</f>
        <v/>
      </c>
      <c r="AA427" s="381"/>
      <c r="AB427" s="386">
        <f>+IFERROR(('STS Analysis'!H427-'STS Analysis'!BD427)/'STS Analysis'!H427,"")</f>
        <v>1</v>
      </c>
      <c r="AC427" s="386">
        <f>+IFERROR(('STS Analysis'!I427-'STS Analysis'!BE427)/'STS Analysis'!I427,"")</f>
        <v>0.52777777777777779</v>
      </c>
      <c r="AD427" s="387">
        <f>+IFERROR(('STS Analysis'!J427-'STS Analysis'!BF427)/'STS Analysis'!J427,"")</f>
        <v>-0.73758865248226946</v>
      </c>
      <c r="AE427" s="385">
        <f>+IFERROR(('STS Analysis'!BC427-'STS Analysis'!BI427)/'STS Analysis'!BC427,"")</f>
        <v>0.38888888888890261</v>
      </c>
      <c r="AF427" s="386" t="str">
        <f>+IFERROR(('STS Analysis'!BD427-'STS Analysis'!BJ427)/'STS Analysis'!BD427,"")</f>
        <v/>
      </c>
      <c r="AG427" s="386">
        <f>+IFERROR(('STS Analysis'!BE427-'STS Analysis'!BK427)/'STS Analysis'!BE427,"")</f>
        <v>0.52450980392156865</v>
      </c>
      <c r="AH427" s="386">
        <f>+IFERROR(('STS Analysis'!BF427-'STS Analysis'!BL427)/'STS Analysis'!BF427,"")</f>
        <v>-0.22448979591836735</v>
      </c>
      <c r="AI427" s="381">
        <f>+IFERROR(('STS Analysis'!D427-'STS Analysis'!BI427/1000)/'STS Analysis'!D427,"")</f>
        <v>0.99795855444997228</v>
      </c>
      <c r="AJ427" s="390">
        <f>+IFERROR(('STS Analysis'!E427-'STS Analysis'!BJ427)/'STS Analysis'!E427,"")</f>
        <v>1</v>
      </c>
      <c r="AK427" s="386">
        <f>+IFERROR(('STS Analysis'!I427-'STS Analysis'!BK427)/'STS Analysis'!I427,"")</f>
        <v>0.77546296296296291</v>
      </c>
      <c r="AL427" s="386">
        <f>+IFERROR(('STS Analysis'!J427-'STS Analysis'!BL427)/'STS Analysis'!J427,"")</f>
        <v>-1.1276595744680851</v>
      </c>
      <c r="AM427" s="387" t="str">
        <f>+IFERROR(('STS Analysis'!K427-'STS Analysis'!BM427)/'STS Analysis'!K427,"")</f>
        <v/>
      </c>
      <c r="AN427" s="391"/>
    </row>
    <row r="428" spans="1:40" ht="15" thickBot="1" x14ac:dyDescent="0.4">
      <c r="A428" s="306">
        <v>43839</v>
      </c>
      <c r="B428" s="381" t="str">
        <f>+IFERROR(('STS Analysis'!D428-'STS Analysis'!G428)/'STS Analysis'!D428,"")</f>
        <v/>
      </c>
      <c r="C428" s="382" t="str">
        <f>+IFERROR(('STS Analysis'!E428-'STS Analysis'!H428)/'STS Analysis'!E428,"")</f>
        <v/>
      </c>
      <c r="D428" s="383" t="str">
        <f>IFERROR(('STS Analysis'!D428-'STS Analysis'!G428)/('STS Analysis'!N428-'STS Analysis'!G428),"")</f>
        <v/>
      </c>
      <c r="E428" s="384"/>
      <c r="F428" s="385" t="str">
        <f>+IFERROR(('STS Analysis'!G428-('STS Analysis'!W428))/'STS Analysis'!G428,"")</f>
        <v/>
      </c>
      <c r="G428" s="386" t="str">
        <f>+IFERROR(('STS Analysis'!H428-'STS Analysis'!X428)/'STS Analysis'!H428,"")</f>
        <v/>
      </c>
      <c r="H428" s="386" t="str">
        <f>+IFERROR(('STS Analysis'!I428-'STS Analysis'!Y428)/'STS Analysis'!I428,"")</f>
        <v/>
      </c>
      <c r="I428" s="386" t="str">
        <f>+IFERROR(('STS Analysis'!J428-'STS Analysis'!Z428)/'STS Analysis'!J428,"")</f>
        <v/>
      </c>
      <c r="J428" s="381" t="str">
        <f>+IFERROR(('STS Analysis'!W428-'STS Analysis'!AD428/1000)/'STS Analysis'!W428,"")</f>
        <v/>
      </c>
      <c r="K428" s="386" t="str">
        <f>+IFERROR(('STS Analysis'!X428-'STS Analysis'!AE428)/'STS Analysis'!X428,"")</f>
        <v/>
      </c>
      <c r="L428" s="386" t="str">
        <f>+IFERROR(('STS Analysis'!Y428-'STS Analysis'!AF428)/'STS Analysis'!Y428,"")</f>
        <v/>
      </c>
      <c r="M428" s="386" t="str">
        <f>+IFERROR(('STS Analysis'!Z428-'STS Analysis'!AG428)/'STS Analysis'!Z428,"")</f>
        <v/>
      </c>
      <c r="N428" s="381" t="str">
        <f>+IFERROR(('STS Analysis'!AD428-'STS Analysis'!AK428)/'STS Analysis'!AD428,"")</f>
        <v/>
      </c>
      <c r="O428" s="386" t="str">
        <f>+IFERROR(('STS Analysis'!AE428-'STS Analysis'!AL428)/'STS Analysis'!AE428,"")</f>
        <v/>
      </c>
      <c r="P428" s="386" t="str">
        <f>+IFERROR(('STS Analysis'!AF428-'STS Analysis'!AM428)/'STS Analysis'!AF428,"")</f>
        <v/>
      </c>
      <c r="Q428" s="386" t="str">
        <f>+IFERROR(('STS Analysis'!AG428-'STS Analysis'!AN428)/'STS Analysis'!AG428,"")</f>
        <v/>
      </c>
      <c r="R428" s="381" t="str">
        <f>+IFERROR(('STS Analysis'!AK428-'STS Analysis'!AQ428)/'STS Analysis'!AK428,"")</f>
        <v/>
      </c>
      <c r="S428" s="386" t="str">
        <f>+IFERROR(('STS Analysis'!AL428-'STS Analysis'!AX428)/'STS Analysis'!AL428,"")</f>
        <v/>
      </c>
      <c r="T428" s="386" t="str">
        <f>+IFERROR(('STS Analysis'!AM428-'STS Analysis'!AY428)/'STS Analysis'!AM428,"")</f>
        <v/>
      </c>
      <c r="U428" s="387" t="str">
        <f>+IFERROR(('STS Analysis'!AN428-'STS Analysis'!AZ428)/'STS Analysis'!AN428,"")</f>
        <v/>
      </c>
      <c r="V428" s="385" t="str">
        <f>+IFERROR(('STS Analysis'!D428-'STS Analysis'!AQ428/1000)/'STS Analysis'!D428,"")</f>
        <v/>
      </c>
      <c r="W428" s="388" t="str">
        <f>+IFERROR(('STS Analysis'!E428-'STS Analysis'!AX428)/'STS Analysis'!E428,"")</f>
        <v/>
      </c>
      <c r="X428" s="386" t="str">
        <f>+IFERROR(('STS Analysis'!I428-'STS Analysis'!AY428)/'STS Analysis'!I428,"")</f>
        <v/>
      </c>
      <c r="Y428" s="386" t="str">
        <f>+IFERROR(('STS Analysis'!J428-'STS Analysis'!AZ428)/'STS Analysis'!J428,"")</f>
        <v/>
      </c>
      <c r="Z428" s="389" t="str">
        <f>+IFERROR(('STS Analysis'!K428-'STS Analysis'!BA428)/'STS Analysis'!K428,"")</f>
        <v/>
      </c>
      <c r="AA428" s="381"/>
      <c r="AB428" s="386" t="str">
        <f>+IFERROR(('STS Analysis'!H428-'STS Analysis'!BD428)/'STS Analysis'!H428,"")</f>
        <v/>
      </c>
      <c r="AC428" s="386" t="str">
        <f>+IFERROR(('STS Analysis'!I428-'STS Analysis'!BE428)/'STS Analysis'!I428,"")</f>
        <v/>
      </c>
      <c r="AD428" s="387" t="str">
        <f>+IFERROR(('STS Analysis'!J428-'STS Analysis'!BF428)/'STS Analysis'!J428,"")</f>
        <v/>
      </c>
      <c r="AE428" s="385" t="str">
        <f>+IFERROR(('STS Analysis'!BC428-'STS Analysis'!BI428)/'STS Analysis'!BC428,"")</f>
        <v/>
      </c>
      <c r="AF428" s="386" t="str">
        <f>+IFERROR(('STS Analysis'!BD428-'STS Analysis'!BJ428)/'STS Analysis'!BD428,"")</f>
        <v/>
      </c>
      <c r="AG428" s="386" t="str">
        <f>+IFERROR(('STS Analysis'!BE428-'STS Analysis'!BK428)/'STS Analysis'!BE428,"")</f>
        <v/>
      </c>
      <c r="AH428" s="386" t="str">
        <f>+IFERROR(('STS Analysis'!BF428-'STS Analysis'!BL428)/'STS Analysis'!BF428,"")</f>
        <v/>
      </c>
      <c r="AI428" s="381" t="str">
        <f>+IFERROR(('STS Analysis'!D428-'STS Analysis'!BI428/1000)/'STS Analysis'!D428,"")</f>
        <v/>
      </c>
      <c r="AJ428" s="390" t="str">
        <f>+IFERROR(('STS Analysis'!E428-'STS Analysis'!BJ428)/'STS Analysis'!E428,"")</f>
        <v/>
      </c>
      <c r="AK428" s="386" t="str">
        <f>+IFERROR(('STS Analysis'!I428-'STS Analysis'!BK428)/'STS Analysis'!I428,"")</f>
        <v/>
      </c>
      <c r="AL428" s="386" t="str">
        <f>+IFERROR(('STS Analysis'!J428-'STS Analysis'!BL428)/'STS Analysis'!J428,"")</f>
        <v/>
      </c>
      <c r="AM428" s="387" t="str">
        <f>+IFERROR(('STS Analysis'!K428-'STS Analysis'!BM428)/'STS Analysis'!K428,"")</f>
        <v/>
      </c>
      <c r="AN428" s="391"/>
    </row>
    <row r="429" spans="1:40" ht="15" thickBot="1" x14ac:dyDescent="0.4">
      <c r="A429" s="306">
        <v>43840</v>
      </c>
      <c r="B429" s="381">
        <f>+IFERROR(('STS Analysis'!D429-'STS Analysis'!G429)/'STS Analysis'!D429,"")</f>
        <v>0.25945558345104974</v>
      </c>
      <c r="C429" s="382" t="str">
        <f>+IFERROR(('STS Analysis'!E429-'STS Analysis'!H429)/'STS Analysis'!E429,"")</f>
        <v/>
      </c>
      <c r="D429" s="383">
        <f>IFERROR(('STS Analysis'!D429-'STS Analysis'!G429)/('STS Analysis'!N429-'STS Analysis'!G429),"")</f>
        <v>8.2623876234616644E-2</v>
      </c>
      <c r="E429" s="384"/>
      <c r="F429" s="385" t="str">
        <f>+IFERROR(('STS Analysis'!G429-('STS Analysis'!W429))/'STS Analysis'!G429,"")</f>
        <v/>
      </c>
      <c r="G429" s="386" t="str">
        <f>+IFERROR(('STS Analysis'!H429-'STS Analysis'!X429)/'STS Analysis'!H429,"")</f>
        <v/>
      </c>
      <c r="H429" s="386" t="str">
        <f>+IFERROR(('STS Analysis'!I429-'STS Analysis'!Y429)/'STS Analysis'!I429,"")</f>
        <v/>
      </c>
      <c r="I429" s="386" t="str">
        <f>+IFERROR(('STS Analysis'!J429-'STS Analysis'!Z429)/'STS Analysis'!J429,"")</f>
        <v/>
      </c>
      <c r="J429" s="381" t="str">
        <f>+IFERROR(('STS Analysis'!W429-'STS Analysis'!AD429/1000)/'STS Analysis'!W429,"")</f>
        <v/>
      </c>
      <c r="K429" s="386" t="str">
        <f>+IFERROR(('STS Analysis'!X429-'STS Analysis'!AE429)/'STS Analysis'!X429,"")</f>
        <v/>
      </c>
      <c r="L429" s="386" t="str">
        <f>+IFERROR(('STS Analysis'!Y429-'STS Analysis'!AF429)/'STS Analysis'!Y429,"")</f>
        <v/>
      </c>
      <c r="M429" s="386" t="str">
        <f>+IFERROR(('STS Analysis'!Z429-'STS Analysis'!AG429)/'STS Analysis'!Z429,"")</f>
        <v/>
      </c>
      <c r="N429" s="381" t="str">
        <f>+IFERROR(('STS Analysis'!AD429-'STS Analysis'!AK429)/'STS Analysis'!AD429,"")</f>
        <v/>
      </c>
      <c r="O429" s="386" t="str">
        <f>+IFERROR(('STS Analysis'!AE429-'STS Analysis'!AL429)/'STS Analysis'!AE429,"")</f>
        <v/>
      </c>
      <c r="P429" s="386" t="str">
        <f>+IFERROR(('STS Analysis'!AF429-'STS Analysis'!AM429)/'STS Analysis'!AF429,"")</f>
        <v/>
      </c>
      <c r="Q429" s="386" t="str">
        <f>+IFERROR(('STS Analysis'!AG429-'STS Analysis'!AN429)/'STS Analysis'!AG429,"")</f>
        <v/>
      </c>
      <c r="R429" s="381" t="str">
        <f>+IFERROR(('STS Analysis'!AK429-'STS Analysis'!AQ429)/'STS Analysis'!AK429,"")</f>
        <v/>
      </c>
      <c r="S429" s="386" t="str">
        <f>+IFERROR(('STS Analysis'!AL429-'STS Analysis'!AX429)/'STS Analysis'!AL429,"")</f>
        <v/>
      </c>
      <c r="T429" s="386" t="str">
        <f>+IFERROR(('STS Analysis'!AM429-'STS Analysis'!AY429)/'STS Analysis'!AM429,"")</f>
        <v/>
      </c>
      <c r="U429" s="387" t="str">
        <f>+IFERROR(('STS Analysis'!AN429-'STS Analysis'!AZ429)/'STS Analysis'!AN429,"")</f>
        <v/>
      </c>
      <c r="V429" s="385" t="str">
        <f>+IFERROR(('STS Analysis'!D429-'STS Analysis'!AQ429/1000)/'STS Analysis'!D429,"")</f>
        <v/>
      </c>
      <c r="W429" s="388" t="str">
        <f>+IFERROR(('STS Analysis'!E429-'STS Analysis'!AX429)/'STS Analysis'!E429,"")</f>
        <v/>
      </c>
      <c r="X429" s="386" t="str">
        <f>+IFERROR(('STS Analysis'!I429-'STS Analysis'!AY429)/'STS Analysis'!I429,"")</f>
        <v/>
      </c>
      <c r="Y429" s="386" t="str">
        <f>+IFERROR(('STS Analysis'!J429-'STS Analysis'!AZ429)/'STS Analysis'!J429,"")</f>
        <v/>
      </c>
      <c r="Z429" s="389" t="str">
        <f>+IFERROR(('STS Analysis'!K429-'STS Analysis'!BA429)/'STS Analysis'!K429,"")</f>
        <v/>
      </c>
      <c r="AA429" s="381"/>
      <c r="AB429" s="386" t="str">
        <f>+IFERROR(('STS Analysis'!H429-'STS Analysis'!BD429)/'STS Analysis'!H429,"")</f>
        <v/>
      </c>
      <c r="AC429" s="386" t="str">
        <f>+IFERROR(('STS Analysis'!I429-'STS Analysis'!BE429)/'STS Analysis'!I429,"")</f>
        <v/>
      </c>
      <c r="AD429" s="387" t="str">
        <f>+IFERROR(('STS Analysis'!J429-'STS Analysis'!BF429)/'STS Analysis'!J429,"")</f>
        <v/>
      </c>
      <c r="AE429" s="385" t="str">
        <f>+IFERROR(('STS Analysis'!BC429-'STS Analysis'!BI429)/'STS Analysis'!BC429,"")</f>
        <v/>
      </c>
      <c r="AF429" s="386" t="str">
        <f>+IFERROR(('STS Analysis'!BD429-'STS Analysis'!BJ429)/'STS Analysis'!BD429,"")</f>
        <v/>
      </c>
      <c r="AG429" s="386" t="str">
        <f>+IFERROR(('STS Analysis'!BE429-'STS Analysis'!BK429)/'STS Analysis'!BE429,"")</f>
        <v/>
      </c>
      <c r="AH429" s="386" t="str">
        <f>+IFERROR(('STS Analysis'!BF429-'STS Analysis'!BL429)/'STS Analysis'!BF429,"")</f>
        <v/>
      </c>
      <c r="AI429" s="381" t="str">
        <f>+IFERROR(('STS Analysis'!D429-'STS Analysis'!BI429/1000)/'STS Analysis'!D429,"")</f>
        <v/>
      </c>
      <c r="AJ429" s="390" t="str">
        <f>+IFERROR(('STS Analysis'!E429-'STS Analysis'!BJ429)/'STS Analysis'!E429,"")</f>
        <v/>
      </c>
      <c r="AK429" s="386" t="str">
        <f>+IFERROR(('STS Analysis'!I429-'STS Analysis'!BK429)/'STS Analysis'!I429,"")</f>
        <v/>
      </c>
      <c r="AL429" s="386" t="str">
        <f>+IFERROR(('STS Analysis'!J429-'STS Analysis'!BL429)/'STS Analysis'!J429,"")</f>
        <v/>
      </c>
      <c r="AM429" s="387" t="str">
        <f>+IFERROR(('STS Analysis'!K429-'STS Analysis'!BM429)/'STS Analysis'!K429,"")</f>
        <v/>
      </c>
      <c r="AN429" s="391"/>
    </row>
    <row r="430" spans="1:40" ht="15" thickBot="1" x14ac:dyDescent="0.4">
      <c r="A430" s="306">
        <v>43841</v>
      </c>
      <c r="B430" s="392" t="str">
        <f>+IFERROR(('STS Analysis'!D430-'STS Analysis'!G430)/'STS Analysis'!D430,"")</f>
        <v/>
      </c>
      <c r="C430" s="392" t="str">
        <f>+IFERROR(('STS Analysis'!E430-'STS Analysis'!H430)/'STS Analysis'!E430,"")</f>
        <v/>
      </c>
      <c r="D430" s="392" t="str">
        <f>IFERROR(('STS Analysis'!D430-'STS Analysis'!G430)/('STS Analysis'!N430-'STS Analysis'!G430),"")</f>
        <v/>
      </c>
      <c r="E430" s="392"/>
      <c r="F430" s="392" t="str">
        <f>+IFERROR(('STS Analysis'!G430-('STS Analysis'!W430))/'STS Analysis'!G430,"")</f>
        <v/>
      </c>
      <c r="G430" s="392" t="str">
        <f>+IFERROR(('STS Analysis'!H430-'STS Analysis'!X430)/'STS Analysis'!H430,"")</f>
        <v/>
      </c>
      <c r="H430" s="392" t="str">
        <f>+IFERROR(('STS Analysis'!I430-'STS Analysis'!Y430)/'STS Analysis'!I430,"")</f>
        <v/>
      </c>
      <c r="I430" s="392" t="str">
        <f>+IFERROR(('STS Analysis'!J430-'STS Analysis'!Z430)/'STS Analysis'!J430,"")</f>
        <v/>
      </c>
      <c r="J430" s="392" t="str">
        <f>+IFERROR(('STS Analysis'!W430-'STS Analysis'!AD430/1000)/'STS Analysis'!W430,"")</f>
        <v/>
      </c>
      <c r="K430" s="392" t="str">
        <f>+IFERROR(('STS Analysis'!X430-'STS Analysis'!AE430)/'STS Analysis'!X430,"")</f>
        <v/>
      </c>
      <c r="L430" s="392" t="str">
        <f>+IFERROR(('STS Analysis'!Y430-'STS Analysis'!AF430)/'STS Analysis'!Y430,"")</f>
        <v/>
      </c>
      <c r="M430" s="392" t="str">
        <f>+IFERROR(('STS Analysis'!Z430-'STS Analysis'!AG430)/'STS Analysis'!Z430,"")</f>
        <v/>
      </c>
      <c r="N430" s="392" t="str">
        <f>+IFERROR(('STS Analysis'!AD430-'STS Analysis'!AK430)/'STS Analysis'!AD430,"")</f>
        <v/>
      </c>
      <c r="O430" s="392" t="str">
        <f>+IFERROR(('STS Analysis'!AE430-'STS Analysis'!AL430)/'STS Analysis'!AE430,"")</f>
        <v/>
      </c>
      <c r="P430" s="392" t="str">
        <f>+IFERROR(('STS Analysis'!AF430-'STS Analysis'!AM430)/'STS Analysis'!AF430,"")</f>
        <v/>
      </c>
      <c r="Q430" s="392" t="str">
        <f>+IFERROR(('STS Analysis'!AG430-'STS Analysis'!AN430)/'STS Analysis'!AG430,"")</f>
        <v/>
      </c>
      <c r="R430" s="392" t="str">
        <f>+IFERROR(('STS Analysis'!AK430-'STS Analysis'!AQ430)/'STS Analysis'!AK430,"")</f>
        <v/>
      </c>
      <c r="S430" s="392" t="str">
        <f>+IFERROR(('STS Analysis'!AL430-'STS Analysis'!AX430)/'STS Analysis'!AL430,"")</f>
        <v/>
      </c>
      <c r="T430" s="392" t="str">
        <f>+IFERROR(('STS Analysis'!AM430-'STS Analysis'!AY430)/'STS Analysis'!AM430,"")</f>
        <v/>
      </c>
      <c r="U430" s="392" t="str">
        <f>+IFERROR(('STS Analysis'!AN430-'STS Analysis'!AZ430)/'STS Analysis'!AN430,"")</f>
        <v/>
      </c>
      <c r="V430" s="392" t="str">
        <f>+IFERROR(('STS Analysis'!D430-'STS Analysis'!AQ430/1000)/'STS Analysis'!D430,"")</f>
        <v/>
      </c>
      <c r="W430" s="392" t="str">
        <f>+IFERROR(('STS Analysis'!E430-'STS Analysis'!AX430)/'STS Analysis'!E430,"")</f>
        <v/>
      </c>
      <c r="X430" s="392" t="str">
        <f>+IFERROR(('STS Analysis'!I430-'STS Analysis'!AY430)/'STS Analysis'!I430,"")</f>
        <v/>
      </c>
      <c r="Y430" s="392" t="str">
        <f>+IFERROR(('STS Analysis'!J430-'STS Analysis'!AZ430)/'STS Analysis'!J430,"")</f>
        <v/>
      </c>
      <c r="Z430" s="392" t="str">
        <f>+IFERROR(('STS Analysis'!K430-'STS Analysis'!BA430)/'STS Analysis'!K430,"")</f>
        <v/>
      </c>
      <c r="AA430" s="392"/>
      <c r="AB430" s="392" t="str">
        <f>+IFERROR(('STS Analysis'!H430-'STS Analysis'!BD430)/'STS Analysis'!H430,"")</f>
        <v/>
      </c>
      <c r="AC430" s="392" t="str">
        <f>+IFERROR(('STS Analysis'!I430-'STS Analysis'!BE430)/'STS Analysis'!I430,"")</f>
        <v/>
      </c>
      <c r="AD430" s="392" t="str">
        <f>+IFERROR(('STS Analysis'!J430-'STS Analysis'!BF430)/'STS Analysis'!J430,"")</f>
        <v/>
      </c>
      <c r="AE430" s="392" t="str">
        <f>+IFERROR(('STS Analysis'!BC430-'STS Analysis'!BI430)/'STS Analysis'!BC430,"")</f>
        <v/>
      </c>
      <c r="AF430" s="392" t="str">
        <f>+IFERROR(('STS Analysis'!BD430-'STS Analysis'!BJ430)/'STS Analysis'!BD430,"")</f>
        <v/>
      </c>
      <c r="AG430" s="392" t="str">
        <f>+IFERROR(('STS Analysis'!BE430-'STS Analysis'!BK430)/'STS Analysis'!BE430,"")</f>
        <v/>
      </c>
      <c r="AH430" s="392" t="str">
        <f>+IFERROR(('STS Analysis'!BF430-'STS Analysis'!BL430)/'STS Analysis'!BF430,"")</f>
        <v/>
      </c>
      <c r="AI430" s="392" t="str">
        <f>+IFERROR(('STS Analysis'!D430-'STS Analysis'!BI430/1000)/'STS Analysis'!D430,"")</f>
        <v/>
      </c>
      <c r="AJ430" s="392" t="str">
        <f>+IFERROR(('STS Analysis'!E430-'STS Analysis'!BJ430)/'STS Analysis'!E430,"")</f>
        <v/>
      </c>
      <c r="AK430" s="392" t="str">
        <f>+IFERROR(('STS Analysis'!I430-'STS Analysis'!BK430)/'STS Analysis'!I430,"")</f>
        <v/>
      </c>
      <c r="AL430" s="392" t="str">
        <f>+IFERROR(('STS Analysis'!J430-'STS Analysis'!BL430)/'STS Analysis'!J430,"")</f>
        <v/>
      </c>
      <c r="AM430" s="392" t="str">
        <f>+IFERROR(('STS Analysis'!K430-'STS Analysis'!BM430)/'STS Analysis'!K430,"")</f>
        <v/>
      </c>
      <c r="AN430" s="392"/>
    </row>
    <row r="431" spans="1:40" ht="15" thickBot="1" x14ac:dyDescent="0.4">
      <c r="A431" s="306">
        <v>43842</v>
      </c>
      <c r="B431" s="392" t="str">
        <f>+IFERROR(('STS Analysis'!D431-'STS Analysis'!G431)/'STS Analysis'!D431,"")</f>
        <v/>
      </c>
      <c r="C431" s="392" t="str">
        <f>+IFERROR(('STS Analysis'!E431-'STS Analysis'!H431)/'STS Analysis'!E431,"")</f>
        <v/>
      </c>
      <c r="D431" s="392" t="str">
        <f>IFERROR(('STS Analysis'!D431-'STS Analysis'!G431)/('STS Analysis'!N431-'STS Analysis'!G431),"")</f>
        <v/>
      </c>
      <c r="E431" s="392"/>
      <c r="F431" s="392" t="str">
        <f>+IFERROR(('STS Analysis'!G431-('STS Analysis'!W431))/'STS Analysis'!G431,"")</f>
        <v/>
      </c>
      <c r="G431" s="392" t="str">
        <f>+IFERROR(('STS Analysis'!H431-'STS Analysis'!X431)/'STS Analysis'!H431,"")</f>
        <v/>
      </c>
      <c r="H431" s="392" t="str">
        <f>+IFERROR(('STS Analysis'!I431-'STS Analysis'!Y431)/'STS Analysis'!I431,"")</f>
        <v/>
      </c>
      <c r="I431" s="392" t="str">
        <f>+IFERROR(('STS Analysis'!J431-'STS Analysis'!Z431)/'STS Analysis'!J431,"")</f>
        <v/>
      </c>
      <c r="J431" s="392" t="str">
        <f>+IFERROR(('STS Analysis'!W431-'STS Analysis'!AD431/1000)/'STS Analysis'!W431,"")</f>
        <v/>
      </c>
      <c r="K431" s="392" t="str">
        <f>+IFERROR(('STS Analysis'!X431-'STS Analysis'!AE431)/'STS Analysis'!X431,"")</f>
        <v/>
      </c>
      <c r="L431" s="392" t="str">
        <f>+IFERROR(('STS Analysis'!Y431-'STS Analysis'!AF431)/'STS Analysis'!Y431,"")</f>
        <v/>
      </c>
      <c r="M431" s="392" t="str">
        <f>+IFERROR(('STS Analysis'!Z431-'STS Analysis'!AG431)/'STS Analysis'!Z431,"")</f>
        <v/>
      </c>
      <c r="N431" s="392" t="str">
        <f>+IFERROR(('STS Analysis'!AD431-'STS Analysis'!AK431)/'STS Analysis'!AD431,"")</f>
        <v/>
      </c>
      <c r="O431" s="392" t="str">
        <f>+IFERROR(('STS Analysis'!AE431-'STS Analysis'!AL431)/'STS Analysis'!AE431,"")</f>
        <v/>
      </c>
      <c r="P431" s="392" t="str">
        <f>+IFERROR(('STS Analysis'!AF431-'STS Analysis'!AM431)/'STS Analysis'!AF431,"")</f>
        <v/>
      </c>
      <c r="Q431" s="392" t="str">
        <f>+IFERROR(('STS Analysis'!AG431-'STS Analysis'!AN431)/'STS Analysis'!AG431,"")</f>
        <v/>
      </c>
      <c r="R431" s="392" t="str">
        <f>+IFERROR(('STS Analysis'!AK431-'STS Analysis'!AQ431)/'STS Analysis'!AK431,"")</f>
        <v/>
      </c>
      <c r="S431" s="392" t="str">
        <f>+IFERROR(('STS Analysis'!AL431-'STS Analysis'!AX431)/'STS Analysis'!AL431,"")</f>
        <v/>
      </c>
      <c r="T431" s="392" t="str">
        <f>+IFERROR(('STS Analysis'!AM431-'STS Analysis'!AY431)/'STS Analysis'!AM431,"")</f>
        <v/>
      </c>
      <c r="U431" s="392" t="str">
        <f>+IFERROR(('STS Analysis'!AN431-'STS Analysis'!AZ431)/'STS Analysis'!AN431,"")</f>
        <v/>
      </c>
      <c r="V431" s="392" t="str">
        <f>+IFERROR(('STS Analysis'!D431-'STS Analysis'!AQ431/1000)/'STS Analysis'!D431,"")</f>
        <v/>
      </c>
      <c r="W431" s="392" t="str">
        <f>+IFERROR(('STS Analysis'!E431-'STS Analysis'!AX431)/'STS Analysis'!E431,"")</f>
        <v/>
      </c>
      <c r="X431" s="392" t="str">
        <f>+IFERROR(('STS Analysis'!I431-'STS Analysis'!AY431)/'STS Analysis'!I431,"")</f>
        <v/>
      </c>
      <c r="Y431" s="392" t="str">
        <f>+IFERROR(('STS Analysis'!J431-'STS Analysis'!AZ431)/'STS Analysis'!J431,"")</f>
        <v/>
      </c>
      <c r="Z431" s="392" t="str">
        <f>+IFERROR(('STS Analysis'!K431-'STS Analysis'!BA431)/'STS Analysis'!K431,"")</f>
        <v/>
      </c>
      <c r="AA431" s="392"/>
      <c r="AB431" s="392" t="str">
        <f>+IFERROR(('STS Analysis'!H431-'STS Analysis'!BD431)/'STS Analysis'!H431,"")</f>
        <v/>
      </c>
      <c r="AC431" s="392" t="str">
        <f>+IFERROR(('STS Analysis'!I431-'STS Analysis'!BE431)/'STS Analysis'!I431,"")</f>
        <v/>
      </c>
      <c r="AD431" s="392" t="str">
        <f>+IFERROR(('STS Analysis'!J431-'STS Analysis'!BF431)/'STS Analysis'!J431,"")</f>
        <v/>
      </c>
      <c r="AE431" s="392" t="str">
        <f>+IFERROR(('STS Analysis'!BC431-'STS Analysis'!BI431)/'STS Analysis'!BC431,"")</f>
        <v/>
      </c>
      <c r="AF431" s="392" t="str">
        <f>+IFERROR(('STS Analysis'!BD431-'STS Analysis'!BJ431)/'STS Analysis'!BD431,"")</f>
        <v/>
      </c>
      <c r="AG431" s="392" t="str">
        <f>+IFERROR(('STS Analysis'!BE431-'STS Analysis'!BK431)/'STS Analysis'!BE431,"")</f>
        <v/>
      </c>
      <c r="AH431" s="392" t="str">
        <f>+IFERROR(('STS Analysis'!BF431-'STS Analysis'!BL431)/'STS Analysis'!BF431,"")</f>
        <v/>
      </c>
      <c r="AI431" s="392" t="str">
        <f>+IFERROR(('STS Analysis'!D431-'STS Analysis'!BI431/1000)/'STS Analysis'!D431,"")</f>
        <v/>
      </c>
      <c r="AJ431" s="392" t="str">
        <f>+IFERROR(('STS Analysis'!E431-'STS Analysis'!BJ431)/'STS Analysis'!E431,"")</f>
        <v/>
      </c>
      <c r="AK431" s="392" t="str">
        <f>+IFERROR(('STS Analysis'!I431-'STS Analysis'!BK431)/'STS Analysis'!I431,"")</f>
        <v/>
      </c>
      <c r="AL431" s="392" t="str">
        <f>+IFERROR(('STS Analysis'!J431-'STS Analysis'!BL431)/'STS Analysis'!J431,"")</f>
        <v/>
      </c>
      <c r="AM431" s="392" t="str">
        <f>+IFERROR(('STS Analysis'!K431-'STS Analysis'!BM431)/'STS Analysis'!K431,"")</f>
        <v/>
      </c>
      <c r="AN431" s="392"/>
    </row>
    <row r="432" spans="1:40" ht="15" thickBot="1" x14ac:dyDescent="0.4">
      <c r="A432" s="306">
        <v>43843</v>
      </c>
      <c r="B432" s="381" t="str">
        <f>+IFERROR(('STS Analysis'!D432-'STS Analysis'!G432)/'STS Analysis'!D432,"")</f>
        <v/>
      </c>
      <c r="C432" s="382" t="str">
        <f>+IFERROR(('STS Analysis'!E432-'STS Analysis'!H432)/'STS Analysis'!E432,"")</f>
        <v/>
      </c>
      <c r="D432" s="383" t="str">
        <f>IFERROR(('STS Analysis'!D432-'STS Analysis'!G432)/('STS Analysis'!N432-'STS Analysis'!G432),"")</f>
        <v/>
      </c>
      <c r="E432" s="384"/>
      <c r="F432" s="385" t="str">
        <f>+IFERROR(('STS Analysis'!G432-('STS Analysis'!W432))/'STS Analysis'!G432,"")</f>
        <v/>
      </c>
      <c r="G432" s="386" t="str">
        <f>+IFERROR(('STS Analysis'!H432-'STS Analysis'!X432)/'STS Analysis'!H432,"")</f>
        <v/>
      </c>
      <c r="H432" s="386" t="str">
        <f>+IFERROR(('STS Analysis'!I432-'STS Analysis'!Y432)/'STS Analysis'!I432,"")</f>
        <v/>
      </c>
      <c r="I432" s="386" t="str">
        <f>+IFERROR(('STS Analysis'!J432-'STS Analysis'!Z432)/'STS Analysis'!J432,"")</f>
        <v/>
      </c>
      <c r="J432" s="381" t="str">
        <f>+IFERROR(('STS Analysis'!W432-'STS Analysis'!AD432/1000)/'STS Analysis'!W432,"")</f>
        <v/>
      </c>
      <c r="K432" s="386" t="str">
        <f>+IFERROR(('STS Analysis'!X432-'STS Analysis'!AE432)/'STS Analysis'!X432,"")</f>
        <v/>
      </c>
      <c r="L432" s="386" t="str">
        <f>+IFERROR(('STS Analysis'!Y432-'STS Analysis'!AF432)/'STS Analysis'!Y432,"")</f>
        <v/>
      </c>
      <c r="M432" s="386" t="str">
        <f>+IFERROR(('STS Analysis'!Z432-'STS Analysis'!AG432)/'STS Analysis'!Z432,"")</f>
        <v/>
      </c>
      <c r="N432" s="381" t="str">
        <f>+IFERROR(('STS Analysis'!AD432-'STS Analysis'!AK432)/'STS Analysis'!AD432,"")</f>
        <v/>
      </c>
      <c r="O432" s="386" t="str">
        <f>+IFERROR(('STS Analysis'!AE432-'STS Analysis'!AL432)/'STS Analysis'!AE432,"")</f>
        <v/>
      </c>
      <c r="P432" s="386" t="str">
        <f>+IFERROR(('STS Analysis'!AF432-'STS Analysis'!AM432)/'STS Analysis'!AF432,"")</f>
        <v/>
      </c>
      <c r="Q432" s="386" t="str">
        <f>+IFERROR(('STS Analysis'!AG432-'STS Analysis'!AN432)/'STS Analysis'!AG432,"")</f>
        <v/>
      </c>
      <c r="R432" s="381" t="str">
        <f>+IFERROR(('STS Analysis'!AK432-'STS Analysis'!AQ432)/'STS Analysis'!AK432,"")</f>
        <v/>
      </c>
      <c r="S432" s="386" t="str">
        <f>+IFERROR(('STS Analysis'!AL432-'STS Analysis'!AX432)/'STS Analysis'!AL432,"")</f>
        <v/>
      </c>
      <c r="T432" s="386" t="str">
        <f>+IFERROR(('STS Analysis'!AM432-'STS Analysis'!AY432)/'STS Analysis'!AM432,"")</f>
        <v/>
      </c>
      <c r="U432" s="387" t="str">
        <f>+IFERROR(('STS Analysis'!AN432-'STS Analysis'!AZ432)/'STS Analysis'!AN432,"")</f>
        <v/>
      </c>
      <c r="V432" s="385" t="str">
        <f>+IFERROR(('STS Analysis'!D432-'STS Analysis'!AQ432/1000)/'STS Analysis'!D432,"")</f>
        <v/>
      </c>
      <c r="W432" s="388" t="str">
        <f>+IFERROR(('STS Analysis'!E432-'STS Analysis'!AX432)/'STS Analysis'!E432,"")</f>
        <v/>
      </c>
      <c r="X432" s="386" t="str">
        <f>+IFERROR(('STS Analysis'!I432-'STS Analysis'!AY432)/'STS Analysis'!I432,"")</f>
        <v/>
      </c>
      <c r="Y432" s="386" t="str">
        <f>+IFERROR(('STS Analysis'!J432-'STS Analysis'!AZ432)/'STS Analysis'!J432,"")</f>
        <v/>
      </c>
      <c r="Z432" s="389" t="str">
        <f>+IFERROR(('STS Analysis'!K432-'STS Analysis'!BA432)/'STS Analysis'!K432,"")</f>
        <v/>
      </c>
      <c r="AA432" s="381"/>
      <c r="AB432" s="386" t="str">
        <f>+IFERROR(('STS Analysis'!H432-'STS Analysis'!BD432)/'STS Analysis'!H432,"")</f>
        <v/>
      </c>
      <c r="AC432" s="386" t="str">
        <f>+IFERROR(('STS Analysis'!I432-'STS Analysis'!BE432)/'STS Analysis'!I432,"")</f>
        <v/>
      </c>
      <c r="AD432" s="387" t="str">
        <f>+IFERROR(('STS Analysis'!J432-'STS Analysis'!BF432)/'STS Analysis'!J432,"")</f>
        <v/>
      </c>
      <c r="AE432" s="385" t="str">
        <f>+IFERROR(('STS Analysis'!BC432-'STS Analysis'!BI432)/'STS Analysis'!BC432,"")</f>
        <v/>
      </c>
      <c r="AF432" s="386" t="str">
        <f>+IFERROR(('STS Analysis'!BD432-'STS Analysis'!BJ432)/'STS Analysis'!BD432,"")</f>
        <v/>
      </c>
      <c r="AG432" s="386" t="str">
        <f>+IFERROR(('STS Analysis'!BE432-'STS Analysis'!BK432)/'STS Analysis'!BE432,"")</f>
        <v/>
      </c>
      <c r="AH432" s="386" t="str">
        <f>+IFERROR(('STS Analysis'!BF432-'STS Analysis'!BL432)/'STS Analysis'!BF432,"")</f>
        <v/>
      </c>
      <c r="AI432" s="381" t="str">
        <f>+IFERROR(('STS Analysis'!D432-'STS Analysis'!BI432/1000)/'STS Analysis'!D432,"")</f>
        <v/>
      </c>
      <c r="AJ432" s="390" t="str">
        <f>+IFERROR(('STS Analysis'!E432-'STS Analysis'!BJ432)/'STS Analysis'!E432,"")</f>
        <v/>
      </c>
      <c r="AK432" s="386" t="str">
        <f>+IFERROR(('STS Analysis'!I432-'STS Analysis'!BK432)/'STS Analysis'!I432,"")</f>
        <v/>
      </c>
      <c r="AL432" s="386" t="str">
        <f>+IFERROR(('STS Analysis'!J432-'STS Analysis'!BL432)/'STS Analysis'!J432,"")</f>
        <v/>
      </c>
      <c r="AM432" s="387" t="str">
        <f>+IFERROR(('STS Analysis'!K432-'STS Analysis'!BM432)/'STS Analysis'!K432,"")</f>
        <v/>
      </c>
      <c r="AN432" s="391"/>
    </row>
    <row r="433" spans="1:40" ht="15" thickBot="1" x14ac:dyDescent="0.4">
      <c r="A433" s="306">
        <v>43844</v>
      </c>
      <c r="B433" s="381" t="str">
        <f>+IFERROR(('STS Analysis'!D433-'STS Analysis'!G433)/'STS Analysis'!D433,"")</f>
        <v/>
      </c>
      <c r="C433" s="382" t="str">
        <f>+IFERROR(('STS Analysis'!E433-'STS Analysis'!H433)/'STS Analysis'!E433,"")</f>
        <v/>
      </c>
      <c r="D433" s="383" t="str">
        <f>IFERROR(('STS Analysis'!D433-'STS Analysis'!G433)/('STS Analysis'!N433-'STS Analysis'!G433),"")</f>
        <v/>
      </c>
      <c r="E433" s="384"/>
      <c r="F433" s="385" t="str">
        <f>+IFERROR(('STS Analysis'!G433-('STS Analysis'!W433))/'STS Analysis'!G433,"")</f>
        <v/>
      </c>
      <c r="G433" s="386" t="str">
        <f>+IFERROR(('STS Analysis'!H433-'STS Analysis'!X433)/'STS Analysis'!H433,"")</f>
        <v/>
      </c>
      <c r="H433" s="386" t="str">
        <f>+IFERROR(('STS Analysis'!I433-'STS Analysis'!Y433)/'STS Analysis'!I433,"")</f>
        <v/>
      </c>
      <c r="I433" s="386" t="str">
        <f>+IFERROR(('STS Analysis'!J433-'STS Analysis'!Z433)/'STS Analysis'!J433,"")</f>
        <v/>
      </c>
      <c r="J433" s="381" t="str">
        <f>+IFERROR(('STS Analysis'!W433-'STS Analysis'!AD433/1000)/'STS Analysis'!W433,"")</f>
        <v/>
      </c>
      <c r="K433" s="386" t="str">
        <f>+IFERROR(('STS Analysis'!X433-'STS Analysis'!AE433)/'STS Analysis'!X433,"")</f>
        <v/>
      </c>
      <c r="L433" s="386" t="str">
        <f>+IFERROR(('STS Analysis'!Y433-'STS Analysis'!AF433)/'STS Analysis'!Y433,"")</f>
        <v/>
      </c>
      <c r="M433" s="386" t="str">
        <f>+IFERROR(('STS Analysis'!Z433-'STS Analysis'!AG433)/'STS Analysis'!Z433,"")</f>
        <v/>
      </c>
      <c r="N433" s="381" t="str">
        <f>+IFERROR(('STS Analysis'!AD433-'STS Analysis'!AK433)/'STS Analysis'!AD433,"")</f>
        <v/>
      </c>
      <c r="O433" s="386" t="str">
        <f>+IFERROR(('STS Analysis'!AE433-'STS Analysis'!AL433)/'STS Analysis'!AE433,"")</f>
        <v/>
      </c>
      <c r="P433" s="386" t="str">
        <f>+IFERROR(('STS Analysis'!AF433-'STS Analysis'!AM433)/'STS Analysis'!AF433,"")</f>
        <v/>
      </c>
      <c r="Q433" s="386" t="str">
        <f>+IFERROR(('STS Analysis'!AG433-'STS Analysis'!AN433)/'STS Analysis'!AG433,"")</f>
        <v/>
      </c>
      <c r="R433" s="381" t="str">
        <f>+IFERROR(('STS Analysis'!AK433-'STS Analysis'!AQ433)/'STS Analysis'!AK433,"")</f>
        <v/>
      </c>
      <c r="S433" s="386" t="str">
        <f>+IFERROR(('STS Analysis'!AL433-'STS Analysis'!AX433)/'STS Analysis'!AL433,"")</f>
        <v/>
      </c>
      <c r="T433" s="386" t="str">
        <f>+IFERROR(('STS Analysis'!AM433-'STS Analysis'!AY433)/'STS Analysis'!AM433,"")</f>
        <v/>
      </c>
      <c r="U433" s="387" t="str">
        <f>+IFERROR(('STS Analysis'!AN433-'STS Analysis'!AZ433)/'STS Analysis'!AN433,"")</f>
        <v/>
      </c>
      <c r="V433" s="385" t="str">
        <f>+IFERROR(('STS Analysis'!D433-'STS Analysis'!AQ433/1000)/'STS Analysis'!D433,"")</f>
        <v/>
      </c>
      <c r="W433" s="388" t="str">
        <f>+IFERROR(('STS Analysis'!E433-'STS Analysis'!AX433)/'STS Analysis'!E433,"")</f>
        <v/>
      </c>
      <c r="X433" s="386" t="str">
        <f>+IFERROR(('STS Analysis'!I433-'STS Analysis'!AY433)/'STS Analysis'!I433,"")</f>
        <v/>
      </c>
      <c r="Y433" s="386" t="str">
        <f>+IFERROR(('STS Analysis'!J433-'STS Analysis'!AZ433)/'STS Analysis'!J433,"")</f>
        <v/>
      </c>
      <c r="Z433" s="389" t="str">
        <f>+IFERROR(('STS Analysis'!K433-'STS Analysis'!BA433)/'STS Analysis'!K433,"")</f>
        <v/>
      </c>
      <c r="AA433" s="381"/>
      <c r="AB433" s="386" t="str">
        <f>+IFERROR(('STS Analysis'!H433-'STS Analysis'!BD433)/'STS Analysis'!H433,"")</f>
        <v/>
      </c>
      <c r="AC433" s="386" t="str">
        <f>+IFERROR(('STS Analysis'!I433-'STS Analysis'!BE433)/'STS Analysis'!I433,"")</f>
        <v/>
      </c>
      <c r="AD433" s="387" t="str">
        <f>+IFERROR(('STS Analysis'!J433-'STS Analysis'!BF433)/'STS Analysis'!J433,"")</f>
        <v/>
      </c>
      <c r="AE433" s="385" t="str">
        <f>+IFERROR(('STS Analysis'!BC433-'STS Analysis'!BI433)/'STS Analysis'!BC433,"")</f>
        <v/>
      </c>
      <c r="AF433" s="386" t="str">
        <f>+IFERROR(('STS Analysis'!BD433-'STS Analysis'!BJ433)/'STS Analysis'!BD433,"")</f>
        <v/>
      </c>
      <c r="AG433" s="386" t="str">
        <f>+IFERROR(('STS Analysis'!BE433-'STS Analysis'!BK433)/'STS Analysis'!BE433,"")</f>
        <v/>
      </c>
      <c r="AH433" s="386" t="str">
        <f>+IFERROR(('STS Analysis'!BF433-'STS Analysis'!BL433)/'STS Analysis'!BF433,"")</f>
        <v/>
      </c>
      <c r="AI433" s="381" t="str">
        <f>+IFERROR(('STS Analysis'!D433-'STS Analysis'!BI433/1000)/'STS Analysis'!D433,"")</f>
        <v/>
      </c>
      <c r="AJ433" s="390" t="str">
        <f>+IFERROR(('STS Analysis'!E433-'STS Analysis'!BJ433)/'STS Analysis'!E433,"")</f>
        <v/>
      </c>
      <c r="AK433" s="386" t="str">
        <f>+IFERROR(('STS Analysis'!I433-'STS Analysis'!BK433)/'STS Analysis'!I433,"")</f>
        <v/>
      </c>
      <c r="AL433" s="386" t="str">
        <f>+IFERROR(('STS Analysis'!J433-'STS Analysis'!BL433)/'STS Analysis'!J433,"")</f>
        <v/>
      </c>
      <c r="AM433" s="387" t="str">
        <f>+IFERROR(('STS Analysis'!K433-'STS Analysis'!BM433)/'STS Analysis'!K433,"")</f>
        <v/>
      </c>
      <c r="AN433" s="391"/>
    </row>
    <row r="434" spans="1:40" ht="15" thickBot="1" x14ac:dyDescent="0.4">
      <c r="A434" s="306">
        <v>43845</v>
      </c>
      <c r="B434" s="381" t="str">
        <f>+IFERROR(('STS Analysis'!D434-'STS Analysis'!G434)/'STS Analysis'!D434,"")</f>
        <v/>
      </c>
      <c r="C434" s="382" t="str">
        <f>+IFERROR(('STS Analysis'!E434-'STS Analysis'!H434)/'STS Analysis'!E434,"")</f>
        <v/>
      </c>
      <c r="D434" s="383" t="str">
        <f>IFERROR(('STS Analysis'!D434-'STS Analysis'!G434)/('STS Analysis'!N434-'STS Analysis'!G434),"")</f>
        <v/>
      </c>
      <c r="E434" s="384"/>
      <c r="F434" s="385" t="str">
        <f>+IFERROR(('STS Analysis'!G434-('STS Analysis'!W434))/'STS Analysis'!G434,"")</f>
        <v/>
      </c>
      <c r="G434" s="386" t="str">
        <f>+IFERROR(('STS Analysis'!H434-'STS Analysis'!X434)/'STS Analysis'!H434,"")</f>
        <v/>
      </c>
      <c r="H434" s="386" t="str">
        <f>+IFERROR(('STS Analysis'!I434-'STS Analysis'!Y434)/'STS Analysis'!I434,"")</f>
        <v/>
      </c>
      <c r="I434" s="386" t="str">
        <f>+IFERROR(('STS Analysis'!J434-'STS Analysis'!Z434)/'STS Analysis'!J434,"")</f>
        <v/>
      </c>
      <c r="J434" s="381" t="str">
        <f>+IFERROR(('STS Analysis'!W434-'STS Analysis'!AD434/1000)/'STS Analysis'!W434,"")</f>
        <v/>
      </c>
      <c r="K434" s="386" t="str">
        <f>+IFERROR(('STS Analysis'!X434-'STS Analysis'!AE434)/'STS Analysis'!X434,"")</f>
        <v/>
      </c>
      <c r="L434" s="386" t="str">
        <f>+IFERROR(('STS Analysis'!Y434-'STS Analysis'!AF434)/'STS Analysis'!Y434,"")</f>
        <v/>
      </c>
      <c r="M434" s="386" t="str">
        <f>+IFERROR(('STS Analysis'!Z434-'STS Analysis'!AG434)/'STS Analysis'!Z434,"")</f>
        <v/>
      </c>
      <c r="N434" s="381" t="str">
        <f>+IFERROR(('STS Analysis'!AD434-'STS Analysis'!AK434)/'STS Analysis'!AD434,"")</f>
        <v/>
      </c>
      <c r="O434" s="386" t="str">
        <f>+IFERROR(('STS Analysis'!AE434-'STS Analysis'!AL434)/'STS Analysis'!AE434,"")</f>
        <v/>
      </c>
      <c r="P434" s="386" t="str">
        <f>+IFERROR(('STS Analysis'!AF434-'STS Analysis'!AM434)/'STS Analysis'!AF434,"")</f>
        <v/>
      </c>
      <c r="Q434" s="386" t="str">
        <f>+IFERROR(('STS Analysis'!AG434-'STS Analysis'!AN434)/'STS Analysis'!AG434,"")</f>
        <v/>
      </c>
      <c r="R434" s="381" t="str">
        <f>+IFERROR(('STS Analysis'!AK434-'STS Analysis'!AQ434)/'STS Analysis'!AK434,"")</f>
        <v/>
      </c>
      <c r="S434" s="386" t="str">
        <f>+IFERROR(('STS Analysis'!AL434-'STS Analysis'!AX434)/'STS Analysis'!AL434,"")</f>
        <v/>
      </c>
      <c r="T434" s="386" t="str">
        <f>+IFERROR(('STS Analysis'!AM434-'STS Analysis'!AY434)/'STS Analysis'!AM434,"")</f>
        <v/>
      </c>
      <c r="U434" s="387" t="str">
        <f>+IFERROR(('STS Analysis'!AN434-'STS Analysis'!AZ434)/'STS Analysis'!AN434,"")</f>
        <v/>
      </c>
      <c r="V434" s="385" t="str">
        <f>+IFERROR(('STS Analysis'!D434-'STS Analysis'!AQ434/1000)/'STS Analysis'!D434,"")</f>
        <v/>
      </c>
      <c r="W434" s="388" t="str">
        <f>+IFERROR(('STS Analysis'!E434-'STS Analysis'!AX434)/'STS Analysis'!E434,"")</f>
        <v/>
      </c>
      <c r="X434" s="386" t="str">
        <f>+IFERROR(('STS Analysis'!I434-'STS Analysis'!AY434)/'STS Analysis'!I434,"")</f>
        <v/>
      </c>
      <c r="Y434" s="386" t="str">
        <f>+IFERROR(('STS Analysis'!J434-'STS Analysis'!AZ434)/'STS Analysis'!J434,"")</f>
        <v/>
      </c>
      <c r="Z434" s="389" t="str">
        <f>+IFERROR(('STS Analysis'!K434-'STS Analysis'!BA434)/'STS Analysis'!K434,"")</f>
        <v/>
      </c>
      <c r="AA434" s="381"/>
      <c r="AB434" s="386" t="str">
        <f>+IFERROR(('STS Analysis'!H434-'STS Analysis'!BD434)/'STS Analysis'!H434,"")</f>
        <v/>
      </c>
      <c r="AC434" s="386" t="str">
        <f>+IFERROR(('STS Analysis'!I434-'STS Analysis'!BE434)/'STS Analysis'!I434,"")</f>
        <v/>
      </c>
      <c r="AD434" s="387" t="str">
        <f>+IFERROR(('STS Analysis'!J434-'STS Analysis'!BF434)/'STS Analysis'!J434,"")</f>
        <v/>
      </c>
      <c r="AE434" s="385" t="str">
        <f>+IFERROR(('STS Analysis'!BC434-'STS Analysis'!BI434)/'STS Analysis'!BC434,"")</f>
        <v/>
      </c>
      <c r="AF434" s="386" t="str">
        <f>+IFERROR(('STS Analysis'!BD434-'STS Analysis'!BJ434)/'STS Analysis'!BD434,"")</f>
        <v/>
      </c>
      <c r="AG434" s="386" t="str">
        <f>+IFERROR(('STS Analysis'!BE434-'STS Analysis'!BK434)/'STS Analysis'!BE434,"")</f>
        <v/>
      </c>
      <c r="AH434" s="386" t="str">
        <f>+IFERROR(('STS Analysis'!BF434-'STS Analysis'!BL434)/'STS Analysis'!BF434,"")</f>
        <v/>
      </c>
      <c r="AI434" s="381" t="str">
        <f>+IFERROR(('STS Analysis'!D434-'STS Analysis'!BI434/1000)/'STS Analysis'!D434,"")</f>
        <v/>
      </c>
      <c r="AJ434" s="390" t="str">
        <f>+IFERROR(('STS Analysis'!E434-'STS Analysis'!BJ434)/'STS Analysis'!E434,"")</f>
        <v/>
      </c>
      <c r="AK434" s="386" t="str">
        <f>+IFERROR(('STS Analysis'!I434-'STS Analysis'!BK434)/'STS Analysis'!I434,"")</f>
        <v/>
      </c>
      <c r="AL434" s="386" t="str">
        <f>+IFERROR(('STS Analysis'!J434-'STS Analysis'!BL434)/'STS Analysis'!J434,"")</f>
        <v/>
      </c>
      <c r="AM434" s="387" t="str">
        <f>+IFERROR(('STS Analysis'!K434-'STS Analysis'!BM434)/'STS Analysis'!K434,"")</f>
        <v/>
      </c>
      <c r="AN434" s="391"/>
    </row>
    <row r="435" spans="1:40" ht="15" thickBot="1" x14ac:dyDescent="0.4">
      <c r="A435" s="306">
        <v>43846</v>
      </c>
      <c r="B435" s="381" t="str">
        <f>+IFERROR(('STS Analysis'!D435-'STS Analysis'!G435)/'STS Analysis'!D435,"")</f>
        <v/>
      </c>
      <c r="C435" s="382" t="str">
        <f>+IFERROR(('STS Analysis'!E435-'STS Analysis'!H435)/'STS Analysis'!E435,"")</f>
        <v/>
      </c>
      <c r="D435" s="383" t="str">
        <f>IFERROR(('STS Analysis'!D435-'STS Analysis'!G435)/('STS Analysis'!N435-'STS Analysis'!G435),"")</f>
        <v/>
      </c>
      <c r="E435" s="384"/>
      <c r="F435" s="385" t="str">
        <f>+IFERROR(('STS Analysis'!G435-('STS Analysis'!W435))/'STS Analysis'!G435,"")</f>
        <v/>
      </c>
      <c r="G435" s="386" t="str">
        <f>+IFERROR(('STS Analysis'!H435-'STS Analysis'!X435)/'STS Analysis'!H435,"")</f>
        <v/>
      </c>
      <c r="H435" s="386" t="str">
        <f>+IFERROR(('STS Analysis'!I435-'STS Analysis'!Y435)/'STS Analysis'!I435,"")</f>
        <v/>
      </c>
      <c r="I435" s="386" t="str">
        <f>+IFERROR(('STS Analysis'!J435-'STS Analysis'!Z435)/'STS Analysis'!J435,"")</f>
        <v/>
      </c>
      <c r="J435" s="381" t="str">
        <f>+IFERROR(('STS Analysis'!W435-'STS Analysis'!AD435/1000)/'STS Analysis'!W435,"")</f>
        <v/>
      </c>
      <c r="K435" s="386" t="str">
        <f>+IFERROR(('STS Analysis'!X435-'STS Analysis'!AE435)/'STS Analysis'!X435,"")</f>
        <v/>
      </c>
      <c r="L435" s="386" t="str">
        <f>+IFERROR(('STS Analysis'!Y435-'STS Analysis'!AF435)/'STS Analysis'!Y435,"")</f>
        <v/>
      </c>
      <c r="M435" s="386" t="str">
        <f>+IFERROR(('STS Analysis'!Z435-'STS Analysis'!AG435)/'STS Analysis'!Z435,"")</f>
        <v/>
      </c>
      <c r="N435" s="381" t="str">
        <f>+IFERROR(('STS Analysis'!AD435-'STS Analysis'!AK435)/'STS Analysis'!AD435,"")</f>
        <v/>
      </c>
      <c r="O435" s="386" t="str">
        <f>+IFERROR(('STS Analysis'!AE435-'STS Analysis'!AL435)/'STS Analysis'!AE435,"")</f>
        <v/>
      </c>
      <c r="P435" s="386" t="str">
        <f>+IFERROR(('STS Analysis'!AF435-'STS Analysis'!AM435)/'STS Analysis'!AF435,"")</f>
        <v/>
      </c>
      <c r="Q435" s="386" t="str">
        <f>+IFERROR(('STS Analysis'!AG435-'STS Analysis'!AN435)/'STS Analysis'!AG435,"")</f>
        <v/>
      </c>
      <c r="R435" s="381" t="str">
        <f>+IFERROR(('STS Analysis'!AK435-'STS Analysis'!AQ435)/'STS Analysis'!AK435,"")</f>
        <v/>
      </c>
      <c r="S435" s="386" t="str">
        <f>+IFERROR(('STS Analysis'!AL435-'STS Analysis'!AX435)/'STS Analysis'!AL435,"")</f>
        <v/>
      </c>
      <c r="T435" s="386" t="str">
        <f>+IFERROR(('STS Analysis'!AM435-'STS Analysis'!AY435)/'STS Analysis'!AM435,"")</f>
        <v/>
      </c>
      <c r="U435" s="387" t="str">
        <f>+IFERROR(('STS Analysis'!AN435-'STS Analysis'!AZ435)/'STS Analysis'!AN435,"")</f>
        <v/>
      </c>
      <c r="V435" s="385" t="str">
        <f>+IFERROR(('STS Analysis'!D435-'STS Analysis'!AQ435/1000)/'STS Analysis'!D435,"")</f>
        <v/>
      </c>
      <c r="W435" s="388" t="str">
        <f>+IFERROR(('STS Analysis'!E435-'STS Analysis'!AX435)/'STS Analysis'!E435,"")</f>
        <v/>
      </c>
      <c r="X435" s="386" t="str">
        <f>+IFERROR(('STS Analysis'!I435-'STS Analysis'!AY435)/'STS Analysis'!I435,"")</f>
        <v/>
      </c>
      <c r="Y435" s="386" t="str">
        <f>+IFERROR(('STS Analysis'!J435-'STS Analysis'!AZ435)/'STS Analysis'!J435,"")</f>
        <v/>
      </c>
      <c r="Z435" s="389" t="str">
        <f>+IFERROR(('STS Analysis'!K435-'STS Analysis'!BA435)/'STS Analysis'!K435,"")</f>
        <v/>
      </c>
      <c r="AA435" s="381"/>
      <c r="AB435" s="386" t="str">
        <f>+IFERROR(('STS Analysis'!H435-'STS Analysis'!BD435)/'STS Analysis'!H435,"")</f>
        <v/>
      </c>
      <c r="AC435" s="386" t="str">
        <f>+IFERROR(('STS Analysis'!I435-'STS Analysis'!BE435)/'STS Analysis'!I435,"")</f>
        <v/>
      </c>
      <c r="AD435" s="387" t="str">
        <f>+IFERROR(('STS Analysis'!J435-'STS Analysis'!BF435)/'STS Analysis'!J435,"")</f>
        <v/>
      </c>
      <c r="AE435" s="385" t="str">
        <f>+IFERROR(('STS Analysis'!BC435-'STS Analysis'!BI435)/'STS Analysis'!BC435,"")</f>
        <v/>
      </c>
      <c r="AF435" s="386" t="str">
        <f>+IFERROR(('STS Analysis'!BD435-'STS Analysis'!BJ435)/'STS Analysis'!BD435,"")</f>
        <v/>
      </c>
      <c r="AG435" s="386" t="str">
        <f>+IFERROR(('STS Analysis'!BE435-'STS Analysis'!BK435)/'STS Analysis'!BE435,"")</f>
        <v/>
      </c>
      <c r="AH435" s="386" t="str">
        <f>+IFERROR(('STS Analysis'!BF435-'STS Analysis'!BL435)/'STS Analysis'!BF435,"")</f>
        <v/>
      </c>
      <c r="AI435" s="381" t="str">
        <f>+IFERROR(('STS Analysis'!D435-'STS Analysis'!BI435/1000)/'STS Analysis'!D435,"")</f>
        <v/>
      </c>
      <c r="AJ435" s="390" t="str">
        <f>+IFERROR(('STS Analysis'!E435-'STS Analysis'!BJ435)/'STS Analysis'!E435,"")</f>
        <v/>
      </c>
      <c r="AK435" s="386" t="str">
        <f>+IFERROR(('STS Analysis'!I435-'STS Analysis'!BK435)/'STS Analysis'!I435,"")</f>
        <v/>
      </c>
      <c r="AL435" s="386" t="str">
        <f>+IFERROR(('STS Analysis'!J435-'STS Analysis'!BL435)/'STS Analysis'!J435,"")</f>
        <v/>
      </c>
      <c r="AM435" s="387" t="str">
        <f>+IFERROR(('STS Analysis'!K435-'STS Analysis'!BM435)/'STS Analysis'!K435,"")</f>
        <v/>
      </c>
      <c r="AN435" s="391"/>
    </row>
    <row r="436" spans="1:40" ht="15" thickBot="1" x14ac:dyDescent="0.4">
      <c r="A436" s="306">
        <v>43847</v>
      </c>
      <c r="B436" s="381" t="str">
        <f>+IFERROR(('STS Analysis'!D436-'STS Analysis'!G436)/'STS Analysis'!D436,"")</f>
        <v/>
      </c>
      <c r="C436" s="382" t="str">
        <f>+IFERROR(('STS Analysis'!E436-'STS Analysis'!H436)/'STS Analysis'!E436,"")</f>
        <v/>
      </c>
      <c r="D436" s="383" t="str">
        <f>IFERROR(('STS Analysis'!D436-'STS Analysis'!G436)/('STS Analysis'!N436-'STS Analysis'!G436),"")</f>
        <v/>
      </c>
      <c r="E436" s="384"/>
      <c r="F436" s="385" t="str">
        <f>+IFERROR(('STS Analysis'!G436-('STS Analysis'!W436))/'STS Analysis'!G436,"")</f>
        <v/>
      </c>
      <c r="G436" s="386" t="str">
        <f>+IFERROR(('STS Analysis'!H436-'STS Analysis'!X436)/'STS Analysis'!H436,"")</f>
        <v/>
      </c>
      <c r="H436" s="386" t="str">
        <f>+IFERROR(('STS Analysis'!I436-'STS Analysis'!Y436)/'STS Analysis'!I436,"")</f>
        <v/>
      </c>
      <c r="I436" s="386" t="str">
        <f>+IFERROR(('STS Analysis'!J436-'STS Analysis'!Z436)/'STS Analysis'!J436,"")</f>
        <v/>
      </c>
      <c r="J436" s="381" t="str">
        <f>+IFERROR(('STS Analysis'!W436-'STS Analysis'!AD436/1000)/'STS Analysis'!W436,"")</f>
        <v/>
      </c>
      <c r="K436" s="386" t="str">
        <f>+IFERROR(('STS Analysis'!X436-'STS Analysis'!AE436)/'STS Analysis'!X436,"")</f>
        <v/>
      </c>
      <c r="L436" s="386" t="str">
        <f>+IFERROR(('STS Analysis'!Y436-'STS Analysis'!AF436)/'STS Analysis'!Y436,"")</f>
        <v/>
      </c>
      <c r="M436" s="386" t="str">
        <f>+IFERROR(('STS Analysis'!Z436-'STS Analysis'!AG436)/'STS Analysis'!Z436,"")</f>
        <v/>
      </c>
      <c r="N436" s="381" t="str">
        <f>+IFERROR(('STS Analysis'!AD436-'STS Analysis'!AK436)/'STS Analysis'!AD436,"")</f>
        <v/>
      </c>
      <c r="O436" s="386" t="str">
        <f>+IFERROR(('STS Analysis'!AE436-'STS Analysis'!AL436)/'STS Analysis'!AE436,"")</f>
        <v/>
      </c>
      <c r="P436" s="386" t="str">
        <f>+IFERROR(('STS Analysis'!AF436-'STS Analysis'!AM436)/'STS Analysis'!AF436,"")</f>
        <v/>
      </c>
      <c r="Q436" s="386" t="str">
        <f>+IFERROR(('STS Analysis'!AG436-'STS Analysis'!AN436)/'STS Analysis'!AG436,"")</f>
        <v/>
      </c>
      <c r="R436" s="381" t="str">
        <f>+IFERROR(('STS Analysis'!AK436-'STS Analysis'!AQ436)/'STS Analysis'!AK436,"")</f>
        <v/>
      </c>
      <c r="S436" s="386" t="str">
        <f>+IFERROR(('STS Analysis'!AL436-'STS Analysis'!AX436)/'STS Analysis'!AL436,"")</f>
        <v/>
      </c>
      <c r="T436" s="386" t="str">
        <f>+IFERROR(('STS Analysis'!AM436-'STS Analysis'!AY436)/'STS Analysis'!AM436,"")</f>
        <v/>
      </c>
      <c r="U436" s="387" t="str">
        <f>+IFERROR(('STS Analysis'!AN436-'STS Analysis'!AZ436)/'STS Analysis'!AN436,"")</f>
        <v/>
      </c>
      <c r="V436" s="385" t="str">
        <f>+IFERROR(('STS Analysis'!D436-'STS Analysis'!AQ436/1000)/'STS Analysis'!D436,"")</f>
        <v/>
      </c>
      <c r="W436" s="388" t="str">
        <f>+IFERROR(('STS Analysis'!E436-'STS Analysis'!AX436)/'STS Analysis'!E436,"")</f>
        <v/>
      </c>
      <c r="X436" s="386" t="str">
        <f>+IFERROR(('STS Analysis'!I436-'STS Analysis'!AY436)/'STS Analysis'!I436,"")</f>
        <v/>
      </c>
      <c r="Y436" s="386" t="str">
        <f>+IFERROR(('STS Analysis'!J436-'STS Analysis'!AZ436)/'STS Analysis'!J436,"")</f>
        <v/>
      </c>
      <c r="Z436" s="389" t="str">
        <f>+IFERROR(('STS Analysis'!K436-'STS Analysis'!BA436)/'STS Analysis'!K436,"")</f>
        <v/>
      </c>
      <c r="AA436" s="381"/>
      <c r="AB436" s="386" t="str">
        <f>+IFERROR(('STS Analysis'!H436-'STS Analysis'!BD436)/'STS Analysis'!H436,"")</f>
        <v/>
      </c>
      <c r="AC436" s="386" t="str">
        <f>+IFERROR(('STS Analysis'!I436-'STS Analysis'!BE436)/'STS Analysis'!I436,"")</f>
        <v/>
      </c>
      <c r="AD436" s="387" t="str">
        <f>+IFERROR(('STS Analysis'!J436-'STS Analysis'!BF436)/'STS Analysis'!J436,"")</f>
        <v/>
      </c>
      <c r="AE436" s="385" t="str">
        <f>+IFERROR(('STS Analysis'!BC436-'STS Analysis'!BI436)/'STS Analysis'!BC436,"")</f>
        <v/>
      </c>
      <c r="AF436" s="386" t="str">
        <f>+IFERROR(('STS Analysis'!BD436-'STS Analysis'!BJ436)/'STS Analysis'!BD436,"")</f>
        <v/>
      </c>
      <c r="AG436" s="386" t="str">
        <f>+IFERROR(('STS Analysis'!BE436-'STS Analysis'!BK436)/'STS Analysis'!BE436,"")</f>
        <v/>
      </c>
      <c r="AH436" s="386" t="str">
        <f>+IFERROR(('STS Analysis'!BF436-'STS Analysis'!BL436)/'STS Analysis'!BF436,"")</f>
        <v/>
      </c>
      <c r="AI436" s="381" t="str">
        <f>+IFERROR(('STS Analysis'!D436-'STS Analysis'!BI436/1000)/'STS Analysis'!D436,"")</f>
        <v/>
      </c>
      <c r="AJ436" s="390" t="str">
        <f>+IFERROR(('STS Analysis'!E436-'STS Analysis'!BJ436)/'STS Analysis'!E436,"")</f>
        <v/>
      </c>
      <c r="AK436" s="386" t="str">
        <f>+IFERROR(('STS Analysis'!I436-'STS Analysis'!BK436)/'STS Analysis'!I436,"")</f>
        <v/>
      </c>
      <c r="AL436" s="386" t="str">
        <f>+IFERROR(('STS Analysis'!J436-'STS Analysis'!BL436)/'STS Analysis'!J436,"")</f>
        <v/>
      </c>
      <c r="AM436" s="387" t="str">
        <f>+IFERROR(('STS Analysis'!K436-'STS Analysis'!BM436)/'STS Analysis'!K436,"")</f>
        <v/>
      </c>
      <c r="AN436" s="391"/>
    </row>
  </sheetData>
  <mergeCells count="12">
    <mergeCell ref="AN2:AN3"/>
    <mergeCell ref="D3:E3"/>
    <mergeCell ref="AA2:AD3"/>
    <mergeCell ref="F2:I3"/>
    <mergeCell ref="J2:M3"/>
    <mergeCell ref="N2:Q3"/>
    <mergeCell ref="R2:U3"/>
    <mergeCell ref="V2:Z3"/>
    <mergeCell ref="AI2:AM3"/>
    <mergeCell ref="AE2:AH3"/>
    <mergeCell ref="B2:E2"/>
    <mergeCell ref="B3:C3"/>
  </mergeCells>
  <dataValidations disablePrompts="1" count="1">
    <dataValidation allowBlank="1" showInputMessage="1" sqref="A5:XFD5"/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List!$A$2:$A$15</xm:f>
          </x14:formula1>
          <xm:sqref>B4:AN4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2:W993"/>
  <sheetViews>
    <sheetView workbookViewId="0">
      <pane ySplit="3" topLeftCell="A860" activePane="bottomLeft" state="frozen"/>
      <selection pane="bottomLeft" activeCell="F12" sqref="F12"/>
    </sheetView>
  </sheetViews>
  <sheetFormatPr defaultColWidth="8.81640625" defaultRowHeight="14.5" x14ac:dyDescent="0.35"/>
  <cols>
    <col min="1" max="1" width="2.26953125" customWidth="1"/>
    <col min="2" max="2" width="7.26953125" style="46" customWidth="1"/>
    <col min="3" max="3" width="13" customWidth="1"/>
    <col min="4" max="4" width="24" customWidth="1"/>
    <col min="5" max="5" width="16.54296875" customWidth="1"/>
    <col min="6" max="6" width="14.54296875" customWidth="1"/>
    <col min="7" max="7" width="15" customWidth="1"/>
    <col min="8" max="8" width="8" customWidth="1"/>
    <col min="10" max="10" width="25.26953125" customWidth="1"/>
    <col min="16" max="16" width="13.7265625" customWidth="1"/>
    <col min="17" max="17" width="16.7265625" customWidth="1"/>
    <col min="19" max="19" width="10.7265625" bestFit="1" customWidth="1"/>
    <col min="20" max="20" width="9.7265625" bestFit="1" customWidth="1"/>
  </cols>
  <sheetData>
    <row r="2" spans="1:10" x14ac:dyDescent="0.35">
      <c r="C2" s="37" t="s">
        <v>74</v>
      </c>
    </row>
    <row r="3" spans="1:10" x14ac:dyDescent="0.35">
      <c r="A3" s="33"/>
      <c r="B3" s="47" t="s">
        <v>75</v>
      </c>
      <c r="C3" s="32" t="s">
        <v>44</v>
      </c>
      <c r="D3" s="33" t="s">
        <v>45</v>
      </c>
      <c r="E3" s="32" t="s">
        <v>6</v>
      </c>
      <c r="F3" s="32" t="s">
        <v>7</v>
      </c>
      <c r="G3" s="32" t="s">
        <v>8</v>
      </c>
      <c r="H3" s="32" t="s">
        <v>35</v>
      </c>
      <c r="I3" s="32" t="s">
        <v>9</v>
      </c>
      <c r="J3" s="51" t="s">
        <v>100</v>
      </c>
    </row>
    <row r="4" spans="1:10" x14ac:dyDescent="0.35">
      <c r="A4" s="2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N</v>
      </c>
      <c r="B4" s="10" t="str">
        <f t="shared" ref="B4:B35" si="0">+CONCATENATE(C4,A4)</f>
        <v>43424N</v>
      </c>
      <c r="C4" s="23">
        <v>43424</v>
      </c>
      <c r="D4" s="2" t="s">
        <v>187</v>
      </c>
      <c r="E4" s="39">
        <v>2.2271999999999998</v>
      </c>
      <c r="F4" s="39">
        <v>42.217599999999997</v>
      </c>
      <c r="G4" s="39">
        <v>11.1761</v>
      </c>
      <c r="H4" s="10">
        <f t="shared" ref="H4:H37" si="1">IFERROR((G4-E4)/(F4-E4)*1000,0)</f>
        <v>223.7762062895095</v>
      </c>
      <c r="I4" s="9">
        <f t="shared" ref="I4:I37" si="2">IFERROR(1-(F4-G4)/(F4-E4),0)</f>
        <v>0.22377620628950934</v>
      </c>
      <c r="J4" s="39" t="s">
        <v>118</v>
      </c>
    </row>
    <row r="5" spans="1:10" x14ac:dyDescent="0.35">
      <c r="A5" s="2" t="str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O</v>
      </c>
      <c r="B5" s="10" t="str">
        <f t="shared" si="0"/>
        <v>43424O</v>
      </c>
      <c r="C5" s="23">
        <v>43424</v>
      </c>
      <c r="D5" s="45" t="s">
        <v>188</v>
      </c>
      <c r="E5" s="39">
        <v>2.2315</v>
      </c>
      <c r="F5" s="39">
        <v>10.9338</v>
      </c>
      <c r="G5" s="39">
        <v>8.6898999999999997</v>
      </c>
      <c r="H5" s="10">
        <f t="shared" si="1"/>
        <v>742.14862737437227</v>
      </c>
      <c r="I5" s="9">
        <f t="shared" si="2"/>
        <v>0.74214862737437226</v>
      </c>
      <c r="J5" s="39" t="s">
        <v>118</v>
      </c>
    </row>
    <row r="6" spans="1:10" x14ac:dyDescent="0.35">
      <c r="A6" s="2" t="str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J</v>
      </c>
      <c r="B6" s="10" t="str">
        <f t="shared" si="0"/>
        <v>43424J</v>
      </c>
      <c r="C6" s="55">
        <v>43424</v>
      </c>
      <c r="D6" s="39" t="s">
        <v>78</v>
      </c>
      <c r="E6" s="39">
        <v>25.891100000000002</v>
      </c>
      <c r="F6" s="39">
        <v>72.647999999999996</v>
      </c>
      <c r="G6" s="39">
        <v>28.564399999999999</v>
      </c>
      <c r="H6" s="10">
        <f t="shared" si="1"/>
        <v>57.174449118739645</v>
      </c>
      <c r="I6" s="9">
        <f t="shared" si="2"/>
        <v>5.7174449118739701E-2</v>
      </c>
      <c r="J6" s="39" t="s">
        <v>118</v>
      </c>
    </row>
    <row r="7" spans="1:10" x14ac:dyDescent="0.35">
      <c r="A7" s="2" t="str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A</v>
      </c>
      <c r="B7" s="10" t="str">
        <f t="shared" si="0"/>
        <v>43424A</v>
      </c>
      <c r="C7" s="55">
        <v>43424</v>
      </c>
      <c r="D7" s="39" t="s">
        <v>76</v>
      </c>
      <c r="E7" s="39">
        <v>25.8079</v>
      </c>
      <c r="F7" s="39">
        <v>49.897599999999997</v>
      </c>
      <c r="G7" s="39">
        <v>26.029900000000001</v>
      </c>
      <c r="H7" s="10">
        <f t="shared" si="1"/>
        <v>9.2155568562498225</v>
      </c>
      <c r="I7" s="9">
        <f t="shared" si="2"/>
        <v>9.2155568562498624E-3</v>
      </c>
      <c r="J7" s="39" t="s">
        <v>118</v>
      </c>
    </row>
    <row r="8" spans="1:10" x14ac:dyDescent="0.35">
      <c r="A8" s="2" t="str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B</v>
      </c>
      <c r="B8" s="10" t="str">
        <f t="shared" si="0"/>
        <v>43424B</v>
      </c>
      <c r="C8" s="55">
        <v>43424</v>
      </c>
      <c r="D8" s="39" t="s">
        <v>77</v>
      </c>
      <c r="E8" s="39">
        <v>25.419799999999999</v>
      </c>
      <c r="F8" s="39">
        <v>59.048299999999998</v>
      </c>
      <c r="G8" s="39">
        <v>25.597000000000001</v>
      </c>
      <c r="H8" s="10">
        <f t="shared" si="1"/>
        <v>5.2693399943501094</v>
      </c>
      <c r="I8" s="9">
        <f t="shared" si="2"/>
        <v>5.2693399943501973E-3</v>
      </c>
      <c r="J8" s="39" t="s">
        <v>118</v>
      </c>
    </row>
    <row r="9" spans="1:10" x14ac:dyDescent="0.35">
      <c r="A9" s="2" t="str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A</v>
      </c>
      <c r="B9" s="10" t="str">
        <f t="shared" si="0"/>
        <v>43425A</v>
      </c>
      <c r="C9" s="55">
        <v>43425</v>
      </c>
      <c r="D9" s="39" t="s">
        <v>76</v>
      </c>
      <c r="E9" s="39">
        <v>25.887799999999999</v>
      </c>
      <c r="F9" s="39">
        <v>57.35</v>
      </c>
      <c r="G9" s="39">
        <v>26.18</v>
      </c>
      <c r="H9" s="10">
        <f t="shared" si="1"/>
        <v>9.2873352785247398</v>
      </c>
      <c r="I9" s="9">
        <f t="shared" si="2"/>
        <v>9.2873352785247665E-3</v>
      </c>
      <c r="J9" s="39" t="s">
        <v>118</v>
      </c>
    </row>
    <row r="10" spans="1:10" x14ac:dyDescent="0.35">
      <c r="A10" s="2" t="str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B</v>
      </c>
      <c r="B10" s="10" t="str">
        <f t="shared" si="0"/>
        <v>43425B</v>
      </c>
      <c r="C10" s="55">
        <v>43425</v>
      </c>
      <c r="D10" s="39" t="s">
        <v>77</v>
      </c>
      <c r="E10" s="39">
        <v>25.8049</v>
      </c>
      <c r="F10" s="39">
        <v>65.520200000000003</v>
      </c>
      <c r="G10" s="39">
        <v>26.175000000000001</v>
      </c>
      <c r="H10" s="10">
        <f t="shared" si="1"/>
        <v>9.3188267493887942</v>
      </c>
      <c r="I10" s="9">
        <f t="shared" si="2"/>
        <v>9.3188267493886645E-3</v>
      </c>
      <c r="J10" s="39" t="s">
        <v>118</v>
      </c>
    </row>
    <row r="11" spans="1:10" x14ac:dyDescent="0.35">
      <c r="A11" s="2" t="str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J</v>
      </c>
      <c r="B11" s="10" t="str">
        <f t="shared" si="0"/>
        <v>43425J</v>
      </c>
      <c r="C11" s="55">
        <v>43425</v>
      </c>
      <c r="D11" s="39" t="s">
        <v>78</v>
      </c>
      <c r="E11" s="39">
        <v>25.412500000000001</v>
      </c>
      <c r="F11" s="39">
        <v>62.664999999999999</v>
      </c>
      <c r="G11" s="39">
        <v>25.793399999999998</v>
      </c>
      <c r="H11" s="10">
        <f t="shared" si="1"/>
        <v>10.224817126367276</v>
      </c>
      <c r="I11" s="9">
        <f t="shared" si="2"/>
        <v>1.0224817126367247E-2</v>
      </c>
      <c r="J11" s="39" t="s">
        <v>118</v>
      </c>
    </row>
    <row r="12" spans="1:10" x14ac:dyDescent="0.35">
      <c r="A12" s="2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0</v>
      </c>
      <c r="B12" s="10" t="str">
        <f t="shared" si="0"/>
        <v>434250</v>
      </c>
      <c r="C12" s="55">
        <v>43425</v>
      </c>
      <c r="D12" s="39" t="s">
        <v>104</v>
      </c>
      <c r="E12" s="39">
        <v>2.2250999999999999</v>
      </c>
      <c r="F12" s="39">
        <v>23.975100000000001</v>
      </c>
      <c r="G12" s="39">
        <v>8.2969000000000008</v>
      </c>
      <c r="H12" s="10">
        <f>IFERROR((G12-E12)/(F12-E12)*1000,0)</f>
        <v>279.16321839080467</v>
      </c>
      <c r="I12" s="9">
        <f t="shared" si="2"/>
        <v>0.2791632183908046</v>
      </c>
      <c r="J12" s="39" t="s">
        <v>118</v>
      </c>
    </row>
    <row r="13" spans="1:10" x14ac:dyDescent="0.35">
      <c r="A13" s="2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0</v>
      </c>
      <c r="B13" s="10" t="str">
        <f t="shared" si="0"/>
        <v>434250</v>
      </c>
      <c r="C13" s="55">
        <v>43425</v>
      </c>
      <c r="D13" s="39" t="s">
        <v>102</v>
      </c>
      <c r="E13" s="39">
        <v>2.3643999999999998</v>
      </c>
      <c r="F13" s="39">
        <v>26.600100000000001</v>
      </c>
      <c r="G13" s="39">
        <v>9.2810000000000006</v>
      </c>
      <c r="H13" s="10">
        <f t="shared" si="1"/>
        <v>285.38890974884163</v>
      </c>
      <c r="I13" s="9">
        <f t="shared" si="2"/>
        <v>0.28538890974884168</v>
      </c>
      <c r="J13" s="39" t="s">
        <v>118</v>
      </c>
    </row>
    <row r="14" spans="1:10" x14ac:dyDescent="0.35">
      <c r="A14" s="2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0</v>
      </c>
      <c r="B14" s="10" t="str">
        <f t="shared" si="0"/>
        <v>434250</v>
      </c>
      <c r="C14" s="55">
        <v>43425</v>
      </c>
      <c r="D14" s="39" t="s">
        <v>103</v>
      </c>
      <c r="E14" s="39">
        <v>2.2330000000000001</v>
      </c>
      <c r="F14" s="39">
        <v>25.452000000000002</v>
      </c>
      <c r="G14" s="39">
        <v>8.9111999999999991</v>
      </c>
      <c r="H14" s="10">
        <f t="shared" si="1"/>
        <v>287.61789913432955</v>
      </c>
      <c r="I14" s="9">
        <f t="shared" si="2"/>
        <v>0.28761789913432945</v>
      </c>
      <c r="J14" s="39" t="s">
        <v>118</v>
      </c>
    </row>
    <row r="15" spans="1:10" s="37" customFormat="1" x14ac:dyDescent="0.35">
      <c r="A15" s="2" t="str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N</v>
      </c>
      <c r="B15" s="53" t="str">
        <f t="shared" si="0"/>
        <v>43425N</v>
      </c>
      <c r="C15" s="87">
        <f>+C14</f>
        <v>43425</v>
      </c>
      <c r="D15" s="56" t="s">
        <v>187</v>
      </c>
      <c r="E15" s="56"/>
      <c r="F15" s="56"/>
      <c r="G15" s="56"/>
      <c r="H15" s="54">
        <f>+AVERAGE(H12:H14)</f>
        <v>284.05667575799197</v>
      </c>
      <c r="I15" s="135">
        <f>+AVERAGE(I12:I14)</f>
        <v>0.28405667575799193</v>
      </c>
      <c r="J15" s="39" t="s">
        <v>118</v>
      </c>
    </row>
    <row r="16" spans="1:10" x14ac:dyDescent="0.35">
      <c r="A16" s="2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0</v>
      </c>
      <c r="B16" s="10" t="str">
        <f t="shared" si="0"/>
        <v>434260</v>
      </c>
      <c r="C16" s="55">
        <v>43426</v>
      </c>
      <c r="D16" s="39" t="s">
        <v>105</v>
      </c>
      <c r="E16" s="39">
        <v>25.920300000000001</v>
      </c>
      <c r="F16" s="39">
        <v>68.950699999999998</v>
      </c>
      <c r="G16" s="39">
        <v>26.060099999999998</v>
      </c>
      <c r="H16" s="10">
        <f t="shared" si="1"/>
        <v>3.2488659180485771</v>
      </c>
      <c r="I16" s="9">
        <f t="shared" si="2"/>
        <v>3.2488659180486268E-3</v>
      </c>
      <c r="J16" s="39" t="s">
        <v>118</v>
      </c>
    </row>
    <row r="17" spans="1:10" x14ac:dyDescent="0.35">
      <c r="A17" s="2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0</v>
      </c>
      <c r="B17" s="10" t="str">
        <f t="shared" si="0"/>
        <v>434260</v>
      </c>
      <c r="C17" s="55">
        <v>43426</v>
      </c>
      <c r="D17" s="39" t="s">
        <v>106</v>
      </c>
      <c r="E17" s="39">
        <v>25.8065</v>
      </c>
      <c r="F17" s="39">
        <v>91.3386</v>
      </c>
      <c r="G17" s="39">
        <v>25.968699999999998</v>
      </c>
      <c r="H17" s="10">
        <f t="shared" si="1"/>
        <v>2.4751228787113275</v>
      </c>
      <c r="I17" s="9">
        <f t="shared" si="2"/>
        <v>2.4751228787113222E-3</v>
      </c>
      <c r="J17" s="39" t="s">
        <v>118</v>
      </c>
    </row>
    <row r="18" spans="1:10" s="37" customFormat="1" x14ac:dyDescent="0.35">
      <c r="A18" s="2" t="str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B</v>
      </c>
      <c r="B18" s="53" t="str">
        <f t="shared" si="0"/>
        <v>43426B</v>
      </c>
      <c r="C18" s="87">
        <f>+C17</f>
        <v>43426</v>
      </c>
      <c r="D18" s="56" t="s">
        <v>77</v>
      </c>
      <c r="E18" s="56"/>
      <c r="F18" s="56"/>
      <c r="G18" s="56"/>
      <c r="H18" s="54">
        <f>+AVERAGE(H16:H17)</f>
        <v>2.8619943983799523</v>
      </c>
      <c r="I18" s="54">
        <f>+AVERAGE(I16:I17)</f>
        <v>2.8619943983799745E-3</v>
      </c>
      <c r="J18" s="39" t="s">
        <v>118</v>
      </c>
    </row>
    <row r="19" spans="1:10" x14ac:dyDescent="0.35">
      <c r="A19" s="2" t="str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J</v>
      </c>
      <c r="B19" s="10" t="str">
        <f t="shared" si="0"/>
        <v>43426J</v>
      </c>
      <c r="C19" s="55">
        <v>43426</v>
      </c>
      <c r="D19" s="39" t="s">
        <v>78</v>
      </c>
      <c r="E19" s="39">
        <v>25.4697</v>
      </c>
      <c r="F19" s="39">
        <v>75.168499999999995</v>
      </c>
      <c r="G19" s="39">
        <v>28.072800000000001</v>
      </c>
      <c r="H19" s="10">
        <f t="shared" si="1"/>
        <v>52.377522193694851</v>
      </c>
      <c r="I19" s="9">
        <f t="shared" si="2"/>
        <v>5.2377522193694737E-2</v>
      </c>
      <c r="J19" s="39" t="s">
        <v>118</v>
      </c>
    </row>
    <row r="20" spans="1:10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A</v>
      </c>
      <c r="B20" s="10" t="str">
        <f t="shared" si="0"/>
        <v>43427A</v>
      </c>
      <c r="C20" s="55">
        <v>43427</v>
      </c>
      <c r="D20" s="39" t="s">
        <v>76</v>
      </c>
      <c r="E20" s="39">
        <v>25.887699999999999</v>
      </c>
      <c r="F20" s="39">
        <v>60.118499999999997</v>
      </c>
      <c r="G20" s="39">
        <v>26.017499999999998</v>
      </c>
      <c r="H20" s="10">
        <f t="shared" si="1"/>
        <v>3.7919067039040706</v>
      </c>
      <c r="I20" s="9">
        <f t="shared" si="2"/>
        <v>3.7919067039041687E-3</v>
      </c>
      <c r="J20" s="39" t="s">
        <v>118</v>
      </c>
    </row>
    <row r="21" spans="1:10" x14ac:dyDescent="0.35">
      <c r="A21" s="2" t="str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J</v>
      </c>
      <c r="B21" s="10" t="str">
        <f t="shared" si="0"/>
        <v>43427J</v>
      </c>
      <c r="C21" s="55">
        <v>43427</v>
      </c>
      <c r="D21" s="39" t="s">
        <v>78</v>
      </c>
      <c r="E21" s="39">
        <v>25.806899999999999</v>
      </c>
      <c r="F21" s="39">
        <v>66.584100000000007</v>
      </c>
      <c r="G21" s="39">
        <v>27.984300000000001</v>
      </c>
      <c r="H21" s="10">
        <f t="shared" si="1"/>
        <v>53.397486830876119</v>
      </c>
      <c r="I21" s="9">
        <f t="shared" si="2"/>
        <v>5.3397486830876195E-2</v>
      </c>
      <c r="J21" s="39" t="s">
        <v>118</v>
      </c>
    </row>
    <row r="22" spans="1:10" x14ac:dyDescent="0.35">
      <c r="A22" s="2" t="str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B</v>
      </c>
      <c r="B22" s="10" t="str">
        <f t="shared" si="0"/>
        <v>43427B</v>
      </c>
      <c r="C22" s="55">
        <v>43427</v>
      </c>
      <c r="D22" s="39" t="s">
        <v>77</v>
      </c>
      <c r="E22" s="39">
        <v>25.416599999999999</v>
      </c>
      <c r="F22" s="39">
        <v>74.507499999999993</v>
      </c>
      <c r="G22" s="39">
        <v>25.6235</v>
      </c>
      <c r="H22" s="10">
        <f t="shared" si="1"/>
        <v>4.2146304101167633</v>
      </c>
      <c r="I22" s="9">
        <f t="shared" si="2"/>
        <v>4.2146304101167154E-3</v>
      </c>
      <c r="J22" s="39" t="s">
        <v>118</v>
      </c>
    </row>
    <row r="23" spans="1:10" x14ac:dyDescent="0.35">
      <c r="A23" s="2" t="str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A</v>
      </c>
      <c r="B23" s="10" t="str">
        <f t="shared" si="0"/>
        <v>43430A</v>
      </c>
      <c r="C23" s="55">
        <v>43430</v>
      </c>
      <c r="D23" s="39" t="s">
        <v>76</v>
      </c>
      <c r="E23" s="39">
        <v>25.89</v>
      </c>
      <c r="F23" s="39">
        <v>72.0214</v>
      </c>
      <c r="G23" s="39">
        <v>26.774999999999999</v>
      </c>
      <c r="H23" s="10">
        <f t="shared" si="1"/>
        <v>19.184329979146483</v>
      </c>
      <c r="I23" s="9">
        <f t="shared" si="2"/>
        <v>1.9184329979146431E-2</v>
      </c>
      <c r="J23" s="39" t="s">
        <v>118</v>
      </c>
    </row>
    <row r="24" spans="1:10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B</v>
      </c>
      <c r="B24" s="10" t="str">
        <f t="shared" si="0"/>
        <v>43430B</v>
      </c>
      <c r="C24" s="55">
        <v>43430</v>
      </c>
      <c r="D24" s="39" t="s">
        <v>77</v>
      </c>
      <c r="E24" s="39">
        <v>25.8386</v>
      </c>
      <c r="F24" s="39">
        <v>94.368499999999997</v>
      </c>
      <c r="G24" s="39">
        <v>26.074400000000001</v>
      </c>
      <c r="H24" s="10">
        <f t="shared" si="1"/>
        <v>3.440833855003453</v>
      </c>
      <c r="I24" s="9">
        <f t="shared" si="2"/>
        <v>3.4408338550033779E-3</v>
      </c>
      <c r="J24" s="39" t="s">
        <v>118</v>
      </c>
    </row>
    <row r="25" spans="1:10" x14ac:dyDescent="0.35">
      <c r="A25" s="2" t="str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J</v>
      </c>
      <c r="B25" s="10" t="str">
        <f t="shared" si="0"/>
        <v>43430J</v>
      </c>
      <c r="C25" s="55">
        <v>43430</v>
      </c>
      <c r="D25" s="39" t="s">
        <v>78</v>
      </c>
      <c r="E25" s="39">
        <v>25.421800000000001</v>
      </c>
      <c r="F25" s="39">
        <v>86.956599999999995</v>
      </c>
      <c r="G25" s="39">
        <v>28.6081</v>
      </c>
      <c r="H25" s="10">
        <f t="shared" si="1"/>
        <v>51.780455937128252</v>
      </c>
      <c r="I25" s="9">
        <f t="shared" si="2"/>
        <v>5.1780455937128211E-2</v>
      </c>
      <c r="J25" s="39" t="s">
        <v>118</v>
      </c>
    </row>
    <row r="26" spans="1:10" x14ac:dyDescent="0.35">
      <c r="A26" s="2" t="str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J</v>
      </c>
      <c r="B26" s="10" t="str">
        <f t="shared" si="0"/>
        <v>43431J</v>
      </c>
      <c r="C26" s="55">
        <v>43431</v>
      </c>
      <c r="D26" s="39" t="s">
        <v>78</v>
      </c>
      <c r="E26" s="39">
        <v>25.901499999999999</v>
      </c>
      <c r="F26" s="39">
        <v>97.230900000000005</v>
      </c>
      <c r="G26" s="39">
        <v>29.548300000000001</v>
      </c>
      <c r="H26" s="10">
        <f t="shared" si="1"/>
        <v>51.126183593300972</v>
      </c>
      <c r="I26" s="9">
        <f t="shared" si="2"/>
        <v>5.11261835933009E-2</v>
      </c>
      <c r="J26" s="39" t="s">
        <v>118</v>
      </c>
    </row>
    <row r="27" spans="1:10" x14ac:dyDescent="0.35">
      <c r="A27" s="2" t="str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A</v>
      </c>
      <c r="B27" s="10" t="str">
        <f t="shared" si="0"/>
        <v>43431A</v>
      </c>
      <c r="C27" s="55">
        <v>43431</v>
      </c>
      <c r="D27" s="39" t="s">
        <v>76</v>
      </c>
      <c r="E27" s="39">
        <v>25.8262</v>
      </c>
      <c r="F27" s="39">
        <v>92.733500000000006</v>
      </c>
      <c r="G27" s="39">
        <v>26.613600000000002</v>
      </c>
      <c r="H27" s="10">
        <f t="shared" si="1"/>
        <v>11.768521521567925</v>
      </c>
      <c r="I27" s="9">
        <f t="shared" si="2"/>
        <v>1.1768521521567932E-2</v>
      </c>
      <c r="J27" s="39" t="s">
        <v>118</v>
      </c>
    </row>
    <row r="28" spans="1:10" x14ac:dyDescent="0.35">
      <c r="A28" s="2" t="str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B</v>
      </c>
      <c r="B28" s="10" t="str">
        <f t="shared" si="0"/>
        <v>43431B</v>
      </c>
      <c r="C28" s="55">
        <v>43431</v>
      </c>
      <c r="D28" s="39" t="s">
        <v>77</v>
      </c>
      <c r="E28" s="39">
        <v>25.407699999999998</v>
      </c>
      <c r="F28" s="39">
        <v>85.135199999999998</v>
      </c>
      <c r="G28" s="39">
        <v>25.620699999999999</v>
      </c>
      <c r="H28" s="10">
        <f t="shared" si="1"/>
        <v>3.5661964756603068</v>
      </c>
      <c r="I28" s="9">
        <f t="shared" si="2"/>
        <v>3.5661964756602549E-3</v>
      </c>
      <c r="J28" s="39" t="s">
        <v>118</v>
      </c>
    </row>
    <row r="29" spans="1:10" x14ac:dyDescent="0.35">
      <c r="A29" s="2" t="str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J</v>
      </c>
      <c r="B29" s="10" t="str">
        <f t="shared" si="0"/>
        <v>43432J</v>
      </c>
      <c r="C29" s="55">
        <v>43432</v>
      </c>
      <c r="D29" s="39" t="s">
        <v>78</v>
      </c>
      <c r="E29" s="39">
        <v>25.884399999999999</v>
      </c>
      <c r="F29" s="39">
        <v>70.509399999999999</v>
      </c>
      <c r="G29" s="39">
        <v>28.090499999999999</v>
      </c>
      <c r="H29" s="10">
        <f t="shared" si="1"/>
        <v>49.436414565826311</v>
      </c>
      <c r="I29" s="9">
        <f t="shared" si="2"/>
        <v>4.943641456582637E-2</v>
      </c>
      <c r="J29" s="39" t="s">
        <v>118</v>
      </c>
    </row>
    <row r="30" spans="1:10" x14ac:dyDescent="0.35">
      <c r="A30" s="2" t="str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A</v>
      </c>
      <c r="B30" s="10" t="str">
        <f t="shared" si="0"/>
        <v>43432A</v>
      </c>
      <c r="C30" s="55">
        <v>43432</v>
      </c>
      <c r="D30" s="39" t="s">
        <v>76</v>
      </c>
      <c r="E30" s="39">
        <v>25.8002</v>
      </c>
      <c r="F30" s="39">
        <v>83.733400000000003</v>
      </c>
      <c r="G30" s="39">
        <v>26.0961</v>
      </c>
      <c r="H30" s="10">
        <f t="shared" si="1"/>
        <v>5.107606691845084</v>
      </c>
      <c r="I30" s="9">
        <f t="shared" si="2"/>
        <v>5.107606691845068E-3</v>
      </c>
      <c r="J30" s="39" t="s">
        <v>118</v>
      </c>
    </row>
    <row r="31" spans="1:10" x14ac:dyDescent="0.35">
      <c r="A31" s="2" t="str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B</v>
      </c>
      <c r="B31" s="10" t="str">
        <f t="shared" si="0"/>
        <v>43432B</v>
      </c>
      <c r="C31" s="55">
        <v>43432</v>
      </c>
      <c r="D31" s="39" t="s">
        <v>77</v>
      </c>
      <c r="E31" s="39">
        <v>25.408000000000001</v>
      </c>
      <c r="F31" s="39">
        <v>87.137600000000006</v>
      </c>
      <c r="G31" s="39">
        <v>25.714600000000001</v>
      </c>
      <c r="H31" s="10">
        <f t="shared" si="1"/>
        <v>4.9668230476141026</v>
      </c>
      <c r="I31" s="9">
        <f t="shared" si="2"/>
        <v>4.9668230476141995E-3</v>
      </c>
      <c r="J31" s="39" t="s">
        <v>118</v>
      </c>
    </row>
    <row r="32" spans="1:10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J</v>
      </c>
      <c r="B32" s="10" t="str">
        <f t="shared" si="0"/>
        <v>43433J</v>
      </c>
      <c r="C32" s="55">
        <v>43433</v>
      </c>
      <c r="D32" s="39" t="s">
        <v>78</v>
      </c>
      <c r="E32" s="39">
        <v>25.895</v>
      </c>
      <c r="F32" s="39">
        <v>66.381600000000006</v>
      </c>
      <c r="G32" s="39">
        <v>27.881900000000002</v>
      </c>
      <c r="H32" s="10">
        <f t="shared" si="1"/>
        <v>49.07549658405501</v>
      </c>
      <c r="I32" s="9">
        <f t="shared" si="2"/>
        <v>4.9075496584055078E-2</v>
      </c>
      <c r="J32" s="39" t="s">
        <v>118</v>
      </c>
    </row>
    <row r="33" spans="1:12" x14ac:dyDescent="0.35">
      <c r="A33" s="2" t="str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A</v>
      </c>
      <c r="B33" s="10" t="str">
        <f t="shared" si="0"/>
        <v>43433A</v>
      </c>
      <c r="C33" s="55">
        <v>43433</v>
      </c>
      <c r="D33" s="39" t="s">
        <v>76</v>
      </c>
      <c r="E33" s="39">
        <v>25.8035</v>
      </c>
      <c r="F33" s="39">
        <v>73.805199999999999</v>
      </c>
      <c r="G33" s="39">
        <v>26.308399999999999</v>
      </c>
      <c r="H33" s="10">
        <f t="shared" si="1"/>
        <v>10.518377474131109</v>
      </c>
      <c r="I33" s="9">
        <f t="shared" si="2"/>
        <v>1.0518377474131091E-2</v>
      </c>
      <c r="J33" s="39" t="s">
        <v>118</v>
      </c>
    </row>
    <row r="34" spans="1:12" x14ac:dyDescent="0.35">
      <c r="A34" s="2" t="str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B</v>
      </c>
      <c r="B34" s="10" t="str">
        <f t="shared" si="0"/>
        <v>43433B</v>
      </c>
      <c r="C34" s="55">
        <v>43433</v>
      </c>
      <c r="D34" s="39" t="s">
        <v>77</v>
      </c>
      <c r="E34" s="39">
        <v>25.404900000000001</v>
      </c>
      <c r="F34" s="39">
        <v>75.410499999999999</v>
      </c>
      <c r="G34" s="39">
        <v>25.746600000000001</v>
      </c>
      <c r="H34" s="10">
        <f t="shared" si="1"/>
        <v>6.8332346777160842</v>
      </c>
      <c r="I34" s="9">
        <f t="shared" si="2"/>
        <v>6.8332346777161268E-3</v>
      </c>
      <c r="J34" s="39" t="s">
        <v>118</v>
      </c>
    </row>
    <row r="35" spans="1:12" x14ac:dyDescent="0.35">
      <c r="A35" s="2" t="str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A</v>
      </c>
      <c r="B35" s="10" t="str">
        <f t="shared" si="0"/>
        <v>43434A</v>
      </c>
      <c r="C35" s="55">
        <v>43434</v>
      </c>
      <c r="D35" s="39" t="s">
        <v>76</v>
      </c>
      <c r="E35" s="39">
        <v>25.884899999999998</v>
      </c>
      <c r="F35" s="39">
        <v>74.507400000000004</v>
      </c>
      <c r="G35" s="39">
        <v>26.295400000000001</v>
      </c>
      <c r="H35" s="10">
        <f t="shared" si="1"/>
        <v>8.4425934495347317</v>
      </c>
      <c r="I35" s="9">
        <f t="shared" si="2"/>
        <v>8.4425934495346855E-3</v>
      </c>
      <c r="J35" s="39" t="s">
        <v>118</v>
      </c>
    </row>
    <row r="36" spans="1:12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B</v>
      </c>
      <c r="B36" s="10" t="str">
        <f t="shared" ref="B36:B68" si="3">+CONCATENATE(C36,A36)</f>
        <v>43434B</v>
      </c>
      <c r="C36" s="55">
        <v>43434</v>
      </c>
      <c r="D36" s="39" t="s">
        <v>77</v>
      </c>
      <c r="E36" s="39">
        <v>25.797999999999998</v>
      </c>
      <c r="F36" s="39">
        <v>49.411099999999998</v>
      </c>
      <c r="G36" s="39">
        <v>25.946899999999999</v>
      </c>
      <c r="H36" s="10">
        <f t="shared" si="1"/>
        <v>6.3058217684252025</v>
      </c>
      <c r="I36" s="9">
        <f t="shared" si="2"/>
        <v>6.3058217684252016E-3</v>
      </c>
      <c r="J36" s="39" t="s">
        <v>118</v>
      </c>
    </row>
    <row r="37" spans="1:12" x14ac:dyDescent="0.35">
      <c r="A37" s="2" t="str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J</v>
      </c>
      <c r="B37" s="10" t="str">
        <f t="shared" si="3"/>
        <v>43434J</v>
      </c>
      <c r="C37" s="55">
        <v>43434</v>
      </c>
      <c r="D37" s="39" t="s">
        <v>78</v>
      </c>
      <c r="E37" s="39">
        <v>25.4056</v>
      </c>
      <c r="F37" s="39">
        <v>76.192499999999995</v>
      </c>
      <c r="G37" s="39">
        <v>28.066500000000001</v>
      </c>
      <c r="H37" s="10">
        <f t="shared" si="1"/>
        <v>52.393432164593662</v>
      </c>
      <c r="I37" s="9">
        <f t="shared" si="2"/>
        <v>5.239343216459369E-2</v>
      </c>
      <c r="J37" s="39" t="s">
        <v>118</v>
      </c>
    </row>
    <row r="38" spans="1:12" x14ac:dyDescent="0.35">
      <c r="A38" s="2" t="str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J</v>
      </c>
      <c r="B38" s="10" t="str">
        <f t="shared" si="3"/>
        <v>43437J</v>
      </c>
      <c r="C38" s="55">
        <v>43437</v>
      </c>
      <c r="D38" s="39" t="s">
        <v>78</v>
      </c>
      <c r="E38" s="39">
        <v>25.857600000000001</v>
      </c>
      <c r="F38" s="39">
        <v>72.705699999999993</v>
      </c>
      <c r="G38" s="39">
        <v>28.5655</v>
      </c>
      <c r="H38" s="10">
        <f>IFERROR((G38-E38)/(F38-E38)*1000,0)</f>
        <v>57.801703804423219</v>
      </c>
      <c r="I38" s="9">
        <f>IFERROR(1-(F38-G38)/(F38-E38),0)</f>
        <v>5.7801703804423177E-2</v>
      </c>
      <c r="J38" s="39" t="s">
        <v>117</v>
      </c>
    </row>
    <row r="39" spans="1:12" x14ac:dyDescent="0.35">
      <c r="A39" s="2" t="str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A</v>
      </c>
      <c r="B39" s="10" t="str">
        <f t="shared" si="3"/>
        <v>43437A</v>
      </c>
      <c r="C39" s="55">
        <v>43437</v>
      </c>
      <c r="D39" s="39" t="s">
        <v>76</v>
      </c>
      <c r="E39" s="39">
        <v>25.781500000000001</v>
      </c>
      <c r="F39" s="39">
        <v>79.232600000000005</v>
      </c>
      <c r="G39" s="39">
        <v>26.0169</v>
      </c>
      <c r="H39" s="10">
        <f t="shared" ref="H39:H120" si="4">IFERROR((G39-E39)/(F39-E39)*1000,0)</f>
        <v>4.4040253614986122</v>
      </c>
      <c r="I39" s="9">
        <f t="shared" ref="I39:I120" si="5">IFERROR(1-(F39-G39)/(F39-E39),0)</f>
        <v>4.4040253614986424E-3</v>
      </c>
      <c r="J39" s="39" t="s">
        <v>117</v>
      </c>
    </row>
    <row r="40" spans="1:12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B</v>
      </c>
      <c r="B40" s="10" t="str">
        <f t="shared" si="3"/>
        <v>43437B</v>
      </c>
      <c r="C40" s="55">
        <v>43437</v>
      </c>
      <c r="D40" s="39" t="s">
        <v>77</v>
      </c>
      <c r="E40" s="39">
        <v>25.397500000000001</v>
      </c>
      <c r="F40" s="39">
        <v>78.7684</v>
      </c>
      <c r="G40" s="39">
        <v>25.7684</v>
      </c>
      <c r="H40" s="10">
        <f t="shared" si="4"/>
        <v>6.9494799600531172</v>
      </c>
      <c r="I40" s="9">
        <f>IFERROR(1-(F40-G40)/(F40-E40),0)</f>
        <v>6.9494799600531287E-3</v>
      </c>
      <c r="J40" s="39" t="s">
        <v>117</v>
      </c>
    </row>
    <row r="41" spans="1:12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N</v>
      </c>
      <c r="B41" s="10" t="str">
        <f t="shared" si="3"/>
        <v>43444N</v>
      </c>
      <c r="C41" s="55">
        <v>43444</v>
      </c>
      <c r="D41" s="39" t="s">
        <v>187</v>
      </c>
      <c r="E41" s="39">
        <v>25.79</v>
      </c>
      <c r="F41" s="39">
        <v>72.08</v>
      </c>
      <c r="G41" s="39">
        <v>36.625500000000002</v>
      </c>
      <c r="H41" s="10">
        <f t="shared" si="4"/>
        <v>234.07863469431851</v>
      </c>
      <c r="I41" s="9">
        <f t="shared" si="5"/>
        <v>0.23407863469431855</v>
      </c>
      <c r="J41" s="39" t="s">
        <v>121</v>
      </c>
      <c r="L41" s="120"/>
    </row>
    <row r="42" spans="1:12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O</v>
      </c>
      <c r="B42" s="10" t="str">
        <f t="shared" si="3"/>
        <v>43444O</v>
      </c>
      <c r="C42" s="55">
        <v>43444</v>
      </c>
      <c r="D42" s="39" t="s">
        <v>188</v>
      </c>
      <c r="E42" s="39">
        <v>25.87</v>
      </c>
      <c r="F42" s="39">
        <v>51.84</v>
      </c>
      <c r="G42" s="39">
        <v>48.415100000000002</v>
      </c>
      <c r="H42" s="10">
        <f>IFERROR((G42-E42)/(F42-E42)*1000,0)</f>
        <v>868.12090874085482</v>
      </c>
      <c r="I42" s="9">
        <f>IFERROR(1-(F42-G42)/(F42-E42),0)</f>
        <v>0.86812090874085479</v>
      </c>
      <c r="J42" s="39" t="s">
        <v>121</v>
      </c>
    </row>
    <row r="43" spans="1:12" x14ac:dyDescent="0.35">
      <c r="A43" s="2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0</v>
      </c>
      <c r="B43" s="10" t="str">
        <f t="shared" si="3"/>
        <v>434440</v>
      </c>
      <c r="C43" s="55">
        <v>43444</v>
      </c>
      <c r="D43" s="39" t="s">
        <v>124</v>
      </c>
      <c r="E43" s="39">
        <v>24.765499999999999</v>
      </c>
      <c r="F43" s="39">
        <v>67.226399999999998</v>
      </c>
      <c r="G43" s="39">
        <v>26.718299999999999</v>
      </c>
      <c r="H43" s="10">
        <f t="shared" si="4"/>
        <v>45.990546596986874</v>
      </c>
      <c r="I43" s="9">
        <f t="shared" si="5"/>
        <v>4.5990546596986759E-2</v>
      </c>
      <c r="J43" s="39" t="s">
        <v>122</v>
      </c>
    </row>
    <row r="44" spans="1:12" x14ac:dyDescent="0.35">
      <c r="A44" s="2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0</v>
      </c>
      <c r="B44" s="10" t="str">
        <f t="shared" si="3"/>
        <v>434440</v>
      </c>
      <c r="C44" s="55">
        <v>43444</v>
      </c>
      <c r="D44" s="39" t="s">
        <v>125</v>
      </c>
      <c r="E44" s="39">
        <v>25.298300000000001</v>
      </c>
      <c r="F44" s="39">
        <v>68.472700000000003</v>
      </c>
      <c r="G44" s="39">
        <v>27.059000000000001</v>
      </c>
      <c r="H44" s="10">
        <f t="shared" si="4"/>
        <v>40.781111028757778</v>
      </c>
      <c r="I44" s="9">
        <f t="shared" si="5"/>
        <v>4.078111102875781E-2</v>
      </c>
      <c r="J44" s="39" t="s">
        <v>123</v>
      </c>
    </row>
    <row r="45" spans="1:12" s="37" customFormat="1" x14ac:dyDescent="0.35">
      <c r="A45" s="2" t="str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J</v>
      </c>
      <c r="B45" s="53" t="str">
        <f t="shared" si="3"/>
        <v>43444J</v>
      </c>
      <c r="C45" s="87">
        <f>+C44</f>
        <v>43444</v>
      </c>
      <c r="D45" s="56" t="s">
        <v>78</v>
      </c>
      <c r="E45" s="56"/>
      <c r="F45" s="56"/>
      <c r="G45" s="56"/>
      <c r="H45" s="54">
        <f>+AVERAGE(H43:H44)</f>
        <v>43.385828812872326</v>
      </c>
      <c r="I45" s="9">
        <f>+AVERAGE(I43:I44)</f>
        <v>4.3385828812872285E-2</v>
      </c>
      <c r="J45" s="39" t="s">
        <v>121</v>
      </c>
    </row>
    <row r="46" spans="1:12" x14ac:dyDescent="0.35">
      <c r="A46" s="2" t="str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A</v>
      </c>
      <c r="B46" s="10" t="str">
        <f t="shared" si="3"/>
        <v>43439A</v>
      </c>
      <c r="C46" s="55">
        <v>43439</v>
      </c>
      <c r="D46" s="39" t="s">
        <v>76</v>
      </c>
      <c r="E46" s="39">
        <v>25.875399999999999</v>
      </c>
      <c r="F46" s="39">
        <v>72.776899999999998</v>
      </c>
      <c r="G46" s="39">
        <v>26.089300000000001</v>
      </c>
      <c r="H46" s="10">
        <f t="shared" si="4"/>
        <v>4.560621728516197</v>
      </c>
      <c r="I46" s="9">
        <f t="shared" si="5"/>
        <v>4.5606217285162343E-3</v>
      </c>
      <c r="J46" s="39" t="s">
        <v>117</v>
      </c>
    </row>
    <row r="47" spans="1:12" x14ac:dyDescent="0.35">
      <c r="A47" s="2" t="str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J</v>
      </c>
      <c r="B47" s="10" t="str">
        <f t="shared" si="3"/>
        <v>43439J</v>
      </c>
      <c r="C47" s="55">
        <v>43439</v>
      </c>
      <c r="D47" s="39" t="s">
        <v>78</v>
      </c>
      <c r="E47" s="39">
        <v>25.7911</v>
      </c>
      <c r="F47" s="39">
        <v>79.126499999999993</v>
      </c>
      <c r="G47" s="39">
        <v>27.933900000000001</v>
      </c>
      <c r="H47" s="10">
        <f t="shared" si="4"/>
        <v>40.175943182201721</v>
      </c>
      <c r="I47" s="9">
        <f t="shared" si="5"/>
        <v>4.0175943182201745E-2</v>
      </c>
      <c r="J47" s="39" t="s">
        <v>117</v>
      </c>
    </row>
    <row r="48" spans="1:12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B</v>
      </c>
      <c r="B48" s="10" t="str">
        <f t="shared" si="3"/>
        <v>43439B</v>
      </c>
      <c r="C48" s="55">
        <v>43439</v>
      </c>
      <c r="D48" s="39" t="s">
        <v>77</v>
      </c>
      <c r="E48" s="39">
        <v>24.747199999999999</v>
      </c>
      <c r="F48" s="39">
        <v>80.042100000000005</v>
      </c>
      <c r="G48" s="39">
        <v>24.911100000000001</v>
      </c>
      <c r="H48" s="10">
        <f t="shared" si="4"/>
        <v>2.9641069972095382</v>
      </c>
      <c r="I48" s="9">
        <f t="shared" si="5"/>
        <v>2.9641069972096146E-3</v>
      </c>
      <c r="J48" s="39" t="s">
        <v>117</v>
      </c>
    </row>
    <row r="49" spans="1:10" x14ac:dyDescent="0.35">
      <c r="A49" s="2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0</v>
      </c>
      <c r="B49" s="10" t="str">
        <f t="shared" si="3"/>
        <v>434390</v>
      </c>
      <c r="C49" s="55">
        <v>43439</v>
      </c>
      <c r="D49" s="39" t="s">
        <v>129</v>
      </c>
      <c r="E49" s="39">
        <v>25.307099999999998</v>
      </c>
      <c r="F49" s="39">
        <v>61.457700000000003</v>
      </c>
      <c r="G49" s="39">
        <v>25.426500000000001</v>
      </c>
      <c r="H49" s="10">
        <f t="shared" si="4"/>
        <v>3.3028497452325101</v>
      </c>
      <c r="I49" s="9">
        <f t="shared" si="5"/>
        <v>3.30284974523265E-3</v>
      </c>
      <c r="J49" s="39" t="s">
        <v>132</v>
      </c>
    </row>
    <row r="50" spans="1:10" x14ac:dyDescent="0.35">
      <c r="A50" s="2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0</v>
      </c>
      <c r="B50" s="10" t="str">
        <f t="shared" si="3"/>
        <v>434390</v>
      </c>
      <c r="C50" s="55">
        <v>43439</v>
      </c>
      <c r="D50" s="39" t="s">
        <v>130</v>
      </c>
      <c r="E50" s="39">
        <v>0.50460000000000005</v>
      </c>
      <c r="F50" s="39">
        <v>16.013100000000001</v>
      </c>
      <c r="G50" s="39">
        <v>0.56030000000000002</v>
      </c>
      <c r="H50" s="10">
        <f t="shared" si="4"/>
        <v>3.5915788116194323</v>
      </c>
      <c r="I50" s="9">
        <f t="shared" si="5"/>
        <v>3.5915788116194225E-3</v>
      </c>
      <c r="J50" s="39" t="s">
        <v>133</v>
      </c>
    </row>
    <row r="51" spans="1:10" x14ac:dyDescent="0.35">
      <c r="A51" s="2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0</v>
      </c>
      <c r="B51" s="10" t="str">
        <f t="shared" si="3"/>
        <v>434390</v>
      </c>
      <c r="C51" s="55">
        <v>43439</v>
      </c>
      <c r="D51" s="39" t="s">
        <v>131</v>
      </c>
      <c r="E51" s="39">
        <v>0.49159999999999998</v>
      </c>
      <c r="F51" s="39">
        <v>12.711499999999999</v>
      </c>
      <c r="G51" s="39">
        <v>0.70020000000000004</v>
      </c>
      <c r="H51" s="10">
        <f t="shared" si="4"/>
        <v>17.070516125336546</v>
      </c>
      <c r="I51" s="9">
        <f t="shared" si="5"/>
        <v>1.707051612533661E-2</v>
      </c>
      <c r="J51" s="39" t="s">
        <v>133</v>
      </c>
    </row>
    <row r="52" spans="1:10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A</v>
      </c>
      <c r="B52" s="10" t="str">
        <f t="shared" si="3"/>
        <v>43441A</v>
      </c>
      <c r="C52" s="55">
        <v>43441</v>
      </c>
      <c r="D52" s="39" t="s">
        <v>76</v>
      </c>
      <c r="E52" s="39">
        <v>25.3992</v>
      </c>
      <c r="F52" s="39">
        <v>84.075299999999999</v>
      </c>
      <c r="G52" s="39">
        <v>26.456</v>
      </c>
      <c r="H52" s="10">
        <f t="shared" si="4"/>
        <v>18.01074031846014</v>
      </c>
      <c r="I52" s="9">
        <f t="shared" si="5"/>
        <v>1.8010740318460172E-2</v>
      </c>
      <c r="J52" s="39" t="s">
        <v>117</v>
      </c>
    </row>
    <row r="53" spans="1:10" x14ac:dyDescent="0.35">
      <c r="A53" s="2" t="str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J</v>
      </c>
      <c r="B53" s="10" t="str">
        <f t="shared" si="3"/>
        <v>43441J</v>
      </c>
      <c r="C53" s="55">
        <v>43441</v>
      </c>
      <c r="D53" s="39" t="s">
        <v>78</v>
      </c>
      <c r="E53" s="39">
        <v>24.7453</v>
      </c>
      <c r="F53" s="39">
        <v>77.673500000000004</v>
      </c>
      <c r="G53" s="39">
        <v>27.294499999999999</v>
      </c>
      <c r="H53" s="10">
        <f t="shared" si="4"/>
        <v>48.163360930468045</v>
      </c>
      <c r="I53" s="9">
        <f t="shared" si="5"/>
        <v>4.8163360930468024E-2</v>
      </c>
      <c r="J53" s="39" t="s">
        <v>117</v>
      </c>
    </row>
    <row r="54" spans="1:10" x14ac:dyDescent="0.35">
      <c r="A54" s="2" t="str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B</v>
      </c>
      <c r="B54" s="10" t="str">
        <f t="shared" si="3"/>
        <v>43441B</v>
      </c>
      <c r="C54" s="55">
        <v>43441</v>
      </c>
      <c r="D54" s="39" t="s">
        <v>77</v>
      </c>
      <c r="E54" s="39">
        <v>25.2971</v>
      </c>
      <c r="F54" s="39">
        <v>86.164100000000005</v>
      </c>
      <c r="G54" s="39">
        <v>25.480399999999999</v>
      </c>
      <c r="H54" s="10">
        <f t="shared" si="4"/>
        <v>3.0114840553994626</v>
      </c>
      <c r="I54" s="9">
        <f t="shared" si="5"/>
        <v>3.011484055399527E-3</v>
      </c>
      <c r="J54" s="39" t="s">
        <v>117</v>
      </c>
    </row>
    <row r="55" spans="1:10" x14ac:dyDescent="0.35">
      <c r="A55" s="2" t="str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A</v>
      </c>
      <c r="B55" s="10" t="str">
        <f t="shared" si="3"/>
        <v>43446A</v>
      </c>
      <c r="C55" s="55">
        <v>43446</v>
      </c>
      <c r="D55" s="39" t="s">
        <v>76</v>
      </c>
      <c r="E55" s="39">
        <v>25.786000000000001</v>
      </c>
      <c r="F55" s="39">
        <v>83.988500000000002</v>
      </c>
      <c r="G55" s="39">
        <v>26.4358</v>
      </c>
      <c r="H55" s="10">
        <f t="shared" si="4"/>
        <v>11.164468880202724</v>
      </c>
      <c r="I55" s="9">
        <f t="shared" si="5"/>
        <v>1.1164468880202727E-2</v>
      </c>
      <c r="J55" s="39" t="s">
        <v>117</v>
      </c>
    </row>
    <row r="56" spans="1:10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J</v>
      </c>
      <c r="B56" s="10" t="str">
        <f t="shared" si="3"/>
        <v>43446J</v>
      </c>
      <c r="C56" s="55">
        <v>43446</v>
      </c>
      <c r="D56" s="39" t="s">
        <v>78</v>
      </c>
      <c r="E56" s="39">
        <v>25.879899999999999</v>
      </c>
      <c r="F56" s="39">
        <v>84.0745</v>
      </c>
      <c r="G56" s="39">
        <v>28.243600000000001</v>
      </c>
      <c r="H56" s="10">
        <f t="shared" si="4"/>
        <v>40.617170665319485</v>
      </c>
      <c r="I56" s="9">
        <f t="shared" si="5"/>
        <v>4.0617170665319446E-2</v>
      </c>
      <c r="J56" s="39" t="s">
        <v>117</v>
      </c>
    </row>
    <row r="57" spans="1:10" x14ac:dyDescent="0.35">
      <c r="A57" s="2" t="str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B</v>
      </c>
      <c r="B57" s="10" t="str">
        <f t="shared" si="3"/>
        <v>43446B</v>
      </c>
      <c r="C57" s="55">
        <v>43446</v>
      </c>
      <c r="D57" s="39" t="s">
        <v>77</v>
      </c>
      <c r="E57" s="39">
        <v>24.745999999999999</v>
      </c>
      <c r="F57" s="39">
        <v>80.759200000000007</v>
      </c>
      <c r="G57" s="39">
        <v>24.962499999999999</v>
      </c>
      <c r="H57" s="10">
        <f t="shared" si="4"/>
        <v>3.8651603550591624</v>
      </c>
      <c r="I57" s="9">
        <f t="shared" si="5"/>
        <v>3.8651603550592384E-3</v>
      </c>
      <c r="J57" s="39" t="s">
        <v>117</v>
      </c>
    </row>
    <row r="58" spans="1:10" x14ac:dyDescent="0.35">
      <c r="A58" s="2" t="str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A</v>
      </c>
      <c r="B58" s="10" t="str">
        <f t="shared" si="3"/>
        <v>43448A</v>
      </c>
      <c r="C58" s="55">
        <v>43448</v>
      </c>
      <c r="D58" s="39" t="s">
        <v>76</v>
      </c>
      <c r="E58" s="39">
        <v>25.8385</v>
      </c>
      <c r="F58" s="39">
        <v>77.283199999999994</v>
      </c>
      <c r="G58" s="39">
        <v>26.5307</v>
      </c>
      <c r="H58" s="10">
        <f t="shared" si="4"/>
        <v>13.455224736464586</v>
      </c>
      <c r="I58" s="9">
        <f t="shared" si="5"/>
        <v>1.3455224736464544E-2</v>
      </c>
      <c r="J58" s="39" t="s">
        <v>119</v>
      </c>
    </row>
    <row r="59" spans="1:10" x14ac:dyDescent="0.35">
      <c r="A59" s="2" t="str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J</v>
      </c>
      <c r="B59" s="10" t="str">
        <f t="shared" si="3"/>
        <v>43448J</v>
      </c>
      <c r="C59" s="55">
        <v>43448</v>
      </c>
      <c r="D59" s="39" t="s">
        <v>78</v>
      </c>
      <c r="E59" s="39">
        <v>24.7532</v>
      </c>
      <c r="F59" s="39">
        <v>80.557400000000001</v>
      </c>
      <c r="G59" s="39">
        <v>27.151399999999999</v>
      </c>
      <c r="H59" s="10">
        <f t="shared" si="4"/>
        <v>42.975259926672173</v>
      </c>
      <c r="I59" s="9">
        <f t="shared" si="5"/>
        <v>4.297525992667206E-2</v>
      </c>
      <c r="J59" s="39" t="s">
        <v>119</v>
      </c>
    </row>
    <row r="60" spans="1:10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B</v>
      </c>
      <c r="B60" s="10" t="str">
        <f t="shared" si="3"/>
        <v>43448B</v>
      </c>
      <c r="C60" s="55">
        <v>43448</v>
      </c>
      <c r="D60" s="39" t="s">
        <v>77</v>
      </c>
      <c r="E60" s="39">
        <v>25.371600000000001</v>
      </c>
      <c r="F60" s="39">
        <v>84.495599999999996</v>
      </c>
      <c r="G60" s="39">
        <v>25.4941</v>
      </c>
      <c r="H60" s="10">
        <f t="shared" si="4"/>
        <v>2.0719166497530401</v>
      </c>
      <c r="I60" s="9">
        <f t="shared" si="5"/>
        <v>2.0719166497531472E-3</v>
      </c>
      <c r="J60" s="39" t="s">
        <v>119</v>
      </c>
    </row>
    <row r="61" spans="1:10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A</v>
      </c>
      <c r="B61" s="10" t="str">
        <f t="shared" si="3"/>
        <v>43451A</v>
      </c>
      <c r="C61" s="55">
        <v>43451</v>
      </c>
      <c r="D61" s="39" t="s">
        <v>76</v>
      </c>
      <c r="E61" s="39">
        <v>25.7927</v>
      </c>
      <c r="F61" s="39">
        <v>72.282700000000006</v>
      </c>
      <c r="G61" s="39">
        <v>26.325199999999999</v>
      </c>
      <c r="H61" s="10">
        <f t="shared" si="4"/>
        <v>11.454076145407587</v>
      </c>
      <c r="I61" s="9">
        <f t="shared" si="5"/>
        <v>1.145407614540761E-2</v>
      </c>
      <c r="J61" s="39" t="s">
        <v>116</v>
      </c>
    </row>
    <row r="62" spans="1:10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J</v>
      </c>
      <c r="B62" s="10" t="str">
        <f t="shared" si="3"/>
        <v>43451J</v>
      </c>
      <c r="C62" s="55">
        <v>43451</v>
      </c>
      <c r="D62" s="39" t="s">
        <v>78</v>
      </c>
      <c r="E62" s="39">
        <v>24.762899999999998</v>
      </c>
      <c r="F62" s="39">
        <v>75.403400000000005</v>
      </c>
      <c r="G62" s="39">
        <v>27.672000000000001</v>
      </c>
      <c r="H62" s="10">
        <f t="shared" si="4"/>
        <v>57.44611526347493</v>
      </c>
      <c r="I62" s="9">
        <f t="shared" si="5"/>
        <v>5.7446115263474762E-2</v>
      </c>
      <c r="J62" s="39" t="s">
        <v>116</v>
      </c>
    </row>
    <row r="63" spans="1:10" x14ac:dyDescent="0.35">
      <c r="A63" s="2" t="str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B</v>
      </c>
      <c r="B63" s="10" t="str">
        <f t="shared" si="3"/>
        <v>43451B</v>
      </c>
      <c r="C63" s="55">
        <v>43451</v>
      </c>
      <c r="D63" s="39" t="s">
        <v>77</v>
      </c>
      <c r="E63" s="39">
        <v>25.298100000000002</v>
      </c>
      <c r="F63" s="39">
        <v>69.207999999999998</v>
      </c>
      <c r="G63" s="39">
        <v>25.629200000000001</v>
      </c>
      <c r="H63" s="10">
        <f t="shared" si="4"/>
        <v>7.5404407662053279</v>
      </c>
      <c r="I63" s="9">
        <f t="shared" si="5"/>
        <v>7.540440766205192E-3</v>
      </c>
      <c r="J63" s="39" t="s">
        <v>116</v>
      </c>
    </row>
    <row r="64" spans="1:10" x14ac:dyDescent="0.35">
      <c r="A64" s="2" t="str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A</v>
      </c>
      <c r="B64" s="10" t="str">
        <f t="shared" si="3"/>
        <v>43453A</v>
      </c>
      <c r="C64" s="55">
        <v>43453</v>
      </c>
      <c r="D64" s="39" t="s">
        <v>76</v>
      </c>
      <c r="E64" s="39">
        <v>25.854700000000001</v>
      </c>
      <c r="F64" s="39">
        <v>67.593000000000004</v>
      </c>
      <c r="G64" s="39">
        <v>25.994</v>
      </c>
      <c r="H64" s="10">
        <f t="shared" si="4"/>
        <v>3.3374622349256833</v>
      </c>
      <c r="I64" s="9">
        <f t="shared" si="5"/>
        <v>3.3374622349257033E-3</v>
      </c>
      <c r="J64" s="39" t="s">
        <v>116</v>
      </c>
    </row>
    <row r="65" spans="1:10" x14ac:dyDescent="0.35">
      <c r="A65" s="2" t="str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J</v>
      </c>
      <c r="B65" s="10" t="str">
        <f t="shared" si="3"/>
        <v>43453J</v>
      </c>
      <c r="C65" s="55">
        <v>43453</v>
      </c>
      <c r="D65" s="39" t="s">
        <v>78</v>
      </c>
      <c r="E65" s="39">
        <v>24.871600000000001</v>
      </c>
      <c r="F65" s="39">
        <v>63.603299999999997</v>
      </c>
      <c r="G65" s="39">
        <v>27.2166</v>
      </c>
      <c r="H65" s="10">
        <f t="shared" si="4"/>
        <v>60.544721765375627</v>
      </c>
      <c r="I65" s="9">
        <f t="shared" si="5"/>
        <v>6.054472176537562E-2</v>
      </c>
      <c r="J65" s="39" t="s">
        <v>116</v>
      </c>
    </row>
    <row r="66" spans="1:10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B</v>
      </c>
      <c r="B66" s="10" t="str">
        <f t="shared" si="3"/>
        <v>43453B</v>
      </c>
      <c r="C66" s="55">
        <v>43453</v>
      </c>
      <c r="D66" s="39" t="s">
        <v>77</v>
      </c>
      <c r="E66" s="39">
        <v>25.301400000000001</v>
      </c>
      <c r="F66" s="39">
        <v>64.745400000000004</v>
      </c>
      <c r="G66" s="39">
        <v>25.526</v>
      </c>
      <c r="H66" s="10">
        <f t="shared" si="4"/>
        <v>5.6941486664638168</v>
      </c>
      <c r="I66" s="9">
        <f t="shared" si="5"/>
        <v>5.694148666463672E-3</v>
      </c>
      <c r="J66" s="39" t="s">
        <v>116</v>
      </c>
    </row>
    <row r="67" spans="1:10" x14ac:dyDescent="0.35">
      <c r="A67" s="2" t="str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A</v>
      </c>
      <c r="B67" s="10" t="str">
        <f t="shared" si="3"/>
        <v>43454A</v>
      </c>
      <c r="C67" s="55">
        <v>43454</v>
      </c>
      <c r="D67" s="39" t="s">
        <v>76</v>
      </c>
      <c r="E67" s="39">
        <v>25.7898</v>
      </c>
      <c r="F67" s="39">
        <v>82.831299999999999</v>
      </c>
      <c r="G67" s="39">
        <v>26.510899999999999</v>
      </c>
      <c r="H67" s="10">
        <f t="shared" si="4"/>
        <v>12.641673167781351</v>
      </c>
      <c r="I67" s="9">
        <f t="shared" si="5"/>
        <v>1.2641673167781309E-2</v>
      </c>
      <c r="J67" s="39" t="s">
        <v>121</v>
      </c>
    </row>
    <row r="68" spans="1:10" x14ac:dyDescent="0.35">
      <c r="A68" s="2" t="str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B</v>
      </c>
      <c r="B68" s="10" t="str">
        <f t="shared" si="3"/>
        <v>43454B</v>
      </c>
      <c r="C68" s="55">
        <v>43454</v>
      </c>
      <c r="D68" s="39" t="s">
        <v>77</v>
      </c>
      <c r="E68" s="39">
        <v>25.878599999999999</v>
      </c>
      <c r="F68" s="39">
        <v>78.615099999999998</v>
      </c>
      <c r="G68" s="39">
        <v>26.588699999999999</v>
      </c>
      <c r="H68" s="10">
        <f t="shared" si="4"/>
        <v>13.465057408057051</v>
      </c>
      <c r="I68" s="9">
        <f t="shared" si="5"/>
        <v>1.3465057408057146E-2</v>
      </c>
      <c r="J68" s="39" t="s">
        <v>121</v>
      </c>
    </row>
    <row r="69" spans="1:10" x14ac:dyDescent="0.35">
      <c r="A69" s="2" t="str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K</v>
      </c>
      <c r="B69" s="10" t="str">
        <f t="shared" ref="B69:B120" si="6">+CONCATENATE(C69,A69)</f>
        <v>43454K</v>
      </c>
      <c r="C69" s="55">
        <v>43454</v>
      </c>
      <c r="D69" s="39" t="s">
        <v>138</v>
      </c>
      <c r="E69" s="39">
        <v>25.337499999999999</v>
      </c>
      <c r="F69" s="39">
        <v>69.351399999999998</v>
      </c>
      <c r="G69" s="39">
        <v>27.849900000000002</v>
      </c>
      <c r="H69" s="10">
        <f t="shared" si="4"/>
        <v>57.081967287606943</v>
      </c>
      <c r="I69" s="9">
        <f t="shared" si="5"/>
        <v>5.7081967287607061E-2</v>
      </c>
      <c r="J69" s="39" t="s">
        <v>136</v>
      </c>
    </row>
    <row r="70" spans="1:10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A</v>
      </c>
      <c r="B70" s="10" t="str">
        <f t="shared" si="6"/>
        <v>43455A</v>
      </c>
      <c r="C70" s="55">
        <v>43455</v>
      </c>
      <c r="D70" s="39" t="s">
        <v>76</v>
      </c>
      <c r="E70" s="39">
        <v>25.79</v>
      </c>
      <c r="F70" s="39">
        <v>88.924899999999994</v>
      </c>
      <c r="G70" s="39">
        <v>26.057200000000002</v>
      </c>
      <c r="H70" s="10">
        <f t="shared" si="4"/>
        <v>4.2322075428962833</v>
      </c>
      <c r="I70" s="9">
        <f t="shared" si="5"/>
        <v>4.2322075428963268E-3</v>
      </c>
      <c r="J70" s="39" t="s">
        <v>121</v>
      </c>
    </row>
    <row r="71" spans="1:10" x14ac:dyDescent="0.35">
      <c r="A71" s="2" t="str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B</v>
      </c>
      <c r="B71" s="10" t="str">
        <f t="shared" si="6"/>
        <v>43455B</v>
      </c>
      <c r="C71" s="55">
        <v>43455</v>
      </c>
      <c r="D71" s="39" t="s">
        <v>77</v>
      </c>
      <c r="E71" s="39">
        <v>25.906300000000002</v>
      </c>
      <c r="F71" s="39">
        <v>84.437399999999997</v>
      </c>
      <c r="G71" s="39">
        <v>26.1934</v>
      </c>
      <c r="H71" s="10">
        <f t="shared" si="4"/>
        <v>4.9050846473071381</v>
      </c>
      <c r="I71" s="9">
        <f t="shared" si="5"/>
        <v>4.9050846473071008E-3</v>
      </c>
      <c r="J71" s="39" t="s">
        <v>121</v>
      </c>
    </row>
    <row r="72" spans="1:10" x14ac:dyDescent="0.35">
      <c r="A72" s="2" t="str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J</v>
      </c>
      <c r="B72" s="10" t="str">
        <f t="shared" si="6"/>
        <v>43455J</v>
      </c>
      <c r="C72" s="55">
        <v>43455</v>
      </c>
      <c r="D72" s="39" t="s">
        <v>78</v>
      </c>
      <c r="E72" s="39">
        <v>24.765000000000001</v>
      </c>
      <c r="F72" s="39">
        <v>79.102599999999995</v>
      </c>
      <c r="G72" s="39">
        <v>27.9512</v>
      </c>
      <c r="H72" s="10">
        <f t="shared" si="4"/>
        <v>58.637113159212028</v>
      </c>
      <c r="I72" s="9">
        <f t="shared" si="5"/>
        <v>5.8637113159212051E-2</v>
      </c>
      <c r="J72" s="39" t="s">
        <v>121</v>
      </c>
    </row>
    <row r="73" spans="1:10" x14ac:dyDescent="0.35">
      <c r="A73" s="2" t="str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N</v>
      </c>
      <c r="B73" s="10" t="str">
        <f t="shared" si="6"/>
        <v>43455N</v>
      </c>
      <c r="C73" s="55">
        <v>43455</v>
      </c>
      <c r="D73" s="39" t="s">
        <v>187</v>
      </c>
      <c r="E73" s="39">
        <v>25.299299999999999</v>
      </c>
      <c r="F73" s="39">
        <v>77.044700000000006</v>
      </c>
      <c r="G73" s="39">
        <v>38.676000000000002</v>
      </c>
      <c r="H73" s="10">
        <f t="shared" si="4"/>
        <v>258.50993518264431</v>
      </c>
      <c r="I73" s="9">
        <f t="shared" si="5"/>
        <v>0.2585099351826442</v>
      </c>
      <c r="J73" s="39" t="s">
        <v>137</v>
      </c>
    </row>
    <row r="74" spans="1:10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J</v>
      </c>
      <c r="B74" s="10" t="str">
        <f t="shared" si="6"/>
        <v>43458J</v>
      </c>
      <c r="C74" s="55">
        <v>43458</v>
      </c>
      <c r="D74" s="39" t="s">
        <v>78</v>
      </c>
      <c r="E74" s="39">
        <v>25.773800000000001</v>
      </c>
      <c r="F74" s="39">
        <v>74.263400000000004</v>
      </c>
      <c r="G74" s="39">
        <v>28.265000000000001</v>
      </c>
      <c r="H74" s="10">
        <f t="shared" si="4"/>
        <v>51.375965155414747</v>
      </c>
      <c r="I74" s="9">
        <f t="shared" si="5"/>
        <v>5.137596515541476E-2</v>
      </c>
      <c r="J74" s="39" t="s">
        <v>117</v>
      </c>
    </row>
    <row r="75" spans="1:10" x14ac:dyDescent="0.35">
      <c r="A75" s="2" t="str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K</v>
      </c>
      <c r="B75" s="10" t="str">
        <f t="shared" si="6"/>
        <v>43458K</v>
      </c>
      <c r="C75" s="55">
        <v>43458</v>
      </c>
      <c r="D75" s="39" t="s">
        <v>138</v>
      </c>
      <c r="E75" s="39">
        <v>25.8704</v>
      </c>
      <c r="F75" s="39">
        <v>93.297499999999999</v>
      </c>
      <c r="G75" s="39">
        <v>33.3108</v>
      </c>
      <c r="H75" s="10">
        <f t="shared" si="4"/>
        <v>110.34732325726601</v>
      </c>
      <c r="I75" s="9">
        <f t="shared" si="5"/>
        <v>0.11034732325726593</v>
      </c>
      <c r="J75" s="39" t="s">
        <v>117</v>
      </c>
    </row>
    <row r="76" spans="1:10" x14ac:dyDescent="0.35">
      <c r="A76" s="2" t="str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A</v>
      </c>
      <c r="B76" s="10" t="str">
        <f t="shared" si="6"/>
        <v>43458A</v>
      </c>
      <c r="C76" s="55">
        <v>43458</v>
      </c>
      <c r="D76" s="39" t="s">
        <v>76</v>
      </c>
      <c r="E76" s="39">
        <v>24.744199999999999</v>
      </c>
      <c r="F76" s="39">
        <v>82.721500000000006</v>
      </c>
      <c r="G76" s="39">
        <v>25.6967</v>
      </c>
      <c r="H76" s="10">
        <f t="shared" si="4"/>
        <v>16.428843702621549</v>
      </c>
      <c r="I76" s="9">
        <f t="shared" si="5"/>
        <v>1.6428843702621543E-2</v>
      </c>
      <c r="J76" s="39" t="s">
        <v>117</v>
      </c>
    </row>
    <row r="77" spans="1:10" x14ac:dyDescent="0.35">
      <c r="A77" s="2" t="str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B</v>
      </c>
      <c r="B77" s="10" t="str">
        <f t="shared" si="6"/>
        <v>43458B</v>
      </c>
      <c r="C77" s="55">
        <v>43458</v>
      </c>
      <c r="D77" s="39" t="s">
        <v>77</v>
      </c>
      <c r="E77" s="39">
        <v>25.295999999999999</v>
      </c>
      <c r="F77" s="39">
        <v>79.769400000000005</v>
      </c>
      <c r="G77" s="39">
        <v>25.523499999999999</v>
      </c>
      <c r="H77" s="10">
        <f t="shared" si="4"/>
        <v>4.1763502920691407</v>
      </c>
      <c r="I77" s="9">
        <f t="shared" si="5"/>
        <v>4.1763502920690865E-3</v>
      </c>
      <c r="J77" s="39" t="s">
        <v>117</v>
      </c>
    </row>
    <row r="78" spans="1:10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J</v>
      </c>
      <c r="B78" s="10" t="str">
        <f t="shared" si="6"/>
        <v>43459J</v>
      </c>
      <c r="C78" s="55">
        <v>43459</v>
      </c>
      <c r="D78" s="39" t="s">
        <v>78</v>
      </c>
      <c r="E78" s="39">
        <v>25.779299999999999</v>
      </c>
      <c r="F78" s="39">
        <v>79.541200000000003</v>
      </c>
      <c r="G78" s="39">
        <v>27.9693</v>
      </c>
      <c r="H78" s="10">
        <f t="shared" si="4"/>
        <v>40.735167469899707</v>
      </c>
      <c r="I78" s="9">
        <f t="shared" si="5"/>
        <v>4.0735167469899802E-2</v>
      </c>
      <c r="J78" s="39" t="s">
        <v>139</v>
      </c>
    </row>
    <row r="79" spans="1:10" x14ac:dyDescent="0.35">
      <c r="A79" s="2" t="str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K</v>
      </c>
      <c r="B79" s="10" t="str">
        <f t="shared" si="6"/>
        <v>43459K</v>
      </c>
      <c r="C79" s="55">
        <v>43459</v>
      </c>
      <c r="D79" s="39" t="s">
        <v>138</v>
      </c>
      <c r="E79" s="39">
        <v>25.881499999999999</v>
      </c>
      <c r="F79" s="39">
        <v>77.673100000000005</v>
      </c>
      <c r="G79" s="39">
        <v>29.774799999999999</v>
      </c>
      <c r="H79" s="10">
        <f>IFERROR((G79-E79)/(F79-E79)*1000,0)</f>
        <v>75.172421782682903</v>
      </c>
      <c r="I79" s="9">
        <f t="shared" si="5"/>
        <v>7.5172421782682797E-2</v>
      </c>
      <c r="J79" s="39" t="s">
        <v>139</v>
      </c>
    </row>
    <row r="80" spans="1:10" x14ac:dyDescent="0.35">
      <c r="A80" s="2" t="str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A</v>
      </c>
      <c r="B80" s="10" t="str">
        <f t="shared" si="6"/>
        <v>43459A</v>
      </c>
      <c r="C80" s="55">
        <v>43459</v>
      </c>
      <c r="D80" s="39" t="s">
        <v>76</v>
      </c>
      <c r="E80" s="39">
        <v>24.7485</v>
      </c>
      <c r="F80" s="39">
        <v>71.009600000000006</v>
      </c>
      <c r="G80" s="39">
        <v>25.694500000000001</v>
      </c>
      <c r="H80" s="10">
        <f t="shared" si="4"/>
        <v>20.449146258951934</v>
      </c>
      <c r="I80" s="9">
        <f t="shared" si="5"/>
        <v>2.0449146258952E-2</v>
      </c>
      <c r="J80" s="39" t="s">
        <v>139</v>
      </c>
    </row>
    <row r="81" spans="1:10" x14ac:dyDescent="0.35">
      <c r="A81" s="2" t="str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B</v>
      </c>
      <c r="B81" s="10" t="str">
        <f t="shared" si="6"/>
        <v>43459B</v>
      </c>
      <c r="C81" s="55">
        <v>43459</v>
      </c>
      <c r="D81" s="39" t="s">
        <v>77</v>
      </c>
      <c r="E81" s="39">
        <v>25.300699999999999</v>
      </c>
      <c r="F81" s="39">
        <v>70.278199999999998</v>
      </c>
      <c r="G81" s="39">
        <v>25.494199999999999</v>
      </c>
      <c r="H81" s="10">
        <f>IFERROR((G81-E81)/(F81-E81)*1000,0)</f>
        <v>4.3021510755377737</v>
      </c>
      <c r="I81" s="9">
        <f t="shared" si="5"/>
        <v>4.3021510755377745E-3</v>
      </c>
      <c r="J81" s="39" t="s">
        <v>139</v>
      </c>
    </row>
    <row r="82" spans="1:10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J</v>
      </c>
      <c r="B82" s="10" t="str">
        <f t="shared" si="6"/>
        <v>43460J</v>
      </c>
      <c r="C82" s="55">
        <v>43460</v>
      </c>
      <c r="D82" s="39" t="s">
        <v>78</v>
      </c>
      <c r="E82" s="39">
        <v>25.7636</v>
      </c>
      <c r="F82" s="39">
        <v>73.915700000000001</v>
      </c>
      <c r="G82" s="39">
        <v>28.192900000000002</v>
      </c>
      <c r="H82" s="10">
        <f t="shared" si="4"/>
        <v>50.450551481659183</v>
      </c>
      <c r="I82" s="9">
        <f t="shared" si="5"/>
        <v>5.0450551481659223E-2</v>
      </c>
      <c r="J82" s="39" t="s">
        <v>141</v>
      </c>
    </row>
    <row r="83" spans="1:10" x14ac:dyDescent="0.35">
      <c r="A83" s="2" t="str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K</v>
      </c>
      <c r="B83" s="10" t="str">
        <f t="shared" si="6"/>
        <v>43460K</v>
      </c>
      <c r="C83" s="55">
        <v>43460</v>
      </c>
      <c r="D83" s="39" t="s">
        <v>138</v>
      </c>
      <c r="E83" s="39">
        <v>25.870999999999999</v>
      </c>
      <c r="F83" s="39">
        <v>84.817300000000003</v>
      </c>
      <c r="G83" s="39">
        <v>29.061800000000002</v>
      </c>
      <c r="H83" s="10">
        <f t="shared" si="4"/>
        <v>54.130623974702438</v>
      </c>
      <c r="I83" s="9">
        <f t="shared" si="5"/>
        <v>5.4130623974702585E-2</v>
      </c>
      <c r="J83" s="39" t="s">
        <v>141</v>
      </c>
    </row>
    <row r="84" spans="1:10" x14ac:dyDescent="0.35">
      <c r="A84" s="2" t="str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L</v>
      </c>
      <c r="B84" s="10" t="str">
        <f t="shared" si="6"/>
        <v>43459L</v>
      </c>
      <c r="C84" s="55">
        <v>43459</v>
      </c>
      <c r="D84" s="39" t="s">
        <v>140</v>
      </c>
      <c r="E84" s="39">
        <v>24.744299999999999</v>
      </c>
      <c r="F84" s="39">
        <v>74.4298</v>
      </c>
      <c r="G84" s="39">
        <v>28.532499999999999</v>
      </c>
      <c r="H84" s="10">
        <f t="shared" si="4"/>
        <v>76.24357206830966</v>
      </c>
      <c r="I84" s="9">
        <f t="shared" si="5"/>
        <v>7.6243572068309673E-2</v>
      </c>
      <c r="J84" s="39" t="s">
        <v>141</v>
      </c>
    </row>
    <row r="85" spans="1:10" x14ac:dyDescent="0.35">
      <c r="A85" s="2" t="str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A</v>
      </c>
      <c r="B85" s="10" t="str">
        <f t="shared" si="6"/>
        <v>43460A</v>
      </c>
      <c r="C85" s="55">
        <v>43460</v>
      </c>
      <c r="D85" s="39" t="s">
        <v>76</v>
      </c>
      <c r="E85" s="39">
        <v>25.297699999999999</v>
      </c>
      <c r="F85" s="39">
        <v>74.976100000000002</v>
      </c>
      <c r="G85" s="39">
        <v>25.859100000000002</v>
      </c>
      <c r="H85" s="10">
        <f t="shared" si="4"/>
        <v>11.300686012432013</v>
      </c>
      <c r="I85" s="9">
        <f t="shared" si="5"/>
        <v>1.1300686012431949E-2</v>
      </c>
      <c r="J85" s="39" t="s">
        <v>141</v>
      </c>
    </row>
    <row r="86" spans="1:10" x14ac:dyDescent="0.35">
      <c r="A86" s="2" t="str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B</v>
      </c>
      <c r="B86" s="10" t="str">
        <f t="shared" si="6"/>
        <v>43460B</v>
      </c>
      <c r="C86" s="55">
        <v>43460</v>
      </c>
      <c r="D86" s="39" t="s">
        <v>77</v>
      </c>
      <c r="E86" s="39">
        <v>0.49209999999999998</v>
      </c>
      <c r="F86" s="39">
        <v>13.2714</v>
      </c>
      <c r="G86" s="39">
        <v>0.56210000000000004</v>
      </c>
      <c r="H86" s="10">
        <f t="shared" si="4"/>
        <v>5.4776083197045278</v>
      </c>
      <c r="I86" s="9">
        <f t="shared" si="5"/>
        <v>5.4776083197045633E-3</v>
      </c>
      <c r="J86" s="39" t="s">
        <v>141</v>
      </c>
    </row>
    <row r="87" spans="1:10" x14ac:dyDescent="0.35">
      <c r="A87" s="2" t="str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A</v>
      </c>
      <c r="B87" s="10" t="str">
        <f t="shared" si="6"/>
        <v>43462A</v>
      </c>
      <c r="C87" s="55">
        <v>43462</v>
      </c>
      <c r="D87" s="39" t="s">
        <v>76</v>
      </c>
      <c r="E87" s="39">
        <v>25.7</v>
      </c>
      <c r="F87" s="39">
        <v>85.9</v>
      </c>
      <c r="G87" s="39">
        <v>26.6</v>
      </c>
      <c r="H87" s="10">
        <f t="shared" si="4"/>
        <v>14.950166112956847</v>
      </c>
      <c r="I87" s="9">
        <f t="shared" si="5"/>
        <v>1.4950166112956742E-2</v>
      </c>
      <c r="J87" s="39" t="s">
        <v>121</v>
      </c>
    </row>
    <row r="88" spans="1:10" x14ac:dyDescent="0.35">
      <c r="A88" s="2" t="str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B</v>
      </c>
      <c r="B88" s="10" t="str">
        <f t="shared" si="6"/>
        <v>43462B</v>
      </c>
      <c r="C88" s="55">
        <v>43462</v>
      </c>
      <c r="D88" s="39" t="s">
        <v>77</v>
      </c>
      <c r="E88" s="39">
        <v>25.9</v>
      </c>
      <c r="F88" s="39">
        <v>79</v>
      </c>
      <c r="G88" s="39">
        <v>26.1</v>
      </c>
      <c r="H88" s="10">
        <f t="shared" si="4"/>
        <v>3.7664783427495827</v>
      </c>
      <c r="I88" s="9">
        <f t="shared" si="5"/>
        <v>3.7664783427495685E-3</v>
      </c>
      <c r="J88" s="39" t="s">
        <v>121</v>
      </c>
    </row>
    <row r="89" spans="1:10" x14ac:dyDescent="0.35">
      <c r="A89" s="2" t="str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J</v>
      </c>
      <c r="B89" s="10" t="str">
        <f t="shared" si="6"/>
        <v>43462J</v>
      </c>
      <c r="C89" s="55">
        <v>43462</v>
      </c>
      <c r="D89" s="39" t="s">
        <v>78</v>
      </c>
      <c r="E89" s="39">
        <v>24.8</v>
      </c>
      <c r="F89" s="39">
        <v>104.5</v>
      </c>
      <c r="G89" s="39">
        <v>28.6</v>
      </c>
      <c r="H89" s="10">
        <f t="shared" si="4"/>
        <v>47.678795483061492</v>
      </c>
      <c r="I89" s="9">
        <f t="shared" si="5"/>
        <v>4.767879548306142E-2</v>
      </c>
      <c r="J89" s="39" t="s">
        <v>121</v>
      </c>
    </row>
    <row r="90" spans="1:10" x14ac:dyDescent="0.35">
      <c r="A90" s="2" t="str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K</v>
      </c>
      <c r="B90" s="10" t="str">
        <f t="shared" si="6"/>
        <v>43462K</v>
      </c>
      <c r="C90" s="55">
        <v>43462</v>
      </c>
      <c r="D90" s="39" t="s">
        <v>138</v>
      </c>
      <c r="E90" s="39">
        <v>25.3</v>
      </c>
      <c r="F90" s="39">
        <v>89.2</v>
      </c>
      <c r="G90" s="39">
        <v>28.3</v>
      </c>
      <c r="H90" s="10">
        <f t="shared" si="4"/>
        <v>46.948356807511736</v>
      </c>
      <c r="I90" s="9">
        <f t="shared" si="5"/>
        <v>4.6948356807511749E-2</v>
      </c>
      <c r="J90" s="39" t="s">
        <v>121</v>
      </c>
    </row>
    <row r="91" spans="1:10" x14ac:dyDescent="0.35">
      <c r="A91" s="2" t="str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A</v>
      </c>
      <c r="B91" s="10" t="str">
        <f t="shared" si="6"/>
        <v>43473A</v>
      </c>
      <c r="C91" s="55">
        <v>43473</v>
      </c>
      <c r="D91" s="39" t="s">
        <v>76</v>
      </c>
      <c r="E91" s="39">
        <v>25.7834</v>
      </c>
      <c r="F91" s="39">
        <v>72.160399999999996</v>
      </c>
      <c r="G91" s="39">
        <v>26.414899999999999</v>
      </c>
      <c r="H91" s="10">
        <f t="shared" si="4"/>
        <v>13.616663432304787</v>
      </c>
      <c r="I91" s="9">
        <f t="shared" si="5"/>
        <v>1.3616663432304832E-2</v>
      </c>
      <c r="J91" s="39" t="s">
        <v>141</v>
      </c>
    </row>
    <row r="92" spans="1:10" x14ac:dyDescent="0.35">
      <c r="A92" s="2" t="str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B</v>
      </c>
      <c r="B92" s="10" t="str">
        <f t="shared" si="6"/>
        <v>43473B</v>
      </c>
      <c r="C92" s="55">
        <v>43473</v>
      </c>
      <c r="D92" s="39" t="s">
        <v>77</v>
      </c>
      <c r="E92" s="39">
        <v>25.876899999999999</v>
      </c>
      <c r="F92" s="39">
        <v>70.619500000000002</v>
      </c>
      <c r="G92" s="39">
        <v>26.3672</v>
      </c>
      <c r="H92" s="10">
        <f t="shared" si="4"/>
        <v>10.958236669304002</v>
      </c>
      <c r="I92" s="9">
        <f t="shared" si="5"/>
        <v>1.0958236669303956E-2</v>
      </c>
      <c r="J92" s="39" t="s">
        <v>141</v>
      </c>
    </row>
    <row r="93" spans="1:10" x14ac:dyDescent="0.35">
      <c r="A93" s="2" t="str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J</v>
      </c>
      <c r="B93" s="10" t="str">
        <f t="shared" si="6"/>
        <v>43473J</v>
      </c>
      <c r="C93" s="55">
        <v>43473</v>
      </c>
      <c r="D93" s="39" t="s">
        <v>78</v>
      </c>
      <c r="E93" s="39">
        <v>24.746200000000002</v>
      </c>
      <c r="F93" s="39">
        <v>68.519300000000001</v>
      </c>
      <c r="G93" s="39">
        <v>26.439499999999999</v>
      </c>
      <c r="H93" s="10">
        <f t="shared" si="4"/>
        <v>38.683575072361727</v>
      </c>
      <c r="I93" s="9">
        <f t="shared" si="5"/>
        <v>3.8683575072361642E-2</v>
      </c>
      <c r="J93" s="39" t="s">
        <v>141</v>
      </c>
    </row>
    <row r="94" spans="1:10" x14ac:dyDescent="0.35">
      <c r="A94" s="2" t="str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K</v>
      </c>
      <c r="B94" s="10" t="str">
        <f t="shared" si="6"/>
        <v>43473K</v>
      </c>
      <c r="C94" s="55">
        <v>43473</v>
      </c>
      <c r="D94" s="39" t="s">
        <v>138</v>
      </c>
      <c r="E94" s="39">
        <v>25.298999999999999</v>
      </c>
      <c r="F94" s="39">
        <v>73.460499999999996</v>
      </c>
      <c r="G94" s="39">
        <v>27.665600000000001</v>
      </c>
      <c r="H94" s="10">
        <f t="shared" si="4"/>
        <v>49.138834961535707</v>
      </c>
      <c r="I94" s="9">
        <f t="shared" si="5"/>
        <v>4.9138834961535593E-2</v>
      </c>
      <c r="J94" s="39" t="s">
        <v>141</v>
      </c>
    </row>
    <row r="95" spans="1:10" x14ac:dyDescent="0.35">
      <c r="A95" s="2" t="str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L</v>
      </c>
      <c r="B95" s="10" t="str">
        <f t="shared" si="6"/>
        <v>43473L</v>
      </c>
      <c r="C95" s="55">
        <v>43473</v>
      </c>
      <c r="D95" s="39" t="s">
        <v>140</v>
      </c>
      <c r="E95" s="39">
        <v>25.862500000000001</v>
      </c>
      <c r="F95" s="39">
        <v>67.844499999999996</v>
      </c>
      <c r="G95" s="39">
        <v>27.6264</v>
      </c>
      <c r="H95" s="10">
        <f t="shared" si="4"/>
        <v>42.015625744366623</v>
      </c>
      <c r="I95" s="9">
        <f t="shared" si="5"/>
        <v>4.2015625744366791E-2</v>
      </c>
      <c r="J95" s="39" t="s">
        <v>141</v>
      </c>
    </row>
    <row r="96" spans="1:10" x14ac:dyDescent="0.35">
      <c r="A96" s="2" t="str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J</v>
      </c>
      <c r="B96" s="10" t="str">
        <f t="shared" si="6"/>
        <v>43474J</v>
      </c>
      <c r="C96" s="55">
        <v>43474</v>
      </c>
      <c r="D96" s="39" t="s">
        <v>78</v>
      </c>
      <c r="E96" s="39">
        <v>25.785900000000002</v>
      </c>
      <c r="F96" s="39">
        <v>69.987099999999998</v>
      </c>
      <c r="G96" s="39">
        <v>27.401800000000001</v>
      </c>
      <c r="H96" s="10">
        <f t="shared" si="4"/>
        <v>36.557831009112867</v>
      </c>
      <c r="I96" s="9">
        <f t="shared" si="5"/>
        <v>3.6557831009112918E-2</v>
      </c>
      <c r="J96" s="39" t="s">
        <v>158</v>
      </c>
    </row>
    <row r="97" spans="1:10" x14ac:dyDescent="0.35">
      <c r="A97" s="2" t="str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K</v>
      </c>
      <c r="B97" s="10" t="str">
        <f t="shared" si="6"/>
        <v>43474K</v>
      </c>
      <c r="C97" s="55">
        <v>43474</v>
      </c>
      <c r="D97" s="39" t="s">
        <v>138</v>
      </c>
      <c r="E97" s="39">
        <v>25.879000000000001</v>
      </c>
      <c r="F97" s="39">
        <v>77.471900000000005</v>
      </c>
      <c r="G97" s="39">
        <v>28.314900000000002</v>
      </c>
      <c r="H97" s="10">
        <f t="shared" si="4"/>
        <v>47.213860821934801</v>
      </c>
      <c r="I97" s="9">
        <f t="shared" si="5"/>
        <v>4.7213860821934683E-2</v>
      </c>
      <c r="J97" s="39" t="s">
        <v>158</v>
      </c>
    </row>
    <row r="98" spans="1:10" x14ac:dyDescent="0.35">
      <c r="A98" s="2" t="str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L</v>
      </c>
      <c r="B98" s="10" t="str">
        <f t="shared" si="6"/>
        <v>43474L</v>
      </c>
      <c r="C98" s="55">
        <v>43474</v>
      </c>
      <c r="D98" s="39" t="s">
        <v>140</v>
      </c>
      <c r="E98" s="39">
        <v>24.746500000000001</v>
      </c>
      <c r="F98" s="39">
        <v>70.777000000000001</v>
      </c>
      <c r="G98" s="39">
        <v>26.4618</v>
      </c>
      <c r="H98" s="10">
        <f t="shared" si="4"/>
        <v>37.26442250247117</v>
      </c>
      <c r="I98" s="9">
        <f t="shared" si="5"/>
        <v>3.7264422502471195E-2</v>
      </c>
      <c r="J98" s="39" t="s">
        <v>158</v>
      </c>
    </row>
    <row r="99" spans="1:10" x14ac:dyDescent="0.35">
      <c r="A99" s="2" t="str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A</v>
      </c>
      <c r="B99" s="10" t="str">
        <f t="shared" si="6"/>
        <v>43474A</v>
      </c>
      <c r="C99" s="55">
        <v>43474</v>
      </c>
      <c r="D99" s="39" t="s">
        <v>76</v>
      </c>
      <c r="E99" s="39">
        <v>25.298300000000001</v>
      </c>
      <c r="F99" s="39">
        <v>73.224000000000004</v>
      </c>
      <c r="G99" s="39">
        <v>25.807200000000002</v>
      </c>
      <c r="H99" s="10">
        <f t="shared" si="4"/>
        <v>10.618519917288648</v>
      </c>
      <c r="I99" s="9">
        <f t="shared" si="5"/>
        <v>1.0618519917288682E-2</v>
      </c>
      <c r="J99" s="39" t="s">
        <v>158</v>
      </c>
    </row>
    <row r="100" spans="1:10" x14ac:dyDescent="0.35">
      <c r="A100" s="2" t="str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B</v>
      </c>
      <c r="B100" s="10" t="str">
        <f t="shared" si="6"/>
        <v>43474B</v>
      </c>
      <c r="C100" s="55">
        <v>43474</v>
      </c>
      <c r="D100" s="39" t="s">
        <v>77</v>
      </c>
      <c r="E100" s="39">
        <v>0.51149999999999995</v>
      </c>
      <c r="F100" s="39">
        <v>12.1868</v>
      </c>
      <c r="G100" s="39">
        <v>0.60760000000000003</v>
      </c>
      <c r="H100" s="10">
        <f t="shared" si="4"/>
        <v>8.2310518787525861</v>
      </c>
      <c r="I100" s="9">
        <f t="shared" si="5"/>
        <v>8.2310518787526155E-3</v>
      </c>
      <c r="J100" s="39" t="s">
        <v>158</v>
      </c>
    </row>
    <row r="101" spans="1:10" x14ac:dyDescent="0.35">
      <c r="A101" s="2" t="str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C</v>
      </c>
      <c r="B101" s="10" t="str">
        <f>+CONCATENATE(C101,A101)</f>
        <v>43474C</v>
      </c>
      <c r="C101" s="55">
        <v>43474</v>
      </c>
      <c r="D101" s="39" t="s">
        <v>96</v>
      </c>
      <c r="E101" s="39">
        <v>0.50619999999999998</v>
      </c>
      <c r="F101" s="39">
        <v>11.785</v>
      </c>
      <c r="G101" s="39">
        <v>0.54359999999999997</v>
      </c>
      <c r="H101" s="10">
        <f t="shared" si="4"/>
        <v>3.3159555981132733</v>
      </c>
      <c r="I101" s="9">
        <f t="shared" si="5"/>
        <v>3.3159555981132627E-3</v>
      </c>
      <c r="J101" s="39" t="s">
        <v>158</v>
      </c>
    </row>
    <row r="102" spans="1:10" x14ac:dyDescent="0.35">
      <c r="A102" s="2" t="str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A</v>
      </c>
      <c r="B102" s="10" t="str">
        <f t="shared" si="6"/>
        <v>43476A</v>
      </c>
      <c r="C102" s="55">
        <v>43476</v>
      </c>
      <c r="D102" s="39" t="s">
        <v>76</v>
      </c>
      <c r="E102" s="39">
        <v>25.7545</v>
      </c>
      <c r="F102" s="39">
        <v>73.171000000000006</v>
      </c>
      <c r="G102" s="39">
        <v>26.5182</v>
      </c>
      <c r="H102" s="10">
        <f t="shared" si="4"/>
        <v>16.106207754684547</v>
      </c>
      <c r="I102" s="9">
        <f t="shared" si="5"/>
        <v>1.6106207754684521E-2</v>
      </c>
      <c r="J102" s="39" t="s">
        <v>141</v>
      </c>
    </row>
    <row r="103" spans="1:10" x14ac:dyDescent="0.35">
      <c r="A103" s="2" t="str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B</v>
      </c>
      <c r="B103" s="10" t="str">
        <f t="shared" si="6"/>
        <v>43476B</v>
      </c>
      <c r="C103" s="55">
        <v>43476</v>
      </c>
      <c r="D103" s="39" t="s">
        <v>77</v>
      </c>
      <c r="E103" s="39">
        <v>25.861000000000001</v>
      </c>
      <c r="F103" s="39">
        <v>73.464200000000005</v>
      </c>
      <c r="G103" s="39">
        <v>26.298100000000002</v>
      </c>
      <c r="H103" s="10">
        <f t="shared" si="4"/>
        <v>9.1821558214574015</v>
      </c>
      <c r="I103" s="9">
        <f t="shared" si="5"/>
        <v>9.1821558214574273E-3</v>
      </c>
      <c r="J103" s="39" t="s">
        <v>141</v>
      </c>
    </row>
    <row r="104" spans="1:10" x14ac:dyDescent="0.35">
      <c r="A104" s="2" t="str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J</v>
      </c>
      <c r="B104" s="10" t="str">
        <f t="shared" si="6"/>
        <v>43476J</v>
      </c>
      <c r="C104" s="55">
        <v>43476</v>
      </c>
      <c r="D104" s="39" t="s">
        <v>78</v>
      </c>
      <c r="E104" s="39">
        <v>24.737200000000001</v>
      </c>
      <c r="F104" s="39">
        <v>75.475899999999996</v>
      </c>
      <c r="G104" s="39">
        <v>26.753799999999998</v>
      </c>
      <c r="H104" s="10">
        <f t="shared" si="4"/>
        <v>39.74481017448214</v>
      </c>
      <c r="I104" s="9">
        <f t="shared" si="5"/>
        <v>3.974481017448217E-2</v>
      </c>
      <c r="J104" s="39" t="s">
        <v>141</v>
      </c>
    </row>
    <row r="105" spans="1:10" x14ac:dyDescent="0.35">
      <c r="A105" s="2" t="str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K</v>
      </c>
      <c r="B105" s="10" t="str">
        <f t="shared" si="6"/>
        <v>43476K</v>
      </c>
      <c r="C105" s="55">
        <v>43476</v>
      </c>
      <c r="D105" s="39" t="s">
        <v>138</v>
      </c>
      <c r="E105" s="39">
        <v>25.295500000000001</v>
      </c>
      <c r="F105" s="39">
        <v>71.180000000000007</v>
      </c>
      <c r="G105" s="39">
        <v>27.183599999999998</v>
      </c>
      <c r="H105" s="10">
        <f t="shared" si="4"/>
        <v>41.148971875034</v>
      </c>
      <c r="I105" s="9">
        <f t="shared" si="5"/>
        <v>4.1148971875033968E-2</v>
      </c>
      <c r="J105" s="39" t="s">
        <v>141</v>
      </c>
    </row>
    <row r="106" spans="1:10" x14ac:dyDescent="0.35">
      <c r="A106" s="2" t="str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L</v>
      </c>
      <c r="B106" s="10" t="str">
        <f t="shared" si="6"/>
        <v>43476L</v>
      </c>
      <c r="C106" s="55">
        <v>43476</v>
      </c>
      <c r="D106" s="39" t="s">
        <v>140</v>
      </c>
      <c r="E106" s="39">
        <v>25.863800000000001</v>
      </c>
      <c r="F106" s="39">
        <v>70.853899999999996</v>
      </c>
      <c r="G106" s="39">
        <v>27.826599999999999</v>
      </c>
      <c r="H106" s="10">
        <f t="shared" si="4"/>
        <v>43.627375800453834</v>
      </c>
      <c r="I106" s="9">
        <f t="shared" si="5"/>
        <v>4.3627375800453949E-2</v>
      </c>
      <c r="J106" s="39" t="s">
        <v>141</v>
      </c>
    </row>
    <row r="107" spans="1:10" x14ac:dyDescent="0.35">
      <c r="A107" s="2" t="str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A</v>
      </c>
      <c r="B107" s="10" t="str">
        <f t="shared" si="6"/>
        <v>43479A</v>
      </c>
      <c r="C107" s="55">
        <v>43479</v>
      </c>
      <c r="D107" s="39" t="s">
        <v>76</v>
      </c>
      <c r="E107" s="39">
        <v>25.8</v>
      </c>
      <c r="F107" s="39">
        <v>69.5</v>
      </c>
      <c r="G107" s="39">
        <v>26.4</v>
      </c>
      <c r="H107" s="10">
        <f t="shared" si="4"/>
        <v>13.729977116704756</v>
      </c>
      <c r="I107" s="9">
        <f t="shared" si="5"/>
        <v>1.3729977116704872E-2</v>
      </c>
      <c r="J107" s="39" t="s">
        <v>141</v>
      </c>
    </row>
    <row r="108" spans="1:10" x14ac:dyDescent="0.35">
      <c r="A108" s="2" t="str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B</v>
      </c>
      <c r="B108" s="10" t="str">
        <f t="shared" si="6"/>
        <v>43479B</v>
      </c>
      <c r="C108" s="55">
        <v>43479</v>
      </c>
      <c r="D108" s="39" t="s">
        <v>77</v>
      </c>
      <c r="E108" s="39">
        <v>25.3</v>
      </c>
      <c r="F108" s="39">
        <v>73.3</v>
      </c>
      <c r="G108" s="39">
        <v>25.6</v>
      </c>
      <c r="H108" s="10">
        <f t="shared" si="4"/>
        <v>6.2500000000000151</v>
      </c>
      <c r="I108" s="9">
        <f t="shared" si="5"/>
        <v>6.2500000000000888E-3</v>
      </c>
      <c r="J108" s="39" t="s">
        <v>141</v>
      </c>
    </row>
    <row r="109" spans="1:10" x14ac:dyDescent="0.35">
      <c r="A109" s="2" t="str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J</v>
      </c>
      <c r="B109" s="10" t="str">
        <f t="shared" si="6"/>
        <v>43479J</v>
      </c>
      <c r="C109" s="55">
        <v>43479</v>
      </c>
      <c r="D109" s="39" t="s">
        <v>78</v>
      </c>
      <c r="E109" s="39">
        <v>24.8</v>
      </c>
      <c r="F109" s="39">
        <v>67.8</v>
      </c>
      <c r="G109" s="39">
        <v>26.7</v>
      </c>
      <c r="H109" s="10">
        <f t="shared" si="4"/>
        <v>44.186046511627872</v>
      </c>
      <c r="I109" s="9">
        <f t="shared" si="5"/>
        <v>4.4186046511628052E-2</v>
      </c>
      <c r="J109" s="39" t="s">
        <v>141</v>
      </c>
    </row>
    <row r="110" spans="1:10" x14ac:dyDescent="0.35">
      <c r="A110" s="2" t="str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K</v>
      </c>
      <c r="B110" s="10" t="str">
        <f t="shared" si="6"/>
        <v>43479K</v>
      </c>
      <c r="C110" s="55">
        <v>43479</v>
      </c>
      <c r="D110" s="39" t="s">
        <v>138</v>
      </c>
      <c r="E110" s="39">
        <v>0.4</v>
      </c>
      <c r="F110" s="39">
        <v>12.5</v>
      </c>
      <c r="G110" s="39">
        <v>1</v>
      </c>
      <c r="H110" s="10">
        <f t="shared" si="4"/>
        <v>49.586776859504134</v>
      </c>
      <c r="I110" s="9">
        <f t="shared" si="5"/>
        <v>4.9586776859504078E-2</v>
      </c>
      <c r="J110" s="39" t="s">
        <v>141</v>
      </c>
    </row>
    <row r="111" spans="1:10" x14ac:dyDescent="0.35">
      <c r="A111" s="2" t="str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L</v>
      </c>
      <c r="B111" s="10" t="str">
        <f t="shared" si="6"/>
        <v>43479L</v>
      </c>
      <c r="C111" s="55">
        <v>43479</v>
      </c>
      <c r="D111" s="39" t="s">
        <v>140</v>
      </c>
      <c r="E111" s="39">
        <v>0.4</v>
      </c>
      <c r="F111" s="39">
        <v>14.3</v>
      </c>
      <c r="G111" s="39">
        <v>1</v>
      </c>
      <c r="H111" s="10">
        <f t="shared" si="4"/>
        <v>43.165467625899275</v>
      </c>
      <c r="I111" s="9">
        <f t="shared" si="5"/>
        <v>4.3165467625899234E-2</v>
      </c>
      <c r="J111" s="39" t="s">
        <v>141</v>
      </c>
    </row>
    <row r="112" spans="1:10" x14ac:dyDescent="0.35">
      <c r="A112" s="2" t="str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M</v>
      </c>
      <c r="B112" s="10" t="str">
        <f t="shared" si="6"/>
        <v>43479M</v>
      </c>
      <c r="C112" s="55">
        <v>43479</v>
      </c>
      <c r="D112" s="39" t="s">
        <v>160</v>
      </c>
      <c r="E112" s="39">
        <v>0.4</v>
      </c>
      <c r="F112" s="39">
        <v>16.600000000000001</v>
      </c>
      <c r="G112" s="39">
        <v>1.1000000000000001</v>
      </c>
      <c r="H112" s="10">
        <f t="shared" si="4"/>
        <v>43.209876543209873</v>
      </c>
      <c r="I112" s="9">
        <f t="shared" si="5"/>
        <v>4.3209876543209957E-2</v>
      </c>
      <c r="J112" s="39" t="s">
        <v>141</v>
      </c>
    </row>
    <row r="113" spans="1:23" x14ac:dyDescent="0.35">
      <c r="A113" s="2" t="str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N</v>
      </c>
      <c r="B113" s="10" t="str">
        <f t="shared" si="6"/>
        <v>43480N</v>
      </c>
      <c r="C113" s="55">
        <v>43480</v>
      </c>
      <c r="D113" s="39" t="s">
        <v>187</v>
      </c>
      <c r="E113" s="39">
        <v>0.50509999999999999</v>
      </c>
      <c r="F113" s="39">
        <v>14.0703</v>
      </c>
      <c r="G113" s="39">
        <v>3.9388000000000001</v>
      </c>
      <c r="H113" s="10">
        <f t="shared" si="4"/>
        <v>253.12564503287825</v>
      </c>
      <c r="I113" s="9">
        <f t="shared" si="5"/>
        <v>0.25312564503287827</v>
      </c>
      <c r="J113" s="39" t="s">
        <v>161</v>
      </c>
      <c r="S113" s="1"/>
      <c r="T113" s="1"/>
      <c r="W113" s="112"/>
    </row>
    <row r="114" spans="1:23" x14ac:dyDescent="0.35">
      <c r="A114" s="2" t="str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A</v>
      </c>
      <c r="B114" s="10" t="str">
        <f t="shared" si="6"/>
        <v>43481A</v>
      </c>
      <c r="C114" s="55">
        <v>43481</v>
      </c>
      <c r="D114" s="39" t="s">
        <v>76</v>
      </c>
      <c r="E114" s="39">
        <v>25.778300000000002</v>
      </c>
      <c r="F114" s="39">
        <v>76.909000000000006</v>
      </c>
      <c r="G114" s="39">
        <v>26.313500000000001</v>
      </c>
      <c r="H114" s="10">
        <f t="shared" si="4"/>
        <v>10.46729264414529</v>
      </c>
      <c r="I114" s="9">
        <f t="shared" si="5"/>
        <v>1.0467292644145365E-2</v>
      </c>
      <c r="J114" s="39" t="s">
        <v>139</v>
      </c>
      <c r="W114" s="112"/>
    </row>
    <row r="115" spans="1:23" x14ac:dyDescent="0.35">
      <c r="A115" s="2" t="str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B</v>
      </c>
      <c r="B115" s="10" t="str">
        <f t="shared" si="6"/>
        <v>43481B</v>
      </c>
      <c r="C115" s="55">
        <v>43481</v>
      </c>
      <c r="D115" s="39" t="s">
        <v>77</v>
      </c>
      <c r="E115" s="39">
        <v>25.281700000000001</v>
      </c>
      <c r="F115" s="39">
        <v>74.575199999999995</v>
      </c>
      <c r="G115" s="39">
        <v>25.524100000000001</v>
      </c>
      <c r="H115" s="10">
        <f t="shared" si="4"/>
        <v>4.9174840496211463</v>
      </c>
      <c r="I115" s="9">
        <f t="shared" si="5"/>
        <v>4.9174840496212235E-3</v>
      </c>
      <c r="J115" s="39" t="s">
        <v>139</v>
      </c>
    </row>
    <row r="116" spans="1:23" x14ac:dyDescent="0.35">
      <c r="A116" s="2" t="str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J</v>
      </c>
      <c r="B116" s="10" t="str">
        <f t="shared" si="6"/>
        <v>43481J</v>
      </c>
      <c r="C116" s="55">
        <v>43481</v>
      </c>
      <c r="D116" s="39" t="s">
        <v>78</v>
      </c>
      <c r="E116" s="39">
        <v>24.742100000000001</v>
      </c>
      <c r="F116" s="39">
        <v>75.138000000000005</v>
      </c>
      <c r="G116" s="39">
        <v>27.063099999999999</v>
      </c>
      <c r="H116" s="10">
        <f t="shared" si="4"/>
        <v>46.055333866445437</v>
      </c>
      <c r="I116" s="9">
        <f t="shared" si="5"/>
        <v>4.6055333866445447E-2</v>
      </c>
      <c r="J116" s="39" t="s">
        <v>139</v>
      </c>
    </row>
    <row r="117" spans="1:23" x14ac:dyDescent="0.35">
      <c r="A117" s="2" t="str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K</v>
      </c>
      <c r="B117" s="10" t="str">
        <f t="shared" si="6"/>
        <v>43481K</v>
      </c>
      <c r="C117" s="55">
        <v>43481</v>
      </c>
      <c r="D117" s="39" t="s">
        <v>138</v>
      </c>
      <c r="E117" s="39">
        <v>25.875499999999999</v>
      </c>
      <c r="F117" s="39">
        <v>75.424599999999998</v>
      </c>
      <c r="G117" s="39">
        <v>28.394100000000002</v>
      </c>
      <c r="H117" s="10">
        <f t="shared" si="4"/>
        <v>50.830388442978844</v>
      </c>
      <c r="I117" s="9">
        <f t="shared" si="5"/>
        <v>5.0830388442978824E-2</v>
      </c>
      <c r="J117" s="39" t="s">
        <v>139</v>
      </c>
    </row>
    <row r="118" spans="1:23" x14ac:dyDescent="0.35">
      <c r="A118" s="2" t="str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L</v>
      </c>
      <c r="B118" s="10" t="str">
        <f t="shared" si="6"/>
        <v>43481L</v>
      </c>
      <c r="C118" s="55">
        <v>43481</v>
      </c>
      <c r="D118" s="39" t="s">
        <v>140</v>
      </c>
      <c r="E118" s="39">
        <v>0.50439999999999996</v>
      </c>
      <c r="F118" s="39">
        <v>14.988</v>
      </c>
      <c r="G118" s="39">
        <v>1.3182</v>
      </c>
      <c r="H118" s="10">
        <f t="shared" si="4"/>
        <v>56.187688143831657</v>
      </c>
      <c r="I118" s="9">
        <f t="shared" si="5"/>
        <v>5.6187688143831682E-2</v>
      </c>
      <c r="J118" s="39" t="s">
        <v>139</v>
      </c>
    </row>
    <row r="119" spans="1:23" x14ac:dyDescent="0.35">
      <c r="A119" s="2" t="str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N</v>
      </c>
      <c r="B119" s="10" t="str">
        <f t="shared" si="6"/>
        <v>43482N</v>
      </c>
      <c r="C119" s="55">
        <v>43482</v>
      </c>
      <c r="D119" s="39" t="s">
        <v>187</v>
      </c>
      <c r="E119" s="39">
        <v>25.904299999999999</v>
      </c>
      <c r="F119" s="39">
        <v>66.813999999999993</v>
      </c>
      <c r="G119" s="39">
        <v>32.61</v>
      </c>
      <c r="H119" s="10">
        <f t="shared" si="4"/>
        <v>163.91467060379324</v>
      </c>
      <c r="I119" s="9">
        <f t="shared" si="5"/>
        <v>0.16391467060379328</v>
      </c>
      <c r="J119" s="39" t="s">
        <v>163</v>
      </c>
      <c r="S119" s="1"/>
      <c r="T119" s="1"/>
    </row>
    <row r="120" spans="1:23" x14ac:dyDescent="0.35">
      <c r="A120" s="2" t="str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A</v>
      </c>
      <c r="B120" s="10" t="str">
        <f t="shared" si="6"/>
        <v>43483A</v>
      </c>
      <c r="C120" s="55">
        <v>43483</v>
      </c>
      <c r="D120" s="39" t="s">
        <v>76</v>
      </c>
      <c r="E120" s="39">
        <v>25.7715</v>
      </c>
      <c r="F120" s="39">
        <v>78.308999999999997</v>
      </c>
      <c r="G120" s="39">
        <v>26.2437</v>
      </c>
      <c r="H120" s="10">
        <f t="shared" si="4"/>
        <v>8.9878658101356343</v>
      </c>
      <c r="I120" s="9">
        <f t="shared" si="5"/>
        <v>8.9878658101356645E-3</v>
      </c>
      <c r="J120" s="39" t="s">
        <v>164</v>
      </c>
      <c r="W120" s="112"/>
    </row>
    <row r="121" spans="1:23" x14ac:dyDescent="0.35">
      <c r="A121" s="2" t="str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B</v>
      </c>
      <c r="B121" s="10" t="str">
        <f t="shared" ref="B121:B152" si="7">+CONCATENATE(C121,A121)</f>
        <v>43483B</v>
      </c>
      <c r="C121" s="55">
        <v>43483</v>
      </c>
      <c r="D121" s="39" t="s">
        <v>77</v>
      </c>
      <c r="E121" s="39">
        <v>25.290500000000002</v>
      </c>
      <c r="F121" s="39">
        <v>68.596699999999998</v>
      </c>
      <c r="G121" s="39">
        <v>25.576699999999999</v>
      </c>
      <c r="H121" s="10">
        <f t="shared" ref="H121:H152" si="8">IFERROR((G121-E121)/(F121-E121)*1000,0)</f>
        <v>6.6087534810257509</v>
      </c>
      <c r="I121" s="9">
        <f t="shared" ref="I121:I152" si="9">IFERROR(1-(F121-G121)/(F121-E121),0)</f>
        <v>6.608753481025853E-3</v>
      </c>
      <c r="J121" s="39" t="s">
        <v>164</v>
      </c>
    </row>
    <row r="122" spans="1:23" x14ac:dyDescent="0.35">
      <c r="A122" s="2" t="str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J</v>
      </c>
      <c r="B122" s="10" t="str">
        <f t="shared" si="7"/>
        <v>43483J</v>
      </c>
      <c r="C122" s="55">
        <v>43483</v>
      </c>
      <c r="D122" s="39" t="s">
        <v>78</v>
      </c>
      <c r="E122" s="39">
        <v>24.7453</v>
      </c>
      <c r="F122" s="39">
        <v>75.924400000000006</v>
      </c>
      <c r="G122" s="39">
        <v>27.019600000000001</v>
      </c>
      <c r="H122" s="10">
        <f t="shared" si="8"/>
        <v>44.438061630626564</v>
      </c>
      <c r="I122" s="9">
        <f t="shared" si="9"/>
        <v>4.4438061630626469E-2</v>
      </c>
      <c r="J122" s="39" t="s">
        <v>164</v>
      </c>
    </row>
    <row r="123" spans="1:23" x14ac:dyDescent="0.35">
      <c r="A123" s="2" t="str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K</v>
      </c>
      <c r="B123" s="10" t="str">
        <f t="shared" si="7"/>
        <v>43483K</v>
      </c>
      <c r="C123" s="55">
        <v>43483</v>
      </c>
      <c r="D123" s="39" t="s">
        <v>138</v>
      </c>
      <c r="E123" s="39">
        <v>25.872499999999999</v>
      </c>
      <c r="F123" s="39">
        <v>88.336399999999998</v>
      </c>
      <c r="G123" s="39">
        <v>29.095800000000001</v>
      </c>
      <c r="H123" s="10">
        <f t="shared" si="8"/>
        <v>51.602605665032158</v>
      </c>
      <c r="I123" s="9">
        <f t="shared" si="9"/>
        <v>5.1602605665032053E-2</v>
      </c>
      <c r="J123" s="39" t="s">
        <v>164</v>
      </c>
    </row>
    <row r="124" spans="1:23" x14ac:dyDescent="0.35">
      <c r="A124" s="2" t="str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L</v>
      </c>
      <c r="B124" s="10" t="str">
        <f t="shared" si="7"/>
        <v>43483L</v>
      </c>
      <c r="C124" s="55">
        <v>43483</v>
      </c>
      <c r="D124" s="39" t="s">
        <v>140</v>
      </c>
      <c r="E124" s="39">
        <v>25.7576</v>
      </c>
      <c r="F124" s="39">
        <v>84.264700000000005</v>
      </c>
      <c r="G124" s="39">
        <v>28.232700000000001</v>
      </c>
      <c r="H124" s="10">
        <f t="shared" si="8"/>
        <v>42.30426734533075</v>
      </c>
      <c r="I124" s="9">
        <f t="shared" si="9"/>
        <v>4.230426734533077E-2</v>
      </c>
      <c r="J124" s="39" t="s">
        <v>164</v>
      </c>
    </row>
    <row r="125" spans="1:23" x14ac:dyDescent="0.35">
      <c r="A125" s="2" t="str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A</v>
      </c>
      <c r="B125" s="10" t="str">
        <f t="shared" si="7"/>
        <v>43486A</v>
      </c>
      <c r="C125" s="55">
        <v>43486</v>
      </c>
      <c r="D125" s="39" t="s">
        <v>76</v>
      </c>
      <c r="E125" s="39">
        <v>0.3</v>
      </c>
      <c r="F125" s="39">
        <v>18.100000000000001</v>
      </c>
      <c r="G125" s="39">
        <v>0.7</v>
      </c>
      <c r="H125" s="10">
        <f t="shared" si="8"/>
        <v>22.471910112359545</v>
      </c>
      <c r="I125" s="9">
        <f t="shared" si="9"/>
        <v>2.2471910112359494E-2</v>
      </c>
      <c r="J125" s="39" t="s">
        <v>164</v>
      </c>
    </row>
    <row r="126" spans="1:23" x14ac:dyDescent="0.35">
      <c r="A126" s="2" t="str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B</v>
      </c>
      <c r="B126" s="10" t="str">
        <f t="shared" si="7"/>
        <v>43486B</v>
      </c>
      <c r="C126" s="55">
        <v>43486</v>
      </c>
      <c r="D126" s="39" t="s">
        <v>77</v>
      </c>
      <c r="E126" s="39">
        <v>25.3</v>
      </c>
      <c r="F126" s="39">
        <v>67.2</v>
      </c>
      <c r="G126" s="39">
        <v>25.5</v>
      </c>
      <c r="H126" s="10">
        <f t="shared" si="8"/>
        <v>4.773269689737452</v>
      </c>
      <c r="I126" s="9">
        <f t="shared" si="9"/>
        <v>4.7732696897375693E-3</v>
      </c>
      <c r="J126" s="39" t="s">
        <v>164</v>
      </c>
    </row>
    <row r="127" spans="1:23" x14ac:dyDescent="0.35">
      <c r="A127" s="2" t="str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J</v>
      </c>
      <c r="B127" s="10" t="str">
        <f t="shared" si="7"/>
        <v>43486J</v>
      </c>
      <c r="C127" s="55">
        <v>43486</v>
      </c>
      <c r="D127" s="39" t="s">
        <v>78</v>
      </c>
      <c r="E127" s="39">
        <v>24.7</v>
      </c>
      <c r="F127" s="39">
        <v>71.5</v>
      </c>
      <c r="G127" s="39">
        <v>27.4</v>
      </c>
      <c r="H127" s="10">
        <f t="shared" si="8"/>
        <v>57.692307692307679</v>
      </c>
      <c r="I127" s="9">
        <f t="shared" si="9"/>
        <v>5.7692307692307598E-2</v>
      </c>
      <c r="J127" s="39" t="s">
        <v>164</v>
      </c>
    </row>
    <row r="128" spans="1:23" x14ac:dyDescent="0.35">
      <c r="A128" s="2" t="str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K</v>
      </c>
      <c r="B128" s="10" t="str">
        <f t="shared" si="7"/>
        <v>43486K</v>
      </c>
      <c r="C128" s="55">
        <v>43486</v>
      </c>
      <c r="D128" s="39" t="s">
        <v>138</v>
      </c>
      <c r="E128" s="39">
        <v>25.9</v>
      </c>
      <c r="F128" s="39">
        <v>70.400000000000006</v>
      </c>
      <c r="G128" s="39">
        <v>28.8</v>
      </c>
      <c r="H128" s="10">
        <f t="shared" si="8"/>
        <v>65.168539325842744</v>
      </c>
      <c r="I128" s="9">
        <f t="shared" si="9"/>
        <v>6.5168539325842656E-2</v>
      </c>
      <c r="J128" s="39" t="s">
        <v>164</v>
      </c>
    </row>
    <row r="129" spans="1:23" x14ac:dyDescent="0.35">
      <c r="A129" s="2" t="str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L</v>
      </c>
      <c r="B129" s="10" t="str">
        <f t="shared" si="7"/>
        <v>43486L</v>
      </c>
      <c r="C129" s="55">
        <v>43486</v>
      </c>
      <c r="D129" s="39" t="s">
        <v>140</v>
      </c>
      <c r="E129" s="39">
        <v>0.3</v>
      </c>
      <c r="F129" s="39">
        <v>19</v>
      </c>
      <c r="G129" s="39">
        <v>1.5</v>
      </c>
      <c r="H129" s="10">
        <f t="shared" si="8"/>
        <v>64.171122994652407</v>
      </c>
      <c r="I129" s="9">
        <f t="shared" si="9"/>
        <v>6.417112299465233E-2</v>
      </c>
      <c r="J129" s="39" t="s">
        <v>164</v>
      </c>
    </row>
    <row r="130" spans="1:23" x14ac:dyDescent="0.35">
      <c r="A130" s="2" t="str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A</v>
      </c>
      <c r="B130" s="10" t="str">
        <f t="shared" si="7"/>
        <v>43489A</v>
      </c>
      <c r="C130" s="55">
        <v>43489</v>
      </c>
      <c r="D130" s="39" t="s">
        <v>76</v>
      </c>
      <c r="E130" s="39">
        <v>25.7805</v>
      </c>
      <c r="F130" s="39">
        <v>74.6554</v>
      </c>
      <c r="G130" s="39">
        <v>26.2639</v>
      </c>
      <c r="H130" s="10">
        <f t="shared" si="8"/>
        <v>9.8905573208333859</v>
      </c>
      <c r="I130" s="9">
        <f t="shared" si="9"/>
        <v>9.8905573208333264E-3</v>
      </c>
      <c r="J130" s="39" t="s">
        <v>164</v>
      </c>
    </row>
    <row r="131" spans="1:23" x14ac:dyDescent="0.35">
      <c r="A131" s="2" t="str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B</v>
      </c>
      <c r="B131" s="10" t="str">
        <f t="shared" si="7"/>
        <v>43489B</v>
      </c>
      <c r="C131" s="55">
        <v>43489</v>
      </c>
      <c r="D131" s="39" t="s">
        <v>77</v>
      </c>
      <c r="E131" s="39">
        <v>25.294</v>
      </c>
      <c r="F131" s="39">
        <v>83.435699999999997</v>
      </c>
      <c r="G131" s="39">
        <v>25.8203</v>
      </c>
      <c r="H131" s="10">
        <f t="shared" si="8"/>
        <v>9.0520229026670886</v>
      </c>
      <c r="I131" s="9">
        <f t="shared" si="9"/>
        <v>9.0520229026671561E-3</v>
      </c>
      <c r="J131" s="39" t="s">
        <v>164</v>
      </c>
    </row>
    <row r="132" spans="1:23" x14ac:dyDescent="0.35">
      <c r="A132" s="2" t="str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J</v>
      </c>
      <c r="B132" s="10" t="str">
        <f t="shared" si="7"/>
        <v>43489J</v>
      </c>
      <c r="C132" s="55">
        <v>43489</v>
      </c>
      <c r="D132" s="39" t="s">
        <v>78</v>
      </c>
      <c r="E132" s="39">
        <v>24.740500000000001</v>
      </c>
      <c r="F132" s="39">
        <v>72.168599999999998</v>
      </c>
      <c r="G132" s="39">
        <v>27.285699999999999</v>
      </c>
      <c r="H132" s="10">
        <f t="shared" si="8"/>
        <v>53.664388832780517</v>
      </c>
      <c r="I132" s="9">
        <f t="shared" si="9"/>
        <v>5.3664388832780574E-2</v>
      </c>
      <c r="J132" s="39" t="s">
        <v>164</v>
      </c>
    </row>
    <row r="133" spans="1:23" x14ac:dyDescent="0.35">
      <c r="A133" s="2" t="str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K</v>
      </c>
      <c r="B133" s="10" t="str">
        <f t="shared" si="7"/>
        <v>43489K</v>
      </c>
      <c r="C133" s="55">
        <v>43489</v>
      </c>
      <c r="D133" s="39" t="s">
        <v>138</v>
      </c>
      <c r="E133" s="39">
        <v>25.874199999999998</v>
      </c>
      <c r="F133" s="39">
        <v>79.713700000000003</v>
      </c>
      <c r="G133" s="39">
        <v>28.608000000000001</v>
      </c>
      <c r="H133" s="10">
        <f t="shared" si="8"/>
        <v>50.776845995969545</v>
      </c>
      <c r="I133" s="9">
        <f t="shared" si="9"/>
        <v>5.0776845995969544E-2</v>
      </c>
      <c r="J133" s="39" t="s">
        <v>164</v>
      </c>
    </row>
    <row r="134" spans="1:23" x14ac:dyDescent="0.35">
      <c r="A134" s="2" t="str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L</v>
      </c>
      <c r="B134" s="10" t="str">
        <f t="shared" si="7"/>
        <v>43489L</v>
      </c>
      <c r="C134" s="55">
        <v>43489</v>
      </c>
      <c r="D134" s="39" t="s">
        <v>140</v>
      </c>
      <c r="E134" s="39">
        <v>36.454999999999998</v>
      </c>
      <c r="F134" s="39">
        <v>79.239500000000007</v>
      </c>
      <c r="G134" s="39">
        <v>38.509500000000003</v>
      </c>
      <c r="H134" s="10">
        <f t="shared" si="8"/>
        <v>48.019726770208933</v>
      </c>
      <c r="I134" s="9">
        <f t="shared" si="9"/>
        <v>4.8019726770208937E-2</v>
      </c>
      <c r="J134" s="39" t="s">
        <v>164</v>
      </c>
    </row>
    <row r="135" spans="1:23" x14ac:dyDescent="0.35">
      <c r="A135" s="2" t="str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N</v>
      </c>
      <c r="B135" s="10" t="str">
        <f t="shared" si="7"/>
        <v>43489N</v>
      </c>
      <c r="C135" s="55">
        <v>43489</v>
      </c>
      <c r="D135" s="39" t="s">
        <v>187</v>
      </c>
      <c r="E135" s="39">
        <v>32.642699999999998</v>
      </c>
      <c r="F135" s="39">
        <v>91.105199999999996</v>
      </c>
      <c r="G135" s="39">
        <v>50.156199999999998</v>
      </c>
      <c r="H135" s="10">
        <f t="shared" si="8"/>
        <v>299.56809920889458</v>
      </c>
      <c r="I135" s="9">
        <f t="shared" si="9"/>
        <v>0.2995680992088946</v>
      </c>
      <c r="J135" s="39" t="s">
        <v>165</v>
      </c>
      <c r="S135" s="1"/>
      <c r="T135" s="1"/>
      <c r="W135" s="124"/>
    </row>
    <row r="136" spans="1:23" x14ac:dyDescent="0.35">
      <c r="A136" s="2" t="str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A</v>
      </c>
      <c r="B136" s="10" t="str">
        <f t="shared" si="7"/>
        <v>43490A</v>
      </c>
      <c r="C136" s="55">
        <v>43490</v>
      </c>
      <c r="D136" s="39" t="s">
        <v>76</v>
      </c>
      <c r="E136" s="39">
        <v>25.815200000000001</v>
      </c>
      <c r="F136" s="39">
        <v>62.448900000000002</v>
      </c>
      <c r="G136" s="39">
        <v>26.035</v>
      </c>
      <c r="H136" s="10">
        <f t="shared" si="8"/>
        <v>5.9999399460059815</v>
      </c>
      <c r="I136" s="9">
        <f t="shared" si="9"/>
        <v>5.9999399460062275E-3</v>
      </c>
      <c r="J136" s="39" t="s">
        <v>162</v>
      </c>
      <c r="W136" s="112"/>
    </row>
    <row r="137" spans="1:23" x14ac:dyDescent="0.35">
      <c r="A137" s="2" t="str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B</v>
      </c>
      <c r="B137" s="10" t="str">
        <f t="shared" si="7"/>
        <v>43490B</v>
      </c>
      <c r="C137" s="55">
        <v>43490</v>
      </c>
      <c r="D137" s="39" t="s">
        <v>77</v>
      </c>
      <c r="E137" s="39">
        <v>25.3538</v>
      </c>
      <c r="F137" s="39">
        <v>59.771999999999998</v>
      </c>
      <c r="G137" s="39">
        <v>25.492999999999999</v>
      </c>
      <c r="H137" s="10">
        <f t="shared" si="8"/>
        <v>4.0443718730206371</v>
      </c>
      <c r="I137" s="9">
        <f t="shared" si="9"/>
        <v>4.0443718730207578E-3</v>
      </c>
      <c r="J137" s="39" t="s">
        <v>162</v>
      </c>
    </row>
    <row r="138" spans="1:23" x14ac:dyDescent="0.35">
      <c r="A138" s="2" t="str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J</v>
      </c>
      <c r="B138" s="10" t="str">
        <f t="shared" si="7"/>
        <v>43490J</v>
      </c>
      <c r="C138" s="55">
        <v>43490</v>
      </c>
      <c r="D138" s="39" t="s">
        <v>78</v>
      </c>
      <c r="E138" s="39">
        <v>24.793099999999999</v>
      </c>
      <c r="F138" s="39">
        <v>52.846600000000002</v>
      </c>
      <c r="G138" s="39">
        <v>26.1478</v>
      </c>
      <c r="H138" s="10">
        <f t="shared" si="8"/>
        <v>48.289874703691197</v>
      </c>
      <c r="I138" s="9">
        <f t="shared" si="9"/>
        <v>4.8289874703691171E-2</v>
      </c>
      <c r="J138" s="39" t="s">
        <v>162</v>
      </c>
    </row>
    <row r="139" spans="1:23" x14ac:dyDescent="0.35">
      <c r="A139" s="2" t="str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K</v>
      </c>
      <c r="B139" s="10" t="str">
        <f t="shared" si="7"/>
        <v>43490K</v>
      </c>
      <c r="C139" s="55">
        <v>43490</v>
      </c>
      <c r="D139" s="39" t="s">
        <v>138</v>
      </c>
      <c r="E139" s="39">
        <v>25.921600000000002</v>
      </c>
      <c r="F139" s="39">
        <v>50.967599999999997</v>
      </c>
      <c r="G139" s="39">
        <v>27.332899999999999</v>
      </c>
      <c r="H139" s="10">
        <f t="shared" si="8"/>
        <v>56.348319092869012</v>
      </c>
      <c r="I139" s="9">
        <f t="shared" si="9"/>
        <v>5.634831909286897E-2</v>
      </c>
      <c r="J139" s="39" t="s">
        <v>162</v>
      </c>
    </row>
    <row r="140" spans="1:23" x14ac:dyDescent="0.35">
      <c r="A140" s="2" t="str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L</v>
      </c>
      <c r="B140" s="10" t="str">
        <f t="shared" si="7"/>
        <v>43490L</v>
      </c>
      <c r="C140" s="55">
        <v>43490</v>
      </c>
      <c r="D140" s="39" t="s">
        <v>140</v>
      </c>
      <c r="E140" s="39">
        <v>36.448900000000002</v>
      </c>
      <c r="F140" s="39">
        <v>57.938400000000001</v>
      </c>
      <c r="G140" s="39">
        <v>37.471600000000002</v>
      </c>
      <c r="H140" s="10">
        <f t="shared" si="8"/>
        <v>47.590683822331854</v>
      </c>
      <c r="I140" s="9">
        <f t="shared" si="9"/>
        <v>4.7590683822331892E-2</v>
      </c>
      <c r="J140" s="39" t="s">
        <v>162</v>
      </c>
    </row>
    <row r="141" spans="1:23" x14ac:dyDescent="0.35">
      <c r="A141" s="2" t="str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A</v>
      </c>
      <c r="B141" s="10" t="str">
        <f t="shared" si="7"/>
        <v>43493A</v>
      </c>
      <c r="C141" s="55">
        <v>43493</v>
      </c>
      <c r="D141" s="39" t="s">
        <v>76</v>
      </c>
      <c r="E141" s="39">
        <v>26.6</v>
      </c>
      <c r="F141" s="39">
        <v>69.5</v>
      </c>
      <c r="G141" s="39">
        <v>26.9</v>
      </c>
      <c r="H141" s="10">
        <f t="shared" si="8"/>
        <v>6.9930069930069267</v>
      </c>
      <c r="I141" s="9">
        <f t="shared" si="9"/>
        <v>6.9930069930069783E-3</v>
      </c>
      <c r="J141" s="39" t="s">
        <v>164</v>
      </c>
    </row>
    <row r="142" spans="1:23" x14ac:dyDescent="0.35">
      <c r="A142" s="2" t="str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B</v>
      </c>
      <c r="B142" s="10" t="str">
        <f t="shared" si="7"/>
        <v>43493B</v>
      </c>
      <c r="C142" s="55">
        <v>43493</v>
      </c>
      <c r="D142" s="39" t="s">
        <v>77</v>
      </c>
      <c r="E142" s="39">
        <v>25.7</v>
      </c>
      <c r="F142" s="39">
        <v>74</v>
      </c>
      <c r="G142" s="39">
        <v>25.8</v>
      </c>
      <c r="H142" s="10">
        <f t="shared" si="8"/>
        <v>2.0703933747412306</v>
      </c>
      <c r="I142" s="9">
        <f t="shared" si="9"/>
        <v>2.0703933747411307E-3</v>
      </c>
      <c r="J142" s="39" t="s">
        <v>164</v>
      </c>
    </row>
    <row r="143" spans="1:23" x14ac:dyDescent="0.35">
      <c r="A143" s="2" t="str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J</v>
      </c>
      <c r="B143" s="10" t="str">
        <f t="shared" si="7"/>
        <v>43493J</v>
      </c>
      <c r="C143" s="55">
        <v>43493</v>
      </c>
      <c r="D143" s="39" t="s">
        <v>78</v>
      </c>
      <c r="E143" s="39">
        <v>24.8</v>
      </c>
      <c r="F143" s="39">
        <v>70.900000000000006</v>
      </c>
      <c r="G143" s="39">
        <v>27</v>
      </c>
      <c r="H143" s="10">
        <f t="shared" si="8"/>
        <v>47.722342733188697</v>
      </c>
      <c r="I143" s="9">
        <f t="shared" si="9"/>
        <v>4.7722342733188761E-2</v>
      </c>
      <c r="J143" s="39" t="s">
        <v>164</v>
      </c>
    </row>
    <row r="144" spans="1:23" x14ac:dyDescent="0.35">
      <c r="A144" s="2" t="str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K</v>
      </c>
      <c r="B144" s="10" t="str">
        <f t="shared" si="7"/>
        <v>43493K</v>
      </c>
      <c r="C144" s="55">
        <v>43493</v>
      </c>
      <c r="D144" s="39" t="s">
        <v>138</v>
      </c>
      <c r="E144" s="39">
        <v>25.8</v>
      </c>
      <c r="F144" s="39">
        <v>57.9</v>
      </c>
      <c r="G144" s="39">
        <v>27.6</v>
      </c>
      <c r="H144" s="10">
        <f t="shared" si="8"/>
        <v>56.07476635514022</v>
      </c>
      <c r="I144" s="9">
        <f t="shared" si="9"/>
        <v>5.6074766355140082E-2</v>
      </c>
      <c r="J144" s="39" t="s">
        <v>164</v>
      </c>
    </row>
    <row r="145" spans="1:23" x14ac:dyDescent="0.35">
      <c r="A145" s="2" t="str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L</v>
      </c>
      <c r="B145" s="10" t="str">
        <f t="shared" si="7"/>
        <v>43493L</v>
      </c>
      <c r="C145" s="55">
        <v>43493</v>
      </c>
      <c r="D145" s="39" t="s">
        <v>140</v>
      </c>
      <c r="E145" s="39">
        <v>32.6</v>
      </c>
      <c r="F145" s="39">
        <v>69.599999999999994</v>
      </c>
      <c r="G145" s="39">
        <v>34.6</v>
      </c>
      <c r="H145" s="10">
        <f t="shared" si="8"/>
        <v>54.054054054054063</v>
      </c>
      <c r="I145" s="9">
        <f t="shared" si="9"/>
        <v>5.4054054054054057E-2</v>
      </c>
      <c r="J145" s="39" t="s">
        <v>164</v>
      </c>
    </row>
    <row r="146" spans="1:23" x14ac:dyDescent="0.35">
      <c r="A146" s="2" t="str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A</v>
      </c>
      <c r="B146" s="10" t="str">
        <f t="shared" si="7"/>
        <v>43497A</v>
      </c>
      <c r="C146" s="55">
        <v>43497</v>
      </c>
      <c r="D146" s="39" t="s">
        <v>76</v>
      </c>
      <c r="E146" s="39">
        <v>26.592400000000001</v>
      </c>
      <c r="F146" s="39">
        <v>60.166499999999999</v>
      </c>
      <c r="G146" s="39">
        <v>27.0623</v>
      </c>
      <c r="H146" s="10">
        <f t="shared" si="8"/>
        <v>13.995907559696287</v>
      </c>
      <c r="I146" s="9">
        <f t="shared" si="9"/>
        <v>1.3995907559696374E-2</v>
      </c>
      <c r="J146" s="39" t="s">
        <v>164</v>
      </c>
    </row>
    <row r="147" spans="1:23" x14ac:dyDescent="0.35">
      <c r="A147" s="2" t="str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B</v>
      </c>
      <c r="B147" s="10" t="str">
        <f t="shared" si="7"/>
        <v>43497B</v>
      </c>
      <c r="C147" s="55">
        <v>43497</v>
      </c>
      <c r="D147" s="39" t="s">
        <v>77</v>
      </c>
      <c r="E147" s="39">
        <v>25.633199999999999</v>
      </c>
      <c r="F147" s="39">
        <v>62.157299999999999</v>
      </c>
      <c r="G147" s="39">
        <v>25.902000000000001</v>
      </c>
      <c r="H147" s="10">
        <f t="shared" si="8"/>
        <v>7.3595242593247292</v>
      </c>
      <c r="I147" s="9">
        <f t="shared" si="9"/>
        <v>7.3595242593248456E-3</v>
      </c>
      <c r="J147" s="39" t="s">
        <v>164</v>
      </c>
    </row>
    <row r="148" spans="1:23" x14ac:dyDescent="0.35">
      <c r="A148" s="2" t="str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J</v>
      </c>
      <c r="B148" s="10" t="str">
        <f t="shared" si="7"/>
        <v>43497J</v>
      </c>
      <c r="C148" s="55">
        <v>43497</v>
      </c>
      <c r="D148" s="39" t="s">
        <v>78</v>
      </c>
      <c r="E148" s="39">
        <v>25.8627</v>
      </c>
      <c r="F148" s="39">
        <v>68.675700000000006</v>
      </c>
      <c r="G148" s="39">
        <v>27.851099999999999</v>
      </c>
      <c r="H148" s="10">
        <f t="shared" si="8"/>
        <v>46.443837152266795</v>
      </c>
      <c r="I148" s="9">
        <f t="shared" si="9"/>
        <v>4.6443837152266854E-2</v>
      </c>
      <c r="J148" s="39" t="s">
        <v>164</v>
      </c>
    </row>
    <row r="149" spans="1:23" x14ac:dyDescent="0.35">
      <c r="A149" s="2" t="str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K</v>
      </c>
      <c r="B149" s="10" t="str">
        <f t="shared" si="7"/>
        <v>43497K</v>
      </c>
      <c r="C149" s="55">
        <v>43497</v>
      </c>
      <c r="D149" s="39" t="s">
        <v>138</v>
      </c>
      <c r="E149" s="39">
        <v>24.730499999999999</v>
      </c>
      <c r="F149" s="39">
        <v>67.423699999999997</v>
      </c>
      <c r="G149" s="39">
        <v>26.923999999999999</v>
      </c>
      <c r="H149" s="10">
        <f t="shared" si="8"/>
        <v>51.378205428499164</v>
      </c>
      <c r="I149" s="9">
        <f t="shared" si="9"/>
        <v>5.1378205428499135E-2</v>
      </c>
      <c r="J149" s="39" t="s">
        <v>164</v>
      </c>
    </row>
    <row r="150" spans="1:23" x14ac:dyDescent="0.35">
      <c r="A150" s="2" t="str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L</v>
      </c>
      <c r="B150" s="10" t="str">
        <f t="shared" si="7"/>
        <v>43497L</v>
      </c>
      <c r="C150" s="55">
        <v>43497</v>
      </c>
      <c r="D150" s="39" t="s">
        <v>140</v>
      </c>
      <c r="E150" s="39">
        <v>36.445799999999998</v>
      </c>
      <c r="F150" s="39">
        <v>70.501400000000004</v>
      </c>
      <c r="G150" s="39">
        <v>37.997799999999998</v>
      </c>
      <c r="H150" s="10">
        <f t="shared" si="8"/>
        <v>45.572534326219461</v>
      </c>
      <c r="I150" s="9">
        <f t="shared" si="9"/>
        <v>4.5572534326219438E-2</v>
      </c>
      <c r="J150" s="39" t="s">
        <v>164</v>
      </c>
    </row>
    <row r="151" spans="1:23" x14ac:dyDescent="0.35">
      <c r="A151" s="2" t="str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A</v>
      </c>
      <c r="B151" s="10" t="str">
        <f t="shared" si="7"/>
        <v>43500A</v>
      </c>
      <c r="C151" s="55">
        <v>43500</v>
      </c>
      <c r="D151" s="39" t="s">
        <v>76</v>
      </c>
      <c r="E151" s="39">
        <v>26.5915</v>
      </c>
      <c r="F151" s="39">
        <v>56.432299999999998</v>
      </c>
      <c r="G151" s="39">
        <v>27.257899999999999</v>
      </c>
      <c r="H151" s="10">
        <f t="shared" si="8"/>
        <v>22.33184096941099</v>
      </c>
      <c r="I151" s="9">
        <f t="shared" si="9"/>
        <v>2.2331840969410988E-2</v>
      </c>
      <c r="J151" s="39" t="s">
        <v>164</v>
      </c>
    </row>
    <row r="152" spans="1:23" x14ac:dyDescent="0.35">
      <c r="A152" s="2" t="str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B</v>
      </c>
      <c r="B152" s="10" t="str">
        <f t="shared" si="7"/>
        <v>43500B</v>
      </c>
      <c r="C152" s="55">
        <v>43500</v>
      </c>
      <c r="D152" s="39" t="s">
        <v>77</v>
      </c>
      <c r="E152" s="39">
        <v>25.641200000000001</v>
      </c>
      <c r="F152" s="39">
        <v>63.744199999999999</v>
      </c>
      <c r="G152" s="39">
        <v>25.900099999999998</v>
      </c>
      <c r="H152" s="10">
        <f t="shared" si="8"/>
        <v>6.7947405716084575</v>
      </c>
      <c r="I152" s="9">
        <f t="shared" si="9"/>
        <v>6.7947405716084486E-3</v>
      </c>
      <c r="J152" s="39" t="s">
        <v>164</v>
      </c>
    </row>
    <row r="153" spans="1:23" x14ac:dyDescent="0.35">
      <c r="A153" s="2" t="str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J</v>
      </c>
      <c r="B153" s="10" t="str">
        <f t="shared" ref="B153:B184" si="10">+CONCATENATE(C153,A153)</f>
        <v>43500J</v>
      </c>
      <c r="C153" s="55">
        <v>43500</v>
      </c>
      <c r="D153" s="39" t="s">
        <v>78</v>
      </c>
      <c r="E153" s="39">
        <v>25.865300000000001</v>
      </c>
      <c r="F153" s="39">
        <v>68.718500000000006</v>
      </c>
      <c r="G153" s="39">
        <v>27.869399999999999</v>
      </c>
      <c r="H153" s="10">
        <f t="shared" ref="H153:H184" si="11">IFERROR((G153-E153)/(F153-E153)*1000,0)</f>
        <v>46.766635863832747</v>
      </c>
      <c r="I153" s="9">
        <f t="shared" ref="I153:I184" si="12">IFERROR(1-(F153-G153)/(F153-E153),0)</f>
        <v>4.6766635863832673E-2</v>
      </c>
      <c r="J153" s="39" t="s">
        <v>164</v>
      </c>
    </row>
    <row r="154" spans="1:23" x14ac:dyDescent="0.35">
      <c r="A154" s="2" t="str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K</v>
      </c>
      <c r="B154" s="10" t="str">
        <f t="shared" si="10"/>
        <v>43500K</v>
      </c>
      <c r="C154" s="55">
        <v>43500</v>
      </c>
      <c r="D154" s="39" t="s">
        <v>138</v>
      </c>
      <c r="E154" s="39">
        <v>24.731999999999999</v>
      </c>
      <c r="F154" s="39">
        <v>67.820700000000002</v>
      </c>
      <c r="G154" s="39">
        <v>26.829799999999999</v>
      </c>
      <c r="H154" s="10">
        <f t="shared" si="11"/>
        <v>48.685618271147639</v>
      </c>
      <c r="I154" s="9">
        <f t="shared" si="12"/>
        <v>4.868561827114759E-2</v>
      </c>
      <c r="J154" s="39" t="s">
        <v>164</v>
      </c>
    </row>
    <row r="155" spans="1:23" x14ac:dyDescent="0.35">
      <c r="A155" s="2" t="str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L</v>
      </c>
      <c r="B155" s="10" t="str">
        <f t="shared" si="10"/>
        <v>43500L</v>
      </c>
      <c r="C155" s="55">
        <v>43500</v>
      </c>
      <c r="D155" s="39" t="s">
        <v>140</v>
      </c>
      <c r="E155" s="39">
        <v>36.438699999999997</v>
      </c>
      <c r="F155" s="39">
        <v>77.088700000000003</v>
      </c>
      <c r="G155" s="39">
        <v>38.985900000000001</v>
      </c>
      <c r="H155" s="10">
        <f t="shared" si="11"/>
        <v>62.661746617466264</v>
      </c>
      <c r="I155" s="9">
        <f t="shared" si="12"/>
        <v>6.2661746617466263E-2</v>
      </c>
      <c r="J155" s="39" t="s">
        <v>164</v>
      </c>
    </row>
    <row r="156" spans="1:23" x14ac:dyDescent="0.35">
      <c r="A156" s="2" t="str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N</v>
      </c>
      <c r="B156" s="10" t="str">
        <f t="shared" si="10"/>
        <v>43501N</v>
      </c>
      <c r="C156" s="55">
        <v>43501</v>
      </c>
      <c r="D156" s="39" t="s">
        <v>187</v>
      </c>
      <c r="E156" s="39">
        <v>25.866099999999999</v>
      </c>
      <c r="F156" s="39">
        <v>62.808100000000003</v>
      </c>
      <c r="G156" s="39">
        <v>33.708100000000002</v>
      </c>
      <c r="H156" s="10">
        <f t="shared" si="11"/>
        <v>212.27870716257922</v>
      </c>
      <c r="I156" s="9">
        <f t="shared" si="12"/>
        <v>0.21227870716257935</v>
      </c>
      <c r="J156" s="39" t="s">
        <v>166</v>
      </c>
      <c r="S156" s="1"/>
      <c r="T156" s="1"/>
      <c r="W156" s="124"/>
    </row>
    <row r="157" spans="1:23" x14ac:dyDescent="0.35">
      <c r="A157" s="2" t="str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A</v>
      </c>
      <c r="B157" s="10" t="str">
        <f t="shared" si="10"/>
        <v>43502A</v>
      </c>
      <c r="C157" s="55">
        <v>43502</v>
      </c>
      <c r="D157" s="39" t="s">
        <v>76</v>
      </c>
      <c r="E157" s="39">
        <v>26.584499999999998</v>
      </c>
      <c r="F157" s="39">
        <v>59.280299999999997</v>
      </c>
      <c r="G157" s="39">
        <v>26.799499999999998</v>
      </c>
      <c r="H157" s="10">
        <f t="shared" si="11"/>
        <v>6.5757681414738238</v>
      </c>
      <c r="I157" s="9">
        <f t="shared" si="12"/>
        <v>6.575768141473759E-3</v>
      </c>
      <c r="J157" s="39" t="s">
        <v>164</v>
      </c>
      <c r="W157" s="112"/>
    </row>
    <row r="158" spans="1:23" x14ac:dyDescent="0.35">
      <c r="A158" s="2" t="str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B</v>
      </c>
      <c r="B158" s="10" t="str">
        <f t="shared" si="10"/>
        <v>43502B</v>
      </c>
      <c r="C158" s="55">
        <v>43502</v>
      </c>
      <c r="D158" s="39" t="s">
        <v>77</v>
      </c>
      <c r="E158" s="39">
        <v>25.635300000000001</v>
      </c>
      <c r="F158" s="39">
        <v>61.6462</v>
      </c>
      <c r="G158" s="39">
        <v>25.925899999999999</v>
      </c>
      <c r="H158" s="10">
        <f t="shared" si="11"/>
        <v>8.0697788725079835</v>
      </c>
      <c r="I158" s="9">
        <f t="shared" si="12"/>
        <v>8.0697788725080377E-3</v>
      </c>
      <c r="J158" s="39" t="s">
        <v>164</v>
      </c>
    </row>
    <row r="159" spans="1:23" x14ac:dyDescent="0.35">
      <c r="A159" s="2" t="str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J</v>
      </c>
      <c r="B159" s="10" t="str">
        <f t="shared" si="10"/>
        <v>43502J</v>
      </c>
      <c r="C159" s="55">
        <v>43502</v>
      </c>
      <c r="D159" s="39" t="s">
        <v>78</v>
      </c>
      <c r="E159" s="39">
        <v>25.855</v>
      </c>
      <c r="F159" s="39">
        <v>71.218500000000006</v>
      </c>
      <c r="G159" s="39">
        <v>27.5534</v>
      </c>
      <c r="H159" s="10">
        <f t="shared" si="11"/>
        <v>37.439791903182055</v>
      </c>
      <c r="I159" s="9">
        <f t="shared" si="12"/>
        <v>3.7439791903181918E-2</v>
      </c>
      <c r="J159" s="39" t="s">
        <v>164</v>
      </c>
    </row>
    <row r="160" spans="1:23" x14ac:dyDescent="0.35">
      <c r="A160" s="2" t="str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K</v>
      </c>
      <c r="B160" s="10" t="str">
        <f t="shared" si="10"/>
        <v>43502K</v>
      </c>
      <c r="C160" s="55">
        <v>43502</v>
      </c>
      <c r="D160" s="39" t="s">
        <v>138</v>
      </c>
      <c r="E160" s="39">
        <v>24.721</v>
      </c>
      <c r="F160" s="39">
        <v>59.949100000000001</v>
      </c>
      <c r="G160" s="39">
        <v>26.386199999999999</v>
      </c>
      <c r="H160" s="10">
        <f t="shared" si="11"/>
        <v>47.269083487329681</v>
      </c>
      <c r="I160" s="9">
        <f t="shared" si="12"/>
        <v>4.7269083487329722E-2</v>
      </c>
      <c r="J160" s="39" t="s">
        <v>164</v>
      </c>
    </row>
    <row r="161" spans="1:23" x14ac:dyDescent="0.35">
      <c r="A161" s="2" t="str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L</v>
      </c>
      <c r="B161" s="10" t="str">
        <f t="shared" si="10"/>
        <v>43502L</v>
      </c>
      <c r="C161" s="55">
        <v>43502</v>
      </c>
      <c r="D161" s="39" t="s">
        <v>140</v>
      </c>
      <c r="E161" s="39">
        <v>32.637300000000003</v>
      </c>
      <c r="F161" s="39">
        <v>63.417099999999998</v>
      </c>
      <c r="G161" s="39">
        <v>34.0364</v>
      </c>
      <c r="H161" s="10">
        <f t="shared" si="11"/>
        <v>45.455136160728699</v>
      </c>
      <c r="I161" s="9">
        <f t="shared" si="12"/>
        <v>4.5455136160728715E-2</v>
      </c>
      <c r="J161" s="39" t="s">
        <v>164</v>
      </c>
    </row>
    <row r="162" spans="1:23" x14ac:dyDescent="0.35">
      <c r="A162" s="2" t="str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N</v>
      </c>
      <c r="B162" s="10" t="str">
        <f t="shared" si="10"/>
        <v>43503N</v>
      </c>
      <c r="C162" s="55">
        <v>43503</v>
      </c>
      <c r="D162" s="39" t="s">
        <v>187</v>
      </c>
      <c r="E162" s="39">
        <v>25.852599999999999</v>
      </c>
      <c r="F162" s="39">
        <v>54.543199999999999</v>
      </c>
      <c r="G162" s="39">
        <v>32.9392</v>
      </c>
      <c r="H162" s="10">
        <f t="shared" si="11"/>
        <v>247.00075983074598</v>
      </c>
      <c r="I162" s="9">
        <f t="shared" si="12"/>
        <v>0.24700075983074599</v>
      </c>
      <c r="J162" s="39" t="s">
        <v>167</v>
      </c>
      <c r="S162" s="1"/>
      <c r="T162" s="1"/>
      <c r="W162" s="124"/>
    </row>
    <row r="163" spans="1:23" x14ac:dyDescent="0.35">
      <c r="A163" s="2" t="str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A</v>
      </c>
      <c r="B163" s="10" t="str">
        <f t="shared" si="10"/>
        <v>43504A</v>
      </c>
      <c r="C163" s="55">
        <v>43504</v>
      </c>
      <c r="D163" s="39" t="s">
        <v>76</v>
      </c>
      <c r="E163" s="39">
        <v>26.5867</v>
      </c>
      <c r="F163" s="39">
        <v>54.558799999999998</v>
      </c>
      <c r="G163" s="39">
        <v>26.834399999999999</v>
      </c>
      <c r="H163" s="10">
        <f t="shared" si="11"/>
        <v>8.8552521977255303</v>
      </c>
      <c r="I163" s="9">
        <f t="shared" si="12"/>
        <v>8.8552521977255383E-3</v>
      </c>
      <c r="J163" s="39" t="s">
        <v>218</v>
      </c>
      <c r="S163" s="1"/>
      <c r="T163" s="1"/>
      <c r="W163" s="124"/>
    </row>
    <row r="164" spans="1:23" x14ac:dyDescent="0.35">
      <c r="A164" s="2" t="str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B</v>
      </c>
      <c r="B164" s="10" t="str">
        <f t="shared" si="10"/>
        <v>43504B</v>
      </c>
      <c r="C164" s="55">
        <v>43504</v>
      </c>
      <c r="D164" s="39" t="s">
        <v>77</v>
      </c>
      <c r="E164" s="39">
        <v>25.6297</v>
      </c>
      <c r="F164" s="39">
        <v>56.31</v>
      </c>
      <c r="G164" s="39">
        <v>25.783300000000001</v>
      </c>
      <c r="H164" s="10">
        <f t="shared" si="11"/>
        <v>5.0064699497723568</v>
      </c>
      <c r="I164" s="9">
        <f t="shared" si="12"/>
        <v>5.0064699497723852E-3</v>
      </c>
      <c r="J164" s="39" t="s">
        <v>164</v>
      </c>
      <c r="S164" s="1"/>
      <c r="T164" s="1"/>
      <c r="W164" s="124"/>
    </row>
    <row r="165" spans="1:23" x14ac:dyDescent="0.35">
      <c r="A165" s="2" t="str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J</v>
      </c>
      <c r="B165" s="10" t="str">
        <f t="shared" si="10"/>
        <v>43504J</v>
      </c>
      <c r="C165" s="55">
        <v>43504</v>
      </c>
      <c r="D165" s="39" t="s">
        <v>78</v>
      </c>
      <c r="E165" s="39">
        <v>25.849299999999999</v>
      </c>
      <c r="F165" s="39">
        <v>64.117900000000006</v>
      </c>
      <c r="G165" s="39">
        <v>27.825500000000002</v>
      </c>
      <c r="H165" s="10">
        <f t="shared" si="11"/>
        <v>51.640248140773423</v>
      </c>
      <c r="I165" s="9">
        <f t="shared" si="12"/>
        <v>5.1640248140773504E-2</v>
      </c>
      <c r="J165" s="39" t="s">
        <v>164</v>
      </c>
      <c r="S165" s="1"/>
      <c r="T165" s="1"/>
      <c r="W165" s="124"/>
    </row>
    <row r="166" spans="1:23" x14ac:dyDescent="0.35">
      <c r="A166" s="2" t="str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K</v>
      </c>
      <c r="B166" s="10" t="str">
        <f t="shared" si="10"/>
        <v>43504K</v>
      </c>
      <c r="C166" s="55">
        <v>43504</v>
      </c>
      <c r="D166" s="39" t="s">
        <v>138</v>
      </c>
      <c r="E166" s="39">
        <v>24.711300000000001</v>
      </c>
      <c r="F166" s="39">
        <v>58.794699999999999</v>
      </c>
      <c r="G166" s="39">
        <v>26.654499999999999</v>
      </c>
      <c r="H166" s="10">
        <f t="shared" si="11"/>
        <v>57.013091416936028</v>
      </c>
      <c r="I166" s="9">
        <f t="shared" si="12"/>
        <v>5.7013091416936001E-2</v>
      </c>
      <c r="J166" s="39" t="s">
        <v>164</v>
      </c>
      <c r="S166" s="1"/>
      <c r="T166" s="1"/>
      <c r="W166" s="124"/>
    </row>
    <row r="167" spans="1:23" x14ac:dyDescent="0.35">
      <c r="A167" s="2" t="str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L</v>
      </c>
      <c r="B167" s="10" t="str">
        <f t="shared" si="10"/>
        <v>43504L</v>
      </c>
      <c r="C167" s="55">
        <v>43504</v>
      </c>
      <c r="D167" s="39" t="s">
        <v>140</v>
      </c>
      <c r="E167" s="39">
        <v>32.628700000000002</v>
      </c>
      <c r="F167" s="39">
        <v>61.924300000000002</v>
      </c>
      <c r="G167" s="39">
        <v>34.358499999999999</v>
      </c>
      <c r="H167" s="10">
        <f t="shared" si="11"/>
        <v>59.046409699750043</v>
      </c>
      <c r="I167" s="9">
        <f t="shared" si="12"/>
        <v>5.9046409699750058E-2</v>
      </c>
      <c r="J167" s="39" t="s">
        <v>164</v>
      </c>
      <c r="W167" s="112"/>
    </row>
    <row r="168" spans="1:23" x14ac:dyDescent="0.35">
      <c r="A168" s="2" t="str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A</v>
      </c>
      <c r="B168" s="10" t="str">
        <f t="shared" si="10"/>
        <v>43507A</v>
      </c>
      <c r="C168" s="55">
        <v>43507</v>
      </c>
      <c r="D168" s="39" t="s">
        <v>76</v>
      </c>
      <c r="E168" s="39">
        <v>26.572500000000002</v>
      </c>
      <c r="F168" s="39">
        <v>60.860100000000003</v>
      </c>
      <c r="G168" s="39">
        <v>26.827200000000001</v>
      </c>
      <c r="H168" s="10">
        <f t="shared" si="11"/>
        <v>7.4283414412207245</v>
      </c>
      <c r="I168" s="9">
        <f t="shared" si="12"/>
        <v>7.4283414412207316E-3</v>
      </c>
      <c r="J168" s="39" t="s">
        <v>218</v>
      </c>
    </row>
    <row r="169" spans="1:23" x14ac:dyDescent="0.35">
      <c r="A169" s="2" t="str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B</v>
      </c>
      <c r="B169" s="10" t="str">
        <f t="shared" si="10"/>
        <v>43507B</v>
      </c>
      <c r="C169" s="55">
        <v>43507</v>
      </c>
      <c r="D169" s="39" t="s">
        <v>77</v>
      </c>
      <c r="E169" s="39">
        <v>25.625399999999999</v>
      </c>
      <c r="F169" s="39">
        <v>59.316600000000001</v>
      </c>
      <c r="G169" s="39">
        <v>25.8081</v>
      </c>
      <c r="H169" s="10">
        <f t="shared" si="11"/>
        <v>5.4227810229377553</v>
      </c>
      <c r="I169" s="9">
        <f t="shared" si="12"/>
        <v>5.422781022937806E-3</v>
      </c>
      <c r="J169" s="39" t="s">
        <v>164</v>
      </c>
    </row>
    <row r="170" spans="1:23" x14ac:dyDescent="0.35">
      <c r="A170" s="2" t="str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J</v>
      </c>
      <c r="B170" s="10" t="str">
        <f t="shared" si="10"/>
        <v>43507J</v>
      </c>
      <c r="C170" s="55">
        <v>43507</v>
      </c>
      <c r="D170" s="39" t="s">
        <v>78</v>
      </c>
      <c r="E170" s="39">
        <v>25.853200000000001</v>
      </c>
      <c r="F170" s="39">
        <v>72.785300000000007</v>
      </c>
      <c r="G170" s="39">
        <v>28.478400000000001</v>
      </c>
      <c r="H170" s="10">
        <f t="shared" si="11"/>
        <v>55.936129003389993</v>
      </c>
      <c r="I170" s="9">
        <f t="shared" si="12"/>
        <v>5.5936129003389956E-2</v>
      </c>
      <c r="J170" s="39" t="s">
        <v>164</v>
      </c>
    </row>
    <row r="171" spans="1:23" x14ac:dyDescent="0.35">
      <c r="A171" s="2" t="str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K</v>
      </c>
      <c r="B171" s="10" t="str">
        <f t="shared" si="10"/>
        <v>43507K</v>
      </c>
      <c r="C171" s="55">
        <v>43507</v>
      </c>
      <c r="D171" s="39" t="s">
        <v>138</v>
      </c>
      <c r="E171" s="39">
        <v>24.7072</v>
      </c>
      <c r="F171" s="39">
        <v>71.892600000000002</v>
      </c>
      <c r="G171" s="39">
        <v>27.619</v>
      </c>
      <c r="H171" s="10">
        <f t="shared" si="11"/>
        <v>61.70976615648059</v>
      </c>
      <c r="I171" s="9">
        <f t="shared" si="12"/>
        <v>6.1709766156480605E-2</v>
      </c>
      <c r="J171" s="39" t="s">
        <v>164</v>
      </c>
    </row>
    <row r="172" spans="1:23" x14ac:dyDescent="0.35">
      <c r="A172" s="2" t="str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L</v>
      </c>
      <c r="B172" s="10" t="str">
        <f t="shared" si="10"/>
        <v>43507L</v>
      </c>
      <c r="C172" s="55">
        <v>43507</v>
      </c>
      <c r="D172" s="39" t="s">
        <v>140</v>
      </c>
      <c r="E172" s="39">
        <v>32.603499999999997</v>
      </c>
      <c r="F172" s="39">
        <v>75.126099999999994</v>
      </c>
      <c r="G172" s="39">
        <v>35.088999999999999</v>
      </c>
      <c r="H172" s="10">
        <f t="shared" si="11"/>
        <v>58.451270618447644</v>
      </c>
      <c r="I172" s="9">
        <f t="shared" si="12"/>
        <v>5.8451270618447682E-2</v>
      </c>
      <c r="J172" s="39" t="s">
        <v>164</v>
      </c>
      <c r="W172" s="112"/>
    </row>
    <row r="173" spans="1:23" x14ac:dyDescent="0.35">
      <c r="A173" s="2" t="str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A</v>
      </c>
      <c r="B173" s="10" t="str">
        <f t="shared" si="10"/>
        <v>43509A</v>
      </c>
      <c r="C173" s="55">
        <v>43509</v>
      </c>
      <c r="D173" s="39" t="s">
        <v>76</v>
      </c>
      <c r="E173" s="39">
        <v>26.586500000000001</v>
      </c>
      <c r="F173" s="39">
        <v>61.577199999999998</v>
      </c>
      <c r="G173" s="39">
        <v>27.014900000000001</v>
      </c>
      <c r="H173" s="10">
        <f t="shared" si="11"/>
        <v>12.243253207280791</v>
      </c>
      <c r="I173" s="9">
        <f t="shared" si="12"/>
        <v>1.2243253207280924E-2</v>
      </c>
      <c r="J173" s="39" t="s">
        <v>164</v>
      </c>
    </row>
    <row r="174" spans="1:23" x14ac:dyDescent="0.35">
      <c r="A174" s="2" t="str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B</v>
      </c>
      <c r="B174" s="10" t="str">
        <f t="shared" si="10"/>
        <v>43509B</v>
      </c>
      <c r="C174" s="55">
        <v>43509</v>
      </c>
      <c r="D174" s="39" t="s">
        <v>77</v>
      </c>
      <c r="E174" s="39">
        <v>25.623999999999999</v>
      </c>
      <c r="F174" s="39">
        <v>57.2667</v>
      </c>
      <c r="G174" s="39">
        <v>25.947500000000002</v>
      </c>
      <c r="H174" s="10">
        <f t="shared" si="11"/>
        <v>10.223527069434745</v>
      </c>
      <c r="I174" s="9">
        <f t="shared" si="12"/>
        <v>1.0223527069434746E-2</v>
      </c>
      <c r="J174" s="39" t="s">
        <v>164</v>
      </c>
      <c r="S174" s="1"/>
      <c r="T174" s="1"/>
      <c r="W174" s="124"/>
    </row>
    <row r="175" spans="1:23" x14ac:dyDescent="0.35">
      <c r="A175" s="2" t="str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J</v>
      </c>
      <c r="B175" s="10" t="str">
        <f t="shared" si="10"/>
        <v>43509J</v>
      </c>
      <c r="C175" s="55">
        <v>43509</v>
      </c>
      <c r="D175" s="39" t="s">
        <v>78</v>
      </c>
      <c r="E175" s="39">
        <v>25.842300000000002</v>
      </c>
      <c r="F175" s="39">
        <v>64.107100000000003</v>
      </c>
      <c r="G175" s="39">
        <v>28.430099999999999</v>
      </c>
      <c r="H175" s="10">
        <f t="shared" si="11"/>
        <v>67.628734502728292</v>
      </c>
      <c r="I175" s="9">
        <f t="shared" si="12"/>
        <v>6.7628734502728216E-2</v>
      </c>
      <c r="J175" s="39" t="s">
        <v>164</v>
      </c>
      <c r="W175" s="112"/>
    </row>
    <row r="176" spans="1:23" x14ac:dyDescent="0.35">
      <c r="A176" s="2" t="str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K</v>
      </c>
      <c r="B176" s="10" t="str">
        <f t="shared" si="10"/>
        <v>43509K</v>
      </c>
      <c r="C176" s="55">
        <v>43509</v>
      </c>
      <c r="D176" s="39" t="s">
        <v>138</v>
      </c>
      <c r="E176" s="39">
        <v>24.705300000000001</v>
      </c>
      <c r="F176" s="39">
        <v>68.089100000000002</v>
      </c>
      <c r="G176" s="39">
        <v>27.4709</v>
      </c>
      <c r="H176" s="10">
        <f t="shared" si="11"/>
        <v>63.747297378284038</v>
      </c>
      <c r="I176" s="9">
        <f t="shared" si="12"/>
        <v>6.3747297378283996E-2</v>
      </c>
      <c r="J176" s="39" t="s">
        <v>164</v>
      </c>
    </row>
    <row r="177" spans="1:23" x14ac:dyDescent="0.35">
      <c r="A177" s="2" t="str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N</v>
      </c>
      <c r="B177" s="10" t="str">
        <f t="shared" si="10"/>
        <v>43510N</v>
      </c>
      <c r="C177" s="55">
        <v>43510</v>
      </c>
      <c r="D177" s="39" t="s">
        <v>187</v>
      </c>
      <c r="E177" s="39">
        <v>24.7059</v>
      </c>
      <c r="F177" s="39">
        <v>81.094800000000006</v>
      </c>
      <c r="G177" s="39">
        <v>35.014400000000002</v>
      </c>
      <c r="H177" s="10">
        <f t="shared" si="11"/>
        <v>182.81080141659086</v>
      </c>
      <c r="I177" s="9">
        <f t="shared" si="12"/>
        <v>0.1828108014165909</v>
      </c>
      <c r="J177" s="39" t="s">
        <v>207</v>
      </c>
    </row>
    <row r="178" spans="1:23" x14ac:dyDescent="0.35">
      <c r="A178" s="2" t="str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A</v>
      </c>
      <c r="B178" s="10" t="str">
        <f t="shared" si="10"/>
        <v>43511A</v>
      </c>
      <c r="C178" s="55">
        <v>43511</v>
      </c>
      <c r="D178" s="39" t="s">
        <v>76</v>
      </c>
      <c r="E178" s="39">
        <v>26.586200000000002</v>
      </c>
      <c r="F178" s="39">
        <v>65.387500000000003</v>
      </c>
      <c r="G178" s="39">
        <v>27.202200000000001</v>
      </c>
      <c r="H178" s="10">
        <f t="shared" si="11"/>
        <v>15.875756740109214</v>
      </c>
      <c r="I178" s="9">
        <f t="shared" si="12"/>
        <v>1.5875756740109215E-2</v>
      </c>
      <c r="J178" s="39" t="s">
        <v>218</v>
      </c>
    </row>
    <row r="179" spans="1:23" x14ac:dyDescent="0.35">
      <c r="A179" s="2" t="str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B</v>
      </c>
      <c r="B179" s="10" t="str">
        <f t="shared" si="10"/>
        <v>43511B</v>
      </c>
      <c r="C179" s="55">
        <v>43511</v>
      </c>
      <c r="D179" s="39" t="s">
        <v>77</v>
      </c>
      <c r="E179" s="39">
        <v>25.627300000000002</v>
      </c>
      <c r="F179" s="39">
        <v>62.347999999999999</v>
      </c>
      <c r="G179" s="39">
        <v>26.0504</v>
      </c>
      <c r="H179" s="10">
        <f t="shared" si="11"/>
        <v>11.522111506588875</v>
      </c>
      <c r="I179" s="9">
        <f t="shared" si="12"/>
        <v>1.1522111506588661E-2</v>
      </c>
      <c r="J179" s="39" t="s">
        <v>164</v>
      </c>
    </row>
    <row r="180" spans="1:23" x14ac:dyDescent="0.35">
      <c r="A180" s="2" t="str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J</v>
      </c>
      <c r="B180" s="10" t="str">
        <f t="shared" si="10"/>
        <v>43511J</v>
      </c>
      <c r="C180" s="55">
        <v>43511</v>
      </c>
      <c r="D180" s="39" t="s">
        <v>78</v>
      </c>
      <c r="E180" s="39">
        <v>25.851500000000001</v>
      </c>
      <c r="F180" s="39">
        <v>75.461299999999994</v>
      </c>
      <c r="G180" s="39">
        <v>29.395800000000001</v>
      </c>
      <c r="H180" s="10">
        <f t="shared" si="11"/>
        <v>71.443545428524217</v>
      </c>
      <c r="I180" s="9">
        <f t="shared" si="12"/>
        <v>7.1443545428524158E-2</v>
      </c>
      <c r="J180" s="39" t="s">
        <v>164</v>
      </c>
      <c r="W180" s="112"/>
    </row>
    <row r="181" spans="1:23" x14ac:dyDescent="0.35">
      <c r="A181" s="2" t="str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K</v>
      </c>
      <c r="B181" s="10" t="str">
        <f t="shared" si="10"/>
        <v>43511K</v>
      </c>
      <c r="C181" s="55">
        <v>43511</v>
      </c>
      <c r="D181" s="39" t="s">
        <v>138</v>
      </c>
      <c r="E181" s="39">
        <v>24.7026</v>
      </c>
      <c r="F181" s="39">
        <v>67.662000000000006</v>
      </c>
      <c r="G181" s="39">
        <v>27.265799999999999</v>
      </c>
      <c r="H181" s="10">
        <f t="shared" si="11"/>
        <v>59.665637788237227</v>
      </c>
      <c r="I181" s="9">
        <f t="shared" si="12"/>
        <v>5.9665637788237191E-2</v>
      </c>
      <c r="J181" s="39" t="s">
        <v>164</v>
      </c>
    </row>
    <row r="182" spans="1:23" x14ac:dyDescent="0.35">
      <c r="A182" s="2" t="str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A</v>
      </c>
      <c r="B182" s="10" t="str">
        <f t="shared" si="10"/>
        <v>43514A</v>
      </c>
      <c r="C182" s="55">
        <v>43514</v>
      </c>
      <c r="D182" s="39" t="s">
        <v>76</v>
      </c>
      <c r="E182" s="39">
        <v>26.582599999999999</v>
      </c>
      <c r="F182" s="39">
        <v>71.031199999999998</v>
      </c>
      <c r="G182" s="39">
        <v>27.557400000000001</v>
      </c>
      <c r="H182" s="10">
        <f t="shared" si="11"/>
        <v>21.930949456225886</v>
      </c>
      <c r="I182" s="9">
        <f t="shared" si="12"/>
        <v>2.1930949456225868E-2</v>
      </c>
      <c r="J182" s="39" t="s">
        <v>218</v>
      </c>
    </row>
    <row r="183" spans="1:23" x14ac:dyDescent="0.35">
      <c r="A183" s="2" t="str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B</v>
      </c>
      <c r="B183" s="10" t="str">
        <f t="shared" si="10"/>
        <v>43514B</v>
      </c>
      <c r="C183" s="55">
        <v>43514</v>
      </c>
      <c r="D183" s="39" t="s">
        <v>77</v>
      </c>
      <c r="E183" s="39">
        <v>25.627600000000001</v>
      </c>
      <c r="F183" s="39">
        <v>66.278000000000006</v>
      </c>
      <c r="G183" s="39">
        <v>26.134899999999998</v>
      </c>
      <c r="H183" s="10">
        <f t="shared" si="11"/>
        <v>12.479581996733048</v>
      </c>
      <c r="I183" s="9">
        <f t="shared" si="12"/>
        <v>1.2479581996733158E-2</v>
      </c>
      <c r="J183" s="39" t="s">
        <v>164</v>
      </c>
    </row>
    <row r="184" spans="1:23" x14ac:dyDescent="0.35">
      <c r="A184" s="2" t="str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J</v>
      </c>
      <c r="B184" s="10" t="str">
        <f t="shared" si="10"/>
        <v>43514J</v>
      </c>
      <c r="C184" s="55">
        <v>43514</v>
      </c>
      <c r="D184" s="39" t="s">
        <v>78</v>
      </c>
      <c r="E184" s="39">
        <v>32.623800000000003</v>
      </c>
      <c r="F184" s="39">
        <v>74.429199999999994</v>
      </c>
      <c r="G184" s="39">
        <v>35.376800000000003</v>
      </c>
      <c r="H184" s="10">
        <f t="shared" si="11"/>
        <v>65.852736727791154</v>
      </c>
      <c r="I184" s="9">
        <f t="shared" si="12"/>
        <v>6.5852736727791128E-2</v>
      </c>
      <c r="J184" s="39" t="s">
        <v>164</v>
      </c>
    </row>
    <row r="185" spans="1:23" x14ac:dyDescent="0.35">
      <c r="A185" s="2" t="str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K</v>
      </c>
      <c r="B185" s="10" t="str">
        <f t="shared" ref="B185:B210" si="13">+CONCATENATE(C185,A185)</f>
        <v>43514K</v>
      </c>
      <c r="C185" s="55">
        <v>43514</v>
      </c>
      <c r="D185" s="39" t="s">
        <v>138</v>
      </c>
      <c r="E185" s="39">
        <v>24.6995</v>
      </c>
      <c r="F185" s="39">
        <v>62.130800000000001</v>
      </c>
      <c r="G185" s="39">
        <v>27.377400000000002</v>
      </c>
      <c r="H185" s="10">
        <f t="shared" ref="H185:H210" si="14">IFERROR((G185-E185)/(F185-E185)*1000,0)</f>
        <v>71.541731118075006</v>
      </c>
      <c r="I185" s="9">
        <f t="shared" ref="I185:I210" si="15">IFERROR(1-(F185-G185)/(F185-E185),0)</f>
        <v>7.1541731118075047E-2</v>
      </c>
      <c r="J185" s="39" t="s">
        <v>164</v>
      </c>
    </row>
    <row r="186" spans="1:23" x14ac:dyDescent="0.35">
      <c r="A186" s="2" t="str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L</v>
      </c>
      <c r="B186" s="10" t="str">
        <f t="shared" si="13"/>
        <v>43514L</v>
      </c>
      <c r="C186" s="55">
        <v>43514</v>
      </c>
      <c r="D186" s="39" t="s">
        <v>140</v>
      </c>
      <c r="E186" s="39">
        <v>32.722200000000001</v>
      </c>
      <c r="F186" s="39">
        <v>75.066400000000002</v>
      </c>
      <c r="G186" s="39">
        <v>35.465400000000002</v>
      </c>
      <c r="H186" s="10">
        <f t="shared" si="14"/>
        <v>64.783370567870023</v>
      </c>
      <c r="I186" s="9">
        <f t="shared" si="15"/>
        <v>6.478337056786998E-2</v>
      </c>
      <c r="J186" s="39" t="s">
        <v>164</v>
      </c>
    </row>
    <row r="187" spans="1:23" x14ac:dyDescent="0.35">
      <c r="A187" s="2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0</v>
      </c>
      <c r="B187" s="10" t="str">
        <f t="shared" si="13"/>
        <v>435150</v>
      </c>
      <c r="C187" s="55">
        <v>43515</v>
      </c>
      <c r="D187" s="39" t="s">
        <v>208</v>
      </c>
      <c r="E187" s="39">
        <v>26.580300000000001</v>
      </c>
      <c r="F187" s="39">
        <v>74.003299999999996</v>
      </c>
      <c r="G187" s="39">
        <v>27.647400000000001</v>
      </c>
      <c r="H187" s="10">
        <f t="shared" si="14"/>
        <v>22.501739662189234</v>
      </c>
      <c r="I187" s="9">
        <f t="shared" si="15"/>
        <v>2.2501739662189268E-2</v>
      </c>
      <c r="J187" s="39" t="s">
        <v>121</v>
      </c>
    </row>
    <row r="188" spans="1:23" x14ac:dyDescent="0.35">
      <c r="A188" s="2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0</v>
      </c>
      <c r="B188" s="10" t="str">
        <f t="shared" si="13"/>
        <v>435150</v>
      </c>
      <c r="C188" s="55">
        <v>43515</v>
      </c>
      <c r="D188" s="39" t="s">
        <v>209</v>
      </c>
      <c r="E188" s="39">
        <v>25.6205</v>
      </c>
      <c r="F188" s="39">
        <v>82.430899999999994</v>
      </c>
      <c r="G188" s="39">
        <v>26.080100000000002</v>
      </c>
      <c r="H188" s="10">
        <f t="shared" si="14"/>
        <v>8.090068015715465</v>
      </c>
      <c r="I188" s="9">
        <f t="shared" si="15"/>
        <v>8.0900680157154348E-3</v>
      </c>
      <c r="J188" s="39" t="s">
        <v>121</v>
      </c>
    </row>
    <row r="189" spans="1:23" x14ac:dyDescent="0.35">
      <c r="A189" s="2" t="str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A</v>
      </c>
      <c r="B189" s="10" t="str">
        <f t="shared" si="13"/>
        <v>43516A</v>
      </c>
      <c r="C189" s="55">
        <v>43516</v>
      </c>
      <c r="D189" s="39" t="s">
        <v>76</v>
      </c>
      <c r="E189" s="39">
        <v>26.595500000000001</v>
      </c>
      <c r="F189" s="39">
        <v>67.056299999999993</v>
      </c>
      <c r="G189" s="39">
        <v>27.174499999999998</v>
      </c>
      <c r="H189" s="10">
        <f t="shared" si="14"/>
        <v>14.31014710534634</v>
      </c>
      <c r="I189" s="9">
        <f t="shared" si="15"/>
        <v>1.4310147105346283E-2</v>
      </c>
      <c r="J189" s="39" t="s">
        <v>218</v>
      </c>
    </row>
    <row r="190" spans="1:23" x14ac:dyDescent="0.35">
      <c r="A190" s="2" t="str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B</v>
      </c>
      <c r="B190" s="10" t="str">
        <f t="shared" si="13"/>
        <v>43516B</v>
      </c>
      <c r="C190" s="55">
        <v>43516</v>
      </c>
      <c r="D190" s="39" t="s">
        <v>77</v>
      </c>
      <c r="E190" s="39">
        <v>25.626000000000001</v>
      </c>
      <c r="F190" s="39">
        <v>69.183800000000005</v>
      </c>
      <c r="G190" s="39">
        <v>26.013200000000001</v>
      </c>
      <c r="H190" s="10">
        <f t="shared" si="14"/>
        <v>8.8893378453457252</v>
      </c>
      <c r="I190" s="9">
        <f t="shared" si="15"/>
        <v>8.889337845345513E-3</v>
      </c>
      <c r="J190" s="39" t="s">
        <v>164</v>
      </c>
    </row>
    <row r="191" spans="1:23" x14ac:dyDescent="0.35">
      <c r="A191" s="2" t="str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J</v>
      </c>
      <c r="B191" s="10" t="str">
        <f t="shared" si="13"/>
        <v>43516J</v>
      </c>
      <c r="C191" s="55">
        <v>43516</v>
      </c>
      <c r="D191" s="39" t="s">
        <v>78</v>
      </c>
      <c r="E191" s="39">
        <v>32.6295</v>
      </c>
      <c r="F191" s="39">
        <v>76.865499999999997</v>
      </c>
      <c r="G191" s="39">
        <v>35.461199999999998</v>
      </c>
      <c r="H191" s="10">
        <f t="shared" si="14"/>
        <v>64.013473189257567</v>
      </c>
      <c r="I191" s="9">
        <f t="shared" si="15"/>
        <v>6.4013473189257541E-2</v>
      </c>
      <c r="J191" s="39" t="s">
        <v>164</v>
      </c>
    </row>
    <row r="192" spans="1:23" x14ac:dyDescent="0.35">
      <c r="A192" s="2" t="str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A</v>
      </c>
      <c r="B192" s="10" t="str">
        <f t="shared" si="13"/>
        <v>43518A</v>
      </c>
      <c r="C192" s="55">
        <v>43518</v>
      </c>
      <c r="D192" s="39" t="s">
        <v>76</v>
      </c>
      <c r="E192" s="39">
        <v>26.558399999999999</v>
      </c>
      <c r="F192" s="39">
        <v>72.78</v>
      </c>
      <c r="G192" s="39">
        <v>27.269200000000001</v>
      </c>
      <c r="H192" s="10">
        <f t="shared" si="14"/>
        <v>15.378091628156588</v>
      </c>
      <c r="I192" s="9">
        <f t="shared" si="15"/>
        <v>1.5378091628156509E-2</v>
      </c>
      <c r="J192" s="39" t="s">
        <v>164</v>
      </c>
    </row>
    <row r="193" spans="1:10" x14ac:dyDescent="0.35">
      <c r="A193" s="2" t="str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B</v>
      </c>
      <c r="B193" s="10" t="str">
        <f t="shared" si="13"/>
        <v>43518B</v>
      </c>
      <c r="C193" s="55">
        <v>43518</v>
      </c>
      <c r="D193" s="39" t="s">
        <v>77</v>
      </c>
      <c r="E193" s="39">
        <v>25.619399999999999</v>
      </c>
      <c r="F193" s="39">
        <v>66.326999999999998</v>
      </c>
      <c r="G193" s="39">
        <v>26.314</v>
      </c>
      <c r="H193" s="10">
        <f t="shared" si="14"/>
        <v>17.063152826499259</v>
      </c>
      <c r="I193" s="9">
        <f t="shared" si="15"/>
        <v>1.7063152826499284E-2</v>
      </c>
      <c r="J193" s="39" t="s">
        <v>164</v>
      </c>
    </row>
    <row r="194" spans="1:10" x14ac:dyDescent="0.35">
      <c r="A194" s="2" t="str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J</v>
      </c>
      <c r="B194" s="10" t="str">
        <f t="shared" si="13"/>
        <v>43518J</v>
      </c>
      <c r="C194" s="55">
        <v>43518</v>
      </c>
      <c r="D194" s="39" t="s">
        <v>78</v>
      </c>
      <c r="E194" s="39">
        <v>32.618000000000002</v>
      </c>
      <c r="F194" s="39">
        <v>74.888199999999998</v>
      </c>
      <c r="G194" s="39">
        <v>35.3874</v>
      </c>
      <c r="H194" s="10">
        <f t="shared" si="14"/>
        <v>65.516605078755191</v>
      </c>
      <c r="I194" s="9">
        <f t="shared" si="15"/>
        <v>6.551660507875523E-2</v>
      </c>
      <c r="J194" s="39" t="s">
        <v>164</v>
      </c>
    </row>
    <row r="195" spans="1:10" x14ac:dyDescent="0.35">
      <c r="A195" s="2" t="str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K</v>
      </c>
      <c r="B195" s="10" t="str">
        <f t="shared" si="13"/>
        <v>43518K</v>
      </c>
      <c r="C195" s="55">
        <v>43518</v>
      </c>
      <c r="D195" s="39" t="s">
        <v>138</v>
      </c>
      <c r="E195" s="39">
        <v>32.718299999999999</v>
      </c>
      <c r="F195" s="39">
        <v>71.495099999999994</v>
      </c>
      <c r="G195" s="39">
        <v>35.220100000000002</v>
      </c>
      <c r="H195" s="10">
        <f t="shared" si="14"/>
        <v>64.517959192094324</v>
      </c>
      <c r="I195" s="9">
        <f t="shared" si="15"/>
        <v>6.4517959192094354E-2</v>
      </c>
      <c r="J195" s="39" t="s">
        <v>164</v>
      </c>
    </row>
    <row r="196" spans="1:10" x14ac:dyDescent="0.35">
      <c r="A196" s="2" t="str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A</v>
      </c>
      <c r="B196" s="10" t="str">
        <f t="shared" si="13"/>
        <v>43521A</v>
      </c>
      <c r="C196" s="55">
        <v>43521</v>
      </c>
      <c r="D196" s="39" t="s">
        <v>76</v>
      </c>
      <c r="E196" s="39">
        <v>26.561900000000001</v>
      </c>
      <c r="F196" s="39">
        <v>65.021600000000007</v>
      </c>
      <c r="G196" s="39">
        <v>27.497699999999998</v>
      </c>
      <c r="H196" s="10">
        <f t="shared" si="14"/>
        <v>24.331963067834558</v>
      </c>
      <c r="I196" s="9">
        <f t="shared" si="15"/>
        <v>2.4331963067834472E-2</v>
      </c>
      <c r="J196" s="39" t="s">
        <v>218</v>
      </c>
    </row>
    <row r="197" spans="1:10" x14ac:dyDescent="0.35">
      <c r="A197" s="2" t="str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B</v>
      </c>
      <c r="B197" s="10" t="str">
        <f t="shared" si="13"/>
        <v>43521B</v>
      </c>
      <c r="C197" s="55">
        <v>43521</v>
      </c>
      <c r="D197" s="39" t="s">
        <v>77</v>
      </c>
      <c r="E197" s="39">
        <v>25.620100000000001</v>
      </c>
      <c r="F197" s="39">
        <v>67.420500000000004</v>
      </c>
      <c r="G197" s="39">
        <v>26.261800000000001</v>
      </c>
      <c r="H197" s="10">
        <f t="shared" si="14"/>
        <v>15.351527736576685</v>
      </c>
      <c r="I197" s="9">
        <f t="shared" si="15"/>
        <v>1.5351527736576664E-2</v>
      </c>
      <c r="J197" s="39" t="s">
        <v>164</v>
      </c>
    </row>
    <row r="198" spans="1:10" x14ac:dyDescent="0.35">
      <c r="A198" s="2" t="str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J</v>
      </c>
      <c r="B198" s="10" t="str">
        <f t="shared" si="13"/>
        <v>43521J</v>
      </c>
      <c r="C198" s="55">
        <v>43521</v>
      </c>
      <c r="D198" s="39" t="s">
        <v>78</v>
      </c>
      <c r="E198" s="39">
        <v>32.610300000000002</v>
      </c>
      <c r="F198" s="39">
        <v>78.348799999999997</v>
      </c>
      <c r="G198" s="39">
        <v>35.958799999999997</v>
      </c>
      <c r="H198" s="10">
        <f t="shared" si="14"/>
        <v>73.209659258611339</v>
      </c>
      <c r="I198" s="9">
        <f t="shared" si="15"/>
        <v>7.3209659258611337E-2</v>
      </c>
      <c r="J198" s="39" t="s">
        <v>164</v>
      </c>
    </row>
    <row r="199" spans="1:10" x14ac:dyDescent="0.35">
      <c r="A199" s="2" t="str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K</v>
      </c>
      <c r="B199" s="10" t="str">
        <f t="shared" si="13"/>
        <v>43521K</v>
      </c>
      <c r="C199" s="55">
        <v>43521</v>
      </c>
      <c r="D199" s="39" t="s">
        <v>138</v>
      </c>
      <c r="E199" s="39">
        <v>32.715499999999999</v>
      </c>
      <c r="F199" s="39">
        <v>78.769599999999997</v>
      </c>
      <c r="G199" s="39">
        <v>36.637799999999999</v>
      </c>
      <c r="H199" s="10">
        <f t="shared" si="14"/>
        <v>85.167227239268598</v>
      </c>
      <c r="I199" s="9">
        <f t="shared" si="15"/>
        <v>8.5167227239268617E-2</v>
      </c>
      <c r="J199" s="39" t="s">
        <v>164</v>
      </c>
    </row>
    <row r="200" spans="1:10" x14ac:dyDescent="0.35">
      <c r="A200" s="2" t="str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L</v>
      </c>
      <c r="B200" s="10" t="str">
        <f t="shared" si="13"/>
        <v>43521L</v>
      </c>
      <c r="C200" s="55">
        <v>43521</v>
      </c>
      <c r="D200" s="39" t="s">
        <v>140</v>
      </c>
      <c r="E200" s="39">
        <v>24.706099999999999</v>
      </c>
      <c r="F200" s="39">
        <v>67.395099999999999</v>
      </c>
      <c r="G200" s="39">
        <v>27.4115</v>
      </c>
      <c r="H200" s="10">
        <f t="shared" si="14"/>
        <v>63.374639836960355</v>
      </c>
      <c r="I200" s="9">
        <f t="shared" si="15"/>
        <v>6.3374639836960456E-2</v>
      </c>
      <c r="J200" s="39" t="s">
        <v>164</v>
      </c>
    </row>
    <row r="201" spans="1:10" x14ac:dyDescent="0.35">
      <c r="A201" s="2" t="str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N</v>
      </c>
      <c r="B201" s="10" t="str">
        <f t="shared" si="13"/>
        <v>43522N</v>
      </c>
      <c r="C201" s="55">
        <v>43522</v>
      </c>
      <c r="D201" s="39" t="s">
        <v>187</v>
      </c>
      <c r="E201" s="39">
        <v>26.557500000000001</v>
      </c>
      <c r="F201" s="39">
        <v>74.017300000000006</v>
      </c>
      <c r="G201" s="39">
        <v>37.017899999999997</v>
      </c>
      <c r="H201" s="10">
        <f t="shared" si="14"/>
        <v>220.40548000623679</v>
      </c>
      <c r="I201" s="9">
        <f t="shared" si="15"/>
        <v>0.22040548000623672</v>
      </c>
      <c r="J201" s="39" t="s">
        <v>167</v>
      </c>
    </row>
    <row r="202" spans="1:10" x14ac:dyDescent="0.35">
      <c r="A202" s="2" t="str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P</v>
      </c>
      <c r="B202" s="10" t="str">
        <f t="shared" si="13"/>
        <v>43522P</v>
      </c>
      <c r="C202" s="55">
        <v>43522</v>
      </c>
      <c r="D202" s="39" t="s">
        <v>189</v>
      </c>
      <c r="E202" s="39">
        <v>24.6965</v>
      </c>
      <c r="F202" s="39">
        <v>67.685500000000005</v>
      </c>
      <c r="G202" s="39">
        <v>26.603100000000001</v>
      </c>
      <c r="H202" s="10">
        <f t="shared" si="14"/>
        <v>44.35088045779154</v>
      </c>
      <c r="I202" s="9">
        <f t="shared" si="15"/>
        <v>4.4350880457791453E-2</v>
      </c>
      <c r="J202" s="39" t="s">
        <v>210</v>
      </c>
    </row>
    <row r="203" spans="1:10" x14ac:dyDescent="0.35">
      <c r="A203" s="2" t="str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A</v>
      </c>
      <c r="B203" s="10" t="str">
        <f t="shared" si="13"/>
        <v>43523A</v>
      </c>
      <c r="C203" s="55">
        <v>43523</v>
      </c>
      <c r="D203" s="39" t="s">
        <v>76</v>
      </c>
      <c r="E203" s="39">
        <v>26.575500000000002</v>
      </c>
      <c r="F203" s="39">
        <v>74.825100000000006</v>
      </c>
      <c r="G203" s="39">
        <v>26.8948</v>
      </c>
      <c r="H203" s="10">
        <f t="shared" si="14"/>
        <v>6.6176714418357534</v>
      </c>
      <c r="I203" s="9">
        <f t="shared" si="15"/>
        <v>6.6176714418357818E-3</v>
      </c>
      <c r="J203" s="39" t="s">
        <v>218</v>
      </c>
    </row>
    <row r="204" spans="1:10" x14ac:dyDescent="0.35">
      <c r="A204" s="2" t="str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B</v>
      </c>
      <c r="B204" s="10" t="str">
        <f t="shared" si="13"/>
        <v>43523B</v>
      </c>
      <c r="C204" s="55">
        <v>43523</v>
      </c>
      <c r="D204" s="39" t="s">
        <v>77</v>
      </c>
      <c r="E204" s="39">
        <v>25.621300000000002</v>
      </c>
      <c r="F204" s="39">
        <v>68.817400000000006</v>
      </c>
      <c r="G204" s="39">
        <v>25.946300000000001</v>
      </c>
      <c r="H204" s="10">
        <f t="shared" si="14"/>
        <v>7.5238273825646127</v>
      </c>
      <c r="I204" s="9">
        <f t="shared" si="15"/>
        <v>7.5238273825645186E-3</v>
      </c>
      <c r="J204" s="39" t="s">
        <v>210</v>
      </c>
    </row>
    <row r="205" spans="1:10" x14ac:dyDescent="0.35">
      <c r="A205" s="2" t="str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J</v>
      </c>
      <c r="B205" s="10" t="str">
        <f t="shared" si="13"/>
        <v>43523J</v>
      </c>
      <c r="C205" s="55">
        <v>43523</v>
      </c>
      <c r="D205" s="39" t="s">
        <v>78</v>
      </c>
      <c r="E205" s="39">
        <v>32.612400000000001</v>
      </c>
      <c r="F205" s="39">
        <v>76.147999999999996</v>
      </c>
      <c r="G205" s="39">
        <v>36.188899999999997</v>
      </c>
      <c r="H205" s="10">
        <f t="shared" si="14"/>
        <v>82.15115905144286</v>
      </c>
      <c r="I205" s="9">
        <f t="shared" si="15"/>
        <v>8.2151159051442879E-2</v>
      </c>
      <c r="J205" s="39" t="s">
        <v>210</v>
      </c>
    </row>
    <row r="206" spans="1:10" x14ac:dyDescent="0.35">
      <c r="A206" s="2" t="str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K</v>
      </c>
      <c r="B206" s="10" t="str">
        <f t="shared" si="13"/>
        <v>43523K</v>
      </c>
      <c r="C206" s="55">
        <v>43523</v>
      </c>
      <c r="D206" s="39" t="s">
        <v>138</v>
      </c>
      <c r="E206" s="39">
        <v>32.713700000000003</v>
      </c>
      <c r="F206" s="39">
        <v>77.873699999999999</v>
      </c>
      <c r="G206" s="39">
        <v>36.166699999999999</v>
      </c>
      <c r="H206" s="10">
        <f t="shared" si="14"/>
        <v>76.461470327723561</v>
      </c>
      <c r="I206" s="9">
        <f t="shared" si="15"/>
        <v>7.6461470327723546E-2</v>
      </c>
      <c r="J206" s="39" t="s">
        <v>210</v>
      </c>
    </row>
    <row r="207" spans="1:10" x14ac:dyDescent="0.35">
      <c r="A207" s="2" t="str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N</v>
      </c>
      <c r="B207" s="10" t="str">
        <f t="shared" si="13"/>
        <v>43523N</v>
      </c>
      <c r="C207" s="55">
        <v>43523</v>
      </c>
      <c r="D207" s="39" t="s">
        <v>187</v>
      </c>
      <c r="E207" s="39">
        <v>26.718900000000001</v>
      </c>
      <c r="F207" s="39">
        <v>99.846699999999998</v>
      </c>
      <c r="G207" s="39">
        <v>42.113</v>
      </c>
      <c r="H207" s="10">
        <f t="shared" si="14"/>
        <v>210.50954630113307</v>
      </c>
      <c r="I207" s="9">
        <f t="shared" si="15"/>
        <v>0.21050954630113305</v>
      </c>
      <c r="J207" s="39" t="s">
        <v>165</v>
      </c>
    </row>
    <row r="208" spans="1:10" x14ac:dyDescent="0.35">
      <c r="A208" s="2" t="str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A</v>
      </c>
      <c r="B208" s="10" t="str">
        <f t="shared" si="13"/>
        <v>43528A</v>
      </c>
      <c r="C208" s="55">
        <v>43528</v>
      </c>
      <c r="D208" s="39" t="s">
        <v>76</v>
      </c>
      <c r="E208" s="39">
        <v>26.575500000000002</v>
      </c>
      <c r="F208" s="39">
        <v>77.063999999999993</v>
      </c>
      <c r="G208" s="39">
        <v>27.397500000000001</v>
      </c>
      <c r="H208" s="10">
        <f t="shared" si="14"/>
        <v>16.280935262485507</v>
      </c>
      <c r="I208" s="9">
        <f t="shared" si="15"/>
        <v>1.6280935262485419E-2</v>
      </c>
      <c r="J208" s="39" t="s">
        <v>218</v>
      </c>
    </row>
    <row r="209" spans="1:10" x14ac:dyDescent="0.35">
      <c r="A209" s="2" t="str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B</v>
      </c>
      <c r="B209" s="10" t="str">
        <f t="shared" si="13"/>
        <v>43528B</v>
      </c>
      <c r="C209" s="55">
        <v>43528</v>
      </c>
      <c r="D209" s="39" t="s">
        <v>77</v>
      </c>
      <c r="E209" s="39">
        <v>25.627800000000001</v>
      </c>
      <c r="F209" s="39">
        <v>73.070499999999996</v>
      </c>
      <c r="G209" s="39">
        <v>26.046500000000002</v>
      </c>
      <c r="H209" s="10">
        <f t="shared" si="14"/>
        <v>8.8253830410158205</v>
      </c>
      <c r="I209" s="9">
        <f t="shared" si="15"/>
        <v>8.8253830410157663E-3</v>
      </c>
      <c r="J209" s="39" t="s">
        <v>164</v>
      </c>
    </row>
    <row r="210" spans="1:10" x14ac:dyDescent="0.35">
      <c r="A210" s="2" t="str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J</v>
      </c>
      <c r="B210" s="10" t="str">
        <f t="shared" si="13"/>
        <v>43528J</v>
      </c>
      <c r="C210" s="55">
        <v>43528</v>
      </c>
      <c r="D210" s="39" t="s">
        <v>78</v>
      </c>
      <c r="E210" s="39">
        <v>32.627800000000001</v>
      </c>
      <c r="F210" s="39">
        <v>92.367999999999995</v>
      </c>
      <c r="G210" s="39">
        <v>36.244100000000003</v>
      </c>
      <c r="H210" s="10">
        <f t="shared" si="14"/>
        <v>60.533777925082319</v>
      </c>
      <c r="I210" s="9">
        <f t="shared" si="15"/>
        <v>6.0533777925082299E-2</v>
      </c>
      <c r="J210" s="39" t="s">
        <v>164</v>
      </c>
    </row>
    <row r="211" spans="1:10" x14ac:dyDescent="0.35">
      <c r="A211" s="2" t="str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K</v>
      </c>
      <c r="B211" s="10" t="str">
        <f t="shared" ref="B211:B217" si="16">+CONCATENATE(C211,A211)</f>
        <v>43528K</v>
      </c>
      <c r="C211" s="55">
        <v>43528</v>
      </c>
      <c r="D211" s="39" t="s">
        <v>138</v>
      </c>
      <c r="E211" s="39">
        <v>32.712400000000002</v>
      </c>
      <c r="F211" s="39">
        <v>89.076800000000006</v>
      </c>
      <c r="G211" s="39">
        <v>36.142899999999997</v>
      </c>
      <c r="H211" s="10">
        <f t="shared" ref="H211:H217" si="17">IFERROR((G211-E211)/(F211-E211)*1000,0)</f>
        <v>60.862885083492323</v>
      </c>
      <c r="I211" s="9">
        <f t="shared" ref="I211:I217" si="18">IFERROR(1-(F211-G211)/(F211-E211),0)</f>
        <v>6.0862885083492357E-2</v>
      </c>
      <c r="J211" s="39" t="s">
        <v>164</v>
      </c>
    </row>
    <row r="212" spans="1:10" x14ac:dyDescent="0.35">
      <c r="A212" s="2" t="str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L</v>
      </c>
      <c r="B212" s="10" t="str">
        <f t="shared" si="16"/>
        <v>43528L</v>
      </c>
      <c r="C212" s="55">
        <v>43528</v>
      </c>
      <c r="D212" s="39" t="s">
        <v>140</v>
      </c>
      <c r="E212" s="39">
        <v>26.7118</v>
      </c>
      <c r="F212" s="39">
        <v>81.024699999999996</v>
      </c>
      <c r="G212" s="39">
        <v>29.345800000000001</v>
      </c>
      <c r="H212" s="10">
        <f t="shared" si="17"/>
        <v>48.496765961677617</v>
      </c>
      <c r="I212" s="9">
        <f t="shared" si="18"/>
        <v>4.8496765961677624E-2</v>
      </c>
      <c r="J212" s="39" t="s">
        <v>164</v>
      </c>
    </row>
    <row r="213" spans="1:10" x14ac:dyDescent="0.35">
      <c r="A213" s="2" t="str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P</v>
      </c>
      <c r="B213" s="10" t="str">
        <f t="shared" si="16"/>
        <v>43529P</v>
      </c>
      <c r="C213" s="55">
        <v>43529</v>
      </c>
      <c r="D213" s="39" t="s">
        <v>189</v>
      </c>
      <c r="E213" s="39">
        <v>24.6981</v>
      </c>
      <c r="F213" s="39">
        <v>75.381</v>
      </c>
      <c r="G213" s="39">
        <v>27.2499</v>
      </c>
      <c r="H213" s="10">
        <f t="shared" si="17"/>
        <v>50.348342340315959</v>
      </c>
      <c r="I213" s="9">
        <f t="shared" si="18"/>
        <v>5.0348342340315932E-2</v>
      </c>
      <c r="J213" s="39" t="s">
        <v>164</v>
      </c>
    </row>
    <row r="214" spans="1:10" x14ac:dyDescent="0.35">
      <c r="A214" s="2" t="str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A</v>
      </c>
      <c r="B214" s="10" t="str">
        <f>+CONCATENATE(C214,A214)</f>
        <v>43530A</v>
      </c>
      <c r="C214" s="55">
        <v>43530</v>
      </c>
      <c r="D214" s="39" t="s">
        <v>76</v>
      </c>
      <c r="E214" s="39">
        <v>26.569199999999999</v>
      </c>
      <c r="F214" s="39">
        <v>67.923699999999997</v>
      </c>
      <c r="G214" s="39">
        <v>27.139600000000002</v>
      </c>
      <c r="H214" s="10">
        <f>IFERROR((G214-E214)/(F214-E214)*1000,0)</f>
        <v>13.792936681618757</v>
      </c>
      <c r="I214" s="9">
        <f>IFERROR(1-(F214-G214)/(F214-E214),0)</f>
        <v>1.379293668161885E-2</v>
      </c>
      <c r="J214" s="39" t="s">
        <v>218</v>
      </c>
    </row>
    <row r="215" spans="1:10" x14ac:dyDescent="0.35">
      <c r="A215" s="2" t="str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B</v>
      </c>
      <c r="B215" s="10" t="str">
        <f>+CONCATENATE(C215,A215)</f>
        <v>43530B</v>
      </c>
      <c r="C215" s="55">
        <v>43530</v>
      </c>
      <c r="D215" s="39" t="s">
        <v>77</v>
      </c>
      <c r="E215" s="39">
        <v>25.6249</v>
      </c>
      <c r="F215" s="39">
        <v>67.578199999999995</v>
      </c>
      <c r="G215" s="39">
        <v>26.0091</v>
      </c>
      <c r="H215" s="10">
        <f>IFERROR((G215-E215)/(F215-E215)*1000,0)</f>
        <v>9.1578016508832416</v>
      </c>
      <c r="I215" s="9">
        <f>IFERROR(1-(F215-G215)/(F215-E215),0)</f>
        <v>9.1578016508834237E-3</v>
      </c>
      <c r="J215" s="39" t="s">
        <v>164</v>
      </c>
    </row>
    <row r="216" spans="1:10" x14ac:dyDescent="0.35">
      <c r="A216" s="2" t="str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J</v>
      </c>
      <c r="B216" s="10" t="str">
        <f t="shared" si="16"/>
        <v>43530J</v>
      </c>
      <c r="C216" s="55">
        <v>43530</v>
      </c>
      <c r="D216" s="39" t="s">
        <v>78</v>
      </c>
      <c r="E216" s="39">
        <v>32.602200000000003</v>
      </c>
      <c r="F216" s="39">
        <v>78.906499999999994</v>
      </c>
      <c r="G216" s="39">
        <v>34.570799999999998</v>
      </c>
      <c r="H216" s="10">
        <f t="shared" si="17"/>
        <v>42.514410108780289</v>
      </c>
      <c r="I216" s="9">
        <f t="shared" si="18"/>
        <v>4.2514410108780321E-2</v>
      </c>
      <c r="J216" s="39" t="s">
        <v>164</v>
      </c>
    </row>
    <row r="217" spans="1:10" x14ac:dyDescent="0.35">
      <c r="A217" s="2" t="str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K</v>
      </c>
      <c r="B217" s="10" t="str">
        <f t="shared" si="16"/>
        <v>43530K</v>
      </c>
      <c r="C217" s="55">
        <v>43530</v>
      </c>
      <c r="D217" s="39" t="s">
        <v>138</v>
      </c>
      <c r="E217" s="39">
        <v>32.705800000000004</v>
      </c>
      <c r="F217" s="39">
        <v>74.276700000000005</v>
      </c>
      <c r="G217" s="39">
        <v>34.415100000000002</v>
      </c>
      <c r="H217" s="10">
        <f t="shared" si="17"/>
        <v>41.117704933018025</v>
      </c>
      <c r="I217" s="9">
        <f t="shared" si="18"/>
        <v>4.1117704933018029E-2</v>
      </c>
      <c r="J217" s="39" t="s">
        <v>164</v>
      </c>
    </row>
    <row r="218" spans="1:10" x14ac:dyDescent="0.35">
      <c r="A218" s="2" t="str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C</v>
      </c>
      <c r="B218" s="10" t="str">
        <f>+CONCATENATE(C218,A218)</f>
        <v>43530C</v>
      </c>
      <c r="C218" s="55">
        <v>43530</v>
      </c>
      <c r="D218" s="39" t="s">
        <v>96</v>
      </c>
      <c r="E218" s="39">
        <v>24.685199999999998</v>
      </c>
      <c r="F218" s="39">
        <v>64.304199999999994</v>
      </c>
      <c r="G218" s="39">
        <v>24.829000000000001</v>
      </c>
      <c r="H218" s="10">
        <f>IFERROR((G218-E218)/(F218-E218)*1000,0)</f>
        <v>3.6295716701583172</v>
      </c>
      <c r="I218" s="9">
        <f>IFERROR(1-(F218-G218)/(F218-E218),0)</f>
        <v>3.6295716701584269E-3</v>
      </c>
      <c r="J218" s="39" t="s">
        <v>164</v>
      </c>
    </row>
    <row r="219" spans="1:10" x14ac:dyDescent="0.35">
      <c r="A219" s="2" t="str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O</v>
      </c>
      <c r="B219" s="10" t="str">
        <f>+CONCATENATE(C219,A219)</f>
        <v>43530O</v>
      </c>
      <c r="C219" s="55">
        <v>43530</v>
      </c>
      <c r="D219" s="39" t="s">
        <v>188</v>
      </c>
      <c r="E219" s="39">
        <v>26.706</v>
      </c>
      <c r="F219" s="39">
        <v>109.69499999999999</v>
      </c>
      <c r="G219" s="39">
        <v>55.350299999999997</v>
      </c>
      <c r="H219" s="10">
        <f>IFERROR((G219-E219)/(F219-E219)*1000,0)</f>
        <v>345.15779199652968</v>
      </c>
      <c r="I219" s="9">
        <f>IFERROR(1-(F219-G219)/(F219-E219),0)</f>
        <v>0.34515779199652963</v>
      </c>
      <c r="J219" s="39" t="s">
        <v>211</v>
      </c>
    </row>
    <row r="220" spans="1:10" x14ac:dyDescent="0.35">
      <c r="A220" s="2" t="str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A</v>
      </c>
      <c r="B220" s="10" t="str">
        <f t="shared" ref="B220:B232" si="19">+CONCATENATE(C220,A220)</f>
        <v>43532A</v>
      </c>
      <c r="C220" s="55">
        <v>43532</v>
      </c>
      <c r="D220" s="39" t="s">
        <v>76</v>
      </c>
      <c r="E220" s="39">
        <v>26.557099999999998</v>
      </c>
      <c r="F220" s="39">
        <v>72.0291</v>
      </c>
      <c r="G220" s="39">
        <v>27.420100000000001</v>
      </c>
      <c r="H220" s="10">
        <f t="shared" ref="H220:H232" si="20">IFERROR((G220-E220)/(F220-E220)*1000,0)</f>
        <v>18.97871217452505</v>
      </c>
      <c r="I220" s="9">
        <f t="shared" ref="I220:I232" si="21">IFERROR(1-(F220-G220)/(F220-E220),0)</f>
        <v>1.8978712174525181E-2</v>
      </c>
      <c r="J220" s="39" t="s">
        <v>218</v>
      </c>
    </row>
    <row r="221" spans="1:10" x14ac:dyDescent="0.35">
      <c r="A221" s="2" t="str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B</v>
      </c>
      <c r="B221" s="10" t="str">
        <f t="shared" si="19"/>
        <v>43532B</v>
      </c>
      <c r="C221" s="55">
        <v>43532</v>
      </c>
      <c r="D221" s="39" t="s">
        <v>77</v>
      </c>
      <c r="E221" s="39">
        <v>25.616700000000002</v>
      </c>
      <c r="F221" s="39">
        <v>67.530199999999994</v>
      </c>
      <c r="G221" s="39">
        <v>25.921399999999998</v>
      </c>
      <c r="H221" s="10">
        <f t="shared" si="20"/>
        <v>7.2697340952198441</v>
      </c>
      <c r="I221" s="9">
        <f t="shared" si="21"/>
        <v>7.2697340952198042E-3</v>
      </c>
      <c r="J221" s="39" t="s">
        <v>164</v>
      </c>
    </row>
    <row r="222" spans="1:10" x14ac:dyDescent="0.35">
      <c r="A222" s="2" t="str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J</v>
      </c>
      <c r="B222" s="10" t="str">
        <f t="shared" si="19"/>
        <v>43532J</v>
      </c>
      <c r="C222" s="55">
        <v>43532</v>
      </c>
      <c r="D222" s="39" t="s">
        <v>78</v>
      </c>
      <c r="E222" s="39">
        <v>32.593200000000003</v>
      </c>
      <c r="F222" s="39">
        <v>79.081199999999995</v>
      </c>
      <c r="G222" s="39">
        <v>35.146599999999999</v>
      </c>
      <c r="H222" s="10">
        <f t="shared" si="20"/>
        <v>54.926002409223813</v>
      </c>
      <c r="I222" s="9">
        <f t="shared" si="21"/>
        <v>5.4926002409223851E-2</v>
      </c>
      <c r="J222" s="39" t="s">
        <v>164</v>
      </c>
    </row>
    <row r="223" spans="1:10" x14ac:dyDescent="0.35">
      <c r="A223" s="2" t="str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K</v>
      </c>
      <c r="B223" s="10" t="str">
        <f t="shared" si="19"/>
        <v>43532K</v>
      </c>
      <c r="C223" s="55">
        <v>43532</v>
      </c>
      <c r="D223" s="39" t="s">
        <v>138</v>
      </c>
      <c r="E223" s="39">
        <v>32.6995</v>
      </c>
      <c r="F223" s="39">
        <v>84.379000000000005</v>
      </c>
      <c r="G223" s="39">
        <v>36.474200000000003</v>
      </c>
      <c r="H223" s="10">
        <f t="shared" si="20"/>
        <v>73.040567342950354</v>
      </c>
      <c r="I223" s="9">
        <f t="shared" si="21"/>
        <v>7.3040567342950391E-2</v>
      </c>
      <c r="J223" s="39" t="s">
        <v>164</v>
      </c>
    </row>
    <row r="224" spans="1:10" x14ac:dyDescent="0.35">
      <c r="A224" s="2" t="str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L</v>
      </c>
      <c r="B224" s="10" t="str">
        <f t="shared" si="19"/>
        <v>43532L</v>
      </c>
      <c r="C224" s="55">
        <v>43532</v>
      </c>
      <c r="D224" s="39" t="s">
        <v>140</v>
      </c>
      <c r="E224" s="39">
        <v>24.671900000000001</v>
      </c>
      <c r="F224" s="39">
        <v>70.962100000000007</v>
      </c>
      <c r="G224" s="39">
        <v>28.2165</v>
      </c>
      <c r="H224" s="10">
        <f t="shared" si="20"/>
        <v>76.573443190999356</v>
      </c>
      <c r="I224" s="9">
        <f t="shared" si="21"/>
        <v>7.6573443190999235E-2</v>
      </c>
      <c r="J224" s="39" t="s">
        <v>164</v>
      </c>
    </row>
    <row r="225" spans="1:10" x14ac:dyDescent="0.35">
      <c r="A225" s="2" t="str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A</v>
      </c>
      <c r="B225" s="10" t="str">
        <f t="shared" ref="B225:B231" si="22">+CONCATENATE(C225,A225)</f>
        <v>43535A</v>
      </c>
      <c r="C225" s="55">
        <v>43535</v>
      </c>
      <c r="D225" s="39" t="s">
        <v>76</v>
      </c>
      <c r="E225" s="39">
        <v>26.567799999999998</v>
      </c>
      <c r="F225" s="39">
        <v>73.051100000000005</v>
      </c>
      <c r="G225" s="39">
        <v>26.762</v>
      </c>
      <c r="H225" s="334">
        <f t="shared" ref="H225:H231" si="23">IFERROR((G225-E225)/(F225-E225)*1000,0)</f>
        <v>4.1778445162026392</v>
      </c>
      <c r="I225" s="9">
        <f t="shared" ref="I225:I231" si="24">IFERROR(1-(F225-G225)/(F225-E225),0)</f>
        <v>4.1778445162026223E-3</v>
      </c>
      <c r="J225" s="39" t="s">
        <v>219</v>
      </c>
    </row>
    <row r="226" spans="1:10" x14ac:dyDescent="0.35">
      <c r="A226" s="2" t="str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B</v>
      </c>
      <c r="B226" s="10" t="str">
        <f t="shared" si="22"/>
        <v>43535B</v>
      </c>
      <c r="C226" s="55">
        <v>43535</v>
      </c>
      <c r="D226" s="39" t="s">
        <v>77</v>
      </c>
      <c r="E226" s="39">
        <v>25.620100000000001</v>
      </c>
      <c r="F226" s="39">
        <v>70.2363</v>
      </c>
      <c r="G226" s="39">
        <v>26.1295</v>
      </c>
      <c r="H226" s="334">
        <f t="shared" si="23"/>
        <v>11.417377544479347</v>
      </c>
      <c r="I226" s="9">
        <f t="shared" si="24"/>
        <v>1.1417377544479357E-2</v>
      </c>
      <c r="J226" s="39" t="s">
        <v>164</v>
      </c>
    </row>
    <row r="227" spans="1:10" x14ac:dyDescent="0.35">
      <c r="A227" s="2" t="str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J</v>
      </c>
      <c r="B227" s="10" t="str">
        <f t="shared" si="22"/>
        <v>43535J</v>
      </c>
      <c r="C227" s="55">
        <v>43535</v>
      </c>
      <c r="D227" s="39" t="s">
        <v>78</v>
      </c>
      <c r="E227" s="39">
        <v>32.590299999999999</v>
      </c>
      <c r="F227" s="39">
        <v>85.816699999999997</v>
      </c>
      <c r="G227" s="39">
        <v>35.713900000000002</v>
      </c>
      <c r="H227" s="334">
        <f t="shared" si="23"/>
        <v>58.685163753325483</v>
      </c>
      <c r="I227" s="9">
        <f t="shared" si="24"/>
        <v>5.8685163753325442E-2</v>
      </c>
      <c r="J227" s="39" t="s">
        <v>164</v>
      </c>
    </row>
    <row r="228" spans="1:10" x14ac:dyDescent="0.35">
      <c r="A228" s="2" t="str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K</v>
      </c>
      <c r="B228" s="10" t="str">
        <f t="shared" si="22"/>
        <v>43535K</v>
      </c>
      <c r="C228" s="55">
        <v>43535</v>
      </c>
      <c r="D228" s="39" t="s">
        <v>138</v>
      </c>
      <c r="E228" s="39">
        <v>32.697200000000002</v>
      </c>
      <c r="F228" s="39">
        <v>88.125600000000006</v>
      </c>
      <c r="G228" s="39">
        <v>35.943800000000003</v>
      </c>
      <c r="H228" s="10">
        <f t="shared" si="23"/>
        <v>58.572861565551243</v>
      </c>
      <c r="I228" s="9">
        <f t="shared" si="24"/>
        <v>5.8572861565551193E-2</v>
      </c>
      <c r="J228" s="39" t="s">
        <v>164</v>
      </c>
    </row>
    <row r="229" spans="1:10" x14ac:dyDescent="0.35">
      <c r="A229" s="2" t="str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L</v>
      </c>
      <c r="B229" s="10" t="str">
        <f t="shared" si="22"/>
        <v>43535L</v>
      </c>
      <c r="C229" s="55">
        <v>43535</v>
      </c>
      <c r="D229" s="39" t="s">
        <v>140</v>
      </c>
      <c r="E229" s="39">
        <v>26.709599999999998</v>
      </c>
      <c r="F229" s="39">
        <v>70.263199999999998</v>
      </c>
      <c r="G229" s="39">
        <v>29.5869</v>
      </c>
      <c r="H229" s="10">
        <f t="shared" si="23"/>
        <v>66.063425296646002</v>
      </c>
      <c r="I229" s="9">
        <f t="shared" si="24"/>
        <v>6.6063425296646106E-2</v>
      </c>
      <c r="J229" s="39" t="s">
        <v>164</v>
      </c>
    </row>
    <row r="230" spans="1:10" x14ac:dyDescent="0.35">
      <c r="A230" s="2" t="str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N</v>
      </c>
      <c r="B230" s="10" t="str">
        <f t="shared" si="22"/>
        <v>43535N</v>
      </c>
      <c r="C230" s="55">
        <v>43535</v>
      </c>
      <c r="D230" s="39" t="s">
        <v>187</v>
      </c>
      <c r="E230" s="39">
        <v>24.680900000000001</v>
      </c>
      <c r="F230" s="39">
        <v>95.439700000000002</v>
      </c>
      <c r="G230" s="39">
        <v>35.851999999999997</v>
      </c>
      <c r="H230" s="10">
        <f t="shared" si="23"/>
        <v>157.87576951559373</v>
      </c>
      <c r="I230" s="9">
        <f t="shared" si="24"/>
        <v>0.15787576951559379</v>
      </c>
      <c r="J230" s="39" t="s">
        <v>212</v>
      </c>
    </row>
    <row r="231" spans="1:10" x14ac:dyDescent="0.35">
      <c r="A231" s="2" t="str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N</v>
      </c>
      <c r="B231" s="10" t="str">
        <f t="shared" si="22"/>
        <v>43537N</v>
      </c>
      <c r="C231" s="55">
        <v>43537</v>
      </c>
      <c r="D231" s="39" t="s">
        <v>187</v>
      </c>
      <c r="E231" s="39">
        <v>24.685500000000001</v>
      </c>
      <c r="F231" s="39">
        <v>77.915400000000005</v>
      </c>
      <c r="G231" s="39">
        <v>33.347499999999997</v>
      </c>
      <c r="H231" s="10">
        <f t="shared" si="23"/>
        <v>162.72809079107788</v>
      </c>
      <c r="I231" s="9">
        <f t="shared" si="24"/>
        <v>0.16272809079107775</v>
      </c>
      <c r="J231" s="39" t="s">
        <v>215</v>
      </c>
    </row>
    <row r="232" spans="1:10" x14ac:dyDescent="0.35">
      <c r="A232" s="2" t="str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A</v>
      </c>
      <c r="B232" s="10" t="str">
        <f t="shared" si="19"/>
        <v>43537A</v>
      </c>
      <c r="C232" s="55">
        <v>43537</v>
      </c>
      <c r="D232" s="39" t="s">
        <v>76</v>
      </c>
      <c r="E232" s="39">
        <v>26.573399999999999</v>
      </c>
      <c r="F232" s="39">
        <v>71.015199999999993</v>
      </c>
      <c r="G232" s="39">
        <v>26.817499999999999</v>
      </c>
      <c r="H232" s="334">
        <f t="shared" si="20"/>
        <v>5.4925768083200852</v>
      </c>
      <c r="I232" s="9">
        <f t="shared" si="21"/>
        <v>5.4925768083200488E-3</v>
      </c>
      <c r="J232" s="39" t="s">
        <v>219</v>
      </c>
    </row>
    <row r="233" spans="1:10" x14ac:dyDescent="0.35">
      <c r="A233" s="2" t="str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B</v>
      </c>
      <c r="B233" s="10" t="str">
        <f t="shared" ref="B233:B240" si="25">+CONCATENATE(C233,A233)</f>
        <v>43537B</v>
      </c>
      <c r="C233" s="55">
        <v>43537</v>
      </c>
      <c r="D233" s="39" t="s">
        <v>77</v>
      </c>
      <c r="E233" s="39">
        <v>25.618200000000002</v>
      </c>
      <c r="F233" s="39">
        <v>72.453999999999994</v>
      </c>
      <c r="G233" s="39">
        <v>26.651199999999999</v>
      </c>
      <c r="H233" s="334">
        <f t="shared" ref="H233:H240" si="26">IFERROR((G233-E233)/(F233-E233)*1000,0)</f>
        <v>22.055777845152594</v>
      </c>
      <c r="I233" s="9">
        <f t="shared" ref="I233:I240" si="27">IFERROR(1-(F233-G233)/(F233-E233),0)</f>
        <v>2.2055777845152669E-2</v>
      </c>
      <c r="J233" s="39" t="s">
        <v>164</v>
      </c>
    </row>
    <row r="234" spans="1:10" x14ac:dyDescent="0.35">
      <c r="A234" s="2" t="str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J</v>
      </c>
      <c r="B234" s="10" t="str">
        <f t="shared" si="25"/>
        <v>43537J</v>
      </c>
      <c r="C234" s="55">
        <v>43537</v>
      </c>
      <c r="D234" s="39" t="s">
        <v>78</v>
      </c>
      <c r="E234" s="39">
        <v>32.585700000000003</v>
      </c>
      <c r="F234" s="39">
        <v>88.325100000000006</v>
      </c>
      <c r="G234" s="39">
        <v>35.774900000000002</v>
      </c>
      <c r="H234" s="10">
        <f t="shared" si="26"/>
        <v>57.216259952564961</v>
      </c>
      <c r="I234" s="9">
        <f t="shared" si="27"/>
        <v>5.7216259952564963E-2</v>
      </c>
      <c r="J234" s="39" t="s">
        <v>164</v>
      </c>
    </row>
    <row r="235" spans="1:10" x14ac:dyDescent="0.35">
      <c r="A235" s="2" t="str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K</v>
      </c>
      <c r="B235" s="10" t="str">
        <f t="shared" si="25"/>
        <v>43537K</v>
      </c>
      <c r="C235" s="55">
        <v>43537</v>
      </c>
      <c r="D235" s="39" t="s">
        <v>138</v>
      </c>
      <c r="E235" s="39">
        <v>32.701500000000003</v>
      </c>
      <c r="F235" s="39">
        <v>82.353700000000003</v>
      </c>
      <c r="G235" s="39">
        <v>36.212899999999998</v>
      </c>
      <c r="H235" s="334">
        <f t="shared" si="26"/>
        <v>70.719927817901223</v>
      </c>
      <c r="I235" s="9">
        <f t="shared" si="27"/>
        <v>7.0719927817901262E-2</v>
      </c>
      <c r="J235" s="39" t="s">
        <v>164</v>
      </c>
    </row>
    <row r="236" spans="1:10" x14ac:dyDescent="0.35">
      <c r="A236" s="2" t="str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A</v>
      </c>
      <c r="B236" s="10" t="str">
        <f t="shared" si="25"/>
        <v>43539A</v>
      </c>
      <c r="C236" s="55">
        <v>43539</v>
      </c>
      <c r="D236" s="39" t="s">
        <v>76</v>
      </c>
      <c r="E236" s="39">
        <v>26.572399999999998</v>
      </c>
      <c r="F236" s="39">
        <v>77.414199999999994</v>
      </c>
      <c r="G236" s="39">
        <v>28.991900000000001</v>
      </c>
      <c r="H236" s="334">
        <f t="shared" si="26"/>
        <v>47.588795046595585</v>
      </c>
      <c r="I236" s="9">
        <f t="shared" si="27"/>
        <v>4.7588795046595522E-2</v>
      </c>
      <c r="J236" s="39" t="s">
        <v>217</v>
      </c>
    </row>
    <row r="237" spans="1:10" x14ac:dyDescent="0.35">
      <c r="A237" s="2" t="str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B</v>
      </c>
      <c r="B237" s="10" t="str">
        <f t="shared" si="25"/>
        <v>43539B</v>
      </c>
      <c r="C237" s="55">
        <v>43539</v>
      </c>
      <c r="D237" s="39" t="s">
        <v>77</v>
      </c>
      <c r="E237" s="39">
        <v>25.6082</v>
      </c>
      <c r="F237" s="39">
        <v>76.177099999999996</v>
      </c>
      <c r="G237" s="39">
        <v>26.7928</v>
      </c>
      <c r="H237" s="334">
        <f t="shared" si="26"/>
        <v>23.425465058563656</v>
      </c>
      <c r="I237" s="9">
        <f t="shared" si="27"/>
        <v>2.3425465058563688E-2</v>
      </c>
      <c r="J237" s="39" t="s">
        <v>164</v>
      </c>
    </row>
    <row r="238" spans="1:10" x14ac:dyDescent="0.35">
      <c r="A238" s="2" t="str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J</v>
      </c>
      <c r="B238" s="10" t="str">
        <f t="shared" si="25"/>
        <v>43539J</v>
      </c>
      <c r="C238" s="55">
        <v>43539</v>
      </c>
      <c r="D238" s="39" t="s">
        <v>78</v>
      </c>
      <c r="E238" s="39">
        <v>32.582599999999999</v>
      </c>
      <c r="F238" s="39">
        <v>94.558199999999999</v>
      </c>
      <c r="G238" s="39">
        <v>35.931600000000003</v>
      </c>
      <c r="H238" s="334">
        <f t="shared" si="26"/>
        <v>54.037395362045771</v>
      </c>
      <c r="I238" s="9">
        <f t="shared" si="27"/>
        <v>5.403739536204577E-2</v>
      </c>
      <c r="J238" s="39" t="s">
        <v>164</v>
      </c>
    </row>
    <row r="239" spans="1:10" x14ac:dyDescent="0.35">
      <c r="A239" s="2" t="str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K</v>
      </c>
      <c r="B239" s="10" t="str">
        <f t="shared" si="25"/>
        <v>43539K</v>
      </c>
      <c r="C239" s="55">
        <v>43539</v>
      </c>
      <c r="D239" s="39" t="s">
        <v>138</v>
      </c>
      <c r="E239" s="39">
        <v>32.697800000000001</v>
      </c>
      <c r="F239" s="39">
        <v>83.453900000000004</v>
      </c>
      <c r="G239" s="39">
        <v>35.287100000000002</v>
      </c>
      <c r="H239" s="334">
        <f t="shared" si="26"/>
        <v>51.014557856100083</v>
      </c>
      <c r="I239" s="9">
        <f t="shared" si="27"/>
        <v>5.1014557856100096E-2</v>
      </c>
      <c r="J239" s="39" t="s">
        <v>164</v>
      </c>
    </row>
    <row r="240" spans="1:10" x14ac:dyDescent="0.35">
      <c r="A240" s="2" t="str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L</v>
      </c>
      <c r="B240" s="10" t="str">
        <f t="shared" si="25"/>
        <v>43539L</v>
      </c>
      <c r="C240" s="55">
        <v>43539</v>
      </c>
      <c r="D240" s="39" t="s">
        <v>140</v>
      </c>
      <c r="E240" s="39">
        <v>24.6828</v>
      </c>
      <c r="F240" s="39">
        <v>69.896500000000003</v>
      </c>
      <c r="G240" s="39">
        <v>27.736899999999999</v>
      </c>
      <c r="H240" s="334">
        <f t="shared" si="26"/>
        <v>67.54811041786003</v>
      </c>
      <c r="I240" s="9">
        <f t="shared" si="27"/>
        <v>6.7548110417860019E-2</v>
      </c>
      <c r="J240" s="39" t="s">
        <v>164</v>
      </c>
    </row>
    <row r="241" spans="1:10" x14ac:dyDescent="0.35">
      <c r="A241" s="2" t="str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A</v>
      </c>
      <c r="B241" s="10" t="str">
        <f t="shared" ref="B241:B246" si="28">+CONCATENATE(C241,A241)</f>
        <v>43542A</v>
      </c>
      <c r="C241" s="55">
        <v>43542</v>
      </c>
      <c r="D241" s="39" t="s">
        <v>76</v>
      </c>
      <c r="E241" s="39">
        <v>26.5762</v>
      </c>
      <c r="F241" s="39">
        <v>78.5047</v>
      </c>
      <c r="G241" s="39">
        <v>27.194900000000001</v>
      </c>
      <c r="H241" s="334">
        <f t="shared" ref="H241:H246" si="29">IFERROR((G241-E241)/(F241-E241)*1000,0)</f>
        <v>11.914459304620786</v>
      </c>
      <c r="I241" s="9">
        <f t="shared" ref="I241:I246" si="30">IFERROR(1-(F241-G241)/(F241-E241),0)</f>
        <v>1.1914459304620872E-2</v>
      </c>
      <c r="J241" s="39" t="s">
        <v>164</v>
      </c>
    </row>
    <row r="242" spans="1:10" x14ac:dyDescent="0.35">
      <c r="A242" s="2" t="str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B</v>
      </c>
      <c r="B242" s="10" t="str">
        <f t="shared" si="28"/>
        <v>43542B</v>
      </c>
      <c r="C242" s="55">
        <v>43542</v>
      </c>
      <c r="D242" s="39" t="s">
        <v>77</v>
      </c>
      <c r="E242" s="39">
        <v>25.612200000000001</v>
      </c>
      <c r="F242" s="39">
        <v>71.516999999999996</v>
      </c>
      <c r="G242" s="39">
        <v>26.372599999999998</v>
      </c>
      <c r="H242" s="334">
        <f t="shared" si="29"/>
        <v>16.564716543803637</v>
      </c>
      <c r="I242" s="9">
        <f t="shared" si="30"/>
        <v>1.6564716543803648E-2</v>
      </c>
      <c r="J242" s="39" t="s">
        <v>164</v>
      </c>
    </row>
    <row r="243" spans="1:10" x14ac:dyDescent="0.35">
      <c r="A243" s="2" t="str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J</v>
      </c>
      <c r="B243" s="10" t="str">
        <f t="shared" si="28"/>
        <v>43542J</v>
      </c>
      <c r="C243" s="55">
        <v>43542</v>
      </c>
      <c r="D243" s="39" t="s">
        <v>78</v>
      </c>
      <c r="E243" s="39">
        <v>32.584600000000002</v>
      </c>
      <c r="F243" s="39">
        <v>84.021000000000001</v>
      </c>
      <c r="G243" s="39">
        <v>34.852499999999999</v>
      </c>
      <c r="H243" s="10">
        <f t="shared" si="29"/>
        <v>44.091343873210363</v>
      </c>
      <c r="I243" s="9">
        <f t="shared" si="30"/>
        <v>4.4091343873210342E-2</v>
      </c>
      <c r="J243" s="39" t="s">
        <v>164</v>
      </c>
    </row>
    <row r="244" spans="1:10" x14ac:dyDescent="0.35">
      <c r="A244" s="2" t="str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K</v>
      </c>
      <c r="B244" s="10" t="str">
        <f t="shared" si="28"/>
        <v>43542K</v>
      </c>
      <c r="C244" s="55">
        <v>43542</v>
      </c>
      <c r="D244" s="39" t="s">
        <v>138</v>
      </c>
      <c r="E244" s="39">
        <v>32.701500000000003</v>
      </c>
      <c r="F244" s="39">
        <v>91.261799999999994</v>
      </c>
      <c r="G244" s="39">
        <v>35.671399999999998</v>
      </c>
      <c r="H244" s="10">
        <f t="shared" si="29"/>
        <v>50.715245652771515</v>
      </c>
      <c r="I244" s="9">
        <f t="shared" si="30"/>
        <v>5.0715245652771523E-2</v>
      </c>
      <c r="J244" s="39" t="s">
        <v>164</v>
      </c>
    </row>
    <row r="245" spans="1:10" x14ac:dyDescent="0.35">
      <c r="A245" s="2" t="str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L</v>
      </c>
      <c r="B245" s="10" t="str">
        <f t="shared" si="28"/>
        <v>43542L</v>
      </c>
      <c r="C245" s="55">
        <v>43542</v>
      </c>
      <c r="D245" s="39" t="s">
        <v>140</v>
      </c>
      <c r="E245" s="39">
        <v>24.6751</v>
      </c>
      <c r="F245" s="39">
        <v>73.558099999999996</v>
      </c>
      <c r="G245" s="39">
        <v>27.754300000000001</v>
      </c>
      <c r="H245" s="10">
        <f t="shared" si="29"/>
        <v>62.991223942884034</v>
      </c>
      <c r="I245" s="9">
        <f t="shared" si="30"/>
        <v>6.2991223942884034E-2</v>
      </c>
      <c r="J245" s="39" t="s">
        <v>164</v>
      </c>
    </row>
    <row r="246" spans="1:10" x14ac:dyDescent="0.35">
      <c r="A246" s="2" t="str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N</v>
      </c>
      <c r="B246" s="10" t="str">
        <f t="shared" si="28"/>
        <v>43542N</v>
      </c>
      <c r="C246" s="55">
        <v>43542</v>
      </c>
      <c r="D246" s="39" t="s">
        <v>187</v>
      </c>
      <c r="E246" s="39">
        <v>24.676500000000001</v>
      </c>
      <c r="F246" s="39">
        <v>72.793800000000005</v>
      </c>
      <c r="G246" s="39">
        <v>34.529899999999998</v>
      </c>
      <c r="H246" s="10">
        <f t="shared" si="29"/>
        <v>204.77873862415382</v>
      </c>
      <c r="I246" s="9">
        <f t="shared" si="30"/>
        <v>0.20477873862415374</v>
      </c>
      <c r="J246" s="39" t="s">
        <v>216</v>
      </c>
    </row>
    <row r="247" spans="1:10" x14ac:dyDescent="0.35">
      <c r="A247" s="2" t="str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O</v>
      </c>
      <c r="B247" s="10" t="str">
        <f>+CONCATENATE(C247,A247)</f>
        <v>43543O</v>
      </c>
      <c r="C247" s="55">
        <v>43543</v>
      </c>
      <c r="D247" s="39" t="s">
        <v>188</v>
      </c>
      <c r="E247" s="39">
        <v>26.568999999999999</v>
      </c>
      <c r="F247" s="39">
        <v>105.9301</v>
      </c>
      <c r="G247" s="39">
        <v>61.772500000000001</v>
      </c>
      <c r="H247" s="10">
        <f>IFERROR((G247-E247)/(F247-E247)*1000,0)</f>
        <v>443.58634141915888</v>
      </c>
      <c r="I247" s="9">
        <f>IFERROR(1-(F247-G247)/(F247-E247),0)</f>
        <v>0.44358634141915876</v>
      </c>
      <c r="J247" s="39" t="s">
        <v>164</v>
      </c>
    </row>
    <row r="248" spans="1:10" x14ac:dyDescent="0.35">
      <c r="A248" s="2" t="str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A</v>
      </c>
      <c r="B248" s="10" t="str">
        <f>+CONCATENATE(C248,A248)</f>
        <v>43544A</v>
      </c>
      <c r="C248" s="55">
        <v>43544</v>
      </c>
      <c r="D248" s="39" t="s">
        <v>76</v>
      </c>
      <c r="E248" s="39">
        <v>26.716200000000001</v>
      </c>
      <c r="F248" s="39">
        <v>74.677499999999995</v>
      </c>
      <c r="G248" s="39">
        <v>28.428000000000001</v>
      </c>
      <c r="H248" s="10">
        <f>IFERROR((G248-E248)/(F248-E248)*1000,0)</f>
        <v>35.691276091348662</v>
      </c>
      <c r="I248" s="9">
        <f>IFERROR(1-(F248-G248)/(F248-E248),0)</f>
        <v>3.5691276091348589E-2</v>
      </c>
      <c r="J248" s="39" t="s">
        <v>164</v>
      </c>
    </row>
    <row r="249" spans="1:10" x14ac:dyDescent="0.35">
      <c r="A249" s="2" t="str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B</v>
      </c>
      <c r="B249" s="10" t="str">
        <f>+CONCATENATE(C249,A249)</f>
        <v>43544B</v>
      </c>
      <c r="C249" s="55">
        <v>43544</v>
      </c>
      <c r="D249" s="39" t="s">
        <v>77</v>
      </c>
      <c r="E249" s="39">
        <v>25.6038</v>
      </c>
      <c r="F249" s="39">
        <v>72.669799999999995</v>
      </c>
      <c r="G249" s="39">
        <v>26.729199999999999</v>
      </c>
      <c r="H249" s="10">
        <f>IFERROR((G249-E249)/(F249-E249)*1000,0)</f>
        <v>23.911103556707587</v>
      </c>
      <c r="I249" s="9">
        <f>IFERROR(1-(F249-G249)/(F249-E249),0)</f>
        <v>2.3911103556707558E-2</v>
      </c>
      <c r="J249" s="39" t="s">
        <v>164</v>
      </c>
    </row>
    <row r="250" spans="1:10" x14ac:dyDescent="0.35">
      <c r="A250" s="2" t="str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J</v>
      </c>
      <c r="B250" s="10" t="str">
        <f>+CONCATENATE(C250,A250)</f>
        <v>43544J</v>
      </c>
      <c r="C250" s="55">
        <v>43544</v>
      </c>
      <c r="D250" s="39" t="s">
        <v>78</v>
      </c>
      <c r="E250" s="39">
        <v>32.580399999999997</v>
      </c>
      <c r="F250" s="39">
        <v>87.691699999999997</v>
      </c>
      <c r="G250" s="39">
        <v>38.190800000000003</v>
      </c>
      <c r="H250" s="10">
        <f>IFERROR((G250-E250)/(F250-E250)*1000,0)</f>
        <v>101.80126398760336</v>
      </c>
      <c r="I250" s="9">
        <f>IFERROR(1-(F250-G250)/(F250-E250),0)</f>
        <v>0.10180126398760336</v>
      </c>
      <c r="J250" s="39" t="s">
        <v>164</v>
      </c>
    </row>
    <row r="251" spans="1:10" x14ac:dyDescent="0.35">
      <c r="A251" s="2" t="str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A</v>
      </c>
      <c r="B251" s="10" t="str">
        <f t="shared" ref="B251:B259" si="31">+CONCATENATE(C251,A251)</f>
        <v>43546A</v>
      </c>
      <c r="C251" s="55">
        <v>43546</v>
      </c>
      <c r="D251" s="39" t="s">
        <v>76</v>
      </c>
      <c r="E251" s="39">
        <v>26.718499999999999</v>
      </c>
      <c r="F251" s="39">
        <v>78.763499999999993</v>
      </c>
      <c r="G251" s="39">
        <v>27.7864</v>
      </c>
      <c r="H251" s="10">
        <f t="shared" ref="H251:H259" si="32">IFERROR((G251-E251)/(F251-E251)*1000,0)</f>
        <v>20.518781823422074</v>
      </c>
      <c r="I251" s="9">
        <f t="shared" ref="I251:I259" si="33">IFERROR(1-(F251-G251)/(F251-E251),0)</f>
        <v>2.0518781823422039E-2</v>
      </c>
      <c r="J251" s="39" t="s">
        <v>164</v>
      </c>
    </row>
    <row r="252" spans="1:10" x14ac:dyDescent="0.35">
      <c r="A252" s="2" t="str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B</v>
      </c>
      <c r="B252" s="10" t="str">
        <f t="shared" si="31"/>
        <v>43546B</v>
      </c>
      <c r="C252" s="55">
        <v>43546</v>
      </c>
      <c r="D252" s="39" t="s">
        <v>77</v>
      </c>
      <c r="E252" s="39">
        <v>25.604299999999999</v>
      </c>
      <c r="F252" s="39">
        <v>77.598699999999994</v>
      </c>
      <c r="G252" s="39">
        <v>26.3812</v>
      </c>
      <c r="H252" s="10">
        <f t="shared" si="32"/>
        <v>14.941993753173442</v>
      </c>
      <c r="I252" s="9">
        <f t="shared" si="33"/>
        <v>1.494199375317351E-2</v>
      </c>
      <c r="J252" s="39" t="s">
        <v>164</v>
      </c>
    </row>
    <row r="253" spans="1:10" x14ac:dyDescent="0.35">
      <c r="A253" s="2" t="str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J</v>
      </c>
      <c r="B253" s="10" t="str">
        <f t="shared" si="31"/>
        <v>43546J</v>
      </c>
      <c r="C253" s="55">
        <v>43546</v>
      </c>
      <c r="D253" s="39" t="s">
        <v>78</v>
      </c>
      <c r="E253" s="39">
        <v>32.589799999999997</v>
      </c>
      <c r="F253" s="39">
        <v>90.502200000000002</v>
      </c>
      <c r="G253" s="39">
        <v>36.1235</v>
      </c>
      <c r="H253" s="10">
        <f t="shared" si="32"/>
        <v>61.018020320345947</v>
      </c>
      <c r="I253" s="9">
        <f t="shared" si="33"/>
        <v>6.1018020320345978E-2</v>
      </c>
      <c r="J253" s="39" t="s">
        <v>164</v>
      </c>
    </row>
    <row r="254" spans="1:10" x14ac:dyDescent="0.35">
      <c r="A254" s="2" t="str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K</v>
      </c>
      <c r="B254" s="10" t="str">
        <f t="shared" si="31"/>
        <v>43546K</v>
      </c>
      <c r="C254" s="55">
        <v>43546</v>
      </c>
      <c r="D254" s="39" t="s">
        <v>138</v>
      </c>
      <c r="E254" s="39">
        <v>32.689</v>
      </c>
      <c r="F254" s="39">
        <v>86.933199999999999</v>
      </c>
      <c r="G254" s="39">
        <v>36.092700000000001</v>
      </c>
      <c r="H254" s="10">
        <f t="shared" si="32"/>
        <v>62.747722337134675</v>
      </c>
      <c r="I254" s="9">
        <f t="shared" si="33"/>
        <v>6.2747722337134659E-2</v>
      </c>
      <c r="J254" s="39" t="s">
        <v>164</v>
      </c>
    </row>
    <row r="255" spans="1:10" x14ac:dyDescent="0.35">
      <c r="A255" s="2" t="str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A</v>
      </c>
      <c r="B255" s="10" t="str">
        <f t="shared" si="31"/>
        <v>43549A</v>
      </c>
      <c r="C255" s="55">
        <v>43549</v>
      </c>
      <c r="D255" s="39" t="s">
        <v>76</v>
      </c>
      <c r="E255" s="39">
        <v>26.7241</v>
      </c>
      <c r="F255" s="39">
        <v>81.564300000000003</v>
      </c>
      <c r="G255" s="39">
        <v>27.920100000000001</v>
      </c>
      <c r="H255" s="10">
        <f t="shared" si="32"/>
        <v>21.80881907797567</v>
      </c>
      <c r="I255" s="9">
        <f t="shared" si="33"/>
        <v>2.1808819077975716E-2</v>
      </c>
      <c r="J255" s="39" t="s">
        <v>164</v>
      </c>
    </row>
    <row r="256" spans="1:10" x14ac:dyDescent="0.35">
      <c r="A256" s="2" t="str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B</v>
      </c>
      <c r="B256" s="10" t="str">
        <f t="shared" si="31"/>
        <v>43549B</v>
      </c>
      <c r="C256" s="55">
        <v>43549</v>
      </c>
      <c r="D256" s="39" t="s">
        <v>77</v>
      </c>
      <c r="E256" s="39">
        <v>25.6037</v>
      </c>
      <c r="F256" s="39">
        <v>76.052400000000006</v>
      </c>
      <c r="G256" s="39">
        <v>26.148</v>
      </c>
      <c r="H256" s="10">
        <f t="shared" si="32"/>
        <v>10.789177917369521</v>
      </c>
      <c r="I256" s="9">
        <f t="shared" si="33"/>
        <v>1.078917791736933E-2</v>
      </c>
      <c r="J256" s="39" t="s">
        <v>164</v>
      </c>
    </row>
    <row r="257" spans="1:10" x14ac:dyDescent="0.35">
      <c r="A257" s="2" t="str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J</v>
      </c>
      <c r="B257" s="10" t="str">
        <f t="shared" si="31"/>
        <v>43549J</v>
      </c>
      <c r="C257" s="55">
        <v>43549</v>
      </c>
      <c r="D257" s="39" t="s">
        <v>78</v>
      </c>
      <c r="E257" s="39">
        <v>32.574800000000003</v>
      </c>
      <c r="F257" s="39">
        <v>96.171000000000006</v>
      </c>
      <c r="G257" s="39">
        <v>37.009099999999997</v>
      </c>
      <c r="H257" s="10">
        <f t="shared" si="32"/>
        <v>69.725864123956981</v>
      </c>
      <c r="I257" s="9">
        <f t="shared" si="33"/>
        <v>6.9725864123956982E-2</v>
      </c>
      <c r="J257" s="39" t="s">
        <v>164</v>
      </c>
    </row>
    <row r="258" spans="1:10" x14ac:dyDescent="0.35">
      <c r="A258" s="2" t="str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K</v>
      </c>
      <c r="B258" s="10" t="str">
        <f t="shared" si="31"/>
        <v>43549K</v>
      </c>
      <c r="C258" s="55">
        <v>43549</v>
      </c>
      <c r="D258" s="39" t="s">
        <v>138</v>
      </c>
      <c r="E258" s="39">
        <v>32.680500000000002</v>
      </c>
      <c r="F258" s="39">
        <v>102.90689999999999</v>
      </c>
      <c r="G258" s="39">
        <v>37.748600000000003</v>
      </c>
      <c r="H258" s="10">
        <f t="shared" si="32"/>
        <v>72.168016586355023</v>
      </c>
      <c r="I258" s="9">
        <f t="shared" si="33"/>
        <v>7.2168016586354855E-2</v>
      </c>
      <c r="J258" s="39" t="s">
        <v>164</v>
      </c>
    </row>
    <row r="259" spans="1:10" x14ac:dyDescent="0.35">
      <c r="A259" s="2" t="str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O</v>
      </c>
      <c r="B259" s="10" t="str">
        <f t="shared" si="31"/>
        <v>43549O</v>
      </c>
      <c r="C259" s="55">
        <v>43549</v>
      </c>
      <c r="D259" s="39" t="s">
        <v>188</v>
      </c>
      <c r="E259" s="39">
        <v>26.559000000000001</v>
      </c>
      <c r="F259" s="39">
        <v>95.025800000000004</v>
      </c>
      <c r="G259" s="39">
        <v>66.507499999999993</v>
      </c>
      <c r="H259" s="10">
        <f t="shared" si="32"/>
        <v>583.47257356850309</v>
      </c>
      <c r="I259" s="9">
        <f t="shared" si="33"/>
        <v>0.58347257356850313</v>
      </c>
      <c r="J259" s="39" t="s">
        <v>164</v>
      </c>
    </row>
    <row r="260" spans="1:10" x14ac:dyDescent="0.35">
      <c r="A260" s="2" t="str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N</v>
      </c>
      <c r="B260" s="10" t="str">
        <f>+CONCATENATE(C260,A260)</f>
        <v>43550N</v>
      </c>
      <c r="C260" s="55">
        <v>43550</v>
      </c>
      <c r="D260" s="39" t="s">
        <v>187</v>
      </c>
      <c r="E260" s="39">
        <v>26.566700000000001</v>
      </c>
      <c r="F260" s="39">
        <v>106.971</v>
      </c>
      <c r="G260" s="39">
        <v>56.129800000000003</v>
      </c>
      <c r="H260" s="10">
        <f>IFERROR((G260-E260)/(F260-E260)*1000,0)</f>
        <v>367.68058424735989</v>
      </c>
      <c r="I260" s="9">
        <f>IFERROR(1-(F260-G260)/(F260-E260),0)</f>
        <v>0.36768058424735994</v>
      </c>
      <c r="J260" s="39" t="s">
        <v>207</v>
      </c>
    </row>
    <row r="261" spans="1:10" x14ac:dyDescent="0.35">
      <c r="A261" s="2" t="str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A</v>
      </c>
      <c r="B261" s="10" t="str">
        <f>+CONCATENATE(C261,A261)</f>
        <v>43551A</v>
      </c>
      <c r="C261" s="55">
        <v>43551</v>
      </c>
      <c r="D261" s="39" t="s">
        <v>76</v>
      </c>
      <c r="E261" s="39">
        <v>26.706600000000002</v>
      </c>
      <c r="F261" s="39">
        <v>80.484300000000005</v>
      </c>
      <c r="G261" s="39">
        <v>27.1785</v>
      </c>
      <c r="H261" s="10">
        <f>IFERROR((G261-E261)/(F261-E261)*1000,0)</f>
        <v>8.7750126911340196</v>
      </c>
      <c r="I261" s="9">
        <f>IFERROR(1-(F261-G261)/(F261-E261),0)</f>
        <v>8.7750126911340098E-3</v>
      </c>
      <c r="J261" s="39" t="s">
        <v>164</v>
      </c>
    </row>
    <row r="262" spans="1:10" x14ac:dyDescent="0.35">
      <c r="A262" s="2" t="str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B</v>
      </c>
      <c r="B262" s="10" t="str">
        <f>+CONCATENATE(C262,A262)</f>
        <v>43551B</v>
      </c>
      <c r="C262" s="55">
        <v>43551</v>
      </c>
      <c r="D262" s="39" t="s">
        <v>77</v>
      </c>
      <c r="E262" s="39">
        <v>25.599799999999998</v>
      </c>
      <c r="F262" s="39">
        <v>73.096699999999998</v>
      </c>
      <c r="G262" s="39">
        <v>26.2165</v>
      </c>
      <c r="H262" s="10">
        <f>IFERROR((G262-E262)/(F262-E262)*1000,0)</f>
        <v>12.984005271923044</v>
      </c>
      <c r="I262" s="9">
        <f>IFERROR(1-(F262-G262)/(F262-E262),0)</f>
        <v>1.2984005271922894E-2</v>
      </c>
      <c r="J262" s="39" t="s">
        <v>164</v>
      </c>
    </row>
    <row r="263" spans="1:10" x14ac:dyDescent="0.35">
      <c r="A263" s="2" t="str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J</v>
      </c>
      <c r="B263" s="10" t="str">
        <f t="shared" ref="B263:B268" si="34">+CONCATENATE(C263,A263)</f>
        <v>43551J</v>
      </c>
      <c r="C263" s="55">
        <v>43551</v>
      </c>
      <c r="D263" s="39" t="s">
        <v>78</v>
      </c>
      <c r="E263" s="39">
        <v>32.581099999999999</v>
      </c>
      <c r="F263" s="39">
        <v>92.765199999999993</v>
      </c>
      <c r="G263" s="39">
        <v>36.868499999999997</v>
      </c>
      <c r="H263" s="10">
        <f t="shared" ref="H263:H268" si="35">IFERROR((G263-E263)/(F263-E263)*1000,0)</f>
        <v>71.238084477461626</v>
      </c>
      <c r="I263" s="9">
        <f t="shared" ref="I263:I268" si="36">IFERROR(1-(F263-G263)/(F263-E263),0)</f>
        <v>7.1238084477461605E-2</v>
      </c>
      <c r="J263" s="39" t="s">
        <v>164</v>
      </c>
    </row>
    <row r="264" spans="1:10" x14ac:dyDescent="0.35">
      <c r="A264" s="2" t="str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K</v>
      </c>
      <c r="B264" s="10" t="str">
        <f t="shared" si="34"/>
        <v>43551K</v>
      </c>
      <c r="C264" s="55">
        <v>43551</v>
      </c>
      <c r="D264" s="39" t="s">
        <v>138</v>
      </c>
      <c r="E264" s="39">
        <v>32.672499999999999</v>
      </c>
      <c r="F264" s="39">
        <v>101.5705</v>
      </c>
      <c r="G264" s="39">
        <v>38.461500000000001</v>
      </c>
      <c r="H264" s="10">
        <f t="shared" si="35"/>
        <v>84.022758280356484</v>
      </c>
      <c r="I264" s="9">
        <f t="shared" si="36"/>
        <v>8.4022758280356546E-2</v>
      </c>
      <c r="J264" s="39" t="s">
        <v>164</v>
      </c>
    </row>
    <row r="265" spans="1:10" x14ac:dyDescent="0.35">
      <c r="A265" s="2" t="str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L</v>
      </c>
      <c r="B265" s="10" t="str">
        <f t="shared" si="34"/>
        <v>43551L</v>
      </c>
      <c r="C265" s="55">
        <v>43551</v>
      </c>
      <c r="D265" s="39" t="s">
        <v>140</v>
      </c>
      <c r="E265" s="39">
        <v>24.692799999999998</v>
      </c>
      <c r="F265" s="39">
        <v>85.454800000000006</v>
      </c>
      <c r="G265" s="39">
        <v>29.6585</v>
      </c>
      <c r="H265" s="10">
        <f t="shared" si="35"/>
        <v>81.723774727625837</v>
      </c>
      <c r="I265" s="9">
        <f t="shared" si="36"/>
        <v>8.1723774727625931E-2</v>
      </c>
      <c r="J265" s="39" t="s">
        <v>164</v>
      </c>
    </row>
    <row r="266" spans="1:10" x14ac:dyDescent="0.35">
      <c r="A266" s="2" t="str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N</v>
      </c>
      <c r="B266" s="10" t="str">
        <f t="shared" si="34"/>
        <v>43552N</v>
      </c>
      <c r="C266" s="55">
        <v>43552</v>
      </c>
      <c r="D266" s="39" t="s">
        <v>187</v>
      </c>
      <c r="E266" s="39">
        <v>26.791799999999999</v>
      </c>
      <c r="F266" s="39">
        <v>101.0635</v>
      </c>
      <c r="G266" s="39">
        <v>47.210999999999999</v>
      </c>
      <c r="H266" s="10">
        <f t="shared" si="35"/>
        <v>274.92571194681148</v>
      </c>
      <c r="I266" s="9">
        <f t="shared" si="36"/>
        <v>0.27492571194681148</v>
      </c>
      <c r="J266" s="39" t="s">
        <v>221</v>
      </c>
    </row>
    <row r="267" spans="1:10" x14ac:dyDescent="0.35">
      <c r="A267" s="2" t="str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P</v>
      </c>
      <c r="B267" s="10" t="str">
        <f t="shared" si="34"/>
        <v>43552P</v>
      </c>
      <c r="C267" s="55">
        <v>43552</v>
      </c>
      <c r="D267" s="39" t="s">
        <v>189</v>
      </c>
      <c r="E267" s="39">
        <v>26.564</v>
      </c>
      <c r="F267" s="39">
        <v>92.838499999999996</v>
      </c>
      <c r="G267" s="39">
        <v>31.099799999999998</v>
      </c>
      <c r="H267" s="10">
        <f t="shared" si="35"/>
        <v>68.439595923017123</v>
      </c>
      <c r="I267" s="9">
        <f t="shared" si="36"/>
        <v>6.8439595923017071E-2</v>
      </c>
      <c r="J267" s="39" t="s">
        <v>164</v>
      </c>
    </row>
    <row r="268" spans="1:10" x14ac:dyDescent="0.35">
      <c r="A268" s="2" t="str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A</v>
      </c>
      <c r="B268" s="10" t="str">
        <f t="shared" si="34"/>
        <v>43553A</v>
      </c>
      <c r="C268" s="55">
        <v>43553</v>
      </c>
      <c r="D268" s="39" t="s">
        <v>76</v>
      </c>
      <c r="E268" s="39">
        <v>26.705400000000001</v>
      </c>
      <c r="F268" s="39">
        <v>78.679100000000005</v>
      </c>
      <c r="G268" s="39">
        <v>27.527999999999999</v>
      </c>
      <c r="H268" s="10">
        <f t="shared" si="35"/>
        <v>15.827235698054931</v>
      </c>
      <c r="I268" s="9">
        <f t="shared" si="36"/>
        <v>1.5827235698054998E-2</v>
      </c>
      <c r="J268" s="39" t="s">
        <v>164</v>
      </c>
    </row>
    <row r="269" spans="1:10" x14ac:dyDescent="0.35">
      <c r="A269" s="2" t="str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B</v>
      </c>
      <c r="B269" s="10" t="str">
        <f t="shared" ref="B269:B284" si="37">+CONCATENATE(C269,A269)</f>
        <v>43553B</v>
      </c>
      <c r="C269" s="55">
        <v>43553</v>
      </c>
      <c r="D269" s="39" t="s">
        <v>77</v>
      </c>
      <c r="E269" s="39">
        <v>25.632899999999999</v>
      </c>
      <c r="F269" s="39">
        <v>76.962500000000006</v>
      </c>
      <c r="G269" s="39">
        <v>26.408899999999999</v>
      </c>
      <c r="H269" s="10">
        <f t="shared" ref="H269:H284" si="38">IFERROR((G269-E269)/(F269-E269)*1000,0)</f>
        <v>15.117982606527223</v>
      </c>
      <c r="I269" s="9">
        <f t="shared" ref="I269:I284" si="39">IFERROR(1-(F269-G269)/(F269-E269),0)</f>
        <v>1.5117982606527303E-2</v>
      </c>
      <c r="J269" s="39" t="s">
        <v>164</v>
      </c>
    </row>
    <row r="270" spans="1:10" x14ac:dyDescent="0.35">
      <c r="A270" s="2" t="str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J</v>
      </c>
      <c r="B270" s="10" t="str">
        <f t="shared" si="37"/>
        <v>43553J</v>
      </c>
      <c r="C270" s="55">
        <v>43553</v>
      </c>
      <c r="D270" s="39" t="s">
        <v>78</v>
      </c>
      <c r="E270" s="39">
        <v>32.585299999999997</v>
      </c>
      <c r="F270" s="39">
        <v>104.27849999999999</v>
      </c>
      <c r="G270" s="39">
        <v>38.4405</v>
      </c>
      <c r="H270" s="10">
        <f t="shared" si="38"/>
        <v>81.670228138791458</v>
      </c>
      <c r="I270" s="9">
        <f t="shared" si="39"/>
        <v>8.1670228138791323E-2</v>
      </c>
      <c r="J270" s="39" t="s">
        <v>164</v>
      </c>
    </row>
    <row r="271" spans="1:10" x14ac:dyDescent="0.35">
      <c r="A271" s="2" t="str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K</v>
      </c>
      <c r="B271" s="10" t="str">
        <f t="shared" si="37"/>
        <v>43553K</v>
      </c>
      <c r="C271" s="55">
        <v>43553</v>
      </c>
      <c r="D271" s="39" t="s">
        <v>138</v>
      </c>
      <c r="E271" s="39">
        <v>32.671399999999998</v>
      </c>
      <c r="F271" s="39">
        <v>91.713499999999996</v>
      </c>
      <c r="G271" s="39">
        <v>37.233499999999999</v>
      </c>
      <c r="H271" s="10">
        <f t="shared" si="38"/>
        <v>77.268593088660481</v>
      </c>
      <c r="I271" s="9">
        <f t="shared" si="39"/>
        <v>7.726859308866052E-2</v>
      </c>
      <c r="J271" s="39" t="s">
        <v>164</v>
      </c>
    </row>
    <row r="272" spans="1:10" x14ac:dyDescent="0.35">
      <c r="A272" s="2" t="str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L</v>
      </c>
      <c r="B272" s="10" t="str">
        <f t="shared" si="37"/>
        <v>43553L</v>
      </c>
      <c r="C272" s="55">
        <v>43553</v>
      </c>
      <c r="D272" s="39" t="s">
        <v>140</v>
      </c>
      <c r="E272" s="39">
        <v>24.681999999999999</v>
      </c>
      <c r="F272" s="39">
        <v>81.701099999999997</v>
      </c>
      <c r="G272" s="39">
        <v>29.186599999999999</v>
      </c>
      <c r="H272" s="10">
        <f t="shared" si="38"/>
        <v>79.001597710240958</v>
      </c>
      <c r="I272" s="9">
        <f t="shared" si="39"/>
        <v>7.9001597710240845E-2</v>
      </c>
      <c r="J272" s="39" t="s">
        <v>164</v>
      </c>
    </row>
    <row r="273" spans="1:10" x14ac:dyDescent="0.35">
      <c r="A273" s="2" t="str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A</v>
      </c>
      <c r="B273" s="10" t="str">
        <f t="shared" si="37"/>
        <v>43556A</v>
      </c>
      <c r="C273" s="55">
        <v>43556</v>
      </c>
      <c r="D273" s="39" t="s">
        <v>76</v>
      </c>
      <c r="E273" s="39">
        <v>32.575299999999999</v>
      </c>
      <c r="F273" s="39">
        <v>85.235699999999994</v>
      </c>
      <c r="G273" s="39">
        <v>33.433500000000002</v>
      </c>
      <c r="H273" s="10">
        <f t="shared" si="38"/>
        <v>16.296875830795127</v>
      </c>
      <c r="I273" s="9">
        <f t="shared" si="39"/>
        <v>1.6296875830795088E-2</v>
      </c>
      <c r="J273" s="39" t="s">
        <v>164</v>
      </c>
    </row>
    <row r="274" spans="1:10" x14ac:dyDescent="0.35">
      <c r="A274" s="2" t="str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B</v>
      </c>
      <c r="B274" s="10" t="str">
        <f t="shared" si="37"/>
        <v>43556B</v>
      </c>
      <c r="C274" s="55">
        <v>43556</v>
      </c>
      <c r="D274" s="39" t="s">
        <v>77</v>
      </c>
      <c r="E274" s="39">
        <v>25.599399999999999</v>
      </c>
      <c r="F274" s="39">
        <v>75.865300000000005</v>
      </c>
      <c r="G274" s="39">
        <v>26.697099999999999</v>
      </c>
      <c r="H274" s="10">
        <f t="shared" si="38"/>
        <v>21.837866227402664</v>
      </c>
      <c r="I274" s="9">
        <f t="shared" si="39"/>
        <v>2.183786622740258E-2</v>
      </c>
      <c r="J274" s="39" t="s">
        <v>164</v>
      </c>
    </row>
    <row r="275" spans="1:10" x14ac:dyDescent="0.35">
      <c r="A275" s="2" t="str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J</v>
      </c>
      <c r="B275" s="10" t="str">
        <f t="shared" si="37"/>
        <v>43556J</v>
      </c>
      <c r="C275" s="55">
        <v>43556</v>
      </c>
      <c r="D275" s="39" t="s">
        <v>78</v>
      </c>
      <c r="E275" s="39">
        <v>26.696999999999999</v>
      </c>
      <c r="F275" s="39">
        <v>85.698499999999996</v>
      </c>
      <c r="G275" s="39">
        <v>31.1142</v>
      </c>
      <c r="H275" s="10">
        <f t="shared" si="38"/>
        <v>74.865893240002393</v>
      </c>
      <c r="I275" s="9">
        <f t="shared" si="39"/>
        <v>7.4865893240002257E-2</v>
      </c>
      <c r="J275" s="39" t="s">
        <v>164</v>
      </c>
    </row>
    <row r="276" spans="1:10" x14ac:dyDescent="0.35">
      <c r="A276" s="2" t="str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K</v>
      </c>
      <c r="B276" s="10" t="str">
        <f t="shared" si="37"/>
        <v>43556K</v>
      </c>
      <c r="C276" s="55">
        <v>43556</v>
      </c>
      <c r="D276" s="39" t="s">
        <v>138</v>
      </c>
      <c r="E276" s="39">
        <v>32.670999999999999</v>
      </c>
      <c r="F276" s="39">
        <v>92.958600000000004</v>
      </c>
      <c r="G276" s="39">
        <v>37.008699999999997</v>
      </c>
      <c r="H276" s="10">
        <f t="shared" si="38"/>
        <v>71.950119095800758</v>
      </c>
      <c r="I276" s="9">
        <f t="shared" si="39"/>
        <v>7.1950119095800735E-2</v>
      </c>
      <c r="J276" s="39" t="s">
        <v>164</v>
      </c>
    </row>
    <row r="277" spans="1:10" x14ac:dyDescent="0.35">
      <c r="A277" s="2" t="str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L</v>
      </c>
      <c r="B277" s="10" t="str">
        <f t="shared" si="37"/>
        <v>43556L</v>
      </c>
      <c r="C277" s="55">
        <v>43556</v>
      </c>
      <c r="D277" s="39" t="s">
        <v>140</v>
      </c>
      <c r="E277" s="39">
        <v>24.681899999999999</v>
      </c>
      <c r="F277" s="39">
        <v>87.016499999999994</v>
      </c>
      <c r="G277" s="39">
        <v>29.218</v>
      </c>
      <c r="H277" s="10">
        <f t="shared" si="38"/>
        <v>72.770179001710147</v>
      </c>
      <c r="I277" s="9">
        <f t="shared" si="39"/>
        <v>7.2770179001710233E-2</v>
      </c>
      <c r="J277" s="39" t="s">
        <v>164</v>
      </c>
    </row>
    <row r="278" spans="1:10" x14ac:dyDescent="0.35">
      <c r="A278" s="2" t="str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O</v>
      </c>
      <c r="B278" s="10" t="str">
        <f t="shared" si="37"/>
        <v>43556O</v>
      </c>
      <c r="C278" s="55">
        <v>43556</v>
      </c>
      <c r="D278" s="39" t="s">
        <v>188</v>
      </c>
      <c r="E278" s="39">
        <v>26.566700000000001</v>
      </c>
      <c r="F278" s="39">
        <v>71.513999999999996</v>
      </c>
      <c r="G278" s="39">
        <v>57.813499999999998</v>
      </c>
      <c r="H278" s="10">
        <f t="shared" si="38"/>
        <v>695.18747510973958</v>
      </c>
      <c r="I278" s="9">
        <f t="shared" si="39"/>
        <v>0.69518747510973966</v>
      </c>
      <c r="J278" s="39" t="s">
        <v>164</v>
      </c>
    </row>
    <row r="279" spans="1:10" x14ac:dyDescent="0.35">
      <c r="A279" s="2" t="str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N</v>
      </c>
      <c r="B279" s="10" t="str">
        <f t="shared" si="37"/>
        <v>43558N</v>
      </c>
      <c r="C279" s="55">
        <v>43558</v>
      </c>
      <c r="D279" s="39" t="s">
        <v>187</v>
      </c>
      <c r="E279" s="39">
        <v>26.6937</v>
      </c>
      <c r="F279" s="39">
        <v>111.873</v>
      </c>
      <c r="G279" s="39">
        <v>45.948500000000003</v>
      </c>
      <c r="H279" s="10">
        <f t="shared" si="38"/>
        <v>226.05022581777499</v>
      </c>
      <c r="I279" s="9">
        <f t="shared" si="39"/>
        <v>0.22605022581777512</v>
      </c>
      <c r="J279" s="39" t="s">
        <v>222</v>
      </c>
    </row>
    <row r="280" spans="1:10" x14ac:dyDescent="0.35">
      <c r="A280" s="2" t="str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A</v>
      </c>
      <c r="B280" s="10" t="str">
        <f t="shared" si="37"/>
        <v>43558A</v>
      </c>
      <c r="C280" s="55">
        <v>43558</v>
      </c>
      <c r="D280" s="39" t="s">
        <v>76</v>
      </c>
      <c r="E280" s="39">
        <v>26.565799999999999</v>
      </c>
      <c r="F280" s="39">
        <v>84.877099999999999</v>
      </c>
      <c r="G280" s="39">
        <v>27.043500000000002</v>
      </c>
      <c r="H280" s="10">
        <f t="shared" si="38"/>
        <v>8.1922371821585553</v>
      </c>
      <c r="I280" s="9">
        <f t="shared" si="39"/>
        <v>8.1922371821586681E-3</v>
      </c>
      <c r="J280" s="39" t="s">
        <v>164</v>
      </c>
    </row>
    <row r="281" spans="1:10" x14ac:dyDescent="0.35">
      <c r="A281" s="2" t="str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B</v>
      </c>
      <c r="B281" s="10" t="str">
        <f t="shared" si="37"/>
        <v>43558B</v>
      </c>
      <c r="C281" s="55">
        <v>43558</v>
      </c>
      <c r="D281" s="39" t="s">
        <v>77</v>
      </c>
      <c r="E281" s="39">
        <v>25.599399999999999</v>
      </c>
      <c r="F281" s="39">
        <v>83.465999999999994</v>
      </c>
      <c r="G281" s="39">
        <v>26.1159</v>
      </c>
      <c r="H281" s="10">
        <f t="shared" si="38"/>
        <v>8.9257015273059181</v>
      </c>
      <c r="I281" s="9">
        <f t="shared" si="39"/>
        <v>8.9257015273057627E-3</v>
      </c>
      <c r="J281" s="39" t="s">
        <v>164</v>
      </c>
    </row>
    <row r="282" spans="1:10" x14ac:dyDescent="0.35">
      <c r="A282" s="2" t="str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J</v>
      </c>
      <c r="B282" s="10" t="str">
        <f t="shared" si="37"/>
        <v>43558J</v>
      </c>
      <c r="C282" s="55">
        <v>43558</v>
      </c>
      <c r="D282" s="39" t="s">
        <v>78</v>
      </c>
      <c r="E282" s="39">
        <v>32.567399999999999</v>
      </c>
      <c r="F282" s="39">
        <v>100.4091</v>
      </c>
      <c r="G282" s="39">
        <v>37.870199999999997</v>
      </c>
      <c r="H282" s="10">
        <f t="shared" si="38"/>
        <v>78.16431486828894</v>
      </c>
      <c r="I282" s="9">
        <f t="shared" si="39"/>
        <v>7.8164314868289009E-2</v>
      </c>
      <c r="J282" s="39" t="s">
        <v>164</v>
      </c>
    </row>
    <row r="283" spans="1:10" x14ac:dyDescent="0.35">
      <c r="A283" s="2" t="str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K</v>
      </c>
      <c r="B283" s="10" t="str">
        <f t="shared" si="37"/>
        <v>43558K</v>
      </c>
      <c r="C283" s="55">
        <v>43558</v>
      </c>
      <c r="D283" s="39" t="s">
        <v>138</v>
      </c>
      <c r="E283" s="39">
        <v>32.667400000000001</v>
      </c>
      <c r="F283" s="39">
        <v>107.60550000000001</v>
      </c>
      <c r="G283" s="39">
        <v>38.182499999999997</v>
      </c>
      <c r="H283" s="10">
        <f t="shared" si="38"/>
        <v>73.595407409581995</v>
      </c>
      <c r="I283" s="9">
        <f t="shared" si="39"/>
        <v>7.3595407409582037E-2</v>
      </c>
      <c r="J283" s="39" t="s">
        <v>164</v>
      </c>
    </row>
    <row r="284" spans="1:10" x14ac:dyDescent="0.35">
      <c r="A284" s="2" t="str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L</v>
      </c>
      <c r="B284" s="10" t="str">
        <f t="shared" si="37"/>
        <v>43558L</v>
      </c>
      <c r="C284" s="55">
        <v>43558</v>
      </c>
      <c r="D284" s="39" t="s">
        <v>140</v>
      </c>
      <c r="E284" s="39">
        <v>24.677800000000001</v>
      </c>
      <c r="F284" s="39">
        <v>80.424499999999995</v>
      </c>
      <c r="G284" s="39">
        <v>28.344799999999999</v>
      </c>
      <c r="H284" s="10">
        <f t="shared" si="38"/>
        <v>65.77967843836494</v>
      </c>
      <c r="I284" s="9">
        <f t="shared" si="39"/>
        <v>6.5779678438364853E-2</v>
      </c>
      <c r="J284" s="39" t="s">
        <v>164</v>
      </c>
    </row>
    <row r="285" spans="1:10" x14ac:dyDescent="0.35">
      <c r="A285" s="2" t="str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A</v>
      </c>
      <c r="B285" s="10" t="str">
        <f t="shared" ref="B285:B290" si="40">+CONCATENATE(C285,A285)</f>
        <v>43560A</v>
      </c>
      <c r="C285" s="55">
        <v>43560</v>
      </c>
      <c r="D285" s="39" t="s">
        <v>76</v>
      </c>
      <c r="E285" s="39">
        <v>26.5459</v>
      </c>
      <c r="F285" s="39">
        <v>76.442400000000006</v>
      </c>
      <c r="G285" s="39">
        <v>27.814499999999999</v>
      </c>
      <c r="H285" s="10">
        <f t="shared" ref="H285:H290" si="41">IFERROR((G285-E285)/(F285-E285)*1000,0)</f>
        <v>25.424628981992711</v>
      </c>
      <c r="I285" s="9">
        <f t="shared" ref="I285:I290" si="42">IFERROR(1-(F285-G285)/(F285-E285),0)</f>
        <v>2.5424628981992603E-2</v>
      </c>
      <c r="J285" s="39" t="s">
        <v>164</v>
      </c>
    </row>
    <row r="286" spans="1:10" x14ac:dyDescent="0.35">
      <c r="A286" s="2" t="str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B</v>
      </c>
      <c r="B286" s="10" t="str">
        <f t="shared" si="40"/>
        <v>43560B</v>
      </c>
      <c r="C286" s="55">
        <v>43560</v>
      </c>
      <c r="D286" s="39" t="s">
        <v>77</v>
      </c>
      <c r="E286" s="39">
        <v>25.591100000000001</v>
      </c>
      <c r="F286" s="39">
        <v>79.182699999999997</v>
      </c>
      <c r="G286" s="39">
        <v>26.893000000000001</v>
      </c>
      <c r="H286" s="10">
        <f t="shared" si="41"/>
        <v>24.292986214257454</v>
      </c>
      <c r="I286" s="9">
        <f t="shared" si="42"/>
        <v>2.4292986214257573E-2</v>
      </c>
      <c r="J286" s="39" t="s">
        <v>164</v>
      </c>
    </row>
    <row r="287" spans="1:10" x14ac:dyDescent="0.35">
      <c r="A287" s="2" t="str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J</v>
      </c>
      <c r="B287" s="10" t="str">
        <f t="shared" si="40"/>
        <v>43560J</v>
      </c>
      <c r="C287" s="55">
        <v>43560</v>
      </c>
      <c r="D287" s="39" t="s">
        <v>78</v>
      </c>
      <c r="E287" s="39">
        <v>32.565100000000001</v>
      </c>
      <c r="F287" s="39">
        <v>89.670500000000004</v>
      </c>
      <c r="G287" s="39">
        <v>35.695999999999998</v>
      </c>
      <c r="H287" s="10">
        <f t="shared" si="41"/>
        <v>54.826688894570331</v>
      </c>
      <c r="I287" s="9">
        <f t="shared" si="42"/>
        <v>5.4826688894570319E-2</v>
      </c>
      <c r="J287" s="39" t="s">
        <v>164</v>
      </c>
    </row>
    <row r="288" spans="1:10" x14ac:dyDescent="0.35">
      <c r="A288" s="2" t="str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K</v>
      </c>
      <c r="B288" s="10" t="str">
        <f t="shared" si="40"/>
        <v>43560K</v>
      </c>
      <c r="C288" s="55">
        <v>43560</v>
      </c>
      <c r="D288" s="39" t="s">
        <v>138</v>
      </c>
      <c r="E288" s="39">
        <v>32.662500000000001</v>
      </c>
      <c r="F288" s="39">
        <v>98.676500000000004</v>
      </c>
      <c r="G288" s="39">
        <v>36.766100000000002</v>
      </c>
      <c r="H288" s="10">
        <f t="shared" si="41"/>
        <v>62.162571575726354</v>
      </c>
      <c r="I288" s="9">
        <f t="shared" si="42"/>
        <v>6.2162571575726466E-2</v>
      </c>
      <c r="J288" s="39" t="s">
        <v>164</v>
      </c>
    </row>
    <row r="289" spans="1:10" x14ac:dyDescent="0.35">
      <c r="A289" s="2" t="str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L</v>
      </c>
      <c r="B289" s="10" t="str">
        <f t="shared" si="40"/>
        <v>43560L</v>
      </c>
      <c r="C289" s="55">
        <v>43560</v>
      </c>
      <c r="D289" s="39" t="s">
        <v>140</v>
      </c>
      <c r="E289" s="39">
        <v>24.682099999999998</v>
      </c>
      <c r="F289" s="39">
        <v>80.909199999999998</v>
      </c>
      <c r="G289" s="39">
        <v>27.857500000000002</v>
      </c>
      <c r="H289" s="10">
        <f t="shared" si="41"/>
        <v>56.474546971122521</v>
      </c>
      <c r="I289" s="9">
        <f t="shared" si="42"/>
        <v>5.647454697112253E-2</v>
      </c>
      <c r="J289" s="39" t="s">
        <v>164</v>
      </c>
    </row>
    <row r="290" spans="1:10" x14ac:dyDescent="0.35">
      <c r="A290" s="2" t="str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N</v>
      </c>
      <c r="B290" s="10" t="str">
        <f t="shared" si="40"/>
        <v>43562N</v>
      </c>
      <c r="C290" s="55">
        <v>43562</v>
      </c>
      <c r="D290" s="39" t="s">
        <v>187</v>
      </c>
      <c r="E290" s="39">
        <v>26.692</v>
      </c>
      <c r="F290" s="39">
        <v>130.5745</v>
      </c>
      <c r="G290" s="39">
        <v>45.2378</v>
      </c>
      <c r="H290" s="10">
        <f t="shared" si="41"/>
        <v>178.52670083989122</v>
      </c>
      <c r="I290" s="9">
        <f t="shared" si="42"/>
        <v>0.17852670083989108</v>
      </c>
      <c r="J290" s="39" t="s">
        <v>165</v>
      </c>
    </row>
    <row r="291" spans="1:10" x14ac:dyDescent="0.35">
      <c r="A291" s="2" t="str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O</v>
      </c>
      <c r="B291" s="10" t="str">
        <f t="shared" ref="B291:B296" si="43">+CONCATENATE(C291,A291)</f>
        <v>43563O</v>
      </c>
      <c r="C291" s="55">
        <v>43563</v>
      </c>
      <c r="D291" s="39" t="s">
        <v>188</v>
      </c>
      <c r="E291" s="39">
        <v>26.561199999999999</v>
      </c>
      <c r="F291" s="39">
        <v>71.907899999999998</v>
      </c>
      <c r="G291" s="39">
        <v>57.009799999999998</v>
      </c>
      <c r="H291" s="10">
        <f t="shared" ref="H291:H296" si="44">IFERROR((G291-E291)/(F291-E291)*1000,0)</f>
        <v>671.46231148021798</v>
      </c>
      <c r="I291" s="9">
        <f t="shared" ref="I291:I296" si="45">IFERROR(1-(F291-G291)/(F291-E291),0)</f>
        <v>0.67146231148021795</v>
      </c>
      <c r="J291" s="39" t="s">
        <v>164</v>
      </c>
    </row>
    <row r="292" spans="1:10" x14ac:dyDescent="0.35">
      <c r="A292" s="2" t="str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N</v>
      </c>
      <c r="B292" s="10" t="str">
        <f t="shared" si="43"/>
        <v>43564N</v>
      </c>
      <c r="C292" s="55">
        <v>43564</v>
      </c>
      <c r="D292" s="39" t="s">
        <v>187</v>
      </c>
      <c r="E292" s="39">
        <v>24.677099999999999</v>
      </c>
      <c r="F292" s="39">
        <v>142.39500000000001</v>
      </c>
      <c r="G292" s="39">
        <v>48.762900000000002</v>
      </c>
      <c r="H292" s="10">
        <f t="shared" si="44"/>
        <v>204.60609643902924</v>
      </c>
      <c r="I292" s="9">
        <f t="shared" si="45"/>
        <v>0.20460609643902927</v>
      </c>
      <c r="J292" s="39" t="s">
        <v>223</v>
      </c>
    </row>
    <row r="293" spans="1:10" x14ac:dyDescent="0.35">
      <c r="A293" s="2" t="str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A</v>
      </c>
      <c r="B293" s="10" t="str">
        <f t="shared" si="43"/>
        <v>43565A</v>
      </c>
      <c r="C293" s="55">
        <v>43565</v>
      </c>
      <c r="D293" s="39" t="s">
        <v>76</v>
      </c>
      <c r="E293" s="39">
        <v>26.561800000000002</v>
      </c>
      <c r="F293" s="39">
        <v>89.938500000000005</v>
      </c>
      <c r="G293" s="39">
        <v>27.321390000000001</v>
      </c>
      <c r="H293" s="10">
        <f t="shared" si="44"/>
        <v>11.985319525945645</v>
      </c>
      <c r="I293" s="9">
        <f t="shared" si="45"/>
        <v>1.1985319525945615E-2</v>
      </c>
      <c r="J293" s="39" t="s">
        <v>164</v>
      </c>
    </row>
    <row r="294" spans="1:10" x14ac:dyDescent="0.35">
      <c r="A294" s="2" t="str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B</v>
      </c>
      <c r="B294" s="10" t="str">
        <f t="shared" si="43"/>
        <v>43565B</v>
      </c>
      <c r="C294" s="55">
        <v>43565</v>
      </c>
      <c r="D294" s="39" t="s">
        <v>77</v>
      </c>
      <c r="E294" s="39">
        <v>25.595600000000001</v>
      </c>
      <c r="F294" s="39">
        <v>87.527100000000004</v>
      </c>
      <c r="G294" s="39">
        <v>25.903500000000001</v>
      </c>
      <c r="H294" s="10">
        <f t="shared" si="44"/>
        <v>4.971621872552741</v>
      </c>
      <c r="I294" s="9">
        <f t="shared" si="45"/>
        <v>4.9716218725527339E-3</v>
      </c>
      <c r="J294" s="39" t="s">
        <v>164</v>
      </c>
    </row>
    <row r="295" spans="1:10" x14ac:dyDescent="0.35">
      <c r="A295" s="2" t="str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J</v>
      </c>
      <c r="B295" s="10" t="str">
        <f t="shared" si="43"/>
        <v>43565J</v>
      </c>
      <c r="C295" s="55">
        <v>43565</v>
      </c>
      <c r="D295" s="39" t="s">
        <v>78</v>
      </c>
      <c r="E295" s="39">
        <v>32.649099999999997</v>
      </c>
      <c r="F295" s="39">
        <v>102.58750000000001</v>
      </c>
      <c r="G295" s="39">
        <v>36.017800000000001</v>
      </c>
      <c r="H295" s="10">
        <f t="shared" si="44"/>
        <v>48.166672385985436</v>
      </c>
      <c r="I295" s="9">
        <f t="shared" si="45"/>
        <v>4.8166672385985265E-2</v>
      </c>
      <c r="J295" s="39" t="s">
        <v>164</v>
      </c>
    </row>
    <row r="296" spans="1:10" x14ac:dyDescent="0.35">
      <c r="A296" s="2" t="str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C</v>
      </c>
      <c r="B296" s="10" t="str">
        <f t="shared" si="43"/>
        <v>43565C</v>
      </c>
      <c r="C296" s="55">
        <v>43565</v>
      </c>
      <c r="D296" s="39" t="s">
        <v>96</v>
      </c>
      <c r="E296" s="39">
        <v>26.689599999999999</v>
      </c>
      <c r="F296" s="39">
        <v>89.456000000000003</v>
      </c>
      <c r="G296" s="39">
        <v>26.938600000000001</v>
      </c>
      <c r="H296" s="10">
        <f t="shared" si="44"/>
        <v>3.9670906727166493</v>
      </c>
      <c r="I296" s="9">
        <f t="shared" si="45"/>
        <v>3.9670906727166111E-3</v>
      </c>
      <c r="J296" s="39" t="s">
        <v>164</v>
      </c>
    </row>
    <row r="297" spans="1:10" x14ac:dyDescent="0.35">
      <c r="A297" s="2" t="str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A</v>
      </c>
      <c r="B297" s="10" t="str">
        <f t="shared" ref="B297:B302" si="46">+CONCATENATE(C297,A297)</f>
        <v>43567A</v>
      </c>
      <c r="C297" s="55">
        <v>43567</v>
      </c>
      <c r="D297" s="39" t="s">
        <v>76</v>
      </c>
      <c r="E297" s="39">
        <v>26.562999999999999</v>
      </c>
      <c r="F297" s="39">
        <v>80.020499999999998</v>
      </c>
      <c r="G297" s="39">
        <v>28.232500000000002</v>
      </c>
      <c r="H297" s="10">
        <f t="shared" ref="H297:H302" si="47">IFERROR((G297-E297)/(F297-E297)*1000,0)</f>
        <v>31.230416686152608</v>
      </c>
      <c r="I297" s="9">
        <f t="shared" ref="I297:I302" si="48">IFERROR(1-(F297-G297)/(F297-E297),0)</f>
        <v>3.1230416686152562E-2</v>
      </c>
      <c r="J297" s="39" t="s">
        <v>164</v>
      </c>
    </row>
    <row r="298" spans="1:10" x14ac:dyDescent="0.35">
      <c r="A298" s="2" t="str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B</v>
      </c>
      <c r="B298" s="10" t="str">
        <f t="shared" si="46"/>
        <v>43567B</v>
      </c>
      <c r="C298" s="55">
        <v>43567</v>
      </c>
      <c r="D298" s="39" t="s">
        <v>77</v>
      </c>
      <c r="E298" s="39">
        <v>32.661000000000001</v>
      </c>
      <c r="F298" s="39">
        <v>89.746200000000002</v>
      </c>
      <c r="G298" s="39">
        <v>33.320500000000003</v>
      </c>
      <c r="H298" s="10">
        <f t="shared" si="47"/>
        <v>11.552906883045015</v>
      </c>
      <c r="I298" s="9">
        <f t="shared" si="48"/>
        <v>1.1552906883045E-2</v>
      </c>
      <c r="J298" s="39" t="s">
        <v>164</v>
      </c>
    </row>
    <row r="299" spans="1:10" x14ac:dyDescent="0.35">
      <c r="A299" s="2" t="str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J</v>
      </c>
      <c r="B299" s="10" t="str">
        <f t="shared" si="46"/>
        <v>43567J</v>
      </c>
      <c r="C299" s="55">
        <v>43567</v>
      </c>
      <c r="D299" s="39" t="s">
        <v>78</v>
      </c>
      <c r="E299" s="39">
        <v>32.565199999999997</v>
      </c>
      <c r="F299" s="39">
        <v>98.212000000000003</v>
      </c>
      <c r="G299" s="39">
        <v>35.734499999999997</v>
      </c>
      <c r="H299" s="10">
        <f t="shared" si="47"/>
        <v>48.278057727109299</v>
      </c>
      <c r="I299" s="9">
        <f t="shared" si="48"/>
        <v>4.8278057727109469E-2</v>
      </c>
      <c r="J299" s="39" t="s">
        <v>164</v>
      </c>
    </row>
    <row r="300" spans="1:10" x14ac:dyDescent="0.35">
      <c r="A300" s="2" t="str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K</v>
      </c>
      <c r="B300" s="10" t="str">
        <f t="shared" si="46"/>
        <v>43567K</v>
      </c>
      <c r="C300" s="55">
        <v>43567</v>
      </c>
      <c r="D300" s="39" t="s">
        <v>138</v>
      </c>
      <c r="E300" s="39">
        <v>26.6905</v>
      </c>
      <c r="F300" s="39">
        <v>81.988299999999995</v>
      </c>
      <c r="G300" s="39">
        <v>29.378499999999999</v>
      </c>
      <c r="H300" s="10">
        <f t="shared" si="47"/>
        <v>48.609528769679791</v>
      </c>
      <c r="I300" s="9">
        <f t="shared" si="48"/>
        <v>4.8609528769679833E-2</v>
      </c>
      <c r="J300" s="39" t="s">
        <v>164</v>
      </c>
    </row>
    <row r="301" spans="1:10" x14ac:dyDescent="0.35">
      <c r="A301" s="2" t="str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A</v>
      </c>
      <c r="B301" s="10" t="str">
        <f t="shared" si="46"/>
        <v>43570A</v>
      </c>
      <c r="C301" s="55">
        <v>43570</v>
      </c>
      <c r="D301" s="39" t="s">
        <v>76</v>
      </c>
      <c r="E301" s="39">
        <v>26.558499999999999</v>
      </c>
      <c r="F301" s="39">
        <v>96.330100000000002</v>
      </c>
      <c r="G301" s="39">
        <v>27.425000000000001</v>
      </c>
      <c r="H301" s="10">
        <f t="shared" si="47"/>
        <v>12.419093155381301</v>
      </c>
      <c r="I301" s="9">
        <f t="shared" si="48"/>
        <v>1.2419093155381256E-2</v>
      </c>
      <c r="J301" s="39" t="s">
        <v>164</v>
      </c>
    </row>
    <row r="302" spans="1:10" x14ac:dyDescent="0.35">
      <c r="A302" s="2" t="str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B</v>
      </c>
      <c r="B302" s="10" t="str">
        <f t="shared" si="46"/>
        <v>43570B</v>
      </c>
      <c r="C302" s="55">
        <v>43570</v>
      </c>
      <c r="D302" s="39" t="s">
        <v>77</v>
      </c>
      <c r="E302" s="39">
        <v>32.656700000000001</v>
      </c>
      <c r="F302" s="39">
        <v>102.8275</v>
      </c>
      <c r="G302" s="39">
        <v>33.050699999999999</v>
      </c>
      <c r="H302" s="10">
        <f t="shared" si="47"/>
        <v>5.6148711429825271</v>
      </c>
      <c r="I302" s="9">
        <f t="shared" si="48"/>
        <v>5.614871142982425E-3</v>
      </c>
      <c r="J302" s="39" t="s">
        <v>164</v>
      </c>
    </row>
    <row r="303" spans="1:10" x14ac:dyDescent="0.35">
      <c r="A303" s="2" t="str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J</v>
      </c>
      <c r="B303" s="10" t="str">
        <f t="shared" ref="B303:B308" si="49">+CONCATENATE(C303,A303)</f>
        <v>43570J</v>
      </c>
      <c r="C303" s="55">
        <v>43570</v>
      </c>
      <c r="D303" s="39" t="s">
        <v>78</v>
      </c>
      <c r="E303" s="39">
        <v>32.5518</v>
      </c>
      <c r="F303" s="39">
        <v>86.306799999999996</v>
      </c>
      <c r="G303" s="39">
        <v>35.391199999999998</v>
      </c>
      <c r="H303" s="10">
        <f t="shared" ref="H303:H308" si="50">IFERROR((G303-E303)/(F303-E303)*1000,0)</f>
        <v>52.821132917868063</v>
      </c>
      <c r="I303" s="9">
        <f t="shared" ref="I303:I308" si="51">IFERROR(1-(F303-G303)/(F303-E303),0)</f>
        <v>5.2821132917868052E-2</v>
      </c>
      <c r="J303" s="39" t="s">
        <v>164</v>
      </c>
    </row>
    <row r="304" spans="1:10" x14ac:dyDescent="0.35">
      <c r="A304" s="2" t="str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K</v>
      </c>
      <c r="B304" s="10" t="str">
        <f t="shared" si="49"/>
        <v>43570K</v>
      </c>
      <c r="C304" s="55">
        <v>43570</v>
      </c>
      <c r="D304" s="39" t="s">
        <v>138</v>
      </c>
      <c r="E304" s="39">
        <v>26.6873</v>
      </c>
      <c r="F304" s="39">
        <v>82.789500000000004</v>
      </c>
      <c r="G304" s="39">
        <v>29.818999999999999</v>
      </c>
      <c r="H304" s="10">
        <f t="shared" si="50"/>
        <v>55.821340339594492</v>
      </c>
      <c r="I304" s="9">
        <f t="shared" si="51"/>
        <v>5.5821340339594516E-2</v>
      </c>
      <c r="J304" s="39" t="s">
        <v>164</v>
      </c>
    </row>
    <row r="305" spans="1:13" x14ac:dyDescent="0.35">
      <c r="A305" s="2" t="str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A</v>
      </c>
      <c r="B305" s="10" t="str">
        <f t="shared" si="49"/>
        <v>43572A</v>
      </c>
      <c r="C305" s="55">
        <v>43572</v>
      </c>
      <c r="D305" s="39" t="s">
        <v>76</v>
      </c>
      <c r="E305" s="39">
        <v>26.553799999999999</v>
      </c>
      <c r="F305" s="39">
        <v>81.539400000000001</v>
      </c>
      <c r="G305" s="39">
        <v>27.4695</v>
      </c>
      <c r="H305" s="10">
        <f t="shared" si="50"/>
        <v>16.653451085375099</v>
      </c>
      <c r="I305" s="9">
        <f t="shared" si="51"/>
        <v>1.6653451085375082E-2</v>
      </c>
      <c r="J305" s="39" t="s">
        <v>164</v>
      </c>
    </row>
    <row r="306" spans="1:13" x14ac:dyDescent="0.35">
      <c r="A306" s="2" t="str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B</v>
      </c>
      <c r="B306" s="10" t="str">
        <f t="shared" si="49"/>
        <v>43572B</v>
      </c>
      <c r="C306" s="55">
        <v>43572</v>
      </c>
      <c r="D306" s="39" t="s">
        <v>77</v>
      </c>
      <c r="E306" s="39">
        <v>32.651299999999999</v>
      </c>
      <c r="F306" s="39">
        <v>97.712000000000003</v>
      </c>
      <c r="G306" s="39">
        <v>33.281700000000001</v>
      </c>
      <c r="H306" s="10">
        <f t="shared" si="50"/>
        <v>9.6894131172889573</v>
      </c>
      <c r="I306" s="9">
        <f t="shared" si="51"/>
        <v>9.6894131172888809E-3</v>
      </c>
      <c r="J306" s="39" t="s">
        <v>164</v>
      </c>
    </row>
    <row r="307" spans="1:13" x14ac:dyDescent="0.35">
      <c r="A307" s="2" t="str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J</v>
      </c>
      <c r="B307" s="10" t="str">
        <f t="shared" si="49"/>
        <v>43572J</v>
      </c>
      <c r="C307" s="55">
        <v>43572</v>
      </c>
      <c r="D307" s="39" t="s">
        <v>78</v>
      </c>
      <c r="E307" s="39">
        <v>32.561599999999999</v>
      </c>
      <c r="F307" s="39">
        <v>102.4731</v>
      </c>
      <c r="G307" s="39">
        <v>36.239600000000003</v>
      </c>
      <c r="H307" s="10">
        <f t="shared" si="50"/>
        <v>52.60937041831464</v>
      </c>
      <c r="I307" s="9">
        <f t="shared" si="51"/>
        <v>5.2609370418314705E-2</v>
      </c>
      <c r="J307" s="39" t="s">
        <v>164</v>
      </c>
    </row>
    <row r="308" spans="1:13" x14ac:dyDescent="0.35">
      <c r="A308" s="2" t="str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K</v>
      </c>
      <c r="B308" s="10" t="str">
        <f t="shared" si="49"/>
        <v>43572K</v>
      </c>
      <c r="C308" s="55">
        <v>43572</v>
      </c>
      <c r="D308" s="39" t="s">
        <v>138</v>
      </c>
      <c r="E308" s="39">
        <v>26.6845</v>
      </c>
      <c r="F308" s="39">
        <v>83.460999999999999</v>
      </c>
      <c r="G308" s="39">
        <v>29.287500000000001</v>
      </c>
      <c r="H308" s="10">
        <f t="shared" si="50"/>
        <v>45.846432943207162</v>
      </c>
      <c r="I308" s="9">
        <f t="shared" si="51"/>
        <v>4.5846432943207116E-2</v>
      </c>
      <c r="J308" s="39" t="s">
        <v>164</v>
      </c>
    </row>
    <row r="309" spans="1:13" x14ac:dyDescent="0.35">
      <c r="A309" s="2" t="str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N</v>
      </c>
      <c r="B309" s="10" t="str">
        <f t="shared" ref="B309:B393" si="52">+CONCATENATE(C309,A309)</f>
        <v>43573N</v>
      </c>
      <c r="C309" s="55">
        <v>43573</v>
      </c>
      <c r="D309" s="39" t="s">
        <v>187</v>
      </c>
      <c r="E309" s="39">
        <v>24.681699999999999</v>
      </c>
      <c r="F309" s="39">
        <v>98.594999999999999</v>
      </c>
      <c r="G309" s="39">
        <v>44.043799999999997</v>
      </c>
      <c r="H309" s="10">
        <f t="shared" ref="H309:H334" si="53">IFERROR((G309-E309)/(F309-E309)*1000,0)</f>
        <v>261.95691438482652</v>
      </c>
      <c r="I309" s="9">
        <f t="shared" ref="I309:I334" si="54">IFERROR(1-(F309-G309)/(F309-E309),0)</f>
        <v>0.26195691438482649</v>
      </c>
      <c r="J309" s="39" t="s">
        <v>224</v>
      </c>
    </row>
    <row r="310" spans="1:13" x14ac:dyDescent="0.35">
      <c r="A310" s="2" t="str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A</v>
      </c>
      <c r="B310" s="10" t="str">
        <f t="shared" si="52"/>
        <v>43574A</v>
      </c>
      <c r="C310" s="55">
        <v>43574</v>
      </c>
      <c r="D310" s="39" t="s">
        <v>76</v>
      </c>
      <c r="E310" s="39">
        <v>26.550899999999999</v>
      </c>
      <c r="F310" s="39">
        <v>85.483099999999993</v>
      </c>
      <c r="G310" s="39">
        <v>27.897300000000001</v>
      </c>
      <c r="H310" s="10">
        <f t="shared" si="53"/>
        <v>22.846593203715504</v>
      </c>
      <c r="I310" s="9">
        <f t="shared" si="54"/>
        <v>2.2846593203715515E-2</v>
      </c>
      <c r="J310" s="39" t="s">
        <v>164</v>
      </c>
      <c r="M310" s="124"/>
    </row>
    <row r="311" spans="1:13" x14ac:dyDescent="0.35">
      <c r="A311" s="2" t="str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B</v>
      </c>
      <c r="B311" s="10" t="str">
        <f t="shared" si="52"/>
        <v>43574B</v>
      </c>
      <c r="C311" s="55">
        <v>43574</v>
      </c>
      <c r="D311" s="39" t="s">
        <v>77</v>
      </c>
      <c r="E311" s="39">
        <v>32.650500000000001</v>
      </c>
      <c r="F311" s="39">
        <v>101.676</v>
      </c>
      <c r="G311" s="39">
        <v>33.0017</v>
      </c>
      <c r="H311" s="10">
        <f t="shared" si="53"/>
        <v>5.0879747339751056</v>
      </c>
      <c r="I311" s="9">
        <f t="shared" si="54"/>
        <v>5.0879747339750425E-3</v>
      </c>
      <c r="J311" s="39" t="s">
        <v>164</v>
      </c>
    </row>
    <row r="312" spans="1:13" x14ac:dyDescent="0.35">
      <c r="A312" s="2" t="str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J</v>
      </c>
      <c r="B312" s="10" t="str">
        <f t="shared" si="52"/>
        <v>43574J</v>
      </c>
      <c r="C312" s="55">
        <v>43574</v>
      </c>
      <c r="D312" s="39" t="s">
        <v>78</v>
      </c>
      <c r="E312" s="39">
        <v>32.5563</v>
      </c>
      <c r="F312" s="39">
        <v>100.387</v>
      </c>
      <c r="G312" s="39">
        <v>36.451599999999999</v>
      </c>
      <c r="H312" s="10">
        <f t="shared" si="53"/>
        <v>57.426799369606954</v>
      </c>
      <c r="I312" s="9">
        <f t="shared" si="54"/>
        <v>5.742679936960704E-2</v>
      </c>
      <c r="J312" s="39" t="s">
        <v>164</v>
      </c>
    </row>
    <row r="313" spans="1:13" x14ac:dyDescent="0.35">
      <c r="A313" s="2" t="str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K</v>
      </c>
      <c r="B313" s="10" t="str">
        <f t="shared" si="52"/>
        <v>43574K</v>
      </c>
      <c r="C313" s="55">
        <v>43574</v>
      </c>
      <c r="D313" s="39" t="s">
        <v>138</v>
      </c>
      <c r="E313" s="39">
        <v>26.681000000000001</v>
      </c>
      <c r="F313" s="39">
        <v>90.674599999999998</v>
      </c>
      <c r="G313" s="39">
        <v>30.137799999999999</v>
      </c>
      <c r="H313" s="10">
        <f t="shared" si="53"/>
        <v>54.017901790178975</v>
      </c>
      <c r="I313" s="9">
        <f t="shared" si="54"/>
        <v>5.4017901790179068E-2</v>
      </c>
      <c r="J313" s="39" t="s">
        <v>164</v>
      </c>
    </row>
    <row r="314" spans="1:13" x14ac:dyDescent="0.35">
      <c r="A314" s="2" t="str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A</v>
      </c>
      <c r="B314" s="10" t="str">
        <f t="shared" si="52"/>
        <v>43581A</v>
      </c>
      <c r="C314" s="55">
        <v>43581</v>
      </c>
      <c r="D314" s="39" t="s">
        <v>76</v>
      </c>
      <c r="E314" s="39">
        <v>26.546099999999999</v>
      </c>
      <c r="F314" s="39">
        <v>88.519099999999995</v>
      </c>
      <c r="G314" s="39">
        <v>27.7486</v>
      </c>
      <c r="H314" s="10">
        <f t="shared" si="53"/>
        <v>19.403611250060518</v>
      </c>
      <c r="I314" s="9">
        <f t="shared" si="54"/>
        <v>1.9403611250060515E-2</v>
      </c>
      <c r="J314" s="39" t="s">
        <v>164</v>
      </c>
    </row>
    <row r="315" spans="1:13" x14ac:dyDescent="0.35">
      <c r="A315" s="2" t="str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B</v>
      </c>
      <c r="B315" s="10" t="str">
        <f t="shared" si="52"/>
        <v>43581B</v>
      </c>
      <c r="C315" s="55">
        <v>43581</v>
      </c>
      <c r="D315" s="39" t="s">
        <v>77</v>
      </c>
      <c r="E315" s="39">
        <v>32.646099999999997</v>
      </c>
      <c r="F315" s="39">
        <v>94.494500000000002</v>
      </c>
      <c r="G315" s="39">
        <v>32.954300000000003</v>
      </c>
      <c r="H315" s="10">
        <f t="shared" si="53"/>
        <v>4.983152353173347</v>
      </c>
      <c r="I315" s="9">
        <f t="shared" si="54"/>
        <v>4.9831523531733701E-3</v>
      </c>
      <c r="J315" s="39" t="s">
        <v>164</v>
      </c>
    </row>
    <row r="316" spans="1:13" x14ac:dyDescent="0.35">
      <c r="A316" s="2" t="str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J</v>
      </c>
      <c r="B316" s="10" t="str">
        <f t="shared" si="52"/>
        <v>43581J</v>
      </c>
      <c r="C316" s="55">
        <v>43581</v>
      </c>
      <c r="D316" s="39" t="s">
        <v>78</v>
      </c>
      <c r="E316" s="39">
        <v>32.555300000000003</v>
      </c>
      <c r="F316" s="39">
        <v>105.5275</v>
      </c>
      <c r="G316" s="39">
        <v>37.224499999999999</v>
      </c>
      <c r="H316" s="10">
        <f t="shared" si="53"/>
        <v>63.986011111080614</v>
      </c>
      <c r="I316" s="9">
        <f t="shared" si="54"/>
        <v>6.3986011111080709E-2</v>
      </c>
      <c r="J316" s="39" t="s">
        <v>164</v>
      </c>
    </row>
    <row r="317" spans="1:13" x14ac:dyDescent="0.35">
      <c r="A317" s="2" t="str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K</v>
      </c>
      <c r="B317" s="10" t="str">
        <f t="shared" si="52"/>
        <v>43581K</v>
      </c>
      <c r="C317" s="55">
        <v>43581</v>
      </c>
      <c r="D317" s="39" t="s">
        <v>138</v>
      </c>
      <c r="E317" s="39">
        <v>26.678100000000001</v>
      </c>
      <c r="F317" s="39">
        <v>101.5391</v>
      </c>
      <c r="G317" s="39">
        <v>31.922599999999999</v>
      </c>
      <c r="H317" s="10">
        <f t="shared" si="53"/>
        <v>70.05650472208491</v>
      </c>
      <c r="I317" s="9">
        <f t="shared" si="54"/>
        <v>7.0056504722084911E-2</v>
      </c>
      <c r="J317" s="39" t="s">
        <v>164</v>
      </c>
    </row>
    <row r="318" spans="1:13" x14ac:dyDescent="0.35">
      <c r="A318" s="2" t="str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O</v>
      </c>
      <c r="B318" s="10" t="str">
        <f t="shared" si="52"/>
        <v>43584O</v>
      </c>
      <c r="C318" s="55">
        <v>43584</v>
      </c>
      <c r="D318" s="39" t="s">
        <v>188</v>
      </c>
      <c r="E318" s="39">
        <v>24.677700000000002</v>
      </c>
      <c r="F318" s="39">
        <v>76.364699999999999</v>
      </c>
      <c r="G318" s="39">
        <v>63.409500000000001</v>
      </c>
      <c r="H318" s="10">
        <f t="shared" si="53"/>
        <v>749.35283533577115</v>
      </c>
      <c r="I318" s="9">
        <f t="shared" si="54"/>
        <v>0.74935283533577113</v>
      </c>
      <c r="J318" s="39" t="s">
        <v>164</v>
      </c>
    </row>
    <row r="319" spans="1:13" x14ac:dyDescent="0.35">
      <c r="A319" s="2" t="str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N</v>
      </c>
      <c r="B319" s="10" t="str">
        <f t="shared" si="52"/>
        <v>43584N</v>
      </c>
      <c r="C319" s="55">
        <v>43584</v>
      </c>
      <c r="D319" s="39" t="s">
        <v>187</v>
      </c>
      <c r="E319" s="39">
        <v>27.821000000000002</v>
      </c>
      <c r="F319" s="39">
        <v>126.14749999999999</v>
      </c>
      <c r="G319" s="39">
        <v>59.0565</v>
      </c>
      <c r="H319" s="10">
        <f t="shared" si="53"/>
        <v>317.67122800058991</v>
      </c>
      <c r="I319" s="9">
        <f t="shared" si="54"/>
        <v>0.31767122800058989</v>
      </c>
      <c r="J319" s="39" t="s">
        <v>225</v>
      </c>
    </row>
    <row r="320" spans="1:13" x14ac:dyDescent="0.35">
      <c r="A320" s="2" t="str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A</v>
      </c>
      <c r="B320" s="10" t="str">
        <f t="shared" si="52"/>
        <v>43584A</v>
      </c>
      <c r="C320" s="55">
        <v>43584</v>
      </c>
      <c r="D320" s="39" t="s">
        <v>76</v>
      </c>
      <c r="E320" s="39">
        <v>26.5443</v>
      </c>
      <c r="F320" s="39">
        <v>89.337000000000003</v>
      </c>
      <c r="G320" s="39">
        <v>27.911799999999999</v>
      </c>
      <c r="H320" s="10">
        <f t="shared" si="53"/>
        <v>21.778009227187233</v>
      </c>
      <c r="I320" s="9">
        <f t="shared" si="54"/>
        <v>2.1778009227187201E-2</v>
      </c>
      <c r="J320" s="39" t="s">
        <v>164</v>
      </c>
    </row>
    <row r="321" spans="1:10" x14ac:dyDescent="0.35">
      <c r="A321" s="2" t="str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B</v>
      </c>
      <c r="B321" s="10" t="str">
        <f t="shared" si="52"/>
        <v>43584B</v>
      </c>
      <c r="C321" s="55">
        <v>43584</v>
      </c>
      <c r="D321" s="39" t="s">
        <v>77</v>
      </c>
      <c r="E321" s="39">
        <v>32.646099999999997</v>
      </c>
      <c r="F321" s="39">
        <v>102.2591</v>
      </c>
      <c r="G321" s="39">
        <v>33.444499999999998</v>
      </c>
      <c r="H321" s="10">
        <f t="shared" si="53"/>
        <v>11.46912214672548</v>
      </c>
      <c r="I321" s="9">
        <f t="shared" si="54"/>
        <v>1.1469122146725241E-2</v>
      </c>
      <c r="J321" s="39" t="s">
        <v>164</v>
      </c>
    </row>
    <row r="322" spans="1:10" x14ac:dyDescent="0.35">
      <c r="A322" s="2" t="str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J</v>
      </c>
      <c r="B322" s="10" t="str">
        <f t="shared" si="52"/>
        <v>43584J</v>
      </c>
      <c r="C322" s="55">
        <v>43584</v>
      </c>
      <c r="D322" s="39" t="s">
        <v>78</v>
      </c>
      <c r="E322" s="39">
        <v>32.567799999999998</v>
      </c>
      <c r="F322" s="39">
        <v>95.896199999999993</v>
      </c>
      <c r="G322" s="39">
        <v>36.336500000000001</v>
      </c>
      <c r="H322" s="10">
        <f t="shared" si="53"/>
        <v>59.510425022580755</v>
      </c>
      <c r="I322" s="9">
        <f t="shared" si="54"/>
        <v>5.9510425022580749E-2</v>
      </c>
      <c r="J322" s="39" t="s">
        <v>164</v>
      </c>
    </row>
    <row r="323" spans="1:10" x14ac:dyDescent="0.35">
      <c r="A323" s="2" t="str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K</v>
      </c>
      <c r="B323" s="10" t="str">
        <f t="shared" si="52"/>
        <v>43584K</v>
      </c>
      <c r="C323" s="55">
        <v>43584</v>
      </c>
      <c r="D323" s="39" t="s">
        <v>138</v>
      </c>
      <c r="E323" s="39">
        <v>26.676500000000001</v>
      </c>
      <c r="F323" s="39">
        <v>96.940200000000004</v>
      </c>
      <c r="G323" s="39">
        <v>30.956900000000001</v>
      </c>
      <c r="H323" s="10">
        <f t="shared" si="53"/>
        <v>60.919080549415987</v>
      </c>
      <c r="I323" s="9">
        <f t="shared" si="54"/>
        <v>6.0919080549415972E-2</v>
      </c>
      <c r="J323" s="39" t="s">
        <v>164</v>
      </c>
    </row>
    <row r="324" spans="1:10" x14ac:dyDescent="0.35">
      <c r="A324" s="2" t="str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A</v>
      </c>
      <c r="B324" s="10" t="str">
        <f t="shared" si="52"/>
        <v>43586A</v>
      </c>
      <c r="C324" s="55">
        <v>43586</v>
      </c>
      <c r="D324" s="39" t="s">
        <v>76</v>
      </c>
      <c r="E324" s="39">
        <v>26.5456</v>
      </c>
      <c r="F324" s="39">
        <v>102.2208</v>
      </c>
      <c r="G324" s="39">
        <v>28.743500000000001</v>
      </c>
      <c r="H324" s="10">
        <f t="shared" si="53"/>
        <v>29.043861132841418</v>
      </c>
      <c r="I324" s="9">
        <f t="shared" si="54"/>
        <v>2.9043861132841298E-2</v>
      </c>
      <c r="J324" s="39" t="s">
        <v>164</v>
      </c>
    </row>
    <row r="325" spans="1:10" x14ac:dyDescent="0.35">
      <c r="A325" s="2" t="str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B</v>
      </c>
      <c r="B325" s="10" t="str">
        <f t="shared" si="52"/>
        <v>43586B</v>
      </c>
      <c r="C325" s="55">
        <v>43586</v>
      </c>
      <c r="D325" s="39" t="s">
        <v>77</v>
      </c>
      <c r="E325" s="39">
        <v>32.645800000000001</v>
      </c>
      <c r="F325" s="39">
        <v>110.91289999999999</v>
      </c>
      <c r="G325" s="39">
        <v>33.5672</v>
      </c>
      <c r="H325" s="10">
        <f t="shared" si="53"/>
        <v>11.772507222063911</v>
      </c>
      <c r="I325" s="9">
        <f t="shared" si="54"/>
        <v>1.1772507222064021E-2</v>
      </c>
      <c r="J325" s="39" t="s">
        <v>164</v>
      </c>
    </row>
    <row r="326" spans="1:10" x14ac:dyDescent="0.35">
      <c r="A326" s="2" t="str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J</v>
      </c>
      <c r="B326" s="10" t="str">
        <f t="shared" si="52"/>
        <v>43586J</v>
      </c>
      <c r="C326" s="55">
        <v>43586</v>
      </c>
      <c r="D326" s="39" t="s">
        <v>78</v>
      </c>
      <c r="E326" s="39">
        <v>32.554099999999998</v>
      </c>
      <c r="F326" s="39">
        <v>110.5093</v>
      </c>
      <c r="G326" s="39">
        <v>36.850999999999999</v>
      </c>
      <c r="H326" s="10">
        <f t="shared" si="53"/>
        <v>55.120120274208794</v>
      </c>
      <c r="I326" s="9">
        <f t="shared" si="54"/>
        <v>5.512012027420865E-2</v>
      </c>
      <c r="J326" s="39" t="s">
        <v>164</v>
      </c>
    </row>
    <row r="327" spans="1:10" x14ac:dyDescent="0.35">
      <c r="A327" s="2" t="str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K</v>
      </c>
      <c r="B327" s="10" t="str">
        <f t="shared" si="52"/>
        <v>43586K</v>
      </c>
      <c r="C327" s="55">
        <v>43586</v>
      </c>
      <c r="D327" s="39" t="s">
        <v>138</v>
      </c>
      <c r="E327" s="39">
        <v>26.677499999999998</v>
      </c>
      <c r="F327" s="39">
        <v>101.6983</v>
      </c>
      <c r="G327" s="39">
        <v>31.045999999999999</v>
      </c>
      <c r="H327" s="10">
        <f t="shared" si="53"/>
        <v>58.230517403173522</v>
      </c>
      <c r="I327" s="9">
        <f t="shared" si="54"/>
        <v>5.8230517403173643E-2</v>
      </c>
      <c r="J327" s="39" t="s">
        <v>164</v>
      </c>
    </row>
    <row r="328" spans="1:10" x14ac:dyDescent="0.35">
      <c r="A328" s="2" t="str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L</v>
      </c>
      <c r="B328" s="10" t="str">
        <f t="shared" si="52"/>
        <v>43586L</v>
      </c>
      <c r="C328" s="55">
        <v>43586</v>
      </c>
      <c r="D328" s="39" t="s">
        <v>140</v>
      </c>
      <c r="E328" s="39">
        <v>24.6785</v>
      </c>
      <c r="F328" s="39">
        <v>103.0257</v>
      </c>
      <c r="G328" s="39">
        <v>30.009899999999998</v>
      </c>
      <c r="H328" s="10">
        <f t="shared" si="53"/>
        <v>68.048379520901818</v>
      </c>
      <c r="I328" s="9">
        <f t="shared" si="54"/>
        <v>6.8048379520901814E-2</v>
      </c>
      <c r="J328" s="39" t="s">
        <v>164</v>
      </c>
    </row>
    <row r="329" spans="1:10" x14ac:dyDescent="0.35">
      <c r="A329" s="2" t="str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A</v>
      </c>
      <c r="B329" s="10" t="str">
        <f t="shared" si="52"/>
        <v>43588A</v>
      </c>
      <c r="C329" s="55">
        <v>43588</v>
      </c>
      <c r="D329" s="39" t="s">
        <v>76</v>
      </c>
      <c r="E329" s="39">
        <v>26.541</v>
      </c>
      <c r="F329" s="39">
        <v>96.616399999999999</v>
      </c>
      <c r="G329" s="39">
        <v>28.1645</v>
      </c>
      <c r="H329" s="10">
        <f t="shared" si="53"/>
        <v>23.16790200269995</v>
      </c>
      <c r="I329" s="9">
        <f t="shared" si="54"/>
        <v>2.3167902002700025E-2</v>
      </c>
      <c r="J329" s="39" t="s">
        <v>164</v>
      </c>
    </row>
    <row r="330" spans="1:10" x14ac:dyDescent="0.35">
      <c r="A330" s="2" t="str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B</v>
      </c>
      <c r="B330" s="10" t="str">
        <f t="shared" si="52"/>
        <v>43588B</v>
      </c>
      <c r="C330" s="55">
        <v>43588</v>
      </c>
      <c r="D330" s="39" t="s">
        <v>77</v>
      </c>
      <c r="E330" s="39">
        <v>32.641500000000001</v>
      </c>
      <c r="F330" s="39">
        <v>112.462</v>
      </c>
      <c r="G330" s="39">
        <v>33.198099999999997</v>
      </c>
      <c r="H330" s="10">
        <f t="shared" si="53"/>
        <v>6.9731459963292126</v>
      </c>
      <c r="I330" s="9">
        <f t="shared" si="54"/>
        <v>6.9731459963292552E-3</v>
      </c>
      <c r="J330" s="39" t="s">
        <v>164</v>
      </c>
    </row>
    <row r="331" spans="1:10" x14ac:dyDescent="0.35">
      <c r="A331" s="2" t="str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J</v>
      </c>
      <c r="B331" s="10" t="str">
        <f t="shared" si="52"/>
        <v>43588J</v>
      </c>
      <c r="C331" s="55">
        <v>43588</v>
      </c>
      <c r="D331" s="39" t="s">
        <v>78</v>
      </c>
      <c r="E331" s="39">
        <v>32.551699999999997</v>
      </c>
      <c r="F331" s="39">
        <v>108.64749999999999</v>
      </c>
      <c r="G331" s="39">
        <v>37.0685</v>
      </c>
      <c r="H331" s="10">
        <f t="shared" si="53"/>
        <v>59.356758191647941</v>
      </c>
      <c r="I331" s="9">
        <f t="shared" si="54"/>
        <v>5.9356758191647985E-2</v>
      </c>
      <c r="J331" s="39" t="s">
        <v>164</v>
      </c>
    </row>
    <row r="332" spans="1:10" x14ac:dyDescent="0.35">
      <c r="A332" s="2" t="str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K</v>
      </c>
      <c r="B332" s="10" t="str">
        <f t="shared" si="52"/>
        <v>43588K</v>
      </c>
      <c r="C332" s="55">
        <v>43588</v>
      </c>
      <c r="D332" s="39" t="s">
        <v>138</v>
      </c>
      <c r="E332" s="39">
        <v>27.816199999999998</v>
      </c>
      <c r="F332" s="39">
        <v>114.6195</v>
      </c>
      <c r="G332" s="39">
        <v>33.220799999999997</v>
      </c>
      <c r="H332" s="10">
        <f t="shared" si="53"/>
        <v>62.262609831653847</v>
      </c>
      <c r="I332" s="9">
        <f t="shared" si="54"/>
        <v>6.2262609831653881E-2</v>
      </c>
      <c r="J332" s="39" t="s">
        <v>164</v>
      </c>
    </row>
    <row r="333" spans="1:10" x14ac:dyDescent="0.35">
      <c r="A333" s="2" t="str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L</v>
      </c>
      <c r="B333" s="10" t="str">
        <f t="shared" si="52"/>
        <v>43588L</v>
      </c>
      <c r="C333" s="55">
        <v>43588</v>
      </c>
      <c r="D333" s="39" t="s">
        <v>140</v>
      </c>
      <c r="E333" s="39">
        <v>24.671399999999998</v>
      </c>
      <c r="F333" s="39">
        <v>103.94110000000001</v>
      </c>
      <c r="G333" s="39">
        <v>29.6235</v>
      </c>
      <c r="H333" s="10">
        <f t="shared" si="53"/>
        <v>62.471537043788501</v>
      </c>
      <c r="I333" s="9">
        <f t="shared" si="54"/>
        <v>6.2471537043788494E-2</v>
      </c>
      <c r="J333" s="39" t="s">
        <v>164</v>
      </c>
    </row>
    <row r="334" spans="1:10" x14ac:dyDescent="0.35">
      <c r="A334" s="2" t="str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N</v>
      </c>
      <c r="B334" s="10" t="str">
        <f t="shared" si="52"/>
        <v>43591N</v>
      </c>
      <c r="C334" s="55">
        <v>43591</v>
      </c>
      <c r="D334" s="39" t="s">
        <v>187</v>
      </c>
      <c r="E334" s="39">
        <v>26.537500000000001</v>
      </c>
      <c r="F334" s="39">
        <v>68.539199999999994</v>
      </c>
      <c r="G334" s="39">
        <v>54.663499999999999</v>
      </c>
      <c r="H334" s="10">
        <f t="shared" si="53"/>
        <v>669.63956220819648</v>
      </c>
      <c r="I334" s="9">
        <f t="shared" si="54"/>
        <v>0.66963956220819643</v>
      </c>
      <c r="J334" s="39" t="s">
        <v>223</v>
      </c>
    </row>
    <row r="335" spans="1:10" x14ac:dyDescent="0.35">
      <c r="A335" s="2" t="str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A</v>
      </c>
      <c r="B335" s="10" t="str">
        <f t="shared" si="52"/>
        <v>43591A</v>
      </c>
      <c r="C335" s="55">
        <v>43591</v>
      </c>
      <c r="D335" s="39" t="s">
        <v>76</v>
      </c>
      <c r="E335" s="39">
        <v>26.542100000000001</v>
      </c>
      <c r="F335" s="39">
        <v>98.239500000000007</v>
      </c>
      <c r="G335" s="39">
        <v>27.168800000000001</v>
      </c>
      <c r="H335" s="10">
        <f t="shared" ref="H335:H364" si="55">IFERROR((G335-E335)/(F335-E335)*1000,0)</f>
        <v>8.7409027384535509</v>
      </c>
      <c r="I335" s="9">
        <f t="shared" ref="I335:I364" si="56">IFERROR(1-(F335-G335)/(F335-E335),0)</f>
        <v>8.7409027384535154E-3</v>
      </c>
      <c r="J335" s="39" t="s">
        <v>164</v>
      </c>
    </row>
    <row r="336" spans="1:10" x14ac:dyDescent="0.35">
      <c r="A336" s="2" t="str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B</v>
      </c>
      <c r="B336" s="10" t="str">
        <f t="shared" si="52"/>
        <v>43591B</v>
      </c>
      <c r="C336" s="55">
        <v>43591</v>
      </c>
      <c r="D336" s="39" t="s">
        <v>77</v>
      </c>
      <c r="E336" s="39">
        <v>32.640700000000002</v>
      </c>
      <c r="F336" s="39">
        <v>109.2615</v>
      </c>
      <c r="G336" s="39">
        <v>32.9801</v>
      </c>
      <c r="H336" s="10">
        <f t="shared" si="55"/>
        <v>4.4296065820246939</v>
      </c>
      <c r="I336" s="9">
        <f t="shared" si="56"/>
        <v>4.4296065820248476E-3</v>
      </c>
      <c r="J336" s="39" t="s">
        <v>164</v>
      </c>
    </row>
    <row r="337" spans="1:10" x14ac:dyDescent="0.35">
      <c r="A337" s="2" t="str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J</v>
      </c>
      <c r="B337" s="10" t="str">
        <f t="shared" si="52"/>
        <v>43591J</v>
      </c>
      <c r="C337" s="55">
        <v>43591</v>
      </c>
      <c r="D337" s="39" t="s">
        <v>78</v>
      </c>
      <c r="E337" s="39">
        <v>32.547499999999999</v>
      </c>
      <c r="F337" s="39">
        <v>105.78230000000001</v>
      </c>
      <c r="G337" s="39">
        <v>37.079500000000003</v>
      </c>
      <c r="H337" s="10">
        <f t="shared" si="55"/>
        <v>61.883148448551829</v>
      </c>
      <c r="I337" s="9">
        <f t="shared" si="56"/>
        <v>6.1883148448551917E-2</v>
      </c>
      <c r="J337" s="39" t="s">
        <v>164</v>
      </c>
    </row>
    <row r="338" spans="1:10" x14ac:dyDescent="0.35">
      <c r="A338" s="2" t="str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K</v>
      </c>
      <c r="B338" s="10" t="str">
        <f t="shared" si="52"/>
        <v>43591K</v>
      </c>
      <c r="C338" s="55">
        <v>43591</v>
      </c>
      <c r="D338" s="39" t="s">
        <v>138</v>
      </c>
      <c r="E338" s="39">
        <v>27.1492</v>
      </c>
      <c r="F338" s="39">
        <v>108.5534</v>
      </c>
      <c r="G338" s="39">
        <v>31.773199999999999</v>
      </c>
      <c r="H338" s="10">
        <f t="shared" si="55"/>
        <v>56.8029659403323</v>
      </c>
      <c r="I338" s="9">
        <f t="shared" si="56"/>
        <v>5.6802965940332406E-2</v>
      </c>
      <c r="J338" s="39" t="s">
        <v>164</v>
      </c>
    </row>
    <row r="339" spans="1:10" x14ac:dyDescent="0.35">
      <c r="A339" s="2" t="str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L</v>
      </c>
      <c r="B339" s="10" t="str">
        <f t="shared" si="52"/>
        <v>43591L</v>
      </c>
      <c r="C339" s="55">
        <v>43591</v>
      </c>
      <c r="D339" s="39" t="s">
        <v>140</v>
      </c>
      <c r="E339" s="39">
        <v>24.657</v>
      </c>
      <c r="F339" s="39">
        <v>102.1195</v>
      </c>
      <c r="G339" s="39">
        <v>30.1738</v>
      </c>
      <c r="H339" s="10">
        <f t="shared" si="55"/>
        <v>71.218976924318213</v>
      </c>
      <c r="I339" s="9">
        <f t="shared" si="56"/>
        <v>7.1218976924318222E-2</v>
      </c>
      <c r="J339" s="39" t="s">
        <v>164</v>
      </c>
    </row>
    <row r="340" spans="1:10" x14ac:dyDescent="0.35">
      <c r="A340" s="2" t="str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O</v>
      </c>
      <c r="B340" s="10" t="str">
        <f t="shared" si="52"/>
        <v>43591O</v>
      </c>
      <c r="C340" s="55">
        <v>43591</v>
      </c>
      <c r="D340" s="39" t="s">
        <v>188</v>
      </c>
      <c r="E340" s="39">
        <v>27.806000000000001</v>
      </c>
      <c r="F340" s="39">
        <v>82.054699999999997</v>
      </c>
      <c r="G340" s="39">
        <v>66.991</v>
      </c>
      <c r="H340" s="10">
        <f t="shared" si="55"/>
        <v>722.32145655103261</v>
      </c>
      <c r="I340" s="9">
        <f t="shared" si="56"/>
        <v>0.72232145655103253</v>
      </c>
      <c r="J340" s="39" t="s">
        <v>164</v>
      </c>
    </row>
    <row r="341" spans="1:10" x14ac:dyDescent="0.35">
      <c r="A341" s="2" t="str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N</v>
      </c>
      <c r="B341" s="10" t="str">
        <f t="shared" si="52"/>
        <v>43592N</v>
      </c>
      <c r="C341" s="55">
        <v>43592</v>
      </c>
      <c r="D341" s="39" t="s">
        <v>187</v>
      </c>
      <c r="E341" s="39">
        <v>27.809100000000001</v>
      </c>
      <c r="F341" s="39">
        <v>86.254000000000005</v>
      </c>
      <c r="G341" s="39">
        <v>49.5702</v>
      </c>
      <c r="H341" s="10">
        <f t="shared" si="55"/>
        <v>372.33531069434628</v>
      </c>
      <c r="I341" s="9">
        <f t="shared" si="56"/>
        <v>0.37233531069434622</v>
      </c>
      <c r="J341" s="39" t="s">
        <v>226</v>
      </c>
    </row>
    <row r="342" spans="1:10" x14ac:dyDescent="0.35">
      <c r="A342" s="2" t="str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A</v>
      </c>
      <c r="B342" s="10" t="str">
        <f t="shared" si="52"/>
        <v>43595A</v>
      </c>
      <c r="C342" s="55">
        <v>43595</v>
      </c>
      <c r="D342" s="39" t="s">
        <v>76</v>
      </c>
      <c r="E342" s="39">
        <v>26.541799999999999</v>
      </c>
      <c r="F342" s="39">
        <v>94.373500000000007</v>
      </c>
      <c r="G342" s="39">
        <v>27.445699999999999</v>
      </c>
      <c r="H342" s="10">
        <f t="shared" si="55"/>
        <v>13.325627988094062</v>
      </c>
      <c r="I342" s="9">
        <f t="shared" si="56"/>
        <v>1.3325627988094113E-2</v>
      </c>
      <c r="J342" s="39" t="s">
        <v>164</v>
      </c>
    </row>
    <row r="343" spans="1:10" x14ac:dyDescent="0.35">
      <c r="A343" s="2" t="str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B</v>
      </c>
      <c r="B343" s="10" t="str">
        <f t="shared" si="52"/>
        <v>43595B</v>
      </c>
      <c r="C343" s="55">
        <v>43595</v>
      </c>
      <c r="D343" s="39" t="s">
        <v>77</v>
      </c>
      <c r="E343" s="39">
        <v>32.642400000000002</v>
      </c>
      <c r="F343" s="39">
        <v>109.251</v>
      </c>
      <c r="G343" s="39">
        <v>33.403199999999998</v>
      </c>
      <c r="H343" s="10">
        <f t="shared" si="55"/>
        <v>9.9309999138477441</v>
      </c>
      <c r="I343" s="9">
        <f t="shared" si="56"/>
        <v>9.9309999138476046E-3</v>
      </c>
      <c r="J343" s="39" t="s">
        <v>164</v>
      </c>
    </row>
    <row r="344" spans="1:10" x14ac:dyDescent="0.35">
      <c r="A344" s="2" t="str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J</v>
      </c>
      <c r="B344" s="10" t="str">
        <f t="shared" si="52"/>
        <v>43595J</v>
      </c>
      <c r="C344" s="55">
        <v>43595</v>
      </c>
      <c r="D344" s="39" t="s">
        <v>78</v>
      </c>
      <c r="E344" s="39">
        <v>32.549500000000002</v>
      </c>
      <c r="F344" s="39">
        <v>110.07680000000001</v>
      </c>
      <c r="G344" s="39">
        <v>37.050199999999997</v>
      </c>
      <c r="H344" s="10">
        <f t="shared" si="55"/>
        <v>58.05309871490423</v>
      </c>
      <c r="I344" s="9">
        <f t="shared" si="56"/>
        <v>5.8053098714904272E-2</v>
      </c>
      <c r="J344" s="39" t="s">
        <v>164</v>
      </c>
    </row>
    <row r="345" spans="1:10" x14ac:dyDescent="0.35">
      <c r="A345" s="2" t="str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K</v>
      </c>
      <c r="B345" s="10" t="str">
        <f t="shared" si="52"/>
        <v>43595K</v>
      </c>
      <c r="C345" s="55">
        <v>43595</v>
      </c>
      <c r="D345" s="39" t="s">
        <v>138</v>
      </c>
      <c r="E345" s="39">
        <v>27.14</v>
      </c>
      <c r="F345" s="39">
        <v>88.933499999999995</v>
      </c>
      <c r="G345" s="39">
        <v>31.586200000000002</v>
      </c>
      <c r="H345" s="10">
        <f t="shared" si="55"/>
        <v>71.95255164378132</v>
      </c>
      <c r="I345" s="9">
        <f t="shared" si="56"/>
        <v>7.1952551643781337E-2</v>
      </c>
      <c r="J345" s="39" t="s">
        <v>164</v>
      </c>
    </row>
    <row r="346" spans="1:10" x14ac:dyDescent="0.35">
      <c r="A346" s="2" t="str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L</v>
      </c>
      <c r="B346" s="10" t="str">
        <f t="shared" si="52"/>
        <v>43595L</v>
      </c>
      <c r="C346" s="55">
        <v>43595</v>
      </c>
      <c r="D346" s="39" t="s">
        <v>140</v>
      </c>
      <c r="E346" s="39">
        <v>24.6691</v>
      </c>
      <c r="F346" s="39">
        <v>95.852000000000004</v>
      </c>
      <c r="G346" s="39">
        <v>28.901800000000001</v>
      </c>
      <c r="H346" s="10">
        <f t="shared" si="55"/>
        <v>59.46231468512805</v>
      </c>
      <c r="I346" s="9">
        <f t="shared" si="56"/>
        <v>5.9462314685128193E-2</v>
      </c>
      <c r="J346" s="39" t="s">
        <v>164</v>
      </c>
    </row>
    <row r="347" spans="1:10" x14ac:dyDescent="0.35">
      <c r="A347" s="2" t="str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O</v>
      </c>
      <c r="B347" s="10" t="str">
        <f t="shared" si="52"/>
        <v>43598O</v>
      </c>
      <c r="C347" s="55">
        <v>43598</v>
      </c>
      <c r="D347" s="39" t="s">
        <v>188</v>
      </c>
      <c r="E347" s="39">
        <v>27.802199999999999</v>
      </c>
      <c r="F347" s="39">
        <v>112.2885</v>
      </c>
      <c r="G347" s="39">
        <v>94.889399999999995</v>
      </c>
      <c r="H347" s="10">
        <f t="shared" si="55"/>
        <v>794.06010205204859</v>
      </c>
      <c r="I347" s="9">
        <f t="shared" si="56"/>
        <v>0.79406010205204858</v>
      </c>
      <c r="J347" s="39" t="s">
        <v>164</v>
      </c>
    </row>
    <row r="348" spans="1:10" x14ac:dyDescent="0.35">
      <c r="A348" s="2" t="str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N</v>
      </c>
      <c r="B348" s="10" t="str">
        <f t="shared" si="52"/>
        <v>43598N</v>
      </c>
      <c r="C348" s="55">
        <v>43598</v>
      </c>
      <c r="D348" s="39" t="s">
        <v>187</v>
      </c>
      <c r="E348" s="39">
        <v>27.138500000000001</v>
      </c>
      <c r="F348" s="39">
        <v>99.191800000000001</v>
      </c>
      <c r="G348" s="39">
        <v>52.210799999999999</v>
      </c>
      <c r="H348" s="10">
        <f t="shared" si="55"/>
        <v>347.96879532235158</v>
      </c>
      <c r="I348" s="9">
        <f t="shared" si="56"/>
        <v>0.3479687953223517</v>
      </c>
      <c r="J348" s="39" t="s">
        <v>227</v>
      </c>
    </row>
    <row r="349" spans="1:10" x14ac:dyDescent="0.35">
      <c r="A349" s="2" t="str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A</v>
      </c>
      <c r="B349" s="10" t="str">
        <f t="shared" si="52"/>
        <v>43598A</v>
      </c>
      <c r="C349" s="55">
        <v>43598</v>
      </c>
      <c r="D349" s="39" t="s">
        <v>76</v>
      </c>
      <c r="E349" s="39">
        <v>26.5397</v>
      </c>
      <c r="F349" s="39">
        <v>106.0261</v>
      </c>
      <c r="G349" s="39">
        <v>27.6953</v>
      </c>
      <c r="H349" s="10">
        <f t="shared" si="55"/>
        <v>14.538336117876765</v>
      </c>
      <c r="I349" s="9">
        <f t="shared" si="56"/>
        <v>1.4538336117876804E-2</v>
      </c>
      <c r="J349" s="39" t="s">
        <v>164</v>
      </c>
    </row>
    <row r="350" spans="1:10" x14ac:dyDescent="0.35">
      <c r="A350" s="2" t="str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B</v>
      </c>
      <c r="B350" s="10" t="str">
        <f t="shared" si="52"/>
        <v>43598B</v>
      </c>
      <c r="C350" s="55">
        <v>43598</v>
      </c>
      <c r="D350" s="39" t="s">
        <v>77</v>
      </c>
      <c r="E350" s="39">
        <v>32.641800000000003</v>
      </c>
      <c r="F350" s="39">
        <v>103.9402</v>
      </c>
      <c r="G350" s="39">
        <v>33.354300000000002</v>
      </c>
      <c r="H350" s="10">
        <f t="shared" si="55"/>
        <v>9.9932116288724373</v>
      </c>
      <c r="I350" s="9">
        <f t="shared" si="56"/>
        <v>9.9932116288723449E-3</v>
      </c>
      <c r="J350" s="39" t="s">
        <v>164</v>
      </c>
    </row>
    <row r="351" spans="1:10" x14ac:dyDescent="0.35">
      <c r="A351" s="2" t="str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J</v>
      </c>
      <c r="B351" s="10" t="str">
        <f t="shared" si="52"/>
        <v>43598J</v>
      </c>
      <c r="C351" s="55">
        <v>43598</v>
      </c>
      <c r="D351" s="39" t="s">
        <v>78</v>
      </c>
      <c r="E351" s="39">
        <v>32.547499999999999</v>
      </c>
      <c r="F351" s="39">
        <v>117.90860000000001</v>
      </c>
      <c r="G351" s="39">
        <v>37.245199999999997</v>
      </c>
      <c r="H351" s="10">
        <f t="shared" si="55"/>
        <v>55.033264566646835</v>
      </c>
      <c r="I351" s="9">
        <f t="shared" si="56"/>
        <v>5.5033264566646811E-2</v>
      </c>
      <c r="J351" s="39" t="s">
        <v>164</v>
      </c>
    </row>
    <row r="352" spans="1:10" x14ac:dyDescent="0.35">
      <c r="A352" s="2" t="str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K</v>
      </c>
      <c r="B352" s="10" t="str">
        <f t="shared" si="52"/>
        <v>43598K</v>
      </c>
      <c r="C352" s="55">
        <v>43598</v>
      </c>
      <c r="D352" s="39" t="s">
        <v>138</v>
      </c>
      <c r="E352" s="39">
        <v>24.671500000000002</v>
      </c>
      <c r="F352" s="354">
        <v>99.067099999999996</v>
      </c>
      <c r="G352" s="39">
        <v>29.3735</v>
      </c>
      <c r="H352" s="10">
        <f t="shared" si="55"/>
        <v>63.20266252305241</v>
      </c>
      <c r="I352" s="9">
        <f t="shared" si="56"/>
        <v>6.32026625230524E-2</v>
      </c>
      <c r="J352" s="39" t="s">
        <v>164</v>
      </c>
    </row>
    <row r="353" spans="1:10" x14ac:dyDescent="0.35">
      <c r="A353" s="2" t="str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A</v>
      </c>
      <c r="B353" s="10" t="str">
        <f t="shared" si="52"/>
        <v>43600A</v>
      </c>
      <c r="C353" s="55">
        <v>43600</v>
      </c>
      <c r="D353" s="39" t="s">
        <v>76</v>
      </c>
      <c r="E353" s="39">
        <v>26.539000000000001</v>
      </c>
      <c r="F353" s="39">
        <v>99.415300000000002</v>
      </c>
      <c r="G353" s="39">
        <v>27.162199999999999</v>
      </c>
      <c r="H353" s="10">
        <f t="shared" si="55"/>
        <v>8.5514769547849863</v>
      </c>
      <c r="I353" s="9">
        <f t="shared" si="56"/>
        <v>8.5514769547849756E-3</v>
      </c>
      <c r="J353" s="39" t="s">
        <v>164</v>
      </c>
    </row>
    <row r="354" spans="1:10" x14ac:dyDescent="0.35">
      <c r="A354" s="2" t="str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B</v>
      </c>
      <c r="B354" s="10" t="str">
        <f t="shared" si="52"/>
        <v>43600B</v>
      </c>
      <c r="C354" s="55">
        <v>43600</v>
      </c>
      <c r="D354" s="39" t="s">
        <v>77</v>
      </c>
      <c r="E354" s="39">
        <v>32.639099999999999</v>
      </c>
      <c r="F354" s="39">
        <v>113.6885</v>
      </c>
      <c r="G354" s="39">
        <v>33.104500000000002</v>
      </c>
      <c r="H354" s="10">
        <f t="shared" si="55"/>
        <v>5.742176993290542</v>
      </c>
      <c r="I354" s="9">
        <f t="shared" si="56"/>
        <v>5.7421769932904931E-3</v>
      </c>
      <c r="J354" s="39" t="s">
        <v>164</v>
      </c>
    </row>
    <row r="355" spans="1:10" x14ac:dyDescent="0.35">
      <c r="A355" s="2" t="str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J</v>
      </c>
      <c r="B355" s="10" t="str">
        <f t="shared" si="52"/>
        <v>43600J</v>
      </c>
      <c r="C355" s="55">
        <v>43600</v>
      </c>
      <c r="D355" s="39" t="s">
        <v>78</v>
      </c>
      <c r="E355" s="39">
        <v>32.544600000000003</v>
      </c>
      <c r="F355" s="39">
        <v>104.34180000000001</v>
      </c>
      <c r="G355" s="39">
        <v>36.974499999999999</v>
      </c>
      <c r="H355" s="10">
        <f t="shared" si="55"/>
        <v>61.700177722808078</v>
      </c>
      <c r="I355" s="9">
        <f t="shared" si="56"/>
        <v>6.1700177722808225E-2</v>
      </c>
      <c r="J355" s="39" t="s">
        <v>164</v>
      </c>
    </row>
    <row r="356" spans="1:10" x14ac:dyDescent="0.35">
      <c r="A356" s="2" t="str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K</v>
      </c>
      <c r="B356" s="10" t="str">
        <f t="shared" si="52"/>
        <v>43600K</v>
      </c>
      <c r="C356" s="55">
        <v>43600</v>
      </c>
      <c r="D356" s="39" t="s">
        <v>138</v>
      </c>
      <c r="E356" s="39">
        <v>27.802199999999999</v>
      </c>
      <c r="F356" s="39">
        <v>108.8835</v>
      </c>
      <c r="G356" s="39">
        <v>32.875599999999999</v>
      </c>
      <c r="H356" s="10">
        <f t="shared" si="55"/>
        <v>62.571764389569474</v>
      </c>
      <c r="I356" s="9">
        <f t="shared" si="56"/>
        <v>6.2571764389569351E-2</v>
      </c>
      <c r="J356" s="39" t="s">
        <v>164</v>
      </c>
    </row>
    <row r="357" spans="1:10" x14ac:dyDescent="0.35">
      <c r="A357" s="2" t="str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L</v>
      </c>
      <c r="B357" s="10" t="str">
        <f t="shared" si="52"/>
        <v>43600L</v>
      </c>
      <c r="C357" s="55">
        <v>43600</v>
      </c>
      <c r="D357" s="39" t="s">
        <v>140</v>
      </c>
      <c r="E357" s="39">
        <v>24.656099999999999</v>
      </c>
      <c r="F357" s="39">
        <v>94.647499999999994</v>
      </c>
      <c r="G357" s="39">
        <v>29.709099999999999</v>
      </c>
      <c r="H357" s="10">
        <f t="shared" si="55"/>
        <v>72.194583906022743</v>
      </c>
      <c r="I357" s="9">
        <f t="shared" si="56"/>
        <v>7.2194583906022736E-2</v>
      </c>
      <c r="J357" s="39" t="s">
        <v>164</v>
      </c>
    </row>
    <row r="358" spans="1:10" x14ac:dyDescent="0.35">
      <c r="A358" s="2" t="str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M</v>
      </c>
      <c r="B358" s="10" t="str">
        <f t="shared" si="52"/>
        <v>43600M</v>
      </c>
      <c r="C358" s="55">
        <v>43600</v>
      </c>
      <c r="D358" s="39" t="s">
        <v>160</v>
      </c>
      <c r="E358" s="39">
        <v>27.139900000000001</v>
      </c>
      <c r="F358" s="39">
        <v>91.492500000000007</v>
      </c>
      <c r="G358" s="39">
        <v>31.677800000000001</v>
      </c>
      <c r="H358" s="10">
        <f t="shared" si="55"/>
        <v>70.516187380152473</v>
      </c>
      <c r="I358" s="9">
        <f t="shared" si="56"/>
        <v>7.0516187380152529E-2</v>
      </c>
      <c r="J358" s="39" t="s">
        <v>164</v>
      </c>
    </row>
    <row r="359" spans="1:10" x14ac:dyDescent="0.35">
      <c r="A359" s="2" t="str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P</v>
      </c>
      <c r="B359" s="10" t="str">
        <f t="shared" si="52"/>
        <v>43600P</v>
      </c>
      <c r="C359" s="55">
        <v>43600</v>
      </c>
      <c r="D359" s="39" t="s">
        <v>189</v>
      </c>
      <c r="E359" s="39">
        <v>27.851500000000001</v>
      </c>
      <c r="F359" s="39">
        <v>101.61</v>
      </c>
      <c r="G359" s="39">
        <v>33.011299999999999</v>
      </c>
      <c r="H359" s="10">
        <f t="shared" si="55"/>
        <v>69.955327182629759</v>
      </c>
      <c r="I359" s="9">
        <f t="shared" si="56"/>
        <v>6.9955327182629645E-2</v>
      </c>
      <c r="J359" s="39" t="s">
        <v>164</v>
      </c>
    </row>
    <row r="360" spans="1:10" x14ac:dyDescent="0.35">
      <c r="A360" s="2" t="str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N</v>
      </c>
      <c r="B360" s="10" t="str">
        <f t="shared" si="52"/>
        <v>43601N</v>
      </c>
      <c r="C360" s="55">
        <v>43601</v>
      </c>
      <c r="D360" s="39" t="s">
        <v>187</v>
      </c>
      <c r="E360" s="39">
        <v>26.540099999999999</v>
      </c>
      <c r="F360" s="39">
        <v>91.369100000000003</v>
      </c>
      <c r="G360" s="39">
        <v>47.365699999999997</v>
      </c>
      <c r="H360" s="10">
        <f t="shared" si="55"/>
        <v>321.23895170371276</v>
      </c>
      <c r="I360" s="9">
        <f t="shared" si="56"/>
        <v>0.32123895170371286</v>
      </c>
      <c r="J360" s="39" t="s">
        <v>224</v>
      </c>
    </row>
    <row r="361" spans="1:10" x14ac:dyDescent="0.35">
      <c r="A361" s="2" t="str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A</v>
      </c>
      <c r="B361" s="10" t="str">
        <f t="shared" si="52"/>
        <v>43602A</v>
      </c>
      <c r="C361" s="55">
        <v>43602</v>
      </c>
      <c r="D361" s="39" t="s">
        <v>76</v>
      </c>
      <c r="E361" s="39">
        <v>26.538</v>
      </c>
      <c r="F361" s="39">
        <v>88.286699999999996</v>
      </c>
      <c r="G361" s="39">
        <v>27.384899999999998</v>
      </c>
      <c r="H361" s="10">
        <f t="shared" si="55"/>
        <v>13.715268499579715</v>
      </c>
      <c r="I361" s="9">
        <f t="shared" si="56"/>
        <v>1.3715268499579825E-2</v>
      </c>
      <c r="J361" s="39" t="s">
        <v>164</v>
      </c>
    </row>
    <row r="362" spans="1:10" x14ac:dyDescent="0.35">
      <c r="A362" s="2" t="str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B</v>
      </c>
      <c r="B362" s="10" t="str">
        <f t="shared" si="52"/>
        <v>43602B</v>
      </c>
      <c r="C362" s="55">
        <v>43602</v>
      </c>
      <c r="D362" s="39" t="s">
        <v>77</v>
      </c>
      <c r="E362" s="39">
        <v>32.638199999999998</v>
      </c>
      <c r="F362" s="39">
        <v>92.880499999999998</v>
      </c>
      <c r="G362" s="39">
        <v>32.991</v>
      </c>
      <c r="H362" s="10">
        <f t="shared" si="55"/>
        <v>5.8563501061546788</v>
      </c>
      <c r="I362" s="9">
        <f t="shared" si="56"/>
        <v>5.8563501061547063E-3</v>
      </c>
      <c r="J362" s="39" t="s">
        <v>164</v>
      </c>
    </row>
    <row r="363" spans="1:10" x14ac:dyDescent="0.35">
      <c r="A363" s="2" t="str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J</v>
      </c>
      <c r="B363" s="10" t="str">
        <f t="shared" si="52"/>
        <v>43602J</v>
      </c>
      <c r="C363" s="55">
        <v>43602</v>
      </c>
      <c r="D363" s="39" t="s">
        <v>78</v>
      </c>
      <c r="E363" s="39">
        <v>32.543100000000003</v>
      </c>
      <c r="F363" s="39">
        <v>102.51600000000001</v>
      </c>
      <c r="G363" s="39">
        <v>36.617600000000003</v>
      </c>
      <c r="H363" s="10">
        <f t="shared" si="55"/>
        <v>58.229686064176271</v>
      </c>
      <c r="I363" s="9">
        <f t="shared" si="56"/>
        <v>5.8229686064176223E-2</v>
      </c>
      <c r="J363" s="39" t="s">
        <v>164</v>
      </c>
    </row>
    <row r="364" spans="1:10" x14ac:dyDescent="0.35">
      <c r="A364" s="2" t="str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K</v>
      </c>
      <c r="B364" s="10" t="str">
        <f t="shared" si="52"/>
        <v>43602K</v>
      </c>
      <c r="C364" s="55">
        <v>43602</v>
      </c>
      <c r="D364" s="39" t="s">
        <v>138</v>
      </c>
      <c r="E364" s="39">
        <v>27.804200000000002</v>
      </c>
      <c r="F364" s="39">
        <v>85.860100000000003</v>
      </c>
      <c r="G364" s="39">
        <v>31.051400000000001</v>
      </c>
      <c r="H364" s="10">
        <f t="shared" si="55"/>
        <v>55.932299731810197</v>
      </c>
      <c r="I364" s="9">
        <f t="shared" si="56"/>
        <v>5.5932299731810242E-2</v>
      </c>
      <c r="J364" s="39" t="s">
        <v>164</v>
      </c>
    </row>
    <row r="365" spans="1:10" x14ac:dyDescent="0.35">
      <c r="A365" s="2" t="str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L</v>
      </c>
      <c r="B365" s="10" t="str">
        <f t="shared" si="52"/>
        <v>43602L</v>
      </c>
      <c r="C365" s="55">
        <v>43602</v>
      </c>
      <c r="D365" s="39" t="s">
        <v>140</v>
      </c>
      <c r="E365" s="39">
        <v>24.6553</v>
      </c>
      <c r="F365" s="39">
        <v>79.905600000000007</v>
      </c>
      <c r="G365" s="39">
        <v>27.7301</v>
      </c>
      <c r="H365" s="10">
        <f t="shared" ref="H365:H407" si="57">IFERROR((G365-E365)/(F365-E365)*1000,0)</f>
        <v>55.652186503964671</v>
      </c>
      <c r="I365" s="9">
        <f t="shared" ref="I365:I407" si="58">IFERROR(1-(F365-G365)/(F365-E365),0)</f>
        <v>5.5652186503964751E-2</v>
      </c>
      <c r="J365" s="39" t="s">
        <v>164</v>
      </c>
    </row>
    <row r="366" spans="1:10" x14ac:dyDescent="0.35">
      <c r="A366" s="2" t="str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A</v>
      </c>
      <c r="B366" s="10" t="str">
        <f t="shared" si="52"/>
        <v>43605A</v>
      </c>
      <c r="C366" s="55">
        <v>43605</v>
      </c>
      <c r="D366" s="39" t="s">
        <v>76</v>
      </c>
      <c r="E366" s="39">
        <v>26.5367</v>
      </c>
      <c r="F366" s="39">
        <v>81.420500000000004</v>
      </c>
      <c r="G366" s="39">
        <v>27.352</v>
      </c>
      <c r="H366" s="10">
        <f t="shared" si="57"/>
        <v>14.855020971579965</v>
      </c>
      <c r="I366" s="9">
        <f t="shared" si="58"/>
        <v>1.4855020971580091E-2</v>
      </c>
      <c r="J366" s="39" t="s">
        <v>164</v>
      </c>
    </row>
    <row r="367" spans="1:10" x14ac:dyDescent="0.35">
      <c r="A367" s="2" t="str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B</v>
      </c>
      <c r="B367" s="10" t="str">
        <f t="shared" si="52"/>
        <v>43605B</v>
      </c>
      <c r="C367" s="55">
        <v>43605</v>
      </c>
      <c r="D367" s="39" t="s">
        <v>77</v>
      </c>
      <c r="E367" s="39">
        <v>32.636499999999998</v>
      </c>
      <c r="F367" s="39">
        <v>88.998999999999995</v>
      </c>
      <c r="G367" s="39">
        <v>33.031799999999997</v>
      </c>
      <c r="H367" s="10">
        <f t="shared" si="57"/>
        <v>7.0135284985584194</v>
      </c>
      <c r="I367" s="9">
        <f t="shared" si="58"/>
        <v>7.0135284985584079E-3</v>
      </c>
      <c r="J367" s="39" t="s">
        <v>164</v>
      </c>
    </row>
    <row r="368" spans="1:10" x14ac:dyDescent="0.35">
      <c r="A368" s="2" t="str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J</v>
      </c>
      <c r="B368" s="10" t="str">
        <f t="shared" si="52"/>
        <v>43605J</v>
      </c>
      <c r="C368" s="55">
        <v>43605</v>
      </c>
      <c r="D368" s="39" t="s">
        <v>78</v>
      </c>
      <c r="E368" s="39">
        <v>32.540199999999999</v>
      </c>
      <c r="F368" s="39">
        <v>92.157499999999999</v>
      </c>
      <c r="G368" s="39">
        <v>36.8949</v>
      </c>
      <c r="H368" s="10">
        <f t="shared" si="57"/>
        <v>73.044233804617136</v>
      </c>
      <c r="I368" s="9">
        <f t="shared" si="58"/>
        <v>7.3044233804617109E-2</v>
      </c>
      <c r="J368" s="39" t="s">
        <v>164</v>
      </c>
    </row>
    <row r="369" spans="1:10" x14ac:dyDescent="0.35">
      <c r="A369" s="2" t="str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K</v>
      </c>
      <c r="B369" s="10" t="str">
        <f t="shared" si="52"/>
        <v>43605K</v>
      </c>
      <c r="C369" s="55">
        <v>43605</v>
      </c>
      <c r="D369" s="39" t="s">
        <v>138</v>
      </c>
      <c r="E369" s="39">
        <v>27.7957</v>
      </c>
      <c r="F369" s="39">
        <v>83.574799999999996</v>
      </c>
      <c r="G369" s="39">
        <v>30.439800000000002</v>
      </c>
      <c r="H369" s="10">
        <f t="shared" si="57"/>
        <v>47.403059568906663</v>
      </c>
      <c r="I369" s="9">
        <f t="shared" si="58"/>
        <v>4.740305956890678E-2</v>
      </c>
      <c r="J369" s="39" t="s">
        <v>164</v>
      </c>
    </row>
    <row r="370" spans="1:10" x14ac:dyDescent="0.35">
      <c r="A370" s="2" t="str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L</v>
      </c>
      <c r="B370" s="10" t="str">
        <f t="shared" si="52"/>
        <v>43605L</v>
      </c>
      <c r="C370" s="55">
        <v>43605</v>
      </c>
      <c r="D370" s="39" t="s">
        <v>140</v>
      </c>
      <c r="E370" s="39">
        <v>24.66</v>
      </c>
      <c r="F370" s="39">
        <v>80.016099999999994</v>
      </c>
      <c r="G370" s="39">
        <v>27.442</v>
      </c>
      <c r="H370" s="10">
        <f t="shared" si="57"/>
        <v>50.256430637273944</v>
      </c>
      <c r="I370" s="9">
        <f t="shared" si="58"/>
        <v>5.025643063727403E-2</v>
      </c>
      <c r="J370" s="39" t="s">
        <v>164</v>
      </c>
    </row>
    <row r="371" spans="1:10" x14ac:dyDescent="0.35">
      <c r="A371" s="2" t="str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A</v>
      </c>
      <c r="B371" s="10" t="str">
        <f t="shared" si="52"/>
        <v>43607A</v>
      </c>
      <c r="C371" s="55">
        <v>43607</v>
      </c>
      <c r="D371" s="39" t="s">
        <v>76</v>
      </c>
      <c r="E371" s="39">
        <v>26.5322</v>
      </c>
      <c r="F371" s="39">
        <v>99.817800000000005</v>
      </c>
      <c r="G371" s="39">
        <v>27.120200000000001</v>
      </c>
      <c r="H371" s="10">
        <f t="shared" si="57"/>
        <v>8.0234043249970117</v>
      </c>
      <c r="I371" s="9">
        <f t="shared" si="58"/>
        <v>8.02340432499693E-3</v>
      </c>
      <c r="J371" s="39" t="s">
        <v>164</v>
      </c>
    </row>
    <row r="372" spans="1:10" x14ac:dyDescent="0.35">
      <c r="A372" s="2" t="str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B</v>
      </c>
      <c r="B372" s="10" t="str">
        <f t="shared" si="52"/>
        <v>43607B</v>
      </c>
      <c r="C372" s="55">
        <v>43607</v>
      </c>
      <c r="D372" s="39" t="s">
        <v>77</v>
      </c>
      <c r="E372" s="39">
        <v>32.635300000000001</v>
      </c>
      <c r="F372" s="39">
        <v>104.017</v>
      </c>
      <c r="G372" s="39">
        <v>33.077100000000002</v>
      </c>
      <c r="H372" s="10">
        <f t="shared" si="57"/>
        <v>6.1892613933263103</v>
      </c>
      <c r="I372" s="9">
        <f t="shared" si="58"/>
        <v>6.1892613933263174E-3</v>
      </c>
      <c r="J372" s="39" t="s">
        <v>164</v>
      </c>
    </row>
    <row r="373" spans="1:10" x14ac:dyDescent="0.35">
      <c r="A373" s="2" t="str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J</v>
      </c>
      <c r="B373" s="10" t="str">
        <f t="shared" si="52"/>
        <v>43607J</v>
      </c>
      <c r="C373" s="55">
        <v>43607</v>
      </c>
      <c r="D373" s="39" t="s">
        <v>78</v>
      </c>
      <c r="E373" s="39">
        <v>32.540500000000002</v>
      </c>
      <c r="F373" s="39">
        <v>91.285300000000007</v>
      </c>
      <c r="G373" s="39">
        <v>35.612299999999998</v>
      </c>
      <c r="H373" s="10">
        <f t="shared" si="57"/>
        <v>52.290585719927478</v>
      </c>
      <c r="I373" s="9">
        <f t="shared" si="58"/>
        <v>5.2290585719927507E-2</v>
      </c>
      <c r="J373" s="39" t="s">
        <v>164</v>
      </c>
    </row>
    <row r="374" spans="1:10" x14ac:dyDescent="0.35">
      <c r="A374" s="2" t="str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C</v>
      </c>
      <c r="B374" s="10" t="str">
        <f t="shared" si="52"/>
        <v>43607C</v>
      </c>
      <c r="C374" s="55">
        <v>43607</v>
      </c>
      <c r="D374" s="39" t="s">
        <v>96</v>
      </c>
      <c r="E374" s="39">
        <v>27.7958</v>
      </c>
      <c r="F374" s="39">
        <v>90.875200000000007</v>
      </c>
      <c r="G374" s="39">
        <v>28.005600000000001</v>
      </c>
      <c r="H374" s="10">
        <f t="shared" si="57"/>
        <v>3.3259669559317508</v>
      </c>
      <c r="I374" s="9">
        <f t="shared" si="58"/>
        <v>3.3259669559317917E-3</v>
      </c>
      <c r="J374" s="39" t="s">
        <v>164</v>
      </c>
    </row>
    <row r="375" spans="1:10" x14ac:dyDescent="0.35">
      <c r="A375" s="2" t="str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A</v>
      </c>
      <c r="B375" s="10" t="str">
        <f t="shared" si="52"/>
        <v>43609A</v>
      </c>
      <c r="C375" s="55">
        <v>43609</v>
      </c>
      <c r="D375" s="39" t="s">
        <v>76</v>
      </c>
      <c r="E375" s="39">
        <v>26.532499999999999</v>
      </c>
      <c r="F375" s="39">
        <v>86.703100000000006</v>
      </c>
      <c r="G375" s="39">
        <v>27.8659</v>
      </c>
      <c r="H375" s="10">
        <f t="shared" si="57"/>
        <v>22.160324145014357</v>
      </c>
      <c r="I375" s="9">
        <f t="shared" si="58"/>
        <v>2.2160324145014343E-2</v>
      </c>
      <c r="J375" s="39" t="s">
        <v>164</v>
      </c>
    </row>
    <row r="376" spans="1:10" x14ac:dyDescent="0.35">
      <c r="A376" s="2" t="str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B</v>
      </c>
      <c r="B376" s="10" t="str">
        <f t="shared" si="52"/>
        <v>43609B</v>
      </c>
      <c r="C376" s="55">
        <v>43609</v>
      </c>
      <c r="D376" s="39" t="s">
        <v>77</v>
      </c>
      <c r="E376" s="39">
        <v>32.634900000000002</v>
      </c>
      <c r="F376" s="39">
        <v>92.507300000000001</v>
      </c>
      <c r="G376" s="39">
        <v>32.951500000000003</v>
      </c>
      <c r="H376" s="10">
        <f t="shared" si="57"/>
        <v>5.2879122934774809</v>
      </c>
      <c r="I376" s="9">
        <f t="shared" si="58"/>
        <v>5.2879122934774703E-3</v>
      </c>
      <c r="J376" s="39" t="s">
        <v>164</v>
      </c>
    </row>
    <row r="377" spans="1:10" x14ac:dyDescent="0.35">
      <c r="A377" s="2" t="str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J</v>
      </c>
      <c r="B377" s="10" t="str">
        <f t="shared" si="52"/>
        <v>43609J</v>
      </c>
      <c r="C377" s="55">
        <v>43609</v>
      </c>
      <c r="D377" s="39" t="s">
        <v>78</v>
      </c>
      <c r="E377" s="39">
        <v>32.5381</v>
      </c>
      <c r="F377" s="39">
        <v>94.561999999999998</v>
      </c>
      <c r="G377" s="39">
        <v>35.846499999999999</v>
      </c>
      <c r="H377" s="10">
        <f t="shared" si="57"/>
        <v>53.340728332142916</v>
      </c>
      <c r="I377" s="9">
        <f t="shared" si="58"/>
        <v>5.3340728332142873E-2</v>
      </c>
      <c r="J377" s="39" t="s">
        <v>164</v>
      </c>
    </row>
    <row r="378" spans="1:10" x14ac:dyDescent="0.35">
      <c r="A378" s="2" t="str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K</v>
      </c>
      <c r="B378" s="10" t="str">
        <f t="shared" si="52"/>
        <v>43609K</v>
      </c>
      <c r="C378" s="55">
        <v>43609</v>
      </c>
      <c r="D378" s="39" t="s">
        <v>138</v>
      </c>
      <c r="E378" s="39">
        <v>27.795300000000001</v>
      </c>
      <c r="F378" s="39">
        <v>99.430700000000002</v>
      </c>
      <c r="G378" s="39">
        <v>31.345400000000001</v>
      </c>
      <c r="H378" s="10">
        <f t="shared" si="57"/>
        <v>49.557900144342049</v>
      </c>
      <c r="I378" s="9">
        <f t="shared" si="58"/>
        <v>4.9557900144342026E-2</v>
      </c>
      <c r="J378" s="39" t="s">
        <v>164</v>
      </c>
    </row>
    <row r="379" spans="1:10" x14ac:dyDescent="0.35">
      <c r="A379" s="2" t="str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O</v>
      </c>
      <c r="B379" s="10" t="str">
        <f t="shared" si="52"/>
        <v>43612O</v>
      </c>
      <c r="C379" s="55">
        <v>43612</v>
      </c>
      <c r="D379" s="39" t="s">
        <v>188</v>
      </c>
      <c r="E379" s="39">
        <v>27.14</v>
      </c>
      <c r="F379" s="39">
        <v>79.539000000000001</v>
      </c>
      <c r="G379" s="39">
        <v>60.2089</v>
      </c>
      <c r="H379" s="10">
        <f t="shared" si="57"/>
        <v>631.0979217160633</v>
      </c>
      <c r="I379" s="9">
        <f t="shared" si="58"/>
        <v>0.63109792171606327</v>
      </c>
      <c r="J379" s="39" t="s">
        <v>164</v>
      </c>
    </row>
    <row r="380" spans="1:10" x14ac:dyDescent="0.35">
      <c r="A380" s="2" t="str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N</v>
      </c>
      <c r="B380" s="10" t="str">
        <f t="shared" si="52"/>
        <v>43612N</v>
      </c>
      <c r="C380" s="55">
        <v>43612</v>
      </c>
      <c r="D380" s="39" t="s">
        <v>187</v>
      </c>
      <c r="E380" s="39">
        <v>24.651900000000001</v>
      </c>
      <c r="F380" s="39">
        <v>88.819500000000005</v>
      </c>
      <c r="G380" s="39">
        <v>53.905000000000001</v>
      </c>
      <c r="H380" s="10">
        <f t="shared" si="57"/>
        <v>455.88583646575523</v>
      </c>
      <c r="I380" s="9">
        <f t="shared" si="58"/>
        <v>0.45588583646575531</v>
      </c>
      <c r="J380" s="39" t="s">
        <v>225</v>
      </c>
    </row>
    <row r="381" spans="1:10" x14ac:dyDescent="0.35">
      <c r="A381" s="2" t="str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A</v>
      </c>
      <c r="B381" s="10" t="str">
        <f t="shared" si="52"/>
        <v>43612A</v>
      </c>
      <c r="C381" s="55">
        <v>43612</v>
      </c>
      <c r="D381" s="39" t="s">
        <v>76</v>
      </c>
      <c r="E381" s="39">
        <v>26.532599999999999</v>
      </c>
      <c r="F381" s="39">
        <v>98.793499999999995</v>
      </c>
      <c r="G381" s="39">
        <v>27.120999999999999</v>
      </c>
      <c r="H381" s="10">
        <f t="shared" si="57"/>
        <v>8.1427161853782621</v>
      </c>
      <c r="I381" s="9">
        <f t="shared" si="58"/>
        <v>8.1427161853782071E-3</v>
      </c>
      <c r="J381" s="39" t="s">
        <v>164</v>
      </c>
    </row>
    <row r="382" spans="1:10" x14ac:dyDescent="0.35">
      <c r="A382" s="2" t="str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B</v>
      </c>
      <c r="B382" s="10" t="str">
        <f t="shared" si="52"/>
        <v>43612B</v>
      </c>
      <c r="C382" s="55">
        <v>43612</v>
      </c>
      <c r="D382" s="39" t="s">
        <v>77</v>
      </c>
      <c r="E382" s="39">
        <v>32.634099999999997</v>
      </c>
      <c r="F382" s="39">
        <v>99.561700000000002</v>
      </c>
      <c r="G382" s="39">
        <v>32.997500000000002</v>
      </c>
      <c r="H382" s="10">
        <f t="shared" si="57"/>
        <v>5.4297479664593622</v>
      </c>
      <c r="I382" s="9">
        <f t="shared" si="58"/>
        <v>5.4297479664594528E-3</v>
      </c>
      <c r="J382" s="39" t="s">
        <v>164</v>
      </c>
    </row>
    <row r="383" spans="1:10" x14ac:dyDescent="0.35">
      <c r="A383" s="2" t="str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J</v>
      </c>
      <c r="B383" s="10" t="str">
        <f t="shared" si="52"/>
        <v>43612J</v>
      </c>
      <c r="C383" s="55">
        <v>43612</v>
      </c>
      <c r="D383" s="39" t="s">
        <v>78</v>
      </c>
      <c r="E383" s="39">
        <v>32.5349</v>
      </c>
      <c r="F383" s="39">
        <v>88.465400000000002</v>
      </c>
      <c r="G383" s="39">
        <v>36.403799999999997</v>
      </c>
      <c r="H383" s="10">
        <f t="shared" si="57"/>
        <v>69.173349067145764</v>
      </c>
      <c r="I383" s="9">
        <f t="shared" si="58"/>
        <v>6.9173349067145784E-2</v>
      </c>
      <c r="J383" s="39" t="s">
        <v>164</v>
      </c>
    </row>
    <row r="384" spans="1:10" x14ac:dyDescent="0.35">
      <c r="A384" s="2" t="str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K</v>
      </c>
      <c r="B384" s="10" t="str">
        <f t="shared" si="52"/>
        <v>43612K</v>
      </c>
      <c r="C384" s="55">
        <v>43612</v>
      </c>
      <c r="D384" s="39" t="s">
        <v>138</v>
      </c>
      <c r="E384" s="39">
        <v>27.873200000000001</v>
      </c>
      <c r="F384" s="39">
        <v>79.994799999999998</v>
      </c>
      <c r="G384" s="39">
        <v>31.0367</v>
      </c>
      <c r="H384" s="10">
        <f t="shared" si="57"/>
        <v>60.694606458742612</v>
      </c>
      <c r="I384" s="9">
        <f t="shared" si="58"/>
        <v>6.0694606458742584E-2</v>
      </c>
      <c r="J384" s="39" t="s">
        <v>164</v>
      </c>
    </row>
    <row r="385" spans="1:10" x14ac:dyDescent="0.35">
      <c r="A385" s="2" t="str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A</v>
      </c>
      <c r="B385" s="10" t="str">
        <f t="shared" si="52"/>
        <v>43614A</v>
      </c>
      <c r="C385" s="55">
        <v>43614</v>
      </c>
      <c r="D385" s="39" t="s">
        <v>76</v>
      </c>
      <c r="E385" s="39">
        <v>26.5318</v>
      </c>
      <c r="F385" s="39">
        <v>82.592600000000004</v>
      </c>
      <c r="G385" s="39">
        <v>27.4847</v>
      </c>
      <c r="H385" s="10">
        <f t="shared" si="57"/>
        <v>16.997616873109187</v>
      </c>
      <c r="I385" s="9">
        <f t="shared" si="58"/>
        <v>1.6997616873109189E-2</v>
      </c>
      <c r="J385" s="39" t="s">
        <v>164</v>
      </c>
    </row>
    <row r="386" spans="1:10" x14ac:dyDescent="0.35">
      <c r="A386" s="2" t="str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B</v>
      </c>
      <c r="B386" s="10" t="str">
        <f t="shared" si="52"/>
        <v>43614B</v>
      </c>
      <c r="C386" s="55">
        <v>43614</v>
      </c>
      <c r="D386" s="39" t="s">
        <v>77</v>
      </c>
      <c r="E386" s="39">
        <v>32.633899999999997</v>
      </c>
      <c r="F386" s="39">
        <v>96.040999999999997</v>
      </c>
      <c r="G386" s="39">
        <v>33.293199999999999</v>
      </c>
      <c r="H386" s="10">
        <f t="shared" si="57"/>
        <v>10.397889195374047</v>
      </c>
      <c r="I386" s="9">
        <f t="shared" si="58"/>
        <v>1.0397889195374099E-2</v>
      </c>
      <c r="J386" s="39" t="s">
        <v>164</v>
      </c>
    </row>
    <row r="387" spans="1:10" x14ac:dyDescent="0.35">
      <c r="A387" s="2" t="str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J</v>
      </c>
      <c r="B387" s="10" t="str">
        <f t="shared" si="52"/>
        <v>43614J</v>
      </c>
      <c r="C387" s="55">
        <v>43614</v>
      </c>
      <c r="D387" s="39" t="s">
        <v>78</v>
      </c>
      <c r="E387" s="39">
        <v>32.532800000000002</v>
      </c>
      <c r="F387" s="39">
        <v>90.635000000000005</v>
      </c>
      <c r="G387" s="39">
        <v>36.388100000000001</v>
      </c>
      <c r="H387" s="10">
        <f t="shared" si="57"/>
        <v>66.353769736774169</v>
      </c>
      <c r="I387" s="9">
        <f t="shared" si="58"/>
        <v>6.6353769736774204E-2</v>
      </c>
      <c r="J387" s="39" t="s">
        <v>164</v>
      </c>
    </row>
    <row r="388" spans="1:10" x14ac:dyDescent="0.35">
      <c r="A388" s="2" t="str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K</v>
      </c>
      <c r="B388" s="10" t="str">
        <f t="shared" si="52"/>
        <v>43614K</v>
      </c>
      <c r="C388" s="55">
        <v>43614</v>
      </c>
      <c r="D388" s="39" t="s">
        <v>138</v>
      </c>
      <c r="E388" s="39">
        <v>27.7852</v>
      </c>
      <c r="F388" s="39">
        <v>90.076499999999996</v>
      </c>
      <c r="G388" s="39">
        <v>31.651199999999999</v>
      </c>
      <c r="H388" s="10">
        <f t="shared" si="57"/>
        <v>62.063241576271487</v>
      </c>
      <c r="I388" s="9">
        <f t="shared" si="58"/>
        <v>6.2063241576271522E-2</v>
      </c>
      <c r="J388" s="39" t="s">
        <v>164</v>
      </c>
    </row>
    <row r="389" spans="1:10" x14ac:dyDescent="0.35">
      <c r="A389" s="2" t="str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L</v>
      </c>
      <c r="B389" s="10" t="str">
        <f t="shared" si="52"/>
        <v>43614L</v>
      </c>
      <c r="C389" s="55">
        <v>43614</v>
      </c>
      <c r="D389" s="39" t="s">
        <v>140</v>
      </c>
      <c r="E389" s="39">
        <v>24.651199999999999</v>
      </c>
      <c r="F389" s="39">
        <v>75.346999999999994</v>
      </c>
      <c r="G389" s="39">
        <v>28.2346</v>
      </c>
      <c r="H389" s="10">
        <f t="shared" si="57"/>
        <v>70.684356495015393</v>
      </c>
      <c r="I389" s="9">
        <f t="shared" si="58"/>
        <v>7.0684356495015366E-2</v>
      </c>
      <c r="J389" s="39" t="s">
        <v>164</v>
      </c>
    </row>
    <row r="390" spans="1:10" x14ac:dyDescent="0.35">
      <c r="A390" s="2" t="str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N</v>
      </c>
      <c r="B390" s="10" t="str">
        <f t="shared" si="52"/>
        <v>43615N</v>
      </c>
      <c r="C390" s="55">
        <v>43615</v>
      </c>
      <c r="D390" s="39" t="s">
        <v>187</v>
      </c>
      <c r="E390" s="39">
        <v>27.139199999999999</v>
      </c>
      <c r="F390" s="39">
        <v>97.404700000000005</v>
      </c>
      <c r="G390" s="39">
        <v>53.044499999999999</v>
      </c>
      <c r="H390" s="10">
        <f t="shared" si="57"/>
        <v>368.67737367555912</v>
      </c>
      <c r="I390" s="9">
        <f t="shared" si="58"/>
        <v>0.36867737367555908</v>
      </c>
      <c r="J390" s="39" t="s">
        <v>223</v>
      </c>
    </row>
    <row r="391" spans="1:10" x14ac:dyDescent="0.35">
      <c r="A391" s="2" t="str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A</v>
      </c>
      <c r="B391" s="10" t="str">
        <f t="shared" si="52"/>
        <v>43616A</v>
      </c>
      <c r="C391" s="55">
        <v>43616</v>
      </c>
      <c r="D391" s="39" t="s">
        <v>76</v>
      </c>
      <c r="E391" s="39">
        <v>26.529299999999999</v>
      </c>
      <c r="F391" s="39">
        <v>89.854699999999994</v>
      </c>
      <c r="G391" s="39">
        <v>27.318200000000001</v>
      </c>
      <c r="H391" s="10">
        <f t="shared" si="57"/>
        <v>12.457876302400013</v>
      </c>
      <c r="I391" s="9">
        <f t="shared" si="58"/>
        <v>1.2457876302400028E-2</v>
      </c>
      <c r="J391" s="39" t="s">
        <v>164</v>
      </c>
    </row>
    <row r="392" spans="1:10" x14ac:dyDescent="0.35">
      <c r="A392" s="2" t="str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B</v>
      </c>
      <c r="B392" s="10" t="str">
        <f t="shared" si="52"/>
        <v>43616B</v>
      </c>
      <c r="C392" s="55">
        <v>43616</v>
      </c>
      <c r="D392" s="39" t="s">
        <v>77</v>
      </c>
      <c r="E392" s="39">
        <v>32.631900000000002</v>
      </c>
      <c r="F392" s="39">
        <v>92.275700000000001</v>
      </c>
      <c r="G392" s="39">
        <v>33.016500000000001</v>
      </c>
      <c r="H392" s="10">
        <f t="shared" si="57"/>
        <v>6.4482812966309817</v>
      </c>
      <c r="I392" s="9">
        <f t="shared" si="58"/>
        <v>6.4482812966309977E-3</v>
      </c>
      <c r="J392" s="39" t="s">
        <v>164</v>
      </c>
    </row>
    <row r="393" spans="1:10" x14ac:dyDescent="0.35">
      <c r="A393" s="2" t="str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J</v>
      </c>
      <c r="B393" s="10" t="str">
        <f t="shared" si="52"/>
        <v>43616J</v>
      </c>
      <c r="C393" s="55">
        <v>43616</v>
      </c>
      <c r="D393" s="39" t="s">
        <v>78</v>
      </c>
      <c r="E393" s="39">
        <v>32.533099999999997</v>
      </c>
      <c r="F393" s="39">
        <v>89.118200000000002</v>
      </c>
      <c r="G393" s="39">
        <v>35.8142</v>
      </c>
      <c r="H393" s="10">
        <f t="shared" si="57"/>
        <v>57.985229327155061</v>
      </c>
      <c r="I393" s="9">
        <f t="shared" si="58"/>
        <v>5.7985229327155108E-2</v>
      </c>
      <c r="J393" s="39" t="s">
        <v>164</v>
      </c>
    </row>
    <row r="394" spans="1:10" x14ac:dyDescent="0.35">
      <c r="A394" s="2" t="str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K</v>
      </c>
      <c r="B394" s="10" t="str">
        <f t="shared" ref="B394:B441" si="59">+CONCATENATE(C394,A394)</f>
        <v>43616K</v>
      </c>
      <c r="C394" s="55">
        <v>43616</v>
      </c>
      <c r="D394" s="39" t="s">
        <v>138</v>
      </c>
      <c r="E394" s="39">
        <v>27.783000000000001</v>
      </c>
      <c r="F394" s="39">
        <v>80.067899999999995</v>
      </c>
      <c r="G394" s="39">
        <v>30.961400000000001</v>
      </c>
      <c r="H394" s="10">
        <f>IFERROR((G394-E394)/(F394-E394)*1000,0)</f>
        <v>60.790017768036279</v>
      </c>
      <c r="I394" s="9">
        <f>IFERROR(1-(F394-G394)/(F394-E394),0)</f>
        <v>6.0790017768036164E-2</v>
      </c>
      <c r="J394" s="39" t="s">
        <v>164</v>
      </c>
    </row>
    <row r="395" spans="1:10" x14ac:dyDescent="0.35">
      <c r="A395" s="2" t="str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L</v>
      </c>
      <c r="B395" s="10" t="str">
        <f t="shared" si="59"/>
        <v>43616L</v>
      </c>
      <c r="C395" s="55">
        <v>43616</v>
      </c>
      <c r="D395" s="39" t="s">
        <v>140</v>
      </c>
      <c r="E395" s="39">
        <v>24.6599</v>
      </c>
      <c r="F395" s="39">
        <v>78.505600000000001</v>
      </c>
      <c r="G395" s="39">
        <v>27.431899999999999</v>
      </c>
      <c r="H395" s="10">
        <f>IFERROR((G395-E395)/(F395-E395)*1000,0)</f>
        <v>51.480433906514328</v>
      </c>
      <c r="I395" s="9">
        <f>IFERROR(1-(F395-G395)/(F395-E395),0)</f>
        <v>5.1480433906514356E-2</v>
      </c>
      <c r="J395" s="39" t="s">
        <v>164</v>
      </c>
    </row>
    <row r="396" spans="1:10" x14ac:dyDescent="0.35">
      <c r="A396" s="2" t="str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O</v>
      </c>
      <c r="B396" s="10" t="str">
        <f t="shared" si="59"/>
        <v>43619O</v>
      </c>
      <c r="C396" s="55">
        <v>43619</v>
      </c>
      <c r="D396" s="39" t="s">
        <v>188</v>
      </c>
      <c r="E396" s="39">
        <v>27.1435</v>
      </c>
      <c r="F396" s="39">
        <v>89.552499999999995</v>
      </c>
      <c r="G396" s="39">
        <v>62.615499999999997</v>
      </c>
      <c r="H396" s="10">
        <f>IFERROR((G396-E396)/(F396-E396)*1000,0)</f>
        <v>568.37956064029231</v>
      </c>
      <c r="I396" s="9">
        <f>IFERROR(1-(F396-G396)/(F396-E396),0)</f>
        <v>0.56837956064029227</v>
      </c>
      <c r="J396" s="39" t="s">
        <v>164</v>
      </c>
    </row>
    <row r="397" spans="1:10" x14ac:dyDescent="0.35">
      <c r="A397" s="2" t="str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A</v>
      </c>
      <c r="B397" s="10" t="str">
        <f t="shared" si="59"/>
        <v>43619A</v>
      </c>
      <c r="C397" s="55">
        <v>43619</v>
      </c>
      <c r="D397" s="39" t="s">
        <v>76</v>
      </c>
      <c r="E397" s="39">
        <v>26.527000000000001</v>
      </c>
      <c r="F397" s="39">
        <v>84.594999999999999</v>
      </c>
      <c r="G397" s="39">
        <v>27.532499999999999</v>
      </c>
      <c r="H397" s="10">
        <f>IFERROR((G397-E397)/(F397-E397)*1000,0)</f>
        <v>17.315905490115</v>
      </c>
      <c r="I397" s="9">
        <f>IFERROR(1-(F397-G397)/(F397-E397),0)</f>
        <v>1.7315905490114969E-2</v>
      </c>
      <c r="J397" s="39" t="s">
        <v>164</v>
      </c>
    </row>
    <row r="398" spans="1:10" x14ac:dyDescent="0.35">
      <c r="A398" s="2" t="str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B</v>
      </c>
      <c r="B398" s="10" t="str">
        <f t="shared" si="59"/>
        <v>43619B</v>
      </c>
      <c r="C398" s="55">
        <v>43619</v>
      </c>
      <c r="D398" s="39" t="s">
        <v>77</v>
      </c>
      <c r="E398" s="39">
        <v>32.625599999999999</v>
      </c>
      <c r="F398" s="39">
        <v>90.165800000000004</v>
      </c>
      <c r="G398" s="39">
        <v>32.9664</v>
      </c>
      <c r="H398" s="10">
        <f t="shared" si="57"/>
        <v>5.9228157010229632</v>
      </c>
      <c r="I398" s="9">
        <f t="shared" si="58"/>
        <v>5.9228157010229321E-3</v>
      </c>
      <c r="J398" s="39" t="s">
        <v>164</v>
      </c>
    </row>
    <row r="399" spans="1:10" x14ac:dyDescent="0.35">
      <c r="A399" s="2" t="str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J</v>
      </c>
      <c r="B399" s="10" t="str">
        <f t="shared" si="59"/>
        <v>43619J</v>
      </c>
      <c r="C399" s="55">
        <v>43619</v>
      </c>
      <c r="D399" s="39" t="s">
        <v>78</v>
      </c>
      <c r="E399" s="39">
        <v>32.539200000000001</v>
      </c>
      <c r="F399" s="39">
        <v>86.558400000000006</v>
      </c>
      <c r="G399" s="39">
        <v>35.736499999999999</v>
      </c>
      <c r="H399" s="10">
        <f t="shared" si="57"/>
        <v>59.188214560748733</v>
      </c>
      <c r="I399" s="9">
        <f t="shared" si="58"/>
        <v>5.9188214560748742E-2</v>
      </c>
      <c r="J399" s="39" t="s">
        <v>164</v>
      </c>
    </row>
    <row r="400" spans="1:10" x14ac:dyDescent="0.35">
      <c r="A400" s="2" t="str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K</v>
      </c>
      <c r="B400" s="10" t="str">
        <f t="shared" si="59"/>
        <v>43619K</v>
      </c>
      <c r="C400" s="55">
        <v>43619</v>
      </c>
      <c r="D400" s="39" t="s">
        <v>138</v>
      </c>
      <c r="E400" s="39">
        <v>27.780799999999999</v>
      </c>
      <c r="F400" s="39">
        <v>88.581900000000005</v>
      </c>
      <c r="G400" s="39">
        <v>31.234500000000001</v>
      </c>
      <c r="H400" s="10">
        <f t="shared" si="57"/>
        <v>56.803248625436069</v>
      </c>
      <c r="I400" s="9">
        <f t="shared" si="58"/>
        <v>5.6803248625436065E-2</v>
      </c>
      <c r="J400" s="39" t="s">
        <v>164</v>
      </c>
    </row>
    <row r="401" spans="1:10" x14ac:dyDescent="0.35">
      <c r="A401" s="2" t="str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L</v>
      </c>
      <c r="B401" s="10" t="str">
        <f t="shared" si="59"/>
        <v>43619L</v>
      </c>
      <c r="C401" s="55">
        <v>43619</v>
      </c>
      <c r="D401" s="39" t="s">
        <v>140</v>
      </c>
      <c r="E401" s="39">
        <v>27.393999999999998</v>
      </c>
      <c r="F401" s="39">
        <v>87.341999999999999</v>
      </c>
      <c r="G401" s="39">
        <v>31.148399999999999</v>
      </c>
      <c r="H401" s="10">
        <f t="shared" si="57"/>
        <v>62.627610595849745</v>
      </c>
      <c r="I401" s="9">
        <f t="shared" si="58"/>
        <v>6.2627610595849648E-2</v>
      </c>
      <c r="J401" s="39" t="s">
        <v>164</v>
      </c>
    </row>
    <row r="402" spans="1:10" x14ac:dyDescent="0.35">
      <c r="A402" s="2" t="str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A</v>
      </c>
      <c r="B402" s="10" t="str">
        <f t="shared" si="59"/>
        <v>43626A</v>
      </c>
      <c r="C402" s="55">
        <v>43626</v>
      </c>
      <c r="D402" s="39" t="s">
        <v>76</v>
      </c>
      <c r="E402" s="39">
        <v>26.5245</v>
      </c>
      <c r="F402" s="39">
        <v>85.600200000000001</v>
      </c>
      <c r="G402" s="39">
        <v>27.139800000000001</v>
      </c>
      <c r="H402" s="10">
        <f t="shared" si="57"/>
        <v>10.415450007363457</v>
      </c>
      <c r="I402" s="9">
        <f t="shared" si="58"/>
        <v>1.0415450007363436E-2</v>
      </c>
      <c r="J402" s="39" t="s">
        <v>164</v>
      </c>
    </row>
    <row r="403" spans="1:10" x14ac:dyDescent="0.35">
      <c r="A403" s="2" t="str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B</v>
      </c>
      <c r="B403" s="10" t="str">
        <f t="shared" si="59"/>
        <v>43626B</v>
      </c>
      <c r="C403" s="55">
        <v>43626</v>
      </c>
      <c r="D403" s="39" t="s">
        <v>77</v>
      </c>
      <c r="E403" s="39">
        <v>32.618000000000002</v>
      </c>
      <c r="F403" s="39">
        <v>98.861999999999995</v>
      </c>
      <c r="G403" s="39">
        <v>32.986800000000002</v>
      </c>
      <c r="H403" s="10">
        <f t="shared" si="57"/>
        <v>5.5672966608296637</v>
      </c>
      <c r="I403" s="9">
        <f t="shared" si="58"/>
        <v>5.5672966608297791E-3</v>
      </c>
      <c r="J403" s="39" t="s">
        <v>164</v>
      </c>
    </row>
    <row r="404" spans="1:10" x14ac:dyDescent="0.35">
      <c r="A404" s="2" t="str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J</v>
      </c>
      <c r="B404" s="10" t="str">
        <f t="shared" si="59"/>
        <v>43626J</v>
      </c>
      <c r="C404" s="55">
        <v>43626</v>
      </c>
      <c r="D404" s="39" t="s">
        <v>78</v>
      </c>
      <c r="E404" s="39">
        <v>32.527299999999997</v>
      </c>
      <c r="F404" s="39">
        <v>99.798500000000004</v>
      </c>
      <c r="G404" s="39">
        <v>37.028500000000001</v>
      </c>
      <c r="H404" s="10">
        <f t="shared" si="57"/>
        <v>66.911248795918667</v>
      </c>
      <c r="I404" s="9">
        <f t="shared" si="58"/>
        <v>6.6911248795918699E-2</v>
      </c>
      <c r="J404" s="39" t="s">
        <v>164</v>
      </c>
    </row>
    <row r="405" spans="1:10" x14ac:dyDescent="0.35">
      <c r="A405" s="2" t="str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K</v>
      </c>
      <c r="B405" s="10" t="str">
        <f t="shared" si="59"/>
        <v>43626K</v>
      </c>
      <c r="C405" s="55">
        <v>43626</v>
      </c>
      <c r="D405" s="39" t="s">
        <v>138</v>
      </c>
      <c r="E405" s="39">
        <v>27.776900000000001</v>
      </c>
      <c r="F405" s="39">
        <v>92.141199999999998</v>
      </c>
      <c r="G405" s="39">
        <v>31.8169</v>
      </c>
      <c r="H405" s="10">
        <f t="shared" si="57"/>
        <v>62.767714400684838</v>
      </c>
      <c r="I405" s="9">
        <f t="shared" si="58"/>
        <v>6.276771440068496E-2</v>
      </c>
      <c r="J405" s="39" t="s">
        <v>164</v>
      </c>
    </row>
    <row r="406" spans="1:10" x14ac:dyDescent="0.35">
      <c r="A406" s="2" t="str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O</v>
      </c>
      <c r="B406" s="10" t="str">
        <f t="shared" si="59"/>
        <v>43626O</v>
      </c>
      <c r="C406" s="55">
        <v>43626</v>
      </c>
      <c r="D406" s="39" t="s">
        <v>188</v>
      </c>
      <c r="E406" s="39">
        <v>27.139299999999999</v>
      </c>
      <c r="F406" s="39">
        <v>83.956299999999999</v>
      </c>
      <c r="G406" s="39">
        <v>58.489899999999999</v>
      </c>
      <c r="H406" s="10">
        <f t="shared" si="57"/>
        <v>551.782037066371</v>
      </c>
      <c r="I406" s="9">
        <f t="shared" si="58"/>
        <v>0.55178203706637097</v>
      </c>
      <c r="J406" s="39" t="s">
        <v>164</v>
      </c>
    </row>
    <row r="407" spans="1:10" x14ac:dyDescent="0.35">
      <c r="A407" s="2" t="str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A</v>
      </c>
      <c r="B407" s="10" t="str">
        <f t="shared" si="59"/>
        <v>43628A</v>
      </c>
      <c r="C407" s="55">
        <v>43628</v>
      </c>
      <c r="D407" s="39" t="s">
        <v>76</v>
      </c>
      <c r="E407" s="39">
        <v>26.517499999999998</v>
      </c>
      <c r="F407" s="39">
        <v>87.0762</v>
      </c>
      <c r="G407" s="39">
        <v>27.077500000000001</v>
      </c>
      <c r="H407" s="10">
        <f t="shared" si="57"/>
        <v>9.247226244949152</v>
      </c>
      <c r="I407" s="9">
        <f t="shared" si="58"/>
        <v>9.2472262449491138E-3</v>
      </c>
      <c r="J407" s="39" t="s">
        <v>164</v>
      </c>
    </row>
    <row r="408" spans="1:10" x14ac:dyDescent="0.35">
      <c r="A408" s="2" t="str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B</v>
      </c>
      <c r="B408" s="10" t="str">
        <f t="shared" si="59"/>
        <v>43628B</v>
      </c>
      <c r="C408" s="55">
        <v>43628</v>
      </c>
      <c r="D408" s="39" t="s">
        <v>77</v>
      </c>
      <c r="E408" s="39">
        <v>32.617400000000004</v>
      </c>
      <c r="F408" s="39">
        <v>89.146100000000004</v>
      </c>
      <c r="G408" s="39">
        <v>32.8523</v>
      </c>
      <c r="H408" s="10">
        <f t="shared" ref="H408:H450" si="60">IFERROR((G408-E408)/(F408-E408)*1000,0)</f>
        <v>4.1554113220363487</v>
      </c>
      <c r="I408" s="9">
        <f t="shared" ref="I408:I450" si="61">IFERROR(1-(F408-G408)/(F408-E408),0)</f>
        <v>4.1554113220363398E-3</v>
      </c>
      <c r="J408" s="39" t="s">
        <v>164</v>
      </c>
    </row>
    <row r="409" spans="1:10" x14ac:dyDescent="0.35">
      <c r="A409" s="2" t="str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J</v>
      </c>
      <c r="B409" s="10" t="str">
        <f t="shared" si="59"/>
        <v>43628J</v>
      </c>
      <c r="C409" s="55">
        <v>43628</v>
      </c>
      <c r="D409" s="39" t="s">
        <v>78</v>
      </c>
      <c r="E409" s="39">
        <v>32.525300000000001</v>
      </c>
      <c r="F409" s="39">
        <v>104.4901</v>
      </c>
      <c r="G409" s="39">
        <v>36.531799999999997</v>
      </c>
      <c r="H409" s="10">
        <f t="shared" si="60"/>
        <v>55.673051269509479</v>
      </c>
      <c r="I409" s="9">
        <f t="shared" si="61"/>
        <v>5.5673051269509388E-2</v>
      </c>
      <c r="J409" s="39" t="s">
        <v>164</v>
      </c>
    </row>
    <row r="410" spans="1:10" x14ac:dyDescent="0.35">
      <c r="A410" s="2" t="str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K</v>
      </c>
      <c r="B410" s="10" t="str">
        <f t="shared" si="59"/>
        <v>43628K</v>
      </c>
      <c r="C410" s="55">
        <v>43628</v>
      </c>
      <c r="D410" s="39" t="s">
        <v>138</v>
      </c>
      <c r="E410" s="39">
        <v>27.773499999999999</v>
      </c>
      <c r="F410" s="39">
        <v>80.1053</v>
      </c>
      <c r="G410" s="39">
        <v>30.649899999999999</v>
      </c>
      <c r="H410" s="10">
        <f t="shared" si="60"/>
        <v>54.96466775459664</v>
      </c>
      <c r="I410" s="9">
        <f t="shared" si="61"/>
        <v>5.4964667754596741E-2</v>
      </c>
      <c r="J410" s="39" t="s">
        <v>164</v>
      </c>
    </row>
    <row r="411" spans="1:10" x14ac:dyDescent="0.35">
      <c r="A411" s="2" t="str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L</v>
      </c>
      <c r="B411" s="10" t="str">
        <f t="shared" si="59"/>
        <v>43628L</v>
      </c>
      <c r="C411" s="55">
        <v>43628</v>
      </c>
      <c r="D411" s="39" t="s">
        <v>140</v>
      </c>
      <c r="E411" s="39">
        <v>27.381599999999999</v>
      </c>
      <c r="F411" s="39">
        <v>85.484200000000001</v>
      </c>
      <c r="G411" s="39">
        <v>30.422499999999999</v>
      </c>
      <c r="H411" s="10">
        <f t="shared" si="60"/>
        <v>52.336728476866796</v>
      </c>
      <c r="I411" s="9">
        <f t="shared" si="61"/>
        <v>5.2336728476866767E-2</v>
      </c>
      <c r="J411" s="39" t="s">
        <v>164</v>
      </c>
    </row>
    <row r="412" spans="1:10" x14ac:dyDescent="0.35">
      <c r="A412" s="2" t="str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A</v>
      </c>
      <c r="B412" s="10" t="str">
        <f t="shared" si="59"/>
        <v>43630A</v>
      </c>
      <c r="C412" s="55">
        <v>43630</v>
      </c>
      <c r="D412" s="39" t="s">
        <v>76</v>
      </c>
      <c r="E412" s="39">
        <v>26.505199999999999</v>
      </c>
      <c r="F412" s="39">
        <v>88.950199999999995</v>
      </c>
      <c r="G412" s="39">
        <v>27.0289</v>
      </c>
      <c r="H412" s="10">
        <f t="shared" si="60"/>
        <v>8.3865801905677255</v>
      </c>
      <c r="I412" s="9">
        <f t="shared" si="61"/>
        <v>8.3865801905677051E-3</v>
      </c>
      <c r="J412" s="39" t="s">
        <v>164</v>
      </c>
    </row>
    <row r="413" spans="1:10" x14ac:dyDescent="0.35">
      <c r="A413" s="2" t="str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B</v>
      </c>
      <c r="B413" s="10" t="str">
        <f t="shared" si="59"/>
        <v>43630B</v>
      </c>
      <c r="C413" s="55">
        <v>43630</v>
      </c>
      <c r="D413" s="39" t="s">
        <v>77</v>
      </c>
      <c r="E413" s="39">
        <v>32.6175</v>
      </c>
      <c r="F413" s="39">
        <v>88.849000000000004</v>
      </c>
      <c r="G413" s="39">
        <v>32.8309</v>
      </c>
      <c r="H413" s="10">
        <f t="shared" si="60"/>
        <v>3.7950259196357914</v>
      </c>
      <c r="I413" s="9">
        <f t="shared" si="61"/>
        <v>3.7950259196357639E-3</v>
      </c>
      <c r="J413" s="39" t="s">
        <v>164</v>
      </c>
    </row>
    <row r="414" spans="1:10" x14ac:dyDescent="0.35">
      <c r="A414" s="2" t="str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J</v>
      </c>
      <c r="B414" s="10" t="str">
        <f t="shared" si="59"/>
        <v>43630J</v>
      </c>
      <c r="C414" s="55">
        <v>43630</v>
      </c>
      <c r="D414" s="39" t="s">
        <v>78</v>
      </c>
      <c r="E414" s="39">
        <v>32.527900000000002</v>
      </c>
      <c r="F414" s="39">
        <v>90.563100000000006</v>
      </c>
      <c r="G414" s="39">
        <v>35.3735</v>
      </c>
      <c r="H414" s="10">
        <f t="shared" si="60"/>
        <v>49.032311424790429</v>
      </c>
      <c r="I414" s="9">
        <f t="shared" si="61"/>
        <v>4.9032311424790476E-2</v>
      </c>
      <c r="J414" s="39" t="s">
        <v>164</v>
      </c>
    </row>
    <row r="415" spans="1:10" x14ac:dyDescent="0.35">
      <c r="A415" s="2" t="str">
        <f>IF(D415=List!$A$2,List!$B$2,IF(D415=List!$A$3,List!$B$3,IF(D415=List!$A$4,List!$B$4,IF(D415=List!$A$5,List!$B$5,IF(D415=List!$A$6,List!$B$6,IF(D415=List!$A$7,List!$B$7,IF(D415=List!$A$8,List!$B$8,IF(D415=List!$A$9,List!$B$9,IF(D415=List!$A$10,List!$B$10,IF(D415=List!$A$11,List!$B$11,IF(D415=List!$A$12,List!$B$12,IF(D415=List!$A$13,List!$B$13,IF(D415=List!$A$14,List!$B$14,IF(D415=List!$A$15,List!$B$15,IF(D415=List!$A$16,List!$B$16,IF(D415=List!$A$17,List!$B$17,0))))))))))))))))</f>
        <v>K</v>
      </c>
      <c r="B415" s="10" t="str">
        <f t="shared" si="59"/>
        <v>43630K</v>
      </c>
      <c r="C415" s="55">
        <v>43630</v>
      </c>
      <c r="D415" s="39" t="s">
        <v>138</v>
      </c>
      <c r="E415" s="39">
        <v>27.771599999999999</v>
      </c>
      <c r="F415" s="39">
        <v>81.200999999999993</v>
      </c>
      <c r="G415" s="39">
        <v>30.382100000000001</v>
      </c>
      <c r="H415" s="10">
        <f t="shared" si="60"/>
        <v>48.858867964079742</v>
      </c>
      <c r="I415" s="9">
        <f t="shared" si="61"/>
        <v>4.8858867964079788E-2</v>
      </c>
      <c r="J415" s="39" t="s">
        <v>164</v>
      </c>
    </row>
    <row r="416" spans="1:10" x14ac:dyDescent="0.35">
      <c r="A416" s="2" t="str">
        <f>IF(D416=List!$A$2,List!$B$2,IF(D416=List!$A$3,List!$B$3,IF(D416=List!$A$4,List!$B$4,IF(D416=List!$A$5,List!$B$5,IF(D416=List!$A$6,List!$B$6,IF(D416=List!$A$7,List!$B$7,IF(D416=List!$A$8,List!$B$8,IF(D416=List!$A$9,List!$B$9,IF(D416=List!$A$10,List!$B$10,IF(D416=List!$A$11,List!$B$11,IF(D416=List!$A$12,List!$B$12,IF(D416=List!$A$13,List!$B$13,IF(D416=List!$A$14,List!$B$14,IF(D416=List!$A$15,List!$B$15,IF(D416=List!$A$16,List!$B$16,IF(D416=List!$A$17,List!$B$17,0))))))))))))))))</f>
        <v>A</v>
      </c>
      <c r="B416" s="10" t="str">
        <f t="shared" si="59"/>
        <v>43633A</v>
      </c>
      <c r="C416" s="55">
        <v>43633</v>
      </c>
      <c r="D416" s="39" t="s">
        <v>76</v>
      </c>
      <c r="E416" s="39">
        <v>26.491800000000001</v>
      </c>
      <c r="F416" s="39">
        <v>84.242099999999994</v>
      </c>
      <c r="G416" s="39">
        <v>26.928799999999999</v>
      </c>
      <c r="H416" s="10">
        <f t="shared" si="60"/>
        <v>7.5670602576955899</v>
      </c>
      <c r="I416" s="9">
        <f t="shared" si="61"/>
        <v>7.5670602576956014E-3</v>
      </c>
      <c r="J416" s="39" t="s">
        <v>164</v>
      </c>
    </row>
    <row r="417" spans="1:10" x14ac:dyDescent="0.35">
      <c r="A417" s="2" t="str">
        <f>IF(D417=List!$A$2,List!$B$2,IF(D417=List!$A$3,List!$B$3,IF(D417=List!$A$4,List!$B$4,IF(D417=List!$A$5,List!$B$5,IF(D417=List!$A$6,List!$B$6,IF(D417=List!$A$7,List!$B$7,IF(D417=List!$A$8,List!$B$8,IF(D417=List!$A$9,List!$B$9,IF(D417=List!$A$10,List!$B$10,IF(D417=List!$A$11,List!$B$11,IF(D417=List!$A$12,List!$B$12,IF(D417=List!$A$13,List!$B$13,IF(D417=List!$A$14,List!$B$14,IF(D417=List!$A$15,List!$B$15,IF(D417=List!$A$16,List!$B$16,IF(D417=List!$A$17,List!$B$17,0))))))))))))))))</f>
        <v>B</v>
      </c>
      <c r="B417" s="10" t="str">
        <f t="shared" si="59"/>
        <v>43633B</v>
      </c>
      <c r="C417" s="55">
        <v>43633</v>
      </c>
      <c r="D417" s="39" t="s">
        <v>77</v>
      </c>
      <c r="E417" s="39">
        <v>32.599299999999999</v>
      </c>
      <c r="F417" s="39">
        <v>90.870999999999995</v>
      </c>
      <c r="G417" s="39">
        <v>32.858499999999999</v>
      </c>
      <c r="H417" s="10">
        <f t="shared" si="60"/>
        <v>4.4481283367397877</v>
      </c>
      <c r="I417" s="9">
        <f t="shared" si="61"/>
        <v>4.4481283367397983E-3</v>
      </c>
      <c r="J417" s="39" t="s">
        <v>164</v>
      </c>
    </row>
    <row r="418" spans="1:10" x14ac:dyDescent="0.35">
      <c r="A418" s="2" t="str">
        <f>IF(D418=List!$A$2,List!$B$2,IF(D418=List!$A$3,List!$B$3,IF(D418=List!$A$4,List!$B$4,IF(D418=List!$A$5,List!$B$5,IF(D418=List!$A$6,List!$B$6,IF(D418=List!$A$7,List!$B$7,IF(D418=List!$A$8,List!$B$8,IF(D418=List!$A$9,List!$B$9,IF(D418=List!$A$10,List!$B$10,IF(D418=List!$A$11,List!$B$11,IF(D418=List!$A$12,List!$B$12,IF(D418=List!$A$13,List!$B$13,IF(D418=List!$A$14,List!$B$14,IF(D418=List!$A$15,List!$B$15,IF(D418=List!$A$16,List!$B$16,IF(D418=List!$A$17,List!$B$17,0))))))))))))))))</f>
        <v>J</v>
      </c>
      <c r="B418" s="10" t="str">
        <f t="shared" si="59"/>
        <v>43633J</v>
      </c>
      <c r="C418" s="55">
        <v>43633</v>
      </c>
      <c r="D418" s="39" t="s">
        <v>78</v>
      </c>
      <c r="E418" s="39">
        <v>32.514000000000003</v>
      </c>
      <c r="F418" s="39">
        <v>94.743099999999998</v>
      </c>
      <c r="G418" s="39">
        <v>35.640500000000003</v>
      </c>
      <c r="H418" s="10">
        <f t="shared" si="60"/>
        <v>50.241767918867545</v>
      </c>
      <c r="I418" s="9">
        <f t="shared" si="61"/>
        <v>5.0241767918867586E-2</v>
      </c>
      <c r="J418" s="39" t="s">
        <v>164</v>
      </c>
    </row>
    <row r="419" spans="1:10" x14ac:dyDescent="0.35">
      <c r="A419" s="2" t="str">
        <f>IF(D419=List!$A$2,List!$B$2,IF(D419=List!$A$3,List!$B$3,IF(D419=List!$A$4,List!$B$4,IF(D419=List!$A$5,List!$B$5,IF(D419=List!$A$6,List!$B$6,IF(D419=List!$A$7,List!$B$7,IF(D419=List!$A$8,List!$B$8,IF(D419=List!$A$9,List!$B$9,IF(D419=List!$A$10,List!$B$10,IF(D419=List!$A$11,List!$B$11,IF(D419=List!$A$12,List!$B$12,IF(D419=List!$A$13,List!$B$13,IF(D419=List!$A$14,List!$B$14,IF(D419=List!$A$15,List!$B$15,IF(D419=List!$A$16,List!$B$16,IF(D419=List!$A$17,List!$B$17,0))))))))))))))))</f>
        <v>K</v>
      </c>
      <c r="B419" s="10" t="str">
        <f t="shared" si="59"/>
        <v>43633K</v>
      </c>
      <c r="C419" s="55">
        <v>43633</v>
      </c>
      <c r="D419" s="39" t="s">
        <v>138</v>
      </c>
      <c r="E419" s="39">
        <v>27.762499999999999</v>
      </c>
      <c r="F419" s="39">
        <v>89.162000000000006</v>
      </c>
      <c r="G419" s="39">
        <v>30.8645</v>
      </c>
      <c r="H419" s="10">
        <f t="shared" si="60"/>
        <v>50.521584051987396</v>
      </c>
      <c r="I419" s="9">
        <f t="shared" si="61"/>
        <v>5.0521584051987367E-2</v>
      </c>
      <c r="J419" s="39" t="s">
        <v>164</v>
      </c>
    </row>
    <row r="420" spans="1:10" x14ac:dyDescent="0.35">
      <c r="A420" s="2" t="str">
        <f>IF(D420=List!$A$2,List!$B$2,IF(D420=List!$A$3,List!$B$3,IF(D420=List!$A$4,List!$B$4,IF(D420=List!$A$5,List!$B$5,IF(D420=List!$A$6,List!$B$6,IF(D420=List!$A$7,List!$B$7,IF(D420=List!$A$8,List!$B$8,IF(D420=List!$A$9,List!$B$9,IF(D420=List!$A$10,List!$B$10,IF(D420=List!$A$11,List!$B$11,IF(D420=List!$A$12,List!$B$12,IF(D420=List!$A$13,List!$B$13,IF(D420=List!$A$14,List!$B$14,IF(D420=List!$A$15,List!$B$15,IF(D420=List!$A$16,List!$B$16,IF(D420=List!$A$17,List!$B$17,0))))))))))))))))</f>
        <v>L</v>
      </c>
      <c r="B420" s="10" t="str">
        <f t="shared" si="59"/>
        <v>43633L</v>
      </c>
      <c r="C420" s="55">
        <v>43633</v>
      </c>
      <c r="D420" s="39" t="s">
        <v>140</v>
      </c>
      <c r="E420" s="39">
        <v>27.398</v>
      </c>
      <c r="F420" s="39">
        <v>84.368499999999997</v>
      </c>
      <c r="G420" s="39">
        <v>30.322700000000001</v>
      </c>
      <c r="H420" s="10">
        <f t="shared" si="60"/>
        <v>51.337095514345172</v>
      </c>
      <c r="I420" s="9">
        <f t="shared" si="61"/>
        <v>5.1337095514345177E-2</v>
      </c>
      <c r="J420" s="39" t="s">
        <v>164</v>
      </c>
    </row>
    <row r="421" spans="1:10" x14ac:dyDescent="0.35">
      <c r="A421" s="2" t="str">
        <f>IF(D421=List!$A$2,List!$B$2,IF(D421=List!$A$3,List!$B$3,IF(D421=List!$A$4,List!$B$4,IF(D421=List!$A$5,List!$B$5,IF(D421=List!$A$6,List!$B$6,IF(D421=List!$A$7,List!$B$7,IF(D421=List!$A$8,List!$B$8,IF(D421=List!$A$9,List!$B$9,IF(D421=List!$A$10,List!$B$10,IF(D421=List!$A$11,List!$B$11,IF(D421=List!$A$12,List!$B$12,IF(D421=List!$A$13,List!$B$13,IF(D421=List!$A$14,List!$B$14,IF(D421=List!$A$15,List!$B$15,IF(D421=List!$A$16,List!$B$16,IF(D421=List!$A$17,List!$B$17,0))))))))))))))))</f>
        <v>O</v>
      </c>
      <c r="B421" s="10" t="str">
        <f t="shared" si="59"/>
        <v>43633O</v>
      </c>
      <c r="C421" s="55">
        <v>43633</v>
      </c>
      <c r="D421" s="39" t="s">
        <v>188</v>
      </c>
      <c r="E421" s="39">
        <v>27.139199999999999</v>
      </c>
      <c r="F421" s="39">
        <v>85.769199999999998</v>
      </c>
      <c r="G421" s="39">
        <v>56.9375</v>
      </c>
      <c r="H421" s="10">
        <f t="shared" si="60"/>
        <v>508.2432201944398</v>
      </c>
      <c r="I421" s="9">
        <f t="shared" si="61"/>
        <v>0.50824322019443968</v>
      </c>
      <c r="J421" s="39" t="s">
        <v>164</v>
      </c>
    </row>
    <row r="422" spans="1:10" x14ac:dyDescent="0.35">
      <c r="A422" s="2" t="str">
        <f>IF(D422=List!$A$2,List!$B$2,IF(D422=List!$A$3,List!$B$3,IF(D422=List!$A$4,List!$B$4,IF(D422=List!$A$5,List!$B$5,IF(D422=List!$A$6,List!$B$6,IF(D422=List!$A$7,List!$B$7,IF(D422=List!$A$8,List!$B$8,IF(D422=List!$A$9,List!$B$9,IF(D422=List!$A$10,List!$B$10,IF(D422=List!$A$11,List!$B$11,IF(D422=List!$A$12,List!$B$12,IF(D422=List!$A$13,List!$B$13,IF(D422=List!$A$14,List!$B$14,IF(D422=List!$A$15,List!$B$15,IF(D422=List!$A$16,List!$B$16,IF(D422=List!$A$17,List!$B$17,0))))))))))))))))</f>
        <v>N</v>
      </c>
      <c r="B422" s="10" t="str">
        <f t="shared" si="59"/>
        <v>43633N</v>
      </c>
      <c r="C422" s="55">
        <v>43633</v>
      </c>
      <c r="D422" s="39" t="s">
        <v>187</v>
      </c>
      <c r="E422" s="39">
        <v>27.380700000000001</v>
      </c>
      <c r="F422" s="39">
        <v>104.2435</v>
      </c>
      <c r="G422" s="39">
        <v>42.718499999999999</v>
      </c>
      <c r="H422" s="10">
        <f t="shared" si="60"/>
        <v>199.54776562914699</v>
      </c>
      <c r="I422" s="9">
        <f t="shared" si="61"/>
        <v>0.19954776562914689</v>
      </c>
      <c r="J422" s="39" t="s">
        <v>226</v>
      </c>
    </row>
    <row r="423" spans="1:10" x14ac:dyDescent="0.35">
      <c r="A423" s="2" t="str">
        <f>IF(D423=List!$A$2,List!$B$2,IF(D423=List!$A$3,List!$B$3,IF(D423=List!$A$4,List!$B$4,IF(D423=List!$A$5,List!$B$5,IF(D423=List!$A$6,List!$B$6,IF(D423=List!$A$7,List!$B$7,IF(D423=List!$A$8,List!$B$8,IF(D423=List!$A$9,List!$B$9,IF(D423=List!$A$10,List!$B$10,IF(D423=List!$A$11,List!$B$11,IF(D423=List!$A$12,List!$B$12,IF(D423=List!$A$13,List!$B$13,IF(D423=List!$A$14,List!$B$14,IF(D423=List!$A$15,List!$B$15,IF(D423=List!$A$16,List!$B$16,IF(D423=List!$A$17,List!$B$17,0))))))))))))))))</f>
        <v>A</v>
      </c>
      <c r="B423" s="10" t="str">
        <f t="shared" si="59"/>
        <v>43635A</v>
      </c>
      <c r="C423" s="55">
        <v>43635</v>
      </c>
      <c r="D423" s="39" t="s">
        <v>76</v>
      </c>
      <c r="E423" s="39">
        <v>26.498899999999999</v>
      </c>
      <c r="F423" s="39">
        <v>87.476200000000006</v>
      </c>
      <c r="G423" s="39">
        <v>26.817499999999999</v>
      </c>
      <c r="H423" s="10">
        <f t="shared" si="60"/>
        <v>5.2248951659060001</v>
      </c>
      <c r="I423" s="9">
        <f t="shared" si="61"/>
        <v>5.2248951659059628E-3</v>
      </c>
      <c r="J423" s="39" t="s">
        <v>164</v>
      </c>
    </row>
    <row r="424" spans="1:10" x14ac:dyDescent="0.35">
      <c r="A424" s="2" t="str">
        <f>IF(D424=List!$A$2,List!$B$2,IF(D424=List!$A$3,List!$B$3,IF(D424=List!$A$4,List!$B$4,IF(D424=List!$A$5,List!$B$5,IF(D424=List!$A$6,List!$B$6,IF(D424=List!$A$7,List!$B$7,IF(D424=List!$A$8,List!$B$8,IF(D424=List!$A$9,List!$B$9,IF(D424=List!$A$10,List!$B$10,IF(D424=List!$A$11,List!$B$11,IF(D424=List!$A$12,List!$B$12,IF(D424=List!$A$13,List!$B$13,IF(D424=List!$A$14,List!$B$14,IF(D424=List!$A$15,List!$B$15,IF(D424=List!$A$16,List!$B$16,IF(D424=List!$A$17,List!$B$17,0))))))))))))))))</f>
        <v>B</v>
      </c>
      <c r="B424" s="10" t="str">
        <f t="shared" si="59"/>
        <v>43635B</v>
      </c>
      <c r="C424" s="55">
        <v>43635</v>
      </c>
      <c r="D424" s="39" t="s">
        <v>77</v>
      </c>
      <c r="E424" s="39">
        <v>32.6145</v>
      </c>
      <c r="F424" s="39">
        <v>95.256</v>
      </c>
      <c r="G424" s="39">
        <v>32.847799999999999</v>
      </c>
      <c r="H424" s="10">
        <f t="shared" si="60"/>
        <v>3.7243680307783151</v>
      </c>
      <c r="I424" s="9">
        <f t="shared" si="61"/>
        <v>3.7243680307783578E-3</v>
      </c>
      <c r="J424" s="39" t="s">
        <v>164</v>
      </c>
    </row>
    <row r="425" spans="1:10" x14ac:dyDescent="0.35">
      <c r="A425" s="2" t="str">
        <f>IF(D425=List!$A$2,List!$B$2,IF(D425=List!$A$3,List!$B$3,IF(D425=List!$A$4,List!$B$4,IF(D425=List!$A$5,List!$B$5,IF(D425=List!$A$6,List!$B$6,IF(D425=List!$A$7,List!$B$7,IF(D425=List!$A$8,List!$B$8,IF(D425=List!$A$9,List!$B$9,IF(D425=List!$A$10,List!$B$10,IF(D425=List!$A$11,List!$B$11,IF(D425=List!$A$12,List!$B$12,IF(D425=List!$A$13,List!$B$13,IF(D425=List!$A$14,List!$B$14,IF(D425=List!$A$15,List!$B$15,IF(D425=List!$A$16,List!$B$16,IF(D425=List!$A$17,List!$B$17,0))))))))))))))))</f>
        <v>C</v>
      </c>
      <c r="B425" s="10" t="str">
        <f t="shared" si="59"/>
        <v>43635C</v>
      </c>
      <c r="C425" s="55">
        <v>43635</v>
      </c>
      <c r="D425" s="39" t="s">
        <v>96</v>
      </c>
      <c r="E425" s="39">
        <v>32.5182</v>
      </c>
      <c r="F425" s="39">
        <v>87.895499999999998</v>
      </c>
      <c r="G425" s="39">
        <v>32.683</v>
      </c>
      <c r="H425" s="10">
        <f t="shared" si="60"/>
        <v>2.9759486287702654</v>
      </c>
      <c r="I425" s="9">
        <f t="shared" si="61"/>
        <v>2.9759486287702641E-3</v>
      </c>
      <c r="J425" s="39" t="s">
        <v>164</v>
      </c>
    </row>
    <row r="426" spans="1:10" x14ac:dyDescent="0.35">
      <c r="A426" s="2" t="str">
        <f>IF(D426=List!$A$2,List!$B$2,IF(D426=List!$A$3,List!$B$3,IF(D426=List!$A$4,List!$B$4,IF(D426=List!$A$5,List!$B$5,IF(D426=List!$A$6,List!$B$6,IF(D426=List!$A$7,List!$B$7,IF(D426=List!$A$8,List!$B$8,IF(D426=List!$A$9,List!$B$9,IF(D426=List!$A$10,List!$B$10,IF(D426=List!$A$11,List!$B$11,IF(D426=List!$A$12,List!$B$12,IF(D426=List!$A$13,List!$B$13,IF(D426=List!$A$14,List!$B$14,IF(D426=List!$A$15,List!$B$15,IF(D426=List!$A$16,List!$B$16,IF(D426=List!$A$17,List!$B$17,0))))))))))))))))</f>
        <v>J</v>
      </c>
      <c r="B426" s="10" t="str">
        <f t="shared" si="59"/>
        <v>43635J</v>
      </c>
      <c r="C426" s="55">
        <v>43635</v>
      </c>
      <c r="D426" s="39" t="s">
        <v>78</v>
      </c>
      <c r="E426" s="39">
        <v>27.764500000000002</v>
      </c>
      <c r="F426" s="39">
        <v>95.206800000000001</v>
      </c>
      <c r="G426" s="39">
        <v>31.162500000000001</v>
      </c>
      <c r="H426" s="10">
        <f t="shared" si="60"/>
        <v>50.383809567585921</v>
      </c>
      <c r="I426" s="9">
        <f t="shared" si="61"/>
        <v>5.0383809567586035E-2</v>
      </c>
      <c r="J426" s="39" t="s">
        <v>164</v>
      </c>
    </row>
    <row r="427" spans="1:10" x14ac:dyDescent="0.35">
      <c r="A427" s="2" t="str">
        <f>IF(D427=List!$A$2,List!$B$2,IF(D427=List!$A$3,List!$B$3,IF(D427=List!$A$4,List!$B$4,IF(D427=List!$A$5,List!$B$5,IF(D427=List!$A$6,List!$B$6,IF(D427=List!$A$7,List!$B$7,IF(D427=List!$A$8,List!$B$8,IF(D427=List!$A$9,List!$B$9,IF(D427=List!$A$10,List!$B$10,IF(D427=List!$A$11,List!$B$11,IF(D427=List!$A$12,List!$B$12,IF(D427=List!$A$13,List!$B$13,IF(D427=List!$A$14,List!$B$14,IF(D427=List!$A$15,List!$B$15,IF(D427=List!$A$16,List!$B$16,IF(D427=List!$A$17,List!$B$17,0))))))))))))))))</f>
        <v>K</v>
      </c>
      <c r="B427" s="10" t="str">
        <f t="shared" si="59"/>
        <v>43635K</v>
      </c>
      <c r="C427" s="55">
        <v>43635</v>
      </c>
      <c r="D427" s="39" t="s">
        <v>138</v>
      </c>
      <c r="E427" s="39">
        <v>27.380099999999999</v>
      </c>
      <c r="F427" s="39">
        <v>89.445800000000006</v>
      </c>
      <c r="G427" s="39">
        <v>30.427499999999998</v>
      </c>
      <c r="H427" s="10">
        <f t="shared" si="60"/>
        <v>49.099583183626372</v>
      </c>
      <c r="I427" s="9">
        <f t="shared" si="61"/>
        <v>4.9099583183626283E-2</v>
      </c>
      <c r="J427" s="39" t="s">
        <v>164</v>
      </c>
    </row>
    <row r="428" spans="1:10" x14ac:dyDescent="0.35">
      <c r="A428" s="2" t="str">
        <f>IF(D428=List!$A$2,List!$B$2,IF(D428=List!$A$3,List!$B$3,IF(D428=List!$A$4,List!$B$4,IF(D428=List!$A$5,List!$B$5,IF(D428=List!$A$6,List!$B$6,IF(D428=List!$A$7,List!$B$7,IF(D428=List!$A$8,List!$B$8,IF(D428=List!$A$9,List!$B$9,IF(D428=List!$A$10,List!$B$10,IF(D428=List!$A$11,List!$B$11,IF(D428=List!$A$12,List!$B$12,IF(D428=List!$A$13,List!$B$13,IF(D428=List!$A$14,List!$B$14,IF(D428=List!$A$15,List!$B$15,IF(D428=List!$A$16,List!$B$16,IF(D428=List!$A$17,List!$B$17,0))))))))))))))))</f>
        <v>A</v>
      </c>
      <c r="B428" s="10" t="str">
        <f t="shared" si="59"/>
        <v>43637A</v>
      </c>
      <c r="C428" s="55">
        <v>43637</v>
      </c>
      <c r="D428" s="39" t="s">
        <v>76</v>
      </c>
      <c r="E428" s="39">
        <v>26.4985</v>
      </c>
      <c r="F428" s="39">
        <v>86.063100000000006</v>
      </c>
      <c r="G428" s="39">
        <v>27.204499999999999</v>
      </c>
      <c r="H428" s="10">
        <f t="shared" si="60"/>
        <v>11.852677597096253</v>
      </c>
      <c r="I428" s="9">
        <f t="shared" si="61"/>
        <v>1.1852677597096184E-2</v>
      </c>
      <c r="J428" s="39" t="s">
        <v>164</v>
      </c>
    </row>
    <row r="429" spans="1:10" x14ac:dyDescent="0.35">
      <c r="A429" s="2" t="str">
        <f>IF(D429=List!$A$2,List!$B$2,IF(D429=List!$A$3,List!$B$3,IF(D429=List!$A$4,List!$B$4,IF(D429=List!$A$5,List!$B$5,IF(D429=List!$A$6,List!$B$6,IF(D429=List!$A$7,List!$B$7,IF(D429=List!$A$8,List!$B$8,IF(D429=List!$A$9,List!$B$9,IF(D429=List!$A$10,List!$B$10,IF(D429=List!$A$11,List!$B$11,IF(D429=List!$A$12,List!$B$12,IF(D429=List!$A$13,List!$B$13,IF(D429=List!$A$14,List!$B$14,IF(D429=List!$A$15,List!$B$15,IF(D429=List!$A$16,List!$B$16,IF(D429=List!$A$17,List!$B$17,0))))))))))))))))</f>
        <v>B</v>
      </c>
      <c r="B429" s="10" t="str">
        <f t="shared" si="59"/>
        <v>43637B</v>
      </c>
      <c r="C429" s="55">
        <v>43637</v>
      </c>
      <c r="D429" s="39" t="s">
        <v>77</v>
      </c>
      <c r="E429" s="39">
        <v>32.613700000000001</v>
      </c>
      <c r="F429" s="39">
        <v>100.8229</v>
      </c>
      <c r="G429" s="39">
        <v>32.9375</v>
      </c>
      <c r="H429" s="10">
        <f t="shared" si="60"/>
        <v>4.7471602071274619</v>
      </c>
      <c r="I429" s="9">
        <f t="shared" si="61"/>
        <v>4.7471602071276209E-3</v>
      </c>
      <c r="J429" s="39" t="s">
        <v>164</v>
      </c>
    </row>
    <row r="430" spans="1:10" x14ac:dyDescent="0.35">
      <c r="A430" s="2" t="str">
        <f>IF(D430=List!$A$2,List!$B$2,IF(D430=List!$A$3,List!$B$3,IF(D430=List!$A$4,List!$B$4,IF(D430=List!$A$5,List!$B$5,IF(D430=List!$A$6,List!$B$6,IF(D430=List!$A$7,List!$B$7,IF(D430=List!$A$8,List!$B$8,IF(D430=List!$A$9,List!$B$9,IF(D430=List!$A$10,List!$B$10,IF(D430=List!$A$11,List!$B$11,IF(D430=List!$A$12,List!$B$12,IF(D430=List!$A$13,List!$B$13,IF(D430=List!$A$14,List!$B$14,IF(D430=List!$A$15,List!$B$15,IF(D430=List!$A$16,List!$B$16,IF(D430=List!$A$17,List!$B$17,0))))))))))))))))</f>
        <v>J</v>
      </c>
      <c r="B430" s="10" t="str">
        <f t="shared" si="59"/>
        <v>43637J</v>
      </c>
      <c r="C430" s="55">
        <v>43637</v>
      </c>
      <c r="D430" s="39" t="s">
        <v>78</v>
      </c>
      <c r="E430" s="39">
        <v>32.518300000000004</v>
      </c>
      <c r="F430" s="39">
        <v>97.360100000000003</v>
      </c>
      <c r="G430" s="39">
        <v>35.931800000000003</v>
      </c>
      <c r="H430" s="10">
        <f t="shared" si="60"/>
        <v>52.643510821723005</v>
      </c>
      <c r="I430" s="9">
        <f t="shared" si="61"/>
        <v>5.2643510821723138E-2</v>
      </c>
      <c r="J430" s="39" t="s">
        <v>164</v>
      </c>
    </row>
    <row r="431" spans="1:10" x14ac:dyDescent="0.35">
      <c r="A431" s="2" t="str">
        <f>IF(D431=List!$A$2,List!$B$2,IF(D431=List!$A$3,List!$B$3,IF(D431=List!$A$4,List!$B$4,IF(D431=List!$A$5,List!$B$5,IF(D431=List!$A$6,List!$B$6,IF(D431=List!$A$7,List!$B$7,IF(D431=List!$A$8,List!$B$8,IF(D431=List!$A$9,List!$B$9,IF(D431=List!$A$10,List!$B$10,IF(D431=List!$A$11,List!$B$11,IF(D431=List!$A$12,List!$B$12,IF(D431=List!$A$13,List!$B$13,IF(D431=List!$A$14,List!$B$14,IF(D431=List!$A$15,List!$B$15,IF(D431=List!$A$16,List!$B$16,IF(D431=List!$A$17,List!$B$17,0))))))))))))))))</f>
        <v>K</v>
      </c>
      <c r="B431" s="10" t="str">
        <f t="shared" si="59"/>
        <v>43637K</v>
      </c>
      <c r="C431" s="55">
        <v>43637</v>
      </c>
      <c r="D431" s="39" t="s">
        <v>138</v>
      </c>
      <c r="E431" s="39">
        <v>27.7639</v>
      </c>
      <c r="F431" s="39">
        <v>98.149600000000007</v>
      </c>
      <c r="G431" s="39">
        <v>31.291399999999999</v>
      </c>
      <c r="H431" s="10">
        <f t="shared" si="60"/>
        <v>50.11671404845017</v>
      </c>
      <c r="I431" s="9">
        <f t="shared" si="61"/>
        <v>5.0116714048450195E-2</v>
      </c>
      <c r="J431" s="39" t="s">
        <v>164</v>
      </c>
    </row>
    <row r="432" spans="1:10" x14ac:dyDescent="0.35">
      <c r="A432" s="2" t="str">
        <f>IF(D432=List!$A$2,List!$B$2,IF(D432=List!$A$3,List!$B$3,IF(D432=List!$A$4,List!$B$4,IF(D432=List!$A$5,List!$B$5,IF(D432=List!$A$6,List!$B$6,IF(D432=List!$A$7,List!$B$7,IF(D432=List!$A$8,List!$B$8,IF(D432=List!$A$9,List!$B$9,IF(D432=List!$A$10,List!$B$10,IF(D432=List!$A$11,List!$B$11,IF(D432=List!$A$12,List!$B$12,IF(D432=List!$A$13,List!$B$13,IF(D432=List!$A$14,List!$B$14,IF(D432=List!$A$15,List!$B$15,IF(D432=List!$A$16,List!$B$16,IF(D432=List!$A$17,List!$B$17,0))))))))))))))))</f>
        <v>A</v>
      </c>
      <c r="B432" s="10" t="str">
        <f t="shared" si="59"/>
        <v>43640A</v>
      </c>
      <c r="C432" s="55">
        <v>43640</v>
      </c>
      <c r="D432" s="39" t="s">
        <v>76</v>
      </c>
      <c r="E432" s="39">
        <v>27.3765</v>
      </c>
      <c r="F432" s="39">
        <v>81.349100000000007</v>
      </c>
      <c r="G432" s="39">
        <v>27.739699999999999</v>
      </c>
      <c r="H432" s="10">
        <f t="shared" si="60"/>
        <v>6.7293404431137098</v>
      </c>
      <c r="I432" s="9">
        <f t="shared" si="61"/>
        <v>6.729340443113685E-3</v>
      </c>
      <c r="J432" s="39" t="s">
        <v>164</v>
      </c>
    </row>
    <row r="433" spans="1:10" x14ac:dyDescent="0.35">
      <c r="A433" s="2" t="str">
        <f>IF(D433=List!$A$2,List!$B$2,IF(D433=List!$A$3,List!$B$3,IF(D433=List!$A$4,List!$B$4,IF(D433=List!$A$5,List!$B$5,IF(D433=List!$A$6,List!$B$6,IF(D433=List!$A$7,List!$B$7,IF(D433=List!$A$8,List!$B$8,IF(D433=List!$A$9,List!$B$9,IF(D433=List!$A$10,List!$B$10,IF(D433=List!$A$11,List!$B$11,IF(D433=List!$A$12,List!$B$12,IF(D433=List!$A$13,List!$B$13,IF(D433=List!$A$14,List!$B$14,IF(D433=List!$A$15,List!$B$15,IF(D433=List!$A$16,List!$B$16,IF(D433=List!$A$17,List!$B$17,0))))))))))))))))</f>
        <v>B</v>
      </c>
      <c r="B433" s="10" t="str">
        <f t="shared" si="59"/>
        <v>43640B</v>
      </c>
      <c r="C433" s="55">
        <v>43640</v>
      </c>
      <c r="D433" s="39" t="s">
        <v>77</v>
      </c>
      <c r="E433" s="39">
        <v>27.752700000000001</v>
      </c>
      <c r="F433" s="39">
        <v>76.7239</v>
      </c>
      <c r="G433" s="39">
        <v>27.940100000000001</v>
      </c>
      <c r="H433" s="10">
        <f t="shared" si="60"/>
        <v>3.8267389812787975</v>
      </c>
      <c r="I433" s="9">
        <f t="shared" si="61"/>
        <v>3.8267389812787211E-3</v>
      </c>
      <c r="J433" s="39" t="s">
        <v>164</v>
      </c>
    </row>
    <row r="434" spans="1:10" x14ac:dyDescent="0.35">
      <c r="A434" s="2" t="str">
        <f>IF(D434=List!$A$2,List!$B$2,IF(D434=List!$A$3,List!$B$3,IF(D434=List!$A$4,List!$B$4,IF(D434=List!$A$5,List!$B$5,IF(D434=List!$A$6,List!$B$6,IF(D434=List!$A$7,List!$B$7,IF(D434=List!$A$8,List!$B$8,IF(D434=List!$A$9,List!$B$9,IF(D434=List!$A$10,List!$B$10,IF(D434=List!$A$11,List!$B$11,IF(D434=List!$A$12,List!$B$12,IF(D434=List!$A$13,List!$B$13,IF(D434=List!$A$14,List!$B$14,IF(D434=List!$A$15,List!$B$15,IF(D434=List!$A$16,List!$B$16,IF(D434=List!$A$17,List!$B$17,0))))))))))))))))</f>
        <v>J</v>
      </c>
      <c r="B434" s="10" t="str">
        <f t="shared" si="59"/>
        <v>43640J</v>
      </c>
      <c r="C434" s="55">
        <v>43640</v>
      </c>
      <c r="D434" s="39" t="s">
        <v>78</v>
      </c>
      <c r="E434" s="39">
        <v>32.604500000000002</v>
      </c>
      <c r="F434" s="39">
        <v>79.129000000000005</v>
      </c>
      <c r="G434" s="39">
        <v>35.052900000000001</v>
      </c>
      <c r="H434" s="10">
        <f t="shared" si="60"/>
        <v>52.626035744607663</v>
      </c>
      <c r="I434" s="9">
        <f t="shared" si="61"/>
        <v>5.2626035744607669E-2</v>
      </c>
      <c r="J434" s="39" t="s">
        <v>164</v>
      </c>
    </row>
    <row r="435" spans="1:10" x14ac:dyDescent="0.35">
      <c r="A435" s="2" t="str">
        <f>IF(D435=List!$A$2,List!$B$2,IF(D435=List!$A$3,List!$B$3,IF(D435=List!$A$4,List!$B$4,IF(D435=List!$A$5,List!$B$5,IF(D435=List!$A$6,List!$B$6,IF(D435=List!$A$7,List!$B$7,IF(D435=List!$A$8,List!$B$8,IF(D435=List!$A$9,List!$B$9,IF(D435=List!$A$10,List!$B$10,IF(D435=List!$A$11,List!$B$11,IF(D435=List!$A$12,List!$B$12,IF(D435=List!$A$13,List!$B$13,IF(D435=List!$A$14,List!$B$14,IF(D435=List!$A$15,List!$B$15,IF(D435=List!$A$16,List!$B$16,IF(D435=List!$A$17,List!$B$17,0))))))))))))))))</f>
        <v>K</v>
      </c>
      <c r="B435" s="10" t="str">
        <f t="shared" si="59"/>
        <v>43640K</v>
      </c>
      <c r="C435" s="55">
        <v>43640</v>
      </c>
      <c r="D435" s="39" t="s">
        <v>138</v>
      </c>
      <c r="E435" s="39">
        <v>26.485499999999998</v>
      </c>
      <c r="F435" s="39">
        <v>88.276300000000006</v>
      </c>
      <c r="G435" s="39">
        <v>29.6357</v>
      </c>
      <c r="H435" s="10">
        <f t="shared" si="60"/>
        <v>50.981699541032022</v>
      </c>
      <c r="I435" s="9">
        <f t="shared" si="61"/>
        <v>5.0981699541031933E-2</v>
      </c>
      <c r="J435" s="39" t="s">
        <v>164</v>
      </c>
    </row>
    <row r="436" spans="1:10" x14ac:dyDescent="0.35">
      <c r="A436" s="2" t="str">
        <f>IF(D436=List!$A$2,List!$B$2,IF(D436=List!$A$3,List!$B$3,IF(D436=List!$A$4,List!$B$4,IF(D436=List!$A$5,List!$B$5,IF(D436=List!$A$6,List!$B$6,IF(D436=List!$A$7,List!$B$7,IF(D436=List!$A$8,List!$B$8,IF(D436=List!$A$9,List!$B$9,IF(D436=List!$A$10,List!$B$10,IF(D436=List!$A$11,List!$B$11,IF(D436=List!$A$12,List!$B$12,IF(D436=List!$A$13,List!$B$13,IF(D436=List!$A$14,List!$B$14,IF(D436=List!$A$15,List!$B$15,IF(D436=List!$A$16,List!$B$16,IF(D436=List!$A$17,List!$B$17,0))))))))))))))))</f>
        <v>O</v>
      </c>
      <c r="B436" s="10" t="str">
        <f t="shared" si="59"/>
        <v>43640O</v>
      </c>
      <c r="C436" s="55">
        <v>43640</v>
      </c>
      <c r="D436" s="39" t="s">
        <v>188</v>
      </c>
      <c r="E436" s="39">
        <v>32.515300000000003</v>
      </c>
      <c r="F436" s="39">
        <v>73.6892</v>
      </c>
      <c r="G436" s="39">
        <v>54.482900000000001</v>
      </c>
      <c r="H436" s="10">
        <f t="shared" si="60"/>
        <v>533.53216479371633</v>
      </c>
      <c r="I436" s="9">
        <f t="shared" si="61"/>
        <v>0.53353216479371635</v>
      </c>
      <c r="J436" s="39" t="s">
        <v>164</v>
      </c>
    </row>
    <row r="437" spans="1:10" x14ac:dyDescent="0.35">
      <c r="A437" s="2" t="str">
        <f>IF(D437=List!$A$2,List!$B$2,IF(D437=List!$A$3,List!$B$3,IF(D437=List!$A$4,List!$B$4,IF(D437=List!$A$5,List!$B$5,IF(D437=List!$A$6,List!$B$6,IF(D437=List!$A$7,List!$B$7,IF(D437=List!$A$8,List!$B$8,IF(D437=List!$A$9,List!$B$9,IF(D437=List!$A$10,List!$B$10,IF(D437=List!$A$11,List!$B$11,IF(D437=List!$A$12,List!$B$12,IF(D437=List!$A$13,List!$B$13,IF(D437=List!$A$14,List!$B$14,IF(D437=List!$A$15,List!$B$15,IF(D437=List!$A$16,List!$B$16,IF(D437=List!$A$17,List!$B$17,0))))))))))))))))</f>
        <v>A</v>
      </c>
      <c r="B437" s="10" t="str">
        <f t="shared" si="59"/>
        <v>43642A</v>
      </c>
      <c r="C437" s="55">
        <v>43642</v>
      </c>
      <c r="D437" s="39" t="s">
        <v>76</v>
      </c>
      <c r="E437" s="39">
        <v>32.514499999999998</v>
      </c>
      <c r="F437" s="39">
        <v>92.376499999999993</v>
      </c>
      <c r="G437" s="39">
        <v>33.311199999999999</v>
      </c>
      <c r="H437" s="10">
        <f t="shared" si="60"/>
        <v>13.308943904313278</v>
      </c>
      <c r="I437" s="9">
        <f t="shared" si="61"/>
        <v>1.3308943904313253E-2</v>
      </c>
      <c r="J437" s="39" t="s">
        <v>164</v>
      </c>
    </row>
    <row r="438" spans="1:10" x14ac:dyDescent="0.35">
      <c r="A438" s="2" t="str">
        <f>IF(D438=List!$A$2,List!$B$2,IF(D438=List!$A$3,List!$B$3,IF(D438=List!$A$4,List!$B$4,IF(D438=List!$A$5,List!$B$5,IF(D438=List!$A$6,List!$B$6,IF(D438=List!$A$7,List!$B$7,IF(D438=List!$A$8,List!$B$8,IF(D438=List!$A$9,List!$B$9,IF(D438=List!$A$10,List!$B$10,IF(D438=List!$A$11,List!$B$11,IF(D438=List!$A$12,List!$B$12,IF(D438=List!$A$13,List!$B$13,IF(D438=List!$A$14,List!$B$14,IF(D438=List!$A$15,List!$B$15,IF(D438=List!$A$16,List!$B$16,IF(D438=List!$A$17,List!$B$17,0))))))))))))))))</f>
        <v>B</v>
      </c>
      <c r="B438" s="10" t="str">
        <f t="shared" si="59"/>
        <v>43642B</v>
      </c>
      <c r="C438" s="55">
        <v>43642</v>
      </c>
      <c r="D438" s="39" t="s">
        <v>77</v>
      </c>
      <c r="E438" s="39">
        <v>27.753499999999999</v>
      </c>
      <c r="F438" s="39">
        <v>93.040700000000001</v>
      </c>
      <c r="G438" s="39">
        <v>28.282900000000001</v>
      </c>
      <c r="H438" s="10">
        <f t="shared" si="60"/>
        <v>8.1087870210393849</v>
      </c>
      <c r="I438" s="9">
        <f t="shared" si="61"/>
        <v>8.1087870210392321E-3</v>
      </c>
      <c r="J438" s="39" t="s">
        <v>164</v>
      </c>
    </row>
    <row r="439" spans="1:10" x14ac:dyDescent="0.35">
      <c r="A439" s="2" t="str">
        <f>IF(D439=List!$A$2,List!$B$2,IF(D439=List!$A$3,List!$B$3,IF(D439=List!$A$4,List!$B$4,IF(D439=List!$A$5,List!$B$5,IF(D439=List!$A$6,List!$B$6,IF(D439=List!$A$7,List!$B$7,IF(D439=List!$A$8,List!$B$8,IF(D439=List!$A$9,List!$B$9,IF(D439=List!$A$10,List!$B$10,IF(D439=List!$A$11,List!$B$11,IF(D439=List!$A$12,List!$B$12,IF(D439=List!$A$13,List!$B$13,IF(D439=List!$A$14,List!$B$14,IF(D439=List!$A$15,List!$B$15,IF(D439=List!$A$16,List!$B$16,IF(D439=List!$A$17,List!$B$17,0))))))))))))))))</f>
        <v>J</v>
      </c>
      <c r="B439" s="10" t="str">
        <f t="shared" si="59"/>
        <v>43642J</v>
      </c>
      <c r="C439" s="55">
        <v>43642</v>
      </c>
      <c r="D439" s="39" t="s">
        <v>78</v>
      </c>
      <c r="E439" s="39">
        <v>27.376899999999999</v>
      </c>
      <c r="F439" s="39">
        <v>87.273499999999999</v>
      </c>
      <c r="G439" s="39">
        <v>30.4069</v>
      </c>
      <c r="H439" s="10">
        <f t="shared" si="60"/>
        <v>50.587178571070829</v>
      </c>
      <c r="I439" s="9">
        <f t="shared" si="61"/>
        <v>5.0587178571070868E-2</v>
      </c>
      <c r="J439" s="39" t="s">
        <v>164</v>
      </c>
    </row>
    <row r="440" spans="1:10" x14ac:dyDescent="0.35">
      <c r="A440" s="2" t="str">
        <f>IF(D440=List!$A$2,List!$B$2,IF(D440=List!$A$3,List!$B$3,IF(D440=List!$A$4,List!$B$4,IF(D440=List!$A$5,List!$B$5,IF(D440=List!$A$6,List!$B$6,IF(D440=List!$A$7,List!$B$7,IF(D440=List!$A$8,List!$B$8,IF(D440=List!$A$9,List!$B$9,IF(D440=List!$A$10,List!$B$10,IF(D440=List!$A$11,List!$B$11,IF(D440=List!$A$12,List!$B$12,IF(D440=List!$A$13,List!$B$13,IF(D440=List!$A$14,List!$B$14,IF(D440=List!$A$15,List!$B$15,IF(D440=List!$A$16,List!$B$16,IF(D440=List!$A$17,List!$B$17,0))))))))))))))))</f>
        <v>K</v>
      </c>
      <c r="B440" s="10" t="str">
        <f t="shared" si="59"/>
        <v>43642K</v>
      </c>
      <c r="C440" s="55">
        <v>43642</v>
      </c>
      <c r="D440" s="39" t="s">
        <v>138</v>
      </c>
      <c r="E440" s="39">
        <v>26.484000000000002</v>
      </c>
      <c r="F440" s="39">
        <v>87.696299999999994</v>
      </c>
      <c r="G440" s="39">
        <v>29.696000000000002</v>
      </c>
      <c r="H440" s="10">
        <f t="shared" si="60"/>
        <v>52.473114063676746</v>
      </c>
      <c r="I440" s="9">
        <f t="shared" si="61"/>
        <v>5.2473114063676718E-2</v>
      </c>
      <c r="J440" s="39" t="s">
        <v>164</v>
      </c>
    </row>
    <row r="441" spans="1:10" x14ac:dyDescent="0.35">
      <c r="A441" s="2" t="str">
        <f>IF(D441=List!$A$2,List!$B$2,IF(D441=List!$A$3,List!$B$3,IF(D441=List!$A$4,List!$B$4,IF(D441=List!$A$5,List!$B$5,IF(D441=List!$A$6,List!$B$6,IF(D441=List!$A$7,List!$B$7,IF(D441=List!$A$8,List!$B$8,IF(D441=List!$A$9,List!$B$9,IF(D441=List!$A$10,List!$B$10,IF(D441=List!$A$11,List!$B$11,IF(D441=List!$A$12,List!$B$12,IF(D441=List!$A$13,List!$B$13,IF(D441=List!$A$14,List!$B$14,IF(D441=List!$A$15,List!$B$15,IF(D441=List!$A$16,List!$B$16,IF(D441=List!$A$17,List!$B$17,0))))))))))))))))</f>
        <v>N</v>
      </c>
      <c r="B441" s="10" t="str">
        <f t="shared" si="59"/>
        <v>43643N</v>
      </c>
      <c r="C441" s="55">
        <v>43643</v>
      </c>
      <c r="D441" s="39" t="s">
        <v>187</v>
      </c>
      <c r="E441" s="39">
        <v>27.373100000000001</v>
      </c>
      <c r="F441" s="39">
        <v>84.698400000000007</v>
      </c>
      <c r="G441" s="39">
        <v>44.085900000000002</v>
      </c>
      <c r="H441" s="10">
        <f t="shared" si="60"/>
        <v>291.5431755263383</v>
      </c>
      <c r="I441" s="9">
        <f t="shared" si="61"/>
        <v>0.29154317552633824</v>
      </c>
      <c r="J441" s="39" t="s">
        <v>227</v>
      </c>
    </row>
    <row r="442" spans="1:10" x14ac:dyDescent="0.35">
      <c r="A442" s="2" t="str">
        <f>IF(D442=List!$A$2,List!$B$2,IF(D442=List!$A$3,List!$B$3,IF(D442=List!$A$4,List!$B$4,IF(D442=List!$A$5,List!$B$5,IF(D442=List!$A$6,List!$B$6,IF(D442=List!$A$7,List!$B$7,IF(D442=List!$A$8,List!$B$8,IF(D442=List!$A$9,List!$B$9,IF(D442=List!$A$10,List!$B$10,IF(D442=List!$A$11,List!$B$11,IF(D442=List!$A$12,List!$B$12,IF(D442=List!$A$13,List!$B$13,IF(D442=List!$A$14,List!$B$14,IF(D442=List!$A$15,List!$B$15,IF(D442=List!$A$16,List!$B$16,IF(D442=List!$A$17,List!$B$17,0))))))))))))))))</f>
        <v>A</v>
      </c>
      <c r="B442" s="10" t="str">
        <f t="shared" ref="B442:B464" si="62">+CONCATENATE(C442,A442)</f>
        <v>43644A</v>
      </c>
      <c r="C442" s="55">
        <v>43644</v>
      </c>
      <c r="D442" s="39" t="s">
        <v>76</v>
      </c>
      <c r="E442" s="39">
        <v>27.130800000000001</v>
      </c>
      <c r="F442" s="39">
        <v>83.680599999999998</v>
      </c>
      <c r="G442" s="39">
        <v>27.819800000000001</v>
      </c>
      <c r="H442" s="10">
        <f t="shared" si="60"/>
        <v>12.183951136874049</v>
      </c>
      <c r="I442" s="9">
        <f t="shared" si="61"/>
        <v>1.2183951136874094E-2</v>
      </c>
      <c r="J442" s="39" t="s">
        <v>164</v>
      </c>
    </row>
    <row r="443" spans="1:10" x14ac:dyDescent="0.35">
      <c r="A443" s="2" t="str">
        <f>IF(D443=List!$A$2,List!$B$2,IF(D443=List!$A$3,List!$B$3,IF(D443=List!$A$4,List!$B$4,IF(D443=List!$A$5,List!$B$5,IF(D443=List!$A$6,List!$B$6,IF(D443=List!$A$7,List!$B$7,IF(D443=List!$A$8,List!$B$8,IF(D443=List!$A$9,List!$B$9,IF(D443=List!$A$10,List!$B$10,IF(D443=List!$A$11,List!$B$11,IF(D443=List!$A$12,List!$B$12,IF(D443=List!$A$13,List!$B$13,IF(D443=List!$A$14,List!$B$14,IF(D443=List!$A$15,List!$B$15,IF(D443=List!$A$16,List!$B$16,IF(D443=List!$A$17,List!$B$17,0))))))))))))))))</f>
        <v>B</v>
      </c>
      <c r="B443" s="10" t="str">
        <f t="shared" si="62"/>
        <v>43644B</v>
      </c>
      <c r="C443" s="55">
        <v>43644</v>
      </c>
      <c r="D443" s="39" t="s">
        <v>77</v>
      </c>
      <c r="E443" s="39">
        <v>27.749099999999999</v>
      </c>
      <c r="F443" s="39">
        <v>79.302499999999995</v>
      </c>
      <c r="G443" s="39">
        <v>28.148299999999999</v>
      </c>
      <c r="H443" s="10">
        <f t="shared" si="60"/>
        <v>7.7434272036374026</v>
      </c>
      <c r="I443" s="9">
        <f t="shared" si="61"/>
        <v>7.7434272036374097E-3</v>
      </c>
      <c r="J443" s="39" t="s">
        <v>164</v>
      </c>
    </row>
    <row r="444" spans="1:10" x14ac:dyDescent="0.35">
      <c r="A444" s="2" t="str">
        <f>IF(D444=List!$A$2,List!$B$2,IF(D444=List!$A$3,List!$B$3,IF(D444=List!$A$4,List!$B$4,IF(D444=List!$A$5,List!$B$5,IF(D444=List!$A$6,List!$B$6,IF(D444=List!$A$7,List!$B$7,IF(D444=List!$A$8,List!$B$8,IF(D444=List!$A$9,List!$B$9,IF(D444=List!$A$10,List!$B$10,IF(D444=List!$A$11,List!$B$11,IF(D444=List!$A$12,List!$B$12,IF(D444=List!$A$13,List!$B$13,IF(D444=List!$A$14,List!$B$14,IF(D444=List!$A$15,List!$B$15,IF(D444=List!$A$16,List!$B$16,IF(D444=List!$A$17,List!$B$17,0))))))))))))))))</f>
        <v>J</v>
      </c>
      <c r="B444" s="10" t="str">
        <f t="shared" si="62"/>
        <v>43644J</v>
      </c>
      <c r="C444" s="55">
        <v>43644</v>
      </c>
      <c r="D444" s="39" t="s">
        <v>78</v>
      </c>
      <c r="E444" s="39">
        <v>32.512900000000002</v>
      </c>
      <c r="F444" s="39">
        <v>87.167500000000004</v>
      </c>
      <c r="G444" s="39">
        <v>35.592100000000002</v>
      </c>
      <c r="H444" s="10">
        <f t="shared" si="60"/>
        <v>56.339265130473926</v>
      </c>
      <c r="I444" s="9">
        <f t="shared" si="61"/>
        <v>5.6339265130473937E-2</v>
      </c>
      <c r="J444" s="39" t="s">
        <v>164</v>
      </c>
    </row>
    <row r="445" spans="1:10" x14ac:dyDescent="0.35">
      <c r="A445" s="2" t="str">
        <f>IF(D445=List!$A$2,List!$B$2,IF(D445=List!$A$3,List!$B$3,IF(D445=List!$A$4,List!$B$4,IF(D445=List!$A$5,List!$B$5,IF(D445=List!$A$6,List!$B$6,IF(D445=List!$A$7,List!$B$7,IF(D445=List!$A$8,List!$B$8,IF(D445=List!$A$9,List!$B$9,IF(D445=List!$A$10,List!$B$10,IF(D445=List!$A$11,List!$B$11,IF(D445=List!$A$12,List!$B$12,IF(D445=List!$A$13,List!$B$13,IF(D445=List!$A$14,List!$B$14,IF(D445=List!$A$15,List!$B$15,IF(D445=List!$A$16,List!$B$16,IF(D445=List!$A$17,List!$B$17,0))))))))))))))))</f>
        <v>K</v>
      </c>
      <c r="B445" s="10" t="str">
        <f t="shared" si="62"/>
        <v>43644K</v>
      </c>
      <c r="C445" s="55">
        <v>43644</v>
      </c>
      <c r="D445" s="39" t="s">
        <v>138</v>
      </c>
      <c r="E445" s="39">
        <v>26.4815</v>
      </c>
      <c r="F445" s="39">
        <v>85.131</v>
      </c>
      <c r="G445" s="39">
        <v>29.6235</v>
      </c>
      <c r="H445" s="10">
        <f t="shared" si="60"/>
        <v>53.57249422416217</v>
      </c>
      <c r="I445" s="9">
        <f t="shared" si="61"/>
        <v>5.3572494224162215E-2</v>
      </c>
      <c r="J445" s="39" t="s">
        <v>164</v>
      </c>
    </row>
    <row r="446" spans="1:10" x14ac:dyDescent="0.35">
      <c r="A446" s="2" t="str">
        <f>IF(D446=List!$A$2,List!$B$2,IF(D446=List!$A$3,List!$B$3,IF(D446=List!$A$4,List!$B$4,IF(D446=List!$A$5,List!$B$5,IF(D446=List!$A$6,List!$B$6,IF(D446=List!$A$7,List!$B$7,IF(D446=List!$A$8,List!$B$8,IF(D446=List!$A$9,List!$B$9,IF(D446=List!$A$10,List!$B$10,IF(D446=List!$A$11,List!$B$11,IF(D446=List!$A$12,List!$B$12,IF(D446=List!$A$13,List!$B$13,IF(D446=List!$A$14,List!$B$14,IF(D446=List!$A$15,List!$B$15,IF(D446=List!$A$16,List!$B$16,IF(D446=List!$A$17,List!$B$17,0))))))))))))))))</f>
        <v>L</v>
      </c>
      <c r="B446" s="10" t="str">
        <f t="shared" si="62"/>
        <v>43644L</v>
      </c>
      <c r="C446" s="55">
        <v>43644</v>
      </c>
      <c r="D446" s="39" t="s">
        <v>140</v>
      </c>
      <c r="E446" s="39">
        <v>27.373000000000001</v>
      </c>
      <c r="F446" s="39">
        <v>86.603200000000001</v>
      </c>
      <c r="G446" s="39">
        <v>30.337800000000001</v>
      </c>
      <c r="H446" s="10">
        <f t="shared" si="60"/>
        <v>50.055545988364052</v>
      </c>
      <c r="I446" s="9">
        <f t="shared" si="61"/>
        <v>5.0055545988364036E-2</v>
      </c>
      <c r="J446" s="39" t="s">
        <v>164</v>
      </c>
    </row>
    <row r="447" spans="1:10" x14ac:dyDescent="0.35">
      <c r="A447" s="2" t="str">
        <f>IF(D447=List!$A$2,List!$B$2,IF(D447=List!$A$3,List!$B$3,IF(D447=List!$A$4,List!$B$4,IF(D447=List!$A$5,List!$B$5,IF(D447=List!$A$6,List!$B$6,IF(D447=List!$A$7,List!$B$7,IF(D447=List!$A$8,List!$B$8,IF(D447=List!$A$9,List!$B$9,IF(D447=List!$A$10,List!$B$10,IF(D447=List!$A$11,List!$B$11,IF(D447=List!$A$12,List!$B$12,IF(D447=List!$A$13,List!$B$13,IF(D447=List!$A$14,List!$B$14,IF(D447=List!$A$15,List!$B$15,IF(D447=List!$A$16,List!$B$16,IF(D447=List!$A$17,List!$B$17,0))))))))))))))))</f>
        <v>O</v>
      </c>
      <c r="B447" s="10" t="str">
        <f t="shared" si="62"/>
        <v>43647O</v>
      </c>
      <c r="C447" s="55">
        <v>43647</v>
      </c>
      <c r="D447" s="39" t="s">
        <v>188</v>
      </c>
      <c r="E447" s="39">
        <v>27.140599999999999</v>
      </c>
      <c r="F447" s="39">
        <v>90.123000000000005</v>
      </c>
      <c r="G447" s="39">
        <v>55.977499999999999</v>
      </c>
      <c r="H447" s="10">
        <f t="shared" si="60"/>
        <v>457.85648054059538</v>
      </c>
      <c r="I447" s="9">
        <f t="shared" si="61"/>
        <v>0.45785648054059547</v>
      </c>
      <c r="J447" s="39" t="s">
        <v>164</v>
      </c>
    </row>
    <row r="448" spans="1:10" x14ac:dyDescent="0.35">
      <c r="A448" s="2" t="str">
        <f>IF(D448=List!$A$2,List!$B$2,IF(D448=List!$A$3,List!$B$3,IF(D448=List!$A$4,List!$B$4,IF(D448=List!$A$5,List!$B$5,IF(D448=List!$A$6,List!$B$6,IF(D448=List!$A$7,List!$B$7,IF(D448=List!$A$8,List!$B$8,IF(D448=List!$A$9,List!$B$9,IF(D448=List!$A$10,List!$B$10,IF(D448=List!$A$11,List!$B$11,IF(D448=List!$A$12,List!$B$12,IF(D448=List!$A$13,List!$B$13,IF(D448=List!$A$14,List!$B$14,IF(D448=List!$A$15,List!$B$15,IF(D448=List!$A$16,List!$B$16,IF(D448=List!$A$17,List!$B$17,0))))))))))))))))</f>
        <v>A</v>
      </c>
      <c r="B448" s="10" t="str">
        <f t="shared" si="62"/>
        <v>43647A</v>
      </c>
      <c r="C448" s="55">
        <v>43647</v>
      </c>
      <c r="D448" s="39" t="s">
        <v>76</v>
      </c>
      <c r="E448" s="39">
        <v>26.496200000000002</v>
      </c>
      <c r="F448" s="39">
        <v>91.643500000000003</v>
      </c>
      <c r="G448" s="39">
        <v>26.881900000000002</v>
      </c>
      <c r="H448" s="10">
        <f t="shared" si="60"/>
        <v>5.9204295496513275</v>
      </c>
      <c r="I448" s="9">
        <f t="shared" si="61"/>
        <v>5.9204295496513293E-3</v>
      </c>
      <c r="J448" s="39" t="s">
        <v>164</v>
      </c>
    </row>
    <row r="449" spans="1:23" x14ac:dyDescent="0.35">
      <c r="A449" s="2" t="str">
        <f>IF(D449=List!$A$2,List!$B$2,IF(D449=List!$A$3,List!$B$3,IF(D449=List!$A$4,List!$B$4,IF(D449=List!$A$5,List!$B$5,IF(D449=List!$A$6,List!$B$6,IF(D449=List!$A$7,List!$B$7,IF(D449=List!$A$8,List!$B$8,IF(D449=List!$A$9,List!$B$9,IF(D449=List!$A$10,List!$B$10,IF(D449=List!$A$11,List!$B$11,IF(D449=List!$A$12,List!$B$12,IF(D449=List!$A$13,List!$B$13,IF(D449=List!$A$14,List!$B$14,IF(D449=List!$A$15,List!$B$15,IF(D449=List!$A$16,List!$B$16,IF(D449=List!$A$17,List!$B$17,0))))))))))))))))</f>
        <v>B</v>
      </c>
      <c r="B449" s="10" t="str">
        <f t="shared" si="62"/>
        <v>43647B</v>
      </c>
      <c r="C449" s="55">
        <v>43647</v>
      </c>
      <c r="D449" s="39" t="s">
        <v>77</v>
      </c>
      <c r="E449" s="39">
        <v>27.7714</v>
      </c>
      <c r="F449" s="39">
        <v>90.985799999999998</v>
      </c>
      <c r="G449" s="39">
        <v>28.0749</v>
      </c>
      <c r="H449" s="10">
        <f t="shared" si="60"/>
        <v>4.8011212635095744</v>
      </c>
      <c r="I449" s="9">
        <f t="shared" si="61"/>
        <v>4.8011212635096223E-3</v>
      </c>
      <c r="J449" s="39" t="s">
        <v>164</v>
      </c>
      <c r="P449" s="357"/>
      <c r="Q449" s="61"/>
      <c r="R449" s="61"/>
      <c r="S449" s="61"/>
      <c r="T449" s="61"/>
      <c r="U449" s="355"/>
      <c r="V449" s="356"/>
      <c r="W449" s="61"/>
    </row>
    <row r="450" spans="1:23" x14ac:dyDescent="0.35">
      <c r="A450" s="2" t="str">
        <f>IF(D450=List!$A$2,List!$B$2,IF(D450=List!$A$3,List!$B$3,IF(D450=List!$A$4,List!$B$4,IF(D450=List!$A$5,List!$B$5,IF(D450=List!$A$6,List!$B$6,IF(D450=List!$A$7,List!$B$7,IF(D450=List!$A$8,List!$B$8,IF(D450=List!$A$9,List!$B$9,IF(D450=List!$A$10,List!$B$10,IF(D450=List!$A$11,List!$B$11,IF(D450=List!$A$12,List!$B$12,IF(D450=List!$A$13,List!$B$13,IF(D450=List!$A$14,List!$B$14,IF(D450=List!$A$15,List!$B$15,IF(D450=List!$A$16,List!$B$16,IF(D450=List!$A$17,List!$B$17,0))))))))))))))))</f>
        <v>J</v>
      </c>
      <c r="B450" s="10" t="str">
        <f t="shared" si="62"/>
        <v>43647J</v>
      </c>
      <c r="C450" s="55">
        <v>43647</v>
      </c>
      <c r="D450" s="39" t="s">
        <v>78</v>
      </c>
      <c r="E450" s="39">
        <v>32.606699999999996</v>
      </c>
      <c r="F450" s="39">
        <v>103.7563</v>
      </c>
      <c r="G450" s="39">
        <v>36.327500000000001</v>
      </c>
      <c r="H450" s="10">
        <f t="shared" si="60"/>
        <v>52.295445090344913</v>
      </c>
      <c r="I450" s="9">
        <f t="shared" si="61"/>
        <v>5.2295445090344783E-2</v>
      </c>
      <c r="J450" s="39" t="s">
        <v>164</v>
      </c>
      <c r="P450" s="357"/>
      <c r="Q450" s="61"/>
      <c r="R450" s="61"/>
      <c r="S450" s="61"/>
      <c r="T450" s="61"/>
      <c r="U450" s="355"/>
      <c r="V450" s="356"/>
      <c r="W450" s="61"/>
    </row>
    <row r="451" spans="1:23" x14ac:dyDescent="0.35">
      <c r="A451" s="2" t="str">
        <f>IF(D451=List!$A$2,List!$B$2,IF(D451=List!$A$3,List!$B$3,IF(D451=List!$A$4,List!$B$4,IF(D451=List!$A$5,List!$B$5,IF(D451=List!$A$6,List!$B$6,IF(D451=List!$A$7,List!$B$7,IF(D451=List!$A$8,List!$B$8,IF(D451=List!$A$9,List!$B$9,IF(D451=List!$A$10,List!$B$10,IF(D451=List!$A$11,List!$B$11,IF(D451=List!$A$12,List!$B$12,IF(D451=List!$A$13,List!$B$13,IF(D451=List!$A$14,List!$B$14,IF(D451=List!$A$15,List!$B$15,IF(D451=List!$A$16,List!$B$16,IF(D451=List!$A$17,List!$B$17,0))))))))))))))))</f>
        <v>K</v>
      </c>
      <c r="B451" s="10" t="str">
        <f t="shared" si="62"/>
        <v>43647K</v>
      </c>
      <c r="C451" s="55">
        <v>43647</v>
      </c>
      <c r="D451" s="39" t="s">
        <v>138</v>
      </c>
      <c r="E451" s="39">
        <v>32.517299999999999</v>
      </c>
      <c r="F451" s="39">
        <v>91.647499999999994</v>
      </c>
      <c r="G451" s="39">
        <v>35.023099999999999</v>
      </c>
      <c r="H451" s="10">
        <f t="shared" ref="H451:H464" si="63">IFERROR((G451-E451)/(F451-E451)*1000,0)</f>
        <v>42.377668264271065</v>
      </c>
      <c r="I451" s="9">
        <f t="shared" ref="I451:I464" si="64">IFERROR(1-(F451-G451)/(F451-E451),0)</f>
        <v>4.2377668264271029E-2</v>
      </c>
      <c r="J451" s="39" t="s">
        <v>164</v>
      </c>
      <c r="P451" s="357"/>
      <c r="Q451" s="61"/>
      <c r="R451" s="61"/>
      <c r="S451" s="61"/>
      <c r="T451" s="61"/>
      <c r="U451" s="355"/>
      <c r="V451" s="356"/>
      <c r="W451" s="61"/>
    </row>
    <row r="452" spans="1:23" x14ac:dyDescent="0.35">
      <c r="A452" s="2" t="str">
        <f>IF(D452=List!$A$2,List!$B$2,IF(D452=List!$A$3,List!$B$3,IF(D452=List!$A$4,List!$B$4,IF(D452=List!$A$5,List!$B$5,IF(D452=List!$A$6,List!$B$6,IF(D452=List!$A$7,List!$B$7,IF(D452=List!$A$8,List!$B$8,IF(D452=List!$A$9,List!$B$9,IF(D452=List!$A$10,List!$B$10,IF(D452=List!$A$11,List!$B$11,IF(D452=List!$A$12,List!$B$12,IF(D452=List!$A$13,List!$B$13,IF(D452=List!$A$14,List!$B$14,IF(D452=List!$A$15,List!$B$15,IF(D452=List!$A$16,List!$B$16,IF(D452=List!$A$17,List!$B$17,0))))))))))))))))</f>
        <v>L</v>
      </c>
      <c r="B452" s="10" t="str">
        <f t="shared" si="62"/>
        <v>43647L</v>
      </c>
      <c r="C452" s="55">
        <v>43647</v>
      </c>
      <c r="D452" s="39" t="s">
        <v>140</v>
      </c>
      <c r="E452" s="39">
        <v>27.370999999999999</v>
      </c>
      <c r="F452" s="39">
        <v>87.349500000000006</v>
      </c>
      <c r="G452" s="39">
        <v>30.242799999999999</v>
      </c>
      <c r="H452" s="10">
        <f t="shared" si="63"/>
        <v>47.880490509099097</v>
      </c>
      <c r="I452" s="9">
        <f t="shared" si="64"/>
        <v>4.7880490509099261E-2</v>
      </c>
      <c r="J452" s="39" t="s">
        <v>164</v>
      </c>
      <c r="P452" s="357"/>
      <c r="Q452" s="61"/>
      <c r="R452" s="61"/>
      <c r="S452" s="61"/>
      <c r="T452" s="61"/>
      <c r="U452" s="355"/>
      <c r="V452" s="356"/>
      <c r="W452" s="61"/>
    </row>
    <row r="453" spans="1:23" x14ac:dyDescent="0.35">
      <c r="A453" s="2" t="str">
        <f>IF(D453=List!$A$2,List!$B$2,IF(D453=List!$A$3,List!$B$3,IF(D453=List!$A$4,List!$B$4,IF(D453=List!$A$5,List!$B$5,IF(D453=List!$A$6,List!$B$6,IF(D453=List!$A$7,List!$B$7,IF(D453=List!$A$8,List!$B$8,IF(D453=List!$A$9,List!$B$9,IF(D453=List!$A$10,List!$B$10,IF(D453=List!$A$11,List!$B$11,IF(D453=List!$A$12,List!$B$12,IF(D453=List!$A$13,List!$B$13,IF(D453=List!$A$14,List!$B$14,IF(D453=List!$A$15,List!$B$15,IF(D453=List!$A$16,List!$B$16,IF(D453=List!$A$17,List!$B$17,0))))))))))))))))</f>
        <v>N</v>
      </c>
      <c r="B453" s="10" t="str">
        <f t="shared" si="62"/>
        <v>43649N</v>
      </c>
      <c r="C453" s="55">
        <v>43649</v>
      </c>
      <c r="D453" s="39" t="s">
        <v>187</v>
      </c>
      <c r="E453" s="39">
        <v>27.139299999999999</v>
      </c>
      <c r="F453" s="39">
        <v>92.360100000000003</v>
      </c>
      <c r="G453" s="39">
        <v>47.075899999999997</v>
      </c>
      <c r="H453" s="10">
        <f t="shared" si="63"/>
        <v>305.67855653411181</v>
      </c>
      <c r="I453" s="9">
        <f t="shared" si="64"/>
        <v>0.30567855653411169</v>
      </c>
      <c r="J453" s="39" t="s">
        <v>225</v>
      </c>
      <c r="P453" s="357"/>
      <c r="Q453" s="61"/>
      <c r="R453" s="61"/>
      <c r="S453" s="61"/>
      <c r="T453" s="61"/>
      <c r="U453" s="355"/>
      <c r="V453" s="356"/>
      <c r="W453" s="61"/>
    </row>
    <row r="454" spans="1:23" x14ac:dyDescent="0.35">
      <c r="A454" s="2" t="str">
        <f>IF(D454=List!$A$2,List!$B$2,IF(D454=List!$A$3,List!$B$3,IF(D454=List!$A$4,List!$B$4,IF(D454=List!$A$5,List!$B$5,IF(D454=List!$A$6,List!$B$6,IF(D454=List!$A$7,List!$B$7,IF(D454=List!$A$8,List!$B$8,IF(D454=List!$A$9,List!$B$9,IF(D454=List!$A$10,List!$B$10,IF(D454=List!$A$11,List!$B$11,IF(D454=List!$A$12,List!$B$12,IF(D454=List!$A$13,List!$B$13,IF(D454=List!$A$14,List!$B$14,IF(D454=List!$A$15,List!$B$15,IF(D454=List!$A$16,List!$B$16,IF(D454=List!$A$17,List!$B$17,0))))))))))))))))</f>
        <v>A</v>
      </c>
      <c r="B454" s="10" t="str">
        <f t="shared" si="62"/>
        <v>43651A</v>
      </c>
      <c r="C454" s="55">
        <v>43651</v>
      </c>
      <c r="D454" s="39" t="s">
        <v>76</v>
      </c>
      <c r="E454" s="39">
        <v>26.462900000000001</v>
      </c>
      <c r="F454" s="39">
        <v>78.418000000000006</v>
      </c>
      <c r="G454" s="39">
        <v>27.168199999999999</v>
      </c>
      <c r="H454" s="10">
        <f t="shared" si="63"/>
        <v>13.575183187021054</v>
      </c>
      <c r="I454" s="9">
        <f t="shared" si="64"/>
        <v>1.3575183187021E-2</v>
      </c>
      <c r="J454" s="39" t="s">
        <v>164</v>
      </c>
      <c r="P454" s="357"/>
      <c r="Q454" s="61"/>
      <c r="R454" s="61"/>
      <c r="S454" s="61"/>
      <c r="T454" s="61"/>
      <c r="U454" s="355"/>
      <c r="V454" s="356"/>
      <c r="W454" s="61"/>
    </row>
    <row r="455" spans="1:23" x14ac:dyDescent="0.35">
      <c r="A455" s="2" t="str">
        <f>IF(D455=List!$A$2,List!$B$2,IF(D455=List!$A$3,List!$B$3,IF(D455=List!$A$4,List!$B$4,IF(D455=List!$A$5,List!$B$5,IF(D455=List!$A$6,List!$B$6,IF(D455=List!$A$7,List!$B$7,IF(D455=List!$A$8,List!$B$8,IF(D455=List!$A$9,List!$B$9,IF(D455=List!$A$10,List!$B$10,IF(D455=List!$A$11,List!$B$11,IF(D455=List!$A$12,List!$B$12,IF(D455=List!$A$13,List!$B$13,IF(D455=List!$A$14,List!$B$14,IF(D455=List!$A$15,List!$B$15,IF(D455=List!$A$16,List!$B$16,IF(D455=List!$A$17,List!$B$17,0))))))))))))))))</f>
        <v>B</v>
      </c>
      <c r="B455" s="10" t="str">
        <f t="shared" si="62"/>
        <v>43651B</v>
      </c>
      <c r="C455" s="55">
        <v>43651</v>
      </c>
      <c r="D455" s="39" t="s">
        <v>77</v>
      </c>
      <c r="E455" s="39">
        <v>27.750299999999999</v>
      </c>
      <c r="F455" s="39">
        <v>86.584299999999999</v>
      </c>
      <c r="G455" s="39">
        <v>27.978899999999999</v>
      </c>
      <c r="H455" s="10">
        <f t="shared" si="63"/>
        <v>3.8855083795084497</v>
      </c>
      <c r="I455" s="9">
        <f t="shared" si="64"/>
        <v>3.8855083795084067E-3</v>
      </c>
      <c r="J455" s="39" t="s">
        <v>164</v>
      </c>
      <c r="P455" s="357"/>
      <c r="Q455" s="61"/>
      <c r="R455" s="61"/>
      <c r="S455" s="61"/>
      <c r="T455" s="61"/>
      <c r="U455" s="355"/>
      <c r="V455" s="356"/>
      <c r="W455" s="61"/>
    </row>
    <row r="456" spans="1:23" x14ac:dyDescent="0.35">
      <c r="A456" s="2" t="str">
        <f>IF(D456=List!$A$2,List!$B$2,IF(D456=List!$A$3,List!$B$3,IF(D456=List!$A$4,List!$B$4,IF(D456=List!$A$5,List!$B$5,IF(D456=List!$A$6,List!$B$6,IF(D456=List!$A$7,List!$B$7,IF(D456=List!$A$8,List!$B$8,IF(D456=List!$A$9,List!$B$9,IF(D456=List!$A$10,List!$B$10,IF(D456=List!$A$11,List!$B$11,IF(D456=List!$A$12,List!$B$12,IF(D456=List!$A$13,List!$B$13,IF(D456=List!$A$14,List!$B$14,IF(D456=List!$A$15,List!$B$15,IF(D456=List!$A$16,List!$B$16,IF(D456=List!$A$17,List!$B$17,0))))))))))))))))</f>
        <v>J</v>
      </c>
      <c r="B456" s="10" t="str">
        <f t="shared" si="62"/>
        <v>43651J</v>
      </c>
      <c r="C456" s="55">
        <v>43651</v>
      </c>
      <c r="D456" s="39" t="s">
        <v>78</v>
      </c>
      <c r="E456" s="39">
        <v>32.594200000000001</v>
      </c>
      <c r="F456" s="39">
        <v>99.426000000000002</v>
      </c>
      <c r="G456" s="39">
        <v>35.816899999999997</v>
      </c>
      <c r="H456" s="10">
        <f t="shared" si="63"/>
        <v>48.221056443190157</v>
      </c>
      <c r="I456" s="9">
        <f t="shared" si="64"/>
        <v>4.8221056443190191E-2</v>
      </c>
      <c r="J456" s="39" t="s">
        <v>164</v>
      </c>
      <c r="P456" s="357"/>
      <c r="Q456" s="61"/>
      <c r="R456" s="61"/>
      <c r="S456" s="61"/>
      <c r="T456" s="61"/>
      <c r="U456" s="355"/>
      <c r="V456" s="356"/>
      <c r="W456" s="61"/>
    </row>
    <row r="457" spans="1:23" x14ac:dyDescent="0.35">
      <c r="A457" s="2" t="str">
        <f>IF(D457=List!$A$2,List!$B$2,IF(D457=List!$A$3,List!$B$3,IF(D457=List!$A$4,List!$B$4,IF(D457=List!$A$5,List!$B$5,IF(D457=List!$A$6,List!$B$6,IF(D457=List!$A$7,List!$B$7,IF(D457=List!$A$8,List!$B$8,IF(D457=List!$A$9,List!$B$9,IF(D457=List!$A$10,List!$B$10,IF(D457=List!$A$11,List!$B$11,IF(D457=List!$A$12,List!$B$12,IF(D457=List!$A$13,List!$B$13,IF(D457=List!$A$14,List!$B$14,IF(D457=List!$A$15,List!$B$15,IF(D457=List!$A$16,List!$B$16,IF(D457=List!$A$17,List!$B$17,0))))))))))))))))</f>
        <v>K</v>
      </c>
      <c r="B457" s="10" t="str">
        <f t="shared" si="62"/>
        <v>43651K</v>
      </c>
      <c r="C457" s="55">
        <v>43651</v>
      </c>
      <c r="D457" s="39" t="s">
        <v>138</v>
      </c>
      <c r="E457" s="39">
        <v>32.508600000000001</v>
      </c>
      <c r="F457" s="39">
        <v>97.183000000000007</v>
      </c>
      <c r="G457" s="39">
        <v>35.816899999999997</v>
      </c>
      <c r="H457" s="10">
        <f t="shared" si="63"/>
        <v>51.153161065274595</v>
      </c>
      <c r="I457" s="9">
        <f t="shared" si="64"/>
        <v>5.1153161065274566E-2</v>
      </c>
      <c r="J457" s="39" t="s">
        <v>164</v>
      </c>
      <c r="P457" s="357"/>
      <c r="Q457" s="61"/>
      <c r="R457" s="61"/>
      <c r="S457" s="61"/>
      <c r="T457" s="61"/>
      <c r="U457" s="355"/>
      <c r="V457" s="356"/>
      <c r="W457" s="61"/>
    </row>
    <row r="458" spans="1:23" x14ac:dyDescent="0.35">
      <c r="A458" s="2" t="str">
        <f>IF(D458=List!$A$2,List!$B$2,IF(D458=List!$A$3,List!$B$3,IF(D458=List!$A$4,List!$B$4,IF(D458=List!$A$5,List!$B$5,IF(D458=List!$A$6,List!$B$6,IF(D458=List!$A$7,List!$B$7,IF(D458=List!$A$8,List!$B$8,IF(D458=List!$A$9,List!$B$9,IF(D458=List!$A$10,List!$B$10,IF(D458=List!$A$11,List!$B$11,IF(D458=List!$A$12,List!$B$12,IF(D458=List!$A$13,List!$B$13,IF(D458=List!$A$14,List!$B$14,IF(D458=List!$A$15,List!$B$15,IF(D458=List!$A$16,List!$B$16,IF(D458=List!$A$17,List!$B$17,0))))))))))))))))</f>
        <v>L</v>
      </c>
      <c r="B458" s="10" t="str">
        <f t="shared" si="62"/>
        <v>43651L</v>
      </c>
      <c r="C458" s="55">
        <v>43651</v>
      </c>
      <c r="D458" s="39" t="s">
        <v>140</v>
      </c>
      <c r="E458" s="39">
        <v>27.369700000000002</v>
      </c>
      <c r="F458" s="39">
        <v>78.633799999999994</v>
      </c>
      <c r="G458" s="39">
        <v>29.741499999999998</v>
      </c>
      <c r="H458" s="10">
        <f t="shared" si="63"/>
        <v>46.266295516745586</v>
      </c>
      <c r="I458" s="9">
        <f t="shared" si="64"/>
        <v>4.6266295516745659E-2</v>
      </c>
      <c r="J458" s="39" t="s">
        <v>164</v>
      </c>
    </row>
    <row r="459" spans="1:23" x14ac:dyDescent="0.35">
      <c r="A459" s="2" t="str">
        <f>IF(D459=List!$A$2,List!$B$2,IF(D459=List!$A$3,List!$B$3,IF(D459=List!$A$4,List!$B$4,IF(D459=List!$A$5,List!$B$5,IF(D459=List!$A$6,List!$B$6,IF(D459=List!$A$7,List!$B$7,IF(D459=List!$A$8,List!$B$8,IF(D459=List!$A$9,List!$B$9,IF(D459=List!$A$10,List!$B$10,IF(D459=List!$A$11,List!$B$11,IF(D459=List!$A$12,List!$B$12,IF(D459=List!$A$13,List!$B$13,IF(D459=List!$A$14,List!$B$14,IF(D459=List!$A$15,List!$B$15,IF(D459=List!$A$16,List!$B$16,IF(D459=List!$A$17,List!$B$17,0))))))))))))))))</f>
        <v>A</v>
      </c>
      <c r="B459" s="10" t="str">
        <f t="shared" si="62"/>
        <v>43654A</v>
      </c>
      <c r="C459" s="55">
        <v>43654</v>
      </c>
      <c r="D459" s="39" t="s">
        <v>76</v>
      </c>
      <c r="E459" s="39">
        <v>26.462299999999999</v>
      </c>
      <c r="F459" s="39">
        <v>78.256399999999999</v>
      </c>
      <c r="G459" s="39">
        <v>26.894500000000001</v>
      </c>
      <c r="H459" s="10">
        <f t="shared" si="63"/>
        <v>8.3445797880453885</v>
      </c>
      <c r="I459" s="9">
        <f t="shared" si="64"/>
        <v>8.3445797880453698E-3</v>
      </c>
      <c r="J459" s="39" t="s">
        <v>164</v>
      </c>
    </row>
    <row r="460" spans="1:23" x14ac:dyDescent="0.35">
      <c r="A460" s="2" t="str">
        <f>IF(D460=List!$A$2,List!$B$2,IF(D460=List!$A$3,List!$B$3,IF(D460=List!$A$4,List!$B$4,IF(D460=List!$A$5,List!$B$5,IF(D460=List!$A$6,List!$B$6,IF(D460=List!$A$7,List!$B$7,IF(D460=List!$A$8,List!$B$8,IF(D460=List!$A$9,List!$B$9,IF(D460=List!$A$10,List!$B$10,IF(D460=List!$A$11,List!$B$11,IF(D460=List!$A$12,List!$B$12,IF(D460=List!$A$13,List!$B$13,IF(D460=List!$A$14,List!$B$14,IF(D460=List!$A$15,List!$B$15,IF(D460=List!$A$16,List!$B$16,IF(D460=List!$A$17,List!$B$17,0))))))))))))))))</f>
        <v>B</v>
      </c>
      <c r="B460" s="10" t="str">
        <f t="shared" si="62"/>
        <v>43654B</v>
      </c>
      <c r="C460" s="55">
        <v>43654</v>
      </c>
      <c r="D460" s="39" t="s">
        <v>77</v>
      </c>
      <c r="E460" s="39">
        <v>27.7498</v>
      </c>
      <c r="F460" s="39">
        <v>90.365399999999994</v>
      </c>
      <c r="G460" s="39">
        <v>27.9754</v>
      </c>
      <c r="H460" s="10">
        <f t="shared" si="63"/>
        <v>3.6029360095567244</v>
      </c>
      <c r="I460" s="9">
        <f t="shared" si="64"/>
        <v>3.6029360095567453E-3</v>
      </c>
      <c r="J460" s="39" t="s">
        <v>164</v>
      </c>
    </row>
    <row r="461" spans="1:23" x14ac:dyDescent="0.35">
      <c r="A461" s="2" t="str">
        <f>IF(D461=List!$A$2,List!$B$2,IF(D461=List!$A$3,List!$B$3,IF(D461=List!$A$4,List!$B$4,IF(D461=List!$A$5,List!$B$5,IF(D461=List!$A$6,List!$B$6,IF(D461=List!$A$7,List!$B$7,IF(D461=List!$A$8,List!$B$8,IF(D461=List!$A$9,List!$B$9,IF(D461=List!$A$10,List!$B$10,IF(D461=List!$A$11,List!$B$11,IF(D461=List!$A$12,List!$B$12,IF(D461=List!$A$13,List!$B$13,IF(D461=List!$A$14,List!$B$14,IF(D461=List!$A$15,List!$B$15,IF(D461=List!$A$16,List!$B$16,IF(D461=List!$A$17,List!$B$17,0))))))))))))))))</f>
        <v>J</v>
      </c>
      <c r="B461" s="10" t="str">
        <f t="shared" si="62"/>
        <v>43654J</v>
      </c>
      <c r="C461" s="55">
        <v>43654</v>
      </c>
      <c r="D461" s="39" t="s">
        <v>78</v>
      </c>
      <c r="E461" s="39">
        <v>32.598500000000001</v>
      </c>
      <c r="F461" s="39">
        <v>95.838200000000001</v>
      </c>
      <c r="G461" s="39">
        <v>35.717500000000001</v>
      </c>
      <c r="H461" s="10">
        <f t="shared" si="63"/>
        <v>49.320284568079863</v>
      </c>
      <c r="I461" s="9">
        <f t="shared" si="64"/>
        <v>4.9320284568079908E-2</v>
      </c>
      <c r="J461" s="39" t="s">
        <v>164</v>
      </c>
    </row>
    <row r="462" spans="1:23" x14ac:dyDescent="0.35">
      <c r="A462" s="2" t="str">
        <f>IF(D462=List!$A$2,List!$B$2,IF(D462=List!$A$3,List!$B$3,IF(D462=List!$A$4,List!$B$4,IF(D462=List!$A$5,List!$B$5,IF(D462=List!$A$6,List!$B$6,IF(D462=List!$A$7,List!$B$7,IF(D462=List!$A$8,List!$B$8,IF(D462=List!$A$9,List!$B$9,IF(D462=List!$A$10,List!$B$10,IF(D462=List!$A$11,List!$B$11,IF(D462=List!$A$12,List!$B$12,IF(D462=List!$A$13,List!$B$13,IF(D462=List!$A$14,List!$B$14,IF(D462=List!$A$15,List!$B$15,IF(D462=List!$A$16,List!$B$16,IF(D462=List!$A$17,List!$B$17,0))))))))))))))))</f>
        <v>K</v>
      </c>
      <c r="B462" s="10" t="str">
        <f t="shared" si="62"/>
        <v>43654K</v>
      </c>
      <c r="C462" s="55">
        <v>43654</v>
      </c>
      <c r="D462" s="39" t="s">
        <v>138</v>
      </c>
      <c r="E462" s="39">
        <v>32.508200000000002</v>
      </c>
      <c r="F462" s="39">
        <v>87.894499999999994</v>
      </c>
      <c r="G462" s="39">
        <v>35.652799999999999</v>
      </c>
      <c r="H462" s="10">
        <f t="shared" si="63"/>
        <v>56.775773070235736</v>
      </c>
      <c r="I462" s="9">
        <f t="shared" si="64"/>
        <v>5.6775773070235735E-2</v>
      </c>
      <c r="J462" s="39" t="s">
        <v>164</v>
      </c>
    </row>
    <row r="463" spans="1:23" x14ac:dyDescent="0.35">
      <c r="A463" s="2" t="str">
        <f>IF(D463=List!$A$2,List!$B$2,IF(D463=List!$A$3,List!$B$3,IF(D463=List!$A$4,List!$B$4,IF(D463=List!$A$5,List!$B$5,IF(D463=List!$A$6,List!$B$6,IF(D463=List!$A$7,List!$B$7,IF(D463=List!$A$8,List!$B$8,IF(D463=List!$A$9,List!$B$9,IF(D463=List!$A$10,List!$B$10,IF(D463=List!$A$11,List!$B$11,IF(D463=List!$A$12,List!$B$12,IF(D463=List!$A$13,List!$B$13,IF(D463=List!$A$14,List!$B$14,IF(D463=List!$A$15,List!$B$15,IF(D463=List!$A$16,List!$B$16,IF(D463=List!$A$17,List!$B$17,0))))))))))))))))</f>
        <v>O</v>
      </c>
      <c r="B463" s="10" t="str">
        <f t="shared" si="62"/>
        <v>43654O</v>
      </c>
      <c r="C463" s="55">
        <v>43654</v>
      </c>
      <c r="D463" s="39" t="s">
        <v>188</v>
      </c>
      <c r="E463" s="39">
        <v>27.141500000000001</v>
      </c>
      <c r="F463" s="39">
        <v>81.000900000000001</v>
      </c>
      <c r="G463" s="39">
        <v>46.968699999999998</v>
      </c>
      <c r="H463" s="10">
        <f t="shared" si="63"/>
        <v>368.12886886968658</v>
      </c>
      <c r="I463" s="9">
        <f t="shared" si="64"/>
        <v>0.36812886886968654</v>
      </c>
      <c r="J463" s="39" t="s">
        <v>164</v>
      </c>
    </row>
    <row r="464" spans="1:23" x14ac:dyDescent="0.35">
      <c r="A464" s="2" t="str">
        <f>IF(D464=List!$A$2,List!$B$2,IF(D464=List!$A$3,List!$B$3,IF(D464=List!$A$4,List!$B$4,IF(D464=List!$A$5,List!$B$5,IF(D464=List!$A$6,List!$B$6,IF(D464=List!$A$7,List!$B$7,IF(D464=List!$A$8,List!$B$8,IF(D464=List!$A$9,List!$B$9,IF(D464=List!$A$10,List!$B$10,IF(D464=List!$A$11,List!$B$11,IF(D464=List!$A$12,List!$B$12,IF(D464=List!$A$13,List!$B$13,IF(D464=List!$A$14,List!$B$14,IF(D464=List!$A$15,List!$B$15,IF(D464=List!$A$16,List!$B$16,IF(D464=List!$A$17,List!$B$17,0))))))))))))))))</f>
        <v>A</v>
      </c>
      <c r="B464" s="10" t="str">
        <f t="shared" si="62"/>
        <v>43656A</v>
      </c>
      <c r="C464" s="55">
        <v>43656</v>
      </c>
      <c r="D464" s="39" t="s">
        <v>76</v>
      </c>
      <c r="E464" s="39">
        <v>26.468499999999999</v>
      </c>
      <c r="F464" s="39">
        <v>81.865700000000004</v>
      </c>
      <c r="G464" s="39">
        <v>27.579499999999999</v>
      </c>
      <c r="H464" s="10">
        <f t="shared" si="63"/>
        <v>20.055165243008684</v>
      </c>
      <c r="I464" s="9">
        <f t="shared" si="64"/>
        <v>2.0055165243008655E-2</v>
      </c>
      <c r="J464" s="39" t="s">
        <v>164</v>
      </c>
    </row>
    <row r="465" spans="1:10" x14ac:dyDescent="0.35">
      <c r="A465" s="2" t="str">
        <f>IF(D465=List!$A$2,List!$B$2,IF(D465=List!$A$3,List!$B$3,IF(D465=List!$A$4,List!$B$4,IF(D465=List!$A$5,List!$B$5,IF(D465=List!$A$6,List!$B$6,IF(D465=List!$A$7,List!$B$7,IF(D465=List!$A$8,List!$B$8,IF(D465=List!$A$9,List!$B$9,IF(D465=List!$A$10,List!$B$10,IF(D465=List!$A$11,List!$B$11,IF(D465=List!$A$12,List!$B$12,IF(D465=List!$A$13,List!$B$13,IF(D465=List!$A$14,List!$B$14,IF(D465=List!$A$15,List!$B$15,IF(D465=List!$A$16,List!$B$16,IF(D465=List!$A$17,List!$B$17,0))))))))))))))))</f>
        <v>B</v>
      </c>
      <c r="B465" s="10" t="str">
        <f t="shared" ref="B465:B528" si="65">+CONCATENATE(C465,A465)</f>
        <v>43656B</v>
      </c>
      <c r="C465" s="55">
        <v>43656</v>
      </c>
      <c r="D465" s="39" t="s">
        <v>77</v>
      </c>
      <c r="E465" s="39">
        <v>27.748999999999999</v>
      </c>
      <c r="F465" s="39">
        <v>88.365899999999996</v>
      </c>
      <c r="G465" s="39">
        <v>27.878499999999999</v>
      </c>
      <c r="H465" s="10">
        <f t="shared" ref="H465:H528" si="66">IFERROR((G465-E465)/(F465-E465)*1000,0)</f>
        <v>2.136367910599192</v>
      </c>
      <c r="I465" s="9">
        <f t="shared" ref="I465:I528" si="67">IFERROR(1-(F465-G465)/(F465-E465),0)</f>
        <v>2.1363679105993461E-3</v>
      </c>
      <c r="J465" s="39" t="s">
        <v>164</v>
      </c>
    </row>
    <row r="466" spans="1:10" x14ac:dyDescent="0.35">
      <c r="A466" s="2" t="str">
        <f>IF(D466=List!$A$2,List!$B$2,IF(D466=List!$A$3,List!$B$3,IF(D466=List!$A$4,List!$B$4,IF(D466=List!$A$5,List!$B$5,IF(D466=List!$A$6,List!$B$6,IF(D466=List!$A$7,List!$B$7,IF(D466=List!$A$8,List!$B$8,IF(D466=List!$A$9,List!$B$9,IF(D466=List!$A$10,List!$B$10,IF(D466=List!$A$11,List!$B$11,IF(D466=List!$A$12,List!$B$12,IF(D466=List!$A$13,List!$B$13,IF(D466=List!$A$14,List!$B$14,IF(D466=List!$A$15,List!$B$15,IF(D466=List!$A$16,List!$B$16,IF(D466=List!$A$17,List!$B$17,0))))))))))))))))</f>
        <v>C</v>
      </c>
      <c r="B466" s="10" t="str">
        <f t="shared" si="65"/>
        <v>43656C</v>
      </c>
      <c r="C466" s="55">
        <v>43656</v>
      </c>
      <c r="D466" s="39" t="s">
        <v>96</v>
      </c>
      <c r="E466" s="39">
        <v>32.597099999999998</v>
      </c>
      <c r="F466" s="39">
        <v>96.158699999999996</v>
      </c>
      <c r="G466" s="39">
        <v>32.738599999999998</v>
      </c>
      <c r="H466" s="10">
        <f t="shared" si="66"/>
        <v>2.2261868801288927</v>
      </c>
      <c r="I466" s="9">
        <f t="shared" si="67"/>
        <v>2.2261868801288776E-3</v>
      </c>
      <c r="J466" s="39" t="s">
        <v>164</v>
      </c>
    </row>
    <row r="467" spans="1:10" x14ac:dyDescent="0.35">
      <c r="A467" s="2" t="str">
        <f>IF(D467=List!$A$2,List!$B$2,IF(D467=List!$A$3,List!$B$3,IF(D467=List!$A$4,List!$B$4,IF(D467=List!$A$5,List!$B$5,IF(D467=List!$A$6,List!$B$6,IF(D467=List!$A$7,List!$B$7,IF(D467=List!$A$8,List!$B$8,IF(D467=List!$A$9,List!$B$9,IF(D467=List!$A$10,List!$B$10,IF(D467=List!$A$11,List!$B$11,IF(D467=List!$A$12,List!$B$12,IF(D467=List!$A$13,List!$B$13,IF(D467=List!$A$14,List!$B$14,IF(D467=List!$A$15,List!$B$15,IF(D467=List!$A$16,List!$B$16,IF(D467=List!$A$17,List!$B$17,0))))))))))))))))</f>
        <v>J</v>
      </c>
      <c r="B467" s="10" t="str">
        <f t="shared" si="65"/>
        <v>43656J</v>
      </c>
      <c r="C467" s="55">
        <v>43656</v>
      </c>
      <c r="D467" s="39" t="s">
        <v>78</v>
      </c>
      <c r="E467" s="39">
        <v>32.502099999999999</v>
      </c>
      <c r="F467" s="39">
        <v>97.287999999999997</v>
      </c>
      <c r="G467" s="39">
        <v>35.673999999999999</v>
      </c>
      <c r="H467" s="10">
        <f t="shared" si="66"/>
        <v>48.959727348080385</v>
      </c>
      <c r="I467" s="9">
        <f t="shared" si="67"/>
        <v>4.8959727348080406E-2</v>
      </c>
      <c r="J467" s="39" t="s">
        <v>164</v>
      </c>
    </row>
    <row r="468" spans="1:10" x14ac:dyDescent="0.35">
      <c r="A468" s="2" t="str">
        <f>IF(D468=List!$A$2,List!$B$2,IF(D468=List!$A$3,List!$B$3,IF(D468=List!$A$4,List!$B$4,IF(D468=List!$A$5,List!$B$5,IF(D468=List!$A$6,List!$B$6,IF(D468=List!$A$7,List!$B$7,IF(D468=List!$A$8,List!$B$8,IF(D468=List!$A$9,List!$B$9,IF(D468=List!$A$10,List!$B$10,IF(D468=List!$A$11,List!$B$11,IF(D468=List!$A$12,List!$B$12,IF(D468=List!$A$13,List!$B$13,IF(D468=List!$A$14,List!$B$14,IF(D468=List!$A$15,List!$B$15,IF(D468=List!$A$16,List!$B$16,IF(D468=List!$A$17,List!$B$17,0))))))))))))))))</f>
        <v>K</v>
      </c>
      <c r="B468" s="10" t="str">
        <f t="shared" si="65"/>
        <v>43656K</v>
      </c>
      <c r="C468" s="55">
        <v>43656</v>
      </c>
      <c r="D468" s="39" t="s">
        <v>138</v>
      </c>
      <c r="E468" s="39">
        <v>27.369499999999999</v>
      </c>
      <c r="F468" s="39">
        <v>82.307500000000005</v>
      </c>
      <c r="G468" s="39">
        <v>30.061299999999999</v>
      </c>
      <c r="H468" s="10">
        <f t="shared" si="66"/>
        <v>48.997051221376836</v>
      </c>
      <c r="I468" s="9">
        <f t="shared" si="67"/>
        <v>4.8997051221376875E-2</v>
      </c>
      <c r="J468" s="39" t="s">
        <v>164</v>
      </c>
    </row>
    <row r="469" spans="1:10" x14ac:dyDescent="0.35">
      <c r="A469" s="2" t="str">
        <f>IF(D469=List!$A$2,List!$B$2,IF(D469=List!$A$3,List!$B$3,IF(D469=List!$A$4,List!$B$4,IF(D469=List!$A$5,List!$B$5,IF(D469=List!$A$6,List!$B$6,IF(D469=List!$A$7,List!$B$7,IF(D469=List!$A$8,List!$B$8,IF(D469=List!$A$9,List!$B$9,IF(D469=List!$A$10,List!$B$10,IF(D469=List!$A$11,List!$B$11,IF(D469=List!$A$12,List!$B$12,IF(D469=List!$A$13,List!$B$13,IF(D469=List!$A$14,List!$B$14,IF(D469=List!$A$15,List!$B$15,IF(D469=List!$A$16,List!$B$16,IF(D469=List!$A$17,List!$B$17,0))))))))))))))))</f>
        <v>P</v>
      </c>
      <c r="B469" s="10" t="str">
        <f t="shared" si="65"/>
        <v>43656P</v>
      </c>
      <c r="C469" s="55">
        <v>43656</v>
      </c>
      <c r="D469" s="39" t="s">
        <v>189</v>
      </c>
      <c r="E469" s="39">
        <v>27.139299999999999</v>
      </c>
      <c r="F469" s="39">
        <v>92.016800000000003</v>
      </c>
      <c r="G469" s="39">
        <v>30.736799999999999</v>
      </c>
      <c r="H469" s="10">
        <f t="shared" si="66"/>
        <v>55.450657007437101</v>
      </c>
      <c r="I469" s="9">
        <f t="shared" si="67"/>
        <v>5.545065700743701E-2</v>
      </c>
      <c r="J469" s="39" t="s">
        <v>164</v>
      </c>
    </row>
    <row r="470" spans="1:10" x14ac:dyDescent="0.35">
      <c r="A470" s="2" t="str">
        <f>IF(D470=List!$A$2,List!$B$2,IF(D470=List!$A$3,List!$B$3,IF(D470=List!$A$4,List!$B$4,IF(D470=List!$A$5,List!$B$5,IF(D470=List!$A$6,List!$B$6,IF(D470=List!$A$7,List!$B$7,IF(D470=List!$A$8,List!$B$8,IF(D470=List!$A$9,List!$B$9,IF(D470=List!$A$10,List!$B$10,IF(D470=List!$A$11,List!$B$11,IF(D470=List!$A$12,List!$B$12,IF(D470=List!$A$13,List!$B$13,IF(D470=List!$A$14,List!$B$14,IF(D470=List!$A$15,List!$B$15,IF(D470=List!$A$16,List!$B$16,IF(D470=List!$A$17,List!$B$17,0))))))))))))))))</f>
        <v>N</v>
      </c>
      <c r="B470" s="10" t="str">
        <f t="shared" si="65"/>
        <v>43657N</v>
      </c>
      <c r="C470" s="55">
        <v>43657</v>
      </c>
      <c r="D470" s="39" t="s">
        <v>187</v>
      </c>
      <c r="E470" s="39">
        <v>26.493099999999998</v>
      </c>
      <c r="F470" s="39">
        <v>98.316699999999997</v>
      </c>
      <c r="G470" s="39">
        <v>48.972299999999997</v>
      </c>
      <c r="H470" s="10">
        <f t="shared" si="66"/>
        <v>312.97790698321995</v>
      </c>
      <c r="I470" s="9">
        <f t="shared" si="67"/>
        <v>0.31297790698322003</v>
      </c>
      <c r="J470" s="39" t="s">
        <v>224</v>
      </c>
    </row>
    <row r="471" spans="1:10" x14ac:dyDescent="0.35">
      <c r="A471" s="2" t="str">
        <f>IF(D471=List!$A$2,List!$B$2,IF(D471=List!$A$3,List!$B$3,IF(D471=List!$A$4,List!$B$4,IF(D471=List!$A$5,List!$B$5,IF(D471=List!$A$6,List!$B$6,IF(D471=List!$A$7,List!$B$7,IF(D471=List!$A$8,List!$B$8,IF(D471=List!$A$9,List!$B$9,IF(D471=List!$A$10,List!$B$10,IF(D471=List!$A$11,List!$B$11,IF(D471=List!$A$12,List!$B$12,IF(D471=List!$A$13,List!$B$13,IF(D471=List!$A$14,List!$B$14,IF(D471=List!$A$15,List!$B$15,IF(D471=List!$A$16,List!$B$16,IF(D471=List!$A$17,List!$B$17,0))))))))))))))))</f>
        <v>A</v>
      </c>
      <c r="B471" s="10" t="str">
        <f t="shared" si="65"/>
        <v>43658A</v>
      </c>
      <c r="C471" s="55">
        <v>43658</v>
      </c>
      <c r="D471" s="39" t="s">
        <v>76</v>
      </c>
      <c r="E471" s="39">
        <v>26.470099999999999</v>
      </c>
      <c r="F471" s="39">
        <v>87.343199999999996</v>
      </c>
      <c r="G471" s="39">
        <v>27.214600000000001</v>
      </c>
      <c r="H471" s="10">
        <f t="shared" si="66"/>
        <v>12.230361194024985</v>
      </c>
      <c r="I471" s="9">
        <f t="shared" si="67"/>
        <v>1.2230361194024986E-2</v>
      </c>
      <c r="J471" s="39" t="s">
        <v>164</v>
      </c>
    </row>
    <row r="472" spans="1:10" x14ac:dyDescent="0.35">
      <c r="A472" s="2" t="str">
        <f>IF(D472=List!$A$2,List!$B$2,IF(D472=List!$A$3,List!$B$3,IF(D472=List!$A$4,List!$B$4,IF(D472=List!$A$5,List!$B$5,IF(D472=List!$A$6,List!$B$6,IF(D472=List!$A$7,List!$B$7,IF(D472=List!$A$8,List!$B$8,IF(D472=List!$A$9,List!$B$9,IF(D472=List!$A$10,List!$B$10,IF(D472=List!$A$11,List!$B$11,IF(D472=List!$A$12,List!$B$12,IF(D472=List!$A$13,List!$B$13,IF(D472=List!$A$14,List!$B$14,IF(D472=List!$A$15,List!$B$15,IF(D472=List!$A$16,List!$B$16,IF(D472=List!$A$17,List!$B$17,0))))))))))))))))</f>
        <v>B</v>
      </c>
      <c r="B472" s="10" t="str">
        <f t="shared" si="65"/>
        <v>43658B</v>
      </c>
      <c r="C472" s="55">
        <v>43658</v>
      </c>
      <c r="D472" s="39" t="s">
        <v>77</v>
      </c>
      <c r="E472" s="39">
        <v>27.754200000000001</v>
      </c>
      <c r="F472" s="39">
        <v>81.878500000000003</v>
      </c>
      <c r="G472" s="39">
        <v>27.926300000000001</v>
      </c>
      <c r="H472" s="10">
        <f t="shared" si="66"/>
        <v>3.1797177977359588</v>
      </c>
      <c r="I472" s="9">
        <f t="shared" si="67"/>
        <v>3.1797177977359592E-3</v>
      </c>
      <c r="J472" s="39" t="s">
        <v>164</v>
      </c>
    </row>
    <row r="473" spans="1:10" x14ac:dyDescent="0.35">
      <c r="A473" s="2" t="str">
        <f>IF(D473=List!$A$2,List!$B$2,IF(D473=List!$A$3,List!$B$3,IF(D473=List!$A$4,List!$B$4,IF(D473=List!$A$5,List!$B$5,IF(D473=List!$A$6,List!$B$6,IF(D473=List!$A$7,List!$B$7,IF(D473=List!$A$8,List!$B$8,IF(D473=List!$A$9,List!$B$9,IF(D473=List!$A$10,List!$B$10,IF(D473=List!$A$11,List!$B$11,IF(D473=List!$A$12,List!$B$12,IF(D473=List!$A$13,List!$B$13,IF(D473=List!$A$14,List!$B$14,IF(D473=List!$A$15,List!$B$15,IF(D473=List!$A$16,List!$B$16,IF(D473=List!$A$17,List!$B$17,0))))))))))))))))</f>
        <v>J</v>
      </c>
      <c r="B473" s="10" t="str">
        <f t="shared" si="65"/>
        <v>43658J</v>
      </c>
      <c r="C473" s="55">
        <v>43658</v>
      </c>
      <c r="D473" s="39" t="s">
        <v>78</v>
      </c>
      <c r="E473" s="39">
        <v>27.133500000000002</v>
      </c>
      <c r="F473" s="39">
        <v>78.766400000000004</v>
      </c>
      <c r="G473" s="39">
        <v>29.884499999999999</v>
      </c>
      <c r="H473" s="10">
        <f t="shared" si="66"/>
        <v>53.279982336843318</v>
      </c>
      <c r="I473" s="9">
        <f t="shared" si="67"/>
        <v>5.3279982336843501E-2</v>
      </c>
      <c r="J473" s="39" t="s">
        <v>164</v>
      </c>
    </row>
    <row r="474" spans="1:10" x14ac:dyDescent="0.35">
      <c r="A474" s="2" t="str">
        <f>IF(D474=List!$A$2,List!$B$2,IF(D474=List!$A$3,List!$B$3,IF(D474=List!$A$4,List!$B$4,IF(D474=List!$A$5,List!$B$5,IF(D474=List!$A$6,List!$B$6,IF(D474=List!$A$7,List!$B$7,IF(D474=List!$A$8,List!$B$8,IF(D474=List!$A$9,List!$B$9,IF(D474=List!$A$10,List!$B$10,IF(D474=List!$A$11,List!$B$11,IF(D474=List!$A$12,List!$B$12,IF(D474=List!$A$13,List!$B$13,IF(D474=List!$A$14,List!$B$14,IF(D474=List!$A$15,List!$B$15,IF(D474=List!$A$16,List!$B$16,IF(D474=List!$A$17,List!$B$17,0))))))))))))))))</f>
        <v>K</v>
      </c>
      <c r="B474" s="10" t="str">
        <f t="shared" si="65"/>
        <v>43658K</v>
      </c>
      <c r="C474" s="55">
        <v>43658</v>
      </c>
      <c r="D474" s="39" t="s">
        <v>138</v>
      </c>
      <c r="E474" s="39">
        <v>32.499099999999999</v>
      </c>
      <c r="F474" s="39">
        <v>92.657200000000003</v>
      </c>
      <c r="G474" s="39">
        <v>35.308900000000001</v>
      </c>
      <c r="H474" s="10">
        <f t="shared" si="66"/>
        <v>46.706927246704971</v>
      </c>
      <c r="I474" s="9">
        <f t="shared" si="67"/>
        <v>4.6706927246704999E-2</v>
      </c>
      <c r="J474" s="39" t="s">
        <v>164</v>
      </c>
    </row>
    <row r="475" spans="1:10" x14ac:dyDescent="0.35">
      <c r="A475" s="2" t="str">
        <f>IF(D475=List!$A$2,List!$B$2,IF(D475=List!$A$3,List!$B$3,IF(D475=List!$A$4,List!$B$4,IF(D475=List!$A$5,List!$B$5,IF(D475=List!$A$6,List!$B$6,IF(D475=List!$A$7,List!$B$7,IF(D475=List!$A$8,List!$B$8,IF(D475=List!$A$9,List!$B$9,IF(D475=List!$A$10,List!$B$10,IF(D475=List!$A$11,List!$B$11,IF(D475=List!$A$12,List!$B$12,IF(D475=List!$A$13,List!$B$13,IF(D475=List!$A$14,List!$B$14,IF(D475=List!$A$15,List!$B$15,IF(D475=List!$A$16,List!$B$16,IF(D475=List!$A$17,List!$B$17,0))))))))))))))))</f>
        <v>L</v>
      </c>
      <c r="B475" s="10" t="str">
        <f t="shared" si="65"/>
        <v>43658L</v>
      </c>
      <c r="C475" s="55">
        <v>43658</v>
      </c>
      <c r="D475" s="39" t="s">
        <v>140</v>
      </c>
      <c r="E475" s="39">
        <v>27.3705</v>
      </c>
      <c r="F475" s="39">
        <v>99.4876</v>
      </c>
      <c r="G475" s="39">
        <v>30.356300000000001</v>
      </c>
      <c r="H475" s="10">
        <f t="shared" si="66"/>
        <v>41.402108515178803</v>
      </c>
      <c r="I475" s="9">
        <f t="shared" si="67"/>
        <v>4.1402108515178782E-2</v>
      </c>
      <c r="J475" s="39" t="s">
        <v>164</v>
      </c>
    </row>
    <row r="476" spans="1:10" x14ac:dyDescent="0.35">
      <c r="A476" s="2" t="str">
        <f>IF(D476=List!$A$2,List!$B$2,IF(D476=List!$A$3,List!$B$3,IF(D476=List!$A$4,List!$B$4,IF(D476=List!$A$5,List!$B$5,IF(D476=List!$A$6,List!$B$6,IF(D476=List!$A$7,List!$B$7,IF(D476=List!$A$8,List!$B$8,IF(D476=List!$A$9,List!$B$9,IF(D476=List!$A$10,List!$B$10,IF(D476=List!$A$11,List!$B$11,IF(D476=List!$A$12,List!$B$12,IF(D476=List!$A$13,List!$B$13,IF(D476=List!$A$14,List!$B$14,IF(D476=List!$A$15,List!$B$15,IF(D476=List!$A$16,List!$B$16,IF(D476=List!$A$17,List!$B$17,0))))))))))))))))</f>
        <v>P</v>
      </c>
      <c r="B476" s="10" t="str">
        <f t="shared" si="65"/>
        <v>43658P</v>
      </c>
      <c r="C476" s="55">
        <v>43658</v>
      </c>
      <c r="D476" s="39" t="s">
        <v>189</v>
      </c>
      <c r="E476" s="39">
        <v>27.386900000000001</v>
      </c>
      <c r="F476" s="39">
        <v>73.340100000000007</v>
      </c>
      <c r="G476" s="39">
        <v>29.326000000000001</v>
      </c>
      <c r="H476" s="10">
        <f t="shared" si="66"/>
        <v>42.197278970778953</v>
      </c>
      <c r="I476" s="9">
        <f t="shared" si="67"/>
        <v>4.2197278970779073E-2</v>
      </c>
      <c r="J476" s="39" t="s">
        <v>164</v>
      </c>
    </row>
    <row r="477" spans="1:10" x14ac:dyDescent="0.35">
      <c r="A477" s="2" t="str">
        <f>IF(D477=List!$A$2,List!$B$2,IF(D477=List!$A$3,List!$B$3,IF(D477=List!$A$4,List!$B$4,IF(D477=List!$A$5,List!$B$5,IF(D477=List!$A$6,List!$B$6,IF(D477=List!$A$7,List!$B$7,IF(D477=List!$A$8,List!$B$8,IF(D477=List!$A$9,List!$B$9,IF(D477=List!$A$10,List!$B$10,IF(D477=List!$A$11,List!$B$11,IF(D477=List!$A$12,List!$B$12,IF(D477=List!$A$13,List!$B$13,IF(D477=List!$A$14,List!$B$14,IF(D477=List!$A$15,List!$B$15,IF(D477=List!$A$16,List!$B$16,IF(D477=List!$A$17,List!$B$17,0))))))))))))))))</f>
        <v>A</v>
      </c>
      <c r="B477" s="10" t="str">
        <f t="shared" si="65"/>
        <v>43661A</v>
      </c>
      <c r="C477" s="55">
        <v>43661</v>
      </c>
      <c r="D477" s="39" t="s">
        <v>76</v>
      </c>
      <c r="E477" s="39">
        <v>26.461500000000001</v>
      </c>
      <c r="F477" s="39">
        <v>85.277500000000003</v>
      </c>
      <c r="G477" s="39">
        <v>27.0197</v>
      </c>
      <c r="H477" s="10">
        <f t="shared" si="66"/>
        <v>9.4906147986942209</v>
      </c>
      <c r="I477" s="9">
        <f t="shared" si="67"/>
        <v>9.4906147986941747E-3</v>
      </c>
      <c r="J477" s="39" t="s">
        <v>164</v>
      </c>
    </row>
    <row r="478" spans="1:10" x14ac:dyDescent="0.35">
      <c r="A478" s="2" t="str">
        <f>IF(D478=List!$A$2,List!$B$2,IF(D478=List!$A$3,List!$B$3,IF(D478=List!$A$4,List!$B$4,IF(D478=List!$A$5,List!$B$5,IF(D478=List!$A$6,List!$B$6,IF(D478=List!$A$7,List!$B$7,IF(D478=List!$A$8,List!$B$8,IF(D478=List!$A$9,List!$B$9,IF(D478=List!$A$10,List!$B$10,IF(D478=List!$A$11,List!$B$11,IF(D478=List!$A$12,List!$B$12,IF(D478=List!$A$13,List!$B$13,IF(D478=List!$A$14,List!$B$14,IF(D478=List!$A$15,List!$B$15,IF(D478=List!$A$16,List!$B$16,IF(D478=List!$A$17,List!$B$17,0))))))))))))))))</f>
        <v>B</v>
      </c>
      <c r="B478" s="10" t="str">
        <f t="shared" si="65"/>
        <v>43661B</v>
      </c>
      <c r="C478" s="55">
        <v>43661</v>
      </c>
      <c r="D478" s="39" t="s">
        <v>77</v>
      </c>
      <c r="E478" s="39">
        <v>27.752800000000001</v>
      </c>
      <c r="F478" s="39">
        <v>85.768299999999996</v>
      </c>
      <c r="G478" s="39">
        <v>27.9527</v>
      </c>
      <c r="H478" s="10">
        <f t="shared" si="66"/>
        <v>3.4456309089812125</v>
      </c>
      <c r="I478" s="9">
        <f t="shared" si="67"/>
        <v>3.4456309089812009E-3</v>
      </c>
      <c r="J478" s="39" t="s">
        <v>164</v>
      </c>
    </row>
    <row r="479" spans="1:10" x14ac:dyDescent="0.35">
      <c r="A479" s="2" t="str">
        <f>IF(D479=List!$A$2,List!$B$2,IF(D479=List!$A$3,List!$B$3,IF(D479=List!$A$4,List!$B$4,IF(D479=List!$A$5,List!$B$5,IF(D479=List!$A$6,List!$B$6,IF(D479=List!$A$7,List!$B$7,IF(D479=List!$A$8,List!$B$8,IF(D479=List!$A$9,List!$B$9,IF(D479=List!$A$10,List!$B$10,IF(D479=List!$A$11,List!$B$11,IF(D479=List!$A$12,List!$B$12,IF(D479=List!$A$13,List!$B$13,IF(D479=List!$A$14,List!$B$14,IF(D479=List!$A$15,List!$B$15,IF(D479=List!$A$16,List!$B$16,IF(D479=List!$A$17,List!$B$17,0))))))))))))))))</f>
        <v>J</v>
      </c>
      <c r="B479" s="10" t="str">
        <f t="shared" si="65"/>
        <v>43661J</v>
      </c>
      <c r="C479" s="55">
        <v>43661</v>
      </c>
      <c r="D479" s="39" t="s">
        <v>78</v>
      </c>
      <c r="E479" s="39">
        <v>27.130500000000001</v>
      </c>
      <c r="F479" s="39">
        <v>85.660200000000003</v>
      </c>
      <c r="G479" s="39">
        <v>30.1875</v>
      </c>
      <c r="H479" s="10">
        <f t="shared" si="66"/>
        <v>52.229893541227753</v>
      </c>
      <c r="I479" s="9">
        <f t="shared" si="67"/>
        <v>5.2229893541227868E-2</v>
      </c>
      <c r="J479" s="39" t="s">
        <v>164</v>
      </c>
    </row>
    <row r="480" spans="1:10" x14ac:dyDescent="0.35">
      <c r="A480" s="2" t="str">
        <f>IF(D480=List!$A$2,List!$B$2,IF(D480=List!$A$3,List!$B$3,IF(D480=List!$A$4,List!$B$4,IF(D480=List!$A$5,List!$B$5,IF(D480=List!$A$6,List!$B$6,IF(D480=List!$A$7,List!$B$7,IF(D480=List!$A$8,List!$B$8,IF(D480=List!$A$9,List!$B$9,IF(D480=List!$A$10,List!$B$10,IF(D480=List!$A$11,List!$B$11,IF(D480=List!$A$12,List!$B$12,IF(D480=List!$A$13,List!$B$13,IF(D480=List!$A$14,List!$B$14,IF(D480=List!$A$15,List!$B$15,IF(D480=List!$A$16,List!$B$16,IF(D480=List!$A$17,List!$B$17,0))))))))))))))))</f>
        <v>K</v>
      </c>
      <c r="B480" s="10" t="str">
        <f t="shared" si="65"/>
        <v>43661K</v>
      </c>
      <c r="C480" s="55">
        <v>43661</v>
      </c>
      <c r="D480" s="39" t="s">
        <v>138</v>
      </c>
      <c r="E480" s="39">
        <v>32.493200000000002</v>
      </c>
      <c r="F480" s="39">
        <v>101.77679999999999</v>
      </c>
      <c r="G480" s="39">
        <v>36.326000000000001</v>
      </c>
      <c r="H480" s="10">
        <f t="shared" si="66"/>
        <v>55.320451015824801</v>
      </c>
      <c r="I480" s="9">
        <f t="shared" si="67"/>
        <v>5.5320451015824945E-2</v>
      </c>
      <c r="J480" s="39" t="s">
        <v>164</v>
      </c>
    </row>
    <row r="481" spans="1:10" x14ac:dyDescent="0.35">
      <c r="A481" s="2" t="str">
        <f>IF(D481=List!$A$2,List!$B$2,IF(D481=List!$A$3,List!$B$3,IF(D481=List!$A$4,List!$B$4,IF(D481=List!$A$5,List!$B$5,IF(D481=List!$A$6,List!$B$6,IF(D481=List!$A$7,List!$B$7,IF(D481=List!$A$8,List!$B$8,IF(D481=List!$A$9,List!$B$9,IF(D481=List!$A$10,List!$B$10,IF(D481=List!$A$11,List!$B$11,IF(D481=List!$A$12,List!$B$12,IF(D481=List!$A$13,List!$B$13,IF(D481=List!$A$14,List!$B$14,IF(D481=List!$A$15,List!$B$15,IF(D481=List!$A$16,List!$B$16,IF(D481=List!$A$17,List!$B$17,0))))))))))))))))</f>
        <v>L</v>
      </c>
      <c r="B481" s="10" t="str">
        <f t="shared" si="65"/>
        <v>43661L</v>
      </c>
      <c r="C481" s="55">
        <v>43661</v>
      </c>
      <c r="D481" s="39" t="s">
        <v>140</v>
      </c>
      <c r="E481" s="39">
        <v>27.358899999999998</v>
      </c>
      <c r="F481" s="39">
        <v>91.114199999999997</v>
      </c>
      <c r="G481" s="39">
        <v>30.663799999999998</v>
      </c>
      <c r="H481" s="10">
        <f t="shared" si="66"/>
        <v>51.837259020034416</v>
      </c>
      <c r="I481" s="9">
        <f t="shared" si="67"/>
        <v>5.1837259020034332E-2</v>
      </c>
      <c r="J481" s="39" t="s">
        <v>164</v>
      </c>
    </row>
    <row r="482" spans="1:10" x14ac:dyDescent="0.35">
      <c r="A482" s="2" t="str">
        <f>IF(D482=List!$A$2,List!$B$2,IF(D482=List!$A$3,List!$B$3,IF(D482=List!$A$4,List!$B$4,IF(D482=List!$A$5,List!$B$5,IF(D482=List!$A$6,List!$B$6,IF(D482=List!$A$7,List!$B$7,IF(D482=List!$A$8,List!$B$8,IF(D482=List!$A$9,List!$B$9,IF(D482=List!$A$10,List!$B$10,IF(D482=List!$A$11,List!$B$11,IF(D482=List!$A$12,List!$B$12,IF(D482=List!$A$13,List!$B$13,IF(D482=List!$A$14,List!$B$14,IF(D482=List!$A$15,List!$B$15,IF(D482=List!$A$16,List!$B$16,IF(D482=List!$A$17,List!$B$17,0))))))))))))))))</f>
        <v>O</v>
      </c>
      <c r="B482" s="10" t="str">
        <f t="shared" si="65"/>
        <v>43661O</v>
      </c>
      <c r="C482" s="55">
        <v>43661</v>
      </c>
      <c r="D482" s="39" t="s">
        <v>188</v>
      </c>
      <c r="E482" s="39">
        <v>27.565200000000001</v>
      </c>
      <c r="F482" s="39">
        <v>102.4256</v>
      </c>
      <c r="G482" s="39">
        <v>49.578499999999998</v>
      </c>
      <c r="H482" s="10">
        <f t="shared" si="66"/>
        <v>294.05800663635245</v>
      </c>
      <c r="I482" s="9">
        <f t="shared" si="67"/>
        <v>0.2940580066363524</v>
      </c>
      <c r="J482" s="39" t="s">
        <v>164</v>
      </c>
    </row>
    <row r="483" spans="1:10" x14ac:dyDescent="0.35">
      <c r="A483" s="2" t="str">
        <f>IF(D483=List!$A$2,List!$B$2,IF(D483=List!$A$3,List!$B$3,IF(D483=List!$A$4,List!$B$4,IF(D483=List!$A$5,List!$B$5,IF(D483=List!$A$6,List!$B$6,IF(D483=List!$A$7,List!$B$7,IF(D483=List!$A$8,List!$B$8,IF(D483=List!$A$9,List!$B$9,IF(D483=List!$A$10,List!$B$10,IF(D483=List!$A$11,List!$B$11,IF(D483=List!$A$12,List!$B$12,IF(D483=List!$A$13,List!$B$13,IF(D483=List!$A$14,List!$B$14,IF(D483=List!$A$15,List!$B$15,IF(D483=List!$A$16,List!$B$16,IF(D483=List!$A$17,List!$B$17,0))))))))))))))))</f>
        <v>A</v>
      </c>
      <c r="B483" s="10" t="str">
        <f t="shared" si="65"/>
        <v>43663A</v>
      </c>
      <c r="C483" s="55">
        <v>43663</v>
      </c>
      <c r="D483" s="39" t="s">
        <v>76</v>
      </c>
      <c r="E483" s="39">
        <v>26.4635</v>
      </c>
      <c r="F483" s="39">
        <v>78.245800000000003</v>
      </c>
      <c r="G483" s="39">
        <v>26.683499999999999</v>
      </c>
      <c r="H483" s="10">
        <f t="shared" si="66"/>
        <v>4.248555973759351</v>
      </c>
      <c r="I483" s="9">
        <f t="shared" si="67"/>
        <v>4.2485559737593936E-3</v>
      </c>
      <c r="J483" s="39" t="s">
        <v>164</v>
      </c>
    </row>
    <row r="484" spans="1:10" x14ac:dyDescent="0.35">
      <c r="A484" s="2" t="str">
        <f>IF(D484=List!$A$2,List!$B$2,IF(D484=List!$A$3,List!$B$3,IF(D484=List!$A$4,List!$B$4,IF(D484=List!$A$5,List!$B$5,IF(D484=List!$A$6,List!$B$6,IF(D484=List!$A$7,List!$B$7,IF(D484=List!$A$8,List!$B$8,IF(D484=List!$A$9,List!$B$9,IF(D484=List!$A$10,List!$B$10,IF(D484=List!$A$11,List!$B$11,IF(D484=List!$A$12,List!$B$12,IF(D484=List!$A$13,List!$B$13,IF(D484=List!$A$14,List!$B$14,IF(D484=List!$A$15,List!$B$15,IF(D484=List!$A$16,List!$B$16,IF(D484=List!$A$17,List!$B$17,0))))))))))))))))</f>
        <v>B</v>
      </c>
      <c r="B484" s="10" t="str">
        <f t="shared" si="65"/>
        <v>43663B</v>
      </c>
      <c r="C484" s="55">
        <v>43663</v>
      </c>
      <c r="D484" s="39" t="s">
        <v>77</v>
      </c>
      <c r="E484" s="39">
        <v>27.752199999999998</v>
      </c>
      <c r="F484" s="39">
        <v>78.796800000000005</v>
      </c>
      <c r="G484" s="39">
        <v>27.869299999999999</v>
      </c>
      <c r="H484" s="10">
        <f t="shared" si="66"/>
        <v>2.2940722427054112</v>
      </c>
      <c r="I484" s="9">
        <f t="shared" si="67"/>
        <v>2.2940722427052807E-3</v>
      </c>
      <c r="J484" s="39" t="s">
        <v>164</v>
      </c>
    </row>
    <row r="485" spans="1:10" x14ac:dyDescent="0.35">
      <c r="A485" s="2" t="str">
        <f>IF(D485=List!$A$2,List!$B$2,IF(D485=List!$A$3,List!$B$3,IF(D485=List!$A$4,List!$B$4,IF(D485=List!$A$5,List!$B$5,IF(D485=List!$A$6,List!$B$6,IF(D485=List!$A$7,List!$B$7,IF(D485=List!$A$8,List!$B$8,IF(D485=List!$A$9,List!$B$9,IF(D485=List!$A$10,List!$B$10,IF(D485=List!$A$11,List!$B$11,IF(D485=List!$A$12,List!$B$12,IF(D485=List!$A$13,List!$B$13,IF(D485=List!$A$14,List!$B$14,IF(D485=List!$A$15,List!$B$15,IF(D485=List!$A$16,List!$B$16,IF(D485=List!$A$17,List!$B$17,0))))))))))))))))</f>
        <v>J</v>
      </c>
      <c r="B485" s="10" t="str">
        <f t="shared" si="65"/>
        <v>43663J</v>
      </c>
      <c r="C485" s="55">
        <v>43663</v>
      </c>
      <c r="D485" s="39" t="s">
        <v>78</v>
      </c>
      <c r="E485" s="39">
        <v>27.1342</v>
      </c>
      <c r="F485" s="39">
        <v>81.625699999999995</v>
      </c>
      <c r="G485" s="39">
        <v>29.7593</v>
      </c>
      <c r="H485" s="10">
        <f t="shared" si="66"/>
        <v>48.174485928998102</v>
      </c>
      <c r="I485" s="9">
        <f t="shared" si="67"/>
        <v>4.817448592899809E-2</v>
      </c>
      <c r="J485" s="39" t="s">
        <v>164</v>
      </c>
    </row>
    <row r="486" spans="1:10" x14ac:dyDescent="0.35">
      <c r="A486" s="2" t="str">
        <f>IF(D486=List!$A$2,List!$B$2,IF(D486=List!$A$3,List!$B$3,IF(D486=List!$A$4,List!$B$4,IF(D486=List!$A$5,List!$B$5,IF(D486=List!$A$6,List!$B$6,IF(D486=List!$A$7,List!$B$7,IF(D486=List!$A$8,List!$B$8,IF(D486=List!$A$9,List!$B$9,IF(D486=List!$A$10,List!$B$10,IF(D486=List!$A$11,List!$B$11,IF(D486=List!$A$12,List!$B$12,IF(D486=List!$A$13,List!$B$13,IF(D486=List!$A$14,List!$B$14,IF(D486=List!$A$15,List!$B$15,IF(D486=List!$A$16,List!$B$16,IF(D486=List!$A$17,List!$B$17,0))))))))))))))))</f>
        <v>K</v>
      </c>
      <c r="B486" s="10" t="str">
        <f t="shared" si="65"/>
        <v>43663K</v>
      </c>
      <c r="C486" s="55">
        <v>43663</v>
      </c>
      <c r="D486" s="39" t="s">
        <v>138</v>
      </c>
      <c r="E486" s="39">
        <v>32.494500000000002</v>
      </c>
      <c r="F486" s="39">
        <v>91.220699999999994</v>
      </c>
      <c r="G486" s="39">
        <v>35.194499999999998</v>
      </c>
      <c r="H486" s="10">
        <f t="shared" si="66"/>
        <v>45.976072008745604</v>
      </c>
      <c r="I486" s="9">
        <f t="shared" si="67"/>
        <v>4.597607200874565E-2</v>
      </c>
      <c r="J486" s="39" t="s">
        <v>164</v>
      </c>
    </row>
    <row r="487" spans="1:10" x14ac:dyDescent="0.35">
      <c r="A487" s="2" t="str">
        <f>IF(D487=List!$A$2,List!$B$2,IF(D487=List!$A$3,List!$B$3,IF(D487=List!$A$4,List!$B$4,IF(D487=List!$A$5,List!$B$5,IF(D487=List!$A$6,List!$B$6,IF(D487=List!$A$7,List!$B$7,IF(D487=List!$A$8,List!$B$8,IF(D487=List!$A$9,List!$B$9,IF(D487=List!$A$10,List!$B$10,IF(D487=List!$A$11,List!$B$11,IF(D487=List!$A$12,List!$B$12,IF(D487=List!$A$13,List!$B$13,IF(D487=List!$A$14,List!$B$14,IF(D487=List!$A$15,List!$B$15,IF(D487=List!$A$16,List!$B$16,IF(D487=List!$A$17,List!$B$17,0))))))))))))))))</f>
        <v>L</v>
      </c>
      <c r="B487" s="10" t="str">
        <f t="shared" si="65"/>
        <v>43663L</v>
      </c>
      <c r="C487" s="55">
        <v>43663</v>
      </c>
      <c r="D487" s="39" t="s">
        <v>140</v>
      </c>
      <c r="E487" s="39">
        <v>27.346800000000002</v>
      </c>
      <c r="F487" s="39">
        <v>88.173900000000003</v>
      </c>
      <c r="G487" s="39">
        <v>30.104700000000001</v>
      </c>
      <c r="H487" s="10">
        <f t="shared" si="66"/>
        <v>45.339988261810923</v>
      </c>
      <c r="I487" s="9">
        <f t="shared" si="67"/>
        <v>4.533998826181096E-2</v>
      </c>
      <c r="J487" s="39" t="s">
        <v>164</v>
      </c>
    </row>
    <row r="488" spans="1:10" x14ac:dyDescent="0.35">
      <c r="A488" s="2" t="str">
        <f>IF(D488=List!$A$2,List!$B$2,IF(D488=List!$A$3,List!$B$3,IF(D488=List!$A$4,List!$B$4,IF(D488=List!$A$5,List!$B$5,IF(D488=List!$A$6,List!$B$6,IF(D488=List!$A$7,List!$B$7,IF(D488=List!$A$8,List!$B$8,IF(D488=List!$A$9,List!$B$9,IF(D488=List!$A$10,List!$B$10,IF(D488=List!$A$11,List!$B$11,IF(D488=List!$A$12,List!$B$12,IF(D488=List!$A$13,List!$B$13,IF(D488=List!$A$14,List!$B$14,IF(D488=List!$A$15,List!$B$15,IF(D488=List!$A$16,List!$B$16,IF(D488=List!$A$17,List!$B$17,0))))))))))))))))</f>
        <v>N</v>
      </c>
      <c r="B488" s="10" t="str">
        <f t="shared" si="65"/>
        <v>43663N</v>
      </c>
      <c r="C488" s="55">
        <v>43663</v>
      </c>
      <c r="D488" s="39" t="s">
        <v>187</v>
      </c>
      <c r="E488" s="39">
        <v>27.542000000000002</v>
      </c>
      <c r="F488" s="39">
        <v>114.7457</v>
      </c>
      <c r="G488" s="39">
        <v>49.042099999999998</v>
      </c>
      <c r="H488" s="10">
        <f t="shared" si="66"/>
        <v>246.55031839245351</v>
      </c>
      <c r="I488" s="9">
        <f t="shared" si="67"/>
        <v>0.24655031839245356</v>
      </c>
      <c r="J488" s="39" t="s">
        <v>223</v>
      </c>
    </row>
    <row r="489" spans="1:10" x14ac:dyDescent="0.35">
      <c r="A489" s="2" t="str">
        <f>IF(D489=List!$A$2,List!$B$2,IF(D489=List!$A$3,List!$B$3,IF(D489=List!$A$4,List!$B$4,IF(D489=List!$A$5,List!$B$5,IF(D489=List!$A$6,List!$B$6,IF(D489=List!$A$7,List!$B$7,IF(D489=List!$A$8,List!$B$8,IF(D489=List!$A$9,List!$B$9,IF(D489=List!$A$10,List!$B$10,IF(D489=List!$A$11,List!$B$11,IF(D489=List!$A$12,List!$B$12,IF(D489=List!$A$13,List!$B$13,IF(D489=List!$A$14,List!$B$14,IF(D489=List!$A$15,List!$B$15,IF(D489=List!$A$16,List!$B$16,IF(D489=List!$A$17,List!$B$17,0))))))))))))))))</f>
        <v>A</v>
      </c>
      <c r="B489" s="10" t="str">
        <f t="shared" si="65"/>
        <v>43665A</v>
      </c>
      <c r="C489" s="55">
        <v>43665</v>
      </c>
      <c r="D489" s="39" t="s">
        <v>76</v>
      </c>
      <c r="E489" s="39">
        <v>26.452500000000001</v>
      </c>
      <c r="F489" s="39">
        <v>95.3245</v>
      </c>
      <c r="G489" s="39">
        <v>27.119199999999999</v>
      </c>
      <c r="H489" s="10">
        <f t="shared" si="66"/>
        <v>9.6802764548727893</v>
      </c>
      <c r="I489" s="9">
        <f t="shared" si="67"/>
        <v>9.6802764548729048E-3</v>
      </c>
      <c r="J489" s="39" t="s">
        <v>164</v>
      </c>
    </row>
    <row r="490" spans="1:10" x14ac:dyDescent="0.35">
      <c r="A490" s="2" t="str">
        <f>IF(D490=List!$A$2,List!$B$2,IF(D490=List!$A$3,List!$B$3,IF(D490=List!$A$4,List!$B$4,IF(D490=List!$A$5,List!$B$5,IF(D490=List!$A$6,List!$B$6,IF(D490=List!$A$7,List!$B$7,IF(D490=List!$A$8,List!$B$8,IF(D490=List!$A$9,List!$B$9,IF(D490=List!$A$10,List!$B$10,IF(D490=List!$A$11,List!$B$11,IF(D490=List!$A$12,List!$B$12,IF(D490=List!$A$13,List!$B$13,IF(D490=List!$A$14,List!$B$14,IF(D490=List!$A$15,List!$B$15,IF(D490=List!$A$16,List!$B$16,IF(D490=List!$A$17,List!$B$17,0))))))))))))))))</f>
        <v>B</v>
      </c>
      <c r="B490" s="10" t="str">
        <f t="shared" si="65"/>
        <v>43665B</v>
      </c>
      <c r="C490" s="55">
        <v>43665</v>
      </c>
      <c r="D490" s="39" t="s">
        <v>77</v>
      </c>
      <c r="E490" s="39">
        <v>27.744199999999999</v>
      </c>
      <c r="F490" s="39">
        <v>83.498500000000007</v>
      </c>
      <c r="G490" s="39">
        <v>28.1388</v>
      </c>
      <c r="H490" s="10">
        <f t="shared" si="66"/>
        <v>7.0774810194012021</v>
      </c>
      <c r="I490" s="9">
        <f t="shared" si="67"/>
        <v>7.0774810194013105E-3</v>
      </c>
      <c r="J490" s="39" t="s">
        <v>164</v>
      </c>
    </row>
    <row r="491" spans="1:10" x14ac:dyDescent="0.35">
      <c r="A491" s="2" t="str">
        <f>IF(D491=List!$A$2,List!$B$2,IF(D491=List!$A$3,List!$B$3,IF(D491=List!$A$4,List!$B$4,IF(D491=List!$A$5,List!$B$5,IF(D491=List!$A$6,List!$B$6,IF(D491=List!$A$7,List!$B$7,IF(D491=List!$A$8,List!$B$8,IF(D491=List!$A$9,List!$B$9,IF(D491=List!$A$10,List!$B$10,IF(D491=List!$A$11,List!$B$11,IF(D491=List!$A$12,List!$B$12,IF(D491=List!$A$13,List!$B$13,IF(D491=List!$A$14,List!$B$14,IF(D491=List!$A$15,List!$B$15,IF(D491=List!$A$16,List!$B$16,IF(D491=List!$A$17,List!$B$17,0))))))))))))))))</f>
        <v>J</v>
      </c>
      <c r="B491" s="10" t="str">
        <f t="shared" si="65"/>
        <v>43665J</v>
      </c>
      <c r="C491" s="55">
        <v>43665</v>
      </c>
      <c r="D491" s="39" t="s">
        <v>78</v>
      </c>
      <c r="E491" s="39">
        <v>27.125699999999998</v>
      </c>
      <c r="F491" s="39">
        <v>90.510199999999998</v>
      </c>
      <c r="G491" s="39">
        <v>30.328499999999998</v>
      </c>
      <c r="H491" s="10">
        <f t="shared" si="66"/>
        <v>50.52970363416923</v>
      </c>
      <c r="I491" s="9">
        <f t="shared" si="67"/>
        <v>5.052970363416931E-2</v>
      </c>
      <c r="J491" s="39" t="s">
        <v>164</v>
      </c>
    </row>
    <row r="492" spans="1:10" x14ac:dyDescent="0.35">
      <c r="A492" s="2" t="str">
        <f>IF(D492=List!$A$2,List!$B$2,IF(D492=List!$A$3,List!$B$3,IF(D492=List!$A$4,List!$B$4,IF(D492=List!$A$5,List!$B$5,IF(D492=List!$A$6,List!$B$6,IF(D492=List!$A$7,List!$B$7,IF(D492=List!$A$8,List!$B$8,IF(D492=List!$A$9,List!$B$9,IF(D492=List!$A$10,List!$B$10,IF(D492=List!$A$11,List!$B$11,IF(D492=List!$A$12,List!$B$12,IF(D492=List!$A$13,List!$B$13,IF(D492=List!$A$14,List!$B$14,IF(D492=List!$A$15,List!$B$15,IF(D492=List!$A$16,List!$B$16,IF(D492=List!$A$17,List!$B$17,0))))))))))))))))</f>
        <v>K</v>
      </c>
      <c r="B492" s="10" t="str">
        <f t="shared" si="65"/>
        <v>43665K</v>
      </c>
      <c r="C492" s="55">
        <v>43665</v>
      </c>
      <c r="D492" s="39" t="s">
        <v>138</v>
      </c>
      <c r="E492" s="39">
        <v>32.488300000000002</v>
      </c>
      <c r="F492" s="39">
        <v>98.220600000000005</v>
      </c>
      <c r="G492" s="39">
        <v>35.648200000000003</v>
      </c>
      <c r="H492" s="10">
        <f t="shared" si="66"/>
        <v>48.07225671397471</v>
      </c>
      <c r="I492" s="9">
        <f t="shared" si="67"/>
        <v>4.8072256713974859E-2</v>
      </c>
      <c r="J492" s="39" t="s">
        <v>164</v>
      </c>
    </row>
    <row r="493" spans="1:10" x14ac:dyDescent="0.35">
      <c r="A493" s="2" t="str">
        <f>IF(D493=List!$A$2,List!$B$2,IF(D493=List!$A$3,List!$B$3,IF(D493=List!$A$4,List!$B$4,IF(D493=List!$A$5,List!$B$5,IF(D493=List!$A$6,List!$B$6,IF(D493=List!$A$7,List!$B$7,IF(D493=List!$A$8,List!$B$8,IF(D493=List!$A$9,List!$B$9,IF(D493=List!$A$10,List!$B$10,IF(D493=List!$A$11,List!$B$11,IF(D493=List!$A$12,List!$B$12,IF(D493=List!$A$13,List!$B$13,IF(D493=List!$A$14,List!$B$14,IF(D493=List!$A$15,List!$B$15,IF(D493=List!$A$16,List!$B$16,IF(D493=List!$A$17,List!$B$17,0))))))))))))))))</f>
        <v>O</v>
      </c>
      <c r="B493" s="10" t="str">
        <f t="shared" si="65"/>
        <v>43668O</v>
      </c>
      <c r="C493" s="55">
        <v>43668</v>
      </c>
      <c r="D493" s="39" t="s">
        <v>188</v>
      </c>
      <c r="E493" s="39">
        <v>27.5379</v>
      </c>
      <c r="F493" s="39">
        <v>115.5384</v>
      </c>
      <c r="G493" s="39">
        <v>59.1068</v>
      </c>
      <c r="H493" s="10">
        <f t="shared" si="66"/>
        <v>358.73546173033111</v>
      </c>
      <c r="I493" s="9">
        <f t="shared" si="67"/>
        <v>0.358735461730331</v>
      </c>
      <c r="J493" s="39" t="s">
        <v>164</v>
      </c>
    </row>
    <row r="494" spans="1:10" x14ac:dyDescent="0.35">
      <c r="A494" s="2" t="str">
        <f>IF(D494=List!$A$2,List!$B$2,IF(D494=List!$A$3,List!$B$3,IF(D494=List!$A$4,List!$B$4,IF(D494=List!$A$5,List!$B$5,IF(D494=List!$A$6,List!$B$6,IF(D494=List!$A$7,List!$B$7,IF(D494=List!$A$8,List!$B$8,IF(D494=List!$A$9,List!$B$9,IF(D494=List!$A$10,List!$B$10,IF(D494=List!$A$11,List!$B$11,IF(D494=List!$A$12,List!$B$12,IF(D494=List!$A$13,List!$B$13,IF(D494=List!$A$14,List!$B$14,IF(D494=List!$A$15,List!$B$15,IF(D494=List!$A$16,List!$B$16,IF(D494=List!$A$17,List!$B$17,0))))))))))))))))</f>
        <v>A</v>
      </c>
      <c r="B494" s="10" t="str">
        <f t="shared" si="65"/>
        <v>43668A</v>
      </c>
      <c r="C494" s="55">
        <v>43668</v>
      </c>
      <c r="D494" s="39" t="s">
        <v>76</v>
      </c>
      <c r="E494" s="39">
        <v>26.457799999999999</v>
      </c>
      <c r="F494" s="39">
        <v>81.643000000000001</v>
      </c>
      <c r="G494" s="39">
        <v>27.282499999999999</v>
      </c>
      <c r="H494" s="10">
        <f t="shared" si="66"/>
        <v>14.9442241760472</v>
      </c>
      <c r="I494" s="9">
        <f t="shared" si="67"/>
        <v>1.4944224176047238E-2</v>
      </c>
      <c r="J494" s="39" t="s">
        <v>164</v>
      </c>
    </row>
    <row r="495" spans="1:10" x14ac:dyDescent="0.35">
      <c r="A495" s="2" t="str">
        <f>IF(D495=List!$A$2,List!$B$2,IF(D495=List!$A$3,List!$B$3,IF(D495=List!$A$4,List!$B$4,IF(D495=List!$A$5,List!$B$5,IF(D495=List!$A$6,List!$B$6,IF(D495=List!$A$7,List!$B$7,IF(D495=List!$A$8,List!$B$8,IF(D495=List!$A$9,List!$B$9,IF(D495=List!$A$10,List!$B$10,IF(D495=List!$A$11,List!$B$11,IF(D495=List!$A$12,List!$B$12,IF(D495=List!$A$13,List!$B$13,IF(D495=List!$A$14,List!$B$14,IF(D495=List!$A$15,List!$B$15,IF(D495=List!$A$16,List!$B$16,IF(D495=List!$A$17,List!$B$17,0))))))))))))))))</f>
        <v>B</v>
      </c>
      <c r="B495" s="10" t="str">
        <f t="shared" si="65"/>
        <v>43668B</v>
      </c>
      <c r="C495" s="55">
        <v>43668</v>
      </c>
      <c r="D495" s="39" t="s">
        <v>77</v>
      </c>
      <c r="E495" s="39">
        <v>27.738600000000002</v>
      </c>
      <c r="F495" s="39">
        <v>87.305800000000005</v>
      </c>
      <c r="G495" s="39">
        <v>28.068200000000001</v>
      </c>
      <c r="H495" s="10">
        <f t="shared" si="66"/>
        <v>5.5332464846425413</v>
      </c>
      <c r="I495" s="9">
        <f t="shared" si="67"/>
        <v>5.5332464846425955E-3</v>
      </c>
      <c r="J495" s="39" t="s">
        <v>164</v>
      </c>
    </row>
    <row r="496" spans="1:10" x14ac:dyDescent="0.35">
      <c r="A496" s="2" t="str">
        <f>IF(D496=List!$A$2,List!$B$2,IF(D496=List!$A$3,List!$B$3,IF(D496=List!$A$4,List!$B$4,IF(D496=List!$A$5,List!$B$5,IF(D496=List!$A$6,List!$B$6,IF(D496=List!$A$7,List!$B$7,IF(D496=List!$A$8,List!$B$8,IF(D496=List!$A$9,List!$B$9,IF(D496=List!$A$10,List!$B$10,IF(D496=List!$A$11,List!$B$11,IF(D496=List!$A$12,List!$B$12,IF(D496=List!$A$13,List!$B$13,IF(D496=List!$A$14,List!$B$14,IF(D496=List!$A$15,List!$B$15,IF(D496=List!$A$16,List!$B$16,IF(D496=List!$A$17,List!$B$17,0))))))))))))))))</f>
        <v>J</v>
      </c>
      <c r="B496" s="10" t="str">
        <f t="shared" si="65"/>
        <v>43668J</v>
      </c>
      <c r="C496" s="55">
        <v>43668</v>
      </c>
      <c r="D496" s="39" t="s">
        <v>78</v>
      </c>
      <c r="E496" s="39">
        <v>27.123999999999999</v>
      </c>
      <c r="F496" s="39">
        <v>84.1601</v>
      </c>
      <c r="G496" s="39">
        <v>30.157900000000001</v>
      </c>
      <c r="H496" s="10">
        <f t="shared" si="66"/>
        <v>53.192627125627496</v>
      </c>
      <c r="I496" s="9">
        <f t="shared" si="67"/>
        <v>5.3192627125627445E-2</v>
      </c>
      <c r="J496" s="39" t="s">
        <v>164</v>
      </c>
    </row>
    <row r="497" spans="1:10" x14ac:dyDescent="0.35">
      <c r="A497" s="2" t="str">
        <f>IF(D497=List!$A$2,List!$B$2,IF(D497=List!$A$3,List!$B$3,IF(D497=List!$A$4,List!$B$4,IF(D497=List!$A$5,List!$B$5,IF(D497=List!$A$6,List!$B$6,IF(D497=List!$A$7,List!$B$7,IF(D497=List!$A$8,List!$B$8,IF(D497=List!$A$9,List!$B$9,IF(D497=List!$A$10,List!$B$10,IF(D497=List!$A$11,List!$B$11,IF(D497=List!$A$12,List!$B$12,IF(D497=List!$A$13,List!$B$13,IF(D497=List!$A$14,List!$B$14,IF(D497=List!$A$15,List!$B$15,IF(D497=List!$A$16,List!$B$16,IF(D497=List!$A$17,List!$B$17,0))))))))))))))))</f>
        <v>K</v>
      </c>
      <c r="B497" s="10" t="str">
        <f t="shared" si="65"/>
        <v>43668K</v>
      </c>
      <c r="C497" s="55">
        <v>43668</v>
      </c>
      <c r="D497" s="39" t="s">
        <v>138</v>
      </c>
      <c r="E497" s="39">
        <v>32.485599999999998</v>
      </c>
      <c r="F497" s="39">
        <v>93.098100000000002</v>
      </c>
      <c r="G497" s="39">
        <v>35.652999999999999</v>
      </c>
      <c r="H497" s="10">
        <f t="shared" si="66"/>
        <v>52.256547741802436</v>
      </c>
      <c r="I497" s="9">
        <f t="shared" si="67"/>
        <v>5.2256547741802439E-2</v>
      </c>
      <c r="J497" s="39" t="s">
        <v>164</v>
      </c>
    </row>
    <row r="498" spans="1:10" x14ac:dyDescent="0.35">
      <c r="A498" s="2" t="str">
        <f>IF(D498=List!$A$2,List!$B$2,IF(D498=List!$A$3,List!$B$3,IF(D498=List!$A$4,List!$B$4,IF(D498=List!$A$5,List!$B$5,IF(D498=List!$A$6,List!$B$6,IF(D498=List!$A$7,List!$B$7,IF(D498=List!$A$8,List!$B$8,IF(D498=List!$A$9,List!$B$9,IF(D498=List!$A$10,List!$B$10,IF(D498=List!$A$11,List!$B$11,IF(D498=List!$A$12,List!$B$12,IF(D498=List!$A$13,List!$B$13,IF(D498=List!$A$14,List!$B$14,IF(D498=List!$A$15,List!$B$15,IF(D498=List!$A$16,List!$B$16,IF(D498=List!$A$17,List!$B$17,0))))))))))))))))</f>
        <v>L</v>
      </c>
      <c r="B498" s="10" t="str">
        <f t="shared" si="65"/>
        <v>43668L</v>
      </c>
      <c r="C498" s="55">
        <v>43668</v>
      </c>
      <c r="D498" s="39" t="s">
        <v>140</v>
      </c>
      <c r="E498" s="39">
        <v>27.3431</v>
      </c>
      <c r="F498" s="39">
        <v>81.177499999999995</v>
      </c>
      <c r="G498" s="39">
        <v>30.212800000000001</v>
      </c>
      <c r="H498" s="10">
        <f t="shared" si="66"/>
        <v>53.306064523798952</v>
      </c>
      <c r="I498" s="9">
        <f t="shared" si="67"/>
        <v>5.3306064523798935E-2</v>
      </c>
      <c r="J498" s="39" t="s">
        <v>164</v>
      </c>
    </row>
    <row r="499" spans="1:10" x14ac:dyDescent="0.35">
      <c r="A499" s="2" t="str">
        <f>IF(D499=List!$A$2,List!$B$2,IF(D499=List!$A$3,List!$B$3,IF(D499=List!$A$4,List!$B$4,IF(D499=List!$A$5,List!$B$5,IF(D499=List!$A$6,List!$B$6,IF(D499=List!$A$7,List!$B$7,IF(D499=List!$A$8,List!$B$8,IF(D499=List!$A$9,List!$B$9,IF(D499=List!$A$10,List!$B$10,IF(D499=List!$A$11,List!$B$11,IF(D499=List!$A$12,List!$B$12,IF(D499=List!$A$13,List!$B$13,IF(D499=List!$A$14,List!$B$14,IF(D499=List!$A$15,List!$B$15,IF(D499=List!$A$16,List!$B$16,IF(D499=List!$A$17,List!$B$17,0))))))))))))))))</f>
        <v>N</v>
      </c>
      <c r="B499" s="10" t="str">
        <f t="shared" si="65"/>
        <v>43670N</v>
      </c>
      <c r="C499" s="55">
        <v>43670</v>
      </c>
      <c r="D499" s="39" t="s">
        <v>187</v>
      </c>
      <c r="E499" s="39">
        <v>27.5395</v>
      </c>
      <c r="F499" s="39">
        <v>96.040099999999995</v>
      </c>
      <c r="G499" s="39">
        <v>41.918500000000002</v>
      </c>
      <c r="H499" s="10">
        <f t="shared" si="66"/>
        <v>209.91057012639311</v>
      </c>
      <c r="I499" s="9">
        <f t="shared" si="67"/>
        <v>0.20991057012639303</v>
      </c>
      <c r="J499" s="39" t="s">
        <v>233</v>
      </c>
    </row>
    <row r="500" spans="1:10" x14ac:dyDescent="0.35">
      <c r="A500" s="2" t="str">
        <f>IF(D500=List!$A$2,List!$B$2,IF(D500=List!$A$3,List!$B$3,IF(D500=List!$A$4,List!$B$4,IF(D500=List!$A$5,List!$B$5,IF(D500=List!$A$6,List!$B$6,IF(D500=List!$A$7,List!$B$7,IF(D500=List!$A$8,List!$B$8,IF(D500=List!$A$9,List!$B$9,IF(D500=List!$A$10,List!$B$10,IF(D500=List!$A$11,List!$B$11,IF(D500=List!$A$12,List!$B$12,IF(D500=List!$A$13,List!$B$13,IF(D500=List!$A$14,List!$B$14,IF(D500=List!$A$15,List!$B$15,IF(D500=List!$A$16,List!$B$16,IF(D500=List!$A$17,List!$B$17,0))))))))))))))))</f>
        <v>A</v>
      </c>
      <c r="B500" s="10" t="str">
        <f t="shared" si="65"/>
        <v>43670A</v>
      </c>
      <c r="C500" s="55">
        <v>43670</v>
      </c>
      <c r="D500" s="39" t="s">
        <v>76</v>
      </c>
      <c r="E500" s="39">
        <v>26.4559</v>
      </c>
      <c r="F500" s="39">
        <v>97.590299999999999</v>
      </c>
      <c r="G500" s="39">
        <v>27.492799999999999</v>
      </c>
      <c r="H500" s="10">
        <f t="shared" si="66"/>
        <v>14.576632402888043</v>
      </c>
      <c r="I500" s="9">
        <f t="shared" si="67"/>
        <v>1.457663240288809E-2</v>
      </c>
      <c r="J500" s="39" t="s">
        <v>164</v>
      </c>
    </row>
    <row r="501" spans="1:10" x14ac:dyDescent="0.35">
      <c r="A501" s="2" t="str">
        <f>IF(D501=List!$A$2,List!$B$2,IF(D501=List!$A$3,List!$B$3,IF(D501=List!$A$4,List!$B$4,IF(D501=List!$A$5,List!$B$5,IF(D501=List!$A$6,List!$B$6,IF(D501=List!$A$7,List!$B$7,IF(D501=List!$A$8,List!$B$8,IF(D501=List!$A$9,List!$B$9,IF(D501=List!$A$10,List!$B$10,IF(D501=List!$A$11,List!$B$11,IF(D501=List!$A$12,List!$B$12,IF(D501=List!$A$13,List!$B$13,IF(D501=List!$A$14,List!$B$14,IF(D501=List!$A$15,List!$B$15,IF(D501=List!$A$16,List!$B$16,IF(D501=List!$A$17,List!$B$17,0))))))))))))))))</f>
        <v>B</v>
      </c>
      <c r="B501" s="10" t="str">
        <f t="shared" si="65"/>
        <v>43670B</v>
      </c>
      <c r="C501" s="55">
        <v>43670</v>
      </c>
      <c r="D501" s="39" t="s">
        <v>77</v>
      </c>
      <c r="E501" s="39">
        <v>27.735499999999998</v>
      </c>
      <c r="F501" s="39">
        <v>83.403199999999998</v>
      </c>
      <c r="G501" s="39">
        <v>27.9572</v>
      </c>
      <c r="H501" s="10">
        <f t="shared" si="66"/>
        <v>3.9825608027635773</v>
      </c>
      <c r="I501" s="9">
        <f t="shared" si="67"/>
        <v>3.9825608027634907E-3</v>
      </c>
      <c r="J501" s="39" t="s">
        <v>164</v>
      </c>
    </row>
    <row r="502" spans="1:10" x14ac:dyDescent="0.35">
      <c r="A502" s="2" t="str">
        <f>IF(D502=List!$A$2,List!$B$2,IF(D502=List!$A$3,List!$B$3,IF(D502=List!$A$4,List!$B$4,IF(D502=List!$A$5,List!$B$5,IF(D502=List!$A$6,List!$B$6,IF(D502=List!$A$7,List!$B$7,IF(D502=List!$A$8,List!$B$8,IF(D502=List!$A$9,List!$B$9,IF(D502=List!$A$10,List!$B$10,IF(D502=List!$A$11,List!$B$11,IF(D502=List!$A$12,List!$B$12,IF(D502=List!$A$13,List!$B$13,IF(D502=List!$A$14,List!$B$14,IF(D502=List!$A$15,List!$B$15,IF(D502=List!$A$16,List!$B$16,IF(D502=List!$A$17,List!$B$17,0))))))))))))))))</f>
        <v>J</v>
      </c>
      <c r="B502" s="10" t="str">
        <f t="shared" si="65"/>
        <v>43670J</v>
      </c>
      <c r="C502" s="55">
        <v>43670</v>
      </c>
      <c r="D502" s="39" t="s">
        <v>78</v>
      </c>
      <c r="E502" s="39">
        <v>27.1173</v>
      </c>
      <c r="F502" s="39">
        <v>94.802899999999994</v>
      </c>
      <c r="G502" s="39">
        <v>30.785599999999999</v>
      </c>
      <c r="H502" s="10">
        <f t="shared" si="66"/>
        <v>54.196165801883986</v>
      </c>
      <c r="I502" s="9">
        <f t="shared" si="67"/>
        <v>5.4196165801884022E-2</v>
      </c>
      <c r="J502" s="39" t="s">
        <v>164</v>
      </c>
    </row>
    <row r="503" spans="1:10" x14ac:dyDescent="0.35">
      <c r="A503" s="2" t="str">
        <f>IF(D503=List!$A$2,List!$B$2,IF(D503=List!$A$3,List!$B$3,IF(D503=List!$A$4,List!$B$4,IF(D503=List!$A$5,List!$B$5,IF(D503=List!$A$6,List!$B$6,IF(D503=List!$A$7,List!$B$7,IF(D503=List!$A$8,List!$B$8,IF(D503=List!$A$9,List!$B$9,IF(D503=List!$A$10,List!$B$10,IF(D503=List!$A$11,List!$B$11,IF(D503=List!$A$12,List!$B$12,IF(D503=List!$A$13,List!$B$13,IF(D503=List!$A$14,List!$B$14,IF(D503=List!$A$15,List!$B$15,IF(D503=List!$A$16,List!$B$16,IF(D503=List!$A$17,List!$B$17,0))))))))))))))))</f>
        <v>K</v>
      </c>
      <c r="B503" s="10" t="str">
        <f t="shared" si="65"/>
        <v>43670K</v>
      </c>
      <c r="C503" s="55">
        <v>43670</v>
      </c>
      <c r="D503" s="39" t="s">
        <v>138</v>
      </c>
      <c r="E503" s="39">
        <v>32.481200000000001</v>
      </c>
      <c r="F503" s="39">
        <v>99.159700000000001</v>
      </c>
      <c r="G503" s="39">
        <v>35.725099999999998</v>
      </c>
      <c r="H503" s="10">
        <f t="shared" si="66"/>
        <v>48.649864649024742</v>
      </c>
      <c r="I503" s="9">
        <f t="shared" si="67"/>
        <v>4.8649864649024765E-2</v>
      </c>
      <c r="J503" s="39" t="s">
        <v>164</v>
      </c>
    </row>
    <row r="504" spans="1:10" x14ac:dyDescent="0.35">
      <c r="A504" s="2" t="str">
        <f>IF(D504=List!$A$2,List!$B$2,IF(D504=List!$A$3,List!$B$3,IF(D504=List!$A$4,List!$B$4,IF(D504=List!$A$5,List!$B$5,IF(D504=List!$A$6,List!$B$6,IF(D504=List!$A$7,List!$B$7,IF(D504=List!$A$8,List!$B$8,IF(D504=List!$A$9,List!$B$9,IF(D504=List!$A$10,List!$B$10,IF(D504=List!$A$11,List!$B$11,IF(D504=List!$A$12,List!$B$12,IF(D504=List!$A$13,List!$B$13,IF(D504=List!$A$14,List!$B$14,IF(D504=List!$A$15,List!$B$15,IF(D504=List!$A$16,List!$B$16,IF(D504=List!$A$17,List!$B$17,0))))))))))))))))</f>
        <v>L</v>
      </c>
      <c r="B504" s="10" t="str">
        <f t="shared" si="65"/>
        <v>43670L</v>
      </c>
      <c r="C504" s="55">
        <v>43670</v>
      </c>
      <c r="D504" s="39" t="s">
        <v>140</v>
      </c>
      <c r="E504" s="39">
        <v>27.3369</v>
      </c>
      <c r="F504" s="39">
        <v>75.0518</v>
      </c>
      <c r="G504" s="39">
        <v>29.482299999999999</v>
      </c>
      <c r="H504" s="10">
        <f t="shared" si="66"/>
        <v>44.962894190284345</v>
      </c>
      <c r="I504" s="9">
        <f t="shared" si="67"/>
        <v>4.4962894190284319E-2</v>
      </c>
      <c r="J504" s="39" t="s">
        <v>164</v>
      </c>
    </row>
    <row r="505" spans="1:10" x14ac:dyDescent="0.35">
      <c r="A505" s="2" t="str">
        <f>IF(D505=List!$A$2,List!$B$2,IF(D505=List!$A$3,List!$B$3,IF(D505=List!$A$4,List!$B$4,IF(D505=List!$A$5,List!$B$5,IF(D505=List!$A$6,List!$B$6,IF(D505=List!$A$7,List!$B$7,IF(D505=List!$A$8,List!$B$8,IF(D505=List!$A$9,List!$B$9,IF(D505=List!$A$10,List!$B$10,IF(D505=List!$A$11,List!$B$11,IF(D505=List!$A$12,List!$B$12,IF(D505=List!$A$13,List!$B$13,IF(D505=List!$A$14,List!$B$14,IF(D505=List!$A$15,List!$B$15,IF(D505=List!$A$16,List!$B$16,IF(D505=List!$A$17,List!$B$17,0))))))))))))))))</f>
        <v>C</v>
      </c>
      <c r="B505" s="10" t="str">
        <f t="shared" si="65"/>
        <v>43670C</v>
      </c>
      <c r="C505" s="55">
        <v>43670</v>
      </c>
      <c r="D505" s="39" t="s">
        <v>96</v>
      </c>
      <c r="E505" s="39">
        <v>27.617000000000001</v>
      </c>
      <c r="F505" s="39">
        <v>103.62050000000001</v>
      </c>
      <c r="G505" s="39">
        <v>27.808700000000002</v>
      </c>
      <c r="H505" s="10">
        <f t="shared" si="66"/>
        <v>2.5222522646983476</v>
      </c>
      <c r="I505" s="9">
        <f t="shared" si="67"/>
        <v>2.5222522646982659E-3</v>
      </c>
      <c r="J505" s="39" t="s">
        <v>164</v>
      </c>
    </row>
    <row r="506" spans="1:10" x14ac:dyDescent="0.35">
      <c r="A506" s="2" t="str">
        <f>IF(D506=List!$A$2,List!$B$2,IF(D506=List!$A$3,List!$B$3,IF(D506=List!$A$4,List!$B$4,IF(D506=List!$A$5,List!$B$5,IF(D506=List!$A$6,List!$B$6,IF(D506=List!$A$7,List!$B$7,IF(D506=List!$A$8,List!$B$8,IF(D506=List!$A$9,List!$B$9,IF(D506=List!$A$10,List!$B$10,IF(D506=List!$A$11,List!$B$11,IF(D506=List!$A$12,List!$B$12,IF(D506=List!$A$13,List!$B$13,IF(D506=List!$A$14,List!$B$14,IF(D506=List!$A$15,List!$B$15,IF(D506=List!$A$16,List!$B$16,IF(D506=List!$A$17,List!$B$17,0))))))))))))))))</f>
        <v>A</v>
      </c>
      <c r="B506" s="10" t="str">
        <f t="shared" si="65"/>
        <v>43672A</v>
      </c>
      <c r="C506" s="55">
        <v>43672</v>
      </c>
      <c r="D506" s="39" t="s">
        <v>76</v>
      </c>
      <c r="E506" s="39">
        <v>26.450299999999999</v>
      </c>
      <c r="F506" s="39">
        <v>93.269300000000001</v>
      </c>
      <c r="G506" s="39">
        <v>26.8719</v>
      </c>
      <c r="H506" s="10">
        <f t="shared" si="66"/>
        <v>6.309582603750453</v>
      </c>
      <c r="I506" s="9">
        <f t="shared" si="67"/>
        <v>6.3095826037503633E-3</v>
      </c>
      <c r="J506" s="39" t="s">
        <v>164</v>
      </c>
    </row>
    <row r="507" spans="1:10" x14ac:dyDescent="0.35">
      <c r="A507" s="2" t="str">
        <f>IF(D507=List!$A$2,List!$B$2,IF(D507=List!$A$3,List!$B$3,IF(D507=List!$A$4,List!$B$4,IF(D507=List!$A$5,List!$B$5,IF(D507=List!$A$6,List!$B$6,IF(D507=List!$A$7,List!$B$7,IF(D507=List!$A$8,List!$B$8,IF(D507=List!$A$9,List!$B$9,IF(D507=List!$A$10,List!$B$10,IF(D507=List!$A$11,List!$B$11,IF(D507=List!$A$12,List!$B$12,IF(D507=List!$A$13,List!$B$13,IF(D507=List!$A$14,List!$B$14,IF(D507=List!$A$15,List!$B$15,IF(D507=List!$A$16,List!$B$16,IF(D507=List!$A$17,List!$B$17,0))))))))))))))))</f>
        <v>B</v>
      </c>
      <c r="B507" s="10" t="str">
        <f t="shared" si="65"/>
        <v>43672B</v>
      </c>
      <c r="C507" s="55">
        <v>43672</v>
      </c>
      <c r="D507" s="39" t="s">
        <v>77</v>
      </c>
      <c r="E507" s="39">
        <v>27.730899999999998</v>
      </c>
      <c r="F507" s="39">
        <v>91.608400000000003</v>
      </c>
      <c r="G507" s="39">
        <v>27.9239</v>
      </c>
      <c r="H507" s="10">
        <f t="shared" si="66"/>
        <v>3.0214081640640504</v>
      </c>
      <c r="I507" s="9">
        <f t="shared" si="67"/>
        <v>3.0214081640641544E-3</v>
      </c>
      <c r="J507" s="39" t="s">
        <v>164</v>
      </c>
    </row>
    <row r="508" spans="1:10" x14ac:dyDescent="0.35">
      <c r="A508" s="2" t="str">
        <f>IF(D508=List!$A$2,List!$B$2,IF(D508=List!$A$3,List!$B$3,IF(D508=List!$A$4,List!$B$4,IF(D508=List!$A$5,List!$B$5,IF(D508=List!$A$6,List!$B$6,IF(D508=List!$A$7,List!$B$7,IF(D508=List!$A$8,List!$B$8,IF(D508=List!$A$9,List!$B$9,IF(D508=List!$A$10,List!$B$10,IF(D508=List!$A$11,List!$B$11,IF(D508=List!$A$12,List!$B$12,IF(D508=List!$A$13,List!$B$13,IF(D508=List!$A$14,List!$B$14,IF(D508=List!$A$15,List!$B$15,IF(D508=List!$A$16,List!$B$16,IF(D508=List!$A$17,List!$B$17,0))))))))))))))))</f>
        <v>J</v>
      </c>
      <c r="B508" s="10" t="str">
        <f t="shared" si="65"/>
        <v>43672J</v>
      </c>
      <c r="C508" s="55">
        <v>43672</v>
      </c>
      <c r="D508" s="39" t="s">
        <v>78</v>
      </c>
      <c r="E508" s="39">
        <v>27.113</v>
      </c>
      <c r="F508" s="39">
        <v>82.730400000000003</v>
      </c>
      <c r="G508" s="39">
        <v>30.950700000000001</v>
      </c>
      <c r="H508" s="10">
        <f t="shared" si="66"/>
        <v>69.001787210477332</v>
      </c>
      <c r="I508" s="9">
        <f t="shared" si="67"/>
        <v>6.9001787210477228E-2</v>
      </c>
      <c r="J508" s="39" t="s">
        <v>164</v>
      </c>
    </row>
    <row r="509" spans="1:10" x14ac:dyDescent="0.35">
      <c r="A509" s="2" t="str">
        <f>IF(D509=List!$A$2,List!$B$2,IF(D509=List!$A$3,List!$B$3,IF(D509=List!$A$4,List!$B$4,IF(D509=List!$A$5,List!$B$5,IF(D509=List!$A$6,List!$B$6,IF(D509=List!$A$7,List!$B$7,IF(D509=List!$A$8,List!$B$8,IF(D509=List!$A$9,List!$B$9,IF(D509=List!$A$10,List!$B$10,IF(D509=List!$A$11,List!$B$11,IF(D509=List!$A$12,List!$B$12,IF(D509=List!$A$13,List!$B$13,IF(D509=List!$A$14,List!$B$14,IF(D509=List!$A$15,List!$B$15,IF(D509=List!$A$16,List!$B$16,IF(D509=List!$A$17,List!$B$17,0))))))))))))))))</f>
        <v>K</v>
      </c>
      <c r="B509" s="10" t="str">
        <f t="shared" si="65"/>
        <v>43672K</v>
      </c>
      <c r="C509" s="55">
        <v>43672</v>
      </c>
      <c r="D509" s="39" t="s">
        <v>138</v>
      </c>
      <c r="E509" s="39">
        <v>32.473599999999998</v>
      </c>
      <c r="F509" s="39">
        <v>102.86490000000001</v>
      </c>
      <c r="G509" s="39">
        <v>36.058999999999997</v>
      </c>
      <c r="H509" s="10">
        <f t="shared" si="66"/>
        <v>50.935271830467684</v>
      </c>
      <c r="I509" s="9">
        <f t="shared" si="67"/>
        <v>5.0935271830467532E-2</v>
      </c>
      <c r="J509" s="39" t="s">
        <v>164</v>
      </c>
    </row>
    <row r="510" spans="1:10" x14ac:dyDescent="0.35">
      <c r="A510" s="2" t="str">
        <f>IF(D510=List!$A$2,List!$B$2,IF(D510=List!$A$3,List!$B$3,IF(D510=List!$A$4,List!$B$4,IF(D510=List!$A$5,List!$B$5,IF(D510=List!$A$6,List!$B$6,IF(D510=List!$A$7,List!$B$7,IF(D510=List!$A$8,List!$B$8,IF(D510=List!$A$9,List!$B$9,IF(D510=List!$A$10,List!$B$10,IF(D510=List!$A$11,List!$B$11,IF(D510=List!$A$12,List!$B$12,IF(D510=List!$A$13,List!$B$13,IF(D510=List!$A$14,List!$B$14,IF(D510=List!$A$15,List!$B$15,IF(D510=List!$A$16,List!$B$16,IF(D510=List!$A$17,List!$B$17,0))))))))))))))))</f>
        <v>N</v>
      </c>
      <c r="B510" s="10" t="str">
        <f t="shared" si="65"/>
        <v>43675N</v>
      </c>
      <c r="C510" s="55">
        <v>43675</v>
      </c>
      <c r="D510" s="39" t="s">
        <v>187</v>
      </c>
      <c r="E510" s="39">
        <v>27.328399999999998</v>
      </c>
      <c r="F510" s="39">
        <v>67.837999999999994</v>
      </c>
      <c r="G510" s="39">
        <v>35.938499999999998</v>
      </c>
      <c r="H510" s="10">
        <f t="shared" si="66"/>
        <v>212.5446807670281</v>
      </c>
      <c r="I510" s="9">
        <f t="shared" si="67"/>
        <v>0.21254468076702804</v>
      </c>
      <c r="J510" s="39" t="s">
        <v>226</v>
      </c>
    </row>
    <row r="511" spans="1:10" x14ac:dyDescent="0.35">
      <c r="A511" s="2" t="str">
        <f>IF(D511=List!$A$2,List!$B$2,IF(D511=List!$A$3,List!$B$3,IF(D511=List!$A$4,List!$B$4,IF(D511=List!$A$5,List!$B$5,IF(D511=List!$A$6,List!$B$6,IF(D511=List!$A$7,List!$B$7,IF(D511=List!$A$8,List!$B$8,IF(D511=List!$A$9,List!$B$9,IF(D511=List!$A$10,List!$B$10,IF(D511=List!$A$11,List!$B$11,IF(D511=List!$A$12,List!$B$12,IF(D511=List!$A$13,List!$B$13,IF(D511=List!$A$14,List!$B$14,IF(D511=List!$A$15,List!$B$15,IF(D511=List!$A$16,List!$B$16,IF(D511=List!$A$17,List!$B$17,0))))))))))))))))</f>
        <v>O</v>
      </c>
      <c r="B511" s="10" t="str">
        <f t="shared" si="65"/>
        <v>43675O</v>
      </c>
      <c r="C511" s="55">
        <v>43675</v>
      </c>
      <c r="D511" s="39" t="s">
        <v>188</v>
      </c>
      <c r="E511" s="39">
        <v>27.5364</v>
      </c>
      <c r="F511" s="39">
        <v>65.986400000000003</v>
      </c>
      <c r="G511" s="39">
        <v>43.890300000000003</v>
      </c>
      <c r="H511" s="10">
        <f t="shared" si="66"/>
        <v>425.32899869960994</v>
      </c>
      <c r="I511" s="9">
        <f t="shared" si="67"/>
        <v>0.42532899869960994</v>
      </c>
      <c r="J511" s="39" t="s">
        <v>164</v>
      </c>
    </row>
    <row r="512" spans="1:10" x14ac:dyDescent="0.35">
      <c r="A512" s="2" t="str">
        <f>IF(D512=List!$A$2,List!$B$2,IF(D512=List!$A$3,List!$B$3,IF(D512=List!$A$4,List!$B$4,IF(D512=List!$A$5,List!$B$5,IF(D512=List!$A$6,List!$B$6,IF(D512=List!$A$7,List!$B$7,IF(D512=List!$A$8,List!$B$8,IF(D512=List!$A$9,List!$B$9,IF(D512=List!$A$10,List!$B$10,IF(D512=List!$A$11,List!$B$11,IF(D512=List!$A$12,List!$B$12,IF(D512=List!$A$13,List!$B$13,IF(D512=List!$A$14,List!$B$14,IF(D512=List!$A$15,List!$B$15,IF(D512=List!$A$16,List!$B$16,IF(D512=List!$A$17,List!$B$17,0))))))))))))))))</f>
        <v>A</v>
      </c>
      <c r="B512" s="10" t="str">
        <f t="shared" si="65"/>
        <v>43675A</v>
      </c>
      <c r="C512" s="55">
        <v>43675</v>
      </c>
      <c r="D512" s="39" t="s">
        <v>76</v>
      </c>
      <c r="E512" s="39">
        <v>26.4513</v>
      </c>
      <c r="F512" s="39">
        <v>86.643199999999993</v>
      </c>
      <c r="G512" s="39">
        <v>27.546600000000002</v>
      </c>
      <c r="H512" s="10">
        <f t="shared" si="66"/>
        <v>18.196800566189172</v>
      </c>
      <c r="I512" s="9">
        <f t="shared" si="67"/>
        <v>1.8196800566188998E-2</v>
      </c>
      <c r="J512" s="39" t="s">
        <v>164</v>
      </c>
    </row>
    <row r="513" spans="1:10" x14ac:dyDescent="0.35">
      <c r="A513" s="2" t="str">
        <f>IF(D513=List!$A$2,List!$B$2,IF(D513=List!$A$3,List!$B$3,IF(D513=List!$A$4,List!$B$4,IF(D513=List!$A$5,List!$B$5,IF(D513=List!$A$6,List!$B$6,IF(D513=List!$A$7,List!$B$7,IF(D513=List!$A$8,List!$B$8,IF(D513=List!$A$9,List!$B$9,IF(D513=List!$A$10,List!$B$10,IF(D513=List!$A$11,List!$B$11,IF(D513=List!$A$12,List!$B$12,IF(D513=List!$A$13,List!$B$13,IF(D513=List!$A$14,List!$B$14,IF(D513=List!$A$15,List!$B$15,IF(D513=List!$A$16,List!$B$16,IF(D513=List!$A$17,List!$B$17,0))))))))))))))))</f>
        <v>B</v>
      </c>
      <c r="B513" s="10" t="str">
        <f t="shared" si="65"/>
        <v>43675B</v>
      </c>
      <c r="C513" s="55">
        <v>43675</v>
      </c>
      <c r="D513" s="39" t="s">
        <v>77</v>
      </c>
      <c r="E513" s="39">
        <v>27.736000000000001</v>
      </c>
      <c r="F513" s="39">
        <v>73.293499999999995</v>
      </c>
      <c r="G513" s="39">
        <v>27.952999999999999</v>
      </c>
      <c r="H513" s="10">
        <f t="shared" si="66"/>
        <v>4.7632113263458002</v>
      </c>
      <c r="I513" s="9">
        <f t="shared" si="67"/>
        <v>4.7632113263458287E-3</v>
      </c>
      <c r="J513" s="39" t="s">
        <v>164</v>
      </c>
    </row>
    <row r="514" spans="1:10" x14ac:dyDescent="0.35">
      <c r="A514" s="2" t="str">
        <f>IF(D514=List!$A$2,List!$B$2,IF(D514=List!$A$3,List!$B$3,IF(D514=List!$A$4,List!$B$4,IF(D514=List!$A$5,List!$B$5,IF(D514=List!$A$6,List!$B$6,IF(D514=List!$A$7,List!$B$7,IF(D514=List!$A$8,List!$B$8,IF(D514=List!$A$9,List!$B$9,IF(D514=List!$A$10,List!$B$10,IF(D514=List!$A$11,List!$B$11,IF(D514=List!$A$12,List!$B$12,IF(D514=List!$A$13,List!$B$13,IF(D514=List!$A$14,List!$B$14,IF(D514=List!$A$15,List!$B$15,IF(D514=List!$A$16,List!$B$16,IF(D514=List!$A$17,List!$B$17,0))))))))))))))))</f>
        <v>J</v>
      </c>
      <c r="B514" s="10" t="str">
        <f t="shared" si="65"/>
        <v>43675J</v>
      </c>
      <c r="C514" s="55">
        <v>43675</v>
      </c>
      <c r="D514" s="39" t="s">
        <v>78</v>
      </c>
      <c r="E514" s="39">
        <v>27.11</v>
      </c>
      <c r="F514" s="39">
        <v>85.423100000000005</v>
      </c>
      <c r="G514" s="39">
        <v>30.430299999999999</v>
      </c>
      <c r="H514" s="10">
        <f t="shared" si="66"/>
        <v>56.939178332141481</v>
      </c>
      <c r="I514" s="9">
        <f t="shared" si="67"/>
        <v>5.6939178332141571E-2</v>
      </c>
      <c r="J514" s="39" t="s">
        <v>164</v>
      </c>
    </row>
    <row r="515" spans="1:10" x14ac:dyDescent="0.35">
      <c r="A515" s="2" t="str">
        <f>IF(D515=List!$A$2,List!$B$2,IF(D515=List!$A$3,List!$B$3,IF(D515=List!$A$4,List!$B$4,IF(D515=List!$A$5,List!$B$5,IF(D515=List!$A$6,List!$B$6,IF(D515=List!$A$7,List!$B$7,IF(D515=List!$A$8,List!$B$8,IF(D515=List!$A$9,List!$B$9,IF(D515=List!$A$10,List!$B$10,IF(D515=List!$A$11,List!$B$11,IF(D515=List!$A$12,List!$B$12,IF(D515=List!$A$13,List!$B$13,IF(D515=List!$A$14,List!$B$14,IF(D515=List!$A$15,List!$B$15,IF(D515=List!$A$16,List!$B$16,IF(D515=List!$A$17,List!$B$17,0))))))))))))))))</f>
        <v>K</v>
      </c>
      <c r="B515" s="10" t="str">
        <f t="shared" si="65"/>
        <v>43675K</v>
      </c>
      <c r="C515" s="55">
        <v>43675</v>
      </c>
      <c r="D515" s="39" t="s">
        <v>138</v>
      </c>
      <c r="E515" s="39">
        <v>32.4739</v>
      </c>
      <c r="F515" s="39">
        <v>96.610600000000005</v>
      </c>
      <c r="G515" s="39">
        <v>35.662500000000001</v>
      </c>
      <c r="H515" s="10">
        <f t="shared" si="66"/>
        <v>49.715685403209093</v>
      </c>
      <c r="I515" s="9">
        <f t="shared" si="67"/>
        <v>4.9715685403209142E-2</v>
      </c>
      <c r="J515" s="39" t="s">
        <v>164</v>
      </c>
    </row>
    <row r="516" spans="1:10" x14ac:dyDescent="0.35">
      <c r="A516" s="2" t="str">
        <f>IF(D516=List!$A$2,List!$B$2,IF(D516=List!$A$3,List!$B$3,IF(D516=List!$A$4,List!$B$4,IF(D516=List!$A$5,List!$B$5,IF(D516=List!$A$6,List!$B$6,IF(D516=List!$A$7,List!$B$7,IF(D516=List!$A$8,List!$B$8,IF(D516=List!$A$9,List!$B$9,IF(D516=List!$A$10,List!$B$10,IF(D516=List!$A$11,List!$B$11,IF(D516=List!$A$12,List!$B$12,IF(D516=List!$A$13,List!$B$13,IF(D516=List!$A$14,List!$B$14,IF(D516=List!$A$15,List!$B$15,IF(D516=List!$A$16,List!$B$16,IF(D516=List!$A$17,List!$B$17,0))))))))))))))))</f>
        <v>L</v>
      </c>
      <c r="B516" s="10" t="str">
        <f t="shared" si="65"/>
        <v>43675L</v>
      </c>
      <c r="C516" s="55">
        <v>43675</v>
      </c>
      <c r="D516" s="39" t="s">
        <v>140</v>
      </c>
      <c r="E516" s="39">
        <v>27.604700000000001</v>
      </c>
      <c r="F516" s="39">
        <v>76.987700000000004</v>
      </c>
      <c r="G516" s="39">
        <v>30.014500000000002</v>
      </c>
      <c r="H516" s="10">
        <f t="shared" si="66"/>
        <v>48.798169410525901</v>
      </c>
      <c r="I516" s="9">
        <f t="shared" si="67"/>
        <v>4.8798169410525838E-2</v>
      </c>
      <c r="J516" s="39" t="s">
        <v>164</v>
      </c>
    </row>
    <row r="517" spans="1:10" x14ac:dyDescent="0.35">
      <c r="A517" s="2" t="str">
        <f>IF(D517=List!$A$2,List!$B$2,IF(D517=List!$A$3,List!$B$3,IF(D517=List!$A$4,List!$B$4,IF(D517=List!$A$5,List!$B$5,IF(D517=List!$A$6,List!$B$6,IF(D517=List!$A$7,List!$B$7,IF(D517=List!$A$8,List!$B$8,IF(D517=List!$A$9,List!$B$9,IF(D517=List!$A$10,List!$B$10,IF(D517=List!$A$11,List!$B$11,IF(D517=List!$A$12,List!$B$12,IF(D517=List!$A$13,List!$B$13,IF(D517=List!$A$14,List!$B$14,IF(D517=List!$A$15,List!$B$15,IF(D517=List!$A$16,List!$B$16,IF(D517=List!$A$17,List!$B$17,0))))))))))))))))</f>
        <v>A</v>
      </c>
      <c r="B517" s="10" t="str">
        <f t="shared" si="65"/>
        <v>43677A</v>
      </c>
      <c r="C517" s="55">
        <v>43677</v>
      </c>
      <c r="D517" s="39" t="s">
        <v>76</v>
      </c>
      <c r="E517" s="39">
        <v>26.442499999999999</v>
      </c>
      <c r="F517" s="39">
        <v>91.6601</v>
      </c>
      <c r="G517" s="39">
        <v>26.797499999999999</v>
      </c>
      <c r="H517" s="10">
        <f t="shared" si="66"/>
        <v>5.4433159147224126</v>
      </c>
      <c r="I517" s="9">
        <f t="shared" si="67"/>
        <v>5.4433159147224686E-3</v>
      </c>
      <c r="J517" s="39" t="s">
        <v>164</v>
      </c>
    </row>
    <row r="518" spans="1:10" x14ac:dyDescent="0.35">
      <c r="A518" s="2" t="str">
        <f>IF(D518=List!$A$2,List!$B$2,IF(D518=List!$A$3,List!$B$3,IF(D518=List!$A$4,List!$B$4,IF(D518=List!$A$5,List!$B$5,IF(D518=List!$A$6,List!$B$6,IF(D518=List!$A$7,List!$B$7,IF(D518=List!$A$8,List!$B$8,IF(D518=List!$A$9,List!$B$9,IF(D518=List!$A$10,List!$B$10,IF(D518=List!$A$11,List!$B$11,IF(D518=List!$A$12,List!$B$12,IF(D518=List!$A$13,List!$B$13,IF(D518=List!$A$14,List!$B$14,IF(D518=List!$A$15,List!$B$15,IF(D518=List!$A$16,List!$B$16,IF(D518=List!$A$17,List!$B$17,0))))))))))))))))</f>
        <v>B</v>
      </c>
      <c r="B518" s="10" t="str">
        <f t="shared" si="65"/>
        <v>43677B</v>
      </c>
      <c r="C518" s="55">
        <v>43677</v>
      </c>
      <c r="D518" s="39" t="s">
        <v>77</v>
      </c>
      <c r="E518" s="39">
        <v>27.726299999999998</v>
      </c>
      <c r="F518" s="39">
        <v>92.636700000000005</v>
      </c>
      <c r="G518" s="39">
        <v>27.927099999999999</v>
      </c>
      <c r="H518" s="10">
        <f t="shared" si="66"/>
        <v>3.0934950331534075</v>
      </c>
      <c r="I518" s="9">
        <f t="shared" si="67"/>
        <v>3.0934950331533706E-3</v>
      </c>
      <c r="J518" s="39" t="s">
        <v>164</v>
      </c>
    </row>
    <row r="519" spans="1:10" x14ac:dyDescent="0.35">
      <c r="A519" s="2" t="str">
        <f>IF(D519=List!$A$2,List!$B$2,IF(D519=List!$A$3,List!$B$3,IF(D519=List!$A$4,List!$B$4,IF(D519=List!$A$5,List!$B$5,IF(D519=List!$A$6,List!$B$6,IF(D519=List!$A$7,List!$B$7,IF(D519=List!$A$8,List!$B$8,IF(D519=List!$A$9,List!$B$9,IF(D519=List!$A$10,List!$B$10,IF(D519=List!$A$11,List!$B$11,IF(D519=List!$A$12,List!$B$12,IF(D519=List!$A$13,List!$B$13,IF(D519=List!$A$14,List!$B$14,IF(D519=List!$A$15,List!$B$15,IF(D519=List!$A$16,List!$B$16,IF(D519=List!$A$17,List!$B$17,0))))))))))))))))</f>
        <v>J</v>
      </c>
      <c r="B519" s="10" t="str">
        <f t="shared" si="65"/>
        <v>43677J</v>
      </c>
      <c r="C519" s="55">
        <v>43677</v>
      </c>
      <c r="D519" s="39" t="s">
        <v>78</v>
      </c>
      <c r="E519" s="39">
        <v>27.104800000000001</v>
      </c>
      <c r="F519" s="39">
        <v>90.753</v>
      </c>
      <c r="G519" s="39">
        <v>30.319500000000001</v>
      </c>
      <c r="H519" s="10">
        <f t="shared" si="66"/>
        <v>50.507319924208389</v>
      </c>
      <c r="I519" s="9">
        <f t="shared" si="67"/>
        <v>5.0507319924208538E-2</v>
      </c>
      <c r="J519" s="39" t="s">
        <v>164</v>
      </c>
    </row>
    <row r="520" spans="1:10" x14ac:dyDescent="0.35">
      <c r="A520" s="2" t="str">
        <f>IF(D520=List!$A$2,List!$B$2,IF(D520=List!$A$3,List!$B$3,IF(D520=List!$A$4,List!$B$4,IF(D520=List!$A$5,List!$B$5,IF(D520=List!$A$6,List!$B$6,IF(D520=List!$A$7,List!$B$7,IF(D520=List!$A$8,List!$B$8,IF(D520=List!$A$9,List!$B$9,IF(D520=List!$A$10,List!$B$10,IF(D520=List!$A$11,List!$B$11,IF(D520=List!$A$12,List!$B$12,IF(D520=List!$A$13,List!$B$13,IF(D520=List!$A$14,List!$B$14,IF(D520=List!$A$15,List!$B$15,IF(D520=List!$A$16,List!$B$16,IF(D520=List!$A$17,List!$B$17,0))))))))))))))))</f>
        <v>K</v>
      </c>
      <c r="B520" s="10" t="str">
        <f t="shared" si="65"/>
        <v>43677K</v>
      </c>
      <c r="C520" s="55">
        <v>43677</v>
      </c>
      <c r="D520" s="39" t="s">
        <v>138</v>
      </c>
      <c r="E520" s="39">
        <v>32.465299999999999</v>
      </c>
      <c r="F520" s="39">
        <v>91.072999999999993</v>
      </c>
      <c r="G520" s="39">
        <v>35.357500000000002</v>
      </c>
      <c r="H520" s="10">
        <f t="shared" si="66"/>
        <v>49.348464450916907</v>
      </c>
      <c r="I520" s="9">
        <f t="shared" si="67"/>
        <v>4.9348464450916896E-2</v>
      </c>
      <c r="J520" s="39" t="s">
        <v>164</v>
      </c>
    </row>
    <row r="521" spans="1:10" x14ac:dyDescent="0.35">
      <c r="A521" s="2" t="str">
        <f>IF(D521=List!$A$2,List!$B$2,IF(D521=List!$A$3,List!$B$3,IF(D521=List!$A$4,List!$B$4,IF(D521=List!$A$5,List!$B$5,IF(D521=List!$A$6,List!$B$6,IF(D521=List!$A$7,List!$B$7,IF(D521=List!$A$8,List!$B$8,IF(D521=List!$A$9,List!$B$9,IF(D521=List!$A$10,List!$B$10,IF(D521=List!$A$11,List!$B$11,IF(D521=List!$A$12,List!$B$12,IF(D521=List!$A$13,List!$B$13,IF(D521=List!$A$14,List!$B$14,IF(D521=List!$A$15,List!$B$15,IF(D521=List!$A$16,List!$B$16,IF(D521=List!$A$17,List!$B$17,0))))))))))))))))</f>
        <v>L</v>
      </c>
      <c r="B521" s="10" t="str">
        <f t="shared" si="65"/>
        <v>43677L</v>
      </c>
      <c r="C521" s="55">
        <v>43677</v>
      </c>
      <c r="D521" s="39" t="s">
        <v>140</v>
      </c>
      <c r="E521" s="39">
        <v>27.587399999999999</v>
      </c>
      <c r="F521" s="39">
        <v>99.716499999999996</v>
      </c>
      <c r="G521" s="39">
        <v>31.487500000000001</v>
      </c>
      <c r="H521" s="10">
        <f t="shared" si="66"/>
        <v>54.071103063811996</v>
      </c>
      <c r="I521" s="9">
        <f t="shared" si="67"/>
        <v>5.4071103063811909E-2</v>
      </c>
      <c r="J521" s="39" t="s">
        <v>164</v>
      </c>
    </row>
    <row r="522" spans="1:10" x14ac:dyDescent="0.35">
      <c r="A522" s="2" t="str">
        <f>IF(D522=List!$A$2,List!$B$2,IF(D522=List!$A$3,List!$B$3,IF(D522=List!$A$4,List!$B$4,IF(D522=List!$A$5,List!$B$5,IF(D522=List!$A$6,List!$B$6,IF(D522=List!$A$7,List!$B$7,IF(D522=List!$A$8,List!$B$8,IF(D522=List!$A$9,List!$B$9,IF(D522=List!$A$10,List!$B$10,IF(D522=List!$A$11,List!$B$11,IF(D522=List!$A$12,List!$B$12,IF(D522=List!$A$13,List!$B$13,IF(D522=List!$A$14,List!$B$14,IF(D522=List!$A$15,List!$B$15,IF(D522=List!$A$16,List!$B$16,IF(D522=List!$A$17,List!$B$17,0))))))))))))))))</f>
        <v>A</v>
      </c>
      <c r="B522" s="10" t="str">
        <f t="shared" si="65"/>
        <v>43679A</v>
      </c>
      <c r="C522" s="55">
        <v>43679</v>
      </c>
      <c r="D522" s="39" t="s">
        <v>76</v>
      </c>
      <c r="E522" s="39">
        <v>26.4468</v>
      </c>
      <c r="F522" s="39">
        <v>91.956299999999999</v>
      </c>
      <c r="G522" s="39">
        <v>26.9145</v>
      </c>
      <c r="H522" s="10">
        <f t="shared" si="66"/>
        <v>7.1394225265037994</v>
      </c>
      <c r="I522" s="9">
        <f t="shared" si="67"/>
        <v>7.1394225265039024E-3</v>
      </c>
      <c r="J522" s="39" t="s">
        <v>164</v>
      </c>
    </row>
    <row r="523" spans="1:10" x14ac:dyDescent="0.35">
      <c r="A523" s="2" t="str">
        <f>IF(D523=List!$A$2,List!$B$2,IF(D523=List!$A$3,List!$B$3,IF(D523=List!$A$4,List!$B$4,IF(D523=List!$A$5,List!$B$5,IF(D523=List!$A$6,List!$B$6,IF(D523=List!$A$7,List!$B$7,IF(D523=List!$A$8,List!$B$8,IF(D523=List!$A$9,List!$B$9,IF(D523=List!$A$10,List!$B$10,IF(D523=List!$A$11,List!$B$11,IF(D523=List!$A$12,List!$B$12,IF(D523=List!$A$13,List!$B$13,IF(D523=List!$A$14,List!$B$14,IF(D523=List!$A$15,List!$B$15,IF(D523=List!$A$16,List!$B$16,IF(D523=List!$A$17,List!$B$17,0))))))))))))))))</f>
        <v>B</v>
      </c>
      <c r="B523" s="10" t="str">
        <f t="shared" si="65"/>
        <v>43679B</v>
      </c>
      <c r="C523" s="55">
        <v>43679</v>
      </c>
      <c r="D523" s="39" t="s">
        <v>77</v>
      </c>
      <c r="E523" s="39">
        <v>27.73</v>
      </c>
      <c r="F523" s="39">
        <v>97.200100000000006</v>
      </c>
      <c r="G523" s="39">
        <v>27.902999999999999</v>
      </c>
      <c r="H523" s="10">
        <f t="shared" si="66"/>
        <v>2.4902799909601145</v>
      </c>
      <c r="I523" s="9">
        <f t="shared" si="67"/>
        <v>2.4902799909601869E-3</v>
      </c>
      <c r="J523" s="39" t="s">
        <v>164</v>
      </c>
    </row>
    <row r="524" spans="1:10" x14ac:dyDescent="0.35">
      <c r="A524" s="2" t="str">
        <f>IF(D524=List!$A$2,List!$B$2,IF(D524=List!$A$3,List!$B$3,IF(D524=List!$A$4,List!$B$4,IF(D524=List!$A$5,List!$B$5,IF(D524=List!$A$6,List!$B$6,IF(D524=List!$A$7,List!$B$7,IF(D524=List!$A$8,List!$B$8,IF(D524=List!$A$9,List!$B$9,IF(D524=List!$A$10,List!$B$10,IF(D524=List!$A$11,List!$B$11,IF(D524=List!$A$12,List!$B$12,IF(D524=List!$A$13,List!$B$13,IF(D524=List!$A$14,List!$B$14,IF(D524=List!$A$15,List!$B$15,IF(D524=List!$A$16,List!$B$16,IF(D524=List!$A$17,List!$B$17,0))))))))))))))))</f>
        <v>J</v>
      </c>
      <c r="B524" s="10" t="str">
        <f t="shared" si="65"/>
        <v>43679J</v>
      </c>
      <c r="C524" s="55">
        <v>43679</v>
      </c>
      <c r="D524" s="39" t="s">
        <v>78</v>
      </c>
      <c r="E524" s="39">
        <v>27.103100000000001</v>
      </c>
      <c r="F524" s="39">
        <v>91.420299999999997</v>
      </c>
      <c r="G524" s="39">
        <v>30.2392</v>
      </c>
      <c r="H524" s="10">
        <f t="shared" si="66"/>
        <v>48.759896264140835</v>
      </c>
      <c r="I524" s="9">
        <f t="shared" si="67"/>
        <v>4.875989626414079E-2</v>
      </c>
      <c r="J524" s="39" t="s">
        <v>164</v>
      </c>
    </row>
    <row r="525" spans="1:10" x14ac:dyDescent="0.35">
      <c r="A525" s="2" t="str">
        <f>IF(D525=List!$A$2,List!$B$2,IF(D525=List!$A$3,List!$B$3,IF(D525=List!$A$4,List!$B$4,IF(D525=List!$A$5,List!$B$5,IF(D525=List!$A$6,List!$B$6,IF(D525=List!$A$7,List!$B$7,IF(D525=List!$A$8,List!$B$8,IF(D525=List!$A$9,List!$B$9,IF(D525=List!$A$10,List!$B$10,IF(D525=List!$A$11,List!$B$11,IF(D525=List!$A$12,List!$B$12,IF(D525=List!$A$13,List!$B$13,IF(D525=List!$A$14,List!$B$14,IF(D525=List!$A$15,List!$B$15,IF(D525=List!$A$16,List!$B$16,IF(D525=List!$A$17,List!$B$17,0))))))))))))))))</f>
        <v>K</v>
      </c>
      <c r="B525" s="10" t="str">
        <f t="shared" si="65"/>
        <v>43679K</v>
      </c>
      <c r="C525" s="55">
        <v>43679</v>
      </c>
      <c r="D525" s="39" t="s">
        <v>138</v>
      </c>
      <c r="E525" s="39">
        <v>32.466299999999997</v>
      </c>
      <c r="F525" s="39">
        <v>117.3381</v>
      </c>
      <c r="G525" s="39">
        <v>36.4679</v>
      </c>
      <c r="H525" s="10">
        <f t="shared" si="66"/>
        <v>47.148758480437593</v>
      </c>
      <c r="I525" s="9">
        <f t="shared" si="67"/>
        <v>4.7148758480437647E-2</v>
      </c>
      <c r="J525" s="39" t="s">
        <v>164</v>
      </c>
    </row>
    <row r="526" spans="1:10" x14ac:dyDescent="0.35">
      <c r="A526" s="2" t="str">
        <f>IF(D526=List!$A$2,List!$B$2,IF(D526=List!$A$3,List!$B$3,IF(D526=List!$A$4,List!$B$4,IF(D526=List!$A$5,List!$B$5,IF(D526=List!$A$6,List!$B$6,IF(D526=List!$A$7,List!$B$7,IF(D526=List!$A$8,List!$B$8,IF(D526=List!$A$9,List!$B$9,IF(D526=List!$A$10,List!$B$10,IF(D526=List!$A$11,List!$B$11,IF(D526=List!$A$12,List!$B$12,IF(D526=List!$A$13,List!$B$13,IF(D526=List!$A$14,List!$B$14,IF(D526=List!$A$15,List!$B$15,IF(D526=List!$A$16,List!$B$16,IF(D526=List!$A$17,List!$B$17,0))))))))))))))))</f>
        <v>L</v>
      </c>
      <c r="B526" s="10" t="str">
        <f t="shared" si="65"/>
        <v>43679L</v>
      </c>
      <c r="C526" s="55">
        <v>43679</v>
      </c>
      <c r="D526" s="39" t="s">
        <v>140</v>
      </c>
      <c r="E526" s="39">
        <v>27.598800000000001</v>
      </c>
      <c r="F526" s="39">
        <v>92.605599999999995</v>
      </c>
      <c r="G526" s="39">
        <v>30.2179</v>
      </c>
      <c r="H526" s="10">
        <f t="shared" si="66"/>
        <v>40.289631238578117</v>
      </c>
      <c r="I526" s="9">
        <f t="shared" si="67"/>
        <v>4.0289631238578205E-2</v>
      </c>
      <c r="J526" s="39" t="s">
        <v>164</v>
      </c>
    </row>
    <row r="527" spans="1:10" x14ac:dyDescent="0.35">
      <c r="A527" s="2" t="str">
        <f>IF(D527=List!$A$2,List!$B$2,IF(D527=List!$A$3,List!$B$3,IF(D527=List!$A$4,List!$B$4,IF(D527=List!$A$5,List!$B$5,IF(D527=List!$A$6,List!$B$6,IF(D527=List!$A$7,List!$B$7,IF(D527=List!$A$8,List!$B$8,IF(D527=List!$A$9,List!$B$9,IF(D527=List!$A$10,List!$B$10,IF(D527=List!$A$11,List!$B$11,IF(D527=List!$A$12,List!$B$12,IF(D527=List!$A$13,List!$B$13,IF(D527=List!$A$14,List!$B$14,IF(D527=List!$A$15,List!$B$15,IF(D527=List!$A$16,List!$B$16,IF(D527=List!$A$17,List!$B$17,0))))))))))))))))</f>
        <v>A</v>
      </c>
      <c r="B527" s="10" t="str">
        <f t="shared" si="65"/>
        <v>43682A</v>
      </c>
      <c r="C527" s="55">
        <v>43682</v>
      </c>
      <c r="D527" s="39" t="s">
        <v>76</v>
      </c>
      <c r="E527" s="39">
        <v>26.439499999999999</v>
      </c>
      <c r="F527" s="39">
        <v>92.352400000000003</v>
      </c>
      <c r="G527" s="39">
        <v>27.1492</v>
      </c>
      <c r="H527" s="10">
        <f t="shared" si="66"/>
        <v>10.767239796762112</v>
      </c>
      <c r="I527" s="9">
        <f t="shared" si="67"/>
        <v>1.0767239796762085E-2</v>
      </c>
      <c r="J527" s="39" t="s">
        <v>164</v>
      </c>
    </row>
    <row r="528" spans="1:10" x14ac:dyDescent="0.35">
      <c r="A528" s="2" t="str">
        <f>IF(D528=List!$A$2,List!$B$2,IF(D528=List!$A$3,List!$B$3,IF(D528=List!$A$4,List!$B$4,IF(D528=List!$A$5,List!$B$5,IF(D528=List!$A$6,List!$B$6,IF(D528=List!$A$7,List!$B$7,IF(D528=List!$A$8,List!$B$8,IF(D528=List!$A$9,List!$B$9,IF(D528=List!$A$10,List!$B$10,IF(D528=List!$A$11,List!$B$11,IF(D528=List!$A$12,List!$B$12,IF(D528=List!$A$13,List!$B$13,IF(D528=List!$A$14,List!$B$14,IF(D528=List!$A$15,List!$B$15,IF(D528=List!$A$16,List!$B$16,IF(D528=List!$A$17,List!$B$17,0))))))))))))))))</f>
        <v>B</v>
      </c>
      <c r="B528" s="10" t="str">
        <f t="shared" si="65"/>
        <v>43682B</v>
      </c>
      <c r="C528" s="55">
        <v>43682</v>
      </c>
      <c r="D528" s="39" t="s">
        <v>77</v>
      </c>
      <c r="E528" s="39">
        <v>27.725899999999999</v>
      </c>
      <c r="F528" s="39">
        <v>96.693299999999994</v>
      </c>
      <c r="G528" s="39">
        <v>27.968499999999999</v>
      </c>
      <c r="H528" s="10">
        <f t="shared" si="66"/>
        <v>3.5176039694116277</v>
      </c>
      <c r="I528" s="9">
        <f t="shared" si="67"/>
        <v>3.5176039694118089E-3</v>
      </c>
      <c r="J528" s="39" t="s">
        <v>164</v>
      </c>
    </row>
    <row r="529" spans="1:10" x14ac:dyDescent="0.35">
      <c r="A529" s="2" t="str">
        <f>IF(D529=List!$A$2,List!$B$2,IF(D529=List!$A$3,List!$B$3,IF(D529=List!$A$4,List!$B$4,IF(D529=List!$A$5,List!$B$5,IF(D529=List!$A$6,List!$B$6,IF(D529=List!$A$7,List!$B$7,IF(D529=List!$A$8,List!$B$8,IF(D529=List!$A$9,List!$B$9,IF(D529=List!$A$10,List!$B$10,IF(D529=List!$A$11,List!$B$11,IF(D529=List!$A$12,List!$B$12,IF(D529=List!$A$13,List!$B$13,IF(D529=List!$A$14,List!$B$14,IF(D529=List!$A$15,List!$B$15,IF(D529=List!$A$16,List!$B$16,IF(D529=List!$A$17,List!$B$17,0))))))))))))))))</f>
        <v>J</v>
      </c>
      <c r="B529" s="10" t="str">
        <f t="shared" ref="B529:B592" si="68">+CONCATENATE(C529,A529)</f>
        <v>43682J</v>
      </c>
      <c r="C529" s="55">
        <v>43682</v>
      </c>
      <c r="D529" s="39" t="s">
        <v>78</v>
      </c>
      <c r="E529" s="39">
        <v>27.1005</v>
      </c>
      <c r="F529" s="39">
        <v>84.177000000000007</v>
      </c>
      <c r="G529" s="39">
        <v>29.972799999999999</v>
      </c>
      <c r="H529" s="10">
        <f t="shared" ref="H529:H592" si="69">IFERROR((G529-E529)/(F529-E529)*1000,0)</f>
        <v>50.323688383134893</v>
      </c>
      <c r="I529" s="9">
        <f t="shared" ref="I529:I592" si="70">IFERROR(1-(F529-G529)/(F529-E529),0)</f>
        <v>5.0323688383134946E-2</v>
      </c>
      <c r="J529" s="39" t="s">
        <v>164</v>
      </c>
    </row>
    <row r="530" spans="1:10" x14ac:dyDescent="0.35">
      <c r="A530" s="2" t="str">
        <f>IF(D530=List!$A$2,List!$B$2,IF(D530=List!$A$3,List!$B$3,IF(D530=List!$A$4,List!$B$4,IF(D530=List!$A$5,List!$B$5,IF(D530=List!$A$6,List!$B$6,IF(D530=List!$A$7,List!$B$7,IF(D530=List!$A$8,List!$B$8,IF(D530=List!$A$9,List!$B$9,IF(D530=List!$A$10,List!$B$10,IF(D530=List!$A$11,List!$B$11,IF(D530=List!$A$12,List!$B$12,IF(D530=List!$A$13,List!$B$13,IF(D530=List!$A$14,List!$B$14,IF(D530=List!$A$15,List!$B$15,IF(D530=List!$A$16,List!$B$16,IF(D530=List!$A$17,List!$B$17,0))))))))))))))))</f>
        <v>K</v>
      </c>
      <c r="B530" s="10" t="str">
        <f t="shared" si="68"/>
        <v>43682K</v>
      </c>
      <c r="C530" s="55">
        <v>43682</v>
      </c>
      <c r="D530" s="39" t="s">
        <v>138</v>
      </c>
      <c r="E530" s="39">
        <v>32.462299999999999</v>
      </c>
      <c r="F530" s="39">
        <v>100.1557</v>
      </c>
      <c r="G530" s="39">
        <v>35.4253</v>
      </c>
      <c r="H530" s="10">
        <f t="shared" si="69"/>
        <v>43.770884606180232</v>
      </c>
      <c r="I530" s="9">
        <f t="shared" si="70"/>
        <v>4.3770884606180172E-2</v>
      </c>
      <c r="J530" s="39" t="s">
        <v>164</v>
      </c>
    </row>
    <row r="531" spans="1:10" x14ac:dyDescent="0.35">
      <c r="A531" s="2" t="str">
        <f>IF(D531=List!$A$2,List!$B$2,IF(D531=List!$A$3,List!$B$3,IF(D531=List!$A$4,List!$B$4,IF(D531=List!$A$5,List!$B$5,IF(D531=List!$A$6,List!$B$6,IF(D531=List!$A$7,List!$B$7,IF(D531=List!$A$8,List!$B$8,IF(D531=List!$A$9,List!$B$9,IF(D531=List!$A$10,List!$B$10,IF(D531=List!$A$11,List!$B$11,IF(D531=List!$A$12,List!$B$12,IF(D531=List!$A$13,List!$B$13,IF(D531=List!$A$14,List!$B$14,IF(D531=List!$A$15,List!$B$15,IF(D531=List!$A$16,List!$B$16,IF(D531=List!$A$17,List!$B$17,0))))))))))))))))</f>
        <v>O</v>
      </c>
      <c r="B531" s="10" t="str">
        <f t="shared" si="68"/>
        <v>43682O</v>
      </c>
      <c r="C531" s="55">
        <v>43682</v>
      </c>
      <c r="D531" s="39" t="s">
        <v>188</v>
      </c>
      <c r="E531" s="39">
        <v>27.537099999999999</v>
      </c>
      <c r="F531" s="39">
        <v>87.560199999999995</v>
      </c>
      <c r="G531" s="39">
        <v>57.766500000000001</v>
      </c>
      <c r="H531" s="10">
        <f t="shared" si="69"/>
        <v>503.62943600047316</v>
      </c>
      <c r="I531" s="9">
        <f t="shared" si="70"/>
        <v>0.50362943600047316</v>
      </c>
      <c r="J531" s="39" t="s">
        <v>164</v>
      </c>
    </row>
    <row r="532" spans="1:10" x14ac:dyDescent="0.35">
      <c r="A532" s="2" t="str">
        <f>IF(D532=List!$A$2,List!$B$2,IF(D532=List!$A$3,List!$B$3,IF(D532=List!$A$4,List!$B$4,IF(D532=List!$A$5,List!$B$5,IF(D532=List!$A$6,List!$B$6,IF(D532=List!$A$7,List!$B$7,IF(D532=List!$A$8,List!$B$8,IF(D532=List!$A$9,List!$B$9,IF(D532=List!$A$10,List!$B$10,IF(D532=List!$A$11,List!$B$11,IF(D532=List!$A$12,List!$B$12,IF(D532=List!$A$13,List!$B$13,IF(D532=List!$A$14,List!$B$14,IF(D532=List!$A$15,List!$B$15,IF(D532=List!$A$16,List!$B$16,IF(D532=List!$A$17,List!$B$17,0))))))))))))))))</f>
        <v>N</v>
      </c>
      <c r="B532" s="10" t="str">
        <f t="shared" si="68"/>
        <v>43684N</v>
      </c>
      <c r="C532" s="55">
        <v>43684</v>
      </c>
      <c r="D532" s="39" t="s">
        <v>187</v>
      </c>
      <c r="E532" s="39">
        <v>27.531500000000001</v>
      </c>
      <c r="F532" s="39">
        <v>97.715299999999999</v>
      </c>
      <c r="G532" s="39">
        <v>40.863500000000002</v>
      </c>
      <c r="H532" s="10">
        <f t="shared" si="69"/>
        <v>189.95836646063623</v>
      </c>
      <c r="I532" s="9">
        <f t="shared" si="70"/>
        <v>0.18995836646063613</v>
      </c>
      <c r="J532" s="39" t="s">
        <v>236</v>
      </c>
    </row>
    <row r="533" spans="1:10" x14ac:dyDescent="0.35">
      <c r="A533" s="2" t="str">
        <f>IF(D533=List!$A$2,List!$B$2,IF(D533=List!$A$3,List!$B$3,IF(D533=List!$A$4,List!$B$4,IF(D533=List!$A$5,List!$B$5,IF(D533=List!$A$6,List!$B$6,IF(D533=List!$A$7,List!$B$7,IF(D533=List!$A$8,List!$B$8,IF(D533=List!$A$9,List!$B$9,IF(D533=List!$A$10,List!$B$10,IF(D533=List!$A$11,List!$B$11,IF(D533=List!$A$12,List!$B$12,IF(D533=List!$A$13,List!$B$13,IF(D533=List!$A$14,List!$B$14,IF(D533=List!$A$15,List!$B$15,IF(D533=List!$A$16,List!$B$16,IF(D533=List!$A$17,List!$B$17,0))))))))))))))))</f>
        <v>A</v>
      </c>
      <c r="B533" s="10" t="str">
        <f t="shared" si="68"/>
        <v>43684A</v>
      </c>
      <c r="C533" s="55">
        <v>43684</v>
      </c>
      <c r="D533" s="39" t="s">
        <v>76</v>
      </c>
      <c r="E533" s="39">
        <v>27.7286</v>
      </c>
      <c r="F533" s="39">
        <v>94.935000000000002</v>
      </c>
      <c r="G533" s="39">
        <v>28.360299999999999</v>
      </c>
      <c r="H533" s="10">
        <f t="shared" si="69"/>
        <v>9.3994024378630385</v>
      </c>
      <c r="I533" s="9">
        <f t="shared" si="70"/>
        <v>9.3994024378629693E-3</v>
      </c>
      <c r="J533" s="39" t="s">
        <v>164</v>
      </c>
    </row>
    <row r="534" spans="1:10" x14ac:dyDescent="0.35">
      <c r="A534" s="2" t="str">
        <f>IF(D534=List!$A$2,List!$B$2,IF(D534=List!$A$3,List!$B$3,IF(D534=List!$A$4,List!$B$4,IF(D534=List!$A$5,List!$B$5,IF(D534=List!$A$6,List!$B$6,IF(D534=List!$A$7,List!$B$7,IF(D534=List!$A$8,List!$B$8,IF(D534=List!$A$9,List!$B$9,IF(D534=List!$A$10,List!$B$10,IF(D534=List!$A$11,List!$B$11,IF(D534=List!$A$12,List!$B$12,IF(D534=List!$A$13,List!$B$13,IF(D534=List!$A$14,List!$B$14,IF(D534=List!$A$15,List!$B$15,IF(D534=List!$A$16,List!$B$16,IF(D534=List!$A$17,List!$B$17,0))))))))))))))))</f>
        <v>B</v>
      </c>
      <c r="B534" s="10" t="str">
        <f t="shared" si="68"/>
        <v>43684B</v>
      </c>
      <c r="C534" s="55">
        <v>43684</v>
      </c>
      <c r="D534" s="39" t="s">
        <v>77</v>
      </c>
      <c r="E534" s="39">
        <v>27.328299999999999</v>
      </c>
      <c r="F534" s="39">
        <v>108.505</v>
      </c>
      <c r="G534" s="39">
        <v>27.600200000000001</v>
      </c>
      <c r="H534" s="10">
        <f t="shared" si="69"/>
        <v>3.3494832876921858</v>
      </c>
      <c r="I534" s="9">
        <f t="shared" si="70"/>
        <v>3.3494832876921343E-3</v>
      </c>
      <c r="J534" s="39" t="s">
        <v>164</v>
      </c>
    </row>
    <row r="535" spans="1:10" x14ac:dyDescent="0.35">
      <c r="A535" s="2" t="str">
        <f>IF(D535=List!$A$2,List!$B$2,IF(D535=List!$A$3,List!$B$3,IF(D535=List!$A$4,List!$B$4,IF(D535=List!$A$5,List!$B$5,IF(D535=List!$A$6,List!$B$6,IF(D535=List!$A$7,List!$B$7,IF(D535=List!$A$8,List!$B$8,IF(D535=List!$A$9,List!$B$9,IF(D535=List!$A$10,List!$B$10,IF(D535=List!$A$11,List!$B$11,IF(D535=List!$A$12,List!$B$12,IF(D535=List!$A$13,List!$B$13,IF(D535=List!$A$14,List!$B$14,IF(D535=List!$A$15,List!$B$15,IF(D535=List!$A$16,List!$B$16,IF(D535=List!$A$17,List!$B$17,0))))))))))))))))</f>
        <v>J</v>
      </c>
      <c r="B535" s="10" t="str">
        <f t="shared" si="68"/>
        <v>43684J</v>
      </c>
      <c r="C535" s="55">
        <v>43684</v>
      </c>
      <c r="D535" s="39" t="s">
        <v>78</v>
      </c>
      <c r="E535" s="39">
        <v>27.094100000000001</v>
      </c>
      <c r="F535" s="39">
        <v>88.9679</v>
      </c>
      <c r="G535" s="39">
        <v>29.649899999999999</v>
      </c>
      <c r="H535" s="10">
        <f t="shared" si="69"/>
        <v>41.30665968471304</v>
      </c>
      <c r="I535" s="9">
        <f t="shared" si="70"/>
        <v>4.1306659684713143E-2</v>
      </c>
      <c r="J535" s="39" t="s">
        <v>164</v>
      </c>
    </row>
    <row r="536" spans="1:10" x14ac:dyDescent="0.35">
      <c r="A536" s="2" t="str">
        <f>IF(D536=List!$A$2,List!$B$2,IF(D536=List!$A$3,List!$B$3,IF(D536=List!$A$4,List!$B$4,IF(D536=List!$A$5,List!$B$5,IF(D536=List!$A$6,List!$B$6,IF(D536=List!$A$7,List!$B$7,IF(D536=List!$A$8,List!$B$8,IF(D536=List!$A$9,List!$B$9,IF(D536=List!$A$10,List!$B$10,IF(D536=List!$A$11,List!$B$11,IF(D536=List!$A$12,List!$B$12,IF(D536=List!$A$13,List!$B$13,IF(D536=List!$A$14,List!$B$14,IF(D536=List!$A$15,List!$B$15,IF(D536=List!$A$16,List!$B$16,IF(D536=List!$A$17,List!$B$17,0))))))))))))))))</f>
        <v>K</v>
      </c>
      <c r="B536" s="10" t="str">
        <f t="shared" si="68"/>
        <v>43684K</v>
      </c>
      <c r="C536" s="55">
        <v>43684</v>
      </c>
      <c r="D536" s="39" t="s">
        <v>138</v>
      </c>
      <c r="E536" s="39">
        <v>32.459000000000003</v>
      </c>
      <c r="F536" s="39">
        <v>81.695999999999998</v>
      </c>
      <c r="G536" s="39">
        <v>34.800899999999999</v>
      </c>
      <c r="H536" s="10">
        <f t="shared" si="69"/>
        <v>47.563823953530793</v>
      </c>
      <c r="I536" s="9">
        <f t="shared" si="70"/>
        <v>4.7563823953530759E-2</v>
      </c>
      <c r="J536" s="39" t="s">
        <v>164</v>
      </c>
    </row>
    <row r="537" spans="1:10" x14ac:dyDescent="0.35">
      <c r="A537" s="2" t="str">
        <f>IF(D537=List!$A$2,List!$B$2,IF(D537=List!$A$3,List!$B$3,IF(D537=List!$A$4,List!$B$4,IF(D537=List!$A$5,List!$B$5,IF(D537=List!$A$6,List!$B$6,IF(D537=List!$A$7,List!$B$7,IF(D537=List!$A$8,List!$B$8,IF(D537=List!$A$9,List!$B$9,IF(D537=List!$A$10,List!$B$10,IF(D537=List!$A$11,List!$B$11,IF(D537=List!$A$12,List!$B$12,IF(D537=List!$A$13,List!$B$13,IF(D537=List!$A$14,List!$B$14,IF(D537=List!$A$15,List!$B$15,IF(D537=List!$A$16,List!$B$16,IF(D537=List!$A$17,List!$B$17,0))))))))))))))))</f>
        <v>L</v>
      </c>
      <c r="B537" s="10" t="str">
        <f t="shared" si="68"/>
        <v>43684L</v>
      </c>
      <c r="C537" s="55">
        <v>43684</v>
      </c>
      <c r="D537" s="39" t="s">
        <v>140</v>
      </c>
      <c r="E537" s="39">
        <v>27.592300000000002</v>
      </c>
      <c r="F537" s="39">
        <v>88.392600000000002</v>
      </c>
      <c r="G537" s="39">
        <v>30.428899999999999</v>
      </c>
      <c r="H537" s="10">
        <f t="shared" si="69"/>
        <v>46.654375060649322</v>
      </c>
      <c r="I537" s="9">
        <f t="shared" si="70"/>
        <v>4.6654375060649289E-2</v>
      </c>
      <c r="J537" s="39" t="s">
        <v>164</v>
      </c>
    </row>
    <row r="538" spans="1:10" x14ac:dyDescent="0.35">
      <c r="A538" s="2" t="str">
        <f>IF(D538=List!$A$2,List!$B$2,IF(D538=List!$A$3,List!$B$3,IF(D538=List!$A$4,List!$B$4,IF(D538=List!$A$5,List!$B$5,IF(D538=List!$A$6,List!$B$6,IF(D538=List!$A$7,List!$B$7,IF(D538=List!$A$8,List!$B$8,IF(D538=List!$A$9,List!$B$9,IF(D538=List!$A$10,List!$B$10,IF(D538=List!$A$11,List!$B$11,IF(D538=List!$A$12,List!$B$12,IF(D538=List!$A$13,List!$B$13,IF(D538=List!$A$14,List!$B$14,IF(D538=List!$A$15,List!$B$15,IF(D538=List!$A$16,List!$B$16,IF(D538=List!$A$17,List!$B$17,0))))))))))))))))</f>
        <v>C</v>
      </c>
      <c r="B538" s="10" t="str">
        <f t="shared" si="68"/>
        <v>43684C</v>
      </c>
      <c r="C538" s="55">
        <v>43684</v>
      </c>
      <c r="D538" s="39" t="s">
        <v>96</v>
      </c>
      <c r="E538" s="39">
        <v>26.442799999999998</v>
      </c>
      <c r="F538" s="39">
        <v>90.706500000000005</v>
      </c>
      <c r="G538" s="39">
        <v>26.651499999999999</v>
      </c>
      <c r="H538" s="10">
        <f t="shared" si="69"/>
        <v>3.2475565521437506</v>
      </c>
      <c r="I538" s="9">
        <f t="shared" si="70"/>
        <v>3.2475565521435934E-3</v>
      </c>
      <c r="J538" s="39" t="s">
        <v>164</v>
      </c>
    </row>
    <row r="539" spans="1:10" x14ac:dyDescent="0.35">
      <c r="A539" s="2" t="str">
        <f>IF(D539=List!$A$2,List!$B$2,IF(D539=List!$A$3,List!$B$3,IF(D539=List!$A$4,List!$B$4,IF(D539=List!$A$5,List!$B$5,IF(D539=List!$A$6,List!$B$6,IF(D539=List!$A$7,List!$B$7,IF(D539=List!$A$8,List!$B$8,IF(D539=List!$A$9,List!$B$9,IF(D539=List!$A$10,List!$B$10,IF(D539=List!$A$11,List!$B$11,IF(D539=List!$A$12,List!$B$12,IF(D539=List!$A$13,List!$B$13,IF(D539=List!$A$14,List!$B$14,IF(D539=List!$A$15,List!$B$15,IF(D539=List!$A$16,List!$B$16,IF(D539=List!$A$17,List!$B$17,0))))))))))))))))</f>
        <v>A</v>
      </c>
      <c r="B539" s="10" t="str">
        <f t="shared" si="68"/>
        <v>43686A</v>
      </c>
      <c r="C539" s="55">
        <v>43686</v>
      </c>
      <c r="D539" s="39" t="s">
        <v>76</v>
      </c>
      <c r="E539" s="39">
        <v>27.718499999999999</v>
      </c>
      <c r="F539" s="39">
        <v>87.870400000000004</v>
      </c>
      <c r="G539" s="39">
        <v>28.4635</v>
      </c>
      <c r="H539" s="10">
        <f t="shared" si="69"/>
        <v>12.385311187177811</v>
      </c>
      <c r="I539" s="9">
        <f t="shared" si="70"/>
        <v>1.2385311187177783E-2</v>
      </c>
      <c r="J539" s="39" t="s">
        <v>164</v>
      </c>
    </row>
    <row r="540" spans="1:10" x14ac:dyDescent="0.35">
      <c r="A540" s="2" t="str">
        <f>IF(D540=List!$A$2,List!$B$2,IF(D540=List!$A$3,List!$B$3,IF(D540=List!$A$4,List!$B$4,IF(D540=List!$A$5,List!$B$5,IF(D540=List!$A$6,List!$B$6,IF(D540=List!$A$7,List!$B$7,IF(D540=List!$A$8,List!$B$8,IF(D540=List!$A$9,List!$B$9,IF(D540=List!$A$10,List!$B$10,IF(D540=List!$A$11,List!$B$11,IF(D540=List!$A$12,List!$B$12,IF(D540=List!$A$13,List!$B$13,IF(D540=List!$A$14,List!$B$14,IF(D540=List!$A$15,List!$B$15,IF(D540=List!$A$16,List!$B$16,IF(D540=List!$A$17,List!$B$17,0))))))))))))))))</f>
        <v>B</v>
      </c>
      <c r="B540" s="10" t="str">
        <f t="shared" si="68"/>
        <v>43686B</v>
      </c>
      <c r="C540" s="55">
        <v>43686</v>
      </c>
      <c r="D540" s="39" t="s">
        <v>77</v>
      </c>
      <c r="E540" s="39">
        <v>27.097200000000001</v>
      </c>
      <c r="F540" s="39">
        <v>94.032799999999995</v>
      </c>
      <c r="G540" s="39">
        <v>27.284199999999998</v>
      </c>
      <c r="H540" s="10">
        <f t="shared" si="69"/>
        <v>2.7937300928055868</v>
      </c>
      <c r="I540" s="9">
        <f t="shared" si="70"/>
        <v>2.7937300928055908E-3</v>
      </c>
      <c r="J540" s="39" t="s">
        <v>164</v>
      </c>
    </row>
    <row r="541" spans="1:10" x14ac:dyDescent="0.35">
      <c r="A541" s="2" t="str">
        <f>IF(D541=List!$A$2,List!$B$2,IF(D541=List!$A$3,List!$B$3,IF(D541=List!$A$4,List!$B$4,IF(D541=List!$A$5,List!$B$5,IF(D541=List!$A$6,List!$B$6,IF(D541=List!$A$7,List!$B$7,IF(D541=List!$A$8,List!$B$8,IF(D541=List!$A$9,List!$B$9,IF(D541=List!$A$10,List!$B$10,IF(D541=List!$A$11,List!$B$11,IF(D541=List!$A$12,List!$B$12,IF(D541=List!$A$13,List!$B$13,IF(D541=List!$A$14,List!$B$14,IF(D541=List!$A$15,List!$B$15,IF(D541=List!$A$16,List!$B$16,IF(D541=List!$A$17,List!$B$17,0))))))))))))))))</f>
        <v>J</v>
      </c>
      <c r="B541" s="10" t="str">
        <f t="shared" si="68"/>
        <v>43686J</v>
      </c>
      <c r="C541" s="55">
        <v>43686</v>
      </c>
      <c r="D541" s="39" t="s">
        <v>78</v>
      </c>
      <c r="E541" s="39">
        <v>27.325299999999999</v>
      </c>
      <c r="F541" s="39">
        <v>93.898700000000005</v>
      </c>
      <c r="G541" s="39">
        <v>30.799499999999998</v>
      </c>
      <c r="H541" s="10">
        <f t="shared" si="69"/>
        <v>52.186008225507472</v>
      </c>
      <c r="I541" s="9">
        <f t="shared" si="70"/>
        <v>5.2186008225507452E-2</v>
      </c>
      <c r="J541" s="39" t="s">
        <v>164</v>
      </c>
    </row>
    <row r="542" spans="1:10" x14ac:dyDescent="0.35">
      <c r="A542" s="2" t="str">
        <f>IF(D542=List!$A$2,List!$B$2,IF(D542=List!$A$3,List!$B$3,IF(D542=List!$A$4,List!$B$4,IF(D542=List!$A$5,List!$B$5,IF(D542=List!$A$6,List!$B$6,IF(D542=List!$A$7,List!$B$7,IF(D542=List!$A$8,List!$B$8,IF(D542=List!$A$9,List!$B$9,IF(D542=List!$A$10,List!$B$10,IF(D542=List!$A$11,List!$B$11,IF(D542=List!$A$12,List!$B$12,IF(D542=List!$A$13,List!$B$13,IF(D542=List!$A$14,List!$B$14,IF(D542=List!$A$15,List!$B$15,IF(D542=List!$A$16,List!$B$16,IF(D542=List!$A$17,List!$B$17,0))))))))))))))))</f>
        <v>K</v>
      </c>
      <c r="B542" s="10" t="str">
        <f t="shared" si="68"/>
        <v>43686K</v>
      </c>
      <c r="C542" s="55">
        <v>43686</v>
      </c>
      <c r="D542" s="39" t="s">
        <v>138</v>
      </c>
      <c r="E542" s="39">
        <v>32.457099999999997</v>
      </c>
      <c r="F542" s="39">
        <v>95.878</v>
      </c>
      <c r="G542" s="39">
        <v>35.070500000000003</v>
      </c>
      <c r="H542" s="10">
        <f t="shared" si="69"/>
        <v>41.207236100402319</v>
      </c>
      <c r="I542" s="9">
        <f t="shared" si="70"/>
        <v>4.1207236100402334E-2</v>
      </c>
      <c r="J542" s="39" t="s">
        <v>164</v>
      </c>
    </row>
    <row r="543" spans="1:10" x14ac:dyDescent="0.35">
      <c r="A543" s="2" t="str">
        <f>IF(D543=List!$A$2,List!$B$2,IF(D543=List!$A$3,List!$B$3,IF(D543=List!$A$4,List!$B$4,IF(D543=List!$A$5,List!$B$5,IF(D543=List!$A$6,List!$B$6,IF(D543=List!$A$7,List!$B$7,IF(D543=List!$A$8,List!$B$8,IF(D543=List!$A$9,List!$B$9,IF(D543=List!$A$10,List!$B$10,IF(D543=List!$A$11,List!$B$11,IF(D543=List!$A$12,List!$B$12,IF(D543=List!$A$13,List!$B$13,IF(D543=List!$A$14,List!$B$14,IF(D543=List!$A$15,List!$B$15,IF(D543=List!$A$16,List!$B$16,IF(D543=List!$A$17,List!$B$17,0))))))))))))))))</f>
        <v>L</v>
      </c>
      <c r="B543" s="10" t="str">
        <f t="shared" si="68"/>
        <v>43686L</v>
      </c>
      <c r="C543" s="55">
        <v>43686</v>
      </c>
      <c r="D543" s="39" t="s">
        <v>140</v>
      </c>
      <c r="E543" s="39">
        <v>27.589200000000002</v>
      </c>
      <c r="F543" s="39">
        <v>90.355699999999999</v>
      </c>
      <c r="G543" s="39">
        <v>30.190899999999999</v>
      </c>
      <c r="H543" s="10">
        <f t="shared" si="69"/>
        <v>41.450455258776536</v>
      </c>
      <c r="I543" s="9">
        <f t="shared" si="70"/>
        <v>4.1450455258776442E-2</v>
      </c>
      <c r="J543" s="39" t="s">
        <v>164</v>
      </c>
    </row>
    <row r="544" spans="1:10" x14ac:dyDescent="0.35">
      <c r="A544" s="2" t="str">
        <f>IF(D544=List!$A$2,List!$B$2,IF(D544=List!$A$3,List!$B$3,IF(D544=List!$A$4,List!$B$4,IF(D544=List!$A$5,List!$B$5,IF(D544=List!$A$6,List!$B$6,IF(D544=List!$A$7,List!$B$7,IF(D544=List!$A$8,List!$B$8,IF(D544=List!$A$9,List!$B$9,IF(D544=List!$A$10,List!$B$10,IF(D544=List!$A$11,List!$B$11,IF(D544=List!$A$12,List!$B$12,IF(D544=List!$A$13,List!$B$13,IF(D544=List!$A$14,List!$B$14,IF(D544=List!$A$15,List!$B$15,IF(D544=List!$A$16,List!$B$16,IF(D544=List!$A$17,List!$B$17,0))))))))))))))))</f>
        <v>A</v>
      </c>
      <c r="B544" s="10" t="str">
        <f t="shared" si="68"/>
        <v>43693A</v>
      </c>
      <c r="C544" s="55">
        <v>43693</v>
      </c>
      <c r="D544" s="39" t="s">
        <v>76</v>
      </c>
      <c r="E544" s="39">
        <v>27.709199999999999</v>
      </c>
      <c r="F544" s="39">
        <v>87.709500000000006</v>
      </c>
      <c r="G544" s="39">
        <v>28.031500000000001</v>
      </c>
      <c r="H544" s="10">
        <f t="shared" si="69"/>
        <v>5.3716398084676573</v>
      </c>
      <c r="I544" s="9">
        <f t="shared" si="70"/>
        <v>5.3716398084676653E-3</v>
      </c>
      <c r="J544" s="39" t="s">
        <v>164</v>
      </c>
    </row>
    <row r="545" spans="1:10" x14ac:dyDescent="0.35">
      <c r="A545" s="2" t="str">
        <f>IF(D545=List!$A$2,List!$B$2,IF(D545=List!$A$3,List!$B$3,IF(D545=List!$A$4,List!$B$4,IF(D545=List!$A$5,List!$B$5,IF(D545=List!$A$6,List!$B$6,IF(D545=List!$A$7,List!$B$7,IF(D545=List!$A$8,List!$B$8,IF(D545=List!$A$9,List!$B$9,IF(D545=List!$A$10,List!$B$10,IF(D545=List!$A$11,List!$B$11,IF(D545=List!$A$12,List!$B$12,IF(D545=List!$A$13,List!$B$13,IF(D545=List!$A$14,List!$B$14,IF(D545=List!$A$15,List!$B$15,IF(D545=List!$A$16,List!$B$16,IF(D545=List!$A$17,List!$B$17,0))))))))))))))))</f>
        <v>B</v>
      </c>
      <c r="B545" s="10" t="str">
        <f t="shared" si="68"/>
        <v>43693B</v>
      </c>
      <c r="C545" s="55">
        <v>43693</v>
      </c>
      <c r="D545" s="39" t="s">
        <v>77</v>
      </c>
      <c r="E545" s="39">
        <v>27.089300000000001</v>
      </c>
      <c r="F545" s="39">
        <v>85.782700000000006</v>
      </c>
      <c r="G545" s="39">
        <v>27.226800000000001</v>
      </c>
      <c r="H545" s="10">
        <f t="shared" si="69"/>
        <v>2.3426824821870817</v>
      </c>
      <c r="I545" s="9">
        <f t="shared" si="70"/>
        <v>2.3426824821870529E-3</v>
      </c>
      <c r="J545" s="39" t="s">
        <v>164</v>
      </c>
    </row>
    <row r="546" spans="1:10" x14ac:dyDescent="0.35">
      <c r="A546" s="2" t="str">
        <f>IF(D546=List!$A$2,List!$B$2,IF(D546=List!$A$3,List!$B$3,IF(D546=List!$A$4,List!$B$4,IF(D546=List!$A$5,List!$B$5,IF(D546=List!$A$6,List!$B$6,IF(D546=List!$A$7,List!$B$7,IF(D546=List!$A$8,List!$B$8,IF(D546=List!$A$9,List!$B$9,IF(D546=List!$A$10,List!$B$10,IF(D546=List!$A$11,List!$B$11,IF(D546=List!$A$12,List!$B$12,IF(D546=List!$A$13,List!$B$13,IF(D546=List!$A$14,List!$B$14,IF(D546=List!$A$15,List!$B$15,IF(D546=List!$A$16,List!$B$16,IF(D546=List!$A$17,List!$B$17,0))))))))))))))))</f>
        <v>J</v>
      </c>
      <c r="B546" s="10" t="str">
        <f t="shared" si="68"/>
        <v>43693J</v>
      </c>
      <c r="C546" s="55">
        <v>43693</v>
      </c>
      <c r="D546" s="39" t="s">
        <v>78</v>
      </c>
      <c r="E546" s="39">
        <v>27.342600000000001</v>
      </c>
      <c r="F546" s="39">
        <v>81.044200000000004</v>
      </c>
      <c r="G546" s="39">
        <v>29.559799999999999</v>
      </c>
      <c r="H546" s="10">
        <f t="shared" si="69"/>
        <v>41.287410430974091</v>
      </c>
      <c r="I546" s="9">
        <f t="shared" si="70"/>
        <v>4.1287410430973948E-2</v>
      </c>
      <c r="J546" s="39" t="s">
        <v>164</v>
      </c>
    </row>
    <row r="547" spans="1:10" x14ac:dyDescent="0.35">
      <c r="A547" s="2" t="str">
        <f>IF(D547=List!$A$2,List!$B$2,IF(D547=List!$A$3,List!$B$3,IF(D547=List!$A$4,List!$B$4,IF(D547=List!$A$5,List!$B$5,IF(D547=List!$A$6,List!$B$6,IF(D547=List!$A$7,List!$B$7,IF(D547=List!$A$8,List!$B$8,IF(D547=List!$A$9,List!$B$9,IF(D547=List!$A$10,List!$B$10,IF(D547=List!$A$11,List!$B$11,IF(D547=List!$A$12,List!$B$12,IF(D547=List!$A$13,List!$B$13,IF(D547=List!$A$14,List!$B$14,IF(D547=List!$A$15,List!$B$15,IF(D547=List!$A$16,List!$B$16,IF(D547=List!$A$17,List!$B$17,0))))))))))))))))</f>
        <v>K</v>
      </c>
      <c r="B547" s="10" t="str">
        <f t="shared" si="68"/>
        <v>43693K</v>
      </c>
      <c r="C547" s="55">
        <v>43693</v>
      </c>
      <c r="D547" s="39" t="s">
        <v>138</v>
      </c>
      <c r="E547" s="39">
        <v>32.449199999999998</v>
      </c>
      <c r="F547" s="39">
        <v>88.922499999999999</v>
      </c>
      <c r="G547" s="39">
        <v>34.978299999999997</v>
      </c>
      <c r="H547" s="10">
        <f t="shared" si="69"/>
        <v>44.783995268560538</v>
      </c>
      <c r="I547" s="9">
        <f t="shared" si="70"/>
        <v>4.4783995268560584E-2</v>
      </c>
      <c r="J547" s="39" t="s">
        <v>164</v>
      </c>
    </row>
    <row r="548" spans="1:10" x14ac:dyDescent="0.35">
      <c r="A548" s="2" t="str">
        <f>IF(D548=List!$A$2,List!$B$2,IF(D548=List!$A$3,List!$B$3,IF(D548=List!$A$4,List!$B$4,IF(D548=List!$A$5,List!$B$5,IF(D548=List!$A$6,List!$B$6,IF(D548=List!$A$7,List!$B$7,IF(D548=List!$A$8,List!$B$8,IF(D548=List!$A$9,List!$B$9,IF(D548=List!$A$10,List!$B$10,IF(D548=List!$A$11,List!$B$11,IF(D548=List!$A$12,List!$B$12,IF(D548=List!$A$13,List!$B$13,IF(D548=List!$A$14,List!$B$14,IF(D548=List!$A$15,List!$B$15,IF(D548=List!$A$16,List!$B$16,IF(D548=List!$A$17,List!$B$17,0))))))))))))))))</f>
        <v>L</v>
      </c>
      <c r="B548" s="10" t="str">
        <f t="shared" si="68"/>
        <v>43693L</v>
      </c>
      <c r="C548" s="55">
        <v>43693</v>
      </c>
      <c r="D548" s="39" t="s">
        <v>140</v>
      </c>
      <c r="E548" s="39">
        <v>27.561399999999999</v>
      </c>
      <c r="F548" s="39">
        <v>85.716300000000004</v>
      </c>
      <c r="G548" s="39">
        <v>30.113</v>
      </c>
      <c r="H548" s="10">
        <f t="shared" si="69"/>
        <v>43.875924470680893</v>
      </c>
      <c r="I548" s="9">
        <f t="shared" si="70"/>
        <v>4.3875924470680894E-2</v>
      </c>
      <c r="J548" s="39" t="s">
        <v>164</v>
      </c>
    </row>
    <row r="549" spans="1:10" x14ac:dyDescent="0.35">
      <c r="A549" s="2" t="str">
        <f>IF(D549=List!$A$2,List!$B$2,IF(D549=List!$A$3,List!$B$3,IF(D549=List!$A$4,List!$B$4,IF(D549=List!$A$5,List!$B$5,IF(D549=List!$A$6,List!$B$6,IF(D549=List!$A$7,List!$B$7,IF(D549=List!$A$8,List!$B$8,IF(D549=List!$A$9,List!$B$9,IF(D549=List!$A$10,List!$B$10,IF(D549=List!$A$11,List!$B$11,IF(D549=List!$A$12,List!$B$12,IF(D549=List!$A$13,List!$B$13,IF(D549=List!$A$14,List!$B$14,IF(D549=List!$A$15,List!$B$15,IF(D549=List!$A$16,List!$B$16,IF(D549=List!$A$17,List!$B$17,0))))))))))))))))</f>
        <v>O</v>
      </c>
      <c r="B549" s="10" t="str">
        <f t="shared" si="68"/>
        <v>43696O</v>
      </c>
      <c r="C549" s="55">
        <v>43696</v>
      </c>
      <c r="D549" s="39" t="s">
        <v>188</v>
      </c>
      <c r="E549" s="39">
        <v>27.5365</v>
      </c>
      <c r="F549" s="39">
        <v>96.049000000000007</v>
      </c>
      <c r="G549" s="39">
        <v>52.849499999999999</v>
      </c>
      <c r="H549" s="10">
        <f t="shared" si="69"/>
        <v>369.46542601715009</v>
      </c>
      <c r="I549" s="9">
        <f t="shared" si="70"/>
        <v>0.36946542601715004</v>
      </c>
      <c r="J549" s="39" t="s">
        <v>164</v>
      </c>
    </row>
    <row r="550" spans="1:10" x14ac:dyDescent="0.35">
      <c r="A550" s="2" t="str">
        <f>IF(D550=List!$A$2,List!$B$2,IF(D550=List!$A$3,List!$B$3,IF(D550=List!$A$4,List!$B$4,IF(D550=List!$A$5,List!$B$5,IF(D550=List!$A$6,List!$B$6,IF(D550=List!$A$7,List!$B$7,IF(D550=List!$A$8,List!$B$8,IF(D550=List!$A$9,List!$B$9,IF(D550=List!$A$10,List!$B$10,IF(D550=List!$A$11,List!$B$11,IF(D550=List!$A$12,List!$B$12,IF(D550=List!$A$13,List!$B$13,IF(D550=List!$A$14,List!$B$14,IF(D550=List!$A$15,List!$B$15,IF(D550=List!$A$16,List!$B$16,IF(D550=List!$A$17,List!$B$17,0))))))))))))))))</f>
        <v>N</v>
      </c>
      <c r="B550" s="10" t="str">
        <f t="shared" si="68"/>
        <v>43696N</v>
      </c>
      <c r="C550" s="55">
        <v>43696</v>
      </c>
      <c r="D550" s="39" t="s">
        <v>187</v>
      </c>
      <c r="E550" s="39">
        <v>26.439699999999998</v>
      </c>
      <c r="F550" s="39">
        <v>121.5754</v>
      </c>
      <c r="G550" s="39">
        <v>51.448500000000003</v>
      </c>
      <c r="H550" s="10">
        <f t="shared" si="69"/>
        <v>262.87503008859983</v>
      </c>
      <c r="I550" s="9">
        <f t="shared" si="70"/>
        <v>0.26287503008859969</v>
      </c>
      <c r="J550" s="39" t="s">
        <v>237</v>
      </c>
    </row>
    <row r="551" spans="1:10" x14ac:dyDescent="0.35">
      <c r="A551" s="2" t="str">
        <f>IF(D551=List!$A$2,List!$B$2,IF(D551=List!$A$3,List!$B$3,IF(D551=List!$A$4,List!$B$4,IF(D551=List!$A$5,List!$B$5,IF(D551=List!$A$6,List!$B$6,IF(D551=List!$A$7,List!$B$7,IF(D551=List!$A$8,List!$B$8,IF(D551=List!$A$9,List!$B$9,IF(D551=List!$A$10,List!$B$10,IF(D551=List!$A$11,List!$B$11,IF(D551=List!$A$12,List!$B$12,IF(D551=List!$A$13,List!$B$13,IF(D551=List!$A$14,List!$B$14,IF(D551=List!$A$15,List!$B$15,IF(D551=List!$A$16,List!$B$16,IF(D551=List!$A$17,List!$B$17,0))))))))))))))))</f>
        <v>A</v>
      </c>
      <c r="B551" s="10" t="str">
        <f t="shared" si="68"/>
        <v>43696A</v>
      </c>
      <c r="C551" s="55">
        <v>43696</v>
      </c>
      <c r="D551" s="39" t="s">
        <v>76</v>
      </c>
      <c r="E551" s="39">
        <v>27.706700000000001</v>
      </c>
      <c r="F551" s="39">
        <v>104.8681</v>
      </c>
      <c r="G551" s="39">
        <v>28.4285</v>
      </c>
      <c r="H551" s="10">
        <f t="shared" si="69"/>
        <v>9.354418141713321</v>
      </c>
      <c r="I551" s="9">
        <f t="shared" si="70"/>
        <v>9.3544181417133387E-3</v>
      </c>
      <c r="J551" s="39" t="s">
        <v>164</v>
      </c>
    </row>
    <row r="552" spans="1:10" x14ac:dyDescent="0.35">
      <c r="A552" s="2" t="str">
        <f>IF(D552=List!$A$2,List!$B$2,IF(D552=List!$A$3,List!$B$3,IF(D552=List!$A$4,List!$B$4,IF(D552=List!$A$5,List!$B$5,IF(D552=List!$A$6,List!$B$6,IF(D552=List!$A$7,List!$B$7,IF(D552=List!$A$8,List!$B$8,IF(D552=List!$A$9,List!$B$9,IF(D552=List!$A$10,List!$B$10,IF(D552=List!$A$11,List!$B$11,IF(D552=List!$A$12,List!$B$12,IF(D552=List!$A$13,List!$B$13,IF(D552=List!$A$14,List!$B$14,IF(D552=List!$A$15,List!$B$15,IF(D552=List!$A$16,List!$B$16,IF(D552=List!$A$17,List!$B$17,0))))))))))))))))</f>
        <v>B</v>
      </c>
      <c r="B552" s="10" t="str">
        <f t="shared" si="68"/>
        <v>43696B</v>
      </c>
      <c r="C552" s="55">
        <v>43696</v>
      </c>
      <c r="D552" s="39" t="s">
        <v>77</v>
      </c>
      <c r="E552" s="39">
        <v>27.088000000000001</v>
      </c>
      <c r="F552" s="39">
        <v>89.385199999999998</v>
      </c>
      <c r="G552" s="39">
        <v>27.260200000000001</v>
      </c>
      <c r="H552" s="10">
        <f t="shared" si="69"/>
        <v>2.76416917614275</v>
      </c>
      <c r="I552" s="9">
        <f t="shared" si="70"/>
        <v>2.764169176142639E-3</v>
      </c>
      <c r="J552" s="39" t="s">
        <v>164</v>
      </c>
    </row>
    <row r="553" spans="1:10" x14ac:dyDescent="0.35">
      <c r="A553" s="2" t="str">
        <f>IF(D553=List!$A$2,List!$B$2,IF(D553=List!$A$3,List!$B$3,IF(D553=List!$A$4,List!$B$4,IF(D553=List!$A$5,List!$B$5,IF(D553=List!$A$6,List!$B$6,IF(D553=List!$A$7,List!$B$7,IF(D553=List!$A$8,List!$B$8,IF(D553=List!$A$9,List!$B$9,IF(D553=List!$A$10,List!$B$10,IF(D553=List!$A$11,List!$B$11,IF(D553=List!$A$12,List!$B$12,IF(D553=List!$A$13,List!$B$13,IF(D553=List!$A$14,List!$B$14,IF(D553=List!$A$15,List!$B$15,IF(D553=List!$A$16,List!$B$16,IF(D553=List!$A$17,List!$B$17,0))))))))))))))))</f>
        <v>J</v>
      </c>
      <c r="B553" s="10" t="str">
        <f t="shared" si="68"/>
        <v>43696J</v>
      </c>
      <c r="C553" s="55">
        <v>43696</v>
      </c>
      <c r="D553" s="39" t="s">
        <v>78</v>
      </c>
      <c r="E553" s="39">
        <v>27.316800000000001</v>
      </c>
      <c r="F553" s="39">
        <v>81.119200000000006</v>
      </c>
      <c r="G553" s="39">
        <v>30.1356</v>
      </c>
      <c r="H553" s="10">
        <f t="shared" si="69"/>
        <v>52.39171486773823</v>
      </c>
      <c r="I553" s="9">
        <f t="shared" si="70"/>
        <v>5.2391714867738193E-2</v>
      </c>
      <c r="J553" s="39" t="s">
        <v>164</v>
      </c>
    </row>
    <row r="554" spans="1:10" x14ac:dyDescent="0.35">
      <c r="A554" s="2" t="str">
        <f>IF(D554=List!$A$2,List!$B$2,IF(D554=List!$A$3,List!$B$3,IF(D554=List!$A$4,List!$B$4,IF(D554=List!$A$5,List!$B$5,IF(D554=List!$A$6,List!$B$6,IF(D554=List!$A$7,List!$B$7,IF(D554=List!$A$8,List!$B$8,IF(D554=List!$A$9,List!$B$9,IF(D554=List!$A$10,List!$B$10,IF(D554=List!$A$11,List!$B$11,IF(D554=List!$A$12,List!$B$12,IF(D554=List!$A$13,List!$B$13,IF(D554=List!$A$14,List!$B$14,IF(D554=List!$A$15,List!$B$15,IF(D554=List!$A$16,List!$B$16,IF(D554=List!$A$17,List!$B$17,0))))))))))))))))</f>
        <v>K</v>
      </c>
      <c r="B554" s="10" t="str">
        <f t="shared" si="68"/>
        <v>43696K</v>
      </c>
      <c r="C554" s="55">
        <v>43696</v>
      </c>
      <c r="D554" s="39" t="s">
        <v>138</v>
      </c>
      <c r="E554" s="39">
        <v>32.4452</v>
      </c>
      <c r="F554" s="39">
        <v>102.11579999999999</v>
      </c>
      <c r="G554" s="39">
        <v>35.9968</v>
      </c>
      <c r="H554" s="10">
        <f t="shared" si="69"/>
        <v>50.977026177469419</v>
      </c>
      <c r="I554" s="9">
        <f t="shared" si="70"/>
        <v>5.0977026177469353E-2</v>
      </c>
      <c r="J554" s="39" t="s">
        <v>164</v>
      </c>
    </row>
    <row r="555" spans="1:10" x14ac:dyDescent="0.35">
      <c r="A555" s="2" t="str">
        <f>IF(D555=List!$A$2,List!$B$2,IF(D555=List!$A$3,List!$B$3,IF(D555=List!$A$4,List!$B$4,IF(D555=List!$A$5,List!$B$5,IF(D555=List!$A$6,List!$B$6,IF(D555=List!$A$7,List!$B$7,IF(D555=List!$A$8,List!$B$8,IF(D555=List!$A$9,List!$B$9,IF(D555=List!$A$10,List!$B$10,IF(D555=List!$A$11,List!$B$11,IF(D555=List!$A$12,List!$B$12,IF(D555=List!$A$13,List!$B$13,IF(D555=List!$A$14,List!$B$14,IF(D555=List!$A$15,List!$B$15,IF(D555=List!$A$16,List!$B$16,IF(D555=List!$A$17,List!$B$17,0))))))))))))))))</f>
        <v>L</v>
      </c>
      <c r="B555" s="10" t="str">
        <f t="shared" si="68"/>
        <v>43696L</v>
      </c>
      <c r="C555" s="55">
        <v>43696</v>
      </c>
      <c r="D555" s="39" t="s">
        <v>140</v>
      </c>
      <c r="E555" s="39">
        <v>27.547999999999998</v>
      </c>
      <c r="F555" s="39">
        <v>88.450699999999998</v>
      </c>
      <c r="G555" s="39">
        <v>30.470500000000001</v>
      </c>
      <c r="H555" s="10">
        <f t="shared" si="69"/>
        <v>47.986378272227725</v>
      </c>
      <c r="I555" s="9">
        <f t="shared" si="70"/>
        <v>4.7986378272227626E-2</v>
      </c>
      <c r="J555" s="39" t="s">
        <v>164</v>
      </c>
    </row>
    <row r="556" spans="1:10" x14ac:dyDescent="0.35">
      <c r="A556" s="2" t="str">
        <f>IF(D556=List!$A$2,List!$B$2,IF(D556=List!$A$3,List!$B$3,IF(D556=List!$A$4,List!$B$4,IF(D556=List!$A$5,List!$B$5,IF(D556=List!$A$6,List!$B$6,IF(D556=List!$A$7,List!$B$7,IF(D556=List!$A$8,List!$B$8,IF(D556=List!$A$9,List!$B$9,IF(D556=List!$A$10,List!$B$10,IF(D556=List!$A$11,List!$B$11,IF(D556=List!$A$12,List!$B$12,IF(D556=List!$A$13,List!$B$13,IF(D556=List!$A$14,List!$B$14,IF(D556=List!$A$15,List!$B$15,IF(D556=List!$A$16,List!$B$16,IF(D556=List!$A$17,List!$B$17,0))))))))))))))))</f>
        <v>A</v>
      </c>
      <c r="B556" s="10" t="str">
        <f t="shared" si="68"/>
        <v>43698A</v>
      </c>
      <c r="C556" s="55">
        <v>43698</v>
      </c>
      <c r="D556" s="39" t="s">
        <v>76</v>
      </c>
      <c r="E556" s="39">
        <v>27.7075</v>
      </c>
      <c r="F556" s="39">
        <v>83.025700000000001</v>
      </c>
      <c r="G556" s="39">
        <v>27.986999999999998</v>
      </c>
      <c r="H556" s="10">
        <f t="shared" si="69"/>
        <v>5.0525866712944154</v>
      </c>
      <c r="I556" s="9">
        <f t="shared" si="70"/>
        <v>5.052586671294379E-3</v>
      </c>
      <c r="J556" s="39" t="s">
        <v>164</v>
      </c>
    </row>
    <row r="557" spans="1:10" x14ac:dyDescent="0.35">
      <c r="A557" s="2" t="str">
        <f>IF(D557=List!$A$2,List!$B$2,IF(D557=List!$A$3,List!$B$3,IF(D557=List!$A$4,List!$B$4,IF(D557=List!$A$5,List!$B$5,IF(D557=List!$A$6,List!$B$6,IF(D557=List!$A$7,List!$B$7,IF(D557=List!$A$8,List!$B$8,IF(D557=List!$A$9,List!$B$9,IF(D557=List!$A$10,List!$B$10,IF(D557=List!$A$11,List!$B$11,IF(D557=List!$A$12,List!$B$12,IF(D557=List!$A$13,List!$B$13,IF(D557=List!$A$14,List!$B$14,IF(D557=List!$A$15,List!$B$15,IF(D557=List!$A$16,List!$B$16,IF(D557=List!$A$17,List!$B$17,0))))))))))))))))</f>
        <v>B</v>
      </c>
      <c r="B557" s="10" t="str">
        <f t="shared" si="68"/>
        <v>43698B</v>
      </c>
      <c r="C557" s="55">
        <v>43698</v>
      </c>
      <c r="D557" s="39" t="s">
        <v>77</v>
      </c>
      <c r="E557" s="39">
        <v>27.087399999999999</v>
      </c>
      <c r="F557" s="39">
        <v>83.0852</v>
      </c>
      <c r="G557" s="39">
        <v>27.255600000000001</v>
      </c>
      <c r="H557" s="10">
        <f t="shared" si="69"/>
        <v>3.0036894306562463</v>
      </c>
      <c r="I557" s="9">
        <f t="shared" si="70"/>
        <v>3.003689430656209E-3</v>
      </c>
      <c r="J557" s="39" t="s">
        <v>164</v>
      </c>
    </row>
    <row r="558" spans="1:10" x14ac:dyDescent="0.35">
      <c r="A558" s="2" t="str">
        <f>IF(D558=List!$A$2,List!$B$2,IF(D558=List!$A$3,List!$B$3,IF(D558=List!$A$4,List!$B$4,IF(D558=List!$A$5,List!$B$5,IF(D558=List!$A$6,List!$B$6,IF(D558=List!$A$7,List!$B$7,IF(D558=List!$A$8,List!$B$8,IF(D558=List!$A$9,List!$B$9,IF(D558=List!$A$10,List!$B$10,IF(D558=List!$A$11,List!$B$11,IF(D558=List!$A$12,List!$B$12,IF(D558=List!$A$13,List!$B$13,IF(D558=List!$A$14,List!$B$14,IF(D558=List!$A$15,List!$B$15,IF(D558=List!$A$16,List!$B$16,IF(D558=List!$A$17,List!$B$17,0))))))))))))))))</f>
        <v>C</v>
      </c>
      <c r="B558" s="10" t="str">
        <f t="shared" si="68"/>
        <v>43698C</v>
      </c>
      <c r="C558" s="55">
        <v>43698</v>
      </c>
      <c r="D558" s="39" t="s">
        <v>96</v>
      </c>
      <c r="E558" s="39">
        <v>27.319500000000001</v>
      </c>
      <c r="F558" s="39">
        <v>95.816199999999995</v>
      </c>
      <c r="G558" s="39">
        <v>27.485199999999999</v>
      </c>
      <c r="H558" s="10">
        <f t="shared" si="69"/>
        <v>2.419094642515589</v>
      </c>
      <c r="I558" s="9">
        <f t="shared" si="70"/>
        <v>2.4190946425156623E-3</v>
      </c>
      <c r="J558" s="39" t="s">
        <v>164</v>
      </c>
    </row>
    <row r="559" spans="1:10" x14ac:dyDescent="0.35">
      <c r="A559" s="2" t="str">
        <f>IF(D559=List!$A$2,List!$B$2,IF(D559=List!$A$3,List!$B$3,IF(D559=List!$A$4,List!$B$4,IF(D559=List!$A$5,List!$B$5,IF(D559=List!$A$6,List!$B$6,IF(D559=List!$A$7,List!$B$7,IF(D559=List!$A$8,List!$B$8,IF(D559=List!$A$9,List!$B$9,IF(D559=List!$A$10,List!$B$10,IF(D559=List!$A$11,List!$B$11,IF(D559=List!$A$12,List!$B$12,IF(D559=List!$A$13,List!$B$13,IF(D559=List!$A$14,List!$B$14,IF(D559=List!$A$15,List!$B$15,IF(D559=List!$A$16,List!$B$16,IF(D559=List!$A$17,List!$B$17,0))))))))))))))))</f>
        <v>J</v>
      </c>
      <c r="B559" s="10" t="str">
        <f t="shared" si="68"/>
        <v>43698J</v>
      </c>
      <c r="C559" s="55">
        <v>43698</v>
      </c>
      <c r="D559" s="39" t="s">
        <v>78</v>
      </c>
      <c r="E559" s="39">
        <v>32.440800000000003</v>
      </c>
      <c r="F559" s="39">
        <v>96.807699999999997</v>
      </c>
      <c r="G559" s="39">
        <v>35.3718</v>
      </c>
      <c r="H559" s="10">
        <f t="shared" si="69"/>
        <v>45.535826643818453</v>
      </c>
      <c r="I559" s="9">
        <f t="shared" si="70"/>
        <v>4.5535826643818389E-2</v>
      </c>
      <c r="J559" s="39" t="s">
        <v>164</v>
      </c>
    </row>
    <row r="560" spans="1:10" x14ac:dyDescent="0.35">
      <c r="A560" s="2" t="str">
        <f>IF(D560=List!$A$2,List!$B$2,IF(D560=List!$A$3,List!$B$3,IF(D560=List!$A$4,List!$B$4,IF(D560=List!$A$5,List!$B$5,IF(D560=List!$A$6,List!$B$6,IF(D560=List!$A$7,List!$B$7,IF(D560=List!$A$8,List!$B$8,IF(D560=List!$A$9,List!$B$9,IF(D560=List!$A$10,List!$B$10,IF(D560=List!$A$11,List!$B$11,IF(D560=List!$A$12,List!$B$12,IF(D560=List!$A$13,List!$B$13,IF(D560=List!$A$14,List!$B$14,IF(D560=List!$A$15,List!$B$15,IF(D560=List!$A$16,List!$B$16,IF(D560=List!$A$17,List!$B$17,0))))))))))))))))</f>
        <v>K</v>
      </c>
      <c r="B560" s="10" t="str">
        <f t="shared" si="68"/>
        <v>43698K</v>
      </c>
      <c r="C560" s="55">
        <v>43698</v>
      </c>
      <c r="D560" s="39" t="s">
        <v>138</v>
      </c>
      <c r="E560" s="39">
        <v>26.44</v>
      </c>
      <c r="F560" s="39">
        <v>93.463300000000004</v>
      </c>
      <c r="G560" s="39">
        <v>29.765799999999999</v>
      </c>
      <c r="H560" s="10">
        <f t="shared" si="69"/>
        <v>49.621549520838236</v>
      </c>
      <c r="I560" s="9">
        <f t="shared" si="70"/>
        <v>4.9621549520838304E-2</v>
      </c>
      <c r="J560" s="39" t="s">
        <v>164</v>
      </c>
    </row>
    <row r="561" spans="1:10" x14ac:dyDescent="0.35">
      <c r="A561" s="2" t="str">
        <f>IF(D561=List!$A$2,List!$B$2,IF(D561=List!$A$3,List!$B$3,IF(D561=List!$A$4,List!$B$4,IF(D561=List!$A$5,List!$B$5,IF(D561=List!$A$6,List!$B$6,IF(D561=List!$A$7,List!$B$7,IF(D561=List!$A$8,List!$B$8,IF(D561=List!$A$9,List!$B$9,IF(D561=List!$A$10,List!$B$10,IF(D561=List!$A$11,List!$B$11,IF(D561=List!$A$12,List!$B$12,IF(D561=List!$A$13,List!$B$13,IF(D561=List!$A$14,List!$B$14,IF(D561=List!$A$15,List!$B$15,IF(D561=List!$A$16,List!$B$16,IF(D561=List!$A$17,List!$B$17,0))))))))))))))))</f>
        <v>L</v>
      </c>
      <c r="B561" s="10" t="str">
        <f t="shared" si="68"/>
        <v>43698L</v>
      </c>
      <c r="C561" s="55">
        <v>43698</v>
      </c>
      <c r="D561" s="39" t="s">
        <v>140</v>
      </c>
      <c r="E561" s="39">
        <v>27.536200000000001</v>
      </c>
      <c r="F561" s="39">
        <v>76.147499999999994</v>
      </c>
      <c r="G561" s="39">
        <v>29.994800000000001</v>
      </c>
      <c r="H561" s="10">
        <f t="shared" si="69"/>
        <v>50.576717759039582</v>
      </c>
      <c r="I561" s="9">
        <f t="shared" si="70"/>
        <v>5.0576717759039491E-2</v>
      </c>
      <c r="J561" s="39" t="s">
        <v>164</v>
      </c>
    </row>
    <row r="562" spans="1:10" x14ac:dyDescent="0.35">
      <c r="A562" s="2" t="str">
        <f>IF(D562=List!$A$2,List!$B$2,IF(D562=List!$A$3,List!$B$3,IF(D562=List!$A$4,List!$B$4,IF(D562=List!$A$5,List!$B$5,IF(D562=List!$A$6,List!$B$6,IF(D562=List!$A$7,List!$B$7,IF(D562=List!$A$8,List!$B$8,IF(D562=List!$A$9,List!$B$9,IF(D562=List!$A$10,List!$B$10,IF(D562=List!$A$11,List!$B$11,IF(D562=List!$A$12,List!$B$12,IF(D562=List!$A$13,List!$B$13,IF(D562=List!$A$14,List!$B$14,IF(D562=List!$A$15,List!$B$15,IF(D562=List!$A$16,List!$B$16,IF(D562=List!$A$17,List!$B$17,0))))))))))))))))</f>
        <v>A</v>
      </c>
      <c r="B562" s="10" t="str">
        <f t="shared" si="68"/>
        <v>43700A</v>
      </c>
      <c r="C562" s="55">
        <v>43700</v>
      </c>
      <c r="D562" s="39" t="s">
        <v>76</v>
      </c>
      <c r="E562" s="39">
        <v>27.698699999999999</v>
      </c>
      <c r="F562" s="39">
        <v>94.730500000000006</v>
      </c>
      <c r="G562" s="39">
        <v>28.297799999999999</v>
      </c>
      <c r="H562" s="10">
        <f t="shared" si="69"/>
        <v>8.9375490438866318</v>
      </c>
      <c r="I562" s="9">
        <f t="shared" si="70"/>
        <v>8.9375490438865501E-3</v>
      </c>
      <c r="J562" s="39" t="s">
        <v>164</v>
      </c>
    </row>
    <row r="563" spans="1:10" x14ac:dyDescent="0.35">
      <c r="A563" s="2" t="str">
        <f>IF(D563=List!$A$2,List!$B$2,IF(D563=List!$A$3,List!$B$3,IF(D563=List!$A$4,List!$B$4,IF(D563=List!$A$5,List!$B$5,IF(D563=List!$A$6,List!$B$6,IF(D563=List!$A$7,List!$B$7,IF(D563=List!$A$8,List!$B$8,IF(D563=List!$A$9,List!$B$9,IF(D563=List!$A$10,List!$B$10,IF(D563=List!$A$11,List!$B$11,IF(D563=List!$A$12,List!$B$12,IF(D563=List!$A$13,List!$B$13,IF(D563=List!$A$14,List!$B$14,IF(D563=List!$A$15,List!$B$15,IF(D563=List!$A$16,List!$B$16,IF(D563=List!$A$17,List!$B$17,0))))))))))))))))</f>
        <v>B</v>
      </c>
      <c r="B563" s="10" t="str">
        <f t="shared" si="68"/>
        <v>43700B</v>
      </c>
      <c r="C563" s="55">
        <v>43700</v>
      </c>
      <c r="D563" s="39" t="s">
        <v>77</v>
      </c>
      <c r="E563" s="39">
        <v>27.0855</v>
      </c>
      <c r="F563" s="39">
        <v>94.420699999999997</v>
      </c>
      <c r="G563" s="39">
        <v>27.361699999999999</v>
      </c>
      <c r="H563" s="10">
        <f t="shared" si="69"/>
        <v>4.1018664829093749</v>
      </c>
      <c r="I563" s="9">
        <f t="shared" si="70"/>
        <v>4.1018664829094442E-3</v>
      </c>
      <c r="J563" s="39" t="s">
        <v>164</v>
      </c>
    </row>
    <row r="564" spans="1:10" x14ac:dyDescent="0.35">
      <c r="A564" s="2" t="str">
        <f>IF(D564=List!$A$2,List!$B$2,IF(D564=List!$A$3,List!$B$3,IF(D564=List!$A$4,List!$B$4,IF(D564=List!$A$5,List!$B$5,IF(D564=List!$A$6,List!$B$6,IF(D564=List!$A$7,List!$B$7,IF(D564=List!$A$8,List!$B$8,IF(D564=List!$A$9,List!$B$9,IF(D564=List!$A$10,List!$B$10,IF(D564=List!$A$11,List!$B$11,IF(D564=List!$A$12,List!$B$12,IF(D564=List!$A$13,List!$B$13,IF(D564=List!$A$14,List!$B$14,IF(D564=List!$A$15,List!$B$15,IF(D564=List!$A$16,List!$B$16,IF(D564=List!$A$17,List!$B$17,0))))))))))))))))</f>
        <v>J</v>
      </c>
      <c r="B564" s="10" t="str">
        <f t="shared" si="68"/>
        <v>43700J</v>
      </c>
      <c r="C564" s="55">
        <v>43700</v>
      </c>
      <c r="D564" s="39" t="s">
        <v>78</v>
      </c>
      <c r="E564" s="39">
        <v>27.314499999999999</v>
      </c>
      <c r="F564" s="39">
        <v>85.338999999999999</v>
      </c>
      <c r="G564" s="39">
        <v>30.2987</v>
      </c>
      <c r="H564" s="10">
        <f t="shared" si="69"/>
        <v>51.429999396806544</v>
      </c>
      <c r="I564" s="9">
        <f t="shared" si="70"/>
        <v>5.1429999396806592E-2</v>
      </c>
      <c r="J564" s="39" t="s">
        <v>164</v>
      </c>
    </row>
    <row r="565" spans="1:10" x14ac:dyDescent="0.35">
      <c r="A565" s="2" t="str">
        <f>IF(D565=List!$A$2,List!$B$2,IF(D565=List!$A$3,List!$B$3,IF(D565=List!$A$4,List!$B$4,IF(D565=List!$A$5,List!$B$5,IF(D565=List!$A$6,List!$B$6,IF(D565=List!$A$7,List!$B$7,IF(D565=List!$A$8,List!$B$8,IF(D565=List!$A$9,List!$B$9,IF(D565=List!$A$10,List!$B$10,IF(D565=List!$A$11,List!$B$11,IF(D565=List!$A$12,List!$B$12,IF(D565=List!$A$13,List!$B$13,IF(D565=List!$A$14,List!$B$14,IF(D565=List!$A$15,List!$B$15,IF(D565=List!$A$16,List!$B$16,IF(D565=List!$A$17,List!$B$17,0))))))))))))))))</f>
        <v>K</v>
      </c>
      <c r="B565" s="10" t="str">
        <f t="shared" si="68"/>
        <v>43700K</v>
      </c>
      <c r="C565" s="55">
        <v>43700</v>
      </c>
      <c r="D565" s="39" t="s">
        <v>138</v>
      </c>
      <c r="E565" s="39">
        <v>32.438499999999998</v>
      </c>
      <c r="F565" s="39">
        <v>99.166700000000006</v>
      </c>
      <c r="G565" s="39">
        <v>35.803400000000003</v>
      </c>
      <c r="H565" s="10">
        <f t="shared" si="69"/>
        <v>50.426955919686208</v>
      </c>
      <c r="I565" s="9">
        <f t="shared" si="70"/>
        <v>5.0426955919686267E-2</v>
      </c>
      <c r="J565" s="39" t="s">
        <v>164</v>
      </c>
    </row>
    <row r="566" spans="1:10" x14ac:dyDescent="0.35">
      <c r="A566" s="2" t="str">
        <f>IF(D566=List!$A$2,List!$B$2,IF(D566=List!$A$3,List!$B$3,IF(D566=List!$A$4,List!$B$4,IF(D566=List!$A$5,List!$B$5,IF(D566=List!$A$6,List!$B$6,IF(D566=List!$A$7,List!$B$7,IF(D566=List!$A$8,List!$B$8,IF(D566=List!$A$9,List!$B$9,IF(D566=List!$A$10,List!$B$10,IF(D566=List!$A$11,List!$B$11,IF(D566=List!$A$12,List!$B$12,IF(D566=List!$A$13,List!$B$13,IF(D566=List!$A$14,List!$B$14,IF(D566=List!$A$15,List!$B$15,IF(D566=List!$A$16,List!$B$16,IF(D566=List!$A$17,List!$B$17,0))))))))))))))))</f>
        <v>O</v>
      </c>
      <c r="B566" s="10" t="str">
        <f t="shared" si="68"/>
        <v>43703O</v>
      </c>
      <c r="C566" s="55">
        <v>43703</v>
      </c>
      <c r="D566" s="39" t="s">
        <v>188</v>
      </c>
      <c r="E566" s="39">
        <v>27.143799999999999</v>
      </c>
      <c r="F566" s="39">
        <v>79.998599999999996</v>
      </c>
      <c r="G566" s="39">
        <v>45.523499999999999</v>
      </c>
      <c r="H566" s="10">
        <f t="shared" si="69"/>
        <v>347.73946737098623</v>
      </c>
      <c r="I566" s="9">
        <f t="shared" si="70"/>
        <v>0.34773946737098616</v>
      </c>
      <c r="J566" s="39" t="s">
        <v>164</v>
      </c>
    </row>
    <row r="567" spans="1:10" x14ac:dyDescent="0.35">
      <c r="A567" s="2" t="str">
        <f>IF(D567=List!$A$2,List!$B$2,IF(D567=List!$A$3,List!$B$3,IF(D567=List!$A$4,List!$B$4,IF(D567=List!$A$5,List!$B$5,IF(D567=List!$A$6,List!$B$6,IF(D567=List!$A$7,List!$B$7,IF(D567=List!$A$8,List!$B$8,IF(D567=List!$A$9,List!$B$9,IF(D567=List!$A$10,List!$B$10,IF(D567=List!$A$11,List!$B$11,IF(D567=List!$A$12,List!$B$12,IF(D567=List!$A$13,List!$B$13,IF(D567=List!$A$14,List!$B$14,IF(D567=List!$A$15,List!$B$15,IF(D567=List!$A$16,List!$B$16,IF(D567=List!$A$17,List!$B$17,0))))))))))))))))</f>
        <v>N</v>
      </c>
      <c r="B567" s="10" t="str">
        <f t="shared" si="68"/>
        <v>43703N</v>
      </c>
      <c r="C567" s="55">
        <v>43703</v>
      </c>
      <c r="D567" s="39" t="s">
        <v>187</v>
      </c>
      <c r="E567" s="39">
        <v>27.535599999999999</v>
      </c>
      <c r="F567" s="39">
        <v>86.978200000000001</v>
      </c>
      <c r="G567" s="39">
        <v>45.238199999999999</v>
      </c>
      <c r="H567" s="10">
        <f t="shared" si="69"/>
        <v>297.80998812299595</v>
      </c>
      <c r="I567" s="9">
        <f t="shared" si="70"/>
        <v>0.29780998812299597</v>
      </c>
      <c r="J567" s="39" t="s">
        <v>223</v>
      </c>
    </row>
    <row r="568" spans="1:10" x14ac:dyDescent="0.35">
      <c r="A568" s="2" t="str">
        <f>IF(D568=List!$A$2,List!$B$2,IF(D568=List!$A$3,List!$B$3,IF(D568=List!$A$4,List!$B$4,IF(D568=List!$A$5,List!$B$5,IF(D568=List!$A$6,List!$B$6,IF(D568=List!$A$7,List!$B$7,IF(D568=List!$A$8,List!$B$8,IF(D568=List!$A$9,List!$B$9,IF(D568=List!$A$10,List!$B$10,IF(D568=List!$A$11,List!$B$11,IF(D568=List!$A$12,List!$B$12,IF(D568=List!$A$13,List!$B$13,IF(D568=List!$A$14,List!$B$14,IF(D568=List!$A$15,List!$B$15,IF(D568=List!$A$16,List!$B$16,IF(D568=List!$A$17,List!$B$17,0))))))))))))))))</f>
        <v>A</v>
      </c>
      <c r="B568" s="10" t="str">
        <f t="shared" si="68"/>
        <v>43703A</v>
      </c>
      <c r="C568" s="55">
        <v>43703</v>
      </c>
      <c r="D568" s="39" t="s">
        <v>76</v>
      </c>
      <c r="E568" s="39">
        <v>27.663799999999998</v>
      </c>
      <c r="F568" s="39">
        <v>92.063699999999997</v>
      </c>
      <c r="G568" s="39">
        <v>28.273800000000001</v>
      </c>
      <c r="H568" s="10">
        <f t="shared" si="69"/>
        <v>9.4720643976155703</v>
      </c>
      <c r="I568" s="9">
        <f t="shared" si="70"/>
        <v>9.4720643976156094E-3</v>
      </c>
      <c r="J568" s="39" t="s">
        <v>164</v>
      </c>
    </row>
    <row r="569" spans="1:10" x14ac:dyDescent="0.35">
      <c r="A569" s="2" t="str">
        <f>IF(D569=List!$A$2,List!$B$2,IF(D569=List!$A$3,List!$B$3,IF(D569=List!$A$4,List!$B$4,IF(D569=List!$A$5,List!$B$5,IF(D569=List!$A$6,List!$B$6,IF(D569=List!$A$7,List!$B$7,IF(D569=List!$A$8,List!$B$8,IF(D569=List!$A$9,List!$B$9,IF(D569=List!$A$10,List!$B$10,IF(D569=List!$A$11,List!$B$11,IF(D569=List!$A$12,List!$B$12,IF(D569=List!$A$13,List!$B$13,IF(D569=List!$A$14,List!$B$14,IF(D569=List!$A$15,List!$B$15,IF(D569=List!$A$16,List!$B$16,IF(D569=List!$A$17,List!$B$17,0))))))))))))))))</f>
        <v>B</v>
      </c>
      <c r="B569" s="10" t="str">
        <f t="shared" si="68"/>
        <v>43703B</v>
      </c>
      <c r="C569" s="55">
        <v>43703</v>
      </c>
      <c r="D569" s="39" t="s">
        <v>77</v>
      </c>
      <c r="E569" s="39">
        <v>27.790099999999999</v>
      </c>
      <c r="F569" s="39">
        <v>94.819199999999995</v>
      </c>
      <c r="G569" s="39">
        <v>28.0153</v>
      </c>
      <c r="H569" s="10">
        <f t="shared" si="69"/>
        <v>3.359734801750299</v>
      </c>
      <c r="I569" s="9">
        <f t="shared" si="70"/>
        <v>3.3597348017503359E-3</v>
      </c>
      <c r="J569" s="39" t="s">
        <v>164</v>
      </c>
    </row>
    <row r="570" spans="1:10" x14ac:dyDescent="0.35">
      <c r="A570" s="2" t="str">
        <f>IF(D570=List!$A$2,List!$B$2,IF(D570=List!$A$3,List!$B$3,IF(D570=List!$A$4,List!$B$4,IF(D570=List!$A$5,List!$B$5,IF(D570=List!$A$6,List!$B$6,IF(D570=List!$A$7,List!$B$7,IF(D570=List!$A$8,List!$B$8,IF(D570=List!$A$9,List!$B$9,IF(D570=List!$A$10,List!$B$10,IF(D570=List!$A$11,List!$B$11,IF(D570=List!$A$12,List!$B$12,IF(D570=List!$A$13,List!$B$13,IF(D570=List!$A$14,List!$B$14,IF(D570=List!$A$15,List!$B$15,IF(D570=List!$A$16,List!$B$16,IF(D570=List!$A$17,List!$B$17,0))))))))))))))))</f>
        <v>J</v>
      </c>
      <c r="B570" s="10" t="str">
        <f t="shared" si="68"/>
        <v>43703J</v>
      </c>
      <c r="C570" s="55">
        <v>43703</v>
      </c>
      <c r="D570" s="39" t="s">
        <v>78</v>
      </c>
      <c r="E570" s="39">
        <v>27.3127</v>
      </c>
      <c r="F570" s="39">
        <v>81.777500000000003</v>
      </c>
      <c r="G570" s="39">
        <v>30.152799999999999</v>
      </c>
      <c r="H570" s="10">
        <f t="shared" si="69"/>
        <v>52.145605969360012</v>
      </c>
      <c r="I570" s="9">
        <f t="shared" si="70"/>
        <v>5.214560596936002E-2</v>
      </c>
      <c r="J570" s="39" t="s">
        <v>164</v>
      </c>
    </row>
    <row r="571" spans="1:10" x14ac:dyDescent="0.35">
      <c r="A571" s="2" t="str">
        <f>IF(D571=List!$A$2,List!$B$2,IF(D571=List!$A$3,List!$B$3,IF(D571=List!$A$4,List!$B$4,IF(D571=List!$A$5,List!$B$5,IF(D571=List!$A$6,List!$B$6,IF(D571=List!$A$7,List!$B$7,IF(D571=List!$A$8,List!$B$8,IF(D571=List!$A$9,List!$B$9,IF(D571=List!$A$10,List!$B$10,IF(D571=List!$A$11,List!$B$11,IF(D571=List!$A$12,List!$B$12,IF(D571=List!$A$13,List!$B$13,IF(D571=List!$A$14,List!$B$14,IF(D571=List!$A$15,List!$B$15,IF(D571=List!$A$16,List!$B$16,IF(D571=List!$A$17,List!$B$17,0))))))))))))))))</f>
        <v>K</v>
      </c>
      <c r="B571" s="10" t="str">
        <f t="shared" si="68"/>
        <v>43703K</v>
      </c>
      <c r="C571" s="55">
        <v>43703</v>
      </c>
      <c r="D571" s="39" t="s">
        <v>138</v>
      </c>
      <c r="E571" s="39">
        <v>32.433</v>
      </c>
      <c r="F571" s="39">
        <v>96.014200000000002</v>
      </c>
      <c r="G571" s="39">
        <v>35.719799999999999</v>
      </c>
      <c r="H571" s="10">
        <f t="shared" si="69"/>
        <v>51.694526054871559</v>
      </c>
      <c r="I571" s="9">
        <f t="shared" si="70"/>
        <v>5.169452605487157E-2</v>
      </c>
      <c r="J571" s="39" t="s">
        <v>164</v>
      </c>
    </row>
    <row r="572" spans="1:10" x14ac:dyDescent="0.35">
      <c r="A572" s="2" t="str">
        <f>IF(D572=List!$A$2,List!$B$2,IF(D572=List!$A$3,List!$B$3,IF(D572=List!$A$4,List!$B$4,IF(D572=List!$A$5,List!$B$5,IF(D572=List!$A$6,List!$B$6,IF(D572=List!$A$7,List!$B$7,IF(D572=List!$A$8,List!$B$8,IF(D572=List!$A$9,List!$B$9,IF(D572=List!$A$10,List!$B$10,IF(D572=List!$A$11,List!$B$11,IF(D572=List!$A$12,List!$B$12,IF(D572=List!$A$13,List!$B$13,IF(D572=List!$A$14,List!$B$14,IF(D572=List!$A$15,List!$B$15,IF(D572=List!$A$16,List!$B$16,IF(D572=List!$A$17,List!$B$17,0))))))))))))))))</f>
        <v>L</v>
      </c>
      <c r="B572" s="10" t="str">
        <f t="shared" si="68"/>
        <v>43703L</v>
      </c>
      <c r="C572" s="55">
        <v>43703</v>
      </c>
      <c r="D572" s="39" t="s">
        <v>140</v>
      </c>
      <c r="E572" s="39">
        <v>27.5307</v>
      </c>
      <c r="F572" s="39">
        <v>91.275599999999997</v>
      </c>
      <c r="G572" s="39">
        <v>30.890699999999999</v>
      </c>
      <c r="H572" s="10">
        <f t="shared" si="69"/>
        <v>52.710099160874037</v>
      </c>
      <c r="I572" s="9">
        <f t="shared" si="70"/>
        <v>5.2710099160873991E-2</v>
      </c>
      <c r="J572" s="39" t="s">
        <v>164</v>
      </c>
    </row>
    <row r="573" spans="1:10" x14ac:dyDescent="0.35">
      <c r="A573" s="2" t="str">
        <f>IF(D573=List!$A$2,List!$B$2,IF(D573=List!$A$3,List!$B$3,IF(D573=List!$A$4,List!$B$4,IF(D573=List!$A$5,List!$B$5,IF(D573=List!$A$6,List!$B$6,IF(D573=List!$A$7,List!$B$7,IF(D573=List!$A$8,List!$B$8,IF(D573=List!$A$9,List!$B$9,IF(D573=List!$A$10,List!$B$10,IF(D573=List!$A$11,List!$B$11,IF(D573=List!$A$12,List!$B$12,IF(D573=List!$A$13,List!$B$13,IF(D573=List!$A$14,List!$B$14,IF(D573=List!$A$15,List!$B$15,IF(D573=List!$A$16,List!$B$16,IF(D573=List!$A$17,List!$B$17,0))))))))))))))))</f>
        <v>N</v>
      </c>
      <c r="B573" s="10" t="str">
        <f t="shared" si="68"/>
        <v>43704N</v>
      </c>
      <c r="C573" s="55">
        <v>43704</v>
      </c>
      <c r="D573" s="39" t="s">
        <v>187</v>
      </c>
      <c r="E573" s="39">
        <v>27.6496</v>
      </c>
      <c r="F573" s="39">
        <v>98.913200000000003</v>
      </c>
      <c r="G573" s="39">
        <v>43.865400000000001</v>
      </c>
      <c r="H573" s="10">
        <f t="shared" si="69"/>
        <v>227.54674195521983</v>
      </c>
      <c r="I573" s="9">
        <f t="shared" si="70"/>
        <v>0.22754674195521973</v>
      </c>
      <c r="J573" s="39" t="s">
        <v>164</v>
      </c>
    </row>
    <row r="574" spans="1:10" x14ac:dyDescent="0.35">
      <c r="A574" s="2" t="str">
        <f>IF(D574=List!$A$2,List!$B$2,IF(D574=List!$A$3,List!$B$3,IF(D574=List!$A$4,List!$B$4,IF(D574=List!$A$5,List!$B$5,IF(D574=List!$A$6,List!$B$6,IF(D574=List!$A$7,List!$B$7,IF(D574=List!$A$8,List!$B$8,IF(D574=List!$A$9,List!$B$9,IF(D574=List!$A$10,List!$B$10,IF(D574=List!$A$11,List!$B$11,IF(D574=List!$A$12,List!$B$12,IF(D574=List!$A$13,List!$B$13,IF(D574=List!$A$14,List!$B$14,IF(D574=List!$A$15,List!$B$15,IF(D574=List!$A$16,List!$B$16,IF(D574=List!$A$17,List!$B$17,0))))))))))))))))</f>
        <v>A</v>
      </c>
      <c r="B574" s="10" t="str">
        <f t="shared" si="68"/>
        <v>43705A</v>
      </c>
      <c r="C574" s="55">
        <v>43705</v>
      </c>
      <c r="D574" s="39" t="s">
        <v>76</v>
      </c>
      <c r="E574" s="39">
        <v>27.653600000000001</v>
      </c>
      <c r="F574" s="39">
        <v>84.1126</v>
      </c>
      <c r="G574" s="39">
        <v>28.232199999999999</v>
      </c>
      <c r="H574" s="10">
        <f t="shared" si="69"/>
        <v>10.248144671354398</v>
      </c>
      <c r="I574" s="9">
        <f t="shared" si="70"/>
        <v>1.0248144671354487E-2</v>
      </c>
      <c r="J574" s="39" t="s">
        <v>164</v>
      </c>
    </row>
    <row r="575" spans="1:10" x14ac:dyDescent="0.35">
      <c r="A575" s="2" t="str">
        <f>IF(D575=List!$A$2,List!$B$2,IF(D575=List!$A$3,List!$B$3,IF(D575=List!$A$4,List!$B$4,IF(D575=List!$A$5,List!$B$5,IF(D575=List!$A$6,List!$B$6,IF(D575=List!$A$7,List!$B$7,IF(D575=List!$A$8,List!$B$8,IF(D575=List!$A$9,List!$B$9,IF(D575=List!$A$10,List!$B$10,IF(D575=List!$A$11,List!$B$11,IF(D575=List!$A$12,List!$B$12,IF(D575=List!$A$13,List!$B$13,IF(D575=List!$A$14,List!$B$14,IF(D575=List!$A$15,List!$B$15,IF(D575=List!$A$16,List!$B$16,IF(D575=List!$A$17,List!$B$17,0))))))))))))))))</f>
        <v>B</v>
      </c>
      <c r="B575" s="10" t="str">
        <f t="shared" si="68"/>
        <v>43705B</v>
      </c>
      <c r="C575" s="55">
        <v>43705</v>
      </c>
      <c r="D575" s="39" t="s">
        <v>77</v>
      </c>
      <c r="E575" s="39">
        <v>26.786300000000001</v>
      </c>
      <c r="F575" s="39">
        <v>88.117800000000003</v>
      </c>
      <c r="G575" s="39">
        <v>26.949000000000002</v>
      </c>
      <c r="H575" s="10">
        <f t="shared" si="69"/>
        <v>2.6527966868575028</v>
      </c>
      <c r="I575" s="9">
        <f t="shared" si="70"/>
        <v>2.6527966868574726E-3</v>
      </c>
      <c r="J575" s="39" t="s">
        <v>164</v>
      </c>
    </row>
    <row r="576" spans="1:10" x14ac:dyDescent="0.35">
      <c r="A576" s="2" t="str">
        <f>IF(D576=List!$A$2,List!$B$2,IF(D576=List!$A$3,List!$B$3,IF(D576=List!$A$4,List!$B$4,IF(D576=List!$A$5,List!$B$5,IF(D576=List!$A$6,List!$B$6,IF(D576=List!$A$7,List!$B$7,IF(D576=List!$A$8,List!$B$8,IF(D576=List!$A$9,List!$B$9,IF(D576=List!$A$10,List!$B$10,IF(D576=List!$A$11,List!$B$11,IF(D576=List!$A$12,List!$B$12,IF(D576=List!$A$13,List!$B$13,IF(D576=List!$A$14,List!$B$14,IF(D576=List!$A$15,List!$B$15,IF(D576=List!$A$16,List!$B$16,IF(D576=List!$A$17,List!$B$17,0))))))))))))))))</f>
        <v>J</v>
      </c>
      <c r="B576" s="10" t="str">
        <f t="shared" si="68"/>
        <v>43705J</v>
      </c>
      <c r="C576" s="55">
        <v>43705</v>
      </c>
      <c r="D576" s="39" t="s">
        <v>78</v>
      </c>
      <c r="E576" s="39">
        <v>27.297799999999999</v>
      </c>
      <c r="F576" s="39">
        <v>78.857900000000001</v>
      </c>
      <c r="G576" s="39">
        <v>29.897600000000001</v>
      </c>
      <c r="H576" s="10">
        <f t="shared" si="69"/>
        <v>50.422710584347236</v>
      </c>
      <c r="I576" s="9">
        <f t="shared" si="70"/>
        <v>5.0422710584347219E-2</v>
      </c>
      <c r="J576" s="39" t="s">
        <v>164</v>
      </c>
    </row>
    <row r="577" spans="1:10" x14ac:dyDescent="0.35">
      <c r="A577" s="2" t="str">
        <f>IF(D577=List!$A$2,List!$B$2,IF(D577=List!$A$3,List!$B$3,IF(D577=List!$A$4,List!$B$4,IF(D577=List!$A$5,List!$B$5,IF(D577=List!$A$6,List!$B$6,IF(D577=List!$A$7,List!$B$7,IF(D577=List!$A$8,List!$B$8,IF(D577=List!$A$9,List!$B$9,IF(D577=List!$A$10,List!$B$10,IF(D577=List!$A$11,List!$B$11,IF(D577=List!$A$12,List!$B$12,IF(D577=List!$A$13,List!$B$13,IF(D577=List!$A$14,List!$B$14,IF(D577=List!$A$15,List!$B$15,IF(D577=List!$A$16,List!$B$16,IF(D577=List!$A$17,List!$B$17,0))))))))))))))))</f>
        <v>K</v>
      </c>
      <c r="B577" s="10" t="str">
        <f t="shared" si="68"/>
        <v>43705K</v>
      </c>
      <c r="C577" s="55">
        <v>43705</v>
      </c>
      <c r="D577" s="39" t="s">
        <v>138</v>
      </c>
      <c r="E577" s="39">
        <v>32.442300000000003</v>
      </c>
      <c r="F577" s="39">
        <v>92.831299999999999</v>
      </c>
      <c r="G577" s="39">
        <v>35.487299999999998</v>
      </c>
      <c r="H577" s="10">
        <f t="shared" si="69"/>
        <v>50.423090297901851</v>
      </c>
      <c r="I577" s="9">
        <f t="shared" si="70"/>
        <v>5.0423090297901818E-2</v>
      </c>
      <c r="J577" s="39" t="s">
        <v>164</v>
      </c>
    </row>
    <row r="578" spans="1:10" x14ac:dyDescent="0.35">
      <c r="A578" s="2" t="str">
        <f>IF(D578=List!$A$2,List!$B$2,IF(D578=List!$A$3,List!$B$3,IF(D578=List!$A$4,List!$B$4,IF(D578=List!$A$5,List!$B$5,IF(D578=List!$A$6,List!$B$6,IF(D578=List!$A$7,List!$B$7,IF(D578=List!$A$8,List!$B$8,IF(D578=List!$A$9,List!$B$9,IF(D578=List!$A$10,List!$B$10,IF(D578=List!$A$11,List!$B$11,IF(D578=List!$A$12,List!$B$12,IF(D578=List!$A$13,List!$B$13,IF(D578=List!$A$14,List!$B$14,IF(D578=List!$A$15,List!$B$15,IF(D578=List!$A$16,List!$B$16,IF(D578=List!$A$17,List!$B$17,0))))))))))))))))</f>
        <v>N</v>
      </c>
      <c r="B578" s="10" t="str">
        <f t="shared" si="68"/>
        <v>43705N</v>
      </c>
      <c r="C578" s="55">
        <v>43705</v>
      </c>
      <c r="D578" s="39" t="s">
        <v>187</v>
      </c>
      <c r="E578" s="39">
        <v>27.084900000000001</v>
      </c>
      <c r="F578" s="39">
        <v>92.185299999999998</v>
      </c>
      <c r="G578" s="39">
        <v>42.139499999999998</v>
      </c>
      <c r="H578" s="10">
        <f t="shared" si="69"/>
        <v>231.25203531775531</v>
      </c>
      <c r="I578" s="9">
        <f t="shared" si="70"/>
        <v>0.23125203531775529</v>
      </c>
      <c r="J578" s="39" t="s">
        <v>164</v>
      </c>
    </row>
    <row r="579" spans="1:10" x14ac:dyDescent="0.35">
      <c r="A579" s="2" t="str">
        <f>IF(D579=List!$A$2,List!$B$2,IF(D579=List!$A$3,List!$B$3,IF(D579=List!$A$4,List!$B$4,IF(D579=List!$A$5,List!$B$5,IF(D579=List!$A$6,List!$B$6,IF(D579=List!$A$7,List!$B$7,IF(D579=List!$A$8,List!$B$8,IF(D579=List!$A$9,List!$B$9,IF(D579=List!$A$10,List!$B$10,IF(D579=List!$A$11,List!$B$11,IF(D579=List!$A$12,List!$B$12,IF(D579=List!$A$13,List!$B$13,IF(D579=List!$A$14,List!$B$14,IF(D579=List!$A$15,List!$B$15,IF(D579=List!$A$16,List!$B$16,IF(D579=List!$A$17,List!$B$17,0))))))))))))))))</f>
        <v>A</v>
      </c>
      <c r="B579" s="10" t="str">
        <f t="shared" si="68"/>
        <v>43707A</v>
      </c>
      <c r="C579" s="55">
        <v>43707</v>
      </c>
      <c r="D579" s="39" t="s">
        <v>76</v>
      </c>
      <c r="E579" s="39">
        <v>27.647500000000001</v>
      </c>
      <c r="F579" s="39">
        <v>95.603700000000003</v>
      </c>
      <c r="G579" s="39">
        <v>28.233499999999999</v>
      </c>
      <c r="H579" s="10">
        <f t="shared" si="69"/>
        <v>8.6232014150290706</v>
      </c>
      <c r="I579" s="9">
        <f t="shared" si="70"/>
        <v>8.6232014150288139E-3</v>
      </c>
      <c r="J579" s="39" t="s">
        <v>164</v>
      </c>
    </row>
    <row r="580" spans="1:10" x14ac:dyDescent="0.35">
      <c r="A580" s="2" t="str">
        <f>IF(D580=List!$A$2,List!$B$2,IF(D580=List!$A$3,List!$B$3,IF(D580=List!$A$4,List!$B$4,IF(D580=List!$A$5,List!$B$5,IF(D580=List!$A$6,List!$B$6,IF(D580=List!$A$7,List!$B$7,IF(D580=List!$A$8,List!$B$8,IF(D580=List!$A$9,List!$B$9,IF(D580=List!$A$10,List!$B$10,IF(D580=List!$A$11,List!$B$11,IF(D580=List!$A$12,List!$B$12,IF(D580=List!$A$13,List!$B$13,IF(D580=List!$A$14,List!$B$14,IF(D580=List!$A$15,List!$B$15,IF(D580=List!$A$16,List!$B$16,IF(D580=List!$A$17,List!$B$17,0))))))))))))))))</f>
        <v>B</v>
      </c>
      <c r="B580" s="10" t="str">
        <f t="shared" si="68"/>
        <v>43707B</v>
      </c>
      <c r="C580" s="55">
        <v>43707</v>
      </c>
      <c r="D580" s="39" t="s">
        <v>77</v>
      </c>
      <c r="E580" s="39">
        <v>26.782399999999999</v>
      </c>
      <c r="F580" s="39">
        <v>87.593599999999995</v>
      </c>
      <c r="G580" s="39">
        <v>26.890499999999999</v>
      </c>
      <c r="H580" s="10">
        <f t="shared" si="69"/>
        <v>1.7776330675928169</v>
      </c>
      <c r="I580" s="9">
        <f t="shared" si="70"/>
        <v>1.7776330675929319E-3</v>
      </c>
      <c r="J580" s="39" t="s">
        <v>164</v>
      </c>
    </row>
    <row r="581" spans="1:10" x14ac:dyDescent="0.35">
      <c r="A581" s="2" t="str">
        <f>IF(D581=List!$A$2,List!$B$2,IF(D581=List!$A$3,List!$B$3,IF(D581=List!$A$4,List!$B$4,IF(D581=List!$A$5,List!$B$5,IF(D581=List!$A$6,List!$B$6,IF(D581=List!$A$7,List!$B$7,IF(D581=List!$A$8,List!$B$8,IF(D581=List!$A$9,List!$B$9,IF(D581=List!$A$10,List!$B$10,IF(D581=List!$A$11,List!$B$11,IF(D581=List!$A$12,List!$B$12,IF(D581=List!$A$13,List!$B$13,IF(D581=List!$A$14,List!$B$14,IF(D581=List!$A$15,List!$B$15,IF(D581=List!$A$16,List!$B$16,IF(D581=List!$A$17,List!$B$17,0))))))))))))))))</f>
        <v>J</v>
      </c>
      <c r="B581" s="10" t="str">
        <f t="shared" si="68"/>
        <v>43707J</v>
      </c>
      <c r="C581" s="55">
        <v>43707</v>
      </c>
      <c r="D581" s="39" t="s">
        <v>78</v>
      </c>
      <c r="E581" s="39">
        <v>27.301500000000001</v>
      </c>
      <c r="F581" s="39">
        <v>89.352800000000002</v>
      </c>
      <c r="G581" s="39">
        <v>30.4375</v>
      </c>
      <c r="H581" s="10">
        <f t="shared" si="69"/>
        <v>50.538828356537245</v>
      </c>
      <c r="I581" s="9">
        <f t="shared" si="70"/>
        <v>5.0538828356537224E-2</v>
      </c>
      <c r="J581" s="39" t="s">
        <v>164</v>
      </c>
    </row>
    <row r="582" spans="1:10" x14ac:dyDescent="0.35">
      <c r="A582" s="2" t="str">
        <f>IF(D582=List!$A$2,List!$B$2,IF(D582=List!$A$3,List!$B$3,IF(D582=List!$A$4,List!$B$4,IF(D582=List!$A$5,List!$B$5,IF(D582=List!$A$6,List!$B$6,IF(D582=List!$A$7,List!$B$7,IF(D582=List!$A$8,List!$B$8,IF(D582=List!$A$9,List!$B$9,IF(D582=List!$A$10,List!$B$10,IF(D582=List!$A$11,List!$B$11,IF(D582=List!$A$12,List!$B$12,IF(D582=List!$A$13,List!$B$13,IF(D582=List!$A$14,List!$B$14,IF(D582=List!$A$15,List!$B$15,IF(D582=List!$A$16,List!$B$16,IF(D582=List!$A$17,List!$B$17,0))))))))))))))))</f>
        <v>K</v>
      </c>
      <c r="B582" s="10" t="str">
        <f t="shared" si="68"/>
        <v>43707K</v>
      </c>
      <c r="C582" s="55">
        <v>43707</v>
      </c>
      <c r="D582" s="39" t="s">
        <v>138</v>
      </c>
      <c r="E582" s="39">
        <v>32.424500000000002</v>
      </c>
      <c r="F582" s="39">
        <v>105.7276</v>
      </c>
      <c r="G582" s="39">
        <v>35.826799999999999</v>
      </c>
      <c r="H582" s="10">
        <f t="shared" si="69"/>
        <v>46.414135282136726</v>
      </c>
      <c r="I582" s="9">
        <f t="shared" si="70"/>
        <v>4.6414135282136781E-2</v>
      </c>
      <c r="J582" s="39" t="s">
        <v>164</v>
      </c>
    </row>
    <row r="583" spans="1:10" x14ac:dyDescent="0.35">
      <c r="A583" s="2" t="str">
        <f>IF(D583=List!$A$2,List!$B$2,IF(D583=List!$A$3,List!$B$3,IF(D583=List!$A$4,List!$B$4,IF(D583=List!$A$5,List!$B$5,IF(D583=List!$A$6,List!$B$6,IF(D583=List!$A$7,List!$B$7,IF(D583=List!$A$8,List!$B$8,IF(D583=List!$A$9,List!$B$9,IF(D583=List!$A$10,List!$B$10,IF(D583=List!$A$11,List!$B$11,IF(D583=List!$A$12,List!$B$12,IF(D583=List!$A$13,List!$B$13,IF(D583=List!$A$14,List!$B$14,IF(D583=List!$A$15,List!$B$15,IF(D583=List!$A$16,List!$B$16,IF(D583=List!$A$17,List!$B$17,0))))))))))))))))</f>
        <v>L</v>
      </c>
      <c r="B583" s="10" t="str">
        <f t="shared" si="68"/>
        <v>43707L</v>
      </c>
      <c r="C583" s="55">
        <v>43707</v>
      </c>
      <c r="D583" s="39" t="s">
        <v>140</v>
      </c>
      <c r="E583" s="39">
        <v>27.5337</v>
      </c>
      <c r="F583" s="39">
        <v>94.382499999999993</v>
      </c>
      <c r="G583" s="39">
        <v>30.8659</v>
      </c>
      <c r="H583" s="10">
        <f t="shared" si="69"/>
        <v>49.846818491880192</v>
      </c>
      <c r="I583" s="9">
        <f t="shared" si="70"/>
        <v>4.9846818491880218E-2</v>
      </c>
      <c r="J583" s="39" t="s">
        <v>164</v>
      </c>
    </row>
    <row r="584" spans="1:10" x14ac:dyDescent="0.35">
      <c r="A584" s="2" t="str">
        <f>IF(D584=List!$A$2,List!$B$2,IF(D584=List!$A$3,List!$B$3,IF(D584=List!$A$4,List!$B$4,IF(D584=List!$A$5,List!$B$5,IF(D584=List!$A$6,List!$B$6,IF(D584=List!$A$7,List!$B$7,IF(D584=List!$A$8,List!$B$8,IF(D584=List!$A$9,List!$B$9,IF(D584=List!$A$10,List!$B$10,IF(D584=List!$A$11,List!$B$11,IF(D584=List!$A$12,List!$B$12,IF(D584=List!$A$13,List!$B$13,IF(D584=List!$A$14,List!$B$14,IF(D584=List!$A$15,List!$B$15,IF(D584=List!$A$16,List!$B$16,IF(D584=List!$A$17,List!$B$17,0))))))))))))))))</f>
        <v>P</v>
      </c>
      <c r="B584" s="10" t="str">
        <f t="shared" si="68"/>
        <v>43707P</v>
      </c>
      <c r="C584" s="55">
        <v>43707</v>
      </c>
      <c r="D584" s="39" t="s">
        <v>189</v>
      </c>
      <c r="E584" s="39">
        <v>26.7044</v>
      </c>
      <c r="F584" s="39">
        <v>107.154</v>
      </c>
      <c r="G584" s="39">
        <v>30.880099999999999</v>
      </c>
      <c r="H584" s="10">
        <f t="shared" si="69"/>
        <v>51.90454644895685</v>
      </c>
      <c r="I584" s="9">
        <f t="shared" si="70"/>
        <v>5.1904546448956923E-2</v>
      </c>
      <c r="J584" s="39" t="s">
        <v>164</v>
      </c>
    </row>
    <row r="585" spans="1:10" x14ac:dyDescent="0.35">
      <c r="A585" s="2" t="str">
        <f>IF(D585=List!$A$2,List!$B$2,IF(D585=List!$A$3,List!$B$3,IF(D585=List!$A$4,List!$B$4,IF(D585=List!$A$5,List!$B$5,IF(D585=List!$A$6,List!$B$6,IF(D585=List!$A$7,List!$B$7,IF(D585=List!$A$8,List!$B$8,IF(D585=List!$A$9,List!$B$9,IF(D585=List!$A$10,List!$B$10,IF(D585=List!$A$11,List!$B$11,IF(D585=List!$A$12,List!$B$12,IF(D585=List!$A$13,List!$B$13,IF(D585=List!$A$14,List!$B$14,IF(D585=List!$A$15,List!$B$15,IF(D585=List!$A$16,List!$B$16,IF(D585=List!$A$17,List!$B$17,0))))))))))))))))</f>
        <v>A</v>
      </c>
      <c r="B585" s="10" t="str">
        <f t="shared" si="68"/>
        <v>43710A</v>
      </c>
      <c r="C585" s="55">
        <v>43710</v>
      </c>
      <c r="D585" s="39" t="s">
        <v>76</v>
      </c>
      <c r="E585" s="39">
        <v>27.633199999999999</v>
      </c>
      <c r="F585" s="39">
        <v>89.356399999999994</v>
      </c>
      <c r="G585" s="39">
        <v>28.1128</v>
      </c>
      <c r="H585" s="10">
        <f t="shared" si="69"/>
        <v>7.7701739378386314</v>
      </c>
      <c r="I585" s="9">
        <f t="shared" si="70"/>
        <v>7.7701739378385204E-3</v>
      </c>
      <c r="J585" s="39" t="s">
        <v>164</v>
      </c>
    </row>
    <row r="586" spans="1:10" x14ac:dyDescent="0.35">
      <c r="A586" s="2" t="str">
        <f>IF(D586=List!$A$2,List!$B$2,IF(D586=List!$A$3,List!$B$3,IF(D586=List!$A$4,List!$B$4,IF(D586=List!$A$5,List!$B$5,IF(D586=List!$A$6,List!$B$6,IF(D586=List!$A$7,List!$B$7,IF(D586=List!$A$8,List!$B$8,IF(D586=List!$A$9,List!$B$9,IF(D586=List!$A$10,List!$B$10,IF(D586=List!$A$11,List!$B$11,IF(D586=List!$A$12,List!$B$12,IF(D586=List!$A$13,List!$B$13,IF(D586=List!$A$14,List!$B$14,IF(D586=List!$A$15,List!$B$15,IF(D586=List!$A$16,List!$B$16,IF(D586=List!$A$17,List!$B$17,0))))))))))))))))</f>
        <v>B</v>
      </c>
      <c r="B586" s="10" t="str">
        <f t="shared" si="68"/>
        <v>43710B</v>
      </c>
      <c r="C586" s="55">
        <v>43710</v>
      </c>
      <c r="D586" s="39" t="s">
        <v>77</v>
      </c>
      <c r="E586" s="39">
        <v>26.780100000000001</v>
      </c>
      <c r="F586" s="39">
        <v>92.353099999999998</v>
      </c>
      <c r="G586" s="354">
        <v>26.944400000000002</v>
      </c>
      <c r="H586" s="10">
        <f t="shared" si="69"/>
        <v>2.505604440852192</v>
      </c>
      <c r="I586" s="9">
        <f t="shared" si="70"/>
        <v>2.5056044408521272E-3</v>
      </c>
      <c r="J586" s="39" t="s">
        <v>164</v>
      </c>
    </row>
    <row r="587" spans="1:10" x14ac:dyDescent="0.35">
      <c r="A587" s="2" t="str">
        <f>IF(D587=List!$A$2,List!$B$2,IF(D587=List!$A$3,List!$B$3,IF(D587=List!$A$4,List!$B$4,IF(D587=List!$A$5,List!$B$5,IF(D587=List!$A$6,List!$B$6,IF(D587=List!$A$7,List!$B$7,IF(D587=List!$A$8,List!$B$8,IF(D587=List!$A$9,List!$B$9,IF(D587=List!$A$10,List!$B$10,IF(D587=List!$A$11,List!$B$11,IF(D587=List!$A$12,List!$B$12,IF(D587=List!$A$13,List!$B$13,IF(D587=List!$A$14,List!$B$14,IF(D587=List!$A$15,List!$B$15,IF(D587=List!$A$16,List!$B$16,IF(D587=List!$A$17,List!$B$17,0))))))))))))))))</f>
        <v>J</v>
      </c>
      <c r="B587" s="10" t="str">
        <f t="shared" si="68"/>
        <v>43710J</v>
      </c>
      <c r="C587" s="55">
        <v>43710</v>
      </c>
      <c r="D587" s="39" t="s">
        <v>78</v>
      </c>
      <c r="E587" s="39">
        <v>29.626300000000001</v>
      </c>
      <c r="F587" s="39">
        <v>90.549400000000006</v>
      </c>
      <c r="G587" s="39">
        <v>33.0032</v>
      </c>
      <c r="H587" s="10">
        <f t="shared" si="69"/>
        <v>55.428893145621267</v>
      </c>
      <c r="I587" s="9">
        <f t="shared" si="70"/>
        <v>5.5428893145621272E-2</v>
      </c>
      <c r="J587" s="39" t="s">
        <v>164</v>
      </c>
    </row>
    <row r="588" spans="1:10" x14ac:dyDescent="0.35">
      <c r="A588" s="2" t="str">
        <f>IF(D588=List!$A$2,List!$B$2,IF(D588=List!$A$3,List!$B$3,IF(D588=List!$A$4,List!$B$4,IF(D588=List!$A$5,List!$B$5,IF(D588=List!$A$6,List!$B$6,IF(D588=List!$A$7,List!$B$7,IF(D588=List!$A$8,List!$B$8,IF(D588=List!$A$9,List!$B$9,IF(D588=List!$A$10,List!$B$10,IF(D588=List!$A$11,List!$B$11,IF(D588=List!$A$12,List!$B$12,IF(D588=List!$A$13,List!$B$13,IF(D588=List!$A$14,List!$B$14,IF(D588=List!$A$15,List!$B$15,IF(D588=List!$A$16,List!$B$16,IF(D588=List!$A$17,List!$B$17,0))))))))))))))))</f>
        <v>K</v>
      </c>
      <c r="B588" s="10" t="str">
        <f t="shared" si="68"/>
        <v>43710K</v>
      </c>
      <c r="C588" s="55">
        <v>43710</v>
      </c>
      <c r="D588" s="39" t="s">
        <v>138</v>
      </c>
      <c r="E588" s="39">
        <v>32.245600000000003</v>
      </c>
      <c r="F588" s="39">
        <v>93.953199999999995</v>
      </c>
      <c r="G588" s="39">
        <v>36.042299999999997</v>
      </c>
      <c r="H588" s="10">
        <f t="shared" si="69"/>
        <v>61.527267305809893</v>
      </c>
      <c r="I588" s="9">
        <f t="shared" si="70"/>
        <v>6.152726730580993E-2</v>
      </c>
      <c r="J588" s="39" t="s">
        <v>164</v>
      </c>
    </row>
    <row r="589" spans="1:10" x14ac:dyDescent="0.35">
      <c r="A589" s="2" t="str">
        <f>IF(D589=List!$A$2,List!$B$2,IF(D589=List!$A$3,List!$B$3,IF(D589=List!$A$4,List!$B$4,IF(D589=List!$A$5,List!$B$5,IF(D589=List!$A$6,List!$B$6,IF(D589=List!$A$7,List!$B$7,IF(D589=List!$A$8,List!$B$8,IF(D589=List!$A$9,List!$B$9,IF(D589=List!$A$10,List!$B$10,IF(D589=List!$A$11,List!$B$11,IF(D589=List!$A$12,List!$B$12,IF(D589=List!$A$13,List!$B$13,IF(D589=List!$A$14,List!$B$14,IF(D589=List!$A$15,List!$B$15,IF(D589=List!$A$16,List!$B$16,IF(D589=List!$A$17,List!$B$17,0))))))))))))))))</f>
        <v>L</v>
      </c>
      <c r="B589" s="10" t="str">
        <f t="shared" si="68"/>
        <v>43710L</v>
      </c>
      <c r="C589" s="55">
        <v>43710</v>
      </c>
      <c r="D589" s="39" t="s">
        <v>140</v>
      </c>
      <c r="E589" s="39">
        <v>27.562999999999999</v>
      </c>
      <c r="F589" s="39">
        <v>71.725800000000007</v>
      </c>
      <c r="G589" s="39">
        <v>29.991</v>
      </c>
      <c r="H589" s="10">
        <f t="shared" si="69"/>
        <v>54.978398108815583</v>
      </c>
      <c r="I589" s="9">
        <f t="shared" si="70"/>
        <v>5.4978398108815552E-2</v>
      </c>
      <c r="J589" s="39" t="s">
        <v>164</v>
      </c>
    </row>
    <row r="590" spans="1:10" x14ac:dyDescent="0.35">
      <c r="A590" s="2" t="str">
        <f>IF(D590=List!$A$2,List!$B$2,IF(D590=List!$A$3,List!$B$3,IF(D590=List!$A$4,List!$B$4,IF(D590=List!$A$5,List!$B$5,IF(D590=List!$A$6,List!$B$6,IF(D590=List!$A$7,List!$B$7,IF(D590=List!$A$8,List!$B$8,IF(D590=List!$A$9,List!$B$9,IF(D590=List!$A$10,List!$B$10,IF(D590=List!$A$11,List!$B$11,IF(D590=List!$A$12,List!$B$12,IF(D590=List!$A$13,List!$B$13,IF(D590=List!$A$14,List!$B$14,IF(D590=List!$A$15,List!$B$15,IF(D590=List!$A$16,List!$B$16,IF(D590=List!$A$17,List!$B$17,0))))))))))))))))</f>
        <v>P</v>
      </c>
      <c r="B590" s="10" t="str">
        <f t="shared" si="68"/>
        <v>43710P</v>
      </c>
      <c r="C590" s="55">
        <v>43710</v>
      </c>
      <c r="D590" s="39" t="s">
        <v>189</v>
      </c>
      <c r="E590" s="39">
        <v>27.557099999999998</v>
      </c>
      <c r="F590" s="39">
        <v>92.085999999999999</v>
      </c>
      <c r="G590" s="39">
        <v>29.555700000000002</v>
      </c>
      <c r="H590" s="10">
        <f t="shared" si="69"/>
        <v>30.972169059134799</v>
      </c>
      <c r="I590" s="9">
        <f t="shared" si="70"/>
        <v>3.0972169059134691E-2</v>
      </c>
      <c r="J590" s="39" t="s">
        <v>164</v>
      </c>
    </row>
    <row r="591" spans="1:10" x14ac:dyDescent="0.35">
      <c r="A591" s="2" t="str">
        <f>IF(D591=List!$A$2,List!$B$2,IF(D591=List!$A$3,List!$B$3,IF(D591=List!$A$4,List!$B$4,IF(D591=List!$A$5,List!$B$5,IF(D591=List!$A$6,List!$B$6,IF(D591=List!$A$7,List!$B$7,IF(D591=List!$A$8,List!$B$8,IF(D591=List!$A$9,List!$B$9,IF(D591=List!$A$10,List!$B$10,IF(D591=List!$A$11,List!$B$11,IF(D591=List!$A$12,List!$B$12,IF(D591=List!$A$13,List!$B$13,IF(D591=List!$A$14,List!$B$14,IF(D591=List!$A$15,List!$B$15,IF(D591=List!$A$16,List!$B$16,IF(D591=List!$A$17,List!$B$17,0))))))))))))))))</f>
        <v>N</v>
      </c>
      <c r="B591" s="10" t="str">
        <f t="shared" si="68"/>
        <v>43710N</v>
      </c>
      <c r="C591" s="55">
        <v>43710</v>
      </c>
      <c r="D591" s="39" t="s">
        <v>187</v>
      </c>
      <c r="E591" s="39">
        <v>32.427100000000003</v>
      </c>
      <c r="F591" s="39">
        <v>104.2966</v>
      </c>
      <c r="G591" s="39">
        <v>63.587699999999998</v>
      </c>
      <c r="H591" s="10">
        <f t="shared" si="69"/>
        <v>433.57196028913518</v>
      </c>
      <c r="I591" s="9">
        <f t="shared" si="70"/>
        <v>0.43357196028913503</v>
      </c>
      <c r="J591" s="39" t="s">
        <v>226</v>
      </c>
    </row>
    <row r="592" spans="1:10" x14ac:dyDescent="0.35">
      <c r="A592" s="2" t="str">
        <f>IF(D592=List!$A$2,List!$B$2,IF(D592=List!$A$3,List!$B$3,IF(D592=List!$A$4,List!$B$4,IF(D592=List!$A$5,List!$B$5,IF(D592=List!$A$6,List!$B$6,IF(D592=List!$A$7,List!$B$7,IF(D592=List!$A$8,List!$B$8,IF(D592=List!$A$9,List!$B$9,IF(D592=List!$A$10,List!$B$10,IF(D592=List!$A$11,List!$B$11,IF(D592=List!$A$12,List!$B$12,IF(D592=List!$A$13,List!$B$13,IF(D592=List!$A$14,List!$B$14,IF(D592=List!$A$15,List!$B$15,IF(D592=List!$A$16,List!$B$16,IF(D592=List!$A$17,List!$B$17,0))))))))))))))))</f>
        <v>A</v>
      </c>
      <c r="B592" s="10" t="str">
        <f t="shared" si="68"/>
        <v>43712A</v>
      </c>
      <c r="C592" s="55">
        <v>43712</v>
      </c>
      <c r="D592" s="39" t="s">
        <v>76</v>
      </c>
      <c r="E592" s="39">
        <v>27.6328</v>
      </c>
      <c r="F592" s="39">
        <v>98.325800000000001</v>
      </c>
      <c r="G592" s="39">
        <v>28.542999999999999</v>
      </c>
      <c r="H592" s="10">
        <f t="shared" si="69"/>
        <v>12.875390774192633</v>
      </c>
      <c r="I592" s="9">
        <f t="shared" si="70"/>
        <v>1.287539077419253E-2</v>
      </c>
      <c r="J592" s="39" t="s">
        <v>164</v>
      </c>
    </row>
    <row r="593" spans="1:10" x14ac:dyDescent="0.35">
      <c r="A593" s="2" t="str">
        <f>IF(D593=List!$A$2,List!$B$2,IF(D593=List!$A$3,List!$B$3,IF(D593=List!$A$4,List!$B$4,IF(D593=List!$A$5,List!$B$5,IF(D593=List!$A$6,List!$B$6,IF(D593=List!$A$7,List!$B$7,IF(D593=List!$A$8,List!$B$8,IF(D593=List!$A$9,List!$B$9,IF(D593=List!$A$10,List!$B$10,IF(D593=List!$A$11,List!$B$11,IF(D593=List!$A$12,List!$B$12,IF(D593=List!$A$13,List!$B$13,IF(D593=List!$A$14,List!$B$14,IF(D593=List!$A$15,List!$B$15,IF(D593=List!$A$16,List!$B$16,IF(D593=List!$A$17,List!$B$17,0))))))))))))))))</f>
        <v>B</v>
      </c>
      <c r="B593" s="10" t="str">
        <f t="shared" ref="B593:B606" si="71">+CONCATENATE(C593,A593)</f>
        <v>43712B</v>
      </c>
      <c r="C593" s="55">
        <v>43712</v>
      </c>
      <c r="D593" s="39" t="s">
        <v>77</v>
      </c>
      <c r="E593" s="39">
        <v>26.778099999999998</v>
      </c>
      <c r="F593" s="39">
        <v>94.162700000000001</v>
      </c>
      <c r="G593" s="39">
        <v>27.022500000000001</v>
      </c>
      <c r="H593" s="10">
        <f t="shared" ref="H593:H606" si="72">IFERROR((G593-E593)/(F593-E593)*1000,0)</f>
        <v>3.6269414673382698</v>
      </c>
      <c r="I593" s="9">
        <f t="shared" ref="I593:I606" si="73">IFERROR(1-(F593-G593)/(F593-E593),0)</f>
        <v>3.6269414673384404E-3</v>
      </c>
      <c r="J593" s="39" t="s">
        <v>164</v>
      </c>
    </row>
    <row r="594" spans="1:10" x14ac:dyDescent="0.35">
      <c r="A594" s="2" t="str">
        <f>IF(D594=List!$A$2,List!$B$2,IF(D594=List!$A$3,List!$B$3,IF(D594=List!$A$4,List!$B$4,IF(D594=List!$A$5,List!$B$5,IF(D594=List!$A$6,List!$B$6,IF(D594=List!$A$7,List!$B$7,IF(D594=List!$A$8,List!$B$8,IF(D594=List!$A$9,List!$B$9,IF(D594=List!$A$10,List!$B$10,IF(D594=List!$A$11,List!$B$11,IF(D594=List!$A$12,List!$B$12,IF(D594=List!$A$13,List!$B$13,IF(D594=List!$A$14,List!$B$14,IF(D594=List!$A$15,List!$B$15,IF(D594=List!$A$16,List!$B$16,IF(D594=List!$A$17,List!$B$17,0))))))))))))))))</f>
        <v>J</v>
      </c>
      <c r="B594" s="10" t="str">
        <f t="shared" si="71"/>
        <v>43712J</v>
      </c>
      <c r="C594" s="55">
        <v>43712</v>
      </c>
      <c r="D594" s="39" t="s">
        <v>78</v>
      </c>
      <c r="E594" s="39">
        <v>29.621700000000001</v>
      </c>
      <c r="F594" s="39">
        <v>92.350200000000001</v>
      </c>
      <c r="G594" s="39">
        <v>32.733499999999999</v>
      </c>
      <c r="H594" s="10">
        <f t="shared" si="72"/>
        <v>49.607435216847193</v>
      </c>
      <c r="I594" s="9">
        <f t="shared" si="73"/>
        <v>4.9607435216847184E-2</v>
      </c>
      <c r="J594" s="39" t="s">
        <v>164</v>
      </c>
    </row>
    <row r="595" spans="1:10" x14ac:dyDescent="0.35">
      <c r="A595" s="2" t="str">
        <f>IF(D595=List!$A$2,List!$B$2,IF(D595=List!$A$3,List!$B$3,IF(D595=List!$A$4,List!$B$4,IF(D595=List!$A$5,List!$B$5,IF(D595=List!$A$6,List!$B$6,IF(D595=List!$A$7,List!$B$7,IF(D595=List!$A$8,List!$B$8,IF(D595=List!$A$9,List!$B$9,IF(D595=List!$A$10,List!$B$10,IF(D595=List!$A$11,List!$B$11,IF(D595=List!$A$12,List!$B$12,IF(D595=List!$A$13,List!$B$13,IF(D595=List!$A$14,List!$B$14,IF(D595=List!$A$15,List!$B$15,IF(D595=List!$A$16,List!$B$16,IF(D595=List!$A$17,List!$B$17,0))))))))))))))))</f>
        <v>K</v>
      </c>
      <c r="B595" s="10" t="str">
        <f t="shared" si="71"/>
        <v>43712K</v>
      </c>
      <c r="C595" s="55">
        <v>43712</v>
      </c>
      <c r="D595" s="39" t="s">
        <v>138</v>
      </c>
      <c r="E595" s="39">
        <v>32.422899999999998</v>
      </c>
      <c r="F595" s="39">
        <v>95.748699999999999</v>
      </c>
      <c r="G595" s="39">
        <v>35.643300000000004</v>
      </c>
      <c r="H595" s="10">
        <f t="shared" si="72"/>
        <v>50.854470058017505</v>
      </c>
      <c r="I595" s="9">
        <f t="shared" si="73"/>
        <v>5.0854470058017465E-2</v>
      </c>
      <c r="J595" s="39" t="s">
        <v>164</v>
      </c>
    </row>
    <row r="596" spans="1:10" x14ac:dyDescent="0.35">
      <c r="A596" s="2" t="str">
        <f>IF(D596=List!$A$2,List!$B$2,IF(D596=List!$A$3,List!$B$3,IF(D596=List!$A$4,List!$B$4,IF(D596=List!$A$5,List!$B$5,IF(D596=List!$A$6,List!$B$6,IF(D596=List!$A$7,List!$B$7,IF(D596=List!$A$8,List!$B$8,IF(D596=List!$A$9,List!$B$9,IF(D596=List!$A$10,List!$B$10,IF(D596=List!$A$11,List!$B$11,IF(D596=List!$A$12,List!$B$12,IF(D596=List!$A$13,List!$B$13,IF(D596=List!$A$14,List!$B$14,IF(D596=List!$A$15,List!$B$15,IF(D596=List!$A$16,List!$B$16,IF(D596=List!$A$17,List!$B$17,0))))))))))))))))</f>
        <v>L</v>
      </c>
      <c r="B596" s="10" t="str">
        <f t="shared" si="71"/>
        <v>43712L</v>
      </c>
      <c r="C596" s="55">
        <v>43712</v>
      </c>
      <c r="D596" s="39" t="s">
        <v>140</v>
      </c>
      <c r="E596" s="39">
        <v>27.5276</v>
      </c>
      <c r="F596" s="39">
        <v>85.8185</v>
      </c>
      <c r="G596" s="39">
        <v>30.840599999999998</v>
      </c>
      <c r="H596" s="10">
        <f t="shared" si="72"/>
        <v>56.835629575113764</v>
      </c>
      <c r="I596" s="9">
        <f t="shared" si="73"/>
        <v>5.6835629575113678E-2</v>
      </c>
      <c r="J596" s="39" t="s">
        <v>164</v>
      </c>
    </row>
    <row r="597" spans="1:10" x14ac:dyDescent="0.35">
      <c r="A597" s="2" t="str">
        <f>IF(D597=List!$A$2,List!$B$2,IF(D597=List!$A$3,List!$B$3,IF(D597=List!$A$4,List!$B$4,IF(D597=List!$A$5,List!$B$5,IF(D597=List!$A$6,List!$B$6,IF(D597=List!$A$7,List!$B$7,IF(D597=List!$A$8,List!$B$8,IF(D597=List!$A$9,List!$B$9,IF(D597=List!$A$10,List!$B$10,IF(D597=List!$A$11,List!$B$11,IF(D597=List!$A$12,List!$B$12,IF(D597=List!$A$13,List!$B$13,IF(D597=List!$A$14,List!$B$14,IF(D597=List!$A$15,List!$B$15,IF(D597=List!$A$16,List!$B$16,IF(D597=List!$A$17,List!$B$17,0))))))))))))))))</f>
        <v>A</v>
      </c>
      <c r="B597" s="10" t="str">
        <f t="shared" si="71"/>
        <v>43714A</v>
      </c>
      <c r="C597" s="55">
        <v>43714</v>
      </c>
      <c r="D597" s="39" t="s">
        <v>76</v>
      </c>
      <c r="E597" s="39">
        <v>27.637499999999999</v>
      </c>
      <c r="F597" s="39">
        <v>93.054500000000004</v>
      </c>
      <c r="G597" s="39">
        <v>28.453499999999998</v>
      </c>
      <c r="H597" s="10">
        <f t="shared" si="72"/>
        <v>12.473821789443095</v>
      </c>
      <c r="I597" s="9">
        <f t="shared" si="73"/>
        <v>1.2473821789443118E-2</v>
      </c>
      <c r="J597" s="39" t="s">
        <v>164</v>
      </c>
    </row>
    <row r="598" spans="1:10" x14ac:dyDescent="0.35">
      <c r="A598" s="2" t="str">
        <f>IF(D598=List!$A$2,List!$B$2,IF(D598=List!$A$3,List!$B$3,IF(D598=List!$A$4,List!$B$4,IF(D598=List!$A$5,List!$B$5,IF(D598=List!$A$6,List!$B$6,IF(D598=List!$A$7,List!$B$7,IF(D598=List!$A$8,List!$B$8,IF(D598=List!$A$9,List!$B$9,IF(D598=List!$A$10,List!$B$10,IF(D598=List!$A$11,List!$B$11,IF(D598=List!$A$12,List!$B$12,IF(D598=List!$A$13,List!$B$13,IF(D598=List!$A$14,List!$B$14,IF(D598=List!$A$15,List!$B$15,IF(D598=List!$A$16,List!$B$16,IF(D598=List!$A$17,List!$B$17,0))))))))))))))))</f>
        <v>B</v>
      </c>
      <c r="B598" s="10" t="str">
        <f t="shared" si="71"/>
        <v>43714B</v>
      </c>
      <c r="C598" s="55">
        <v>43714</v>
      </c>
      <c r="D598" s="39" t="s">
        <v>77</v>
      </c>
      <c r="E598" s="39">
        <v>26.776800000000001</v>
      </c>
      <c r="F598" s="39">
        <v>83.005600000000001</v>
      </c>
      <c r="G598" s="39">
        <v>26.991299999999999</v>
      </c>
      <c r="H598" s="10">
        <f t="shared" si="72"/>
        <v>3.814771078166304</v>
      </c>
      <c r="I598" s="9">
        <f t="shared" si="73"/>
        <v>3.8147710781661903E-3</v>
      </c>
      <c r="J598" s="39" t="s">
        <v>164</v>
      </c>
    </row>
    <row r="599" spans="1:10" x14ac:dyDescent="0.35">
      <c r="A599" s="2" t="str">
        <f>IF(D599=List!$A$2,List!$B$2,IF(D599=List!$A$3,List!$B$3,IF(D599=List!$A$4,List!$B$4,IF(D599=List!$A$5,List!$B$5,IF(D599=List!$A$6,List!$B$6,IF(D599=List!$A$7,List!$B$7,IF(D599=List!$A$8,List!$B$8,IF(D599=List!$A$9,List!$B$9,IF(D599=List!$A$10,List!$B$10,IF(D599=List!$A$11,List!$B$11,IF(D599=List!$A$12,List!$B$12,IF(D599=List!$A$13,List!$B$13,IF(D599=List!$A$14,List!$B$14,IF(D599=List!$A$15,List!$B$15,IF(D599=List!$A$16,List!$B$16,IF(D599=List!$A$17,List!$B$17,0))))))))))))))))</f>
        <v>J</v>
      </c>
      <c r="B599" s="10" t="str">
        <f t="shared" si="71"/>
        <v>43714J</v>
      </c>
      <c r="C599" s="55">
        <v>43714</v>
      </c>
      <c r="D599" s="39" t="s">
        <v>78</v>
      </c>
      <c r="E599" s="39">
        <v>29.619700000000002</v>
      </c>
      <c r="F599" s="39">
        <v>81.397599999999997</v>
      </c>
      <c r="G599" s="39">
        <v>32.370800000000003</v>
      </c>
      <c r="H599" s="10">
        <f t="shared" si="72"/>
        <v>53.132707197472307</v>
      </c>
      <c r="I599" s="9">
        <f t="shared" si="73"/>
        <v>5.3132707197472318E-2</v>
      </c>
      <c r="J599" s="39" t="s">
        <v>164</v>
      </c>
    </row>
    <row r="600" spans="1:10" x14ac:dyDescent="0.35">
      <c r="A600" s="2" t="str">
        <f>IF(D600=List!$A$2,List!$B$2,IF(D600=List!$A$3,List!$B$3,IF(D600=List!$A$4,List!$B$4,IF(D600=List!$A$5,List!$B$5,IF(D600=List!$A$6,List!$B$6,IF(D600=List!$A$7,List!$B$7,IF(D600=List!$A$8,List!$B$8,IF(D600=List!$A$9,List!$B$9,IF(D600=List!$A$10,List!$B$10,IF(D600=List!$A$11,List!$B$11,IF(D600=List!$A$12,List!$B$12,IF(D600=List!$A$13,List!$B$13,IF(D600=List!$A$14,List!$B$14,IF(D600=List!$A$15,List!$B$15,IF(D600=List!$A$16,List!$B$16,IF(D600=List!$A$17,List!$B$17,0))))))))))))))))</f>
        <v>A</v>
      </c>
      <c r="B600" s="10" t="str">
        <f t="shared" si="71"/>
        <v>43717A</v>
      </c>
      <c r="C600" s="55">
        <v>43717</v>
      </c>
      <c r="D600" s="39" t="s">
        <v>76</v>
      </c>
      <c r="E600" s="39">
        <v>27.665800000000001</v>
      </c>
      <c r="F600" s="39">
        <v>93.853200000000001</v>
      </c>
      <c r="G600" s="39">
        <v>27.892600000000002</v>
      </c>
      <c r="H600" s="10">
        <f t="shared" si="72"/>
        <v>3.4266340723461077</v>
      </c>
      <c r="I600" s="9">
        <f t="shared" si="73"/>
        <v>3.426634072346002E-3</v>
      </c>
      <c r="J600" s="39" t="s">
        <v>164</v>
      </c>
    </row>
    <row r="601" spans="1:10" x14ac:dyDescent="0.35">
      <c r="A601" s="2" t="str">
        <f>IF(D601=List!$A$2,List!$B$2,IF(D601=List!$A$3,List!$B$3,IF(D601=List!$A$4,List!$B$4,IF(D601=List!$A$5,List!$B$5,IF(D601=List!$A$6,List!$B$6,IF(D601=List!$A$7,List!$B$7,IF(D601=List!$A$8,List!$B$8,IF(D601=List!$A$9,List!$B$9,IF(D601=List!$A$10,List!$B$10,IF(D601=List!$A$11,List!$B$11,IF(D601=List!$A$12,List!$B$12,IF(D601=List!$A$13,List!$B$13,IF(D601=List!$A$14,List!$B$14,IF(D601=List!$A$15,List!$B$15,IF(D601=List!$A$16,List!$B$16,IF(D601=List!$A$17,List!$B$17,0))))))))))))))))</f>
        <v>B</v>
      </c>
      <c r="B601" s="10" t="str">
        <f t="shared" si="71"/>
        <v>43717B</v>
      </c>
      <c r="C601" s="55">
        <v>43717</v>
      </c>
      <c r="D601" s="39" t="s">
        <v>77</v>
      </c>
      <c r="E601" s="39">
        <v>26.7075</v>
      </c>
      <c r="F601" s="39">
        <v>97.839600000000004</v>
      </c>
      <c r="G601" s="39">
        <v>26.842700000000001</v>
      </c>
      <c r="H601" s="10">
        <f t="shared" si="72"/>
        <v>1.900688999762429</v>
      </c>
      <c r="I601" s="9">
        <f t="shared" si="73"/>
        <v>1.9006889997623677E-3</v>
      </c>
      <c r="J601" s="39" t="s">
        <v>164</v>
      </c>
    </row>
    <row r="602" spans="1:10" x14ac:dyDescent="0.35">
      <c r="A602" s="2" t="str">
        <f>IF(D602=List!$A$2,List!$B$2,IF(D602=List!$A$3,List!$B$3,IF(D602=List!$A$4,List!$B$4,IF(D602=List!$A$5,List!$B$5,IF(D602=List!$A$6,List!$B$6,IF(D602=List!$A$7,List!$B$7,IF(D602=List!$A$8,List!$B$8,IF(D602=List!$A$9,List!$B$9,IF(D602=List!$A$10,List!$B$10,IF(D602=List!$A$11,List!$B$11,IF(D602=List!$A$12,List!$B$12,IF(D602=List!$A$13,List!$B$13,IF(D602=List!$A$14,List!$B$14,IF(D602=List!$A$15,List!$B$15,IF(D602=List!$A$16,List!$B$16,IF(D602=List!$A$17,List!$B$17,0))))))))))))))))</f>
        <v>J</v>
      </c>
      <c r="B602" s="10" t="str">
        <f t="shared" si="71"/>
        <v>43717J</v>
      </c>
      <c r="C602" s="55">
        <v>43717</v>
      </c>
      <c r="D602" s="39" t="s">
        <v>78</v>
      </c>
      <c r="E602" s="39">
        <v>29.642099999999999</v>
      </c>
      <c r="F602" s="39">
        <v>87.729500000000002</v>
      </c>
      <c r="G602" s="39">
        <v>32.661499999999997</v>
      </c>
      <c r="H602" s="10">
        <f t="shared" si="72"/>
        <v>51.980291767233467</v>
      </c>
      <c r="I602" s="9">
        <f t="shared" si="73"/>
        <v>5.1980291767233511E-2</v>
      </c>
      <c r="J602" s="39" t="s">
        <v>164</v>
      </c>
    </row>
    <row r="603" spans="1:10" x14ac:dyDescent="0.35">
      <c r="A603" s="2" t="str">
        <f>IF(D603=List!$A$2,List!$B$2,IF(D603=List!$A$3,List!$B$3,IF(D603=List!$A$4,List!$B$4,IF(D603=List!$A$5,List!$B$5,IF(D603=List!$A$6,List!$B$6,IF(D603=List!$A$7,List!$B$7,IF(D603=List!$A$8,List!$B$8,IF(D603=List!$A$9,List!$B$9,IF(D603=List!$A$10,List!$B$10,IF(D603=List!$A$11,List!$B$11,IF(D603=List!$A$12,List!$B$12,IF(D603=List!$A$13,List!$B$13,IF(D603=List!$A$14,List!$B$14,IF(D603=List!$A$15,List!$B$15,IF(D603=List!$A$16,List!$B$16,IF(D603=List!$A$17,List!$B$17,0))))))))))))))))</f>
        <v>K</v>
      </c>
      <c r="B603" s="10" t="str">
        <f t="shared" si="71"/>
        <v>43717K</v>
      </c>
      <c r="C603" s="55">
        <v>43717</v>
      </c>
      <c r="D603" s="39" t="s">
        <v>138</v>
      </c>
      <c r="E603" s="39">
        <v>32.447099999999999</v>
      </c>
      <c r="F603" s="39">
        <v>100.5693</v>
      </c>
      <c r="G603" s="39">
        <v>36.0916</v>
      </c>
      <c r="H603" s="10">
        <f t="shared" si="72"/>
        <v>53.499446582758644</v>
      </c>
      <c r="I603" s="9">
        <f t="shared" si="73"/>
        <v>5.3499446582758514E-2</v>
      </c>
      <c r="J603" s="39" t="s">
        <v>164</v>
      </c>
    </row>
    <row r="604" spans="1:10" x14ac:dyDescent="0.35">
      <c r="A604" s="2" t="str">
        <f>IF(D604=List!$A$2,List!$B$2,IF(D604=List!$A$3,List!$B$3,IF(D604=List!$A$4,List!$B$4,IF(D604=List!$A$5,List!$B$5,IF(D604=List!$A$6,List!$B$6,IF(D604=List!$A$7,List!$B$7,IF(D604=List!$A$8,List!$B$8,IF(D604=List!$A$9,List!$B$9,IF(D604=List!$A$10,List!$B$10,IF(D604=List!$A$11,List!$B$11,IF(D604=List!$A$12,List!$B$12,IF(D604=List!$A$13,List!$B$13,IF(D604=List!$A$14,List!$B$14,IF(D604=List!$A$15,List!$B$15,IF(D604=List!$A$16,List!$B$16,IF(D604=List!$A$17,List!$B$17,0))))))))))))))))</f>
        <v>L</v>
      </c>
      <c r="B604" s="10" t="str">
        <f t="shared" si="71"/>
        <v>43717L</v>
      </c>
      <c r="C604" s="55">
        <v>43717</v>
      </c>
      <c r="D604" s="39" t="s">
        <v>140</v>
      </c>
      <c r="E604" s="39">
        <v>27.534300000000002</v>
      </c>
      <c r="F604" s="39">
        <v>82.361199999999997</v>
      </c>
      <c r="G604" s="39">
        <v>30.5002</v>
      </c>
      <c r="H604" s="10">
        <f t="shared" si="72"/>
        <v>54.095708493458467</v>
      </c>
      <c r="I604" s="9">
        <f t="shared" si="73"/>
        <v>5.4095708493458461E-2</v>
      </c>
      <c r="J604" s="39" t="s">
        <v>164</v>
      </c>
    </row>
    <row r="605" spans="1:10" x14ac:dyDescent="0.35">
      <c r="A605" s="2" t="str">
        <f>IF(D605=List!$A$2,List!$B$2,IF(D605=List!$A$3,List!$B$3,IF(D605=List!$A$4,List!$B$4,IF(D605=List!$A$5,List!$B$5,IF(D605=List!$A$6,List!$B$6,IF(D605=List!$A$7,List!$B$7,IF(D605=List!$A$8,List!$B$8,IF(D605=List!$A$9,List!$B$9,IF(D605=List!$A$10,List!$B$10,IF(D605=List!$A$11,List!$B$11,IF(D605=List!$A$12,List!$B$12,IF(D605=List!$A$13,List!$B$13,IF(D605=List!$A$14,List!$B$14,IF(D605=List!$A$15,List!$B$15,IF(D605=List!$A$16,List!$B$16,IF(D605=List!$A$17,List!$B$17,0))))))))))))))))</f>
        <v>N</v>
      </c>
      <c r="B605" s="10" t="str">
        <f t="shared" si="71"/>
        <v>43717N</v>
      </c>
      <c r="C605" s="55">
        <v>43717</v>
      </c>
      <c r="D605" s="39" t="s">
        <v>187</v>
      </c>
      <c r="E605" s="39">
        <v>25.407</v>
      </c>
      <c r="F605" s="39">
        <v>79.846400000000003</v>
      </c>
      <c r="G605" s="39">
        <v>34.781700000000001</v>
      </c>
      <c r="H605" s="10">
        <f t="shared" si="72"/>
        <v>172.20432260458418</v>
      </c>
      <c r="I605" s="9">
        <f t="shared" si="73"/>
        <v>0.17220432260458429</v>
      </c>
      <c r="J605" s="39" t="s">
        <v>225</v>
      </c>
    </row>
    <row r="606" spans="1:10" x14ac:dyDescent="0.35">
      <c r="A606" s="2" t="str">
        <f>IF(D606=List!$A$2,List!$B$2,IF(D606=List!$A$3,List!$B$3,IF(D606=List!$A$4,List!$B$4,IF(D606=List!$A$5,List!$B$5,IF(D606=List!$A$6,List!$B$6,IF(D606=List!$A$7,List!$B$7,IF(D606=List!$A$8,List!$B$8,IF(D606=List!$A$9,List!$B$9,IF(D606=List!$A$10,List!$B$10,IF(D606=List!$A$11,List!$B$11,IF(D606=List!$A$12,List!$B$12,IF(D606=List!$A$13,List!$B$13,IF(D606=List!$A$14,List!$B$14,IF(D606=List!$A$15,List!$B$15,IF(D606=List!$A$16,List!$B$16,IF(D606=List!$A$17,List!$B$17,0))))))))))))))))</f>
        <v>O</v>
      </c>
      <c r="B606" s="10" t="str">
        <f t="shared" si="71"/>
        <v>43717O</v>
      </c>
      <c r="C606" s="55">
        <v>43717</v>
      </c>
      <c r="D606" s="39" t="s">
        <v>188</v>
      </c>
      <c r="E606" s="39">
        <v>28.787299999999998</v>
      </c>
      <c r="F606" s="39">
        <v>93.527799999999999</v>
      </c>
      <c r="G606" s="39">
        <v>64.227500000000006</v>
      </c>
      <c r="H606" s="10">
        <f t="shared" si="72"/>
        <v>547.4193124860019</v>
      </c>
      <c r="I606" s="9">
        <f t="shared" si="73"/>
        <v>0.54741931248600184</v>
      </c>
      <c r="J606" s="39" t="s">
        <v>164</v>
      </c>
    </row>
    <row r="607" spans="1:10" x14ac:dyDescent="0.35">
      <c r="A607" s="2" t="str">
        <f>IF(D607=List!$A$2,List!$B$2,IF(D607=List!$A$3,List!$B$3,IF(D607=List!$A$4,List!$B$4,IF(D607=List!$A$5,List!$B$5,IF(D607=List!$A$6,List!$B$6,IF(D607=List!$A$7,List!$B$7,IF(D607=List!$A$8,List!$B$8,IF(D607=List!$A$9,List!$B$9,IF(D607=List!$A$10,List!$B$10,IF(D607=List!$A$11,List!$B$11,IF(D607=List!$A$12,List!$B$12,IF(D607=List!$A$13,List!$B$13,IF(D607=List!$A$14,List!$B$14,IF(D607=List!$A$15,List!$B$15,IF(D607=List!$A$16,List!$B$16,IF(D607=List!$A$17,List!$B$17,0))))))))))))))))</f>
        <v>A</v>
      </c>
      <c r="B607" s="10" t="str">
        <f t="shared" ref="B607:B670" si="74">+CONCATENATE(C607,A607)</f>
        <v>43719A</v>
      </c>
      <c r="C607" s="55">
        <v>43719</v>
      </c>
      <c r="D607" s="39" t="s">
        <v>76</v>
      </c>
      <c r="E607" s="39">
        <v>29.613199999999999</v>
      </c>
      <c r="F607" s="39">
        <v>88.594399999999993</v>
      </c>
      <c r="G607" s="39">
        <v>29.815200000000001</v>
      </c>
      <c r="H607" s="10">
        <f t="shared" ref="H607:H670" si="75">IFERROR((G607-E607)/(F607-E607)*1000,0)</f>
        <v>3.4248201121713659</v>
      </c>
      <c r="I607" s="9">
        <f t="shared" ref="I607:I670" si="76">IFERROR(1-(F607-G607)/(F607-E607),0)</f>
        <v>3.4248201121713784E-3</v>
      </c>
      <c r="J607" s="39" t="s">
        <v>164</v>
      </c>
    </row>
    <row r="608" spans="1:10" x14ac:dyDescent="0.35">
      <c r="A608" s="2" t="str">
        <f>IF(D608=List!$A$2,List!$B$2,IF(D608=List!$A$3,List!$B$3,IF(D608=List!$A$4,List!$B$4,IF(D608=List!$A$5,List!$B$5,IF(D608=List!$A$6,List!$B$6,IF(D608=List!$A$7,List!$B$7,IF(D608=List!$A$8,List!$B$8,IF(D608=List!$A$9,List!$B$9,IF(D608=List!$A$10,List!$B$10,IF(D608=List!$A$11,List!$B$11,IF(D608=List!$A$12,List!$B$12,IF(D608=List!$A$13,List!$B$13,IF(D608=List!$A$14,List!$B$14,IF(D608=List!$A$15,List!$B$15,IF(D608=List!$A$16,List!$B$16,IF(D608=List!$A$17,List!$B$17,0))))))))))))))))</f>
        <v>B</v>
      </c>
      <c r="B608" s="10" t="str">
        <f t="shared" si="74"/>
        <v>43719B</v>
      </c>
      <c r="C608" s="55">
        <v>43719</v>
      </c>
      <c r="D608" s="39" t="s">
        <v>77</v>
      </c>
      <c r="E608" s="39">
        <v>29.6371</v>
      </c>
      <c r="F608" s="39">
        <v>85.382999999999996</v>
      </c>
      <c r="G608" s="39">
        <v>29.7056</v>
      </c>
      <c r="H608" s="10">
        <f t="shared" si="75"/>
        <v>1.2287899199761818</v>
      </c>
      <c r="I608" s="9">
        <f t="shared" si="76"/>
        <v>1.2287899199762142E-3</v>
      </c>
      <c r="J608" s="39" t="s">
        <v>164</v>
      </c>
    </row>
    <row r="609" spans="1:10" x14ac:dyDescent="0.35">
      <c r="A609" s="2" t="str">
        <f>IF(D609=List!$A$2,List!$B$2,IF(D609=List!$A$3,List!$B$3,IF(D609=List!$A$4,List!$B$4,IF(D609=List!$A$5,List!$B$5,IF(D609=List!$A$6,List!$B$6,IF(D609=List!$A$7,List!$B$7,IF(D609=List!$A$8,List!$B$8,IF(D609=List!$A$9,List!$B$9,IF(D609=List!$A$10,List!$B$10,IF(D609=List!$A$11,List!$B$11,IF(D609=List!$A$12,List!$B$12,IF(D609=List!$A$13,List!$B$13,IF(D609=List!$A$14,List!$B$14,IF(D609=List!$A$15,List!$B$15,IF(D609=List!$A$16,List!$B$16,IF(D609=List!$A$17,List!$B$17,0))))))))))))))))</f>
        <v>J</v>
      </c>
      <c r="B609" s="10" t="str">
        <f t="shared" si="74"/>
        <v>43719J</v>
      </c>
      <c r="C609" s="55">
        <v>43719</v>
      </c>
      <c r="D609" s="39" t="s">
        <v>78</v>
      </c>
      <c r="E609" s="39">
        <v>29.613600000000002</v>
      </c>
      <c r="F609" s="39">
        <v>88.444000000000003</v>
      </c>
      <c r="G609" s="39">
        <v>32.207500000000003</v>
      </c>
      <c r="H609" s="10">
        <f t="shared" si="75"/>
        <v>44.091150153662078</v>
      </c>
      <c r="I609" s="9">
        <f t="shared" si="76"/>
        <v>4.4091150153662051E-2</v>
      </c>
      <c r="J609" s="39" t="s">
        <v>164</v>
      </c>
    </row>
    <row r="610" spans="1:10" x14ac:dyDescent="0.35">
      <c r="A610" s="2" t="str">
        <f>IF(D610=List!$A$2,List!$B$2,IF(D610=List!$A$3,List!$B$3,IF(D610=List!$A$4,List!$B$4,IF(D610=List!$A$5,List!$B$5,IF(D610=List!$A$6,List!$B$6,IF(D610=List!$A$7,List!$B$7,IF(D610=List!$A$8,List!$B$8,IF(D610=List!$A$9,List!$B$9,IF(D610=List!$A$10,List!$B$10,IF(D610=List!$A$11,List!$B$11,IF(D610=List!$A$12,List!$B$12,IF(D610=List!$A$13,List!$B$13,IF(D610=List!$A$14,List!$B$14,IF(D610=List!$A$15,List!$B$15,IF(D610=List!$A$16,List!$B$16,IF(D610=List!$A$17,List!$B$17,0))))))))))))))))</f>
        <v>K</v>
      </c>
      <c r="B610" s="10" t="str">
        <f t="shared" si="74"/>
        <v>43719K</v>
      </c>
      <c r="C610" s="55">
        <v>43719</v>
      </c>
      <c r="D610" s="39" t="s">
        <v>138</v>
      </c>
      <c r="E610" s="39">
        <v>32.409999999999997</v>
      </c>
      <c r="F610" s="39">
        <v>96.739599999999996</v>
      </c>
      <c r="G610" s="39">
        <v>35.415799999999997</v>
      </c>
      <c r="H610" s="10">
        <f t="shared" si="75"/>
        <v>46.724991294831632</v>
      </c>
      <c r="I610" s="9">
        <f t="shared" si="76"/>
        <v>4.6724991294831653E-2</v>
      </c>
      <c r="J610" s="39" t="s">
        <v>164</v>
      </c>
    </row>
    <row r="611" spans="1:10" x14ac:dyDescent="0.35">
      <c r="A611" s="2" t="str">
        <f>IF(D611=List!$A$2,List!$B$2,IF(D611=List!$A$3,List!$B$3,IF(D611=List!$A$4,List!$B$4,IF(D611=List!$A$5,List!$B$5,IF(D611=List!$A$6,List!$B$6,IF(D611=List!$A$7,List!$B$7,IF(D611=List!$A$8,List!$B$8,IF(D611=List!$A$9,List!$B$9,IF(D611=List!$A$10,List!$B$10,IF(D611=List!$A$11,List!$B$11,IF(D611=List!$A$12,List!$B$12,IF(D611=List!$A$13,List!$B$13,IF(D611=List!$A$14,List!$B$14,IF(D611=List!$A$15,List!$B$15,IF(D611=List!$A$16,List!$B$16,IF(D611=List!$A$17,List!$B$17,0))))))))))))))))</f>
        <v>L</v>
      </c>
      <c r="B611" s="10" t="str">
        <f t="shared" si="74"/>
        <v>43719L</v>
      </c>
      <c r="C611" s="55">
        <v>43719</v>
      </c>
      <c r="D611" s="39" t="s">
        <v>140</v>
      </c>
      <c r="E611" s="39">
        <v>27.52</v>
      </c>
      <c r="F611" s="39">
        <v>79.656199999999998</v>
      </c>
      <c r="G611" s="39">
        <v>29.969899999999999</v>
      </c>
      <c r="H611" s="10">
        <f t="shared" si="75"/>
        <v>46.990382881759693</v>
      </c>
      <c r="I611" s="9">
        <f t="shared" si="76"/>
        <v>4.6990382881759718E-2</v>
      </c>
      <c r="J611" s="39" t="s">
        <v>164</v>
      </c>
    </row>
    <row r="612" spans="1:10" x14ac:dyDescent="0.35">
      <c r="A612" s="2" t="str">
        <f>IF(D612=List!$A$2,List!$B$2,IF(D612=List!$A$3,List!$B$3,IF(D612=List!$A$4,List!$B$4,IF(D612=List!$A$5,List!$B$5,IF(D612=List!$A$6,List!$B$6,IF(D612=List!$A$7,List!$B$7,IF(D612=List!$A$8,List!$B$8,IF(D612=List!$A$9,List!$B$9,IF(D612=List!$A$10,List!$B$10,IF(D612=List!$A$11,List!$B$11,IF(D612=List!$A$12,List!$B$12,IF(D612=List!$A$13,List!$B$13,IF(D612=List!$A$14,List!$B$14,IF(D612=List!$A$15,List!$B$15,IF(D612=List!$A$16,List!$B$16,IF(D612=List!$A$17,List!$B$17,0))))))))))))))))</f>
        <v>C</v>
      </c>
      <c r="B612" s="10" t="str">
        <f t="shared" si="74"/>
        <v>43719C</v>
      </c>
      <c r="C612" s="55">
        <v>43719</v>
      </c>
      <c r="D612" s="39" t="s">
        <v>96</v>
      </c>
      <c r="E612" s="39">
        <v>32.395299999999999</v>
      </c>
      <c r="F612" s="39">
        <v>102.9299</v>
      </c>
      <c r="G612" s="39">
        <v>32.544800000000002</v>
      </c>
      <c r="H612" s="10">
        <f t="shared" si="75"/>
        <v>2.1195271540492646</v>
      </c>
      <c r="I612" s="9">
        <f t="shared" si="76"/>
        <v>2.1195271540495053E-3</v>
      </c>
      <c r="J612" s="39" t="s">
        <v>164</v>
      </c>
    </row>
    <row r="613" spans="1:10" x14ac:dyDescent="0.35">
      <c r="A613" s="2" t="str">
        <f>IF(D613=List!$A$2,List!$B$2,IF(D613=List!$A$3,List!$B$3,IF(D613=List!$A$4,List!$B$4,IF(D613=List!$A$5,List!$B$5,IF(D613=List!$A$6,List!$B$6,IF(D613=List!$A$7,List!$B$7,IF(D613=List!$A$8,List!$B$8,IF(D613=List!$A$9,List!$B$9,IF(D613=List!$A$10,List!$B$10,IF(D613=List!$A$11,List!$B$11,IF(D613=List!$A$12,List!$B$12,IF(D613=List!$A$13,List!$B$13,IF(D613=List!$A$14,List!$B$14,IF(D613=List!$A$15,List!$B$15,IF(D613=List!$A$16,List!$B$16,IF(D613=List!$A$17,List!$B$17,0))))))))))))))))</f>
        <v>N</v>
      </c>
      <c r="B613" s="10" t="str">
        <f t="shared" si="74"/>
        <v>43719N</v>
      </c>
      <c r="C613" s="55">
        <v>43719</v>
      </c>
      <c r="D613" s="39" t="s">
        <v>187</v>
      </c>
      <c r="E613" s="39">
        <v>27.5229</v>
      </c>
      <c r="F613" s="39">
        <v>94.560500000000005</v>
      </c>
      <c r="G613" s="39">
        <v>39.930599999999998</v>
      </c>
      <c r="H613" s="10">
        <f t="shared" si="75"/>
        <v>185.08568325835051</v>
      </c>
      <c r="I613" s="9">
        <f t="shared" si="76"/>
        <v>0.1850856832583504</v>
      </c>
      <c r="J613" s="39" t="s">
        <v>235</v>
      </c>
    </row>
    <row r="614" spans="1:10" x14ac:dyDescent="0.35">
      <c r="A614" s="2" t="str">
        <f>IF(D614=List!$A$2,List!$B$2,IF(D614=List!$A$3,List!$B$3,IF(D614=List!$A$4,List!$B$4,IF(D614=List!$A$5,List!$B$5,IF(D614=List!$A$6,List!$B$6,IF(D614=List!$A$7,List!$B$7,IF(D614=List!$A$8,List!$B$8,IF(D614=List!$A$9,List!$B$9,IF(D614=List!$A$10,List!$B$10,IF(D614=List!$A$11,List!$B$11,IF(D614=List!$A$12,List!$B$12,IF(D614=List!$A$13,List!$B$13,IF(D614=List!$A$14,List!$B$14,IF(D614=List!$A$15,List!$B$15,IF(D614=List!$A$16,List!$B$16,IF(D614=List!$A$17,List!$B$17,0))))))))))))))))</f>
        <v>A</v>
      </c>
      <c r="B614" s="10" t="str">
        <f t="shared" si="74"/>
        <v>43721A</v>
      </c>
      <c r="C614" s="55">
        <v>43721</v>
      </c>
      <c r="D614" s="39" t="s">
        <v>76</v>
      </c>
      <c r="E614" s="39">
        <v>37.548699999999997</v>
      </c>
      <c r="F614" s="39">
        <v>104.8485</v>
      </c>
      <c r="G614" s="39">
        <v>37.8142</v>
      </c>
      <c r="H614" s="10">
        <f t="shared" si="75"/>
        <v>3.9450340119881928</v>
      </c>
      <c r="I614" s="9">
        <f t="shared" si="76"/>
        <v>3.9450340119882021E-3</v>
      </c>
      <c r="J614" s="39" t="s">
        <v>164</v>
      </c>
    </row>
    <row r="615" spans="1:10" x14ac:dyDescent="0.35">
      <c r="A615" s="2" t="str">
        <f>IF(D615=List!$A$2,List!$B$2,IF(D615=List!$A$3,List!$B$3,IF(D615=List!$A$4,List!$B$4,IF(D615=List!$A$5,List!$B$5,IF(D615=List!$A$6,List!$B$6,IF(D615=List!$A$7,List!$B$7,IF(D615=List!$A$8,List!$B$8,IF(D615=List!$A$9,List!$B$9,IF(D615=List!$A$10,List!$B$10,IF(D615=List!$A$11,List!$B$11,IF(D615=List!$A$12,List!$B$12,IF(D615=List!$A$13,List!$B$13,IF(D615=List!$A$14,List!$B$14,IF(D615=List!$A$15,List!$B$15,IF(D615=List!$A$16,List!$B$16,IF(D615=List!$A$17,List!$B$17,0))))))))))))))))</f>
        <v>B</v>
      </c>
      <c r="B615" s="10" t="str">
        <f t="shared" si="74"/>
        <v>43721B</v>
      </c>
      <c r="C615" s="55">
        <v>43721</v>
      </c>
      <c r="D615" s="39" t="s">
        <v>77</v>
      </c>
      <c r="E615" s="39">
        <v>37.238</v>
      </c>
      <c r="F615" s="39">
        <v>108.5442</v>
      </c>
      <c r="G615" s="39">
        <v>37.594999999999999</v>
      </c>
      <c r="H615" s="10">
        <f t="shared" si="75"/>
        <v>5.0065772681758283</v>
      </c>
      <c r="I615" s="9">
        <f t="shared" si="76"/>
        <v>5.0065772681758824E-3</v>
      </c>
      <c r="J615" s="39" t="s">
        <v>164</v>
      </c>
    </row>
    <row r="616" spans="1:10" x14ac:dyDescent="0.35">
      <c r="A616" s="2" t="str">
        <f>IF(D616=List!$A$2,List!$B$2,IF(D616=List!$A$3,List!$B$3,IF(D616=List!$A$4,List!$B$4,IF(D616=List!$A$5,List!$B$5,IF(D616=List!$A$6,List!$B$6,IF(D616=List!$A$7,List!$B$7,IF(D616=List!$A$8,List!$B$8,IF(D616=List!$A$9,List!$B$9,IF(D616=List!$A$10,List!$B$10,IF(D616=List!$A$11,List!$B$11,IF(D616=List!$A$12,List!$B$12,IF(D616=List!$A$13,List!$B$13,IF(D616=List!$A$14,List!$B$14,IF(D616=List!$A$15,List!$B$15,IF(D616=List!$A$16,List!$B$16,IF(D616=List!$A$17,List!$B$17,0))))))))))))))))</f>
        <v>J</v>
      </c>
      <c r="B616" s="10" t="str">
        <f t="shared" si="74"/>
        <v>43721J</v>
      </c>
      <c r="C616" s="55">
        <v>43721</v>
      </c>
      <c r="D616" s="39" t="s">
        <v>78</v>
      </c>
      <c r="E616" s="39">
        <v>37.579799999999999</v>
      </c>
      <c r="F616" s="39">
        <v>97.473200000000006</v>
      </c>
      <c r="G616" s="39">
        <v>39.855699999999999</v>
      </c>
      <c r="H616" s="10">
        <f t="shared" si="75"/>
        <v>37.999178540540356</v>
      </c>
      <c r="I616" s="9">
        <f t="shared" si="76"/>
        <v>3.7999178540540357E-2</v>
      </c>
      <c r="J616" s="39" t="s">
        <v>164</v>
      </c>
    </row>
    <row r="617" spans="1:10" x14ac:dyDescent="0.35">
      <c r="A617" s="2" t="str">
        <f>IF(D617=List!$A$2,List!$B$2,IF(D617=List!$A$3,List!$B$3,IF(D617=List!$A$4,List!$B$4,IF(D617=List!$A$5,List!$B$5,IF(D617=List!$A$6,List!$B$6,IF(D617=List!$A$7,List!$B$7,IF(D617=List!$A$8,List!$B$8,IF(D617=List!$A$9,List!$B$9,IF(D617=List!$A$10,List!$B$10,IF(D617=List!$A$11,List!$B$11,IF(D617=List!$A$12,List!$B$12,IF(D617=List!$A$13,List!$B$13,IF(D617=List!$A$14,List!$B$14,IF(D617=List!$A$15,List!$B$15,IF(D617=List!$A$16,List!$B$16,IF(D617=List!$A$17,List!$B$17,0))))))))))))))))</f>
        <v>K</v>
      </c>
      <c r="B617" s="10" t="str">
        <f t="shared" si="74"/>
        <v>43721K</v>
      </c>
      <c r="C617" s="55">
        <v>43721</v>
      </c>
      <c r="D617" s="39" t="s">
        <v>138</v>
      </c>
      <c r="E617" s="39">
        <v>37.054200000000002</v>
      </c>
      <c r="F617" s="39">
        <v>97.979500000000002</v>
      </c>
      <c r="G617" s="39">
        <v>39.465800000000002</v>
      </c>
      <c r="H617" s="10">
        <f t="shared" si="75"/>
        <v>39.582899058355068</v>
      </c>
      <c r="I617" s="9">
        <f t="shared" si="76"/>
        <v>3.9582899058355103E-2</v>
      </c>
      <c r="J617" s="39" t="s">
        <v>164</v>
      </c>
    </row>
    <row r="618" spans="1:10" x14ac:dyDescent="0.35">
      <c r="A618" s="2" t="str">
        <f>IF(D618=List!$A$2,List!$B$2,IF(D618=List!$A$3,List!$B$3,IF(D618=List!$A$4,List!$B$4,IF(D618=List!$A$5,List!$B$5,IF(D618=List!$A$6,List!$B$6,IF(D618=List!$A$7,List!$B$7,IF(D618=List!$A$8,List!$B$8,IF(D618=List!$A$9,List!$B$9,IF(D618=List!$A$10,List!$B$10,IF(D618=List!$A$11,List!$B$11,IF(D618=List!$A$12,List!$B$12,IF(D618=List!$A$13,List!$B$13,IF(D618=List!$A$14,List!$B$14,IF(D618=List!$A$15,List!$B$15,IF(D618=List!$A$16,List!$B$16,IF(D618=List!$A$17,List!$B$17,0))))))))))))))))</f>
        <v>A</v>
      </c>
      <c r="B618" s="10" t="str">
        <f t="shared" si="74"/>
        <v>43724A</v>
      </c>
      <c r="C618" s="55">
        <v>43724</v>
      </c>
      <c r="D618" s="39" t="s">
        <v>76</v>
      </c>
      <c r="E618" s="39">
        <v>37.551900000000003</v>
      </c>
      <c r="F618" s="39">
        <v>101.83029999999999</v>
      </c>
      <c r="G618" s="39">
        <v>37.854900000000001</v>
      </c>
      <c r="H618" s="10">
        <f t="shared" si="75"/>
        <v>4.7138696669487317</v>
      </c>
      <c r="I618" s="9">
        <f t="shared" si="76"/>
        <v>4.7138696669487556E-3</v>
      </c>
      <c r="J618" s="39" t="s">
        <v>164</v>
      </c>
    </row>
    <row r="619" spans="1:10" x14ac:dyDescent="0.35">
      <c r="A619" s="2" t="str">
        <f>IF(D619=List!$A$2,List!$B$2,IF(D619=List!$A$3,List!$B$3,IF(D619=List!$A$4,List!$B$4,IF(D619=List!$A$5,List!$B$5,IF(D619=List!$A$6,List!$B$6,IF(D619=List!$A$7,List!$B$7,IF(D619=List!$A$8,List!$B$8,IF(D619=List!$A$9,List!$B$9,IF(D619=List!$A$10,List!$B$10,IF(D619=List!$A$11,List!$B$11,IF(D619=List!$A$12,List!$B$12,IF(D619=List!$A$13,List!$B$13,IF(D619=List!$A$14,List!$B$14,IF(D619=List!$A$15,List!$B$15,IF(D619=List!$A$16,List!$B$16,IF(D619=List!$A$17,List!$B$17,0))))))))))))))))</f>
        <v>B</v>
      </c>
      <c r="B619" s="10" t="str">
        <f t="shared" si="74"/>
        <v>43724B</v>
      </c>
      <c r="C619" s="55">
        <v>43724</v>
      </c>
      <c r="D619" s="39" t="s">
        <v>77</v>
      </c>
      <c r="E619" s="39">
        <v>37.363</v>
      </c>
      <c r="F619" s="39">
        <v>100.4974</v>
      </c>
      <c r="G619" s="39">
        <v>37.4253</v>
      </c>
      <c r="H619" s="10">
        <f t="shared" si="75"/>
        <v>0.98678375022175668</v>
      </c>
      <c r="I619" s="9">
        <f t="shared" si="76"/>
        <v>9.8678375022176468E-4</v>
      </c>
      <c r="J619" s="39" t="s">
        <v>164</v>
      </c>
    </row>
    <row r="620" spans="1:10" x14ac:dyDescent="0.35">
      <c r="A620" s="2" t="str">
        <f>IF(D620=List!$A$2,List!$B$2,IF(D620=List!$A$3,List!$B$3,IF(D620=List!$A$4,List!$B$4,IF(D620=List!$A$5,List!$B$5,IF(D620=List!$A$6,List!$B$6,IF(D620=List!$A$7,List!$B$7,IF(D620=List!$A$8,List!$B$8,IF(D620=List!$A$9,List!$B$9,IF(D620=List!$A$10,List!$B$10,IF(D620=List!$A$11,List!$B$11,IF(D620=List!$A$12,List!$B$12,IF(D620=List!$A$13,List!$B$13,IF(D620=List!$A$14,List!$B$14,IF(D620=List!$A$15,List!$B$15,IF(D620=List!$A$16,List!$B$16,IF(D620=List!$A$17,List!$B$17,0))))))))))))))))</f>
        <v>J</v>
      </c>
      <c r="B620" s="10" t="str">
        <f t="shared" si="74"/>
        <v>43724J</v>
      </c>
      <c r="C620" s="55">
        <v>43724</v>
      </c>
      <c r="D620" s="39" t="s">
        <v>78</v>
      </c>
      <c r="E620" s="39">
        <v>27.5748</v>
      </c>
      <c r="F620" s="39">
        <v>88.054500000000004</v>
      </c>
      <c r="G620" s="39">
        <v>40.0779</v>
      </c>
      <c r="H620" s="10">
        <f t="shared" si="75"/>
        <v>206.73217625087423</v>
      </c>
      <c r="I620" s="9">
        <f t="shared" si="76"/>
        <v>0.20673217625087426</v>
      </c>
      <c r="J620" s="39" t="s">
        <v>164</v>
      </c>
    </row>
    <row r="621" spans="1:10" x14ac:dyDescent="0.35">
      <c r="A621" s="2" t="str">
        <f>IF(D621=List!$A$2,List!$B$2,IF(D621=List!$A$3,List!$B$3,IF(D621=List!$A$4,List!$B$4,IF(D621=List!$A$5,List!$B$5,IF(D621=List!$A$6,List!$B$6,IF(D621=List!$A$7,List!$B$7,IF(D621=List!$A$8,List!$B$8,IF(D621=List!$A$9,List!$B$9,IF(D621=List!$A$10,List!$B$10,IF(D621=List!$A$11,List!$B$11,IF(D621=List!$A$12,List!$B$12,IF(D621=List!$A$13,List!$B$13,IF(D621=List!$A$14,List!$B$14,IF(D621=List!$A$15,List!$B$15,IF(D621=List!$A$16,List!$B$16,IF(D621=List!$A$17,List!$B$17,0))))))))))))))))</f>
        <v>K</v>
      </c>
      <c r="B621" s="10" t="str">
        <f t="shared" si="74"/>
        <v>43724K</v>
      </c>
      <c r="C621" s="55">
        <v>43724</v>
      </c>
      <c r="D621" s="39" t="s">
        <v>138</v>
      </c>
      <c r="E621" s="39">
        <v>37.094499999999996</v>
      </c>
      <c r="F621" s="39">
        <v>92.905799999999999</v>
      </c>
      <c r="G621" s="39">
        <v>39.267800000000001</v>
      </c>
      <c r="H621" s="10">
        <f t="shared" si="75"/>
        <v>38.940142945962641</v>
      </c>
      <c r="I621" s="9">
        <f t="shared" si="76"/>
        <v>3.8940142945962597E-2</v>
      </c>
      <c r="J621" s="39" t="s">
        <v>164</v>
      </c>
    </row>
    <row r="622" spans="1:10" x14ac:dyDescent="0.35">
      <c r="A622" s="2" t="str">
        <f>IF(D622=List!$A$2,List!$B$2,IF(D622=List!$A$3,List!$B$3,IF(D622=List!$A$4,List!$B$4,IF(D622=List!$A$5,List!$B$5,IF(D622=List!$A$6,List!$B$6,IF(D622=List!$A$7,List!$B$7,IF(D622=List!$A$8,List!$B$8,IF(D622=List!$A$9,List!$B$9,IF(D622=List!$A$10,List!$B$10,IF(D622=List!$A$11,List!$B$11,IF(D622=List!$A$12,List!$B$12,IF(D622=List!$A$13,List!$B$13,IF(D622=List!$A$14,List!$B$14,IF(D622=List!$A$15,List!$B$15,IF(D622=List!$A$16,List!$B$16,IF(D622=List!$A$17,List!$B$17,0))))))))))))))))</f>
        <v>O</v>
      </c>
      <c r="B622" s="10" t="str">
        <f t="shared" si="74"/>
        <v>43724O</v>
      </c>
      <c r="C622" s="55">
        <v>43724</v>
      </c>
      <c r="D622" s="39" t="s">
        <v>188</v>
      </c>
      <c r="E622" s="39">
        <v>32.408999999999999</v>
      </c>
      <c r="F622" s="39">
        <v>97.496799999999993</v>
      </c>
      <c r="G622" s="39">
        <v>64.293000000000006</v>
      </c>
      <c r="H622" s="10">
        <f t="shared" si="75"/>
        <v>489.86138723385972</v>
      </c>
      <c r="I622" s="9">
        <f t="shared" si="76"/>
        <v>0.48986138723385964</v>
      </c>
      <c r="J622" s="39" t="s">
        <v>164</v>
      </c>
    </row>
    <row r="623" spans="1:10" x14ac:dyDescent="0.35">
      <c r="A623" s="2" t="str">
        <f>IF(D623=List!$A$2,List!$B$2,IF(D623=List!$A$3,List!$B$3,IF(D623=List!$A$4,List!$B$4,IF(D623=List!$A$5,List!$B$5,IF(D623=List!$A$6,List!$B$6,IF(D623=List!$A$7,List!$B$7,IF(D623=List!$A$8,List!$B$8,IF(D623=List!$A$9,List!$B$9,IF(D623=List!$A$10,List!$B$10,IF(D623=List!$A$11,List!$B$11,IF(D623=List!$A$12,List!$B$12,IF(D623=List!$A$13,List!$B$13,IF(D623=List!$A$14,List!$B$14,IF(D623=List!$A$15,List!$B$15,IF(D623=List!$A$16,List!$B$16,IF(D623=List!$A$17,List!$B$17,0))))))))))))))))</f>
        <v>A</v>
      </c>
      <c r="B623" s="10" t="str">
        <f t="shared" si="74"/>
        <v>43726A</v>
      </c>
      <c r="C623" s="55">
        <v>43726</v>
      </c>
      <c r="D623" s="39" t="s">
        <v>76</v>
      </c>
      <c r="E623" s="39">
        <v>37.522799999999997</v>
      </c>
      <c r="F623" s="39">
        <v>97.343999999999994</v>
      </c>
      <c r="G623" s="39">
        <v>37.735500000000002</v>
      </c>
      <c r="H623" s="10">
        <f t="shared" si="75"/>
        <v>3.5555956751119209</v>
      </c>
      <c r="I623" s="9">
        <f t="shared" si="76"/>
        <v>3.5555956751118778E-3</v>
      </c>
      <c r="J623" s="39" t="s">
        <v>164</v>
      </c>
    </row>
    <row r="624" spans="1:10" x14ac:dyDescent="0.35">
      <c r="A624" s="2" t="str">
        <f>IF(D624=List!$A$2,List!$B$2,IF(D624=List!$A$3,List!$B$3,IF(D624=List!$A$4,List!$B$4,IF(D624=List!$A$5,List!$B$5,IF(D624=List!$A$6,List!$B$6,IF(D624=List!$A$7,List!$B$7,IF(D624=List!$A$8,List!$B$8,IF(D624=List!$A$9,List!$B$9,IF(D624=List!$A$10,List!$B$10,IF(D624=List!$A$11,List!$B$11,IF(D624=List!$A$12,List!$B$12,IF(D624=List!$A$13,List!$B$13,IF(D624=List!$A$14,List!$B$14,IF(D624=List!$A$15,List!$B$15,IF(D624=List!$A$16,List!$B$16,IF(D624=List!$A$17,List!$B$17,0))))))))))))))))</f>
        <v>B</v>
      </c>
      <c r="B624" s="10" t="str">
        <f t="shared" si="74"/>
        <v>43726B</v>
      </c>
      <c r="C624" s="55">
        <v>43726</v>
      </c>
      <c r="D624" s="39" t="s">
        <v>77</v>
      </c>
      <c r="E624" s="39">
        <v>37.2941</v>
      </c>
      <c r="F624" s="39">
        <v>94.453400000000002</v>
      </c>
      <c r="G624" s="39">
        <v>37.438800000000001</v>
      </c>
      <c r="H624" s="10">
        <f t="shared" si="75"/>
        <v>2.5315215546726479</v>
      </c>
      <c r="I624" s="9">
        <f t="shared" si="76"/>
        <v>2.5315215546726222E-3</v>
      </c>
      <c r="J624" s="39" t="s">
        <v>164</v>
      </c>
    </row>
    <row r="625" spans="1:10" x14ac:dyDescent="0.35">
      <c r="A625" s="2" t="str">
        <f>IF(D625=List!$A$2,List!$B$2,IF(D625=List!$A$3,List!$B$3,IF(D625=List!$A$4,List!$B$4,IF(D625=List!$A$5,List!$B$5,IF(D625=List!$A$6,List!$B$6,IF(D625=List!$A$7,List!$B$7,IF(D625=List!$A$8,List!$B$8,IF(D625=List!$A$9,List!$B$9,IF(D625=List!$A$10,List!$B$10,IF(D625=List!$A$11,List!$B$11,IF(D625=List!$A$12,List!$B$12,IF(D625=List!$A$13,List!$B$13,IF(D625=List!$A$14,List!$B$14,IF(D625=List!$A$15,List!$B$15,IF(D625=List!$A$16,List!$B$16,IF(D625=List!$A$17,List!$B$17,0))))))))))))))))</f>
        <v>J</v>
      </c>
      <c r="B625" s="10" t="str">
        <f t="shared" si="74"/>
        <v>43726J</v>
      </c>
      <c r="C625" s="55">
        <v>43726</v>
      </c>
      <c r="D625" s="39" t="s">
        <v>78</v>
      </c>
      <c r="E625" s="39">
        <v>37.565399999999997</v>
      </c>
      <c r="F625" s="39">
        <v>89.712599999999995</v>
      </c>
      <c r="G625" s="39">
        <v>39.453600000000002</v>
      </c>
      <c r="H625" s="10">
        <f t="shared" si="75"/>
        <v>36.209039027982421</v>
      </c>
      <c r="I625" s="9">
        <f t="shared" si="76"/>
        <v>3.6209039027982448E-2</v>
      </c>
      <c r="J625" s="39" t="s">
        <v>164</v>
      </c>
    </row>
    <row r="626" spans="1:10" x14ac:dyDescent="0.35">
      <c r="A626" s="2" t="str">
        <f>IF(D626=List!$A$2,List!$B$2,IF(D626=List!$A$3,List!$B$3,IF(D626=List!$A$4,List!$B$4,IF(D626=List!$A$5,List!$B$5,IF(D626=List!$A$6,List!$B$6,IF(D626=List!$A$7,List!$B$7,IF(D626=List!$A$8,List!$B$8,IF(D626=List!$A$9,List!$B$9,IF(D626=List!$A$10,List!$B$10,IF(D626=List!$A$11,List!$B$11,IF(D626=List!$A$12,List!$B$12,IF(D626=List!$A$13,List!$B$13,IF(D626=List!$A$14,List!$B$14,IF(D626=List!$A$15,List!$B$15,IF(D626=List!$A$16,List!$B$16,IF(D626=List!$A$17,List!$B$17,0))))))))))))))))</f>
        <v>N</v>
      </c>
      <c r="B626" s="10" t="str">
        <f t="shared" si="74"/>
        <v>43726N</v>
      </c>
      <c r="C626" s="55">
        <v>43726</v>
      </c>
      <c r="D626" s="39" t="s">
        <v>187</v>
      </c>
      <c r="E626" s="39">
        <v>29.611999999999998</v>
      </c>
      <c r="F626" s="39">
        <v>117.05759999999999</v>
      </c>
      <c r="G626" s="39">
        <v>45.6419</v>
      </c>
      <c r="H626" s="10">
        <f t="shared" si="75"/>
        <v>183.31282534512889</v>
      </c>
      <c r="I626" s="9">
        <f t="shared" si="76"/>
        <v>0.18331282534512905</v>
      </c>
      <c r="J626" s="39" t="s">
        <v>238</v>
      </c>
    </row>
    <row r="627" spans="1:10" x14ac:dyDescent="0.35">
      <c r="A627" s="2" t="str">
        <f>IF(D627=List!$A$2,List!$B$2,IF(D627=List!$A$3,List!$B$3,IF(D627=List!$A$4,List!$B$4,IF(D627=List!$A$5,List!$B$5,IF(D627=List!$A$6,List!$B$6,IF(D627=List!$A$7,List!$B$7,IF(D627=List!$A$8,List!$B$8,IF(D627=List!$A$9,List!$B$9,IF(D627=List!$A$10,List!$B$10,IF(D627=List!$A$11,List!$B$11,IF(D627=List!$A$12,List!$B$12,IF(D627=List!$A$13,List!$B$13,IF(D627=List!$A$14,List!$B$14,IF(D627=List!$A$15,List!$B$15,IF(D627=List!$A$16,List!$B$16,IF(D627=List!$A$17,List!$B$17,0))))))))))))))))</f>
        <v>A</v>
      </c>
      <c r="B627" s="10" t="str">
        <f t="shared" si="74"/>
        <v>43728A</v>
      </c>
      <c r="C627" s="55">
        <v>43728</v>
      </c>
      <c r="D627" s="39" t="s">
        <v>76</v>
      </c>
      <c r="E627" s="39">
        <v>37.566800000000001</v>
      </c>
      <c r="F627" s="39">
        <v>94.206699999999998</v>
      </c>
      <c r="G627" s="39">
        <v>38.2179</v>
      </c>
      <c r="H627" s="10">
        <f t="shared" si="75"/>
        <v>11.495429900123405</v>
      </c>
      <c r="I627" s="9">
        <f t="shared" si="76"/>
        <v>1.1495429900123422E-2</v>
      </c>
      <c r="J627" s="39" t="s">
        <v>164</v>
      </c>
    </row>
    <row r="628" spans="1:10" x14ac:dyDescent="0.35">
      <c r="A628" s="2" t="str">
        <f>IF(D628=List!$A$2,List!$B$2,IF(D628=List!$A$3,List!$B$3,IF(D628=List!$A$4,List!$B$4,IF(D628=List!$A$5,List!$B$5,IF(D628=List!$A$6,List!$B$6,IF(D628=List!$A$7,List!$B$7,IF(D628=List!$A$8,List!$B$8,IF(D628=List!$A$9,List!$B$9,IF(D628=List!$A$10,List!$B$10,IF(D628=List!$A$11,List!$B$11,IF(D628=List!$A$12,List!$B$12,IF(D628=List!$A$13,List!$B$13,IF(D628=List!$A$14,List!$B$14,IF(D628=List!$A$15,List!$B$15,IF(D628=List!$A$16,List!$B$16,IF(D628=List!$A$17,List!$B$17,0))))))))))))))))</f>
        <v>B</v>
      </c>
      <c r="B628" s="10" t="str">
        <f t="shared" si="74"/>
        <v>43728B</v>
      </c>
      <c r="C628" s="55">
        <v>43728</v>
      </c>
      <c r="D628" s="39" t="s">
        <v>77</v>
      </c>
      <c r="E628" s="39">
        <v>37.3566</v>
      </c>
      <c r="F628" s="39">
        <v>88.9375</v>
      </c>
      <c r="G628" s="39">
        <v>37.403799999999997</v>
      </c>
      <c r="H628" s="10">
        <f t="shared" si="75"/>
        <v>0.91506739897901312</v>
      </c>
      <c r="I628" s="9">
        <f t="shared" si="76"/>
        <v>9.1506739897906364E-4</v>
      </c>
      <c r="J628" s="39" t="s">
        <v>164</v>
      </c>
    </row>
    <row r="629" spans="1:10" x14ac:dyDescent="0.35">
      <c r="A629" s="2" t="str">
        <f>IF(D629=List!$A$2,List!$B$2,IF(D629=List!$A$3,List!$B$3,IF(D629=List!$A$4,List!$B$4,IF(D629=List!$A$5,List!$B$5,IF(D629=List!$A$6,List!$B$6,IF(D629=List!$A$7,List!$B$7,IF(D629=List!$A$8,List!$B$8,IF(D629=List!$A$9,List!$B$9,IF(D629=List!$A$10,List!$B$10,IF(D629=List!$A$11,List!$B$11,IF(D629=List!$A$12,List!$B$12,IF(D629=List!$A$13,List!$B$13,IF(D629=List!$A$14,List!$B$14,IF(D629=List!$A$15,List!$B$15,IF(D629=List!$A$16,List!$B$16,IF(D629=List!$A$17,List!$B$17,0))))))))))))))))</f>
        <v>J</v>
      </c>
      <c r="B629" s="10" t="str">
        <f t="shared" si="74"/>
        <v>43728J</v>
      </c>
      <c r="C629" s="55">
        <v>43728</v>
      </c>
      <c r="D629" s="39" t="s">
        <v>78</v>
      </c>
      <c r="E629" s="39">
        <v>37.638199999999998</v>
      </c>
      <c r="F629" s="39">
        <v>88.604100000000003</v>
      </c>
      <c r="G629" s="39">
        <v>39.827599999999997</v>
      </c>
      <c r="H629" s="10">
        <f t="shared" si="75"/>
        <v>42.958134752844522</v>
      </c>
      <c r="I629" s="9">
        <f t="shared" si="76"/>
        <v>4.295813475284449E-2</v>
      </c>
      <c r="J629" s="39" t="s">
        <v>164</v>
      </c>
    </row>
    <row r="630" spans="1:10" x14ac:dyDescent="0.35">
      <c r="A630" s="2" t="str">
        <f>IF(D630=List!$A$2,List!$B$2,IF(D630=List!$A$3,List!$B$3,IF(D630=List!$A$4,List!$B$4,IF(D630=List!$A$5,List!$B$5,IF(D630=List!$A$6,List!$B$6,IF(D630=List!$A$7,List!$B$7,IF(D630=List!$A$8,List!$B$8,IF(D630=List!$A$9,List!$B$9,IF(D630=List!$A$10,List!$B$10,IF(D630=List!$A$11,List!$B$11,IF(D630=List!$A$12,List!$B$12,IF(D630=List!$A$13,List!$B$13,IF(D630=List!$A$14,List!$B$14,IF(D630=List!$A$15,List!$B$15,IF(D630=List!$A$16,List!$B$16,IF(D630=List!$A$17,List!$B$17,0))))))))))))))))</f>
        <v>K</v>
      </c>
      <c r="B630" s="10" t="str">
        <f t="shared" si="74"/>
        <v>43728K</v>
      </c>
      <c r="C630" s="55">
        <v>43728</v>
      </c>
      <c r="D630" s="39" t="s">
        <v>138</v>
      </c>
      <c r="E630" s="39">
        <v>37.044699999999999</v>
      </c>
      <c r="F630" s="39">
        <v>93.220299999999995</v>
      </c>
      <c r="G630" s="39">
        <v>39.750999999999998</v>
      </c>
      <c r="H630" s="10">
        <f t="shared" si="75"/>
        <v>48.175720419541562</v>
      </c>
      <c r="I630" s="9">
        <f t="shared" si="76"/>
        <v>4.8175720419541546E-2</v>
      </c>
      <c r="J630" s="39" t="s">
        <v>164</v>
      </c>
    </row>
    <row r="631" spans="1:10" x14ac:dyDescent="0.35">
      <c r="A631" s="2" t="str">
        <f>IF(D631=List!$A$2,List!$B$2,IF(D631=List!$A$3,List!$B$3,IF(D631=List!$A$4,List!$B$4,IF(D631=List!$A$5,List!$B$5,IF(D631=List!$A$6,List!$B$6,IF(D631=List!$A$7,List!$B$7,IF(D631=List!$A$8,List!$B$8,IF(D631=List!$A$9,List!$B$9,IF(D631=List!$A$10,List!$B$10,IF(D631=List!$A$11,List!$B$11,IF(D631=List!$A$12,List!$B$12,IF(D631=List!$A$13,List!$B$13,IF(D631=List!$A$14,List!$B$14,IF(D631=List!$A$15,List!$B$15,IF(D631=List!$A$16,List!$B$16,IF(D631=List!$A$17,List!$B$17,0))))))))))))))))</f>
        <v>O</v>
      </c>
      <c r="B631" s="10" t="str">
        <f t="shared" si="74"/>
        <v>43728O</v>
      </c>
      <c r="C631" s="55">
        <v>43728</v>
      </c>
      <c r="D631" s="39" t="s">
        <v>188</v>
      </c>
      <c r="E631" s="39">
        <v>32.399500000000003</v>
      </c>
      <c r="F631" s="39">
        <v>94.665400000000005</v>
      </c>
      <c r="G631" s="39">
        <v>68.637500000000003</v>
      </c>
      <c r="H631" s="10">
        <f t="shared" si="75"/>
        <v>581.98789385522412</v>
      </c>
      <c r="I631" s="9">
        <f t="shared" si="76"/>
        <v>0.58198789385522409</v>
      </c>
      <c r="J631" s="39" t="s">
        <v>164</v>
      </c>
    </row>
    <row r="632" spans="1:10" x14ac:dyDescent="0.35">
      <c r="A632" s="2" t="str">
        <f>IF(D632=List!$A$2,List!$B$2,IF(D632=List!$A$3,List!$B$3,IF(D632=List!$A$4,List!$B$4,IF(D632=List!$A$5,List!$B$5,IF(D632=List!$A$6,List!$B$6,IF(D632=List!$A$7,List!$B$7,IF(D632=List!$A$8,List!$B$8,IF(D632=List!$A$9,List!$B$9,IF(D632=List!$A$10,List!$B$10,IF(D632=List!$A$11,List!$B$11,IF(D632=List!$A$12,List!$B$12,IF(D632=List!$A$13,List!$B$13,IF(D632=List!$A$14,List!$B$14,IF(D632=List!$A$15,List!$B$15,IF(D632=List!$A$16,List!$B$16,IF(D632=List!$A$17,List!$B$17,0))))))))))))))))</f>
        <v>A</v>
      </c>
      <c r="B632" s="10" t="str">
        <f t="shared" si="74"/>
        <v>43731A</v>
      </c>
      <c r="C632" s="55">
        <v>43731</v>
      </c>
      <c r="D632" s="39" t="s">
        <v>76</v>
      </c>
      <c r="E632" s="39">
        <v>37.622</v>
      </c>
      <c r="F632" s="39">
        <v>91.295100000000005</v>
      </c>
      <c r="G632" s="39">
        <v>37.828099999999999</v>
      </c>
      <c r="H632" s="10">
        <f t="shared" si="75"/>
        <v>3.8399123583321866</v>
      </c>
      <c r="I632" s="9">
        <f t="shared" si="76"/>
        <v>3.8399123583321426E-3</v>
      </c>
      <c r="J632" s="39" t="s">
        <v>164</v>
      </c>
    </row>
    <row r="633" spans="1:10" x14ac:dyDescent="0.35">
      <c r="A633" s="2" t="str">
        <f>IF(D633=List!$A$2,List!$B$2,IF(D633=List!$A$3,List!$B$3,IF(D633=List!$A$4,List!$B$4,IF(D633=List!$A$5,List!$B$5,IF(D633=List!$A$6,List!$B$6,IF(D633=List!$A$7,List!$B$7,IF(D633=List!$A$8,List!$B$8,IF(D633=List!$A$9,List!$B$9,IF(D633=List!$A$10,List!$B$10,IF(D633=List!$A$11,List!$B$11,IF(D633=List!$A$12,List!$B$12,IF(D633=List!$A$13,List!$B$13,IF(D633=List!$A$14,List!$B$14,IF(D633=List!$A$15,List!$B$15,IF(D633=List!$A$16,List!$B$16,IF(D633=List!$A$17,List!$B$17,0))))))))))))))))</f>
        <v>B</v>
      </c>
      <c r="B633" s="10" t="str">
        <f t="shared" si="74"/>
        <v>43731B</v>
      </c>
      <c r="C633" s="55">
        <v>43731</v>
      </c>
      <c r="D633" s="39" t="s">
        <v>77</v>
      </c>
      <c r="E633" s="39">
        <v>37.4405</v>
      </c>
      <c r="F633" s="39">
        <v>89.4</v>
      </c>
      <c r="G633" s="39">
        <v>37.627499999999998</v>
      </c>
      <c r="H633" s="10">
        <f t="shared" si="75"/>
        <v>3.5989568798775506</v>
      </c>
      <c r="I633" s="9">
        <f t="shared" si="76"/>
        <v>3.5989568798775462E-3</v>
      </c>
      <c r="J633" s="39" t="s">
        <v>164</v>
      </c>
    </row>
    <row r="634" spans="1:10" x14ac:dyDescent="0.35">
      <c r="A634" s="2" t="str">
        <f>IF(D634=List!$A$2,List!$B$2,IF(D634=List!$A$3,List!$B$3,IF(D634=List!$A$4,List!$B$4,IF(D634=List!$A$5,List!$B$5,IF(D634=List!$A$6,List!$B$6,IF(D634=List!$A$7,List!$B$7,IF(D634=List!$A$8,List!$B$8,IF(D634=List!$A$9,List!$B$9,IF(D634=List!$A$10,List!$B$10,IF(D634=List!$A$11,List!$B$11,IF(D634=List!$A$12,List!$B$12,IF(D634=List!$A$13,List!$B$13,IF(D634=List!$A$14,List!$B$14,IF(D634=List!$A$15,List!$B$15,IF(D634=List!$A$16,List!$B$16,IF(D634=List!$A$17,List!$B$17,0))))))))))))))))</f>
        <v>J</v>
      </c>
      <c r="B634" s="10" t="str">
        <f t="shared" si="74"/>
        <v>43731J</v>
      </c>
      <c r="C634" s="55">
        <v>43731</v>
      </c>
      <c r="D634" s="39" t="s">
        <v>78</v>
      </c>
      <c r="E634" s="39">
        <v>37.559699999999999</v>
      </c>
      <c r="F634" s="39">
        <v>82.424000000000007</v>
      </c>
      <c r="G634" s="39">
        <v>39.735399999999998</v>
      </c>
      <c r="H634" s="10">
        <f t="shared" si="75"/>
        <v>48.495128643487107</v>
      </c>
      <c r="I634" s="9">
        <f t="shared" si="76"/>
        <v>4.8495128643487151E-2</v>
      </c>
      <c r="J634" s="39" t="s">
        <v>164</v>
      </c>
    </row>
    <row r="635" spans="1:10" x14ac:dyDescent="0.35">
      <c r="A635" s="2" t="str">
        <f>IF(D635=List!$A$2,List!$B$2,IF(D635=List!$A$3,List!$B$3,IF(D635=List!$A$4,List!$B$4,IF(D635=List!$A$5,List!$B$5,IF(D635=List!$A$6,List!$B$6,IF(D635=List!$A$7,List!$B$7,IF(D635=List!$A$8,List!$B$8,IF(D635=List!$A$9,List!$B$9,IF(D635=List!$A$10,List!$B$10,IF(D635=List!$A$11,List!$B$11,IF(D635=List!$A$12,List!$B$12,IF(D635=List!$A$13,List!$B$13,IF(D635=List!$A$14,List!$B$14,IF(D635=List!$A$15,List!$B$15,IF(D635=List!$A$16,List!$B$16,IF(D635=List!$A$17,List!$B$17,0))))))))))))))))</f>
        <v>K</v>
      </c>
      <c r="B635" s="10" t="str">
        <f t="shared" si="74"/>
        <v>43731K</v>
      </c>
      <c r="C635" s="55">
        <v>43731</v>
      </c>
      <c r="D635" s="39" t="s">
        <v>138</v>
      </c>
      <c r="E635" s="39">
        <v>37.086399999999998</v>
      </c>
      <c r="F635" s="39">
        <v>85.076599999999999</v>
      </c>
      <c r="G635" s="39">
        <v>39.173200000000001</v>
      </c>
      <c r="H635" s="10">
        <f t="shared" si="75"/>
        <v>43.483877958416585</v>
      </c>
      <c r="I635" s="9">
        <f t="shared" si="76"/>
        <v>4.3483877958416572E-2</v>
      </c>
      <c r="J635" s="39" t="s">
        <v>164</v>
      </c>
    </row>
    <row r="636" spans="1:10" x14ac:dyDescent="0.35">
      <c r="A636" s="2" t="str">
        <f>IF(D636=List!$A$2,List!$B$2,IF(D636=List!$A$3,List!$B$3,IF(D636=List!$A$4,List!$B$4,IF(D636=List!$A$5,List!$B$5,IF(D636=List!$A$6,List!$B$6,IF(D636=List!$A$7,List!$B$7,IF(D636=List!$A$8,List!$B$8,IF(D636=List!$A$9,List!$B$9,IF(D636=List!$A$10,List!$B$10,IF(D636=List!$A$11,List!$B$11,IF(D636=List!$A$12,List!$B$12,IF(D636=List!$A$13,List!$B$13,IF(D636=List!$A$14,List!$B$14,IF(D636=List!$A$15,List!$B$15,IF(D636=List!$A$16,List!$B$16,IF(D636=List!$A$17,List!$B$17,0))))))))))))))))</f>
        <v>N</v>
      </c>
      <c r="B636" s="10" t="str">
        <f t="shared" si="74"/>
        <v>43731N</v>
      </c>
      <c r="C636" s="55">
        <v>43731</v>
      </c>
      <c r="D636" s="39" t="s">
        <v>187</v>
      </c>
      <c r="E636" s="39">
        <v>29.6142</v>
      </c>
      <c r="F636" s="39">
        <v>106.9482</v>
      </c>
      <c r="G636" s="39">
        <v>45.8369</v>
      </c>
      <c r="H636" s="10">
        <f t="shared" si="75"/>
        <v>209.77448470271807</v>
      </c>
      <c r="I636" s="9">
        <f t="shared" si="76"/>
        <v>0.20977448470271809</v>
      </c>
      <c r="J636" s="39" t="s">
        <v>164</v>
      </c>
    </row>
    <row r="637" spans="1:10" x14ac:dyDescent="0.35">
      <c r="A637" s="2" t="str">
        <f>IF(D637=List!$A$2,List!$B$2,IF(D637=List!$A$3,List!$B$3,IF(D637=List!$A$4,List!$B$4,IF(D637=List!$A$5,List!$B$5,IF(D637=List!$A$6,List!$B$6,IF(D637=List!$A$7,List!$B$7,IF(D637=List!$A$8,List!$B$8,IF(D637=List!$A$9,List!$B$9,IF(D637=List!$A$10,List!$B$10,IF(D637=List!$A$11,List!$B$11,IF(D637=List!$A$12,List!$B$12,IF(D637=List!$A$13,List!$B$13,IF(D637=List!$A$14,List!$B$14,IF(D637=List!$A$15,List!$B$15,IF(D637=List!$A$16,List!$B$16,IF(D637=List!$A$17,List!$B$17,0))))))))))))))))</f>
        <v>A</v>
      </c>
      <c r="B637" s="10" t="str">
        <f t="shared" si="74"/>
        <v>43733A</v>
      </c>
      <c r="C637" s="55">
        <v>43733</v>
      </c>
      <c r="D637" s="39" t="s">
        <v>76</v>
      </c>
      <c r="E637" s="39">
        <v>37.531199999999998</v>
      </c>
      <c r="F637" s="39">
        <v>91.012200000000007</v>
      </c>
      <c r="G637" s="39">
        <v>37.738500000000002</v>
      </c>
      <c r="H637" s="10">
        <f t="shared" si="75"/>
        <v>3.876142929264665</v>
      </c>
      <c r="I637" s="9">
        <f t="shared" si="76"/>
        <v>3.8761429292646365E-3</v>
      </c>
      <c r="J637" s="39" t="s">
        <v>164</v>
      </c>
    </row>
    <row r="638" spans="1:10" x14ac:dyDescent="0.35">
      <c r="A638" s="2" t="str">
        <f>IF(D638=List!$A$2,List!$B$2,IF(D638=List!$A$3,List!$B$3,IF(D638=List!$A$4,List!$B$4,IF(D638=List!$A$5,List!$B$5,IF(D638=List!$A$6,List!$B$6,IF(D638=List!$A$7,List!$B$7,IF(D638=List!$A$8,List!$B$8,IF(D638=List!$A$9,List!$B$9,IF(D638=List!$A$10,List!$B$10,IF(D638=List!$A$11,List!$B$11,IF(D638=List!$A$12,List!$B$12,IF(D638=List!$A$13,List!$B$13,IF(D638=List!$A$14,List!$B$14,IF(D638=List!$A$15,List!$B$15,IF(D638=List!$A$16,List!$B$16,IF(D638=List!$A$17,List!$B$17,0))))))))))))))))</f>
        <v>B</v>
      </c>
      <c r="B638" s="10" t="str">
        <f t="shared" si="74"/>
        <v>43733B</v>
      </c>
      <c r="C638" s="55">
        <v>43733</v>
      </c>
      <c r="D638" s="39" t="s">
        <v>77</v>
      </c>
      <c r="E638" s="39">
        <v>37.3005</v>
      </c>
      <c r="F638" s="39">
        <v>88.643000000000001</v>
      </c>
      <c r="G638" s="39">
        <v>37.423900000000003</v>
      </c>
      <c r="H638" s="10">
        <f t="shared" si="75"/>
        <v>2.4034669133759308</v>
      </c>
      <c r="I638" s="9">
        <f t="shared" si="76"/>
        <v>2.4034669133758957E-3</v>
      </c>
      <c r="J638" s="39" t="s">
        <v>164</v>
      </c>
    </row>
    <row r="639" spans="1:10" x14ac:dyDescent="0.35">
      <c r="A639" s="2" t="str">
        <f>IF(D639=List!$A$2,List!$B$2,IF(D639=List!$A$3,List!$B$3,IF(D639=List!$A$4,List!$B$4,IF(D639=List!$A$5,List!$B$5,IF(D639=List!$A$6,List!$B$6,IF(D639=List!$A$7,List!$B$7,IF(D639=List!$A$8,List!$B$8,IF(D639=List!$A$9,List!$B$9,IF(D639=List!$A$10,List!$B$10,IF(D639=List!$A$11,List!$B$11,IF(D639=List!$A$12,List!$B$12,IF(D639=List!$A$13,List!$B$13,IF(D639=List!$A$14,List!$B$14,IF(D639=List!$A$15,List!$B$15,IF(D639=List!$A$16,List!$B$16,IF(D639=List!$A$17,List!$B$17,0))))))))))))))))</f>
        <v>J</v>
      </c>
      <c r="B639" s="10" t="str">
        <f t="shared" si="74"/>
        <v>43733J</v>
      </c>
      <c r="C639" s="55">
        <v>43733</v>
      </c>
      <c r="D639" s="39" t="s">
        <v>78</v>
      </c>
      <c r="E639" s="39">
        <v>37.553800000000003</v>
      </c>
      <c r="F639" s="39">
        <v>83.336399999999998</v>
      </c>
      <c r="G639" s="39">
        <v>39.488700000000001</v>
      </c>
      <c r="H639" s="10">
        <f t="shared" si="75"/>
        <v>42.26278105655858</v>
      </c>
      <c r="I639" s="9">
        <f t="shared" si="76"/>
        <v>4.2262781056558563E-2</v>
      </c>
      <c r="J639" s="39" t="s">
        <v>164</v>
      </c>
    </row>
    <row r="640" spans="1:10" x14ac:dyDescent="0.35">
      <c r="A640" s="2" t="str">
        <f>IF(D640=List!$A$2,List!$B$2,IF(D640=List!$A$3,List!$B$3,IF(D640=List!$A$4,List!$B$4,IF(D640=List!$A$5,List!$B$5,IF(D640=List!$A$6,List!$B$6,IF(D640=List!$A$7,List!$B$7,IF(D640=List!$A$8,List!$B$8,IF(D640=List!$A$9,List!$B$9,IF(D640=List!$A$10,List!$B$10,IF(D640=List!$A$11,List!$B$11,IF(D640=List!$A$12,List!$B$12,IF(D640=List!$A$13,List!$B$13,IF(D640=List!$A$14,List!$B$14,IF(D640=List!$A$15,List!$B$15,IF(D640=List!$A$16,List!$B$16,IF(D640=List!$A$17,List!$B$17,0))))))))))))))))</f>
        <v>K</v>
      </c>
      <c r="B640" s="10" t="str">
        <f t="shared" si="74"/>
        <v>43733K</v>
      </c>
      <c r="C640" s="55">
        <v>43733</v>
      </c>
      <c r="D640" s="39" t="s">
        <v>138</v>
      </c>
      <c r="E640" s="39">
        <v>37.046399999999998</v>
      </c>
      <c r="F640" s="39">
        <v>80.706800000000001</v>
      </c>
      <c r="G640" s="39">
        <v>39.138199999999998</v>
      </c>
      <c r="H640" s="10">
        <f t="shared" si="75"/>
        <v>47.910692526866427</v>
      </c>
      <c r="I640" s="9">
        <f t="shared" si="76"/>
        <v>4.7910692526866416E-2</v>
      </c>
      <c r="J640" s="39" t="s">
        <v>164</v>
      </c>
    </row>
    <row r="641" spans="1:10" x14ac:dyDescent="0.35">
      <c r="A641" s="2" t="str">
        <f>IF(D641=List!$A$2,List!$B$2,IF(D641=List!$A$3,List!$B$3,IF(D641=List!$A$4,List!$B$4,IF(D641=List!$A$5,List!$B$5,IF(D641=List!$A$6,List!$B$6,IF(D641=List!$A$7,List!$B$7,IF(D641=List!$A$8,List!$B$8,IF(D641=List!$A$9,List!$B$9,IF(D641=List!$A$10,List!$B$10,IF(D641=List!$A$11,List!$B$11,IF(D641=List!$A$12,List!$B$12,IF(D641=List!$A$13,List!$B$13,IF(D641=List!$A$14,List!$B$14,IF(D641=List!$A$15,List!$B$15,IF(D641=List!$A$16,List!$B$16,IF(D641=List!$A$17,List!$B$17,0))))))))))))))))</f>
        <v>L</v>
      </c>
      <c r="B641" s="10" t="str">
        <f t="shared" si="74"/>
        <v>43733L</v>
      </c>
      <c r="C641" s="55">
        <v>43733</v>
      </c>
      <c r="D641" s="39" t="s">
        <v>140</v>
      </c>
      <c r="E641" s="39">
        <v>32.4163</v>
      </c>
      <c r="F641" s="39">
        <v>98.518600000000006</v>
      </c>
      <c r="G641" s="39">
        <v>35.291800000000002</v>
      </c>
      <c r="H641" s="10">
        <f t="shared" si="75"/>
        <v>43.5007556469291</v>
      </c>
      <c r="I641" s="9">
        <f t="shared" si="76"/>
        <v>4.3500755646929234E-2</v>
      </c>
      <c r="J641" s="39" t="s">
        <v>164</v>
      </c>
    </row>
    <row r="642" spans="1:10" x14ac:dyDescent="0.35">
      <c r="A642" s="2" t="str">
        <f>IF(D642=List!$A$2,List!$B$2,IF(D642=List!$A$3,List!$B$3,IF(D642=List!$A$4,List!$B$4,IF(D642=List!$A$5,List!$B$5,IF(D642=List!$A$6,List!$B$6,IF(D642=List!$A$7,List!$B$7,IF(D642=List!$A$8,List!$B$8,IF(D642=List!$A$9,List!$B$9,IF(D642=List!$A$10,List!$B$10,IF(D642=List!$A$11,List!$B$11,IF(D642=List!$A$12,List!$B$12,IF(D642=List!$A$13,List!$B$13,IF(D642=List!$A$14,List!$B$14,IF(D642=List!$A$15,List!$B$15,IF(D642=List!$A$16,List!$B$16,IF(D642=List!$A$17,List!$B$17,0))))))))))))))))</f>
        <v>C</v>
      </c>
      <c r="B642" s="10" t="str">
        <f t="shared" si="74"/>
        <v>43733C</v>
      </c>
      <c r="C642" s="55">
        <v>43733</v>
      </c>
      <c r="D642" s="39" t="s">
        <v>96</v>
      </c>
      <c r="E642" s="39">
        <v>37.105699999999999</v>
      </c>
      <c r="F642" s="39">
        <v>92.098799999999997</v>
      </c>
      <c r="G642" s="39">
        <v>37.311700000000002</v>
      </c>
      <c r="H642" s="10">
        <f t="shared" si="75"/>
        <v>3.7459244887086394</v>
      </c>
      <c r="I642" s="9">
        <f t="shared" si="76"/>
        <v>3.7459244887085852E-3</v>
      </c>
      <c r="J642" s="39" t="s">
        <v>164</v>
      </c>
    </row>
    <row r="643" spans="1:10" x14ac:dyDescent="0.35">
      <c r="A643" s="2" t="str">
        <f>IF(D643=List!$A$2,List!$B$2,IF(D643=List!$A$3,List!$B$3,IF(D643=List!$A$4,List!$B$4,IF(D643=List!$A$5,List!$B$5,IF(D643=List!$A$6,List!$B$6,IF(D643=List!$A$7,List!$B$7,IF(D643=List!$A$8,List!$B$8,IF(D643=List!$A$9,List!$B$9,IF(D643=List!$A$10,List!$B$10,IF(D643=List!$A$11,List!$B$11,IF(D643=List!$A$12,List!$B$12,IF(D643=List!$A$13,List!$B$13,IF(D643=List!$A$14,List!$B$14,IF(D643=List!$A$15,List!$B$15,IF(D643=List!$A$16,List!$B$16,IF(D643=List!$A$17,List!$B$17,0))))))))))))))))</f>
        <v>A</v>
      </c>
      <c r="B643" s="10" t="str">
        <f t="shared" si="74"/>
        <v>43735A</v>
      </c>
      <c r="C643" s="55">
        <v>43735</v>
      </c>
      <c r="D643" s="39" t="s">
        <v>76</v>
      </c>
      <c r="E643" s="39">
        <v>37.520099999999999</v>
      </c>
      <c r="F643" s="39">
        <v>91.617999999999995</v>
      </c>
      <c r="G643" s="39">
        <v>37.889499999999998</v>
      </c>
      <c r="H643" s="10">
        <f t="shared" si="75"/>
        <v>6.8283611748330131</v>
      </c>
      <c r="I643" s="9">
        <f t="shared" si="76"/>
        <v>6.8283611748329864E-3</v>
      </c>
      <c r="J643" s="39" t="s">
        <v>164</v>
      </c>
    </row>
    <row r="644" spans="1:10" x14ac:dyDescent="0.35">
      <c r="A644" s="2" t="str">
        <f>IF(D644=List!$A$2,List!$B$2,IF(D644=List!$A$3,List!$B$3,IF(D644=List!$A$4,List!$B$4,IF(D644=List!$A$5,List!$B$5,IF(D644=List!$A$6,List!$B$6,IF(D644=List!$A$7,List!$B$7,IF(D644=List!$A$8,List!$B$8,IF(D644=List!$A$9,List!$B$9,IF(D644=List!$A$10,List!$B$10,IF(D644=List!$A$11,List!$B$11,IF(D644=List!$A$12,List!$B$12,IF(D644=List!$A$13,List!$B$13,IF(D644=List!$A$14,List!$B$14,IF(D644=List!$A$15,List!$B$15,IF(D644=List!$A$16,List!$B$16,IF(D644=List!$A$17,List!$B$17,0))))))))))))))))</f>
        <v>B</v>
      </c>
      <c r="B644" s="10" t="str">
        <f t="shared" si="74"/>
        <v>43735B</v>
      </c>
      <c r="C644" s="55">
        <v>43735</v>
      </c>
      <c r="D644" s="39" t="s">
        <v>77</v>
      </c>
      <c r="E644" s="39">
        <v>37.294699999999999</v>
      </c>
      <c r="F644" s="39">
        <v>94.3245</v>
      </c>
      <c r="G644" s="39">
        <v>37.469200000000001</v>
      </c>
      <c r="H644" s="10">
        <f t="shared" si="75"/>
        <v>3.0598038218615859</v>
      </c>
      <c r="I644" s="9">
        <f t="shared" si="76"/>
        <v>3.0598038218615509E-3</v>
      </c>
      <c r="J644" s="39" t="s">
        <v>164</v>
      </c>
    </row>
    <row r="645" spans="1:10" x14ac:dyDescent="0.35">
      <c r="A645" s="2" t="str">
        <f>IF(D645=List!$A$2,List!$B$2,IF(D645=List!$A$3,List!$B$3,IF(D645=List!$A$4,List!$B$4,IF(D645=List!$A$5,List!$B$5,IF(D645=List!$A$6,List!$B$6,IF(D645=List!$A$7,List!$B$7,IF(D645=List!$A$8,List!$B$8,IF(D645=List!$A$9,List!$B$9,IF(D645=List!$A$10,List!$B$10,IF(D645=List!$A$11,List!$B$11,IF(D645=List!$A$12,List!$B$12,IF(D645=List!$A$13,List!$B$13,IF(D645=List!$A$14,List!$B$14,IF(D645=List!$A$15,List!$B$15,IF(D645=List!$A$16,List!$B$16,IF(D645=List!$A$17,List!$B$17,0))))))))))))))))</f>
        <v>J</v>
      </c>
      <c r="B645" s="10" t="str">
        <f t="shared" si="74"/>
        <v>43735J</v>
      </c>
      <c r="C645" s="55">
        <v>43735</v>
      </c>
      <c r="D645" s="39" t="s">
        <v>78</v>
      </c>
      <c r="E645" s="39">
        <v>37.567100000000003</v>
      </c>
      <c r="F645" s="39">
        <v>84.892300000000006</v>
      </c>
      <c r="G645" s="39">
        <v>39.506500000000003</v>
      </c>
      <c r="H645" s="10">
        <f t="shared" si="75"/>
        <v>40.980281118727426</v>
      </c>
      <c r="I645" s="9">
        <f t="shared" si="76"/>
        <v>4.0980281118727424E-2</v>
      </c>
      <c r="J645" s="39" t="s">
        <v>164</v>
      </c>
    </row>
    <row r="646" spans="1:10" x14ac:dyDescent="0.35">
      <c r="A646" s="2" t="str">
        <f>IF(D646=List!$A$2,List!$B$2,IF(D646=List!$A$3,List!$B$3,IF(D646=List!$A$4,List!$B$4,IF(D646=List!$A$5,List!$B$5,IF(D646=List!$A$6,List!$B$6,IF(D646=List!$A$7,List!$B$7,IF(D646=List!$A$8,List!$B$8,IF(D646=List!$A$9,List!$B$9,IF(D646=List!$A$10,List!$B$10,IF(D646=List!$A$11,List!$B$11,IF(D646=List!$A$12,List!$B$12,IF(D646=List!$A$13,List!$B$13,IF(D646=List!$A$14,List!$B$14,IF(D646=List!$A$15,List!$B$15,IF(D646=List!$A$16,List!$B$16,IF(D646=List!$A$17,List!$B$17,0))))))))))))))))</f>
        <v>K</v>
      </c>
      <c r="B646" s="10" t="str">
        <f t="shared" si="74"/>
        <v>43735K</v>
      </c>
      <c r="C646" s="55">
        <v>43735</v>
      </c>
      <c r="D646" s="39" t="s">
        <v>138</v>
      </c>
      <c r="E646" s="39">
        <v>37.084400000000002</v>
      </c>
      <c r="F646" s="39">
        <v>88.1477</v>
      </c>
      <c r="G646" s="39">
        <v>39.361499999999999</v>
      </c>
      <c r="H646" s="10">
        <f t="shared" si="75"/>
        <v>44.593670992669828</v>
      </c>
      <c r="I646" s="9">
        <f t="shared" si="76"/>
        <v>4.4593670992669865E-2</v>
      </c>
      <c r="J646" s="39" t="s">
        <v>164</v>
      </c>
    </row>
    <row r="647" spans="1:10" x14ac:dyDescent="0.35">
      <c r="A647" s="2" t="str">
        <f>IF(D647=List!$A$2,List!$B$2,IF(D647=List!$A$3,List!$B$3,IF(D647=List!$A$4,List!$B$4,IF(D647=List!$A$5,List!$B$5,IF(D647=List!$A$6,List!$B$6,IF(D647=List!$A$7,List!$B$7,IF(D647=List!$A$8,List!$B$8,IF(D647=List!$A$9,List!$B$9,IF(D647=List!$A$10,List!$B$10,IF(D647=List!$A$11,List!$B$11,IF(D647=List!$A$12,List!$B$12,IF(D647=List!$A$13,List!$B$13,IF(D647=List!$A$14,List!$B$14,IF(D647=List!$A$15,List!$B$15,IF(D647=List!$A$16,List!$B$16,IF(D647=List!$A$17,List!$B$17,0))))))))))))))))</f>
        <v>L</v>
      </c>
      <c r="B647" s="10" t="str">
        <f t="shared" si="74"/>
        <v>43735L</v>
      </c>
      <c r="C647" s="55">
        <v>43735</v>
      </c>
      <c r="D647" s="39" t="s">
        <v>140</v>
      </c>
      <c r="E647" s="39">
        <v>32.506999999999998</v>
      </c>
      <c r="F647" s="39">
        <v>97.956699999999998</v>
      </c>
      <c r="G647" s="39">
        <v>35.589700000000001</v>
      </c>
      <c r="H647" s="10">
        <f t="shared" si="75"/>
        <v>47.100292285526173</v>
      </c>
      <c r="I647" s="9">
        <f t="shared" si="76"/>
        <v>4.7100292285526257E-2</v>
      </c>
      <c r="J647" s="39" t="s">
        <v>164</v>
      </c>
    </row>
    <row r="648" spans="1:10" x14ac:dyDescent="0.35">
      <c r="A648" s="2" t="str">
        <f>IF(D648=List!$A$2,List!$B$2,IF(D648=List!$A$3,List!$B$3,IF(D648=List!$A$4,List!$B$4,IF(D648=List!$A$5,List!$B$5,IF(D648=List!$A$6,List!$B$6,IF(D648=List!$A$7,List!$B$7,IF(D648=List!$A$8,List!$B$8,IF(D648=List!$A$9,List!$B$9,IF(D648=List!$A$10,List!$B$10,IF(D648=List!$A$11,List!$B$11,IF(D648=List!$A$12,List!$B$12,IF(D648=List!$A$13,List!$B$13,IF(D648=List!$A$14,List!$B$14,IF(D648=List!$A$15,List!$B$15,IF(D648=List!$A$16,List!$B$16,IF(D648=List!$A$17,List!$B$17,0))))))))))))))))</f>
        <v>A</v>
      </c>
      <c r="B648" s="10" t="str">
        <f t="shared" si="74"/>
        <v>43738A</v>
      </c>
      <c r="C648" s="55">
        <v>43738</v>
      </c>
      <c r="D648" s="39" t="s">
        <v>76</v>
      </c>
      <c r="E648" s="39">
        <v>37.594299999999997</v>
      </c>
      <c r="F648" s="39">
        <v>89.619500000000002</v>
      </c>
      <c r="G648" s="39">
        <v>38.1248</v>
      </c>
      <c r="H648" s="10">
        <f t="shared" si="75"/>
        <v>10.196981462829619</v>
      </c>
      <c r="I648" s="9">
        <f t="shared" si="76"/>
        <v>1.0196981462829657E-2</v>
      </c>
      <c r="J648" s="39" t="s">
        <v>164</v>
      </c>
    </row>
    <row r="649" spans="1:10" x14ac:dyDescent="0.35">
      <c r="A649" s="2" t="str">
        <f>IF(D649=List!$A$2,List!$B$2,IF(D649=List!$A$3,List!$B$3,IF(D649=List!$A$4,List!$B$4,IF(D649=List!$A$5,List!$B$5,IF(D649=List!$A$6,List!$B$6,IF(D649=List!$A$7,List!$B$7,IF(D649=List!$A$8,List!$B$8,IF(D649=List!$A$9,List!$B$9,IF(D649=List!$A$10,List!$B$10,IF(D649=List!$A$11,List!$B$11,IF(D649=List!$A$12,List!$B$12,IF(D649=List!$A$13,List!$B$13,IF(D649=List!$A$14,List!$B$14,IF(D649=List!$A$15,List!$B$15,IF(D649=List!$A$16,List!$B$16,IF(D649=List!$A$17,List!$B$17,0))))))))))))))))</f>
        <v>B</v>
      </c>
      <c r="B649" s="10" t="str">
        <f t="shared" si="74"/>
        <v>43738B</v>
      </c>
      <c r="C649" s="55">
        <v>43738</v>
      </c>
      <c r="D649" s="39" t="s">
        <v>77</v>
      </c>
      <c r="E649" s="39">
        <v>37.337000000000003</v>
      </c>
      <c r="F649" s="39">
        <v>93.846299999999999</v>
      </c>
      <c r="G649" s="39">
        <v>37.532800000000002</v>
      </c>
      <c r="H649" s="10">
        <f t="shared" si="75"/>
        <v>3.4649163942925929</v>
      </c>
      <c r="I649" s="9">
        <f t="shared" si="76"/>
        <v>3.4649163942925831E-3</v>
      </c>
      <c r="J649" s="39" t="s">
        <v>164</v>
      </c>
    </row>
    <row r="650" spans="1:10" x14ac:dyDescent="0.35">
      <c r="A650" s="2" t="str">
        <f>IF(D650=List!$A$2,List!$B$2,IF(D650=List!$A$3,List!$B$3,IF(D650=List!$A$4,List!$B$4,IF(D650=List!$A$5,List!$B$5,IF(D650=List!$A$6,List!$B$6,IF(D650=List!$A$7,List!$B$7,IF(D650=List!$A$8,List!$B$8,IF(D650=List!$A$9,List!$B$9,IF(D650=List!$A$10,List!$B$10,IF(D650=List!$A$11,List!$B$11,IF(D650=List!$A$12,List!$B$12,IF(D650=List!$A$13,List!$B$13,IF(D650=List!$A$14,List!$B$14,IF(D650=List!$A$15,List!$B$15,IF(D650=List!$A$16,List!$B$16,IF(D650=List!$A$17,List!$B$17,0))))))))))))))))</f>
        <v>J</v>
      </c>
      <c r="B650" s="10" t="str">
        <f t="shared" si="74"/>
        <v>43738J</v>
      </c>
      <c r="C650" s="55">
        <v>43738</v>
      </c>
      <c r="D650" s="39" t="s">
        <v>78</v>
      </c>
      <c r="E650" s="39">
        <v>37.561700000000002</v>
      </c>
      <c r="F650" s="39">
        <v>84.582899999999995</v>
      </c>
      <c r="G650" s="39">
        <v>39.9146</v>
      </c>
      <c r="H650" s="10">
        <f t="shared" si="75"/>
        <v>50.039131285462695</v>
      </c>
      <c r="I650" s="9">
        <f t="shared" si="76"/>
        <v>5.0039131285462668E-2</v>
      </c>
      <c r="J650" s="39" t="s">
        <v>164</v>
      </c>
    </row>
    <row r="651" spans="1:10" x14ac:dyDescent="0.35">
      <c r="A651" s="2" t="str">
        <f>IF(D651=List!$A$2,List!$B$2,IF(D651=List!$A$3,List!$B$3,IF(D651=List!$A$4,List!$B$4,IF(D651=List!$A$5,List!$B$5,IF(D651=List!$A$6,List!$B$6,IF(D651=List!$A$7,List!$B$7,IF(D651=List!$A$8,List!$B$8,IF(D651=List!$A$9,List!$B$9,IF(D651=List!$A$10,List!$B$10,IF(D651=List!$A$11,List!$B$11,IF(D651=List!$A$12,List!$B$12,IF(D651=List!$A$13,List!$B$13,IF(D651=List!$A$14,List!$B$14,IF(D651=List!$A$15,List!$B$15,IF(D651=List!$A$16,List!$B$16,IF(D651=List!$A$17,List!$B$17,0))))))))))))))))</f>
        <v>K</v>
      </c>
      <c r="B651" s="10" t="str">
        <f t="shared" si="74"/>
        <v>43738K</v>
      </c>
      <c r="C651" s="55">
        <v>43738</v>
      </c>
      <c r="D651" s="39" t="s">
        <v>138</v>
      </c>
      <c r="E651" s="39">
        <v>37.038899999999998</v>
      </c>
      <c r="F651" s="39">
        <v>91.864800000000002</v>
      </c>
      <c r="G651" s="39">
        <v>39.894100000000002</v>
      </c>
      <c r="H651" s="10">
        <f t="shared" si="75"/>
        <v>52.077576473892876</v>
      </c>
      <c r="I651" s="9">
        <f t="shared" si="76"/>
        <v>5.2077576473892884E-2</v>
      </c>
      <c r="J651" s="39" t="s">
        <v>164</v>
      </c>
    </row>
    <row r="652" spans="1:10" x14ac:dyDescent="0.35">
      <c r="A652" s="2" t="str">
        <f>IF(D652=List!$A$2,List!$B$2,IF(D652=List!$A$3,List!$B$3,IF(D652=List!$A$4,List!$B$4,IF(D652=List!$A$5,List!$B$5,IF(D652=List!$A$6,List!$B$6,IF(D652=List!$A$7,List!$B$7,IF(D652=List!$A$8,List!$B$8,IF(D652=List!$A$9,List!$B$9,IF(D652=List!$A$10,List!$B$10,IF(D652=List!$A$11,List!$B$11,IF(D652=List!$A$12,List!$B$12,IF(D652=List!$A$13,List!$B$13,IF(D652=List!$A$14,List!$B$14,IF(D652=List!$A$15,List!$B$15,IF(D652=List!$A$16,List!$B$16,IF(D652=List!$A$17,List!$B$17,0))))))))))))))))</f>
        <v>O</v>
      </c>
      <c r="B652" s="10" t="str">
        <f t="shared" si="74"/>
        <v>43738O</v>
      </c>
      <c r="C652" s="55">
        <v>43738</v>
      </c>
      <c r="D652" s="39" t="s">
        <v>188</v>
      </c>
      <c r="E652" s="39">
        <v>29.613800000000001</v>
      </c>
      <c r="F652" s="39">
        <v>75.797600000000003</v>
      </c>
      <c r="G652" s="39">
        <v>51.196399999999997</v>
      </c>
      <c r="H652" s="10">
        <f t="shared" si="75"/>
        <v>467.31970950852877</v>
      </c>
      <c r="I652" s="9">
        <f t="shared" si="76"/>
        <v>0.46731970950852886</v>
      </c>
      <c r="J652" s="39" t="s">
        <v>164</v>
      </c>
    </row>
    <row r="653" spans="1:10" x14ac:dyDescent="0.35">
      <c r="A653" s="2" t="str">
        <f>IF(D653=List!$A$2,List!$B$2,IF(D653=List!$A$3,List!$B$3,IF(D653=List!$A$4,List!$B$4,IF(D653=List!$A$5,List!$B$5,IF(D653=List!$A$6,List!$B$6,IF(D653=List!$A$7,List!$B$7,IF(D653=List!$A$8,List!$B$8,IF(D653=List!$A$9,List!$B$9,IF(D653=List!$A$10,List!$B$10,IF(D653=List!$A$11,List!$B$11,IF(D653=List!$A$12,List!$B$12,IF(D653=List!$A$13,List!$B$13,IF(D653=List!$A$14,List!$B$14,IF(D653=List!$A$15,List!$B$15,IF(D653=List!$A$16,List!$B$16,IF(D653=List!$A$17,List!$B$17,0))))))))))))))))</f>
        <v>N</v>
      </c>
      <c r="B653" s="10" t="str">
        <f t="shared" si="74"/>
        <v>43739N</v>
      </c>
      <c r="C653" s="55">
        <v>43739</v>
      </c>
      <c r="D653" s="39" t="s">
        <v>187</v>
      </c>
      <c r="E653" s="39">
        <v>32.401899999999998</v>
      </c>
      <c r="F653" s="39">
        <v>89.969300000000004</v>
      </c>
      <c r="G653" s="39">
        <v>49.837800000000001</v>
      </c>
      <c r="H653" s="10">
        <f t="shared" si="75"/>
        <v>302.87801776700013</v>
      </c>
      <c r="I653" s="9">
        <f t="shared" si="76"/>
        <v>0.30287801776700007</v>
      </c>
      <c r="J653" s="39" t="s">
        <v>225</v>
      </c>
    </row>
    <row r="654" spans="1:10" x14ac:dyDescent="0.35">
      <c r="A654" s="2" t="str">
        <f>IF(D654=List!$A$2,List!$B$2,IF(D654=List!$A$3,List!$B$3,IF(D654=List!$A$4,List!$B$4,IF(D654=List!$A$5,List!$B$5,IF(D654=List!$A$6,List!$B$6,IF(D654=List!$A$7,List!$B$7,IF(D654=List!$A$8,List!$B$8,IF(D654=List!$A$9,List!$B$9,IF(D654=List!$A$10,List!$B$10,IF(D654=List!$A$11,List!$B$11,IF(D654=List!$A$12,List!$B$12,IF(D654=List!$A$13,List!$B$13,IF(D654=List!$A$14,List!$B$14,IF(D654=List!$A$15,List!$B$15,IF(D654=List!$A$16,List!$B$16,IF(D654=List!$A$17,List!$B$17,0))))))))))))))))</f>
        <v>A</v>
      </c>
      <c r="B654" s="10" t="str">
        <f t="shared" si="74"/>
        <v>43739A</v>
      </c>
      <c r="C654" s="55">
        <v>43739</v>
      </c>
      <c r="D654" s="39" t="s">
        <v>76</v>
      </c>
      <c r="E654" s="39">
        <v>37.507100000000001</v>
      </c>
      <c r="F654" s="39">
        <v>89.211299999999994</v>
      </c>
      <c r="G654" s="39">
        <v>38.039400000000001</v>
      </c>
      <c r="H654" s="10">
        <f t="shared" si="75"/>
        <v>10.295101751888616</v>
      </c>
      <c r="I654" s="9">
        <f t="shared" si="76"/>
        <v>1.0295101751888636E-2</v>
      </c>
      <c r="J654" s="39" t="s">
        <v>164</v>
      </c>
    </row>
    <row r="655" spans="1:10" x14ac:dyDescent="0.35">
      <c r="A655" s="2" t="str">
        <f>IF(D655=List!$A$2,List!$B$2,IF(D655=List!$A$3,List!$B$3,IF(D655=List!$A$4,List!$B$4,IF(D655=List!$A$5,List!$B$5,IF(D655=List!$A$6,List!$B$6,IF(D655=List!$A$7,List!$B$7,IF(D655=List!$A$8,List!$B$8,IF(D655=List!$A$9,List!$B$9,IF(D655=List!$A$10,List!$B$10,IF(D655=List!$A$11,List!$B$11,IF(D655=List!$A$12,List!$B$12,IF(D655=List!$A$13,List!$B$13,IF(D655=List!$A$14,List!$B$14,IF(D655=List!$A$15,List!$B$15,IF(D655=List!$A$16,List!$B$16,IF(D655=List!$A$17,List!$B$17,0))))))))))))))))</f>
        <v>B</v>
      </c>
      <c r="B655" s="10" t="str">
        <f t="shared" si="74"/>
        <v>43739B</v>
      </c>
      <c r="C655" s="55">
        <v>43739</v>
      </c>
      <c r="D655" s="39" t="s">
        <v>77</v>
      </c>
      <c r="E655" s="39">
        <v>37.2913</v>
      </c>
      <c r="F655" s="39">
        <v>93.161199999999994</v>
      </c>
      <c r="G655" s="39">
        <v>37.424300000000002</v>
      </c>
      <c r="H655" s="10">
        <f t="shared" si="75"/>
        <v>2.3805304824243949</v>
      </c>
      <c r="I655" s="9">
        <f t="shared" si="76"/>
        <v>2.38053048242437E-3</v>
      </c>
      <c r="J655" s="39" t="s">
        <v>164</v>
      </c>
    </row>
    <row r="656" spans="1:10" x14ac:dyDescent="0.35">
      <c r="A656" s="2" t="str">
        <f>IF(D656=List!$A$2,List!$B$2,IF(D656=List!$A$3,List!$B$3,IF(D656=List!$A$4,List!$B$4,IF(D656=List!$A$5,List!$B$5,IF(D656=List!$A$6,List!$B$6,IF(D656=List!$A$7,List!$B$7,IF(D656=List!$A$8,List!$B$8,IF(D656=List!$A$9,List!$B$9,IF(D656=List!$A$10,List!$B$10,IF(D656=List!$A$11,List!$B$11,IF(D656=List!$A$12,List!$B$12,IF(D656=List!$A$13,List!$B$13,IF(D656=List!$A$14,List!$B$14,IF(D656=List!$A$15,List!$B$15,IF(D656=List!$A$16,List!$B$16,IF(D656=List!$A$17,List!$B$17,0))))))))))))))))</f>
        <v>J</v>
      </c>
      <c r="B656" s="10" t="str">
        <f t="shared" si="74"/>
        <v>43739J</v>
      </c>
      <c r="C656" s="55">
        <v>43739</v>
      </c>
      <c r="D656" s="39" t="s">
        <v>78</v>
      </c>
      <c r="E656" s="39">
        <v>37.562600000000003</v>
      </c>
      <c r="F656" s="39">
        <v>90.5608</v>
      </c>
      <c r="G656" s="39">
        <v>40.158099999999997</v>
      </c>
      <c r="H656" s="10">
        <f t="shared" si="75"/>
        <v>48.973361359442286</v>
      </c>
      <c r="I656" s="9">
        <f t="shared" si="76"/>
        <v>4.8973361359442302E-2</v>
      </c>
      <c r="J656" s="39" t="s">
        <v>164</v>
      </c>
    </row>
    <row r="657" spans="1:10" x14ac:dyDescent="0.35">
      <c r="A657" s="2" t="str">
        <f>IF(D657=List!$A$2,List!$B$2,IF(D657=List!$A$3,List!$B$3,IF(D657=List!$A$4,List!$B$4,IF(D657=List!$A$5,List!$B$5,IF(D657=List!$A$6,List!$B$6,IF(D657=List!$A$7,List!$B$7,IF(D657=List!$A$8,List!$B$8,IF(D657=List!$A$9,List!$B$9,IF(D657=List!$A$10,List!$B$10,IF(D657=List!$A$11,List!$B$11,IF(D657=List!$A$12,List!$B$12,IF(D657=List!$A$13,List!$B$13,IF(D657=List!$A$14,List!$B$14,IF(D657=List!$A$15,List!$B$15,IF(D657=List!$A$16,List!$B$16,IF(D657=List!$A$17,List!$B$17,0))))))))))))))))</f>
        <v>K</v>
      </c>
      <c r="B657" s="10" t="str">
        <f t="shared" si="74"/>
        <v>43739K</v>
      </c>
      <c r="C657" s="55">
        <v>43739</v>
      </c>
      <c r="D657" s="39" t="s">
        <v>138</v>
      </c>
      <c r="E657" s="39">
        <v>37.804299999999998</v>
      </c>
      <c r="F657" s="39">
        <v>90.694500000000005</v>
      </c>
      <c r="G657" s="39">
        <v>39.8992</v>
      </c>
      <c r="H657" s="10">
        <f t="shared" si="75"/>
        <v>39.608471890822919</v>
      </c>
      <c r="I657" s="9">
        <f t="shared" si="76"/>
        <v>3.9608471890822949E-2</v>
      </c>
      <c r="J657" s="39" t="s">
        <v>164</v>
      </c>
    </row>
    <row r="658" spans="1:10" x14ac:dyDescent="0.35">
      <c r="A658" s="2" t="str">
        <f>IF(D658=List!$A$2,List!$B$2,IF(D658=List!$A$3,List!$B$3,IF(D658=List!$A$4,List!$B$4,IF(D658=List!$A$5,List!$B$5,IF(D658=List!$A$6,List!$B$6,IF(D658=List!$A$7,List!$B$7,IF(D658=List!$A$8,List!$B$8,IF(D658=List!$A$9,List!$B$9,IF(D658=List!$A$10,List!$B$10,IF(D658=List!$A$11,List!$B$11,IF(D658=List!$A$12,List!$B$12,IF(D658=List!$A$13,List!$B$13,IF(D658=List!$A$14,List!$B$14,IF(D658=List!$A$15,List!$B$15,IF(D658=List!$A$16,List!$B$16,IF(D658=List!$A$17,List!$B$17,0))))))))))))))))</f>
        <v>L</v>
      </c>
      <c r="B658" s="10" t="str">
        <f t="shared" si="74"/>
        <v>43739L</v>
      </c>
      <c r="C658" s="55">
        <v>43739</v>
      </c>
      <c r="D658" s="39" t="s">
        <v>140</v>
      </c>
      <c r="E658" s="39">
        <v>32.403199999999998</v>
      </c>
      <c r="F658" s="39">
        <v>90.774100000000004</v>
      </c>
      <c r="G658" s="39">
        <v>35.396900000000002</v>
      </c>
      <c r="H658" s="10">
        <f t="shared" si="75"/>
        <v>51.287542251361614</v>
      </c>
      <c r="I658" s="9">
        <f t="shared" si="76"/>
        <v>5.1287542251361562E-2</v>
      </c>
      <c r="J658" s="39" t="s">
        <v>164</v>
      </c>
    </row>
    <row r="659" spans="1:10" x14ac:dyDescent="0.35">
      <c r="A659" s="2" t="str">
        <f>IF(D659=List!$A$2,List!$B$2,IF(D659=List!$A$3,List!$B$3,IF(D659=List!$A$4,List!$B$4,IF(D659=List!$A$5,List!$B$5,IF(D659=List!$A$6,List!$B$6,IF(D659=List!$A$7,List!$B$7,IF(D659=List!$A$8,List!$B$8,IF(D659=List!$A$9,List!$B$9,IF(D659=List!$A$10,List!$B$10,IF(D659=List!$A$11,List!$B$11,IF(D659=List!$A$12,List!$B$12,IF(D659=List!$A$13,List!$B$13,IF(D659=List!$A$14,List!$B$14,IF(D659=List!$A$15,List!$B$15,IF(D659=List!$A$16,List!$B$16,IF(D659=List!$A$17,List!$B$17,0))))))))))))))))</f>
        <v>A</v>
      </c>
      <c r="B659" s="10" t="str">
        <f t="shared" si="74"/>
        <v>43742A</v>
      </c>
      <c r="C659" s="55">
        <v>43742</v>
      </c>
      <c r="D659" s="39" t="s">
        <v>76</v>
      </c>
      <c r="E659" s="39">
        <v>37.510300000000001</v>
      </c>
      <c r="F659" s="39">
        <v>95.833399999999997</v>
      </c>
      <c r="G659" s="39">
        <v>37.908099999999997</v>
      </c>
      <c r="H659" s="10">
        <f t="shared" si="75"/>
        <v>6.8206251039467487</v>
      </c>
      <c r="I659" s="9">
        <f t="shared" si="76"/>
        <v>6.8206251039467647E-3</v>
      </c>
      <c r="J659" s="39" t="s">
        <v>164</v>
      </c>
    </row>
    <row r="660" spans="1:10" x14ac:dyDescent="0.35">
      <c r="A660" s="2" t="str">
        <f>IF(D660=List!$A$2,List!$B$2,IF(D660=List!$A$3,List!$B$3,IF(D660=List!$A$4,List!$B$4,IF(D660=List!$A$5,List!$B$5,IF(D660=List!$A$6,List!$B$6,IF(D660=List!$A$7,List!$B$7,IF(D660=List!$A$8,List!$B$8,IF(D660=List!$A$9,List!$B$9,IF(D660=List!$A$10,List!$B$10,IF(D660=List!$A$11,List!$B$11,IF(D660=List!$A$12,List!$B$12,IF(D660=List!$A$13,List!$B$13,IF(D660=List!$A$14,List!$B$14,IF(D660=List!$A$15,List!$B$15,IF(D660=List!$A$16,List!$B$16,IF(D660=List!$A$17,List!$B$17,0))))))))))))))))</f>
        <v>B</v>
      </c>
      <c r="B660" s="10" t="str">
        <f t="shared" si="74"/>
        <v>43742B</v>
      </c>
      <c r="C660" s="55">
        <v>43742</v>
      </c>
      <c r="D660" s="39" t="s">
        <v>77</v>
      </c>
      <c r="E660" s="39">
        <v>37.290199999999999</v>
      </c>
      <c r="F660" s="39">
        <v>87.570099999999996</v>
      </c>
      <c r="G660" s="39">
        <v>37.440300000000001</v>
      </c>
      <c r="H660" s="10">
        <f t="shared" si="75"/>
        <v>2.9852883557843573</v>
      </c>
      <c r="I660" s="9">
        <f t="shared" si="76"/>
        <v>2.9852883557843768E-3</v>
      </c>
      <c r="J660" s="39" t="s">
        <v>164</v>
      </c>
    </row>
    <row r="661" spans="1:10" x14ac:dyDescent="0.35">
      <c r="A661" s="2" t="str">
        <f>IF(D661=List!$A$2,List!$B$2,IF(D661=List!$A$3,List!$B$3,IF(D661=List!$A$4,List!$B$4,IF(D661=List!$A$5,List!$B$5,IF(D661=List!$A$6,List!$B$6,IF(D661=List!$A$7,List!$B$7,IF(D661=List!$A$8,List!$B$8,IF(D661=List!$A$9,List!$B$9,IF(D661=List!$A$10,List!$B$10,IF(D661=List!$A$11,List!$B$11,IF(D661=List!$A$12,List!$B$12,IF(D661=List!$A$13,List!$B$13,IF(D661=List!$A$14,List!$B$14,IF(D661=List!$A$15,List!$B$15,IF(D661=List!$A$16,List!$B$16,IF(D661=List!$A$17,List!$B$17,0))))))))))))))))</f>
        <v>J</v>
      </c>
      <c r="B661" s="10" t="str">
        <f t="shared" si="74"/>
        <v>43742J</v>
      </c>
      <c r="C661" s="55">
        <v>43742</v>
      </c>
      <c r="D661" s="39" t="s">
        <v>78</v>
      </c>
      <c r="E661" s="39">
        <v>37.557899999999997</v>
      </c>
      <c r="F661" s="39">
        <v>87.676900000000003</v>
      </c>
      <c r="G661" s="39">
        <v>40.011000000000003</v>
      </c>
      <c r="H661" s="10">
        <f t="shared" si="75"/>
        <v>48.945509686945186</v>
      </c>
      <c r="I661" s="9">
        <f t="shared" si="76"/>
        <v>4.8945509686945221E-2</v>
      </c>
      <c r="J661" s="39" t="s">
        <v>164</v>
      </c>
    </row>
    <row r="662" spans="1:10" x14ac:dyDescent="0.35">
      <c r="A662" s="2" t="str">
        <f>IF(D662=List!$A$2,List!$B$2,IF(D662=List!$A$3,List!$B$3,IF(D662=List!$A$4,List!$B$4,IF(D662=List!$A$5,List!$B$5,IF(D662=List!$A$6,List!$B$6,IF(D662=List!$A$7,List!$B$7,IF(D662=List!$A$8,List!$B$8,IF(D662=List!$A$9,List!$B$9,IF(D662=List!$A$10,List!$B$10,IF(D662=List!$A$11,List!$B$11,IF(D662=List!$A$12,List!$B$12,IF(D662=List!$A$13,List!$B$13,IF(D662=List!$A$14,List!$B$14,IF(D662=List!$A$15,List!$B$15,IF(D662=List!$A$16,List!$B$16,IF(D662=List!$A$17,List!$B$17,0))))))))))))))))</f>
        <v>K</v>
      </c>
      <c r="B662" s="10" t="str">
        <f t="shared" si="74"/>
        <v>43742K</v>
      </c>
      <c r="C662" s="55">
        <v>43742</v>
      </c>
      <c r="D662" s="39" t="s">
        <v>138</v>
      </c>
      <c r="E662" s="39">
        <v>37.1038</v>
      </c>
      <c r="F662" s="39">
        <v>96.938900000000004</v>
      </c>
      <c r="G662" s="39">
        <v>39.8934</v>
      </c>
      <c r="H662" s="10">
        <f t="shared" si="75"/>
        <v>46.621464658703673</v>
      </c>
      <c r="I662" s="9">
        <f t="shared" si="76"/>
        <v>4.6621464658703649E-2</v>
      </c>
      <c r="J662" s="39" t="s">
        <v>164</v>
      </c>
    </row>
    <row r="663" spans="1:10" x14ac:dyDescent="0.35">
      <c r="A663" s="2" t="str">
        <f>IF(D663=List!$A$2,List!$B$2,IF(D663=List!$A$3,List!$B$3,IF(D663=List!$A$4,List!$B$4,IF(D663=List!$A$5,List!$B$5,IF(D663=List!$A$6,List!$B$6,IF(D663=List!$A$7,List!$B$7,IF(D663=List!$A$8,List!$B$8,IF(D663=List!$A$9,List!$B$9,IF(D663=List!$A$10,List!$B$10,IF(D663=List!$A$11,List!$B$11,IF(D663=List!$A$12,List!$B$12,IF(D663=List!$A$13,List!$B$13,IF(D663=List!$A$14,List!$B$14,IF(D663=List!$A$15,List!$B$15,IF(D663=List!$A$16,List!$B$16,IF(D663=List!$A$17,List!$B$17,0))))))))))))))))</f>
        <v>O</v>
      </c>
      <c r="B663" s="10" t="str">
        <f t="shared" si="74"/>
        <v>43745O</v>
      </c>
      <c r="C663" s="55">
        <v>43745</v>
      </c>
      <c r="D663" s="39" t="s">
        <v>188</v>
      </c>
      <c r="E663" s="39">
        <v>32.394500000000001</v>
      </c>
      <c r="F663" s="39">
        <v>97.504300000000001</v>
      </c>
      <c r="G663" s="39">
        <v>67.233500000000006</v>
      </c>
      <c r="H663" s="10">
        <f t="shared" si="75"/>
        <v>535.08074053368318</v>
      </c>
      <c r="I663" s="9">
        <f t="shared" si="76"/>
        <v>0.53508074053368326</v>
      </c>
      <c r="J663" s="39" t="s">
        <v>164</v>
      </c>
    </row>
    <row r="664" spans="1:10" x14ac:dyDescent="0.35">
      <c r="A664" s="2" t="str">
        <f>IF(D664=List!$A$2,List!$B$2,IF(D664=List!$A$3,List!$B$3,IF(D664=List!$A$4,List!$B$4,IF(D664=List!$A$5,List!$B$5,IF(D664=List!$A$6,List!$B$6,IF(D664=List!$A$7,List!$B$7,IF(D664=List!$A$8,List!$B$8,IF(D664=List!$A$9,List!$B$9,IF(D664=List!$A$10,List!$B$10,IF(D664=List!$A$11,List!$B$11,IF(D664=List!$A$12,List!$B$12,IF(D664=List!$A$13,List!$B$13,IF(D664=List!$A$14,List!$B$14,IF(D664=List!$A$15,List!$B$15,IF(D664=List!$A$16,List!$B$16,IF(D664=List!$A$17,List!$B$17,0))))))))))))))))</f>
        <v>N</v>
      </c>
      <c r="B664" s="10" t="str">
        <f t="shared" si="74"/>
        <v>43745N</v>
      </c>
      <c r="C664" s="55">
        <v>43745</v>
      </c>
      <c r="D664" s="39" t="s">
        <v>187</v>
      </c>
      <c r="E664" s="39">
        <v>29.608699999999999</v>
      </c>
      <c r="F664" s="39">
        <v>93.740700000000004</v>
      </c>
      <c r="G664" s="39">
        <v>48.8705</v>
      </c>
      <c r="H664" s="10">
        <f t="shared" si="75"/>
        <v>300.34616104284913</v>
      </c>
      <c r="I664" s="9">
        <f t="shared" si="76"/>
        <v>0.30034616104284917</v>
      </c>
      <c r="J664" s="39" t="s">
        <v>164</v>
      </c>
    </row>
    <row r="665" spans="1:10" x14ac:dyDescent="0.35">
      <c r="A665" s="2" t="str">
        <f>IF(D665=List!$A$2,List!$B$2,IF(D665=List!$A$3,List!$B$3,IF(D665=List!$A$4,List!$B$4,IF(D665=List!$A$5,List!$B$5,IF(D665=List!$A$6,List!$B$6,IF(D665=List!$A$7,List!$B$7,IF(D665=List!$A$8,List!$B$8,IF(D665=List!$A$9,List!$B$9,IF(D665=List!$A$10,List!$B$10,IF(D665=List!$A$11,List!$B$11,IF(D665=List!$A$12,List!$B$12,IF(D665=List!$A$13,List!$B$13,IF(D665=List!$A$14,List!$B$14,IF(D665=List!$A$15,List!$B$15,IF(D665=List!$A$16,List!$B$16,IF(D665=List!$A$17,List!$B$17,0))))))))))))))))</f>
        <v>A</v>
      </c>
      <c r="B665" s="10" t="str">
        <f t="shared" si="74"/>
        <v>43745A</v>
      </c>
      <c r="C665" s="55">
        <v>43745</v>
      </c>
      <c r="D665" s="39" t="s">
        <v>76</v>
      </c>
      <c r="E665" s="39">
        <v>37.514400000000002</v>
      </c>
      <c r="F665" s="39">
        <v>91.875900000000001</v>
      </c>
      <c r="G665" s="39">
        <v>37.847499999999997</v>
      </c>
      <c r="H665" s="10">
        <f t="shared" si="75"/>
        <v>6.1274983214222312</v>
      </c>
      <c r="I665" s="9">
        <f t="shared" si="76"/>
        <v>6.1274983214222312E-3</v>
      </c>
      <c r="J665" s="39" t="s">
        <v>164</v>
      </c>
    </row>
    <row r="666" spans="1:10" x14ac:dyDescent="0.35">
      <c r="A666" s="2" t="str">
        <f>IF(D666=List!$A$2,List!$B$2,IF(D666=List!$A$3,List!$B$3,IF(D666=List!$A$4,List!$B$4,IF(D666=List!$A$5,List!$B$5,IF(D666=List!$A$6,List!$B$6,IF(D666=List!$A$7,List!$B$7,IF(D666=List!$A$8,List!$B$8,IF(D666=List!$A$9,List!$B$9,IF(D666=List!$A$10,List!$B$10,IF(D666=List!$A$11,List!$B$11,IF(D666=List!$A$12,List!$B$12,IF(D666=List!$A$13,List!$B$13,IF(D666=List!$A$14,List!$B$14,IF(D666=List!$A$15,List!$B$15,IF(D666=List!$A$16,List!$B$16,IF(D666=List!$A$17,List!$B$17,0))))))))))))))))</f>
        <v>B</v>
      </c>
      <c r="B666" s="10" t="str">
        <f t="shared" si="74"/>
        <v>43745B</v>
      </c>
      <c r="C666" s="55">
        <v>43745</v>
      </c>
      <c r="D666" s="39" t="s">
        <v>77</v>
      </c>
      <c r="E666" s="39">
        <v>37.298099999999998</v>
      </c>
      <c r="F666" s="39">
        <v>96.266099999999994</v>
      </c>
      <c r="G666" s="39">
        <v>37.430300000000003</v>
      </c>
      <c r="H666" s="10">
        <f t="shared" si="75"/>
        <v>2.2418939085606526</v>
      </c>
      <c r="I666" s="9">
        <f t="shared" si="76"/>
        <v>2.2418939085606659E-3</v>
      </c>
      <c r="J666" s="39" t="s">
        <v>164</v>
      </c>
    </row>
    <row r="667" spans="1:10" x14ac:dyDescent="0.35">
      <c r="A667" s="2" t="str">
        <f>IF(D667=List!$A$2,List!$B$2,IF(D667=List!$A$3,List!$B$3,IF(D667=List!$A$4,List!$B$4,IF(D667=List!$A$5,List!$B$5,IF(D667=List!$A$6,List!$B$6,IF(D667=List!$A$7,List!$B$7,IF(D667=List!$A$8,List!$B$8,IF(D667=List!$A$9,List!$B$9,IF(D667=List!$A$10,List!$B$10,IF(D667=List!$A$11,List!$B$11,IF(D667=List!$A$12,List!$B$12,IF(D667=List!$A$13,List!$B$13,IF(D667=List!$A$14,List!$B$14,IF(D667=List!$A$15,List!$B$15,IF(D667=List!$A$16,List!$B$16,IF(D667=List!$A$17,List!$B$17,0))))))))))))))))</f>
        <v>J</v>
      </c>
      <c r="B667" s="10" t="str">
        <f t="shared" si="74"/>
        <v>43745J</v>
      </c>
      <c r="C667" s="55">
        <v>43745</v>
      </c>
      <c r="D667" s="39" t="s">
        <v>78</v>
      </c>
      <c r="E667" s="39">
        <v>37.557299999999998</v>
      </c>
      <c r="F667" s="39">
        <v>84.875100000000003</v>
      </c>
      <c r="G667" s="39">
        <v>39.830399999999997</v>
      </c>
      <c r="H667" s="10">
        <f t="shared" si="75"/>
        <v>48.039004349314617</v>
      </c>
      <c r="I667" s="9">
        <f t="shared" si="76"/>
        <v>4.8039004349314629E-2</v>
      </c>
      <c r="J667" s="39" t="s">
        <v>164</v>
      </c>
    </row>
    <row r="668" spans="1:10" x14ac:dyDescent="0.35">
      <c r="A668" s="2" t="str">
        <f>IF(D668=List!$A$2,List!$B$2,IF(D668=List!$A$3,List!$B$3,IF(D668=List!$A$4,List!$B$4,IF(D668=List!$A$5,List!$B$5,IF(D668=List!$A$6,List!$B$6,IF(D668=List!$A$7,List!$B$7,IF(D668=List!$A$8,List!$B$8,IF(D668=List!$A$9,List!$B$9,IF(D668=List!$A$10,List!$B$10,IF(D668=List!$A$11,List!$B$11,IF(D668=List!$A$12,List!$B$12,IF(D668=List!$A$13,List!$B$13,IF(D668=List!$A$14,List!$B$14,IF(D668=List!$A$15,List!$B$15,IF(D668=List!$A$16,List!$B$16,IF(D668=List!$A$17,List!$B$17,0))))))))))))))))</f>
        <v>K</v>
      </c>
      <c r="B668" s="10" t="str">
        <f t="shared" si="74"/>
        <v>43745K</v>
      </c>
      <c r="C668" s="55">
        <v>43745</v>
      </c>
      <c r="D668" s="39" t="s">
        <v>138</v>
      </c>
      <c r="E668" s="39">
        <v>37.064300000000003</v>
      </c>
      <c r="F668" s="39">
        <v>89.530500000000004</v>
      </c>
      <c r="G668" s="39">
        <v>39.642099999999999</v>
      </c>
      <c r="H668" s="10">
        <f t="shared" si="75"/>
        <v>49.132584406722735</v>
      </c>
      <c r="I668" s="9">
        <f t="shared" si="76"/>
        <v>4.9132584406722746E-2</v>
      </c>
      <c r="J668" s="39" t="s">
        <v>164</v>
      </c>
    </row>
    <row r="669" spans="1:10" x14ac:dyDescent="0.35">
      <c r="A669" s="2" t="str">
        <f>IF(D669=List!$A$2,List!$B$2,IF(D669=List!$A$3,List!$B$3,IF(D669=List!$A$4,List!$B$4,IF(D669=List!$A$5,List!$B$5,IF(D669=List!$A$6,List!$B$6,IF(D669=List!$A$7,List!$B$7,IF(D669=List!$A$8,List!$B$8,IF(D669=List!$A$9,List!$B$9,IF(D669=List!$A$10,List!$B$10,IF(D669=List!$A$11,List!$B$11,IF(D669=List!$A$12,List!$B$12,IF(D669=List!$A$13,List!$B$13,IF(D669=List!$A$14,List!$B$14,IF(D669=List!$A$15,List!$B$15,IF(D669=List!$A$16,List!$B$16,IF(D669=List!$A$17,List!$B$17,0))))))))))))))))</f>
        <v>A</v>
      </c>
      <c r="B669" s="10" t="str">
        <f t="shared" si="74"/>
        <v>43749A</v>
      </c>
      <c r="C669" s="55">
        <v>43749</v>
      </c>
      <c r="D669" s="39" t="s">
        <v>76</v>
      </c>
      <c r="E669" s="39">
        <v>37.527299999999997</v>
      </c>
      <c r="F669" s="39">
        <v>98.209500000000006</v>
      </c>
      <c r="G669" s="39">
        <v>37.843499999999999</v>
      </c>
      <c r="H669" s="10">
        <f t="shared" si="75"/>
        <v>5.2107537300889222</v>
      </c>
      <c r="I669" s="9">
        <f t="shared" si="76"/>
        <v>5.2107537300889462E-3</v>
      </c>
      <c r="J669" s="39" t="s">
        <v>164</v>
      </c>
    </row>
    <row r="670" spans="1:10" x14ac:dyDescent="0.35">
      <c r="A670" s="2" t="str">
        <f>IF(D670=List!$A$2,List!$B$2,IF(D670=List!$A$3,List!$B$3,IF(D670=List!$A$4,List!$B$4,IF(D670=List!$A$5,List!$B$5,IF(D670=List!$A$6,List!$B$6,IF(D670=List!$A$7,List!$B$7,IF(D670=List!$A$8,List!$B$8,IF(D670=List!$A$9,List!$B$9,IF(D670=List!$A$10,List!$B$10,IF(D670=List!$A$11,List!$B$11,IF(D670=List!$A$12,List!$B$12,IF(D670=List!$A$13,List!$B$13,IF(D670=List!$A$14,List!$B$14,IF(D670=List!$A$15,List!$B$15,IF(D670=List!$A$16,List!$B$16,IF(D670=List!$A$17,List!$B$17,0))))))))))))))))</f>
        <v>B</v>
      </c>
      <c r="B670" s="10" t="str">
        <f t="shared" si="74"/>
        <v>43749B</v>
      </c>
      <c r="C670" s="55">
        <v>43749</v>
      </c>
      <c r="D670" s="39" t="s">
        <v>77</v>
      </c>
      <c r="E670" s="39">
        <v>37.311799999999998</v>
      </c>
      <c r="F670" s="39">
        <v>92.037000000000006</v>
      </c>
      <c r="G670" s="39">
        <v>37.4908</v>
      </c>
      <c r="H670" s="10">
        <f t="shared" si="75"/>
        <v>3.270888000409355</v>
      </c>
      <c r="I670" s="9">
        <f t="shared" si="76"/>
        <v>3.270888000409311E-3</v>
      </c>
      <c r="J670" s="39" t="s">
        <v>164</v>
      </c>
    </row>
    <row r="671" spans="1:10" x14ac:dyDescent="0.35">
      <c r="A671" s="2" t="str">
        <f>IF(D671=List!$A$2,List!$B$2,IF(D671=List!$A$3,List!$B$3,IF(D671=List!$A$4,List!$B$4,IF(D671=List!$A$5,List!$B$5,IF(D671=List!$A$6,List!$B$6,IF(D671=List!$A$7,List!$B$7,IF(D671=List!$A$8,List!$B$8,IF(D671=List!$A$9,List!$B$9,IF(D671=List!$A$10,List!$B$10,IF(D671=List!$A$11,List!$B$11,IF(D671=List!$A$12,List!$B$12,IF(D671=List!$A$13,List!$B$13,IF(D671=List!$A$14,List!$B$14,IF(D671=List!$A$15,List!$B$15,IF(D671=List!$A$16,List!$B$16,IF(D671=List!$A$17,List!$B$17,0))))))))))))))))</f>
        <v>J</v>
      </c>
      <c r="B671" s="10" t="str">
        <f t="shared" ref="B671:B734" si="77">+CONCATENATE(C671,A671)</f>
        <v>43749J</v>
      </c>
      <c r="C671" s="55">
        <v>43749</v>
      </c>
      <c r="D671" s="39" t="s">
        <v>78</v>
      </c>
      <c r="E671" s="39">
        <v>37.552500000000002</v>
      </c>
      <c r="F671" s="39">
        <v>93.314800000000005</v>
      </c>
      <c r="G671" s="39">
        <v>40.301900000000003</v>
      </c>
      <c r="H671" s="10">
        <f t="shared" ref="H671:H734" si="78">IFERROR((G671-E671)/(F671-E671)*1000,0)</f>
        <v>49.305713716973678</v>
      </c>
      <c r="I671" s="9">
        <f t="shared" ref="I671:I734" si="79">IFERROR(1-(F671-G671)/(F671-E671),0)</f>
        <v>4.9305713716973676E-2</v>
      </c>
      <c r="J671" s="39" t="s">
        <v>164</v>
      </c>
    </row>
    <row r="672" spans="1:10" x14ac:dyDescent="0.35">
      <c r="A672" s="2" t="str">
        <f>IF(D672=List!$A$2,List!$B$2,IF(D672=List!$A$3,List!$B$3,IF(D672=List!$A$4,List!$B$4,IF(D672=List!$A$5,List!$B$5,IF(D672=List!$A$6,List!$B$6,IF(D672=List!$A$7,List!$B$7,IF(D672=List!$A$8,List!$B$8,IF(D672=List!$A$9,List!$B$9,IF(D672=List!$A$10,List!$B$10,IF(D672=List!$A$11,List!$B$11,IF(D672=List!$A$12,List!$B$12,IF(D672=List!$A$13,List!$B$13,IF(D672=List!$A$14,List!$B$14,IF(D672=List!$A$15,List!$B$15,IF(D672=List!$A$16,List!$B$16,IF(D672=List!$A$17,List!$B$17,0))))))))))))))))</f>
        <v>K</v>
      </c>
      <c r="B672" s="10" t="str">
        <f t="shared" si="77"/>
        <v>43749K</v>
      </c>
      <c r="C672" s="55">
        <v>43749</v>
      </c>
      <c r="D672" s="39" t="s">
        <v>138</v>
      </c>
      <c r="E672" s="39">
        <v>37.053400000000003</v>
      </c>
      <c r="F672" s="39">
        <v>96.100200000000001</v>
      </c>
      <c r="G672" s="39">
        <v>40.396599999999999</v>
      </c>
      <c r="H672" s="10">
        <f t="shared" si="78"/>
        <v>56.619495044608612</v>
      </c>
      <c r="I672" s="9">
        <f t="shared" si="79"/>
        <v>5.6619495044608614E-2</v>
      </c>
      <c r="J672" s="39" t="s">
        <v>164</v>
      </c>
    </row>
    <row r="673" spans="1:10" x14ac:dyDescent="0.35">
      <c r="A673" s="2" t="str">
        <f>IF(D673=List!$A$2,List!$B$2,IF(D673=List!$A$3,List!$B$3,IF(D673=List!$A$4,List!$B$4,IF(D673=List!$A$5,List!$B$5,IF(D673=List!$A$6,List!$B$6,IF(D673=List!$A$7,List!$B$7,IF(D673=List!$A$8,List!$B$8,IF(D673=List!$A$9,List!$B$9,IF(D673=List!$A$10,List!$B$10,IF(D673=List!$A$11,List!$B$11,IF(D673=List!$A$12,List!$B$12,IF(D673=List!$A$13,List!$B$13,IF(D673=List!$A$14,List!$B$14,IF(D673=List!$A$15,List!$B$15,IF(D673=List!$A$16,List!$B$16,IF(D673=List!$A$17,List!$B$17,0))))))))))))))))</f>
        <v>O</v>
      </c>
      <c r="B673" s="10" t="str">
        <f t="shared" si="77"/>
        <v>43749O</v>
      </c>
      <c r="C673" s="55">
        <v>43749</v>
      </c>
      <c r="D673" s="39" t="s">
        <v>188</v>
      </c>
      <c r="E673" s="39">
        <v>29.612400000000001</v>
      </c>
      <c r="F673" s="39">
        <v>72.104699999999994</v>
      </c>
      <c r="G673" s="39">
        <v>49.286000000000001</v>
      </c>
      <c r="H673" s="10">
        <f t="shared" si="78"/>
        <v>462.99211857207081</v>
      </c>
      <c r="I673" s="9">
        <f t="shared" si="79"/>
        <v>0.46299211857207079</v>
      </c>
      <c r="J673" s="39" t="s">
        <v>164</v>
      </c>
    </row>
    <row r="674" spans="1:10" x14ac:dyDescent="0.35">
      <c r="A674" s="2" t="str">
        <f>IF(D674=List!$A$2,List!$B$2,IF(D674=List!$A$3,List!$B$3,IF(D674=List!$A$4,List!$B$4,IF(D674=List!$A$5,List!$B$5,IF(D674=List!$A$6,List!$B$6,IF(D674=List!$A$7,List!$B$7,IF(D674=List!$A$8,List!$B$8,IF(D674=List!$A$9,List!$B$9,IF(D674=List!$A$10,List!$B$10,IF(D674=List!$A$11,List!$B$11,IF(D674=List!$A$12,List!$B$12,IF(D674=List!$A$13,List!$B$13,IF(D674=List!$A$14,List!$B$14,IF(D674=List!$A$15,List!$B$15,IF(D674=List!$A$16,List!$B$16,IF(D674=List!$A$17,List!$B$17,0))))))))))))))))</f>
        <v>A</v>
      </c>
      <c r="B674" s="10" t="str">
        <f t="shared" si="77"/>
        <v>43752A</v>
      </c>
      <c r="C674" s="55">
        <v>43752</v>
      </c>
      <c r="D674" s="39" t="s">
        <v>76</v>
      </c>
      <c r="E674" s="39">
        <v>37.493000000000002</v>
      </c>
      <c r="F674" s="39">
        <v>104.2792</v>
      </c>
      <c r="G674" s="39">
        <v>38.220399999999998</v>
      </c>
      <c r="H674" s="10">
        <f t="shared" si="78"/>
        <v>10.89147159143649</v>
      </c>
      <c r="I674" s="9">
        <f t="shared" si="79"/>
        <v>1.0891471591436552E-2</v>
      </c>
      <c r="J674" s="39" t="s">
        <v>164</v>
      </c>
    </row>
    <row r="675" spans="1:10" x14ac:dyDescent="0.35">
      <c r="A675" s="2" t="str">
        <f>IF(D675=List!$A$2,List!$B$2,IF(D675=List!$A$3,List!$B$3,IF(D675=List!$A$4,List!$B$4,IF(D675=List!$A$5,List!$B$5,IF(D675=List!$A$6,List!$B$6,IF(D675=List!$A$7,List!$B$7,IF(D675=List!$A$8,List!$B$8,IF(D675=List!$A$9,List!$B$9,IF(D675=List!$A$10,List!$B$10,IF(D675=List!$A$11,List!$B$11,IF(D675=List!$A$12,List!$B$12,IF(D675=List!$A$13,List!$B$13,IF(D675=List!$A$14,List!$B$14,IF(D675=List!$A$15,List!$B$15,IF(D675=List!$A$16,List!$B$16,IF(D675=List!$A$17,List!$B$17,0))))))))))))))))</f>
        <v>B</v>
      </c>
      <c r="B675" s="10" t="str">
        <f t="shared" si="77"/>
        <v>43752B</v>
      </c>
      <c r="C675" s="55">
        <v>43752</v>
      </c>
      <c r="D675" s="39" t="s">
        <v>77</v>
      </c>
      <c r="E675" s="39">
        <v>37.283299999999997</v>
      </c>
      <c r="F675" s="39">
        <v>91.799599999999998</v>
      </c>
      <c r="G675" s="39">
        <v>37.485900000000001</v>
      </c>
      <c r="H675" s="10">
        <f t="shared" si="78"/>
        <v>3.7163197062163773</v>
      </c>
      <c r="I675" s="9">
        <f t="shared" si="79"/>
        <v>3.7163197062163311E-3</v>
      </c>
      <c r="J675" s="39" t="s">
        <v>164</v>
      </c>
    </row>
    <row r="676" spans="1:10" x14ac:dyDescent="0.35">
      <c r="A676" s="2" t="str">
        <f>IF(D676=List!$A$2,List!$B$2,IF(D676=List!$A$3,List!$B$3,IF(D676=List!$A$4,List!$B$4,IF(D676=List!$A$5,List!$B$5,IF(D676=List!$A$6,List!$B$6,IF(D676=List!$A$7,List!$B$7,IF(D676=List!$A$8,List!$B$8,IF(D676=List!$A$9,List!$B$9,IF(D676=List!$A$10,List!$B$10,IF(D676=List!$A$11,List!$B$11,IF(D676=List!$A$12,List!$B$12,IF(D676=List!$A$13,List!$B$13,IF(D676=List!$A$14,List!$B$14,IF(D676=List!$A$15,List!$B$15,IF(D676=List!$A$16,List!$B$16,IF(D676=List!$A$17,List!$B$17,0))))))))))))))))</f>
        <v>J</v>
      </c>
      <c r="B676" s="10" t="str">
        <f t="shared" si="77"/>
        <v>43752J</v>
      </c>
      <c r="C676" s="55">
        <v>43752</v>
      </c>
      <c r="D676" s="39" t="s">
        <v>78</v>
      </c>
      <c r="E676" s="39">
        <v>37.5548</v>
      </c>
      <c r="F676" s="39">
        <v>93.158299999999997</v>
      </c>
      <c r="G676" s="39">
        <v>40.440899999999999</v>
      </c>
      <c r="H676" s="10">
        <f t="shared" si="78"/>
        <v>51.90500597983938</v>
      </c>
      <c r="I676" s="9">
        <f t="shared" si="79"/>
        <v>5.190500597983938E-2</v>
      </c>
      <c r="J676" s="39" t="s">
        <v>164</v>
      </c>
    </row>
    <row r="677" spans="1:10" x14ac:dyDescent="0.35">
      <c r="A677" s="2" t="str">
        <f>IF(D677=List!$A$2,List!$B$2,IF(D677=List!$A$3,List!$B$3,IF(D677=List!$A$4,List!$B$4,IF(D677=List!$A$5,List!$B$5,IF(D677=List!$A$6,List!$B$6,IF(D677=List!$A$7,List!$B$7,IF(D677=List!$A$8,List!$B$8,IF(D677=List!$A$9,List!$B$9,IF(D677=List!$A$10,List!$B$10,IF(D677=List!$A$11,List!$B$11,IF(D677=List!$A$12,List!$B$12,IF(D677=List!$A$13,List!$B$13,IF(D677=List!$A$14,List!$B$14,IF(D677=List!$A$15,List!$B$15,IF(D677=List!$A$16,List!$B$16,IF(D677=List!$A$17,List!$B$17,0))))))))))))))))</f>
        <v>K</v>
      </c>
      <c r="B677" s="10" t="str">
        <f t="shared" si="77"/>
        <v>43752K</v>
      </c>
      <c r="C677" s="55">
        <v>43752</v>
      </c>
      <c r="D677" s="39" t="s">
        <v>138</v>
      </c>
      <c r="E677" s="39">
        <v>37.040300000000002</v>
      </c>
      <c r="F677" s="39">
        <v>89.546099999999996</v>
      </c>
      <c r="G677" s="39">
        <v>39.803899999999999</v>
      </c>
      <c r="H677" s="10">
        <f t="shared" si="78"/>
        <v>52.63418517573291</v>
      </c>
      <c r="I677" s="9">
        <f t="shared" si="79"/>
        <v>5.2634185175732928E-2</v>
      </c>
      <c r="J677" s="39" t="s">
        <v>164</v>
      </c>
    </row>
    <row r="678" spans="1:10" x14ac:dyDescent="0.35">
      <c r="A678" s="2" t="str">
        <f>IF(D678=List!$A$2,List!$B$2,IF(D678=List!$A$3,List!$B$3,IF(D678=List!$A$4,List!$B$4,IF(D678=List!$A$5,List!$B$5,IF(D678=List!$A$6,List!$B$6,IF(D678=List!$A$7,List!$B$7,IF(D678=List!$A$8,List!$B$8,IF(D678=List!$A$9,List!$B$9,IF(D678=List!$A$10,List!$B$10,IF(D678=List!$A$11,List!$B$11,IF(D678=List!$A$12,List!$B$12,IF(D678=List!$A$13,List!$B$13,IF(D678=List!$A$14,List!$B$14,IF(D678=List!$A$15,List!$B$15,IF(D678=List!$A$16,List!$B$16,IF(D678=List!$A$17,List!$B$17,0))))))))))))))))</f>
        <v>N</v>
      </c>
      <c r="B678" s="10" t="str">
        <f t="shared" si="77"/>
        <v>43754N</v>
      </c>
      <c r="C678" s="55">
        <v>43754</v>
      </c>
      <c r="D678" s="39" t="s">
        <v>187</v>
      </c>
      <c r="E678" s="39">
        <v>29.613499999999998</v>
      </c>
      <c r="F678" s="39">
        <v>89.675600000000003</v>
      </c>
      <c r="G678" s="39">
        <v>49.542700000000004</v>
      </c>
      <c r="H678" s="10">
        <f t="shared" si="78"/>
        <v>331.80991007640432</v>
      </c>
      <c r="I678" s="9">
        <f t="shared" si="79"/>
        <v>0.33180991007640426</v>
      </c>
      <c r="J678" s="39" t="s">
        <v>224</v>
      </c>
    </row>
    <row r="679" spans="1:10" x14ac:dyDescent="0.35">
      <c r="A679" s="2" t="str">
        <f>IF(D679=List!$A$2,List!$B$2,IF(D679=List!$A$3,List!$B$3,IF(D679=List!$A$4,List!$B$4,IF(D679=List!$A$5,List!$B$5,IF(D679=List!$A$6,List!$B$6,IF(D679=List!$A$7,List!$B$7,IF(D679=List!$A$8,List!$B$8,IF(D679=List!$A$9,List!$B$9,IF(D679=List!$A$10,List!$B$10,IF(D679=List!$A$11,List!$B$11,IF(D679=List!$A$12,List!$B$12,IF(D679=List!$A$13,List!$B$13,IF(D679=List!$A$14,List!$B$14,IF(D679=List!$A$15,List!$B$15,IF(D679=List!$A$16,List!$B$16,IF(D679=List!$A$17,List!$B$17,0))))))))))))))))</f>
        <v>A</v>
      </c>
      <c r="B679" s="10" t="str">
        <f t="shared" si="77"/>
        <v>43754A</v>
      </c>
      <c r="C679" s="55">
        <v>43754</v>
      </c>
      <c r="D679" s="39" t="s">
        <v>76</v>
      </c>
      <c r="E679" s="39">
        <v>37.505099999999999</v>
      </c>
      <c r="F679" s="39">
        <v>100.15089999999999</v>
      </c>
      <c r="G679" s="39">
        <v>38.052</v>
      </c>
      <c r="H679" s="10">
        <f t="shared" si="78"/>
        <v>8.7300345753426551</v>
      </c>
      <c r="I679" s="9">
        <f t="shared" si="79"/>
        <v>8.7300345753426045E-3</v>
      </c>
      <c r="J679" s="39" t="s">
        <v>164</v>
      </c>
    </row>
    <row r="680" spans="1:10" x14ac:dyDescent="0.35">
      <c r="A680" s="2" t="str">
        <f>IF(D680=List!$A$2,List!$B$2,IF(D680=List!$A$3,List!$B$3,IF(D680=List!$A$4,List!$B$4,IF(D680=List!$A$5,List!$B$5,IF(D680=List!$A$6,List!$B$6,IF(D680=List!$A$7,List!$B$7,IF(D680=List!$A$8,List!$B$8,IF(D680=List!$A$9,List!$B$9,IF(D680=List!$A$10,List!$B$10,IF(D680=List!$A$11,List!$B$11,IF(D680=List!$A$12,List!$B$12,IF(D680=List!$A$13,List!$B$13,IF(D680=List!$A$14,List!$B$14,IF(D680=List!$A$15,List!$B$15,IF(D680=List!$A$16,List!$B$16,IF(D680=List!$A$17,List!$B$17,0))))))))))))))))</f>
        <v>B</v>
      </c>
      <c r="B680" s="10" t="str">
        <f t="shared" si="77"/>
        <v>43754B</v>
      </c>
      <c r="C680" s="55">
        <v>43754</v>
      </c>
      <c r="D680" s="39" t="s">
        <v>77</v>
      </c>
      <c r="E680" s="39">
        <v>37.287500000000001</v>
      </c>
      <c r="F680" s="39">
        <v>103.45099999999999</v>
      </c>
      <c r="G680" s="39">
        <v>37.489100000000001</v>
      </c>
      <c r="H680" s="10">
        <f t="shared" si="78"/>
        <v>3.0469972114534318</v>
      </c>
      <c r="I680" s="9">
        <f t="shared" si="79"/>
        <v>3.0469972114536281E-3</v>
      </c>
      <c r="J680" s="39" t="s">
        <v>164</v>
      </c>
    </row>
    <row r="681" spans="1:10" x14ac:dyDescent="0.35">
      <c r="A681" s="2" t="str">
        <f>IF(D681=List!$A$2,List!$B$2,IF(D681=List!$A$3,List!$B$3,IF(D681=List!$A$4,List!$B$4,IF(D681=List!$A$5,List!$B$5,IF(D681=List!$A$6,List!$B$6,IF(D681=List!$A$7,List!$B$7,IF(D681=List!$A$8,List!$B$8,IF(D681=List!$A$9,List!$B$9,IF(D681=List!$A$10,List!$B$10,IF(D681=List!$A$11,List!$B$11,IF(D681=List!$A$12,List!$B$12,IF(D681=List!$A$13,List!$B$13,IF(D681=List!$A$14,List!$B$14,IF(D681=List!$A$15,List!$B$15,IF(D681=List!$A$16,List!$B$16,IF(D681=List!$A$17,List!$B$17,0))))))))))))))))</f>
        <v>J</v>
      </c>
      <c r="B681" s="10" t="str">
        <f t="shared" si="77"/>
        <v>43754J</v>
      </c>
      <c r="C681" s="55">
        <v>43754</v>
      </c>
      <c r="D681" s="39" t="s">
        <v>78</v>
      </c>
      <c r="E681" s="39">
        <v>37.585099999999997</v>
      </c>
      <c r="F681" s="39">
        <v>88.789000000000001</v>
      </c>
      <c r="G681" s="39">
        <v>40.140900000000002</v>
      </c>
      <c r="H681" s="10">
        <f t="shared" si="78"/>
        <v>49.914166694333922</v>
      </c>
      <c r="I681" s="9">
        <f t="shared" si="79"/>
        <v>4.9914166694333906E-2</v>
      </c>
      <c r="J681" s="39" t="s">
        <v>164</v>
      </c>
    </row>
    <row r="682" spans="1:10" x14ac:dyDescent="0.35">
      <c r="A682" s="2" t="str">
        <f>IF(D682=List!$A$2,List!$B$2,IF(D682=List!$A$3,List!$B$3,IF(D682=List!$A$4,List!$B$4,IF(D682=List!$A$5,List!$B$5,IF(D682=List!$A$6,List!$B$6,IF(D682=List!$A$7,List!$B$7,IF(D682=List!$A$8,List!$B$8,IF(D682=List!$A$9,List!$B$9,IF(D682=List!$A$10,List!$B$10,IF(D682=List!$A$11,List!$B$11,IF(D682=List!$A$12,List!$B$12,IF(D682=List!$A$13,List!$B$13,IF(D682=List!$A$14,List!$B$14,IF(D682=List!$A$15,List!$B$15,IF(D682=List!$A$16,List!$B$16,IF(D682=List!$A$17,List!$B$17,0))))))))))))))))</f>
        <v>A</v>
      </c>
      <c r="B682" s="10" t="str">
        <f t="shared" si="77"/>
        <v>43756A</v>
      </c>
      <c r="C682" s="55">
        <v>43756</v>
      </c>
      <c r="D682" s="39" t="s">
        <v>76</v>
      </c>
      <c r="E682" s="39">
        <v>37.486499999999999</v>
      </c>
      <c r="F682" s="39">
        <v>97.696200000000005</v>
      </c>
      <c r="G682" s="39">
        <v>38.104799999999997</v>
      </c>
      <c r="H682" s="10">
        <f t="shared" si="78"/>
        <v>10.269109462428775</v>
      </c>
      <c r="I682" s="9">
        <f t="shared" si="79"/>
        <v>1.026910946242876E-2</v>
      </c>
      <c r="J682" s="39" t="s">
        <v>164</v>
      </c>
    </row>
    <row r="683" spans="1:10" x14ac:dyDescent="0.35">
      <c r="A683" s="2" t="str">
        <f>IF(D683=List!$A$2,List!$B$2,IF(D683=List!$A$3,List!$B$3,IF(D683=List!$A$4,List!$B$4,IF(D683=List!$A$5,List!$B$5,IF(D683=List!$A$6,List!$B$6,IF(D683=List!$A$7,List!$B$7,IF(D683=List!$A$8,List!$B$8,IF(D683=List!$A$9,List!$B$9,IF(D683=List!$A$10,List!$B$10,IF(D683=List!$A$11,List!$B$11,IF(D683=List!$A$12,List!$B$12,IF(D683=List!$A$13,List!$B$13,IF(D683=List!$A$14,List!$B$14,IF(D683=List!$A$15,List!$B$15,IF(D683=List!$A$16,List!$B$16,IF(D683=List!$A$17,List!$B$17,0))))))))))))))))</f>
        <v>B</v>
      </c>
      <c r="B683" s="10" t="str">
        <f t="shared" si="77"/>
        <v>43756B</v>
      </c>
      <c r="C683" s="55">
        <v>43756</v>
      </c>
      <c r="D683" s="39" t="s">
        <v>77</v>
      </c>
      <c r="E683" s="39">
        <v>37.304400000000001</v>
      </c>
      <c r="F683" s="39">
        <v>95.6738</v>
      </c>
      <c r="G683" s="39">
        <v>37.613</v>
      </c>
      <c r="H683" s="10">
        <f t="shared" si="78"/>
        <v>5.2870168273101736</v>
      </c>
      <c r="I683" s="9">
        <f t="shared" si="79"/>
        <v>5.2870168273101426E-3</v>
      </c>
      <c r="J683" s="39" t="s">
        <v>164</v>
      </c>
    </row>
    <row r="684" spans="1:10" x14ac:dyDescent="0.35">
      <c r="A684" s="2" t="str">
        <f>IF(D684=List!$A$2,List!$B$2,IF(D684=List!$A$3,List!$B$3,IF(D684=List!$A$4,List!$B$4,IF(D684=List!$A$5,List!$B$5,IF(D684=List!$A$6,List!$B$6,IF(D684=List!$A$7,List!$B$7,IF(D684=List!$A$8,List!$B$8,IF(D684=List!$A$9,List!$B$9,IF(D684=List!$A$10,List!$B$10,IF(D684=List!$A$11,List!$B$11,IF(D684=List!$A$12,List!$B$12,IF(D684=List!$A$13,List!$B$13,IF(D684=List!$A$14,List!$B$14,IF(D684=List!$A$15,List!$B$15,IF(D684=List!$A$16,List!$B$16,IF(D684=List!$A$17,List!$B$17,0))))))))))))))))</f>
        <v>J</v>
      </c>
      <c r="B684" s="10" t="str">
        <f t="shared" si="77"/>
        <v>43756J</v>
      </c>
      <c r="C684" s="55">
        <v>43756</v>
      </c>
      <c r="D684" s="39" t="s">
        <v>78</v>
      </c>
      <c r="E684" s="39">
        <v>37.567700000000002</v>
      </c>
      <c r="F684" s="39">
        <v>93.862099999999998</v>
      </c>
      <c r="G684" s="39">
        <v>40.570099999999996</v>
      </c>
      <c r="H684" s="10">
        <f t="shared" si="78"/>
        <v>53.333901773533327</v>
      </c>
      <c r="I684" s="9">
        <f t="shared" si="79"/>
        <v>5.3333901773533365E-2</v>
      </c>
      <c r="J684" s="39" t="s">
        <v>164</v>
      </c>
    </row>
    <row r="685" spans="1:10" x14ac:dyDescent="0.35">
      <c r="A685" s="2" t="str">
        <f>IF(D685=List!$A$2,List!$B$2,IF(D685=List!$A$3,List!$B$3,IF(D685=List!$A$4,List!$B$4,IF(D685=List!$A$5,List!$B$5,IF(D685=List!$A$6,List!$B$6,IF(D685=List!$A$7,List!$B$7,IF(D685=List!$A$8,List!$B$8,IF(D685=List!$A$9,List!$B$9,IF(D685=List!$A$10,List!$B$10,IF(D685=List!$A$11,List!$B$11,IF(D685=List!$A$12,List!$B$12,IF(D685=List!$A$13,List!$B$13,IF(D685=List!$A$14,List!$B$14,IF(D685=List!$A$15,List!$B$15,IF(D685=List!$A$16,List!$B$16,IF(D685=List!$A$17,List!$B$17,0))))))))))))))))</f>
        <v>K</v>
      </c>
      <c r="B685" s="10" t="str">
        <f t="shared" si="77"/>
        <v>43756K</v>
      </c>
      <c r="C685" s="55">
        <v>43756</v>
      </c>
      <c r="D685" s="39" t="s">
        <v>138</v>
      </c>
      <c r="E685" s="39">
        <v>37.036099999999998</v>
      </c>
      <c r="F685" s="39">
        <v>94.887</v>
      </c>
      <c r="G685" s="39">
        <v>40.002400000000002</v>
      </c>
      <c r="H685" s="10">
        <f t="shared" si="78"/>
        <v>51.274915342717293</v>
      </c>
      <c r="I685" s="9">
        <f t="shared" si="79"/>
        <v>5.1274915342717331E-2</v>
      </c>
      <c r="J685" s="39" t="s">
        <v>164</v>
      </c>
    </row>
    <row r="686" spans="1:10" x14ac:dyDescent="0.35">
      <c r="A686" s="2" t="str">
        <f>IF(D686=List!$A$2,List!$B$2,IF(D686=List!$A$3,List!$B$3,IF(D686=List!$A$4,List!$B$4,IF(D686=List!$A$5,List!$B$5,IF(D686=List!$A$6,List!$B$6,IF(D686=List!$A$7,List!$B$7,IF(D686=List!$A$8,List!$B$8,IF(D686=List!$A$9,List!$B$9,IF(D686=List!$A$10,List!$B$10,IF(D686=List!$A$11,List!$B$11,IF(D686=List!$A$12,List!$B$12,IF(D686=List!$A$13,List!$B$13,IF(D686=List!$A$14,List!$B$14,IF(D686=List!$A$15,List!$B$15,IF(D686=List!$A$16,List!$B$16,IF(D686=List!$A$17,List!$B$17,0))))))))))))))))</f>
        <v>O</v>
      </c>
      <c r="B686" s="10" t="str">
        <f t="shared" si="77"/>
        <v>43759O</v>
      </c>
      <c r="C686" s="55">
        <v>43759</v>
      </c>
      <c r="D686" s="39" t="s">
        <v>188</v>
      </c>
      <c r="E686" s="39">
        <v>29.592500000000001</v>
      </c>
      <c r="F686" s="39">
        <v>78.754900000000006</v>
      </c>
      <c r="G686" s="39">
        <v>67.465699999999998</v>
      </c>
      <c r="H686" s="10">
        <f t="shared" si="78"/>
        <v>770.36922526158196</v>
      </c>
      <c r="I686" s="9">
        <f t="shared" si="79"/>
        <v>0.77036922526158191</v>
      </c>
      <c r="J686" s="39" t="s">
        <v>164</v>
      </c>
    </row>
    <row r="687" spans="1:10" x14ac:dyDescent="0.35">
      <c r="A687" s="2" t="str">
        <f>IF(D687=List!$A$2,List!$B$2,IF(D687=List!$A$3,List!$B$3,IF(D687=List!$A$4,List!$B$4,IF(D687=List!$A$5,List!$B$5,IF(D687=List!$A$6,List!$B$6,IF(D687=List!$A$7,List!$B$7,IF(D687=List!$A$8,List!$B$8,IF(D687=List!$A$9,List!$B$9,IF(D687=List!$A$10,List!$B$10,IF(D687=List!$A$11,List!$B$11,IF(D687=List!$A$12,List!$B$12,IF(D687=List!$A$13,List!$B$13,IF(D687=List!$A$14,List!$B$14,IF(D687=List!$A$15,List!$B$15,IF(D687=List!$A$16,List!$B$16,IF(D687=List!$A$17,List!$B$17,0))))))))))))))))</f>
        <v>A</v>
      </c>
      <c r="B687" s="10" t="str">
        <f t="shared" si="77"/>
        <v>43759A</v>
      </c>
      <c r="C687" s="55">
        <v>43759</v>
      </c>
      <c r="D687" s="39" t="s">
        <v>76</v>
      </c>
      <c r="E687" s="39">
        <v>37.537799999999997</v>
      </c>
      <c r="F687" s="39">
        <v>96.643500000000003</v>
      </c>
      <c r="G687" s="39">
        <v>38.362000000000002</v>
      </c>
      <c r="H687" s="10">
        <f t="shared" si="78"/>
        <v>13.944509581986248</v>
      </c>
      <c r="I687" s="9">
        <f t="shared" si="79"/>
        <v>1.3944509581986231E-2</v>
      </c>
      <c r="J687" s="39" t="s">
        <v>164</v>
      </c>
    </row>
    <row r="688" spans="1:10" x14ac:dyDescent="0.35">
      <c r="A688" s="2" t="str">
        <f>IF(D688=List!$A$2,List!$B$2,IF(D688=List!$A$3,List!$B$3,IF(D688=List!$A$4,List!$B$4,IF(D688=List!$A$5,List!$B$5,IF(D688=List!$A$6,List!$B$6,IF(D688=List!$A$7,List!$B$7,IF(D688=List!$A$8,List!$B$8,IF(D688=List!$A$9,List!$B$9,IF(D688=List!$A$10,List!$B$10,IF(D688=List!$A$11,List!$B$11,IF(D688=List!$A$12,List!$B$12,IF(D688=List!$A$13,List!$B$13,IF(D688=List!$A$14,List!$B$14,IF(D688=List!$A$15,List!$B$15,IF(D688=List!$A$16,List!$B$16,IF(D688=List!$A$17,List!$B$17,0))))))))))))))))</f>
        <v>B</v>
      </c>
      <c r="B688" s="10" t="str">
        <f t="shared" si="77"/>
        <v>43759B</v>
      </c>
      <c r="C688" s="55">
        <v>43759</v>
      </c>
      <c r="D688" s="39" t="s">
        <v>77</v>
      </c>
      <c r="E688" s="39">
        <v>37.331699999999998</v>
      </c>
      <c r="F688" s="39">
        <v>98.100800000000007</v>
      </c>
      <c r="G688" s="39">
        <v>37.608699999999999</v>
      </c>
      <c r="H688" s="10">
        <f t="shared" si="78"/>
        <v>4.5582376569671261</v>
      </c>
      <c r="I688" s="9">
        <f t="shared" si="79"/>
        <v>4.5582376569671679E-3</v>
      </c>
      <c r="J688" s="39" t="s">
        <v>164</v>
      </c>
    </row>
    <row r="689" spans="1:10" x14ac:dyDescent="0.35">
      <c r="A689" s="2" t="str">
        <f>IF(D689=List!$A$2,List!$B$2,IF(D689=List!$A$3,List!$B$3,IF(D689=List!$A$4,List!$B$4,IF(D689=List!$A$5,List!$B$5,IF(D689=List!$A$6,List!$B$6,IF(D689=List!$A$7,List!$B$7,IF(D689=List!$A$8,List!$B$8,IF(D689=List!$A$9,List!$B$9,IF(D689=List!$A$10,List!$B$10,IF(D689=List!$A$11,List!$B$11,IF(D689=List!$A$12,List!$B$12,IF(D689=List!$A$13,List!$B$13,IF(D689=List!$A$14,List!$B$14,IF(D689=List!$A$15,List!$B$15,IF(D689=List!$A$16,List!$B$16,IF(D689=List!$A$17,List!$B$17,0))))))))))))))))</f>
        <v>J</v>
      </c>
      <c r="B689" s="10" t="str">
        <f t="shared" si="77"/>
        <v>43759J</v>
      </c>
      <c r="C689" s="55">
        <v>43759</v>
      </c>
      <c r="D689" s="39" t="s">
        <v>78</v>
      </c>
      <c r="E689" s="39">
        <v>37.511299999999999</v>
      </c>
      <c r="F689" s="39">
        <v>96.588899999999995</v>
      </c>
      <c r="G689" s="39">
        <v>40.618499999999997</v>
      </c>
      <c r="H689" s="10">
        <f t="shared" si="78"/>
        <v>52.595230679648445</v>
      </c>
      <c r="I689" s="9">
        <f t="shared" si="79"/>
        <v>5.2595230679648441E-2</v>
      </c>
      <c r="J689" s="39" t="s">
        <v>164</v>
      </c>
    </row>
    <row r="690" spans="1:10" x14ac:dyDescent="0.35">
      <c r="A690" s="2" t="str">
        <f>IF(D690=List!$A$2,List!$B$2,IF(D690=List!$A$3,List!$B$3,IF(D690=List!$A$4,List!$B$4,IF(D690=List!$A$5,List!$B$5,IF(D690=List!$A$6,List!$B$6,IF(D690=List!$A$7,List!$B$7,IF(D690=List!$A$8,List!$B$8,IF(D690=List!$A$9,List!$B$9,IF(D690=List!$A$10,List!$B$10,IF(D690=List!$A$11,List!$B$11,IF(D690=List!$A$12,List!$B$12,IF(D690=List!$A$13,List!$B$13,IF(D690=List!$A$14,List!$B$14,IF(D690=List!$A$15,List!$B$15,IF(D690=List!$A$16,List!$B$16,IF(D690=List!$A$17,List!$B$17,0))))))))))))))))</f>
        <v>A</v>
      </c>
      <c r="B690" s="10" t="str">
        <f t="shared" si="77"/>
        <v>43761A</v>
      </c>
      <c r="C690" s="55">
        <v>43761</v>
      </c>
      <c r="D690" s="39" t="s">
        <v>76</v>
      </c>
      <c r="E690" s="39">
        <v>37.487499999999997</v>
      </c>
      <c r="F690" s="39">
        <v>96.941800000000001</v>
      </c>
      <c r="G690" s="39">
        <v>37.958100000000002</v>
      </c>
      <c r="H690" s="10">
        <f t="shared" si="78"/>
        <v>7.9153231978175596</v>
      </c>
      <c r="I690" s="9">
        <f t="shared" si="79"/>
        <v>7.9153231978175143E-3</v>
      </c>
      <c r="J690" s="39" t="s">
        <v>164</v>
      </c>
    </row>
    <row r="691" spans="1:10" x14ac:dyDescent="0.35">
      <c r="A691" s="2" t="str">
        <f>IF(D691=List!$A$2,List!$B$2,IF(D691=List!$A$3,List!$B$3,IF(D691=List!$A$4,List!$B$4,IF(D691=List!$A$5,List!$B$5,IF(D691=List!$A$6,List!$B$6,IF(D691=List!$A$7,List!$B$7,IF(D691=List!$A$8,List!$B$8,IF(D691=List!$A$9,List!$B$9,IF(D691=List!$A$10,List!$B$10,IF(D691=List!$A$11,List!$B$11,IF(D691=List!$A$12,List!$B$12,IF(D691=List!$A$13,List!$B$13,IF(D691=List!$A$14,List!$B$14,IF(D691=List!$A$15,List!$B$15,IF(D691=List!$A$16,List!$B$16,IF(D691=List!$A$17,List!$B$17,0))))))))))))))))</f>
        <v>B</v>
      </c>
      <c r="B691" s="10" t="str">
        <f t="shared" si="77"/>
        <v>43761B</v>
      </c>
      <c r="C691" s="55">
        <v>43761</v>
      </c>
      <c r="D691" s="39" t="s">
        <v>77</v>
      </c>
      <c r="E691" s="39">
        <v>37.274900000000002</v>
      </c>
      <c r="F691" s="39">
        <v>95.050399999999996</v>
      </c>
      <c r="G691" s="39">
        <v>37.596800000000002</v>
      </c>
      <c r="H691" s="10">
        <f t="shared" si="78"/>
        <v>5.5715658021133434</v>
      </c>
      <c r="I691" s="9">
        <f t="shared" si="79"/>
        <v>5.5715658021133763E-3</v>
      </c>
      <c r="J691" s="39" t="s">
        <v>164</v>
      </c>
    </row>
    <row r="692" spans="1:10" x14ac:dyDescent="0.35">
      <c r="A692" s="2" t="str">
        <f>IF(D692=List!$A$2,List!$B$2,IF(D692=List!$A$3,List!$B$3,IF(D692=List!$A$4,List!$B$4,IF(D692=List!$A$5,List!$B$5,IF(D692=List!$A$6,List!$B$6,IF(D692=List!$A$7,List!$B$7,IF(D692=List!$A$8,List!$B$8,IF(D692=List!$A$9,List!$B$9,IF(D692=List!$A$10,List!$B$10,IF(D692=List!$A$11,List!$B$11,IF(D692=List!$A$12,List!$B$12,IF(D692=List!$A$13,List!$B$13,IF(D692=List!$A$14,List!$B$14,IF(D692=List!$A$15,List!$B$15,IF(D692=List!$A$16,List!$B$16,IF(D692=List!$A$17,List!$B$17,0))))))))))))))))</f>
        <v>J</v>
      </c>
      <c r="B692" s="10" t="str">
        <f t="shared" si="77"/>
        <v>43761J</v>
      </c>
      <c r="C692" s="55">
        <v>43761</v>
      </c>
      <c r="D692" s="39" t="s">
        <v>78</v>
      </c>
      <c r="E692" s="39">
        <v>37.532600000000002</v>
      </c>
      <c r="F692" s="39">
        <v>87.887</v>
      </c>
      <c r="G692" s="39">
        <v>40.695</v>
      </c>
      <c r="H692" s="10">
        <f t="shared" si="78"/>
        <v>62.802853375276008</v>
      </c>
      <c r="I692" s="9">
        <f t="shared" si="79"/>
        <v>6.2802853375276024E-2</v>
      </c>
      <c r="J692" s="39" t="s">
        <v>164</v>
      </c>
    </row>
    <row r="693" spans="1:10" x14ac:dyDescent="0.35">
      <c r="A693" s="2" t="str">
        <f>IF(D693=List!$A$2,List!$B$2,IF(D693=List!$A$3,List!$B$3,IF(D693=List!$A$4,List!$B$4,IF(D693=List!$A$5,List!$B$5,IF(D693=List!$A$6,List!$B$6,IF(D693=List!$A$7,List!$B$7,IF(D693=List!$A$8,List!$B$8,IF(D693=List!$A$9,List!$B$9,IF(D693=List!$A$10,List!$B$10,IF(D693=List!$A$11,List!$B$11,IF(D693=List!$A$12,List!$B$12,IF(D693=List!$A$13,List!$B$13,IF(D693=List!$A$14,List!$B$14,IF(D693=List!$A$15,List!$B$15,IF(D693=List!$A$16,List!$B$16,IF(D693=List!$A$17,List!$B$17,0))))))))))))))))</f>
        <v>K</v>
      </c>
      <c r="B693" s="10" t="str">
        <f t="shared" si="77"/>
        <v>43761K</v>
      </c>
      <c r="C693" s="55">
        <v>43761</v>
      </c>
      <c r="D693" s="39" t="s">
        <v>138</v>
      </c>
      <c r="E693" s="39">
        <v>37.030900000000003</v>
      </c>
      <c r="F693" s="39">
        <v>90.757900000000006</v>
      </c>
      <c r="G693" s="39">
        <v>40.264699999999998</v>
      </c>
      <c r="H693" s="10">
        <f t="shared" si="78"/>
        <v>60.189476427122209</v>
      </c>
      <c r="I693" s="9">
        <f t="shared" si="79"/>
        <v>6.0189476427122246E-2</v>
      </c>
      <c r="J693" s="39" t="s">
        <v>164</v>
      </c>
    </row>
    <row r="694" spans="1:10" x14ac:dyDescent="0.35">
      <c r="A694" s="2" t="str">
        <f>IF(D694=List!$A$2,List!$B$2,IF(D694=List!$A$3,List!$B$3,IF(D694=List!$A$4,List!$B$4,IF(D694=List!$A$5,List!$B$5,IF(D694=List!$A$6,List!$B$6,IF(D694=List!$A$7,List!$B$7,IF(D694=List!$A$8,List!$B$8,IF(D694=List!$A$9,List!$B$9,IF(D694=List!$A$10,List!$B$10,IF(D694=List!$A$11,List!$B$11,IF(D694=List!$A$12,List!$B$12,IF(D694=List!$A$13,List!$B$13,IF(D694=List!$A$14,List!$B$14,IF(D694=List!$A$15,List!$B$15,IF(D694=List!$A$16,List!$B$16,IF(D694=List!$A$17,List!$B$17,0))))))))))))))))</f>
        <v>C</v>
      </c>
      <c r="B694" s="10" t="str">
        <f t="shared" si="77"/>
        <v>43761C</v>
      </c>
      <c r="C694" s="55">
        <v>43761</v>
      </c>
      <c r="D694" s="39" t="s">
        <v>96</v>
      </c>
      <c r="E694" s="39">
        <v>29.6096</v>
      </c>
      <c r="F694" s="39">
        <v>86.8065</v>
      </c>
      <c r="G694" s="39">
        <v>29.9453</v>
      </c>
      <c r="H694" s="10">
        <f t="shared" si="78"/>
        <v>5.8691992048519976</v>
      </c>
      <c r="I694" s="9">
        <f t="shared" si="79"/>
        <v>5.8691992048520714E-3</v>
      </c>
      <c r="J694" s="39" t="s">
        <v>164</v>
      </c>
    </row>
    <row r="695" spans="1:10" x14ac:dyDescent="0.35">
      <c r="A695" s="2" t="str">
        <f>IF(D695=List!$A$2,List!$B$2,IF(D695=List!$A$3,List!$B$3,IF(D695=List!$A$4,List!$B$4,IF(D695=List!$A$5,List!$B$5,IF(D695=List!$A$6,List!$B$6,IF(D695=List!$A$7,List!$B$7,IF(D695=List!$A$8,List!$B$8,IF(D695=List!$A$9,List!$B$9,IF(D695=List!$A$10,List!$B$10,IF(D695=List!$A$11,List!$B$11,IF(D695=List!$A$12,List!$B$12,IF(D695=List!$A$13,List!$B$13,IF(D695=List!$A$14,List!$B$14,IF(D695=List!$A$15,List!$B$15,IF(D695=List!$A$16,List!$B$16,IF(D695=List!$A$17,List!$B$17,0))))))))))))))))</f>
        <v>A</v>
      </c>
      <c r="B695" s="10" t="str">
        <f t="shared" si="77"/>
        <v>43763A</v>
      </c>
      <c r="C695" s="55">
        <v>43763</v>
      </c>
      <c r="D695" s="39" t="s">
        <v>76</v>
      </c>
      <c r="E695" s="39">
        <v>37.488100000000003</v>
      </c>
      <c r="F695" s="39">
        <v>90.660799999999995</v>
      </c>
      <c r="G695" s="39">
        <v>37.9617</v>
      </c>
      <c r="H695" s="10">
        <f t="shared" si="78"/>
        <v>8.9068262473035542</v>
      </c>
      <c r="I695" s="9">
        <f t="shared" si="79"/>
        <v>8.9068262473035453E-3</v>
      </c>
      <c r="J695" s="39" t="s">
        <v>164</v>
      </c>
    </row>
    <row r="696" spans="1:10" x14ac:dyDescent="0.35">
      <c r="A696" s="2" t="str">
        <f>IF(D696=List!$A$2,List!$B$2,IF(D696=List!$A$3,List!$B$3,IF(D696=List!$A$4,List!$B$4,IF(D696=List!$A$5,List!$B$5,IF(D696=List!$A$6,List!$B$6,IF(D696=List!$A$7,List!$B$7,IF(D696=List!$A$8,List!$B$8,IF(D696=List!$A$9,List!$B$9,IF(D696=List!$A$10,List!$B$10,IF(D696=List!$A$11,List!$B$11,IF(D696=List!$A$12,List!$B$12,IF(D696=List!$A$13,List!$B$13,IF(D696=List!$A$14,List!$B$14,IF(D696=List!$A$15,List!$B$15,IF(D696=List!$A$16,List!$B$16,IF(D696=List!$A$17,List!$B$17,0))))))))))))))))</f>
        <v>B</v>
      </c>
      <c r="B696" s="10" t="str">
        <f t="shared" si="77"/>
        <v>43763B</v>
      </c>
      <c r="C696" s="55">
        <v>43763</v>
      </c>
      <c r="D696" s="39" t="s">
        <v>77</v>
      </c>
      <c r="E696" s="39">
        <v>37.274500000000003</v>
      </c>
      <c r="F696" s="39">
        <v>93.642200000000003</v>
      </c>
      <c r="G696" s="39">
        <v>37.472999999999999</v>
      </c>
      <c r="H696" s="10">
        <f t="shared" si="78"/>
        <v>3.521520303294186</v>
      </c>
      <c r="I696" s="9">
        <f t="shared" si="79"/>
        <v>3.5215203032942233E-3</v>
      </c>
      <c r="J696" s="39" t="s">
        <v>164</v>
      </c>
    </row>
    <row r="697" spans="1:10" x14ac:dyDescent="0.35">
      <c r="A697" s="2" t="str">
        <f>IF(D697=List!$A$2,List!$B$2,IF(D697=List!$A$3,List!$B$3,IF(D697=List!$A$4,List!$B$4,IF(D697=List!$A$5,List!$B$5,IF(D697=List!$A$6,List!$B$6,IF(D697=List!$A$7,List!$B$7,IF(D697=List!$A$8,List!$B$8,IF(D697=List!$A$9,List!$B$9,IF(D697=List!$A$10,List!$B$10,IF(D697=List!$A$11,List!$B$11,IF(D697=List!$A$12,List!$B$12,IF(D697=List!$A$13,List!$B$13,IF(D697=List!$A$14,List!$B$14,IF(D697=List!$A$15,List!$B$15,IF(D697=List!$A$16,List!$B$16,IF(D697=List!$A$17,List!$B$17,0))))))))))))))))</f>
        <v>J</v>
      </c>
      <c r="B697" s="10" t="str">
        <f t="shared" si="77"/>
        <v>43763J</v>
      </c>
      <c r="C697" s="55">
        <v>43763</v>
      </c>
      <c r="D697" s="39" t="s">
        <v>78</v>
      </c>
      <c r="E697" s="39">
        <v>37.531199999999998</v>
      </c>
      <c r="F697" s="39">
        <v>96.922399999999996</v>
      </c>
      <c r="G697" s="39">
        <v>40.959000000000003</v>
      </c>
      <c r="H697" s="10">
        <f t="shared" si="78"/>
        <v>57.715621169466267</v>
      </c>
      <c r="I697" s="9">
        <f t="shared" si="79"/>
        <v>5.7715621169466269E-2</v>
      </c>
      <c r="J697" s="39" t="s">
        <v>164</v>
      </c>
    </row>
    <row r="698" spans="1:10" x14ac:dyDescent="0.35">
      <c r="A698" s="2" t="str">
        <f>IF(D698=List!$A$2,List!$B$2,IF(D698=List!$A$3,List!$B$3,IF(D698=List!$A$4,List!$B$4,IF(D698=List!$A$5,List!$B$5,IF(D698=List!$A$6,List!$B$6,IF(D698=List!$A$7,List!$B$7,IF(D698=List!$A$8,List!$B$8,IF(D698=List!$A$9,List!$B$9,IF(D698=List!$A$10,List!$B$10,IF(D698=List!$A$11,List!$B$11,IF(D698=List!$A$12,List!$B$12,IF(D698=List!$A$13,List!$B$13,IF(D698=List!$A$14,List!$B$14,IF(D698=List!$A$15,List!$B$15,IF(D698=List!$A$16,List!$B$16,IF(D698=List!$A$17,List!$B$17,0))))))))))))))))</f>
        <v>K</v>
      </c>
      <c r="B698" s="10" t="str">
        <f t="shared" si="77"/>
        <v>43763K</v>
      </c>
      <c r="C698" s="55">
        <v>43763</v>
      </c>
      <c r="D698" s="39" t="s">
        <v>138</v>
      </c>
      <c r="E698" s="39">
        <v>37.027000000000001</v>
      </c>
      <c r="F698" s="39">
        <v>95.272499999999994</v>
      </c>
      <c r="G698" s="39">
        <v>40.847999999999999</v>
      </c>
      <c r="H698" s="10">
        <f t="shared" si="78"/>
        <v>65.601634461031296</v>
      </c>
      <c r="I698" s="9">
        <f t="shared" si="79"/>
        <v>6.5601634461031288E-2</v>
      </c>
      <c r="J698" s="39" t="s">
        <v>164</v>
      </c>
    </row>
    <row r="699" spans="1:10" x14ac:dyDescent="0.35">
      <c r="A699" s="2" t="str">
        <f>IF(D699=List!$A$2,List!$B$2,IF(D699=List!$A$3,List!$B$3,IF(D699=List!$A$4,List!$B$4,IF(D699=List!$A$5,List!$B$5,IF(D699=List!$A$6,List!$B$6,IF(D699=List!$A$7,List!$B$7,IF(D699=List!$A$8,List!$B$8,IF(D699=List!$A$9,List!$B$9,IF(D699=List!$A$10,List!$B$10,IF(D699=List!$A$11,List!$B$11,IF(D699=List!$A$12,List!$B$12,IF(D699=List!$A$13,List!$B$13,IF(D699=List!$A$14,List!$B$14,IF(D699=List!$A$15,List!$B$15,IF(D699=List!$A$16,List!$B$16,IF(D699=List!$A$17,List!$B$17,0))))))))))))))))</f>
        <v>O</v>
      </c>
      <c r="B699" s="10" t="str">
        <f t="shared" si="77"/>
        <v>43766O</v>
      </c>
      <c r="C699" s="55">
        <v>43766</v>
      </c>
      <c r="D699" s="39" t="s">
        <v>188</v>
      </c>
      <c r="E699" s="39">
        <v>27.513100000000001</v>
      </c>
      <c r="F699" s="39">
        <v>96.653199999999998</v>
      </c>
      <c r="G699" s="39">
        <v>67.372</v>
      </c>
      <c r="H699" s="10">
        <f t="shared" si="78"/>
        <v>576.49468253589453</v>
      </c>
      <c r="I699" s="9">
        <f t="shared" si="79"/>
        <v>0.57649468253589453</v>
      </c>
      <c r="J699" s="39" t="s">
        <v>164</v>
      </c>
    </row>
    <row r="700" spans="1:10" x14ac:dyDescent="0.35">
      <c r="A700" s="2" t="str">
        <f>IF(D700=List!$A$2,List!$B$2,IF(D700=List!$A$3,List!$B$3,IF(D700=List!$A$4,List!$B$4,IF(D700=List!$A$5,List!$B$5,IF(D700=List!$A$6,List!$B$6,IF(D700=List!$A$7,List!$B$7,IF(D700=List!$A$8,List!$B$8,IF(D700=List!$A$9,List!$B$9,IF(D700=List!$A$10,List!$B$10,IF(D700=List!$A$11,List!$B$11,IF(D700=List!$A$12,List!$B$12,IF(D700=List!$A$13,List!$B$13,IF(D700=List!$A$14,List!$B$14,IF(D700=List!$A$15,List!$B$15,IF(D700=List!$A$16,List!$B$16,IF(D700=List!$A$17,List!$B$17,0))))))))))))))))</f>
        <v>A</v>
      </c>
      <c r="B700" s="10" t="str">
        <f t="shared" si="77"/>
        <v>43766A</v>
      </c>
      <c r="C700" s="55">
        <v>43766</v>
      </c>
      <c r="D700" s="39" t="s">
        <v>76</v>
      </c>
      <c r="E700" s="39">
        <v>37.496899999999997</v>
      </c>
      <c r="F700" s="39">
        <v>106.22929999999999</v>
      </c>
      <c r="G700" s="39">
        <v>39.1706</v>
      </c>
      <c r="H700" s="10">
        <f t="shared" si="78"/>
        <v>24.350961118773736</v>
      </c>
      <c r="I700" s="9">
        <f t="shared" si="79"/>
        <v>2.4350961118773884E-2</v>
      </c>
      <c r="J700" s="39" t="s">
        <v>164</v>
      </c>
    </row>
    <row r="701" spans="1:10" x14ac:dyDescent="0.35">
      <c r="A701" s="2" t="str">
        <f>IF(D701=List!$A$2,List!$B$2,IF(D701=List!$A$3,List!$B$3,IF(D701=List!$A$4,List!$B$4,IF(D701=List!$A$5,List!$B$5,IF(D701=List!$A$6,List!$B$6,IF(D701=List!$A$7,List!$B$7,IF(D701=List!$A$8,List!$B$8,IF(D701=List!$A$9,List!$B$9,IF(D701=List!$A$10,List!$B$10,IF(D701=List!$A$11,List!$B$11,IF(D701=List!$A$12,List!$B$12,IF(D701=List!$A$13,List!$B$13,IF(D701=List!$A$14,List!$B$14,IF(D701=List!$A$15,List!$B$15,IF(D701=List!$A$16,List!$B$16,IF(D701=List!$A$17,List!$B$17,0))))))))))))))))</f>
        <v>B</v>
      </c>
      <c r="B701" s="10" t="str">
        <f t="shared" si="77"/>
        <v>43766B</v>
      </c>
      <c r="C701" s="55">
        <v>43766</v>
      </c>
      <c r="D701" s="39" t="s">
        <v>77</v>
      </c>
      <c r="E701" s="39">
        <v>37.292999999999999</v>
      </c>
      <c r="F701" s="39">
        <v>101.0213</v>
      </c>
      <c r="G701" s="39">
        <v>37.554900000000004</v>
      </c>
      <c r="H701" s="10">
        <f t="shared" si="78"/>
        <v>4.1096341813606232</v>
      </c>
      <c r="I701" s="9">
        <f t="shared" si="79"/>
        <v>4.1096341813606774E-3</v>
      </c>
      <c r="J701" s="39" t="s">
        <v>164</v>
      </c>
    </row>
    <row r="702" spans="1:10" x14ac:dyDescent="0.35">
      <c r="A702" s="2" t="str">
        <f>IF(D702=List!$A$2,List!$B$2,IF(D702=List!$A$3,List!$B$3,IF(D702=List!$A$4,List!$B$4,IF(D702=List!$A$5,List!$B$5,IF(D702=List!$A$6,List!$B$6,IF(D702=List!$A$7,List!$B$7,IF(D702=List!$A$8,List!$B$8,IF(D702=List!$A$9,List!$B$9,IF(D702=List!$A$10,List!$B$10,IF(D702=List!$A$11,List!$B$11,IF(D702=List!$A$12,List!$B$12,IF(D702=List!$A$13,List!$B$13,IF(D702=List!$A$14,List!$B$14,IF(D702=List!$A$15,List!$B$15,IF(D702=List!$A$16,List!$B$16,IF(D702=List!$A$17,List!$B$17,0))))))))))))))))</f>
        <v>J</v>
      </c>
      <c r="B702" s="10" t="str">
        <f t="shared" si="77"/>
        <v>43766J</v>
      </c>
      <c r="C702" s="55">
        <v>43766</v>
      </c>
      <c r="D702" s="39" t="s">
        <v>78</v>
      </c>
      <c r="E702" s="39">
        <v>37.527000000000001</v>
      </c>
      <c r="F702" s="39">
        <v>90.145799999999994</v>
      </c>
      <c r="G702" s="39">
        <v>40.712200000000003</v>
      </c>
      <c r="H702" s="10">
        <f t="shared" si="78"/>
        <v>60.533497533201107</v>
      </c>
      <c r="I702" s="9">
        <f t="shared" si="79"/>
        <v>6.0533497533201142E-2</v>
      </c>
      <c r="J702" s="39" t="s">
        <v>164</v>
      </c>
    </row>
    <row r="703" spans="1:10" x14ac:dyDescent="0.35">
      <c r="A703" s="2" t="str">
        <f>IF(D703=List!$A$2,List!$B$2,IF(D703=List!$A$3,List!$B$3,IF(D703=List!$A$4,List!$B$4,IF(D703=List!$A$5,List!$B$5,IF(D703=List!$A$6,List!$B$6,IF(D703=List!$A$7,List!$B$7,IF(D703=List!$A$8,List!$B$8,IF(D703=List!$A$9,List!$B$9,IF(D703=List!$A$10,List!$B$10,IF(D703=List!$A$11,List!$B$11,IF(D703=List!$A$12,List!$B$12,IF(D703=List!$A$13,List!$B$13,IF(D703=List!$A$14,List!$B$14,IF(D703=List!$A$15,List!$B$15,IF(D703=List!$A$16,List!$B$16,IF(D703=List!$A$17,List!$B$17,0))))))))))))))))</f>
        <v>K</v>
      </c>
      <c r="B703" s="10" t="str">
        <f>+CONCATENATE(C703,A703)</f>
        <v>43766K</v>
      </c>
      <c r="C703" s="55">
        <v>43766</v>
      </c>
      <c r="D703" s="39" t="s">
        <v>138</v>
      </c>
      <c r="E703" s="39">
        <v>37.0259</v>
      </c>
      <c r="F703" s="39">
        <v>95.632900000000006</v>
      </c>
      <c r="G703" s="39">
        <v>40.637799999999999</v>
      </c>
      <c r="H703" s="10">
        <f t="shared" si="78"/>
        <v>61.629156926646957</v>
      </c>
      <c r="I703" s="9">
        <f t="shared" si="79"/>
        <v>6.1629156926646944E-2</v>
      </c>
      <c r="J703" s="39" t="s">
        <v>164</v>
      </c>
    </row>
    <row r="704" spans="1:10" x14ac:dyDescent="0.35">
      <c r="A704" s="2" t="str">
        <f>IF(D704=List!$A$2,List!$B$2,IF(D704=List!$A$3,List!$B$3,IF(D704=List!$A$4,List!$B$4,IF(D704=List!$A$5,List!$B$5,IF(D704=List!$A$6,List!$B$6,IF(D704=List!$A$7,List!$B$7,IF(D704=List!$A$8,List!$B$8,IF(D704=List!$A$9,List!$B$9,IF(D704=List!$A$10,List!$B$10,IF(D704=List!$A$11,List!$B$11,IF(D704=List!$A$12,List!$B$12,IF(D704=List!$A$13,List!$B$13,IF(D704=List!$A$14,List!$B$14,IF(D704=List!$A$15,List!$B$15,IF(D704=List!$A$16,List!$B$16,IF(D704=List!$A$17,List!$B$17,0))))))))))))))))</f>
        <v>N</v>
      </c>
      <c r="B704" s="10" t="str">
        <f t="shared" si="77"/>
        <v>43766N</v>
      </c>
      <c r="C704" s="55">
        <v>43766</v>
      </c>
      <c r="D704" s="39" t="s">
        <v>187</v>
      </c>
      <c r="E704" s="39">
        <v>26.421900000000001</v>
      </c>
      <c r="F704" s="39">
        <v>97.589100000000002</v>
      </c>
      <c r="G704" s="39">
        <v>52.5169</v>
      </c>
      <c r="H704" s="10">
        <f t="shared" si="78"/>
        <v>366.67172517676676</v>
      </c>
      <c r="I704" s="9">
        <f t="shared" si="79"/>
        <v>0.36667172517676683</v>
      </c>
      <c r="J704" s="39" t="s">
        <v>238</v>
      </c>
    </row>
    <row r="705" spans="1:10" x14ac:dyDescent="0.35">
      <c r="A705" s="2" t="str">
        <f>IF(D705=List!$A$2,List!$B$2,IF(D705=List!$A$3,List!$B$3,IF(D705=List!$A$4,List!$B$4,IF(D705=List!$A$5,List!$B$5,IF(D705=List!$A$6,List!$B$6,IF(D705=List!$A$7,List!$B$7,IF(D705=List!$A$8,List!$B$8,IF(D705=List!$A$9,List!$B$9,IF(D705=List!$A$10,List!$B$10,IF(D705=List!$A$11,List!$B$11,IF(D705=List!$A$12,List!$B$12,IF(D705=List!$A$13,List!$B$13,IF(D705=List!$A$14,List!$B$14,IF(D705=List!$A$15,List!$B$15,IF(D705=List!$A$16,List!$B$16,IF(D705=List!$A$17,List!$B$17,0))))))))))))))))</f>
        <v>A</v>
      </c>
      <c r="B705" s="10" t="str">
        <f>+CONCATENATE(C705,A705)</f>
        <v>43768A</v>
      </c>
      <c r="C705" s="55">
        <v>43768</v>
      </c>
      <c r="D705" s="39" t="s">
        <v>76</v>
      </c>
      <c r="E705" s="39">
        <v>37.493000000000002</v>
      </c>
      <c r="F705" s="39">
        <v>102.3986</v>
      </c>
      <c r="G705" s="39">
        <v>37.797600000000003</v>
      </c>
      <c r="H705" s="10">
        <f t="shared" si="78"/>
        <v>4.692969481832086</v>
      </c>
      <c r="I705" s="9">
        <f t="shared" si="79"/>
        <v>4.6929694818319545E-3</v>
      </c>
      <c r="J705" s="39" t="s">
        <v>164</v>
      </c>
    </row>
    <row r="706" spans="1:10" x14ac:dyDescent="0.35">
      <c r="A706" s="2" t="str">
        <f>IF(D706=List!$A$2,List!$B$2,IF(D706=List!$A$3,List!$B$3,IF(D706=List!$A$4,List!$B$4,IF(D706=List!$A$5,List!$B$5,IF(D706=List!$A$6,List!$B$6,IF(D706=List!$A$7,List!$B$7,IF(D706=List!$A$8,List!$B$8,IF(D706=List!$A$9,List!$B$9,IF(D706=List!$A$10,List!$B$10,IF(D706=List!$A$11,List!$B$11,IF(D706=List!$A$12,List!$B$12,IF(D706=List!$A$13,List!$B$13,IF(D706=List!$A$14,List!$B$14,IF(D706=List!$A$15,List!$B$15,IF(D706=List!$A$16,List!$B$16,IF(D706=List!$A$17,List!$B$17,0))))))))))))))))</f>
        <v>B</v>
      </c>
      <c r="B706" s="10" t="str">
        <f t="shared" si="77"/>
        <v>43768B</v>
      </c>
      <c r="C706" s="55">
        <v>43768</v>
      </c>
      <c r="D706" s="39" t="s">
        <v>77</v>
      </c>
      <c r="E706" s="39">
        <v>37.285699999999999</v>
      </c>
      <c r="F706" s="39">
        <v>97.849500000000006</v>
      </c>
      <c r="G706" s="39">
        <v>37.57</v>
      </c>
      <c r="H706" s="10">
        <f t="shared" si="78"/>
        <v>4.6942232818944936</v>
      </c>
      <c r="I706" s="9">
        <f t="shared" si="79"/>
        <v>4.6942232818945051E-3</v>
      </c>
      <c r="J706" s="39" t="s">
        <v>164</v>
      </c>
    </row>
    <row r="707" spans="1:10" x14ac:dyDescent="0.35">
      <c r="A707" s="2" t="str">
        <f>IF(D707=List!$A$2,List!$B$2,IF(D707=List!$A$3,List!$B$3,IF(D707=List!$A$4,List!$B$4,IF(D707=List!$A$5,List!$B$5,IF(D707=List!$A$6,List!$B$6,IF(D707=List!$A$7,List!$B$7,IF(D707=List!$A$8,List!$B$8,IF(D707=List!$A$9,List!$B$9,IF(D707=List!$A$10,List!$B$10,IF(D707=List!$A$11,List!$B$11,IF(D707=List!$A$12,List!$B$12,IF(D707=List!$A$13,List!$B$13,IF(D707=List!$A$14,List!$B$14,IF(D707=List!$A$15,List!$B$15,IF(D707=List!$A$16,List!$B$16,IF(D707=List!$A$17,List!$B$17,0))))))))))))))))</f>
        <v>J</v>
      </c>
      <c r="B707" s="10" t="str">
        <f t="shared" si="77"/>
        <v>43768J</v>
      </c>
      <c r="C707" s="55">
        <v>43768</v>
      </c>
      <c r="D707" s="39" t="s">
        <v>78</v>
      </c>
      <c r="E707" s="39">
        <v>37.528300000000002</v>
      </c>
      <c r="F707" s="39">
        <v>94.453299999999999</v>
      </c>
      <c r="G707" s="39">
        <v>40.634500000000003</v>
      </c>
      <c r="H707" s="10">
        <f t="shared" si="78"/>
        <v>54.566534914361021</v>
      </c>
      <c r="I707" s="9">
        <f t="shared" si="79"/>
        <v>5.4566534914361031E-2</v>
      </c>
      <c r="J707" s="39" t="s">
        <v>164</v>
      </c>
    </row>
    <row r="708" spans="1:10" x14ac:dyDescent="0.35">
      <c r="A708" s="2" t="str">
        <f>IF(D708=List!$A$2,List!$B$2,IF(D708=List!$A$3,List!$B$3,IF(D708=List!$A$4,List!$B$4,IF(D708=List!$A$5,List!$B$5,IF(D708=List!$A$6,List!$B$6,IF(D708=List!$A$7,List!$B$7,IF(D708=List!$A$8,List!$B$8,IF(D708=List!$A$9,List!$B$9,IF(D708=List!$A$10,List!$B$10,IF(D708=List!$A$11,List!$B$11,IF(D708=List!$A$12,List!$B$12,IF(D708=List!$A$13,List!$B$13,IF(D708=List!$A$14,List!$B$14,IF(D708=List!$A$15,List!$B$15,IF(D708=List!$A$16,List!$B$16,IF(D708=List!$A$17,List!$B$17,0))))))))))))))))</f>
        <v>K</v>
      </c>
      <c r="B708" s="10" t="str">
        <f t="shared" si="77"/>
        <v>43768K</v>
      </c>
      <c r="C708" s="55">
        <v>43768</v>
      </c>
      <c r="D708" s="39" t="s">
        <v>138</v>
      </c>
      <c r="E708" s="39">
        <v>37.018999999999998</v>
      </c>
      <c r="F708" s="39">
        <v>100.46169999999999</v>
      </c>
      <c r="G708" s="39">
        <v>40.707900000000002</v>
      </c>
      <c r="H708" s="10">
        <f t="shared" si="78"/>
        <v>58.145381580544402</v>
      </c>
      <c r="I708" s="9">
        <f t="shared" si="79"/>
        <v>5.8145381580544386E-2</v>
      </c>
      <c r="J708" s="39" t="s">
        <v>164</v>
      </c>
    </row>
    <row r="709" spans="1:10" x14ac:dyDescent="0.35">
      <c r="A709" s="2" t="str">
        <f>IF(D709=List!$A$2,List!$B$2,IF(D709=List!$A$3,List!$B$3,IF(D709=List!$A$4,List!$B$4,IF(D709=List!$A$5,List!$B$5,IF(D709=List!$A$6,List!$B$6,IF(D709=List!$A$7,List!$B$7,IF(D709=List!$A$8,List!$B$8,IF(D709=List!$A$9,List!$B$9,IF(D709=List!$A$10,List!$B$10,IF(D709=List!$A$11,List!$B$11,IF(D709=List!$A$12,List!$B$12,IF(D709=List!$A$13,List!$B$13,IF(D709=List!$A$14,List!$B$14,IF(D709=List!$A$15,List!$B$15,IF(D709=List!$A$16,List!$B$16,IF(D709=List!$A$17,List!$B$17,0))))))))))))))))</f>
        <v>A</v>
      </c>
      <c r="B709" s="10" t="str">
        <f t="shared" si="77"/>
        <v>43770A</v>
      </c>
      <c r="C709" s="55">
        <v>43770</v>
      </c>
      <c r="D709" s="39" t="s">
        <v>76</v>
      </c>
      <c r="E709" s="39">
        <v>37.496000000000002</v>
      </c>
      <c r="F709" s="39">
        <v>96.754400000000004</v>
      </c>
      <c r="G709" s="39">
        <v>38.2438</v>
      </c>
      <c r="H709" s="10">
        <f t="shared" si="78"/>
        <v>12.619307979965676</v>
      </c>
      <c r="I709" s="9">
        <f t="shared" si="79"/>
        <v>1.2619307979965688E-2</v>
      </c>
      <c r="J709" s="39" t="s">
        <v>164</v>
      </c>
    </row>
    <row r="710" spans="1:10" x14ac:dyDescent="0.35">
      <c r="A710" s="2" t="str">
        <f>IF(D710=List!$A$2,List!$B$2,IF(D710=List!$A$3,List!$B$3,IF(D710=List!$A$4,List!$B$4,IF(D710=List!$A$5,List!$B$5,IF(D710=List!$A$6,List!$B$6,IF(D710=List!$A$7,List!$B$7,IF(D710=List!$A$8,List!$B$8,IF(D710=List!$A$9,List!$B$9,IF(D710=List!$A$10,List!$B$10,IF(D710=List!$A$11,List!$B$11,IF(D710=List!$A$12,List!$B$12,IF(D710=List!$A$13,List!$B$13,IF(D710=List!$A$14,List!$B$14,IF(D710=List!$A$15,List!$B$15,IF(D710=List!$A$16,List!$B$16,IF(D710=List!$A$17,List!$B$17,0))))))))))))))))</f>
        <v>B</v>
      </c>
      <c r="B710" s="10" t="str">
        <f t="shared" si="77"/>
        <v>43770B</v>
      </c>
      <c r="C710" s="55">
        <v>43770</v>
      </c>
      <c r="D710" s="39" t="s">
        <v>77</v>
      </c>
      <c r="E710" s="39">
        <v>37.278599999999997</v>
      </c>
      <c r="F710" s="39">
        <v>101.73520000000001</v>
      </c>
      <c r="G710" s="403">
        <v>37.588700000000003</v>
      </c>
      <c r="H710" s="10">
        <f>IFERROR((G710-E710)/(F710-E710)*1000,0)</f>
        <v>4.8109890996423266</v>
      </c>
      <c r="I710" s="9">
        <f>IFERROR(1-(F710-G710)/(F710-E710),0)</f>
        <v>4.8109890996422822E-3</v>
      </c>
      <c r="J710" s="39" t="s">
        <v>164</v>
      </c>
    </row>
    <row r="711" spans="1:10" x14ac:dyDescent="0.35">
      <c r="A711" s="2" t="str">
        <f>IF(D711=List!$A$2,List!$B$2,IF(D711=List!$A$3,List!$B$3,IF(D711=List!$A$4,List!$B$4,IF(D711=List!$A$5,List!$B$5,IF(D711=List!$A$6,List!$B$6,IF(D711=List!$A$7,List!$B$7,IF(D711=List!$A$8,List!$B$8,IF(D711=List!$A$9,List!$B$9,IF(D711=List!$A$10,List!$B$10,IF(D711=List!$A$11,List!$B$11,IF(D711=List!$A$12,List!$B$12,IF(D711=List!$A$13,List!$B$13,IF(D711=List!$A$14,List!$B$14,IF(D711=List!$A$15,List!$B$15,IF(D711=List!$A$16,List!$B$16,IF(D711=List!$A$17,List!$B$17,0))))))))))))))))</f>
        <v>J</v>
      </c>
      <c r="B711" s="10" t="str">
        <f t="shared" si="77"/>
        <v>43770J</v>
      </c>
      <c r="C711" s="55">
        <v>43770</v>
      </c>
      <c r="D711" s="39" t="s">
        <v>78</v>
      </c>
      <c r="E711" s="39">
        <v>37.523800000000001</v>
      </c>
      <c r="F711" s="39">
        <v>90.480900000000005</v>
      </c>
      <c r="G711" s="39">
        <v>40.501300000000001</v>
      </c>
      <c r="H711" s="10">
        <f t="shared" si="78"/>
        <v>56.224755509648354</v>
      </c>
      <c r="I711" s="9">
        <f t="shared" si="79"/>
        <v>5.6224755509648339E-2</v>
      </c>
      <c r="J711" s="39" t="s">
        <v>164</v>
      </c>
    </row>
    <row r="712" spans="1:10" x14ac:dyDescent="0.35">
      <c r="A712" s="2" t="str">
        <f>IF(D712=List!$A$2,List!$B$2,IF(D712=List!$A$3,List!$B$3,IF(D712=List!$A$4,List!$B$4,IF(D712=List!$A$5,List!$B$5,IF(D712=List!$A$6,List!$B$6,IF(D712=List!$A$7,List!$B$7,IF(D712=List!$A$8,List!$B$8,IF(D712=List!$A$9,List!$B$9,IF(D712=List!$A$10,List!$B$10,IF(D712=List!$A$11,List!$B$11,IF(D712=List!$A$12,List!$B$12,IF(D712=List!$A$13,List!$B$13,IF(D712=List!$A$14,List!$B$14,IF(D712=List!$A$15,List!$B$15,IF(D712=List!$A$16,List!$B$16,IF(D712=List!$A$17,List!$B$17,0))))))))))))))))</f>
        <v>K</v>
      </c>
      <c r="B712" s="10" t="str">
        <f t="shared" si="77"/>
        <v>43770K</v>
      </c>
      <c r="C712" s="55">
        <v>43770</v>
      </c>
      <c r="D712" s="39" t="s">
        <v>138</v>
      </c>
      <c r="E712" s="39">
        <v>37.014099999999999</v>
      </c>
      <c r="F712" s="39">
        <v>101.47450000000001</v>
      </c>
      <c r="G712" s="39">
        <v>40.539700000000003</v>
      </c>
      <c r="H712" s="10">
        <f t="shared" si="78"/>
        <v>54.694044715825591</v>
      </c>
      <c r="I712" s="9">
        <f t="shared" si="79"/>
        <v>5.4694044715825618E-2</v>
      </c>
      <c r="J712" s="39" t="s">
        <v>164</v>
      </c>
    </row>
    <row r="713" spans="1:10" x14ac:dyDescent="0.35">
      <c r="A713" s="2" t="str">
        <f>IF(D713=List!$A$2,List!$B$2,IF(D713=List!$A$3,List!$B$3,IF(D713=List!$A$4,List!$B$4,IF(D713=List!$A$5,List!$B$5,IF(D713=List!$A$6,List!$B$6,IF(D713=List!$A$7,List!$B$7,IF(D713=List!$A$8,List!$B$8,IF(D713=List!$A$9,List!$B$9,IF(D713=List!$A$10,List!$B$10,IF(D713=List!$A$11,List!$B$11,IF(D713=List!$A$12,List!$B$12,IF(D713=List!$A$13,List!$B$13,IF(D713=List!$A$14,List!$B$14,IF(D713=List!$A$15,List!$B$15,IF(D713=List!$A$16,List!$B$16,IF(D713=List!$A$17,List!$B$17,0))))))))))))))))</f>
        <v>L</v>
      </c>
      <c r="B713" s="10" t="str">
        <f t="shared" si="77"/>
        <v>43770L</v>
      </c>
      <c r="C713" s="55">
        <v>43770</v>
      </c>
      <c r="D713" s="39" t="s">
        <v>140</v>
      </c>
      <c r="E713" s="39">
        <v>27.5214</v>
      </c>
      <c r="F713" s="39">
        <v>89.572000000000003</v>
      </c>
      <c r="G713" s="39">
        <v>30.5746</v>
      </c>
      <c r="H713" s="10">
        <f t="shared" si="78"/>
        <v>49.205003658304676</v>
      </c>
      <c r="I713" s="9">
        <f t="shared" si="79"/>
        <v>4.9205003658304713E-2</v>
      </c>
      <c r="J713" s="39" t="s">
        <v>164</v>
      </c>
    </row>
    <row r="714" spans="1:10" x14ac:dyDescent="0.35">
      <c r="A714" s="2" t="str">
        <f>IF(D714=List!$A$2,List!$B$2,IF(D714=List!$A$3,List!$B$3,IF(D714=List!$A$4,List!$B$4,IF(D714=List!$A$5,List!$B$5,IF(D714=List!$A$6,List!$B$6,IF(D714=List!$A$7,List!$B$7,IF(D714=List!$A$8,List!$B$8,IF(D714=List!$A$9,List!$B$9,IF(D714=List!$A$10,List!$B$10,IF(D714=List!$A$11,List!$B$11,IF(D714=List!$A$12,List!$B$12,IF(D714=List!$A$13,List!$B$13,IF(D714=List!$A$14,List!$B$14,IF(D714=List!$A$15,List!$B$15,IF(D714=List!$A$16,List!$B$16,IF(D714=List!$A$17,List!$B$17,0))))))))))))))))</f>
        <v>N</v>
      </c>
      <c r="B714" s="10" t="str">
        <f t="shared" si="77"/>
        <v>43770N</v>
      </c>
      <c r="C714" s="55">
        <v>43770</v>
      </c>
      <c r="D714" s="39" t="s">
        <v>187</v>
      </c>
      <c r="E714" s="39">
        <v>29.600999999999999</v>
      </c>
      <c r="F714" s="39">
        <v>114.19450000000001</v>
      </c>
      <c r="G714" s="39">
        <v>51.274799999999999</v>
      </c>
      <c r="H714" s="10">
        <f t="shared" si="78"/>
        <v>256.21117461743512</v>
      </c>
      <c r="I714" s="9">
        <f t="shared" si="79"/>
        <v>0.25621117461743514</v>
      </c>
      <c r="J714" s="39" t="s">
        <v>239</v>
      </c>
    </row>
    <row r="715" spans="1:10" x14ac:dyDescent="0.35">
      <c r="A715" s="2" t="str">
        <f>IF(D715=List!$A$2,List!$B$2,IF(D715=List!$A$3,List!$B$3,IF(D715=List!$A$4,List!$B$4,IF(D715=List!$A$5,List!$B$5,IF(D715=List!$A$6,List!$B$6,IF(D715=List!$A$7,List!$B$7,IF(D715=List!$A$8,List!$B$8,IF(D715=List!$A$9,List!$B$9,IF(D715=List!$A$10,List!$B$10,IF(D715=List!$A$11,List!$B$11,IF(D715=List!$A$12,List!$B$12,IF(D715=List!$A$13,List!$B$13,IF(D715=List!$A$14,List!$B$14,IF(D715=List!$A$15,List!$B$15,IF(D715=List!$A$16,List!$B$16,IF(D715=List!$A$17,List!$B$17,0))))))))))))))))</f>
        <v>O</v>
      </c>
      <c r="B715" s="10" t="str">
        <f t="shared" si="77"/>
        <v>43770O</v>
      </c>
      <c r="C715" s="55">
        <v>43770</v>
      </c>
      <c r="D715" s="39" t="s">
        <v>188</v>
      </c>
      <c r="E715" s="39">
        <v>26.773499999999999</v>
      </c>
      <c r="F715" s="39">
        <v>98.739500000000007</v>
      </c>
      <c r="G715" s="39">
        <v>60.139499999999998</v>
      </c>
      <c r="H715" s="10">
        <f t="shared" si="78"/>
        <v>463.63560570269283</v>
      </c>
      <c r="I715" s="9">
        <f t="shared" si="79"/>
        <v>0.46363560570269291</v>
      </c>
      <c r="J715" s="39" t="s">
        <v>164</v>
      </c>
    </row>
    <row r="716" spans="1:10" x14ac:dyDescent="0.35">
      <c r="A716" s="2" t="str">
        <f>IF(D716=List!$A$2,List!$B$2,IF(D716=List!$A$3,List!$B$3,IF(D716=List!$A$4,List!$B$4,IF(D716=List!$A$5,List!$B$5,IF(D716=List!$A$6,List!$B$6,IF(D716=List!$A$7,List!$B$7,IF(D716=List!$A$8,List!$B$8,IF(D716=List!$A$9,List!$B$9,IF(D716=List!$A$10,List!$B$10,IF(D716=List!$A$11,List!$B$11,IF(D716=List!$A$12,List!$B$12,IF(D716=List!$A$13,List!$B$13,IF(D716=List!$A$14,List!$B$14,IF(D716=List!$A$15,List!$B$15,IF(D716=List!$A$16,List!$B$16,IF(D716=List!$A$17,List!$B$17,0))))))))))))))))</f>
        <v>A</v>
      </c>
      <c r="B716" s="10" t="str">
        <f t="shared" si="77"/>
        <v>43773A</v>
      </c>
      <c r="C716" s="55">
        <v>43773</v>
      </c>
      <c r="D716" s="39" t="s">
        <v>76</v>
      </c>
      <c r="E716" s="39">
        <v>37.524299999999997</v>
      </c>
      <c r="F716" s="39">
        <v>97.853499999999997</v>
      </c>
      <c r="G716" s="39">
        <v>38.234099999999998</v>
      </c>
      <c r="H716" s="10">
        <f t="shared" si="78"/>
        <v>11.765446914595275</v>
      </c>
      <c r="I716" s="9">
        <f t="shared" si="79"/>
        <v>1.1765446914595246E-2</v>
      </c>
      <c r="J716" s="39" t="s">
        <v>164</v>
      </c>
    </row>
    <row r="717" spans="1:10" x14ac:dyDescent="0.35">
      <c r="A717" s="2" t="str">
        <f>IF(D717=List!$A$2,List!$B$2,IF(D717=List!$A$3,List!$B$3,IF(D717=List!$A$4,List!$B$4,IF(D717=List!$A$5,List!$B$5,IF(D717=List!$A$6,List!$B$6,IF(D717=List!$A$7,List!$B$7,IF(D717=List!$A$8,List!$B$8,IF(D717=List!$A$9,List!$B$9,IF(D717=List!$A$10,List!$B$10,IF(D717=List!$A$11,List!$B$11,IF(D717=List!$A$12,List!$B$12,IF(D717=List!$A$13,List!$B$13,IF(D717=List!$A$14,List!$B$14,IF(D717=List!$A$15,List!$B$15,IF(D717=List!$A$16,List!$B$16,IF(D717=List!$A$17,List!$B$17,0))))))))))))))))</f>
        <v>B</v>
      </c>
      <c r="B717" s="10" t="str">
        <f t="shared" si="77"/>
        <v>43773B</v>
      </c>
      <c r="C717" s="55">
        <v>43773</v>
      </c>
      <c r="D717" s="39" t="s">
        <v>77</v>
      </c>
      <c r="E717" s="39">
        <v>37.299599999999998</v>
      </c>
      <c r="F717" s="39">
        <v>94.807100000000005</v>
      </c>
      <c r="G717" s="39">
        <v>37.616799999999998</v>
      </c>
      <c r="H717" s="10">
        <f t="shared" si="78"/>
        <v>5.5158022866582561</v>
      </c>
      <c r="I717" s="9">
        <f t="shared" si="79"/>
        <v>5.5158022866582668E-3</v>
      </c>
      <c r="J717" s="39" t="s">
        <v>164</v>
      </c>
    </row>
    <row r="718" spans="1:10" x14ac:dyDescent="0.35">
      <c r="A718" s="2" t="str">
        <f>IF(D718=List!$A$2,List!$B$2,IF(D718=List!$A$3,List!$B$3,IF(D718=List!$A$4,List!$B$4,IF(D718=List!$A$5,List!$B$5,IF(D718=List!$A$6,List!$B$6,IF(D718=List!$A$7,List!$B$7,IF(D718=List!$A$8,List!$B$8,IF(D718=List!$A$9,List!$B$9,IF(D718=List!$A$10,List!$B$10,IF(D718=List!$A$11,List!$B$11,IF(D718=List!$A$12,List!$B$12,IF(D718=List!$A$13,List!$B$13,IF(D718=List!$A$14,List!$B$14,IF(D718=List!$A$15,List!$B$15,IF(D718=List!$A$16,List!$B$16,IF(D718=List!$A$17,List!$B$17,0))))))))))))))))</f>
        <v>J</v>
      </c>
      <c r="B718" s="10" t="str">
        <f t="shared" si="77"/>
        <v>43773J</v>
      </c>
      <c r="C718" s="55">
        <v>43773</v>
      </c>
      <c r="D718" s="39" t="s">
        <v>78</v>
      </c>
      <c r="E718" s="39">
        <v>37.5473</v>
      </c>
      <c r="F718" s="39">
        <v>100.6452</v>
      </c>
      <c r="G718" s="39">
        <v>41.145699999999998</v>
      </c>
      <c r="H718" s="10">
        <f t="shared" si="78"/>
        <v>57.028839311609389</v>
      </c>
      <c r="I718" s="9">
        <f t="shared" si="79"/>
        <v>5.7028839311609403E-2</v>
      </c>
      <c r="J718" s="39" t="s">
        <v>164</v>
      </c>
    </row>
    <row r="719" spans="1:10" x14ac:dyDescent="0.35">
      <c r="A719" s="2" t="str">
        <f>IF(D719=List!$A$2,List!$B$2,IF(D719=List!$A$3,List!$B$3,IF(D719=List!$A$4,List!$B$4,IF(D719=List!$A$5,List!$B$5,IF(D719=List!$A$6,List!$B$6,IF(D719=List!$A$7,List!$B$7,IF(D719=List!$A$8,List!$B$8,IF(D719=List!$A$9,List!$B$9,IF(D719=List!$A$10,List!$B$10,IF(D719=List!$A$11,List!$B$11,IF(D719=List!$A$12,List!$B$12,IF(D719=List!$A$13,List!$B$13,IF(D719=List!$A$14,List!$B$14,IF(D719=List!$A$15,List!$B$15,IF(D719=List!$A$16,List!$B$16,IF(D719=List!$A$17,List!$B$17,0))))))))))))))))</f>
        <v>K</v>
      </c>
      <c r="B719" s="10" t="str">
        <f t="shared" si="77"/>
        <v>43773K</v>
      </c>
      <c r="C719" s="55">
        <v>43773</v>
      </c>
      <c r="D719" s="39" t="s">
        <v>138</v>
      </c>
      <c r="E719" s="39">
        <v>37.036999999999999</v>
      </c>
      <c r="F719" s="39">
        <v>93.850099999999998</v>
      </c>
      <c r="G719" s="39">
        <v>40.960799999999999</v>
      </c>
      <c r="H719" s="10">
        <f t="shared" si="78"/>
        <v>69.065057178714071</v>
      </c>
      <c r="I719" s="9">
        <f t="shared" si="79"/>
        <v>6.9065057178714029E-2</v>
      </c>
      <c r="J719" s="39" t="s">
        <v>164</v>
      </c>
    </row>
    <row r="720" spans="1:10" x14ac:dyDescent="0.35">
      <c r="A720" s="2" t="str">
        <f>IF(D720=List!$A$2,List!$B$2,IF(D720=List!$A$3,List!$B$3,IF(D720=List!$A$4,List!$B$4,IF(D720=List!$A$5,List!$B$5,IF(D720=List!$A$6,List!$B$6,IF(D720=List!$A$7,List!$B$7,IF(D720=List!$A$8,List!$B$8,IF(D720=List!$A$9,List!$B$9,IF(D720=List!$A$10,List!$B$10,IF(D720=List!$A$11,List!$B$11,IF(D720=List!$A$12,List!$B$12,IF(D720=List!$A$13,List!$B$13,IF(D720=List!$A$14,List!$B$14,IF(D720=List!$A$15,List!$B$15,IF(D720=List!$A$16,List!$B$16,IF(D720=List!$A$17,List!$B$17,0))))))))))))))))</f>
        <v>A</v>
      </c>
      <c r="B720" s="10" t="str">
        <f t="shared" si="77"/>
        <v>43627A</v>
      </c>
      <c r="C720" s="55">
        <v>43627</v>
      </c>
      <c r="D720" s="39" t="s">
        <v>76</v>
      </c>
      <c r="E720" s="39">
        <v>37.505200000000002</v>
      </c>
      <c r="F720" s="39">
        <v>101.2034</v>
      </c>
      <c r="G720" s="39">
        <v>37.989310000000003</v>
      </c>
      <c r="H720" s="10">
        <f t="shared" si="78"/>
        <v>7.6000577724331482</v>
      </c>
      <c r="I720" s="9">
        <f t="shared" si="79"/>
        <v>7.6000577724331109E-3</v>
      </c>
      <c r="J720" s="39" t="s">
        <v>164</v>
      </c>
    </row>
    <row r="721" spans="1:10" x14ac:dyDescent="0.35">
      <c r="A721" s="2" t="str">
        <f>IF(D721=List!$A$2,List!$B$2,IF(D721=List!$A$3,List!$B$3,IF(D721=List!$A$4,List!$B$4,IF(D721=List!$A$5,List!$B$5,IF(D721=List!$A$6,List!$B$6,IF(D721=List!$A$7,List!$B$7,IF(D721=List!$A$8,List!$B$8,IF(D721=List!$A$9,List!$B$9,IF(D721=List!$A$10,List!$B$10,IF(D721=List!$A$11,List!$B$11,IF(D721=List!$A$12,List!$B$12,IF(D721=List!$A$13,List!$B$13,IF(D721=List!$A$14,List!$B$14,IF(D721=List!$A$15,List!$B$15,IF(D721=List!$A$16,List!$B$16,IF(D721=List!$A$17,List!$B$17,0))))))))))))))))</f>
        <v>B</v>
      </c>
      <c r="B721" s="10" t="str">
        <f t="shared" si="77"/>
        <v>43627B</v>
      </c>
      <c r="C721" s="55">
        <v>43627</v>
      </c>
      <c r="D721" s="39" t="s">
        <v>77</v>
      </c>
      <c r="E721" s="39">
        <v>37.289200000000001</v>
      </c>
      <c r="F721" s="39">
        <v>92.659000000000006</v>
      </c>
      <c r="G721" s="39">
        <v>37.5229</v>
      </c>
      <c r="H721" s="10">
        <f t="shared" si="78"/>
        <v>4.2207123738933303</v>
      </c>
      <c r="I721" s="9">
        <f t="shared" si="79"/>
        <v>4.2207123738933205E-3</v>
      </c>
      <c r="J721" s="39" t="s">
        <v>164</v>
      </c>
    </row>
    <row r="722" spans="1:10" x14ac:dyDescent="0.35">
      <c r="A722" s="2" t="str">
        <f>IF(D722=List!$A$2,List!$B$2,IF(D722=List!$A$3,List!$B$3,IF(D722=List!$A$4,List!$B$4,IF(D722=List!$A$5,List!$B$5,IF(D722=List!$A$6,List!$B$6,IF(D722=List!$A$7,List!$B$7,IF(D722=List!$A$8,List!$B$8,IF(D722=List!$A$9,List!$B$9,IF(D722=List!$A$10,List!$B$10,IF(D722=List!$A$11,List!$B$11,IF(D722=List!$A$12,List!$B$12,IF(D722=List!$A$13,List!$B$13,IF(D722=List!$A$14,List!$B$14,IF(D722=List!$A$15,List!$B$15,IF(D722=List!$A$16,List!$B$16,IF(D722=List!$A$17,List!$B$17,0))))))))))))))))</f>
        <v>J</v>
      </c>
      <c r="B722" s="10" t="str">
        <f t="shared" si="77"/>
        <v>43627J</v>
      </c>
      <c r="C722" s="55">
        <v>43627</v>
      </c>
      <c r="D722" s="39" t="s">
        <v>78</v>
      </c>
      <c r="E722" s="39">
        <v>37.289200000000001</v>
      </c>
      <c r="F722" s="39">
        <v>94.162300000000002</v>
      </c>
      <c r="G722" s="39">
        <v>40.719299999999997</v>
      </c>
      <c r="H722" s="10">
        <f t="shared" si="78"/>
        <v>60.311465350051186</v>
      </c>
      <c r="I722" s="9">
        <f t="shared" si="79"/>
        <v>6.0311465350051163E-2</v>
      </c>
      <c r="J722" s="39" t="s">
        <v>164</v>
      </c>
    </row>
    <row r="723" spans="1:10" x14ac:dyDescent="0.35">
      <c r="A723" s="2" t="str">
        <f>IF(D723=List!$A$2,List!$B$2,IF(D723=List!$A$3,List!$B$3,IF(D723=List!$A$4,List!$B$4,IF(D723=List!$A$5,List!$B$5,IF(D723=List!$A$6,List!$B$6,IF(D723=List!$A$7,List!$B$7,IF(D723=List!$A$8,List!$B$8,IF(D723=List!$A$9,List!$B$9,IF(D723=List!$A$10,List!$B$10,IF(D723=List!$A$11,List!$B$11,IF(D723=List!$A$12,List!$B$12,IF(D723=List!$A$13,List!$B$13,IF(D723=List!$A$14,List!$B$14,IF(D723=List!$A$15,List!$B$15,IF(D723=List!$A$16,List!$B$16,IF(D723=List!$A$17,List!$B$17,0))))))))))))))))</f>
        <v>K</v>
      </c>
      <c r="B723" s="10" t="str">
        <f t="shared" si="77"/>
        <v>43627K</v>
      </c>
      <c r="C723" s="55">
        <v>43627</v>
      </c>
      <c r="D723" s="39" t="s">
        <v>138</v>
      </c>
      <c r="E723" s="39">
        <v>37.047899999999998</v>
      </c>
      <c r="F723" s="39">
        <v>96.934700000000007</v>
      </c>
      <c r="G723" s="39">
        <v>40.323</v>
      </c>
      <c r="H723" s="10">
        <f t="shared" si="78"/>
        <v>54.688178363178551</v>
      </c>
      <c r="I723" s="9">
        <f t="shared" si="79"/>
        <v>5.4688178363178519E-2</v>
      </c>
      <c r="J723" s="39" t="s">
        <v>164</v>
      </c>
    </row>
    <row r="724" spans="1:10" x14ac:dyDescent="0.35">
      <c r="A724" s="2" t="str">
        <f>IF(D724=List!$A$2,List!$B$2,IF(D724=List!$A$3,List!$B$3,IF(D724=List!$A$4,List!$B$4,IF(D724=List!$A$5,List!$B$5,IF(D724=List!$A$6,List!$B$6,IF(D724=List!$A$7,List!$B$7,IF(D724=List!$A$8,List!$B$8,IF(D724=List!$A$9,List!$B$9,IF(D724=List!$A$10,List!$B$10,IF(D724=List!$A$11,List!$B$11,IF(D724=List!$A$12,List!$B$12,IF(D724=List!$A$13,List!$B$13,IF(D724=List!$A$14,List!$B$14,IF(D724=List!$A$15,List!$B$15,IF(D724=List!$A$16,List!$B$16,IF(D724=List!$A$17,List!$B$17,0))))))))))))))))</f>
        <v>L</v>
      </c>
      <c r="B724" s="10" t="str">
        <f t="shared" si="77"/>
        <v>43627L</v>
      </c>
      <c r="C724" s="55">
        <v>43627</v>
      </c>
      <c r="D724" s="39" t="s">
        <v>140</v>
      </c>
      <c r="E724" s="39">
        <v>29.6068</v>
      </c>
      <c r="F724" s="39">
        <v>82.675799999999995</v>
      </c>
      <c r="G724" s="39">
        <v>32.547600000000003</v>
      </c>
      <c r="H724" s="10">
        <f t="shared" si="78"/>
        <v>55.414648853379617</v>
      </c>
      <c r="I724" s="9">
        <f t="shared" si="79"/>
        <v>5.5414648853379656E-2</v>
      </c>
      <c r="J724" s="39" t="s">
        <v>164</v>
      </c>
    </row>
    <row r="725" spans="1:10" x14ac:dyDescent="0.35">
      <c r="A725" s="2" t="str">
        <f>IF(D725=List!$A$2,List!$B$2,IF(D725=List!$A$3,List!$B$3,IF(D725=List!$A$4,List!$B$4,IF(D725=List!$A$5,List!$B$5,IF(D725=List!$A$6,List!$B$6,IF(D725=List!$A$7,List!$B$7,IF(D725=List!$A$8,List!$B$8,IF(D725=List!$A$9,List!$B$9,IF(D725=List!$A$10,List!$B$10,IF(D725=List!$A$11,List!$B$11,IF(D725=List!$A$12,List!$B$12,IF(D725=List!$A$13,List!$B$13,IF(D725=List!$A$14,List!$B$14,IF(D725=List!$A$15,List!$B$15,IF(D725=List!$A$16,List!$B$16,IF(D725=List!$A$17,List!$B$17,0))))))))))))))))</f>
        <v>C</v>
      </c>
      <c r="B725" s="10" t="str">
        <f t="shared" si="77"/>
        <v>43627C</v>
      </c>
      <c r="C725" s="55">
        <v>43627</v>
      </c>
      <c r="D725" s="39" t="s">
        <v>96</v>
      </c>
      <c r="E725" s="39">
        <v>27.515000000000001</v>
      </c>
      <c r="F725" s="39">
        <v>97.947000000000003</v>
      </c>
      <c r="G725" s="39">
        <v>27.8445</v>
      </c>
      <c r="H725" s="10">
        <f t="shared" si="78"/>
        <v>4.67827124034529</v>
      </c>
      <c r="I725" s="9">
        <f t="shared" si="79"/>
        <v>4.6782712403452553E-3</v>
      </c>
      <c r="J725" s="39" t="s">
        <v>164</v>
      </c>
    </row>
    <row r="726" spans="1:10" x14ac:dyDescent="0.35">
      <c r="A726" s="2" t="str">
        <f>IF(D726=List!$A$2,List!$B$2,IF(D726=List!$A$3,List!$B$3,IF(D726=List!$A$4,List!$B$4,IF(D726=List!$A$5,List!$B$5,IF(D726=List!$A$6,List!$B$6,IF(D726=List!$A$7,List!$B$7,IF(D726=List!$A$8,List!$B$8,IF(D726=List!$A$9,List!$B$9,IF(D726=List!$A$10,List!$B$10,IF(D726=List!$A$11,List!$B$11,IF(D726=List!$A$12,List!$B$12,IF(D726=List!$A$13,List!$B$13,IF(D726=List!$A$14,List!$B$14,IF(D726=List!$A$15,List!$B$15,IF(D726=List!$A$16,List!$B$16,IF(D726=List!$A$17,List!$B$17,0))))))))))))))))</f>
        <v>N</v>
      </c>
      <c r="B726" s="10" t="str">
        <f t="shared" si="77"/>
        <v>43777N</v>
      </c>
      <c r="C726" s="55">
        <v>43777</v>
      </c>
      <c r="D726" s="39" t="s">
        <v>187</v>
      </c>
      <c r="E726" s="39">
        <v>29.599799999999998</v>
      </c>
      <c r="F726" s="39">
        <v>98.047399999999996</v>
      </c>
      <c r="G726" s="39">
        <v>47.485700000000001</v>
      </c>
      <c r="H726" s="10">
        <f t="shared" si="78"/>
        <v>261.30792021926271</v>
      </c>
      <c r="I726" s="9">
        <f t="shared" si="79"/>
        <v>0.26130792021926263</v>
      </c>
      <c r="J726" s="39" t="s">
        <v>240</v>
      </c>
    </row>
    <row r="727" spans="1:10" x14ac:dyDescent="0.35">
      <c r="A727" s="2" t="str">
        <f>IF(D727=List!$A$2,List!$B$2,IF(D727=List!$A$3,List!$B$3,IF(D727=List!$A$4,List!$B$4,IF(D727=List!$A$5,List!$B$5,IF(D727=List!$A$6,List!$B$6,IF(D727=List!$A$7,List!$B$7,IF(D727=List!$A$8,List!$B$8,IF(D727=List!$A$9,List!$B$9,IF(D727=List!$A$10,List!$B$10,IF(D727=List!$A$11,List!$B$11,IF(D727=List!$A$12,List!$B$12,IF(D727=List!$A$13,List!$B$13,IF(D727=List!$A$14,List!$B$14,IF(D727=List!$A$15,List!$B$15,IF(D727=List!$A$16,List!$B$16,IF(D727=List!$A$17,List!$B$17,0))))))))))))))))</f>
        <v>A</v>
      </c>
      <c r="B727" s="10" t="str">
        <f t="shared" si="77"/>
        <v>43777A</v>
      </c>
      <c r="C727" s="55">
        <v>43777</v>
      </c>
      <c r="D727" s="39" t="s">
        <v>76</v>
      </c>
      <c r="E727" s="39">
        <v>37.486600000000003</v>
      </c>
      <c r="F727" s="39">
        <v>1.0940000000000001</v>
      </c>
      <c r="G727" s="39">
        <v>38.337499999999999</v>
      </c>
      <c r="H727" s="10">
        <f t="shared" si="78"/>
        <v>-23.381126932398228</v>
      </c>
      <c r="I727" s="9">
        <f t="shared" si="79"/>
        <v>-2.3381126932398244E-2</v>
      </c>
      <c r="J727" s="39" t="s">
        <v>164</v>
      </c>
    </row>
    <row r="728" spans="1:10" x14ac:dyDescent="0.35">
      <c r="A728" s="2" t="str">
        <f>IF(D728=List!$A$2,List!$B$2,IF(D728=List!$A$3,List!$B$3,IF(D728=List!$A$4,List!$B$4,IF(D728=List!$A$5,List!$B$5,IF(D728=List!$A$6,List!$B$6,IF(D728=List!$A$7,List!$B$7,IF(D728=List!$A$8,List!$B$8,IF(D728=List!$A$9,List!$B$9,IF(D728=List!$A$10,List!$B$10,IF(D728=List!$A$11,List!$B$11,IF(D728=List!$A$12,List!$B$12,IF(D728=List!$A$13,List!$B$13,IF(D728=List!$A$14,List!$B$14,IF(D728=List!$A$15,List!$B$15,IF(D728=List!$A$16,List!$B$16,IF(D728=List!$A$17,List!$B$17,0))))))))))))))))</f>
        <v>B</v>
      </c>
      <c r="B728" s="10" t="str">
        <f t="shared" si="77"/>
        <v>43777B</v>
      </c>
      <c r="C728" s="55">
        <v>43777</v>
      </c>
      <c r="D728" s="39" t="s">
        <v>77</v>
      </c>
      <c r="E728" s="39">
        <v>37.275599999999997</v>
      </c>
      <c r="F728" s="39">
        <v>102.0213</v>
      </c>
      <c r="G728" s="39">
        <v>37.571899999999999</v>
      </c>
      <c r="H728" s="10">
        <f t="shared" si="78"/>
        <v>4.5763656891500473</v>
      </c>
      <c r="I728" s="9">
        <f t="shared" si="79"/>
        <v>4.576365689150097E-3</v>
      </c>
      <c r="J728" s="39" t="s">
        <v>164</v>
      </c>
    </row>
    <row r="729" spans="1:10" x14ac:dyDescent="0.35">
      <c r="A729" s="2" t="str">
        <f>IF(D729=List!$A$2,List!$B$2,IF(D729=List!$A$3,List!$B$3,IF(D729=List!$A$4,List!$B$4,IF(D729=List!$A$5,List!$B$5,IF(D729=List!$A$6,List!$B$6,IF(D729=List!$A$7,List!$B$7,IF(D729=List!$A$8,List!$B$8,IF(D729=List!$A$9,List!$B$9,IF(D729=List!$A$10,List!$B$10,IF(D729=List!$A$11,List!$B$11,IF(D729=List!$A$12,List!$B$12,IF(D729=List!$A$13,List!$B$13,IF(D729=List!$A$14,List!$B$14,IF(D729=List!$A$15,List!$B$15,IF(D729=List!$A$16,List!$B$16,IF(D729=List!$A$17,List!$B$17,0))))))))))))))))</f>
        <v>J</v>
      </c>
      <c r="B729" s="10" t="str">
        <f t="shared" si="77"/>
        <v>43777J</v>
      </c>
      <c r="C729" s="55">
        <v>43777</v>
      </c>
      <c r="D729" s="39" t="s">
        <v>78</v>
      </c>
      <c r="E729" s="39">
        <v>37.518999999999998</v>
      </c>
      <c r="F729" s="39">
        <v>97.447000000000003</v>
      </c>
      <c r="G729" s="39">
        <v>40.502499999999998</v>
      </c>
      <c r="H729" s="10">
        <f t="shared" si="78"/>
        <v>49.784741690028021</v>
      </c>
      <c r="I729" s="9">
        <f t="shared" si="79"/>
        <v>4.9784741690028E-2</v>
      </c>
      <c r="J729" s="39" t="s">
        <v>164</v>
      </c>
    </row>
    <row r="730" spans="1:10" x14ac:dyDescent="0.35">
      <c r="A730" s="2" t="str">
        <f>IF(D730=List!$A$2,List!$B$2,IF(D730=List!$A$3,List!$B$3,IF(D730=List!$A$4,List!$B$4,IF(D730=List!$A$5,List!$B$5,IF(D730=List!$A$6,List!$B$6,IF(D730=List!$A$7,List!$B$7,IF(D730=List!$A$8,List!$B$8,IF(D730=List!$A$9,List!$B$9,IF(D730=List!$A$10,List!$B$10,IF(D730=List!$A$11,List!$B$11,IF(D730=List!$A$12,List!$B$12,IF(D730=List!$A$13,List!$B$13,IF(D730=List!$A$14,List!$B$14,IF(D730=List!$A$15,List!$B$15,IF(D730=List!$A$16,List!$B$16,IF(D730=List!$A$17,List!$B$17,0))))))))))))))))</f>
        <v>K</v>
      </c>
      <c r="B730" s="10" t="str">
        <f t="shared" si="77"/>
        <v>43777K</v>
      </c>
      <c r="C730" s="55">
        <v>43777</v>
      </c>
      <c r="D730" s="39" t="s">
        <v>138</v>
      </c>
      <c r="E730" s="39">
        <v>37.042999999999999</v>
      </c>
      <c r="F730" s="39">
        <v>98.632900000000006</v>
      </c>
      <c r="G730" s="39">
        <v>39.039099999999998</v>
      </c>
      <c r="H730" s="10">
        <f t="shared" si="78"/>
        <v>32.409534680199158</v>
      </c>
      <c r="I730" s="9">
        <f t="shared" si="79"/>
        <v>3.2409534680199137E-2</v>
      </c>
      <c r="J730" s="39" t="s">
        <v>164</v>
      </c>
    </row>
    <row r="731" spans="1:10" x14ac:dyDescent="0.35">
      <c r="A731" s="2" t="str">
        <f>IF(D731=List!$A$2,List!$B$2,IF(D731=List!$A$3,List!$B$3,IF(D731=List!$A$4,List!$B$4,IF(D731=List!$A$5,List!$B$5,IF(D731=List!$A$6,List!$B$6,IF(D731=List!$A$7,List!$B$7,IF(D731=List!$A$8,List!$B$8,IF(D731=List!$A$9,List!$B$9,IF(D731=List!$A$10,List!$B$10,IF(D731=List!$A$11,List!$B$11,IF(D731=List!$A$12,List!$B$12,IF(D731=List!$A$13,List!$B$13,IF(D731=List!$A$14,List!$B$14,IF(D731=List!$A$15,List!$B$15,IF(D731=List!$A$16,List!$B$16,IF(D731=List!$A$17,List!$B$17,0))))))))))))))))</f>
        <v>A</v>
      </c>
      <c r="B731" s="10" t="str">
        <f t="shared" si="77"/>
        <v>43780A</v>
      </c>
      <c r="C731" s="55">
        <v>43780</v>
      </c>
      <c r="D731" s="39" t="s">
        <v>76</v>
      </c>
      <c r="E731" s="39">
        <v>37.510399999999997</v>
      </c>
      <c r="F731" s="39">
        <v>96.938599999999994</v>
      </c>
      <c r="G731" s="39">
        <v>37.745899999999999</v>
      </c>
      <c r="H731" s="10">
        <f t="shared" si="78"/>
        <v>3.962765151897615</v>
      </c>
      <c r="I731" s="9">
        <f t="shared" si="79"/>
        <v>3.9627651518976403E-3</v>
      </c>
      <c r="J731" s="39" t="s">
        <v>164</v>
      </c>
    </row>
    <row r="732" spans="1:10" x14ac:dyDescent="0.35">
      <c r="A732" s="2" t="str">
        <f>IF(D732=List!$A$2,List!$B$2,IF(D732=List!$A$3,List!$B$3,IF(D732=List!$A$4,List!$B$4,IF(D732=List!$A$5,List!$B$5,IF(D732=List!$A$6,List!$B$6,IF(D732=List!$A$7,List!$B$7,IF(D732=List!$A$8,List!$B$8,IF(D732=List!$A$9,List!$B$9,IF(D732=List!$A$10,List!$B$10,IF(D732=List!$A$11,List!$B$11,IF(D732=List!$A$12,List!$B$12,IF(D732=List!$A$13,List!$B$13,IF(D732=List!$A$14,List!$B$14,IF(D732=List!$A$15,List!$B$15,IF(D732=List!$A$16,List!$B$16,IF(D732=List!$A$17,List!$B$17,0))))))))))))))))</f>
        <v>B</v>
      </c>
      <c r="B732" s="10" t="str">
        <f t="shared" si="77"/>
        <v>43780B</v>
      </c>
      <c r="C732" s="55">
        <v>43780</v>
      </c>
      <c r="D732" s="39" t="s">
        <v>77</v>
      </c>
      <c r="E732" s="39">
        <v>37.289700000000003</v>
      </c>
      <c r="F732" s="39">
        <v>93.889499999999998</v>
      </c>
      <c r="G732" s="39">
        <v>37.332700000000003</v>
      </c>
      <c r="H732" s="10">
        <f t="shared" si="78"/>
        <v>0.75971999901058418</v>
      </c>
      <c r="I732" s="9">
        <f t="shared" si="79"/>
        <v>7.5971999901058851E-4</v>
      </c>
      <c r="J732" s="39" t="s">
        <v>164</v>
      </c>
    </row>
    <row r="733" spans="1:10" x14ac:dyDescent="0.35">
      <c r="A733" s="2" t="str">
        <f>IF(D733=List!$A$2,List!$B$2,IF(D733=List!$A$3,List!$B$3,IF(D733=List!$A$4,List!$B$4,IF(D733=List!$A$5,List!$B$5,IF(D733=List!$A$6,List!$B$6,IF(D733=List!$A$7,List!$B$7,IF(D733=List!$A$8,List!$B$8,IF(D733=List!$A$9,List!$B$9,IF(D733=List!$A$10,List!$B$10,IF(D733=List!$A$11,List!$B$11,IF(D733=List!$A$12,List!$B$12,IF(D733=List!$A$13,List!$B$13,IF(D733=List!$A$14,List!$B$14,IF(D733=List!$A$15,List!$B$15,IF(D733=List!$A$16,List!$B$16,IF(D733=List!$A$17,List!$B$17,0))))))))))))))))</f>
        <v>K</v>
      </c>
      <c r="B733" s="10" t="str">
        <f t="shared" si="77"/>
        <v>43780K</v>
      </c>
      <c r="C733" s="55">
        <v>43780</v>
      </c>
      <c r="D733" s="39" t="s">
        <v>138</v>
      </c>
      <c r="E733" s="39">
        <v>37.042999999999999</v>
      </c>
      <c r="F733" s="39">
        <v>98.125299999999996</v>
      </c>
      <c r="G733" s="39">
        <v>41.202800000000003</v>
      </c>
      <c r="H733" s="10">
        <f t="shared" si="78"/>
        <v>68.101561336099067</v>
      </c>
      <c r="I733" s="9">
        <f t="shared" si="79"/>
        <v>6.8101561336099126E-2</v>
      </c>
      <c r="J733" s="39" t="s">
        <v>164</v>
      </c>
    </row>
    <row r="734" spans="1:10" x14ac:dyDescent="0.35">
      <c r="A734" s="2" t="str">
        <f>IF(D734=List!$A$2,List!$B$2,IF(D734=List!$A$3,List!$B$3,IF(D734=List!$A$4,List!$B$4,IF(D734=List!$A$5,List!$B$5,IF(D734=List!$A$6,List!$B$6,IF(D734=List!$A$7,List!$B$7,IF(D734=List!$A$8,List!$B$8,IF(D734=List!$A$9,List!$B$9,IF(D734=List!$A$10,List!$B$10,IF(D734=List!$A$11,List!$B$11,IF(D734=List!$A$12,List!$B$12,IF(D734=List!$A$13,List!$B$13,IF(D734=List!$A$14,List!$B$14,IF(D734=List!$A$15,List!$B$15,IF(D734=List!$A$16,List!$B$16,IF(D734=List!$A$17,List!$B$17,0))))))))))))))))</f>
        <v>O</v>
      </c>
      <c r="B734" s="10" t="str">
        <f t="shared" si="77"/>
        <v>43780O</v>
      </c>
      <c r="C734" s="55">
        <v>43780</v>
      </c>
      <c r="D734" s="39" t="s">
        <v>188</v>
      </c>
      <c r="E734" s="39">
        <v>27.484300000000001</v>
      </c>
      <c r="F734" s="39">
        <v>106.0103</v>
      </c>
      <c r="G734" s="39">
        <v>62.193100000000001</v>
      </c>
      <c r="H734" s="10">
        <f t="shared" si="78"/>
        <v>442.00392226778388</v>
      </c>
      <c r="I734" s="9">
        <f t="shared" si="79"/>
        <v>0.44200392226778384</v>
      </c>
      <c r="J734" s="39" t="s">
        <v>164</v>
      </c>
    </row>
    <row r="735" spans="1:10" x14ac:dyDescent="0.35">
      <c r="A735" s="2" t="str">
        <f>IF(D735=List!$A$2,List!$B$2,IF(D735=List!$A$3,List!$B$3,IF(D735=List!$A$4,List!$B$4,IF(D735=List!$A$5,List!$B$5,IF(D735=List!$A$6,List!$B$6,IF(D735=List!$A$7,List!$B$7,IF(D735=List!$A$8,List!$B$8,IF(D735=List!$A$9,List!$B$9,IF(D735=List!$A$10,List!$B$10,IF(D735=List!$A$11,List!$B$11,IF(D735=List!$A$12,List!$B$12,IF(D735=List!$A$13,List!$B$13,IF(D735=List!$A$14,List!$B$14,IF(D735=List!$A$15,List!$B$15,IF(D735=List!$A$16,List!$B$16,IF(D735=List!$A$17,List!$B$17,0))))))))))))))))</f>
        <v>A</v>
      </c>
      <c r="B735" s="10" t="str">
        <f t="shared" ref="B735:B750" si="80">+CONCATENATE(C735,A735)</f>
        <v>43782A</v>
      </c>
      <c r="C735" s="55">
        <v>43782</v>
      </c>
      <c r="D735" s="39" t="s">
        <v>76</v>
      </c>
      <c r="E735" s="39">
        <v>37.476799999999997</v>
      </c>
      <c r="F735" s="39">
        <v>102.98139999999999</v>
      </c>
      <c r="G735" s="39">
        <v>38.223700000000001</v>
      </c>
      <c r="H735" s="10">
        <f t="shared" ref="H735:H750" si="81">IFERROR((G735-E735)/(F735-E735)*1000,0)</f>
        <v>11.402252666225024</v>
      </c>
      <c r="I735" s="9">
        <f t="shared" ref="I735:I750" si="82">IFERROR(1-(F735-G735)/(F735-E735),0)</f>
        <v>1.1402252666224966E-2</v>
      </c>
      <c r="J735" s="39" t="s">
        <v>164</v>
      </c>
    </row>
    <row r="736" spans="1:10" x14ac:dyDescent="0.35">
      <c r="A736" s="2" t="str">
        <f>IF(D736=List!$A$2,List!$B$2,IF(D736=List!$A$3,List!$B$3,IF(D736=List!$A$4,List!$B$4,IF(D736=List!$A$5,List!$B$5,IF(D736=List!$A$6,List!$B$6,IF(D736=List!$A$7,List!$B$7,IF(D736=List!$A$8,List!$B$8,IF(D736=List!$A$9,List!$B$9,IF(D736=List!$A$10,List!$B$10,IF(D736=List!$A$11,List!$B$11,IF(D736=List!$A$12,List!$B$12,IF(D736=List!$A$13,List!$B$13,IF(D736=List!$A$14,List!$B$14,IF(D736=List!$A$15,List!$B$15,IF(D736=List!$A$16,List!$B$16,IF(D736=List!$A$17,List!$B$17,0))))))))))))))))</f>
        <v>B</v>
      </c>
      <c r="B736" s="10" t="str">
        <f t="shared" si="80"/>
        <v>43782B</v>
      </c>
      <c r="C736" s="55">
        <v>43782</v>
      </c>
      <c r="D736" s="39" t="s">
        <v>77</v>
      </c>
      <c r="E736" s="39">
        <v>37.348999999999997</v>
      </c>
      <c r="F736" s="39">
        <v>98.498000000000005</v>
      </c>
      <c r="G736" s="39">
        <v>37.499499999999998</v>
      </c>
      <c r="H736" s="10">
        <f t="shared" si="81"/>
        <v>2.4612013279039879</v>
      </c>
      <c r="I736" s="9">
        <f t="shared" si="82"/>
        <v>2.4612013279039502E-3</v>
      </c>
      <c r="J736" s="39" t="s">
        <v>164</v>
      </c>
    </row>
    <row r="737" spans="1:10" x14ac:dyDescent="0.35">
      <c r="A737" s="2" t="str">
        <f>IF(D737=List!$A$2,List!$B$2,IF(D737=List!$A$3,List!$B$3,IF(D737=List!$A$4,List!$B$4,IF(D737=List!$A$5,List!$B$5,IF(D737=List!$A$6,List!$B$6,IF(D737=List!$A$7,List!$B$7,IF(D737=List!$A$8,List!$B$8,IF(D737=List!$A$9,List!$B$9,IF(D737=List!$A$10,List!$B$10,IF(D737=List!$A$11,List!$B$11,IF(D737=List!$A$12,List!$B$12,IF(D737=List!$A$13,List!$B$13,IF(D737=List!$A$14,List!$B$14,IF(D737=List!$A$15,List!$B$15,IF(D737=List!$A$16,List!$B$16,IF(D737=List!$A$17,List!$B$17,0))))))))))))))))</f>
        <v>J</v>
      </c>
      <c r="B737" s="10" t="str">
        <f t="shared" si="80"/>
        <v>43782J</v>
      </c>
      <c r="C737" s="55">
        <v>43782</v>
      </c>
      <c r="D737" s="39" t="s">
        <v>78</v>
      </c>
      <c r="E737" s="39">
        <v>37.498699999999999</v>
      </c>
      <c r="F737" s="39">
        <v>95.936999999999998</v>
      </c>
      <c r="G737" s="39">
        <v>39.928199999999997</v>
      </c>
      <c r="H737" s="10">
        <f t="shared" si="81"/>
        <v>41.573762412664252</v>
      </c>
      <c r="I737" s="9">
        <f t="shared" si="82"/>
        <v>4.1573762412664306E-2</v>
      </c>
      <c r="J737" s="39" t="s">
        <v>164</v>
      </c>
    </row>
    <row r="738" spans="1:10" x14ac:dyDescent="0.35">
      <c r="A738" s="2" t="str">
        <f>IF(D738=List!$A$2,List!$B$2,IF(D738=List!$A$3,List!$B$3,IF(D738=List!$A$4,List!$B$4,IF(D738=List!$A$5,List!$B$5,IF(D738=List!$A$6,List!$B$6,IF(D738=List!$A$7,List!$B$7,IF(D738=List!$A$8,List!$B$8,IF(D738=List!$A$9,List!$B$9,IF(D738=List!$A$10,List!$B$10,IF(D738=List!$A$11,List!$B$11,IF(D738=List!$A$12,List!$B$12,IF(D738=List!$A$13,List!$B$13,IF(D738=List!$A$14,List!$B$14,IF(D738=List!$A$15,List!$B$15,IF(D738=List!$A$16,List!$B$16,IF(D738=List!$A$17,List!$B$17,0))))))))))))))))</f>
        <v>K</v>
      </c>
      <c r="B738" s="10" t="str">
        <f t="shared" si="80"/>
        <v>43782K</v>
      </c>
      <c r="C738" s="55">
        <v>43782</v>
      </c>
      <c r="D738" s="39" t="s">
        <v>138</v>
      </c>
      <c r="E738" s="39">
        <v>37.022799999999997</v>
      </c>
      <c r="F738" s="39">
        <v>91.738200000000006</v>
      </c>
      <c r="G738" s="39">
        <v>39.1922</v>
      </c>
      <c r="H738" s="10">
        <f t="shared" si="81"/>
        <v>39.648800886039446</v>
      </c>
      <c r="I738" s="9">
        <f t="shared" si="82"/>
        <v>3.9648800886039393E-2</v>
      </c>
      <c r="J738" s="39" t="s">
        <v>164</v>
      </c>
    </row>
    <row r="739" spans="1:10" x14ac:dyDescent="0.35">
      <c r="A739" s="2" t="str">
        <f>IF(D739=List!$A$2,List!$B$2,IF(D739=List!$A$3,List!$B$3,IF(D739=List!$A$4,List!$B$4,IF(D739=List!$A$5,List!$B$5,IF(D739=List!$A$6,List!$B$6,IF(D739=List!$A$7,List!$B$7,IF(D739=List!$A$8,List!$B$8,IF(D739=List!$A$9,List!$B$9,IF(D739=List!$A$10,List!$B$10,IF(D739=List!$A$11,List!$B$11,IF(D739=List!$A$12,List!$B$12,IF(D739=List!$A$13,List!$B$13,IF(D739=List!$A$14,List!$B$14,IF(D739=List!$A$15,List!$B$15,IF(D739=List!$A$16,List!$B$16,IF(D739=List!$A$17,List!$B$17,0))))))))))))))))</f>
        <v>L</v>
      </c>
      <c r="B739" s="10" t="str">
        <f t="shared" si="80"/>
        <v>43782L</v>
      </c>
      <c r="C739" s="55">
        <v>43782</v>
      </c>
      <c r="D739" s="39" t="s">
        <v>140</v>
      </c>
      <c r="E739" s="39">
        <v>27.516500000000001</v>
      </c>
      <c r="F739" s="39">
        <v>83.683499999999995</v>
      </c>
      <c r="G739" s="39">
        <v>29.895800000000001</v>
      </c>
      <c r="H739" s="10">
        <f t="shared" si="81"/>
        <v>42.361172930724464</v>
      </c>
      <c r="I739" s="9">
        <f t="shared" si="82"/>
        <v>4.23611729307245E-2</v>
      </c>
      <c r="J739" s="39" t="s">
        <v>164</v>
      </c>
    </row>
    <row r="740" spans="1:10" x14ac:dyDescent="0.35">
      <c r="A740" s="2" t="str">
        <f>IF(D740=List!$A$2,List!$B$2,IF(D740=List!$A$3,List!$B$3,IF(D740=List!$A$4,List!$B$4,IF(D740=List!$A$5,List!$B$5,IF(D740=List!$A$6,List!$B$6,IF(D740=List!$A$7,List!$B$7,IF(D740=List!$A$8,List!$B$8,IF(D740=List!$A$9,List!$B$9,IF(D740=List!$A$10,List!$B$10,IF(D740=List!$A$11,List!$B$11,IF(D740=List!$A$12,List!$B$12,IF(D740=List!$A$13,List!$B$13,IF(D740=List!$A$14,List!$B$14,IF(D740=List!$A$15,List!$B$15,IF(D740=List!$A$16,List!$B$16,IF(D740=List!$A$17,List!$B$17,0))))))))))))))))</f>
        <v>N</v>
      </c>
      <c r="B740" s="10" t="str">
        <f t="shared" si="80"/>
        <v>43782N</v>
      </c>
      <c r="C740" s="55">
        <v>43782</v>
      </c>
      <c r="D740" s="39" t="s">
        <v>187</v>
      </c>
      <c r="E740" s="39">
        <v>29.600200000000001</v>
      </c>
      <c r="F740" s="39">
        <v>96.180099999999996</v>
      </c>
      <c r="G740" s="39">
        <v>48.665799999999997</v>
      </c>
      <c r="H740" s="10">
        <f t="shared" si="81"/>
        <v>286.35669323624694</v>
      </c>
      <c r="I740" s="9">
        <f t="shared" si="82"/>
        <v>0.28635669323624691</v>
      </c>
      <c r="J740" s="39" t="s">
        <v>237</v>
      </c>
    </row>
    <row r="741" spans="1:10" x14ac:dyDescent="0.35">
      <c r="A741" s="2" t="str">
        <f>IF(D741=List!$A$2,List!$B$2,IF(D741=List!$A$3,List!$B$3,IF(D741=List!$A$4,List!$B$4,IF(D741=List!$A$5,List!$B$5,IF(D741=List!$A$6,List!$B$6,IF(D741=List!$A$7,List!$B$7,IF(D741=List!$A$8,List!$B$8,IF(D741=List!$A$9,List!$B$9,IF(D741=List!$A$10,List!$B$10,IF(D741=List!$A$11,List!$B$11,IF(D741=List!$A$12,List!$B$12,IF(D741=List!$A$13,List!$B$13,IF(D741=List!$A$14,List!$B$14,IF(D741=List!$A$15,List!$B$15,IF(D741=List!$A$16,List!$B$16,IF(D741=List!$A$17,List!$B$17,0))))))))))))))))</f>
        <v>A</v>
      </c>
      <c r="B741" s="10" t="str">
        <f t="shared" si="80"/>
        <v>43784A</v>
      </c>
      <c r="C741" s="55">
        <v>43784</v>
      </c>
      <c r="D741" s="39" t="s">
        <v>76</v>
      </c>
      <c r="E741" s="39">
        <v>37.474499999999999</v>
      </c>
      <c r="F741" s="39">
        <v>94.260800000000003</v>
      </c>
      <c r="G741" s="39">
        <v>38.405900000000003</v>
      </c>
      <c r="H741" s="10">
        <f t="shared" si="81"/>
        <v>16.401843402369998</v>
      </c>
      <c r="I741" s="9">
        <f t="shared" si="82"/>
        <v>1.6401843402370053E-2</v>
      </c>
      <c r="J741" s="39" t="s">
        <v>164</v>
      </c>
    </row>
    <row r="742" spans="1:10" x14ac:dyDescent="0.35">
      <c r="A742" s="2" t="str">
        <f>IF(D742=List!$A$2,List!$B$2,IF(D742=List!$A$3,List!$B$3,IF(D742=List!$A$4,List!$B$4,IF(D742=List!$A$5,List!$B$5,IF(D742=List!$A$6,List!$B$6,IF(D742=List!$A$7,List!$B$7,IF(D742=List!$A$8,List!$B$8,IF(D742=List!$A$9,List!$B$9,IF(D742=List!$A$10,List!$B$10,IF(D742=List!$A$11,List!$B$11,IF(D742=List!$A$12,List!$B$12,IF(D742=List!$A$13,List!$B$13,IF(D742=List!$A$14,List!$B$14,IF(D742=List!$A$15,List!$B$15,IF(D742=List!$A$16,List!$B$16,IF(D742=List!$A$17,List!$B$17,0))))))))))))))))</f>
        <v>B</v>
      </c>
      <c r="B742" s="10" t="str">
        <f t="shared" si="80"/>
        <v>43784B</v>
      </c>
      <c r="C742" s="55">
        <v>43784</v>
      </c>
      <c r="D742" s="39" t="s">
        <v>77</v>
      </c>
      <c r="E742" s="39">
        <v>37.268599999999999</v>
      </c>
      <c r="F742" s="39">
        <v>95.121600000000001</v>
      </c>
      <c r="G742" s="39">
        <v>37.504800000000003</v>
      </c>
      <c r="H742" s="10">
        <f t="shared" si="81"/>
        <v>4.0827614816864077</v>
      </c>
      <c r="I742" s="9">
        <f t="shared" si="82"/>
        <v>4.0827614816864033E-3</v>
      </c>
      <c r="J742" s="39" t="s">
        <v>164</v>
      </c>
    </row>
    <row r="743" spans="1:10" x14ac:dyDescent="0.35">
      <c r="A743" s="2" t="str">
        <f>IF(D743=List!$A$2,List!$B$2,IF(D743=List!$A$3,List!$B$3,IF(D743=List!$A$4,List!$B$4,IF(D743=List!$A$5,List!$B$5,IF(D743=List!$A$6,List!$B$6,IF(D743=List!$A$7,List!$B$7,IF(D743=List!$A$8,List!$B$8,IF(D743=List!$A$9,List!$B$9,IF(D743=List!$A$10,List!$B$10,IF(D743=List!$A$11,List!$B$11,IF(D743=List!$A$12,List!$B$12,IF(D743=List!$A$13,List!$B$13,IF(D743=List!$A$14,List!$B$14,IF(D743=List!$A$15,List!$B$15,IF(D743=List!$A$16,List!$B$16,IF(D743=List!$A$17,List!$B$17,0))))))))))))))))</f>
        <v>J</v>
      </c>
      <c r="B743" s="10" t="str">
        <f t="shared" si="80"/>
        <v>43784J</v>
      </c>
      <c r="C743" s="55">
        <v>43784</v>
      </c>
      <c r="D743" s="39" t="s">
        <v>78</v>
      </c>
      <c r="E743" s="39">
        <v>37.524700000000003</v>
      </c>
      <c r="F743" s="39">
        <v>98.052099999999996</v>
      </c>
      <c r="G743" s="39">
        <v>40.141599999999997</v>
      </c>
      <c r="H743" s="10">
        <f t="shared" si="81"/>
        <v>43.234964660632947</v>
      </c>
      <c r="I743" s="9">
        <f t="shared" si="82"/>
        <v>4.3234964660632924E-2</v>
      </c>
      <c r="J743" s="39" t="s">
        <v>164</v>
      </c>
    </row>
    <row r="744" spans="1:10" x14ac:dyDescent="0.35">
      <c r="A744" s="2" t="str">
        <f>IF(D744=List!$A$2,List!$B$2,IF(D744=List!$A$3,List!$B$3,IF(D744=List!$A$4,List!$B$4,IF(D744=List!$A$5,List!$B$5,IF(D744=List!$A$6,List!$B$6,IF(D744=List!$A$7,List!$B$7,IF(D744=List!$A$8,List!$B$8,IF(D744=List!$A$9,List!$B$9,IF(D744=List!$A$10,List!$B$10,IF(D744=List!$A$11,List!$B$11,IF(D744=List!$A$12,List!$B$12,IF(D744=List!$A$13,List!$B$13,IF(D744=List!$A$14,List!$B$14,IF(D744=List!$A$15,List!$B$15,IF(D744=List!$A$16,List!$B$16,IF(D744=List!$A$17,List!$B$17,0))))))))))))))))</f>
        <v>K</v>
      </c>
      <c r="B744" s="10" t="str">
        <f t="shared" si="80"/>
        <v>43784K</v>
      </c>
      <c r="C744" s="55">
        <v>43784</v>
      </c>
      <c r="D744" s="39" t="s">
        <v>138</v>
      </c>
      <c r="E744" s="39">
        <v>37.018599999999999</v>
      </c>
      <c r="F744" s="39">
        <v>92.504099999999994</v>
      </c>
      <c r="G744" s="39">
        <v>39.521299999999997</v>
      </c>
      <c r="H744" s="10">
        <f t="shared" si="81"/>
        <v>45.105478007767751</v>
      </c>
      <c r="I744" s="9">
        <f t="shared" si="82"/>
        <v>4.5105478007767763E-2</v>
      </c>
      <c r="J744" s="39" t="s">
        <v>164</v>
      </c>
    </row>
    <row r="745" spans="1:10" x14ac:dyDescent="0.35">
      <c r="A745" s="2" t="str">
        <f>IF(D745=List!$A$2,List!$B$2,IF(D745=List!$A$3,List!$B$3,IF(D745=List!$A$4,List!$B$4,IF(D745=List!$A$5,List!$B$5,IF(D745=List!$A$6,List!$B$6,IF(D745=List!$A$7,List!$B$7,IF(D745=List!$A$8,List!$B$8,IF(D745=List!$A$9,List!$B$9,IF(D745=List!$A$10,List!$B$10,IF(D745=List!$A$11,List!$B$11,IF(D745=List!$A$12,List!$B$12,IF(D745=List!$A$13,List!$B$13,IF(D745=List!$A$14,List!$B$14,IF(D745=List!$A$15,List!$B$15,IF(D745=List!$A$16,List!$B$16,IF(D745=List!$A$17,List!$B$17,0))))))))))))))))</f>
        <v>O</v>
      </c>
      <c r="B745" s="10" t="str">
        <f t="shared" si="80"/>
        <v>43787O</v>
      </c>
      <c r="C745" s="55">
        <v>43787</v>
      </c>
      <c r="D745" s="39" t="s">
        <v>188</v>
      </c>
      <c r="E745" s="39">
        <v>29.602599999999999</v>
      </c>
      <c r="F745" s="39">
        <v>88.446100000000001</v>
      </c>
      <c r="G745" s="39">
        <v>65.753799999999998</v>
      </c>
      <c r="H745" s="10">
        <f t="shared" si="81"/>
        <v>614.36182416069744</v>
      </c>
      <c r="I745" s="9">
        <f t="shared" si="82"/>
        <v>0.6143618241606974</v>
      </c>
      <c r="J745" s="39" t="s">
        <v>164</v>
      </c>
    </row>
    <row r="746" spans="1:10" x14ac:dyDescent="0.35">
      <c r="A746" s="2" t="str">
        <f>IF(D746=List!$A$2,List!$B$2,IF(D746=List!$A$3,List!$B$3,IF(D746=List!$A$4,List!$B$4,IF(D746=List!$A$5,List!$B$5,IF(D746=List!$A$6,List!$B$6,IF(D746=List!$A$7,List!$B$7,IF(D746=List!$A$8,List!$B$8,IF(D746=List!$A$9,List!$B$9,IF(D746=List!$A$10,List!$B$10,IF(D746=List!$A$11,List!$B$11,IF(D746=List!$A$12,List!$B$12,IF(D746=List!$A$13,List!$B$13,IF(D746=List!$A$14,List!$B$14,IF(D746=List!$A$15,List!$B$15,IF(D746=List!$A$16,List!$B$16,IF(D746=List!$A$17,List!$B$17,0))))))))))))))))</f>
        <v>A</v>
      </c>
      <c r="B746" s="10" t="str">
        <f t="shared" si="80"/>
        <v>43787A</v>
      </c>
      <c r="C746" s="55">
        <v>43787</v>
      </c>
      <c r="D746" s="39" t="s">
        <v>76</v>
      </c>
      <c r="E746" s="39">
        <v>37.488500000000002</v>
      </c>
      <c r="F746" s="39">
        <v>91.375200000000007</v>
      </c>
      <c r="G746" s="39">
        <v>37.9557</v>
      </c>
      <c r="H746" s="10">
        <f t="shared" si="81"/>
        <v>8.6700428862780274</v>
      </c>
      <c r="I746" s="9">
        <f t="shared" si="82"/>
        <v>8.6700428862780399E-3</v>
      </c>
      <c r="J746" s="39" t="s">
        <v>164</v>
      </c>
    </row>
    <row r="747" spans="1:10" x14ac:dyDescent="0.35">
      <c r="A747" s="2" t="str">
        <f>IF(D747=List!$A$2,List!$B$2,IF(D747=List!$A$3,List!$B$3,IF(D747=List!$A$4,List!$B$4,IF(D747=List!$A$5,List!$B$5,IF(D747=List!$A$6,List!$B$6,IF(D747=List!$A$7,List!$B$7,IF(D747=List!$A$8,List!$B$8,IF(D747=List!$A$9,List!$B$9,IF(D747=List!$A$10,List!$B$10,IF(D747=List!$A$11,List!$B$11,IF(D747=List!$A$12,List!$B$12,IF(D747=List!$A$13,List!$B$13,IF(D747=List!$A$14,List!$B$14,IF(D747=List!$A$15,List!$B$15,IF(D747=List!$A$16,List!$B$16,IF(D747=List!$A$17,List!$B$17,0))))))))))))))))</f>
        <v>B</v>
      </c>
      <c r="B747" s="10" t="str">
        <f t="shared" si="80"/>
        <v>43787B</v>
      </c>
      <c r="C747" s="55">
        <v>43787</v>
      </c>
      <c r="D747" s="39" t="s">
        <v>77</v>
      </c>
      <c r="E747" s="39">
        <v>37.308399999999999</v>
      </c>
      <c r="F747" s="39">
        <v>91.942300000000003</v>
      </c>
      <c r="G747" s="39">
        <v>37.507399999999997</v>
      </c>
      <c r="H747" s="10">
        <f t="shared" si="81"/>
        <v>3.6424271377294697</v>
      </c>
      <c r="I747" s="9">
        <f t="shared" si="82"/>
        <v>3.6424271377294426E-3</v>
      </c>
      <c r="J747" s="39" t="s">
        <v>164</v>
      </c>
    </row>
    <row r="748" spans="1:10" x14ac:dyDescent="0.35">
      <c r="A748" s="2" t="str">
        <f>IF(D748=List!$A$2,List!$B$2,IF(D748=List!$A$3,List!$B$3,IF(D748=List!$A$4,List!$B$4,IF(D748=List!$A$5,List!$B$5,IF(D748=List!$A$6,List!$B$6,IF(D748=List!$A$7,List!$B$7,IF(D748=List!$A$8,List!$B$8,IF(D748=List!$A$9,List!$B$9,IF(D748=List!$A$10,List!$B$10,IF(D748=List!$A$11,List!$B$11,IF(D748=List!$A$12,List!$B$12,IF(D748=List!$A$13,List!$B$13,IF(D748=List!$A$14,List!$B$14,IF(D748=List!$A$15,List!$B$15,IF(D748=List!$A$16,List!$B$16,IF(D748=List!$A$17,List!$B$17,0))))))))))))))))</f>
        <v>J</v>
      </c>
      <c r="B748" s="10" t="str">
        <f t="shared" si="80"/>
        <v>43787J</v>
      </c>
      <c r="C748" s="55">
        <v>43787</v>
      </c>
      <c r="D748" s="39" t="s">
        <v>78</v>
      </c>
      <c r="E748" s="39">
        <v>37.5214</v>
      </c>
      <c r="F748" s="39">
        <v>96.746099999999998</v>
      </c>
      <c r="G748" s="39">
        <v>40.378700000000002</v>
      </c>
      <c r="H748" s="10">
        <f t="shared" si="81"/>
        <v>48.245073423757354</v>
      </c>
      <c r="I748" s="9">
        <f t="shared" si="82"/>
        <v>4.824507342375739E-2</v>
      </c>
      <c r="J748" s="39" t="s">
        <v>164</v>
      </c>
    </row>
    <row r="749" spans="1:10" x14ac:dyDescent="0.35">
      <c r="A749" s="2" t="str">
        <f>IF(D749=List!$A$2,List!$B$2,IF(D749=List!$A$3,List!$B$3,IF(D749=List!$A$4,List!$B$4,IF(D749=List!$A$5,List!$B$5,IF(D749=List!$A$6,List!$B$6,IF(D749=List!$A$7,List!$B$7,IF(D749=List!$A$8,List!$B$8,IF(D749=List!$A$9,List!$B$9,IF(D749=List!$A$10,List!$B$10,IF(D749=List!$A$11,List!$B$11,IF(D749=List!$A$12,List!$B$12,IF(D749=List!$A$13,List!$B$13,IF(D749=List!$A$14,List!$B$14,IF(D749=List!$A$15,List!$B$15,IF(D749=List!$A$16,List!$B$16,IF(D749=List!$A$17,List!$B$17,0))))))))))))))))</f>
        <v>K</v>
      </c>
      <c r="B749" s="10" t="str">
        <f t="shared" si="80"/>
        <v>43787K</v>
      </c>
      <c r="C749" s="55">
        <v>43787</v>
      </c>
      <c r="D749" s="39" t="s">
        <v>138</v>
      </c>
      <c r="E749" s="39">
        <v>37.015000000000001</v>
      </c>
      <c r="F749" s="39">
        <v>95.496300000000005</v>
      </c>
      <c r="G749" s="39">
        <v>39.495600000000003</v>
      </c>
      <c r="H749" s="10">
        <f t="shared" si="81"/>
        <v>42.416977734763122</v>
      </c>
      <c r="I749" s="9">
        <f t="shared" si="82"/>
        <v>4.2416977734763162E-2</v>
      </c>
      <c r="J749" s="39" t="s">
        <v>164</v>
      </c>
    </row>
    <row r="750" spans="1:10" x14ac:dyDescent="0.35">
      <c r="A750" s="2" t="str">
        <f>IF(D750=List!$A$2,List!$B$2,IF(D750=List!$A$3,List!$B$3,IF(D750=List!$A$4,List!$B$4,IF(D750=List!$A$5,List!$B$5,IF(D750=List!$A$6,List!$B$6,IF(D750=List!$A$7,List!$B$7,IF(D750=List!$A$8,List!$B$8,IF(D750=List!$A$9,List!$B$9,IF(D750=List!$A$10,List!$B$10,IF(D750=List!$A$11,List!$B$11,IF(D750=List!$A$12,List!$B$12,IF(D750=List!$A$13,List!$B$13,IF(D750=List!$A$14,List!$B$14,IF(D750=List!$A$15,List!$B$15,IF(D750=List!$A$16,List!$B$16,IF(D750=List!$A$17,List!$B$17,0))))))))))))))))</f>
        <v>N</v>
      </c>
      <c r="B750" s="10" t="str">
        <f t="shared" si="80"/>
        <v>43789N</v>
      </c>
      <c r="C750" s="55">
        <v>43789</v>
      </c>
      <c r="D750" s="39" t="s">
        <v>187</v>
      </c>
      <c r="E750" s="39">
        <v>29.876999999999999</v>
      </c>
      <c r="F750" s="39">
        <v>99.643299999999996</v>
      </c>
      <c r="G750" s="39">
        <v>48.438899999999997</v>
      </c>
      <c r="H750" s="10">
        <f t="shared" si="81"/>
        <v>266.05825448676507</v>
      </c>
      <c r="I750" s="9">
        <f t="shared" si="82"/>
        <v>0.26605825448676512</v>
      </c>
      <c r="J750" s="39" t="s">
        <v>241</v>
      </c>
    </row>
    <row r="751" spans="1:10" x14ac:dyDescent="0.35">
      <c r="A751" s="2" t="str">
        <f>IF(D751=List!$A$2,List!$B$2,IF(D751=List!$A$3,List!$B$3,IF(D751=List!$A$4,List!$B$4,IF(D751=List!$A$5,List!$B$5,IF(D751=List!$A$6,List!$B$6,IF(D751=List!$A$7,List!$B$7,IF(D751=List!$A$8,List!$B$8,IF(D751=List!$A$9,List!$B$9,IF(D751=List!$A$10,List!$B$10,IF(D751=List!$A$11,List!$B$11,IF(D751=List!$A$12,List!$B$12,IF(D751=List!$A$13,List!$B$13,IF(D751=List!$A$14,List!$B$14,IF(D751=List!$A$15,List!$B$15,IF(D751=List!$A$16,List!$B$16,IF(D751=List!$A$17,List!$B$17,0))))))))))))))))</f>
        <v>A</v>
      </c>
      <c r="B751" s="10" t="str">
        <f t="shared" ref="B751:B809" si="83">+CONCATENATE(C751,A751)</f>
        <v>43789A</v>
      </c>
      <c r="C751" s="55">
        <v>43789</v>
      </c>
      <c r="D751" s="39" t="s">
        <v>76</v>
      </c>
      <c r="E751" s="39">
        <v>29.909099999999999</v>
      </c>
      <c r="F751" s="39">
        <v>89.377300000000005</v>
      </c>
      <c r="G751" s="39">
        <v>30.650200000000002</v>
      </c>
      <c r="H751" s="10">
        <f t="shared" ref="H751:H809" si="84">IFERROR((G751-E751)/(F751-E751)*1000,0)</f>
        <v>12.462122613430418</v>
      </c>
      <c r="I751" s="9">
        <f t="shared" ref="I751:I809" si="85">IFERROR(1-(F751-G751)/(F751-E751),0)</f>
        <v>1.2462122613430382E-2</v>
      </c>
      <c r="J751" s="39" t="s">
        <v>164</v>
      </c>
    </row>
    <row r="752" spans="1:10" x14ac:dyDescent="0.35">
      <c r="A752" s="2" t="str">
        <f>IF(D752=List!$A$2,List!$B$2,IF(D752=List!$A$3,List!$B$3,IF(D752=List!$A$4,List!$B$4,IF(D752=List!$A$5,List!$B$5,IF(D752=List!$A$6,List!$B$6,IF(D752=List!$A$7,List!$B$7,IF(D752=List!$A$8,List!$B$8,IF(D752=List!$A$9,List!$B$9,IF(D752=List!$A$10,List!$B$10,IF(D752=List!$A$11,List!$B$11,IF(D752=List!$A$12,List!$B$12,IF(D752=List!$A$13,List!$B$13,IF(D752=List!$A$14,List!$B$14,IF(D752=List!$A$15,List!$B$15,IF(D752=List!$A$16,List!$B$16,IF(D752=List!$A$17,List!$B$17,0))))))))))))))))</f>
        <v>B</v>
      </c>
      <c r="B752" s="10" t="str">
        <f t="shared" si="83"/>
        <v>43789B</v>
      </c>
      <c r="C752" s="55">
        <v>43789</v>
      </c>
      <c r="D752" s="39" t="s">
        <v>77</v>
      </c>
      <c r="E752" s="39">
        <v>30.8184</v>
      </c>
      <c r="F752" s="39">
        <v>82.315100000000001</v>
      </c>
      <c r="G752" s="39">
        <v>31.109500000000001</v>
      </c>
      <c r="H752" s="10">
        <f t="shared" si="84"/>
        <v>5.6527894020393559</v>
      </c>
      <c r="I752" s="9">
        <f t="shared" si="85"/>
        <v>5.6527894020393932E-3</v>
      </c>
      <c r="J752" s="39" t="s">
        <v>164</v>
      </c>
    </row>
    <row r="753" spans="1:10" x14ac:dyDescent="0.35">
      <c r="A753" s="2" t="str">
        <f>IF(D753=List!$A$2,List!$B$2,IF(D753=List!$A$3,List!$B$3,IF(D753=List!$A$4,List!$B$4,IF(D753=List!$A$5,List!$B$5,IF(D753=List!$A$6,List!$B$6,IF(D753=List!$A$7,List!$B$7,IF(D753=List!$A$8,List!$B$8,IF(D753=List!$A$9,List!$B$9,IF(D753=List!$A$10,List!$B$10,IF(D753=List!$A$11,List!$B$11,IF(D753=List!$A$12,List!$B$12,IF(D753=List!$A$13,List!$B$13,IF(D753=List!$A$14,List!$B$14,IF(D753=List!$A$15,List!$B$15,IF(D753=List!$A$16,List!$B$16,IF(D753=List!$A$17,List!$B$17,0))))))))))))))))</f>
        <v>J</v>
      </c>
      <c r="B753" s="10" t="str">
        <f t="shared" si="83"/>
        <v>43789J</v>
      </c>
      <c r="C753" s="55">
        <v>43789</v>
      </c>
      <c r="D753" s="39" t="s">
        <v>78</v>
      </c>
      <c r="E753" s="39">
        <v>30.9072</v>
      </c>
      <c r="F753" s="39">
        <v>75.294700000000006</v>
      </c>
      <c r="G753" s="39">
        <v>33.181899999999999</v>
      </c>
      <c r="H753" s="10">
        <f t="shared" si="84"/>
        <v>51.246409462123324</v>
      </c>
      <c r="I753" s="9">
        <f t="shared" si="85"/>
        <v>5.1246409462123221E-2</v>
      </c>
      <c r="J753" s="39" t="s">
        <v>164</v>
      </c>
    </row>
    <row r="754" spans="1:10" x14ac:dyDescent="0.35">
      <c r="A754" s="2" t="str">
        <f>IF(D754=List!$A$2,List!$B$2,IF(D754=List!$A$3,List!$B$3,IF(D754=List!$A$4,List!$B$4,IF(D754=List!$A$5,List!$B$5,IF(D754=List!$A$6,List!$B$6,IF(D754=List!$A$7,List!$B$7,IF(D754=List!$A$8,List!$B$8,IF(D754=List!$A$9,List!$B$9,IF(D754=List!$A$10,List!$B$10,IF(D754=List!$A$11,List!$B$11,IF(D754=List!$A$12,List!$B$12,IF(D754=List!$A$13,List!$B$13,IF(D754=List!$A$14,List!$B$14,IF(D754=List!$A$15,List!$B$15,IF(D754=List!$A$16,List!$B$16,IF(D754=List!$A$17,List!$B$17,0))))))))))))))))</f>
        <v>K</v>
      </c>
      <c r="B754" s="10" t="str">
        <f t="shared" si="83"/>
        <v>43789K</v>
      </c>
      <c r="C754" s="55">
        <v>43789</v>
      </c>
      <c r="D754" s="39" t="s">
        <v>138</v>
      </c>
      <c r="E754" s="39">
        <v>29.403099999999998</v>
      </c>
      <c r="F754" s="39">
        <v>79.675200000000004</v>
      </c>
      <c r="G754" s="39">
        <v>31.889500000000002</v>
      </c>
      <c r="H754" s="10">
        <f t="shared" si="84"/>
        <v>49.458844965696734</v>
      </c>
      <c r="I754" s="9">
        <f t="shared" si="85"/>
        <v>4.9458844965696747E-2</v>
      </c>
      <c r="J754" s="39" t="s">
        <v>164</v>
      </c>
    </row>
    <row r="755" spans="1:10" x14ac:dyDescent="0.35">
      <c r="A755" s="2" t="str">
        <f>IF(D755=List!$A$2,List!$B$2,IF(D755=List!$A$3,List!$B$3,IF(D755=List!$A$4,List!$B$4,IF(D755=List!$A$5,List!$B$5,IF(D755=List!$A$6,List!$B$6,IF(D755=List!$A$7,List!$B$7,IF(D755=List!$A$8,List!$B$8,IF(D755=List!$A$9,List!$B$9,IF(D755=List!$A$10,List!$B$10,IF(D755=List!$A$11,List!$B$11,IF(D755=List!$A$12,List!$B$12,IF(D755=List!$A$13,List!$B$13,IF(D755=List!$A$14,List!$B$14,IF(D755=List!$A$15,List!$B$15,IF(D755=List!$A$16,List!$B$16,IF(D755=List!$A$17,List!$B$17,0))))))))))))))))</f>
        <v>C</v>
      </c>
      <c r="B755" s="10" t="str">
        <f t="shared" si="83"/>
        <v>43789C</v>
      </c>
      <c r="C755" s="55">
        <v>43789</v>
      </c>
      <c r="D755" s="39" t="s">
        <v>96</v>
      </c>
      <c r="E755" s="39">
        <v>34.459200000000003</v>
      </c>
      <c r="F755" s="39">
        <v>83.076499999999996</v>
      </c>
      <c r="G755" s="39">
        <v>34.6081</v>
      </c>
      <c r="H755" s="10">
        <f t="shared" si="84"/>
        <v>3.0626957893588829</v>
      </c>
      <c r="I755" s="9">
        <f t="shared" si="85"/>
        <v>3.0626957893589157E-3</v>
      </c>
      <c r="J755" s="39" t="s">
        <v>164</v>
      </c>
    </row>
    <row r="756" spans="1:10" x14ac:dyDescent="0.35">
      <c r="A756" s="2" t="str">
        <f>IF(D756=List!$A$2,List!$B$2,IF(D756=List!$A$3,List!$B$3,IF(D756=List!$A$4,List!$B$4,IF(D756=List!$A$5,List!$B$5,IF(D756=List!$A$6,List!$B$6,IF(D756=List!$A$7,List!$B$7,IF(D756=List!$A$8,List!$B$8,IF(D756=List!$A$9,List!$B$9,IF(D756=List!$A$10,List!$B$10,IF(D756=List!$A$11,List!$B$11,IF(D756=List!$A$12,List!$B$12,IF(D756=List!$A$13,List!$B$13,IF(D756=List!$A$14,List!$B$14,IF(D756=List!$A$15,List!$B$15,IF(D756=List!$A$16,List!$B$16,IF(D756=List!$A$17,List!$B$17,0))))))))))))))))</f>
        <v>A</v>
      </c>
      <c r="B756" s="10" t="str">
        <f t="shared" si="83"/>
        <v>43791A</v>
      </c>
      <c r="C756" s="55">
        <v>43791</v>
      </c>
      <c r="D756" s="39" t="s">
        <v>76</v>
      </c>
      <c r="E756" s="39">
        <v>29.908100000000001</v>
      </c>
      <c r="F756" s="39">
        <v>85.787499999999994</v>
      </c>
      <c r="G756" s="39">
        <v>30.674099999999999</v>
      </c>
      <c r="H756" s="10">
        <f t="shared" si="84"/>
        <v>13.708092785534532</v>
      </c>
      <c r="I756" s="9">
        <f t="shared" si="85"/>
        <v>1.370809278553442E-2</v>
      </c>
      <c r="J756" s="39" t="s">
        <v>164</v>
      </c>
    </row>
    <row r="757" spans="1:10" x14ac:dyDescent="0.35">
      <c r="A757" s="2" t="str">
        <f>IF(D757=List!$A$2,List!$B$2,IF(D757=List!$A$3,List!$B$3,IF(D757=List!$A$4,List!$B$4,IF(D757=List!$A$5,List!$B$5,IF(D757=List!$A$6,List!$B$6,IF(D757=List!$A$7,List!$B$7,IF(D757=List!$A$8,List!$B$8,IF(D757=List!$A$9,List!$B$9,IF(D757=List!$A$10,List!$B$10,IF(D757=List!$A$11,List!$B$11,IF(D757=List!$A$12,List!$B$12,IF(D757=List!$A$13,List!$B$13,IF(D757=List!$A$14,List!$B$14,IF(D757=List!$A$15,List!$B$15,IF(D757=List!$A$16,List!$B$16,IF(D757=List!$A$17,List!$B$17,0))))))))))))))))</f>
        <v>B</v>
      </c>
      <c r="B757" s="10" t="str">
        <f t="shared" si="83"/>
        <v>43791B</v>
      </c>
      <c r="C757" s="55">
        <v>43791</v>
      </c>
      <c r="D757" s="39" t="s">
        <v>77</v>
      </c>
      <c r="E757" s="39">
        <v>30.812200000000001</v>
      </c>
      <c r="F757" s="39">
        <v>76.090320000000006</v>
      </c>
      <c r="G757" s="39">
        <v>31.006900000000002</v>
      </c>
      <c r="H757" s="10">
        <f t="shared" si="84"/>
        <v>4.3000901980912847</v>
      </c>
      <c r="I757" s="9">
        <f t="shared" si="85"/>
        <v>4.3000901980911888E-3</v>
      </c>
      <c r="J757" s="39" t="s">
        <v>164</v>
      </c>
    </row>
    <row r="758" spans="1:10" x14ac:dyDescent="0.35">
      <c r="A758" s="2" t="str">
        <f>IF(D758=List!$A$2,List!$B$2,IF(D758=List!$A$3,List!$B$3,IF(D758=List!$A$4,List!$B$4,IF(D758=List!$A$5,List!$B$5,IF(D758=List!$A$6,List!$B$6,IF(D758=List!$A$7,List!$B$7,IF(D758=List!$A$8,List!$B$8,IF(D758=List!$A$9,List!$B$9,IF(D758=List!$A$10,List!$B$10,IF(D758=List!$A$11,List!$B$11,IF(D758=List!$A$12,List!$B$12,IF(D758=List!$A$13,List!$B$13,IF(D758=List!$A$14,List!$B$14,IF(D758=List!$A$15,List!$B$15,IF(D758=List!$A$16,List!$B$16,IF(D758=List!$A$17,List!$B$17,0))))))))))))))))</f>
        <v>J</v>
      </c>
      <c r="B758" s="10" t="str">
        <f t="shared" si="83"/>
        <v>43791J</v>
      </c>
      <c r="C758" s="55">
        <v>43791</v>
      </c>
      <c r="D758" s="39" t="s">
        <v>78</v>
      </c>
      <c r="E758" s="39">
        <v>30.906099999999999</v>
      </c>
      <c r="F758" s="39">
        <v>83.058800000000005</v>
      </c>
      <c r="G758" s="39">
        <v>33.987099999999998</v>
      </c>
      <c r="H758" s="10">
        <f t="shared" si="84"/>
        <v>59.076519528231501</v>
      </c>
      <c r="I758" s="9">
        <f t="shared" si="85"/>
        <v>5.9076519528231564E-2</v>
      </c>
      <c r="J758" s="39" t="s">
        <v>164</v>
      </c>
    </row>
    <row r="759" spans="1:10" x14ac:dyDescent="0.35">
      <c r="A759" s="2" t="str">
        <f>IF(D759=List!$A$2,List!$B$2,IF(D759=List!$A$3,List!$B$3,IF(D759=List!$A$4,List!$B$4,IF(D759=List!$A$5,List!$B$5,IF(D759=List!$A$6,List!$B$6,IF(D759=List!$A$7,List!$B$7,IF(D759=List!$A$8,List!$B$8,IF(D759=List!$A$9,List!$B$9,IF(D759=List!$A$10,List!$B$10,IF(D759=List!$A$11,List!$B$11,IF(D759=List!$A$12,List!$B$12,IF(D759=List!$A$13,List!$B$13,IF(D759=List!$A$14,List!$B$14,IF(D759=List!$A$15,List!$B$15,IF(D759=List!$A$16,List!$B$16,IF(D759=List!$A$17,List!$B$17,0))))))))))))))))</f>
        <v>O</v>
      </c>
      <c r="B759" s="10" t="str">
        <f t="shared" si="83"/>
        <v>43794O</v>
      </c>
      <c r="C759" s="55">
        <v>43794</v>
      </c>
      <c r="D759" s="39" t="s">
        <v>188</v>
      </c>
      <c r="E759" s="39">
        <v>29.886500000000002</v>
      </c>
      <c r="F759" s="39">
        <v>90.244699999999995</v>
      </c>
      <c r="G759" s="39">
        <v>54.3675</v>
      </c>
      <c r="H759" s="10">
        <f t="shared" si="84"/>
        <v>405.59526294687379</v>
      </c>
      <c r="I759" s="9">
        <f t="shared" si="85"/>
        <v>0.40559526294687387</v>
      </c>
      <c r="J759" s="39" t="s">
        <v>164</v>
      </c>
    </row>
    <row r="760" spans="1:10" x14ac:dyDescent="0.35">
      <c r="A760" s="2" t="str">
        <f>IF(D760=List!$A$2,List!$B$2,IF(D760=List!$A$3,List!$B$3,IF(D760=List!$A$4,List!$B$4,IF(D760=List!$A$5,List!$B$5,IF(D760=List!$A$6,List!$B$6,IF(D760=List!$A$7,List!$B$7,IF(D760=List!$A$8,List!$B$8,IF(D760=List!$A$9,List!$B$9,IF(D760=List!$A$10,List!$B$10,IF(D760=List!$A$11,List!$B$11,IF(D760=List!$A$12,List!$B$12,IF(D760=List!$A$13,List!$B$13,IF(D760=List!$A$14,List!$B$14,IF(D760=List!$A$15,List!$B$15,IF(D760=List!$A$16,List!$B$16,IF(D760=List!$A$17,List!$B$17,0))))))))))))))))</f>
        <v>A</v>
      </c>
      <c r="B760" s="10" t="str">
        <f t="shared" si="83"/>
        <v>43794A</v>
      </c>
      <c r="C760" s="55">
        <v>43794</v>
      </c>
      <c r="D760" s="39" t="s">
        <v>76</v>
      </c>
      <c r="E760" s="39">
        <v>29.914300000000001</v>
      </c>
      <c r="F760" s="39">
        <v>84.342299999999994</v>
      </c>
      <c r="G760" s="39">
        <v>30.5337</v>
      </c>
      <c r="H760" s="10">
        <f t="shared" si="84"/>
        <v>11.38017197030938</v>
      </c>
      <c r="I760" s="9">
        <f t="shared" si="85"/>
        <v>1.1380171970309383E-2</v>
      </c>
      <c r="J760" s="39" t="s">
        <v>164</v>
      </c>
    </row>
    <row r="761" spans="1:10" x14ac:dyDescent="0.35">
      <c r="A761" s="2" t="str">
        <f>IF(D761=List!$A$2,List!$B$2,IF(D761=List!$A$3,List!$B$3,IF(D761=List!$A$4,List!$B$4,IF(D761=List!$A$5,List!$B$5,IF(D761=List!$A$6,List!$B$6,IF(D761=List!$A$7,List!$B$7,IF(D761=List!$A$8,List!$B$8,IF(D761=List!$A$9,List!$B$9,IF(D761=List!$A$10,List!$B$10,IF(D761=List!$A$11,List!$B$11,IF(D761=List!$A$12,List!$B$12,IF(D761=List!$A$13,List!$B$13,IF(D761=List!$A$14,List!$B$14,IF(D761=List!$A$15,List!$B$15,IF(D761=List!$A$16,List!$B$16,IF(D761=List!$A$17,List!$B$17,0))))))))))))))))</f>
        <v>B</v>
      </c>
      <c r="B761" s="10" t="str">
        <f t="shared" si="83"/>
        <v>43794B</v>
      </c>
      <c r="C761" s="55">
        <v>43794</v>
      </c>
      <c r="D761" s="39" t="s">
        <v>77</v>
      </c>
      <c r="E761" s="39">
        <v>30.816299999999998</v>
      </c>
      <c r="F761" s="39">
        <v>86.578199999999995</v>
      </c>
      <c r="G761" s="39">
        <v>31.061199999999999</v>
      </c>
      <c r="H761" s="10">
        <f t="shared" si="84"/>
        <v>4.3918876508870976</v>
      </c>
      <c r="I761" s="9">
        <f t="shared" si="85"/>
        <v>4.3918876508870497E-3</v>
      </c>
      <c r="J761" s="39" t="s">
        <v>164</v>
      </c>
    </row>
    <row r="762" spans="1:10" x14ac:dyDescent="0.35">
      <c r="A762" s="2" t="str">
        <f>IF(D762=List!$A$2,List!$B$2,IF(D762=List!$A$3,List!$B$3,IF(D762=List!$A$4,List!$B$4,IF(D762=List!$A$5,List!$B$5,IF(D762=List!$A$6,List!$B$6,IF(D762=List!$A$7,List!$B$7,IF(D762=List!$A$8,List!$B$8,IF(D762=List!$A$9,List!$B$9,IF(D762=List!$A$10,List!$B$10,IF(D762=List!$A$11,List!$B$11,IF(D762=List!$A$12,List!$B$12,IF(D762=List!$A$13,List!$B$13,IF(D762=List!$A$14,List!$B$14,IF(D762=List!$A$15,List!$B$15,IF(D762=List!$A$16,List!$B$16,IF(D762=List!$A$17,List!$B$17,0))))))))))))))))</f>
        <v>J</v>
      </c>
      <c r="B762" s="10" t="str">
        <f t="shared" si="83"/>
        <v>43794J</v>
      </c>
      <c r="C762" s="55">
        <v>43794</v>
      </c>
      <c r="D762" s="39" t="s">
        <v>78</v>
      </c>
      <c r="E762" s="39">
        <v>30.9072</v>
      </c>
      <c r="F762" s="39">
        <v>84.674199999999999</v>
      </c>
      <c r="G762" s="39">
        <v>33.503100000000003</v>
      </c>
      <c r="H762" s="10">
        <f t="shared" si="84"/>
        <v>48.280543827998663</v>
      </c>
      <c r="I762" s="9">
        <f t="shared" si="85"/>
        <v>4.8280543827998623E-2</v>
      </c>
      <c r="J762" s="39" t="s">
        <v>164</v>
      </c>
    </row>
    <row r="763" spans="1:10" x14ac:dyDescent="0.35">
      <c r="A763" s="2" t="str">
        <f>IF(D763=List!$A$2,List!$B$2,IF(D763=List!$A$3,List!$B$3,IF(D763=List!$A$4,List!$B$4,IF(D763=List!$A$5,List!$B$5,IF(D763=List!$A$6,List!$B$6,IF(D763=List!$A$7,List!$B$7,IF(D763=List!$A$8,List!$B$8,IF(D763=List!$A$9,List!$B$9,IF(D763=List!$A$10,List!$B$10,IF(D763=List!$A$11,List!$B$11,IF(D763=List!$A$12,List!$B$12,IF(D763=List!$A$13,List!$B$13,IF(D763=List!$A$14,List!$B$14,IF(D763=List!$A$15,List!$B$15,IF(D763=List!$A$16,List!$B$16,IF(D763=List!$A$17,List!$B$17,0))))))))))))))))</f>
        <v>N</v>
      </c>
      <c r="B763" s="10" t="str">
        <f t="shared" si="83"/>
        <v>43796N</v>
      </c>
      <c r="C763" s="55">
        <v>43796</v>
      </c>
      <c r="D763" s="39" t="s">
        <v>187</v>
      </c>
      <c r="E763" s="39">
        <v>29.886099999999999</v>
      </c>
      <c r="F763" s="39">
        <v>96.427999999999997</v>
      </c>
      <c r="G763" s="39">
        <v>51.0625</v>
      </c>
      <c r="H763" s="10">
        <f t="shared" si="84"/>
        <v>318.24158913406444</v>
      </c>
      <c r="I763" s="9">
        <f t="shared" si="85"/>
        <v>0.31824158913406442</v>
      </c>
      <c r="J763" s="39" t="s">
        <v>224</v>
      </c>
    </row>
    <row r="764" spans="1:10" x14ac:dyDescent="0.35">
      <c r="A764" s="2" t="str">
        <f>IF(D764=List!$A$2,List!$B$2,IF(D764=List!$A$3,List!$B$3,IF(D764=List!$A$4,List!$B$4,IF(D764=List!$A$5,List!$B$5,IF(D764=List!$A$6,List!$B$6,IF(D764=List!$A$7,List!$B$7,IF(D764=List!$A$8,List!$B$8,IF(D764=List!$A$9,List!$B$9,IF(D764=List!$A$10,List!$B$10,IF(D764=List!$A$11,List!$B$11,IF(D764=List!$A$12,List!$B$12,IF(D764=List!$A$13,List!$B$13,IF(D764=List!$A$14,List!$B$14,IF(D764=List!$A$15,List!$B$15,IF(D764=List!$A$16,List!$B$16,IF(D764=List!$A$17,List!$B$17,0))))))))))))))))</f>
        <v>A</v>
      </c>
      <c r="B764" s="10" t="str">
        <f t="shared" si="83"/>
        <v>43796A</v>
      </c>
      <c r="C764" s="55">
        <v>43796</v>
      </c>
      <c r="D764" s="39" t="s">
        <v>76</v>
      </c>
      <c r="E764" s="39">
        <v>29.910599999999999</v>
      </c>
      <c r="F764" s="39">
        <v>92.413499999999999</v>
      </c>
      <c r="G764" s="39">
        <v>30.406400000000001</v>
      </c>
      <c r="H764" s="10">
        <f t="shared" si="84"/>
        <v>7.9324319351582515</v>
      </c>
      <c r="I764" s="9">
        <f t="shared" si="85"/>
        <v>7.9324319351582462E-3</v>
      </c>
      <c r="J764" s="39" t="s">
        <v>164</v>
      </c>
    </row>
    <row r="765" spans="1:10" x14ac:dyDescent="0.35">
      <c r="A765" s="2" t="str">
        <f>IF(D765=List!$A$2,List!$B$2,IF(D765=List!$A$3,List!$B$3,IF(D765=List!$A$4,List!$B$4,IF(D765=List!$A$5,List!$B$5,IF(D765=List!$A$6,List!$B$6,IF(D765=List!$A$7,List!$B$7,IF(D765=List!$A$8,List!$B$8,IF(D765=List!$A$9,List!$B$9,IF(D765=List!$A$10,List!$B$10,IF(D765=List!$A$11,List!$B$11,IF(D765=List!$A$12,List!$B$12,IF(D765=List!$A$13,List!$B$13,IF(D765=List!$A$14,List!$B$14,IF(D765=List!$A$15,List!$B$15,IF(D765=List!$A$16,List!$B$16,IF(D765=List!$A$17,List!$B$17,0))))))))))))))))</f>
        <v>B</v>
      </c>
      <c r="B765" s="10" t="str">
        <f t="shared" si="83"/>
        <v>43796B</v>
      </c>
      <c r="C765" s="55">
        <v>43796</v>
      </c>
      <c r="D765" s="39" t="s">
        <v>77</v>
      </c>
      <c r="E765" s="39">
        <v>30.8139</v>
      </c>
      <c r="F765" s="39">
        <v>89.081800000000001</v>
      </c>
      <c r="G765" s="39">
        <v>31.156500000000001</v>
      </c>
      <c r="H765" s="10">
        <f t="shared" si="84"/>
        <v>5.879738243526897</v>
      </c>
      <c r="I765" s="9">
        <f t="shared" si="85"/>
        <v>5.8797382435268331E-3</v>
      </c>
      <c r="J765" s="39" t="s">
        <v>164</v>
      </c>
    </row>
    <row r="766" spans="1:10" x14ac:dyDescent="0.35">
      <c r="A766" s="2" t="str">
        <f>IF(D766=List!$A$2,List!$B$2,IF(D766=List!$A$3,List!$B$3,IF(D766=List!$A$4,List!$B$4,IF(D766=List!$A$5,List!$B$5,IF(D766=List!$A$6,List!$B$6,IF(D766=List!$A$7,List!$B$7,IF(D766=List!$A$8,List!$B$8,IF(D766=List!$A$9,List!$B$9,IF(D766=List!$A$10,List!$B$10,IF(D766=List!$A$11,List!$B$11,IF(D766=List!$A$12,List!$B$12,IF(D766=List!$A$13,List!$B$13,IF(D766=List!$A$14,List!$B$14,IF(D766=List!$A$15,List!$B$15,IF(D766=List!$A$16,List!$B$16,IF(D766=List!$A$17,List!$B$17,0))))))))))))))))</f>
        <v>J</v>
      </c>
      <c r="B766" s="10" t="str">
        <f t="shared" si="83"/>
        <v>43796J</v>
      </c>
      <c r="C766" s="55">
        <v>43796</v>
      </c>
      <c r="D766" s="39" t="s">
        <v>78</v>
      </c>
      <c r="E766" s="39">
        <v>29.4053</v>
      </c>
      <c r="F766" s="39">
        <v>80.027500000000003</v>
      </c>
      <c r="G766" s="39">
        <v>32.084099999999999</v>
      </c>
      <c r="H766" s="10">
        <f t="shared" si="84"/>
        <v>52.917494696002912</v>
      </c>
      <c r="I766" s="9">
        <f t="shared" si="85"/>
        <v>5.2917494696002931E-2</v>
      </c>
      <c r="J766" s="39" t="s">
        <v>164</v>
      </c>
    </row>
    <row r="767" spans="1:10" x14ac:dyDescent="0.35">
      <c r="A767" s="2" t="str">
        <f>IF(D767=List!$A$2,List!$B$2,IF(D767=List!$A$3,List!$B$3,IF(D767=List!$A$4,List!$B$4,IF(D767=List!$A$5,List!$B$5,IF(D767=List!$A$6,List!$B$6,IF(D767=List!$A$7,List!$B$7,IF(D767=List!$A$8,List!$B$8,IF(D767=List!$A$9,List!$B$9,IF(D767=List!$A$10,List!$B$10,IF(D767=List!$A$11,List!$B$11,IF(D767=List!$A$12,List!$B$12,IF(D767=List!$A$13,List!$B$13,IF(D767=List!$A$14,List!$B$14,IF(D767=List!$A$15,List!$B$15,IF(D767=List!$A$16,List!$B$16,IF(D767=List!$A$17,List!$B$17,0))))))))))))))))</f>
        <v>N</v>
      </c>
      <c r="B767" s="10" t="str">
        <f t="shared" si="83"/>
        <v>43797N</v>
      </c>
      <c r="C767" s="55">
        <v>43797</v>
      </c>
      <c r="D767" s="39" t="s">
        <v>187</v>
      </c>
      <c r="E767" s="39">
        <v>30.896599999999999</v>
      </c>
      <c r="F767" s="39">
        <v>79.214799999999997</v>
      </c>
      <c r="G767" s="39">
        <v>50.7468</v>
      </c>
      <c r="H767" s="10">
        <f t="shared" si="84"/>
        <v>410.82242302072513</v>
      </c>
      <c r="I767" s="9">
        <f t="shared" si="85"/>
        <v>0.41082242302072514</v>
      </c>
      <c r="J767" s="39" t="s">
        <v>223</v>
      </c>
    </row>
    <row r="768" spans="1:10" x14ac:dyDescent="0.35">
      <c r="A768" s="2" t="str">
        <f>IF(D768=List!$A$2,List!$B$2,IF(D768=List!$A$3,List!$B$3,IF(D768=List!$A$4,List!$B$4,IF(D768=List!$A$5,List!$B$5,IF(D768=List!$A$6,List!$B$6,IF(D768=List!$A$7,List!$B$7,IF(D768=List!$A$8,List!$B$8,IF(D768=List!$A$9,List!$B$9,IF(D768=List!$A$10,List!$B$10,IF(D768=List!$A$11,List!$B$11,IF(D768=List!$A$12,List!$B$12,IF(D768=List!$A$13,List!$B$13,IF(D768=List!$A$14,List!$B$14,IF(D768=List!$A$15,List!$B$15,IF(D768=List!$A$16,List!$B$16,IF(D768=List!$A$17,List!$B$17,0))))))))))))))))</f>
        <v>A</v>
      </c>
      <c r="B768" s="10" t="str">
        <f t="shared" si="83"/>
        <v>43798A</v>
      </c>
      <c r="C768" s="55">
        <v>43798</v>
      </c>
      <c r="D768" s="39" t="s">
        <v>76</v>
      </c>
      <c r="E768" s="39">
        <v>29.911799999999999</v>
      </c>
      <c r="F768" s="39">
        <v>86.965800000000002</v>
      </c>
      <c r="G768" s="39">
        <v>30.789300000000001</v>
      </c>
      <c r="H768" s="10">
        <f t="shared" si="84"/>
        <v>15.380166158376298</v>
      </c>
      <c r="I768" s="9">
        <f t="shared" si="85"/>
        <v>1.5380166158376229E-2</v>
      </c>
      <c r="J768" s="39" t="s">
        <v>164</v>
      </c>
    </row>
    <row r="769" spans="1:10" x14ac:dyDescent="0.35">
      <c r="A769" s="2" t="str">
        <f>IF(D769=List!$A$2,List!$B$2,IF(D769=List!$A$3,List!$B$3,IF(D769=List!$A$4,List!$B$4,IF(D769=List!$A$5,List!$B$5,IF(D769=List!$A$6,List!$B$6,IF(D769=List!$A$7,List!$B$7,IF(D769=List!$A$8,List!$B$8,IF(D769=List!$A$9,List!$B$9,IF(D769=List!$A$10,List!$B$10,IF(D769=List!$A$11,List!$B$11,IF(D769=List!$A$12,List!$B$12,IF(D769=List!$A$13,List!$B$13,IF(D769=List!$A$14,List!$B$14,IF(D769=List!$A$15,List!$B$15,IF(D769=List!$A$16,List!$B$16,IF(D769=List!$A$17,List!$B$17,0))))))))))))))))</f>
        <v>B</v>
      </c>
      <c r="B769" s="10" t="str">
        <f t="shared" si="83"/>
        <v>43798B</v>
      </c>
      <c r="C769" s="55">
        <v>43798</v>
      </c>
      <c r="D769" s="39" t="s">
        <v>77</v>
      </c>
      <c r="E769" s="39">
        <v>30.812000000000001</v>
      </c>
      <c r="F769" s="39">
        <v>83.117400000000004</v>
      </c>
      <c r="G769" s="39">
        <v>31.011500000000002</v>
      </c>
      <c r="H769" s="10">
        <f t="shared" si="84"/>
        <v>3.8141377372126097</v>
      </c>
      <c r="I769" s="9">
        <f t="shared" si="85"/>
        <v>3.8141377372126195E-3</v>
      </c>
      <c r="J769" s="39" t="s">
        <v>164</v>
      </c>
    </row>
    <row r="770" spans="1:10" x14ac:dyDescent="0.35">
      <c r="A770" s="2" t="str">
        <f>IF(D770=List!$A$2,List!$B$2,IF(D770=List!$A$3,List!$B$3,IF(D770=List!$A$4,List!$B$4,IF(D770=List!$A$5,List!$B$5,IF(D770=List!$A$6,List!$B$6,IF(D770=List!$A$7,List!$B$7,IF(D770=List!$A$8,List!$B$8,IF(D770=List!$A$9,List!$B$9,IF(D770=List!$A$10,List!$B$10,IF(D770=List!$A$11,List!$B$11,IF(D770=List!$A$12,List!$B$12,IF(D770=List!$A$13,List!$B$13,IF(D770=List!$A$14,List!$B$14,IF(D770=List!$A$15,List!$B$15,IF(D770=List!$A$16,List!$B$16,IF(D770=List!$A$17,List!$B$17,0))))))))))))))))</f>
        <v>J</v>
      </c>
      <c r="B770" s="10" t="str">
        <f t="shared" si="83"/>
        <v>43798J</v>
      </c>
      <c r="C770" s="55">
        <v>43798</v>
      </c>
      <c r="D770" s="39" t="s">
        <v>78</v>
      </c>
      <c r="E770" s="39">
        <v>29.396999999999998</v>
      </c>
      <c r="F770" s="39">
        <v>79.113600000000005</v>
      </c>
      <c r="G770" s="39">
        <v>31.924700000000001</v>
      </c>
      <c r="H770" s="10">
        <f t="shared" si="84"/>
        <v>50.842173439052601</v>
      </c>
      <c r="I770" s="9">
        <f t="shared" si="85"/>
        <v>5.0842173439052618E-2</v>
      </c>
      <c r="J770" s="39" t="s">
        <v>164</v>
      </c>
    </row>
    <row r="771" spans="1:10" x14ac:dyDescent="0.35">
      <c r="A771" s="2" t="str">
        <f>IF(D771=List!$A$2,List!$B$2,IF(D771=List!$A$3,List!$B$3,IF(D771=List!$A$4,List!$B$4,IF(D771=List!$A$5,List!$B$5,IF(D771=List!$A$6,List!$B$6,IF(D771=List!$A$7,List!$B$7,IF(D771=List!$A$8,List!$B$8,IF(D771=List!$A$9,List!$B$9,IF(D771=List!$A$10,List!$B$10,IF(D771=List!$A$11,List!$B$11,IF(D771=List!$A$12,List!$B$12,IF(D771=List!$A$13,List!$B$13,IF(D771=List!$A$14,List!$B$14,IF(D771=List!$A$15,List!$B$15,IF(D771=List!$A$16,List!$B$16,IF(D771=List!$A$17,List!$B$17,0))))))))))))))))</f>
        <v>K</v>
      </c>
      <c r="B771" s="10" t="str">
        <f t="shared" si="83"/>
        <v>43798K</v>
      </c>
      <c r="C771" s="55">
        <v>43798</v>
      </c>
      <c r="D771" s="39" t="s">
        <v>138</v>
      </c>
      <c r="E771" s="39">
        <v>29.886500000000002</v>
      </c>
      <c r="F771" s="39">
        <v>83.760199999999998</v>
      </c>
      <c r="G771" s="39">
        <v>32.645200000000003</v>
      </c>
      <c r="H771" s="10">
        <f t="shared" si="84"/>
        <v>51.206804062093397</v>
      </c>
      <c r="I771" s="9">
        <f t="shared" si="85"/>
        <v>5.1206804062093436E-2</v>
      </c>
      <c r="J771" s="39" t="s">
        <v>164</v>
      </c>
    </row>
    <row r="772" spans="1:10" x14ac:dyDescent="0.35">
      <c r="A772" s="2" t="str">
        <f>IF(D772=List!$A$2,List!$B$2,IF(D772=List!$A$3,List!$B$3,IF(D772=List!$A$4,List!$B$4,IF(D772=List!$A$5,List!$B$5,IF(D772=List!$A$6,List!$B$6,IF(D772=List!$A$7,List!$B$7,IF(D772=List!$A$8,List!$B$8,IF(D772=List!$A$9,List!$B$9,IF(D772=List!$A$10,List!$B$10,IF(D772=List!$A$11,List!$B$11,IF(D772=List!$A$12,List!$B$12,IF(D772=List!$A$13,List!$B$13,IF(D772=List!$A$14,List!$B$14,IF(D772=List!$A$15,List!$B$15,IF(D772=List!$A$16,List!$B$16,IF(D772=List!$A$17,List!$B$17,0))))))))))))))))</f>
        <v>C</v>
      </c>
      <c r="B772" s="10" t="str">
        <f t="shared" si="83"/>
        <v>43801C</v>
      </c>
      <c r="C772" s="55">
        <v>43801</v>
      </c>
      <c r="D772" s="39" t="s">
        <v>96</v>
      </c>
      <c r="E772" s="39">
        <v>27.8385</v>
      </c>
      <c r="F772" s="39">
        <v>93.455200000000005</v>
      </c>
      <c r="G772" s="39">
        <v>31.6022</v>
      </c>
      <c r="H772" s="10">
        <f t="shared" si="84"/>
        <v>57.358873579439376</v>
      </c>
      <c r="I772" s="9">
        <f t="shared" si="85"/>
        <v>5.7358873579439362E-2</v>
      </c>
      <c r="J772" s="39" t="s">
        <v>164</v>
      </c>
    </row>
    <row r="773" spans="1:10" x14ac:dyDescent="0.35">
      <c r="A773" s="2" t="str">
        <f>IF(D773=List!$A$2,List!$B$2,IF(D773=List!$A$3,List!$B$3,IF(D773=List!$A$4,List!$B$4,IF(D773=List!$A$5,List!$B$5,IF(D773=List!$A$6,List!$B$6,IF(D773=List!$A$7,List!$B$7,IF(D773=List!$A$8,List!$B$8,IF(D773=List!$A$9,List!$B$9,IF(D773=List!$A$10,List!$B$10,IF(D773=List!$A$11,List!$B$11,IF(D773=List!$A$12,List!$B$12,IF(D773=List!$A$13,List!$B$13,IF(D773=List!$A$14,List!$B$14,IF(D773=List!$A$15,List!$B$15,IF(D773=List!$A$16,List!$B$16,IF(D773=List!$A$17,List!$B$17,0))))))))))))))))</f>
        <v>O</v>
      </c>
      <c r="B773" s="10" t="str">
        <f t="shared" si="83"/>
        <v>43801O</v>
      </c>
      <c r="C773" s="55">
        <v>43801</v>
      </c>
      <c r="D773" s="39" t="s">
        <v>188</v>
      </c>
      <c r="E773" s="39">
        <v>31.637</v>
      </c>
      <c r="F773" s="39">
        <v>93.455200000000005</v>
      </c>
      <c r="G773" s="39">
        <v>31.6022</v>
      </c>
      <c r="H773" s="10">
        <f t="shared" si="84"/>
        <v>-0.56294101089971249</v>
      </c>
      <c r="I773" s="9">
        <f t="shared" si="85"/>
        <v>-5.6294101089982007E-4</v>
      </c>
      <c r="J773" s="39" t="s">
        <v>164</v>
      </c>
    </row>
    <row r="774" spans="1:10" x14ac:dyDescent="0.35">
      <c r="A774" s="2" t="str">
        <f>IF(D774=List!$A$2,List!$B$2,IF(D774=List!$A$3,List!$B$3,IF(D774=List!$A$4,List!$B$4,IF(D774=List!$A$5,List!$B$5,IF(D774=List!$A$6,List!$B$6,IF(D774=List!$A$7,List!$B$7,IF(D774=List!$A$8,List!$B$8,IF(D774=List!$A$9,List!$B$9,IF(D774=List!$A$10,List!$B$10,IF(D774=List!$A$11,List!$B$11,IF(D774=List!$A$12,List!$B$12,IF(D774=List!$A$13,List!$B$13,IF(D774=List!$A$14,List!$B$14,IF(D774=List!$A$15,List!$B$15,IF(D774=List!$A$16,List!$B$16,IF(D774=List!$A$17,List!$B$17,0))))))))))))))))</f>
        <v>A</v>
      </c>
      <c r="B774" s="10" t="str">
        <f t="shared" si="83"/>
        <v>43801A</v>
      </c>
      <c r="C774" s="55">
        <v>43801</v>
      </c>
      <c r="D774" s="39" t="s">
        <v>76</v>
      </c>
      <c r="E774" s="39">
        <v>30.896100000000001</v>
      </c>
      <c r="F774" s="39">
        <v>86.936000000000007</v>
      </c>
      <c r="G774" s="39">
        <v>31.750900000000001</v>
      </c>
      <c r="H774" s="10">
        <f t="shared" si="84"/>
        <v>15.253417654207107</v>
      </c>
      <c r="I774" s="9">
        <f t="shared" si="85"/>
        <v>1.5253417654207069E-2</v>
      </c>
      <c r="J774" s="39" t="s">
        <v>164</v>
      </c>
    </row>
    <row r="775" spans="1:10" x14ac:dyDescent="0.35">
      <c r="A775" s="2" t="str">
        <f>IF(D775=List!$A$2,List!$B$2,IF(D775=List!$A$3,List!$B$3,IF(D775=List!$A$4,List!$B$4,IF(D775=List!$A$5,List!$B$5,IF(D775=List!$A$6,List!$B$6,IF(D775=List!$A$7,List!$B$7,IF(D775=List!$A$8,List!$B$8,IF(D775=List!$A$9,List!$B$9,IF(D775=List!$A$10,List!$B$10,IF(D775=List!$A$11,List!$B$11,IF(D775=List!$A$12,List!$B$12,IF(D775=List!$A$13,List!$B$13,IF(D775=List!$A$14,List!$B$14,IF(D775=List!$A$15,List!$B$15,IF(D775=List!$A$16,List!$B$16,IF(D775=List!$A$17,List!$B$17,0))))))))))))))))</f>
        <v>B</v>
      </c>
      <c r="B775" s="10" t="str">
        <f t="shared" si="83"/>
        <v>43801B</v>
      </c>
      <c r="C775" s="55">
        <v>43801</v>
      </c>
      <c r="D775" s="39" t="s">
        <v>77</v>
      </c>
      <c r="E775" s="39">
        <v>30.807600000000001</v>
      </c>
      <c r="F775" s="39">
        <v>90.316100000000006</v>
      </c>
      <c r="G775" s="39">
        <v>31.248000000000001</v>
      </c>
      <c r="H775" s="10">
        <f t="shared" si="84"/>
        <v>7.4006234403488627</v>
      </c>
      <c r="I775" s="9">
        <f t="shared" si="85"/>
        <v>7.4006234403489746E-3</v>
      </c>
      <c r="J775" s="39" t="s">
        <v>164</v>
      </c>
    </row>
    <row r="776" spans="1:10" x14ac:dyDescent="0.35">
      <c r="A776" s="2" t="str">
        <f>IF(D776=List!$A$2,List!$B$2,IF(D776=List!$A$3,List!$B$3,IF(D776=List!$A$4,List!$B$4,IF(D776=List!$A$5,List!$B$5,IF(D776=List!$A$6,List!$B$6,IF(D776=List!$A$7,List!$B$7,IF(D776=List!$A$8,List!$B$8,IF(D776=List!$A$9,List!$B$9,IF(D776=List!$A$10,List!$B$10,IF(D776=List!$A$11,List!$B$11,IF(D776=List!$A$12,List!$B$12,IF(D776=List!$A$13,List!$B$13,IF(D776=List!$A$14,List!$B$14,IF(D776=List!$A$15,List!$B$15,IF(D776=List!$A$16,List!$B$16,IF(D776=List!$A$17,List!$B$17,0))))))))))))))))</f>
        <v>J</v>
      </c>
      <c r="B776" s="10" t="str">
        <f t="shared" si="83"/>
        <v>43801J</v>
      </c>
      <c r="C776" s="55">
        <v>43801</v>
      </c>
      <c r="D776" s="39" t="s">
        <v>78</v>
      </c>
      <c r="E776" s="39">
        <v>29.398700000000002</v>
      </c>
      <c r="F776" s="39">
        <v>92.122500000000002</v>
      </c>
      <c r="G776" s="39">
        <v>32.829700000000003</v>
      </c>
      <c r="H776" s="10">
        <f t="shared" si="84"/>
        <v>54.700129775300624</v>
      </c>
      <c r="I776" s="9">
        <f t="shared" si="85"/>
        <v>5.4700129775300588E-2</v>
      </c>
      <c r="J776" s="39" t="s">
        <v>164</v>
      </c>
    </row>
    <row r="777" spans="1:10" x14ac:dyDescent="0.35">
      <c r="A777" s="2" t="str">
        <f>IF(D777=List!$A$2,List!$B$2,IF(D777=List!$A$3,List!$B$3,IF(D777=List!$A$4,List!$B$4,IF(D777=List!$A$5,List!$B$5,IF(D777=List!$A$6,List!$B$6,IF(D777=List!$A$7,List!$B$7,IF(D777=List!$A$8,List!$B$8,IF(D777=List!$A$9,List!$B$9,IF(D777=List!$A$10,List!$B$10,IF(D777=List!$A$11,List!$B$11,IF(D777=List!$A$12,List!$B$12,IF(D777=List!$A$13,List!$B$13,IF(D777=List!$A$14,List!$B$14,IF(D777=List!$A$15,List!$B$15,IF(D777=List!$A$16,List!$B$16,IF(D777=List!$A$17,List!$B$17,0))))))))))))))))</f>
        <v>K</v>
      </c>
      <c r="B777" s="10" t="str">
        <f t="shared" si="83"/>
        <v>43801K</v>
      </c>
      <c r="C777" s="55">
        <v>43801</v>
      </c>
      <c r="D777" s="39" t="s">
        <v>138</v>
      </c>
      <c r="E777" s="39">
        <v>29.879799999999999</v>
      </c>
      <c r="F777" s="39">
        <v>89.947299999999998</v>
      </c>
      <c r="G777" s="39">
        <v>33.3354</v>
      </c>
      <c r="H777" s="10">
        <f t="shared" si="84"/>
        <v>57.528613642984986</v>
      </c>
      <c r="I777" s="9">
        <f t="shared" si="85"/>
        <v>5.7528613642984894E-2</v>
      </c>
      <c r="J777" s="39" t="s">
        <v>164</v>
      </c>
    </row>
    <row r="778" spans="1:10" x14ac:dyDescent="0.35">
      <c r="A778" s="2" t="str">
        <f>IF(D778=List!$A$2,List!$B$2,IF(D778=List!$A$3,List!$B$3,IF(D778=List!$A$4,List!$B$4,IF(D778=List!$A$5,List!$B$5,IF(D778=List!$A$6,List!$B$6,IF(D778=List!$A$7,List!$B$7,IF(D778=List!$A$8,List!$B$8,IF(D778=List!$A$9,List!$B$9,IF(D778=List!$A$10,List!$B$10,IF(D778=List!$A$11,List!$B$11,IF(D778=List!$A$12,List!$B$12,IF(D778=List!$A$13,List!$B$13,IF(D778=List!$A$14,List!$B$14,IF(D778=List!$A$15,List!$B$15,IF(D778=List!$A$16,List!$B$16,IF(D778=List!$A$17,List!$B$17,0))))))))))))))))</f>
        <v>N</v>
      </c>
      <c r="B778" s="10" t="str">
        <f t="shared" si="83"/>
        <v>43803N</v>
      </c>
      <c r="C778" s="55">
        <v>43803</v>
      </c>
      <c r="D778" s="39" t="s">
        <v>187</v>
      </c>
      <c r="E778" s="39">
        <v>27.818899999999999</v>
      </c>
      <c r="F778" s="39">
        <v>91.698499999999996</v>
      </c>
      <c r="G778" s="39">
        <v>49.137500000000003</v>
      </c>
      <c r="H778" s="10">
        <f t="shared" si="84"/>
        <v>333.73095636165544</v>
      </c>
      <c r="I778" s="9">
        <f t="shared" si="85"/>
        <v>0.3337309563616554</v>
      </c>
      <c r="J778" s="39" t="s">
        <v>233</v>
      </c>
    </row>
    <row r="779" spans="1:10" x14ac:dyDescent="0.35">
      <c r="A779" s="2" t="str">
        <f>IF(D779=List!$A$2,List!$B$2,IF(D779=List!$A$3,List!$B$3,IF(D779=List!$A$4,List!$B$4,IF(D779=List!$A$5,List!$B$5,IF(D779=List!$A$6,List!$B$6,IF(D779=List!$A$7,List!$B$7,IF(D779=List!$A$8,List!$B$8,IF(D779=List!$A$9,List!$B$9,IF(D779=List!$A$10,List!$B$10,IF(D779=List!$A$11,List!$B$11,IF(D779=List!$A$12,List!$B$12,IF(D779=List!$A$13,List!$B$13,IF(D779=List!$A$14,List!$B$14,IF(D779=List!$A$15,List!$B$15,IF(D779=List!$A$16,List!$B$16,IF(D779=List!$A$17,List!$B$17,0))))))))))))))))</f>
        <v>A</v>
      </c>
      <c r="B779" s="10" t="str">
        <f t="shared" si="83"/>
        <v>43803A</v>
      </c>
      <c r="C779" s="55">
        <v>43803</v>
      </c>
      <c r="D779" s="39" t="s">
        <v>76</v>
      </c>
      <c r="E779" s="39">
        <v>29.895700000000001</v>
      </c>
      <c r="F779" s="39">
        <v>94.930499999999995</v>
      </c>
      <c r="G779" s="39">
        <v>30.527799999999999</v>
      </c>
      <c r="H779" s="10">
        <f t="shared" si="84"/>
        <v>9.7194117610878763</v>
      </c>
      <c r="I779" s="9">
        <f t="shared" si="85"/>
        <v>9.719411761087815E-3</v>
      </c>
      <c r="J779" s="39" t="s">
        <v>164</v>
      </c>
    </row>
    <row r="780" spans="1:10" x14ac:dyDescent="0.35">
      <c r="A780" s="2" t="str">
        <f>IF(D780=List!$A$2,List!$B$2,IF(D780=List!$A$3,List!$B$3,IF(D780=List!$A$4,List!$B$4,IF(D780=List!$A$5,List!$B$5,IF(D780=List!$A$6,List!$B$6,IF(D780=List!$A$7,List!$B$7,IF(D780=List!$A$8,List!$B$8,IF(D780=List!$A$9,List!$B$9,IF(D780=List!$A$10,List!$B$10,IF(D780=List!$A$11,List!$B$11,IF(D780=List!$A$12,List!$B$12,IF(D780=List!$A$13,List!$B$13,IF(D780=List!$A$14,List!$B$14,IF(D780=List!$A$15,List!$B$15,IF(D780=List!$A$16,List!$B$16,IF(D780=List!$A$17,List!$B$17,0))))))))))))))))</f>
        <v>B</v>
      </c>
      <c r="B780" s="10" t="str">
        <f t="shared" si="83"/>
        <v>43803B</v>
      </c>
      <c r="C780" s="55">
        <v>43803</v>
      </c>
      <c r="D780" s="39" t="s">
        <v>77</v>
      </c>
      <c r="E780" s="39">
        <v>30.8019</v>
      </c>
      <c r="F780" s="39">
        <v>96.591200000000001</v>
      </c>
      <c r="G780" s="39">
        <v>31.137799999999999</v>
      </c>
      <c r="H780" s="10">
        <f t="shared" si="84"/>
        <v>5.1056934790307658</v>
      </c>
      <c r="I780" s="9">
        <f t="shared" si="85"/>
        <v>5.1056934790306707E-3</v>
      </c>
      <c r="J780" s="39" t="s">
        <v>164</v>
      </c>
    </row>
    <row r="781" spans="1:10" x14ac:dyDescent="0.35">
      <c r="A781" s="2" t="str">
        <f>IF(D781=List!$A$2,List!$B$2,IF(D781=List!$A$3,List!$B$3,IF(D781=List!$A$4,List!$B$4,IF(D781=List!$A$5,List!$B$5,IF(D781=List!$A$6,List!$B$6,IF(D781=List!$A$7,List!$B$7,IF(D781=List!$A$8,List!$B$8,IF(D781=List!$A$9,List!$B$9,IF(D781=List!$A$10,List!$B$10,IF(D781=List!$A$11,List!$B$11,IF(D781=List!$A$12,List!$B$12,IF(D781=List!$A$13,List!$B$13,IF(D781=List!$A$14,List!$B$14,IF(D781=List!$A$15,List!$B$15,IF(D781=List!$A$16,List!$B$16,IF(D781=List!$A$17,List!$B$17,0))))))))))))))))</f>
        <v>J</v>
      </c>
      <c r="B781" s="10" t="str">
        <f t="shared" si="83"/>
        <v>43803J</v>
      </c>
      <c r="C781" s="55">
        <v>43803</v>
      </c>
      <c r="D781" s="39" t="s">
        <v>78</v>
      </c>
      <c r="E781" s="39">
        <v>29.393699999999999</v>
      </c>
      <c r="F781" s="39">
        <v>85.334500000000006</v>
      </c>
      <c r="G781" s="39">
        <v>32.313800000000001</v>
      </c>
      <c r="H781" s="10">
        <f t="shared" si="84"/>
        <v>52.199825529845853</v>
      </c>
      <c r="I781" s="9">
        <f t="shared" si="85"/>
        <v>5.2199825529845922E-2</v>
      </c>
      <c r="J781" s="39" t="s">
        <v>164</v>
      </c>
    </row>
    <row r="782" spans="1:10" x14ac:dyDescent="0.35">
      <c r="A782" s="2" t="str">
        <f>IF(D782=List!$A$2,List!$B$2,IF(D782=List!$A$3,List!$B$3,IF(D782=List!$A$4,List!$B$4,IF(D782=List!$A$5,List!$B$5,IF(D782=List!$A$6,List!$B$6,IF(D782=List!$A$7,List!$B$7,IF(D782=List!$A$8,List!$B$8,IF(D782=List!$A$9,List!$B$9,IF(D782=List!$A$10,List!$B$10,IF(D782=List!$A$11,List!$B$11,IF(D782=List!$A$12,List!$B$12,IF(D782=List!$A$13,List!$B$13,IF(D782=List!$A$14,List!$B$14,IF(D782=List!$A$15,List!$B$15,IF(D782=List!$A$16,List!$B$16,IF(D782=List!$A$17,List!$B$17,0))))))))))))))))</f>
        <v>K</v>
      </c>
      <c r="B782" s="10" t="str">
        <f t="shared" si="83"/>
        <v>43803K</v>
      </c>
      <c r="C782" s="55">
        <v>43803</v>
      </c>
      <c r="D782" s="39" t="s">
        <v>138</v>
      </c>
      <c r="E782" s="39">
        <v>30.8964</v>
      </c>
      <c r="F782" s="39">
        <v>94.176199999999994</v>
      </c>
      <c r="G782" s="39">
        <v>34.24</v>
      </c>
      <c r="H782" s="10">
        <f t="shared" si="84"/>
        <v>52.838346518162233</v>
      </c>
      <c r="I782" s="9">
        <f t="shared" si="85"/>
        <v>5.2838346518162216E-2</v>
      </c>
      <c r="J782" s="39" t="s">
        <v>164</v>
      </c>
    </row>
    <row r="783" spans="1:10" x14ac:dyDescent="0.35">
      <c r="A783" s="2" t="str">
        <f>IF(D783=List!$A$2,List!$B$2,IF(D783=List!$A$3,List!$B$3,IF(D783=List!$A$4,List!$B$4,IF(D783=List!$A$5,List!$B$5,IF(D783=List!$A$6,List!$B$6,IF(D783=List!$A$7,List!$B$7,IF(D783=List!$A$8,List!$B$8,IF(D783=List!$A$9,List!$B$9,IF(D783=List!$A$10,List!$B$10,IF(D783=List!$A$11,List!$B$11,IF(D783=List!$A$12,List!$B$12,IF(D783=List!$A$13,List!$B$13,IF(D783=List!$A$14,List!$B$14,IF(D783=List!$A$15,List!$B$15,IF(D783=List!$A$16,List!$B$16,IF(D783=List!$A$17,List!$B$17,0))))))))))))))))</f>
        <v>L</v>
      </c>
      <c r="B783" s="10" t="str">
        <f t="shared" si="83"/>
        <v>43803L</v>
      </c>
      <c r="C783" s="55">
        <v>43803</v>
      </c>
      <c r="D783" s="39" t="s">
        <v>140</v>
      </c>
      <c r="E783" s="39">
        <v>31.624300000000002</v>
      </c>
      <c r="F783" s="39">
        <v>87.837500000000006</v>
      </c>
      <c r="G783" s="39">
        <v>34.5032</v>
      </c>
      <c r="H783" s="10">
        <f t="shared" si="84"/>
        <v>51.213949748457622</v>
      </c>
      <c r="I783" s="9">
        <f t="shared" si="85"/>
        <v>5.121394974845761E-2</v>
      </c>
      <c r="J783" s="39" t="s">
        <v>164</v>
      </c>
    </row>
    <row r="784" spans="1:10" x14ac:dyDescent="0.35">
      <c r="A784" s="2" t="str">
        <f>IF(D784=List!$A$2,List!$B$2,IF(D784=List!$A$3,List!$B$3,IF(D784=List!$A$4,List!$B$4,IF(D784=List!$A$5,List!$B$5,IF(D784=List!$A$6,List!$B$6,IF(D784=List!$A$7,List!$B$7,IF(D784=List!$A$8,List!$B$8,IF(D784=List!$A$9,List!$B$9,IF(D784=List!$A$10,List!$B$10,IF(D784=List!$A$11,List!$B$11,IF(D784=List!$A$12,List!$B$12,IF(D784=List!$A$13,List!$B$13,IF(D784=List!$A$14,List!$B$14,IF(D784=List!$A$15,List!$B$15,IF(D784=List!$A$16,List!$B$16,IF(D784=List!$A$17,List!$B$17,0))))))))))))))))</f>
        <v>A</v>
      </c>
      <c r="B784" s="10" t="str">
        <f t="shared" si="83"/>
        <v>43805A</v>
      </c>
      <c r="C784" s="55">
        <v>43805</v>
      </c>
      <c r="D784" s="39" t="s">
        <v>76</v>
      </c>
      <c r="E784" s="39">
        <v>29.9087</v>
      </c>
      <c r="F784" s="39">
        <v>96.087000000000003</v>
      </c>
      <c r="G784" s="39">
        <v>30.5852</v>
      </c>
      <c r="H784" s="10">
        <f t="shared" si="84"/>
        <v>10.222384074538038</v>
      </c>
      <c r="I784" s="9">
        <f t="shared" si="85"/>
        <v>1.0222384074538127E-2</v>
      </c>
      <c r="J784" s="39" t="s">
        <v>164</v>
      </c>
    </row>
    <row r="785" spans="1:10" x14ac:dyDescent="0.35">
      <c r="A785" s="2" t="str">
        <f>IF(D785=List!$A$2,List!$B$2,IF(D785=List!$A$3,List!$B$3,IF(D785=List!$A$4,List!$B$4,IF(D785=List!$A$5,List!$B$5,IF(D785=List!$A$6,List!$B$6,IF(D785=List!$A$7,List!$B$7,IF(D785=List!$A$8,List!$B$8,IF(D785=List!$A$9,List!$B$9,IF(D785=List!$A$10,List!$B$10,IF(D785=List!$A$11,List!$B$11,IF(D785=List!$A$12,List!$B$12,IF(D785=List!$A$13,List!$B$13,IF(D785=List!$A$14,List!$B$14,IF(D785=List!$A$15,List!$B$15,IF(D785=List!$A$16,List!$B$16,IF(D785=List!$A$17,List!$B$17,0))))))))))))))))</f>
        <v>B</v>
      </c>
      <c r="B785" s="10" t="str">
        <f t="shared" si="83"/>
        <v>43805B</v>
      </c>
      <c r="C785" s="55">
        <v>43805</v>
      </c>
      <c r="D785" s="39" t="s">
        <v>77</v>
      </c>
      <c r="E785" s="39">
        <v>30.808399999999999</v>
      </c>
      <c r="F785" s="39">
        <v>94.442499999999995</v>
      </c>
      <c r="G785" s="39">
        <v>31.038</v>
      </c>
      <c r="H785" s="10">
        <f t="shared" si="84"/>
        <v>3.6081283462797678</v>
      </c>
      <c r="I785" s="9">
        <f t="shared" si="85"/>
        <v>3.6081283462796598E-3</v>
      </c>
      <c r="J785" s="39" t="s">
        <v>164</v>
      </c>
    </row>
    <row r="786" spans="1:10" x14ac:dyDescent="0.35">
      <c r="A786" s="2" t="str">
        <f>IF(D786=List!$A$2,List!$B$2,IF(D786=List!$A$3,List!$B$3,IF(D786=List!$A$4,List!$B$4,IF(D786=List!$A$5,List!$B$5,IF(D786=List!$A$6,List!$B$6,IF(D786=List!$A$7,List!$B$7,IF(D786=List!$A$8,List!$B$8,IF(D786=List!$A$9,List!$B$9,IF(D786=List!$A$10,List!$B$10,IF(D786=List!$A$11,List!$B$11,IF(D786=List!$A$12,List!$B$12,IF(D786=List!$A$13,List!$B$13,IF(D786=List!$A$14,List!$B$14,IF(D786=List!$A$15,List!$B$15,IF(D786=List!$A$16,List!$B$16,IF(D786=List!$A$17,List!$B$17,0))))))))))))))))</f>
        <v>J</v>
      </c>
      <c r="B786" s="10" t="str">
        <f t="shared" si="83"/>
        <v>43805J</v>
      </c>
      <c r="C786" s="55">
        <v>43805</v>
      </c>
      <c r="D786" s="39" t="s">
        <v>78</v>
      </c>
      <c r="E786" s="39">
        <v>29.3978</v>
      </c>
      <c r="F786" s="39">
        <v>90.6096</v>
      </c>
      <c r="G786" s="39">
        <v>32.063200000000002</v>
      </c>
      <c r="H786" s="10">
        <f t="shared" si="84"/>
        <v>43.543891863987042</v>
      </c>
      <c r="I786" s="9">
        <f t="shared" si="85"/>
        <v>4.3543891863986994E-2</v>
      </c>
      <c r="J786" s="39" t="s">
        <v>164</v>
      </c>
    </row>
    <row r="787" spans="1:10" x14ac:dyDescent="0.35">
      <c r="A787" s="2" t="str">
        <f>IF(D787=List!$A$2,List!$B$2,IF(D787=List!$A$3,List!$B$3,IF(D787=List!$A$4,List!$B$4,IF(D787=List!$A$5,List!$B$5,IF(D787=List!$A$6,List!$B$6,IF(D787=List!$A$7,List!$B$7,IF(D787=List!$A$8,List!$B$8,IF(D787=List!$A$9,List!$B$9,IF(D787=List!$A$10,List!$B$10,IF(D787=List!$A$11,List!$B$11,IF(D787=List!$A$12,List!$B$12,IF(D787=List!$A$13,List!$B$13,IF(D787=List!$A$14,List!$B$14,IF(D787=List!$A$15,List!$B$15,IF(D787=List!$A$16,List!$B$16,IF(D787=List!$A$17,List!$B$17,0))))))))))))))))</f>
        <v>K</v>
      </c>
      <c r="B787" s="10" t="str">
        <f t="shared" si="83"/>
        <v>43805K</v>
      </c>
      <c r="C787" s="55">
        <v>43805</v>
      </c>
      <c r="D787" s="39" t="s">
        <v>138</v>
      </c>
      <c r="E787" s="39">
        <v>30.8993</v>
      </c>
      <c r="F787" s="39">
        <v>95.793499999999995</v>
      </c>
      <c r="G787" s="39">
        <v>34.503500000000003</v>
      </c>
      <c r="H787" s="10">
        <f t="shared" si="84"/>
        <v>55.539632201336978</v>
      </c>
      <c r="I787" s="9">
        <f t="shared" si="85"/>
        <v>5.5539632201337064E-2</v>
      </c>
      <c r="J787" s="39" t="s">
        <v>164</v>
      </c>
    </row>
    <row r="788" spans="1:10" x14ac:dyDescent="0.35">
      <c r="A788" s="2" t="str">
        <f>IF(D788=List!$A$2,List!$B$2,IF(D788=List!$A$3,List!$B$3,IF(D788=List!$A$4,List!$B$4,IF(D788=List!$A$5,List!$B$5,IF(D788=List!$A$6,List!$B$6,IF(D788=List!$A$7,List!$B$7,IF(D788=List!$A$8,List!$B$8,IF(D788=List!$A$9,List!$B$9,IF(D788=List!$A$10,List!$B$10,IF(D788=List!$A$11,List!$B$11,IF(D788=List!$A$12,List!$B$12,IF(D788=List!$A$13,List!$B$13,IF(D788=List!$A$14,List!$B$14,IF(D788=List!$A$15,List!$B$15,IF(D788=List!$A$16,List!$B$16,IF(D788=List!$A$17,List!$B$17,0))))))))))))))))</f>
        <v>O</v>
      </c>
      <c r="B788" s="10" t="str">
        <f t="shared" si="83"/>
        <v>43808O</v>
      </c>
      <c r="C788" s="55">
        <v>43808</v>
      </c>
      <c r="D788" s="39" t="s">
        <v>188</v>
      </c>
      <c r="E788" s="39">
        <v>27.8339</v>
      </c>
      <c r="F788" s="39">
        <v>89.995199999999997</v>
      </c>
      <c r="G788" s="39">
        <v>80.055999999999997</v>
      </c>
      <c r="H788" s="10">
        <f t="shared" si="84"/>
        <v>840.10630408308702</v>
      </c>
      <c r="I788" s="9">
        <f t="shared" si="85"/>
        <v>0.84010630408308706</v>
      </c>
      <c r="J788" s="39" t="s">
        <v>164</v>
      </c>
    </row>
    <row r="789" spans="1:10" x14ac:dyDescent="0.35">
      <c r="A789" s="2" t="str">
        <f>IF(D789=List!$A$2,List!$B$2,IF(D789=List!$A$3,List!$B$3,IF(D789=List!$A$4,List!$B$4,IF(D789=List!$A$5,List!$B$5,IF(D789=List!$A$6,List!$B$6,IF(D789=List!$A$7,List!$B$7,IF(D789=List!$A$8,List!$B$8,IF(D789=List!$A$9,List!$B$9,IF(D789=List!$A$10,List!$B$10,IF(D789=List!$A$11,List!$B$11,IF(D789=List!$A$12,List!$B$12,IF(D789=List!$A$13,List!$B$13,IF(D789=List!$A$14,List!$B$14,IF(D789=List!$A$15,List!$B$15,IF(D789=List!$A$16,List!$B$16,IF(D789=List!$A$17,List!$B$17,0))))))))))))))))</f>
        <v>A</v>
      </c>
      <c r="B789" s="10" t="str">
        <f t="shared" si="83"/>
        <v>43808A</v>
      </c>
      <c r="C789" s="55">
        <v>43808</v>
      </c>
      <c r="D789" s="39" t="s">
        <v>76</v>
      </c>
      <c r="E789" s="39">
        <v>29.885000000000002</v>
      </c>
      <c r="F789" s="39">
        <v>94.458299999999994</v>
      </c>
      <c r="G789" s="39">
        <v>30.683499999999999</v>
      </c>
      <c r="H789" s="10">
        <f t="shared" si="84"/>
        <v>12.365792053371861</v>
      </c>
      <c r="I789" s="9">
        <f t="shared" si="85"/>
        <v>1.2365792053371738E-2</v>
      </c>
      <c r="J789" s="39" t="s">
        <v>164</v>
      </c>
    </row>
    <row r="790" spans="1:10" x14ac:dyDescent="0.35">
      <c r="A790" s="2" t="str">
        <f>IF(D790=List!$A$2,List!$B$2,IF(D790=List!$A$3,List!$B$3,IF(D790=List!$A$4,List!$B$4,IF(D790=List!$A$5,List!$B$5,IF(D790=List!$A$6,List!$B$6,IF(D790=List!$A$7,List!$B$7,IF(D790=List!$A$8,List!$B$8,IF(D790=List!$A$9,List!$B$9,IF(D790=List!$A$10,List!$B$10,IF(D790=List!$A$11,List!$B$11,IF(D790=List!$A$12,List!$B$12,IF(D790=List!$A$13,List!$B$13,IF(D790=List!$A$14,List!$B$14,IF(D790=List!$A$15,List!$B$15,IF(D790=List!$A$16,List!$B$16,IF(D790=List!$A$17,List!$B$17,0))))))))))))))))</f>
        <v>B</v>
      </c>
      <c r="B790" s="10" t="str">
        <f t="shared" si="83"/>
        <v>43808B</v>
      </c>
      <c r="C790" s="55">
        <v>43808</v>
      </c>
      <c r="D790" s="39" t="s">
        <v>77</v>
      </c>
      <c r="E790" s="39">
        <v>30.797499999999999</v>
      </c>
      <c r="F790" s="39">
        <v>94.792400000000001</v>
      </c>
      <c r="G790" s="39">
        <v>31.1568</v>
      </c>
      <c r="H790" s="10">
        <f t="shared" si="84"/>
        <v>5.6145099062581707</v>
      </c>
      <c r="I790" s="9">
        <f t="shared" si="85"/>
        <v>5.6145099062582249E-3</v>
      </c>
      <c r="J790" s="39" t="s">
        <v>164</v>
      </c>
    </row>
    <row r="791" spans="1:10" x14ac:dyDescent="0.35">
      <c r="A791" s="2" t="str">
        <f>IF(D791=List!$A$2,List!$B$2,IF(D791=List!$A$3,List!$B$3,IF(D791=List!$A$4,List!$B$4,IF(D791=List!$A$5,List!$B$5,IF(D791=List!$A$6,List!$B$6,IF(D791=List!$A$7,List!$B$7,IF(D791=List!$A$8,List!$B$8,IF(D791=List!$A$9,List!$B$9,IF(D791=List!$A$10,List!$B$10,IF(D791=List!$A$11,List!$B$11,IF(D791=List!$A$12,List!$B$12,IF(D791=List!$A$13,List!$B$13,IF(D791=List!$A$14,List!$B$14,IF(D791=List!$A$15,List!$B$15,IF(D791=List!$A$16,List!$B$16,IF(D791=List!$A$17,List!$B$17,0))))))))))))))))</f>
        <v>J</v>
      </c>
      <c r="B791" s="10" t="str">
        <f t="shared" si="83"/>
        <v>43808J</v>
      </c>
      <c r="C791" s="55">
        <v>43808</v>
      </c>
      <c r="D791" s="39" t="s">
        <v>78</v>
      </c>
      <c r="E791" s="39">
        <v>29.389299999999999</v>
      </c>
      <c r="F791" s="39">
        <v>90.649199999999993</v>
      </c>
      <c r="G791" s="39">
        <v>32.113500000000002</v>
      </c>
      <c r="H791" s="10">
        <f t="shared" si="84"/>
        <v>44.469546963021543</v>
      </c>
      <c r="I791" s="9">
        <f t="shared" si="85"/>
        <v>4.4469546963021522E-2</v>
      </c>
      <c r="J791" s="39" t="s">
        <v>164</v>
      </c>
    </row>
    <row r="792" spans="1:10" x14ac:dyDescent="0.35">
      <c r="A792" s="2" t="str">
        <f>IF(D792=List!$A$2,List!$B$2,IF(D792=List!$A$3,List!$B$3,IF(D792=List!$A$4,List!$B$4,IF(D792=List!$A$5,List!$B$5,IF(D792=List!$A$6,List!$B$6,IF(D792=List!$A$7,List!$B$7,IF(D792=List!$A$8,List!$B$8,IF(D792=List!$A$9,List!$B$9,IF(D792=List!$A$10,List!$B$10,IF(D792=List!$A$11,List!$B$11,IF(D792=List!$A$12,List!$B$12,IF(D792=List!$A$13,List!$B$13,IF(D792=List!$A$14,List!$B$14,IF(D792=List!$A$15,List!$B$15,IF(D792=List!$A$16,List!$B$16,IF(D792=List!$A$17,List!$B$17,0))))))))))))))))</f>
        <v>K</v>
      </c>
      <c r="B792" s="10" t="str">
        <f t="shared" si="83"/>
        <v>43808K</v>
      </c>
      <c r="C792" s="55">
        <v>43808</v>
      </c>
      <c r="D792" s="39" t="s">
        <v>138</v>
      </c>
      <c r="E792" s="39">
        <v>30.893599999999999</v>
      </c>
      <c r="F792" s="39">
        <v>94.172499999999999</v>
      </c>
      <c r="G792" s="39">
        <v>33.881700000000002</v>
      </c>
      <c r="H792" s="10">
        <f t="shared" si="84"/>
        <v>47.221111618564841</v>
      </c>
      <c r="I792" s="9">
        <f t="shared" si="85"/>
        <v>4.7221111618564793E-2</v>
      </c>
      <c r="J792" s="39" t="s">
        <v>164</v>
      </c>
    </row>
    <row r="793" spans="1:10" x14ac:dyDescent="0.35">
      <c r="A793" s="2" t="str">
        <f>IF(D793=List!$A$2,List!$B$2,IF(D793=List!$A$3,List!$B$3,IF(D793=List!$A$4,List!$B$4,IF(D793=List!$A$5,List!$B$5,IF(D793=List!$A$6,List!$B$6,IF(D793=List!$A$7,List!$B$7,IF(D793=List!$A$8,List!$B$8,IF(D793=List!$A$9,List!$B$9,IF(D793=List!$A$10,List!$B$10,IF(D793=List!$A$11,List!$B$11,IF(D793=List!$A$12,List!$B$12,IF(D793=List!$A$13,List!$B$13,IF(D793=List!$A$14,List!$B$14,IF(D793=List!$A$15,List!$B$15,IF(D793=List!$A$16,List!$B$16,IF(D793=List!$A$17,List!$B$17,0))))))))))))))))</f>
        <v>N</v>
      </c>
      <c r="B793" s="10" t="str">
        <f t="shared" si="83"/>
        <v>41253N</v>
      </c>
      <c r="C793" s="55">
        <v>41253</v>
      </c>
      <c r="D793" s="39" t="s">
        <v>187</v>
      </c>
      <c r="E793" s="39">
        <v>27.832000000000001</v>
      </c>
      <c r="F793" s="39">
        <v>106.46810000000001</v>
      </c>
      <c r="G793" s="39">
        <v>47.052300000000002</v>
      </c>
      <c r="H793" s="10">
        <f t="shared" si="84"/>
        <v>244.42081944552186</v>
      </c>
      <c r="I793" s="9">
        <f t="shared" si="85"/>
        <v>0.24442081944552174</v>
      </c>
      <c r="J793" s="39" t="s">
        <v>164</v>
      </c>
    </row>
    <row r="794" spans="1:10" x14ac:dyDescent="0.35">
      <c r="A794" s="2" t="str">
        <f>IF(D794=List!$A$2,List!$B$2,IF(D794=List!$A$3,List!$B$3,IF(D794=List!$A$4,List!$B$4,IF(D794=List!$A$5,List!$B$5,IF(D794=List!$A$6,List!$B$6,IF(D794=List!$A$7,List!$B$7,IF(D794=List!$A$8,List!$B$8,IF(D794=List!$A$9,List!$B$9,IF(D794=List!$A$10,List!$B$10,IF(D794=List!$A$11,List!$B$11,IF(D794=List!$A$12,List!$B$12,IF(D794=List!$A$13,List!$B$13,IF(D794=List!$A$14,List!$B$14,IF(D794=List!$A$15,List!$B$15,IF(D794=List!$A$16,List!$B$16,IF(D794=List!$A$17,List!$B$17,0))))))))))))))))</f>
        <v>A</v>
      </c>
      <c r="B794" s="10" t="str">
        <f t="shared" si="83"/>
        <v>43810A</v>
      </c>
      <c r="C794" s="55">
        <v>43810</v>
      </c>
      <c r="D794" s="39" t="s">
        <v>76</v>
      </c>
      <c r="E794" s="39">
        <v>29.895</v>
      </c>
      <c r="F794" s="39">
        <v>100.76730000000001</v>
      </c>
      <c r="G794" s="39">
        <v>30.466799999999999</v>
      </c>
      <c r="H794" s="10">
        <f t="shared" si="84"/>
        <v>8.0680322213332936</v>
      </c>
      <c r="I794" s="9">
        <f t="shared" si="85"/>
        <v>8.0680322213334543E-3</v>
      </c>
      <c r="J794" s="39" t="s">
        <v>164</v>
      </c>
    </row>
    <row r="795" spans="1:10" x14ac:dyDescent="0.35">
      <c r="A795" s="2" t="str">
        <f>IF(D795=List!$A$2,List!$B$2,IF(D795=List!$A$3,List!$B$3,IF(D795=List!$A$4,List!$B$4,IF(D795=List!$A$5,List!$B$5,IF(D795=List!$A$6,List!$B$6,IF(D795=List!$A$7,List!$B$7,IF(D795=List!$A$8,List!$B$8,IF(D795=List!$A$9,List!$B$9,IF(D795=List!$A$10,List!$B$10,IF(D795=List!$A$11,List!$B$11,IF(D795=List!$A$12,List!$B$12,IF(D795=List!$A$13,List!$B$13,IF(D795=List!$A$14,List!$B$14,IF(D795=List!$A$15,List!$B$15,IF(D795=List!$A$16,List!$B$16,IF(D795=List!$A$17,List!$B$17,0))))))))))))))))</f>
        <v>B</v>
      </c>
      <c r="B795" s="10" t="str">
        <f t="shared" si="83"/>
        <v>43810B</v>
      </c>
      <c r="C795" s="55">
        <v>43810</v>
      </c>
      <c r="D795" s="39" t="s">
        <v>77</v>
      </c>
      <c r="E795" s="39">
        <v>30.799199999999999</v>
      </c>
      <c r="F795" s="39">
        <v>100.22799999999999</v>
      </c>
      <c r="G795" s="39">
        <v>31.132000000000001</v>
      </c>
      <c r="H795" s="10">
        <f t="shared" si="84"/>
        <v>4.793399857119848</v>
      </c>
      <c r="I795" s="9">
        <f t="shared" si="85"/>
        <v>4.7933998571199066E-3</v>
      </c>
      <c r="J795" s="39" t="s">
        <v>164</v>
      </c>
    </row>
    <row r="796" spans="1:10" x14ac:dyDescent="0.35">
      <c r="A796" s="2" t="str">
        <f>IF(D796=List!$A$2,List!$B$2,IF(D796=List!$A$3,List!$B$3,IF(D796=List!$A$4,List!$B$4,IF(D796=List!$A$5,List!$B$5,IF(D796=List!$A$6,List!$B$6,IF(D796=List!$A$7,List!$B$7,IF(D796=List!$A$8,List!$B$8,IF(D796=List!$A$9,List!$B$9,IF(D796=List!$A$10,List!$B$10,IF(D796=List!$A$11,List!$B$11,IF(D796=List!$A$12,List!$B$12,IF(D796=List!$A$13,List!$B$13,IF(D796=List!$A$14,List!$B$14,IF(D796=List!$A$15,List!$B$15,IF(D796=List!$A$16,List!$B$16,IF(D796=List!$A$17,List!$B$17,0))))))))))))))))</f>
        <v>J</v>
      </c>
      <c r="B796" s="10" t="str">
        <f t="shared" si="83"/>
        <v>43810J</v>
      </c>
      <c r="C796" s="55">
        <v>43810</v>
      </c>
      <c r="D796" s="39" t="s">
        <v>78</v>
      </c>
      <c r="E796" s="39">
        <v>29.388300000000001</v>
      </c>
      <c r="F796" s="39">
        <v>89.965800000000002</v>
      </c>
      <c r="G796" s="39">
        <v>32.183999999999997</v>
      </c>
      <c r="H796" s="10">
        <f t="shared" si="84"/>
        <v>46.150798563823137</v>
      </c>
      <c r="I796" s="9">
        <f t="shared" si="85"/>
        <v>4.6150798563823092E-2</v>
      </c>
      <c r="J796" s="39" t="s">
        <v>164</v>
      </c>
    </row>
    <row r="797" spans="1:10" x14ac:dyDescent="0.35">
      <c r="A797" s="2" t="str">
        <f>IF(D797=List!$A$2,List!$B$2,IF(D797=List!$A$3,List!$B$3,IF(D797=List!$A$4,List!$B$4,IF(D797=List!$A$5,List!$B$5,IF(D797=List!$A$6,List!$B$6,IF(D797=List!$A$7,List!$B$7,IF(D797=List!$A$8,List!$B$8,IF(D797=List!$A$9,List!$B$9,IF(D797=List!$A$10,List!$B$10,IF(D797=List!$A$11,List!$B$11,IF(D797=List!$A$12,List!$B$12,IF(D797=List!$A$13,List!$B$13,IF(D797=List!$A$14,List!$B$14,IF(D797=List!$A$15,List!$B$15,IF(D797=List!$A$16,List!$B$16,IF(D797=List!$A$17,List!$B$17,0))))))))))))))))</f>
        <v>K</v>
      </c>
      <c r="B797" s="10" t="str">
        <f t="shared" si="83"/>
        <v>43810K</v>
      </c>
      <c r="C797" s="55">
        <v>43810</v>
      </c>
      <c r="D797" s="39" t="s">
        <v>138</v>
      </c>
      <c r="E797" s="39">
        <v>30.893999999999998</v>
      </c>
      <c r="F797" s="39">
        <v>94.648300000000006</v>
      </c>
      <c r="G797" s="39">
        <v>33.875999999999998</v>
      </c>
      <c r="H797" s="10">
        <f t="shared" si="84"/>
        <v>46.773315682236316</v>
      </c>
      <c r="I797" s="9">
        <f t="shared" si="85"/>
        <v>4.6773315682236305E-2</v>
      </c>
      <c r="J797" s="39" t="s">
        <v>164</v>
      </c>
    </row>
    <row r="798" spans="1:10" x14ac:dyDescent="0.35">
      <c r="A798" s="2" t="str">
        <f>IF(D798=List!$A$2,List!$B$2,IF(D798=List!$A$3,List!$B$3,IF(D798=List!$A$4,List!$B$4,IF(D798=List!$A$5,List!$B$5,IF(D798=List!$A$6,List!$B$6,IF(D798=List!$A$7,List!$B$7,IF(D798=List!$A$8,List!$B$8,IF(D798=List!$A$9,List!$B$9,IF(D798=List!$A$10,List!$B$10,IF(D798=List!$A$11,List!$B$11,IF(D798=List!$A$12,List!$B$12,IF(D798=List!$A$13,List!$B$13,IF(D798=List!$A$14,List!$B$14,IF(D798=List!$A$15,List!$B$15,IF(D798=List!$A$16,List!$B$16,IF(D798=List!$A$17,List!$B$17,0))))))))))))))))</f>
        <v>L</v>
      </c>
      <c r="B798" s="10" t="str">
        <f t="shared" si="83"/>
        <v>43810L</v>
      </c>
      <c r="C798" s="55">
        <v>43810</v>
      </c>
      <c r="D798" s="39" t="s">
        <v>140</v>
      </c>
      <c r="E798" s="39">
        <v>31.618500000000001</v>
      </c>
      <c r="F798" s="39">
        <v>94.237499999999997</v>
      </c>
      <c r="G798" s="39">
        <v>34.622300000000003</v>
      </c>
      <c r="H798" s="10">
        <f t="shared" si="84"/>
        <v>47.969466136476179</v>
      </c>
      <c r="I798" s="9">
        <f t="shared" si="85"/>
        <v>4.7969466136476235E-2</v>
      </c>
      <c r="J798" s="39" t="s">
        <v>164</v>
      </c>
    </row>
    <row r="799" spans="1:10" x14ac:dyDescent="0.35">
      <c r="A799" s="2" t="str">
        <f>IF(D799=List!$A$2,List!$B$2,IF(D799=List!$A$3,List!$B$3,IF(D799=List!$A$4,List!$B$4,IF(D799=List!$A$5,List!$B$5,IF(D799=List!$A$6,List!$B$6,IF(D799=List!$A$7,List!$B$7,IF(D799=List!$A$8,List!$B$8,IF(D799=List!$A$9,List!$B$9,IF(D799=List!$A$10,List!$B$10,IF(D799=List!$A$11,List!$B$11,IF(D799=List!$A$12,List!$B$12,IF(D799=List!$A$13,List!$B$13,IF(D799=List!$A$14,List!$B$14,IF(D799=List!$A$15,List!$B$15,IF(D799=List!$A$16,List!$B$16,IF(D799=List!$A$17,List!$B$17,0))))))))))))))))</f>
        <v>M</v>
      </c>
      <c r="B799" s="10" t="str">
        <f t="shared" si="83"/>
        <v>43810M</v>
      </c>
      <c r="C799" s="55">
        <v>43810</v>
      </c>
      <c r="D799" s="39" t="s">
        <v>160</v>
      </c>
      <c r="E799" s="39">
        <v>29.8856</v>
      </c>
      <c r="F799" s="39">
        <v>95.732100000000003</v>
      </c>
      <c r="G799" s="39">
        <v>33.009799999999998</v>
      </c>
      <c r="H799" s="10">
        <f t="shared" si="84"/>
        <v>47.446713189007738</v>
      </c>
      <c r="I799" s="9">
        <f t="shared" si="85"/>
        <v>4.7446713189007839E-2</v>
      </c>
      <c r="J799" s="39" t="s">
        <v>164</v>
      </c>
    </row>
    <row r="800" spans="1:10" x14ac:dyDescent="0.35">
      <c r="A800" s="2" t="str">
        <f>IF(D800=List!$A$2,List!$B$2,IF(D800=List!$A$3,List!$B$3,IF(D800=List!$A$4,List!$B$4,IF(D800=List!$A$5,List!$B$5,IF(D800=List!$A$6,List!$B$6,IF(D800=List!$A$7,List!$B$7,IF(D800=List!$A$8,List!$B$8,IF(D800=List!$A$9,List!$B$9,IF(D800=List!$A$10,List!$B$10,IF(D800=List!$A$11,List!$B$11,IF(D800=List!$A$12,List!$B$12,IF(D800=List!$A$13,List!$B$13,IF(D800=List!$A$14,List!$B$14,IF(D800=List!$A$15,List!$B$15,IF(D800=List!$A$16,List!$B$16,IF(D800=List!$A$17,List!$B$17,0))))))))))))))))</f>
        <v>C</v>
      </c>
      <c r="B800" s="10" t="str">
        <f t="shared" si="83"/>
        <v>43810C</v>
      </c>
      <c r="C800" s="55">
        <v>43810</v>
      </c>
      <c r="D800" s="39" t="s">
        <v>96</v>
      </c>
      <c r="E800" s="39">
        <v>27.830100000000002</v>
      </c>
      <c r="F800" s="39">
        <v>99.391199999999998</v>
      </c>
      <c r="G800" s="39">
        <v>28.077500000000001</v>
      </c>
      <c r="H800" s="10">
        <f t="shared" si="84"/>
        <v>3.457185537952868</v>
      </c>
      <c r="I800" s="9">
        <f t="shared" si="85"/>
        <v>3.4571855379528227E-3</v>
      </c>
      <c r="J800" s="39" t="s">
        <v>164</v>
      </c>
    </row>
    <row r="801" spans="1:10" x14ac:dyDescent="0.35">
      <c r="A801" s="2" t="str">
        <f>IF(D801=List!$A$2,List!$B$2,IF(D801=List!$A$3,List!$B$3,IF(D801=List!$A$4,List!$B$4,IF(D801=List!$A$5,List!$B$5,IF(D801=List!$A$6,List!$B$6,IF(D801=List!$A$7,List!$B$7,IF(D801=List!$A$8,List!$B$8,IF(D801=List!$A$9,List!$B$9,IF(D801=List!$A$10,List!$B$10,IF(D801=List!$A$11,List!$B$11,IF(D801=List!$A$12,List!$B$12,IF(D801=List!$A$13,List!$B$13,IF(D801=List!$A$14,List!$B$14,IF(D801=List!$A$15,List!$B$15,IF(D801=List!$A$16,List!$B$16,IF(D801=List!$A$17,List!$B$17,0))))))))))))))))</f>
        <v>A</v>
      </c>
      <c r="B801" s="10" t="str">
        <f t="shared" si="83"/>
        <v>43812A</v>
      </c>
      <c r="C801" s="55">
        <v>43812</v>
      </c>
      <c r="D801" s="39" t="s">
        <v>76</v>
      </c>
      <c r="E801" s="39">
        <v>29.9009</v>
      </c>
      <c r="F801" s="39">
        <v>92.285399999999996</v>
      </c>
      <c r="G801" s="39">
        <v>30.566600000000001</v>
      </c>
      <c r="H801" s="10">
        <f t="shared" si="84"/>
        <v>10.670919859901115</v>
      </c>
      <c r="I801" s="9">
        <f t="shared" si="85"/>
        <v>1.0670919859901096E-2</v>
      </c>
      <c r="J801" s="39" t="s">
        <v>164</v>
      </c>
    </row>
    <row r="802" spans="1:10" x14ac:dyDescent="0.35">
      <c r="A802" s="2" t="str">
        <f>IF(D802=List!$A$2,List!$B$2,IF(D802=List!$A$3,List!$B$3,IF(D802=List!$A$4,List!$B$4,IF(D802=List!$A$5,List!$B$5,IF(D802=List!$A$6,List!$B$6,IF(D802=List!$A$7,List!$B$7,IF(D802=List!$A$8,List!$B$8,IF(D802=List!$A$9,List!$B$9,IF(D802=List!$A$10,List!$B$10,IF(D802=List!$A$11,List!$B$11,IF(D802=List!$A$12,List!$B$12,IF(D802=List!$A$13,List!$B$13,IF(D802=List!$A$14,List!$B$14,IF(D802=List!$A$15,List!$B$15,IF(D802=List!$A$16,List!$B$16,IF(D802=List!$A$17,List!$B$17,0))))))))))))))))</f>
        <v>B</v>
      </c>
      <c r="B802" s="10" t="str">
        <f t="shared" si="83"/>
        <v>43812B</v>
      </c>
      <c r="C802" s="55">
        <v>43812</v>
      </c>
      <c r="D802" s="39" t="s">
        <v>77</v>
      </c>
      <c r="E802" s="39">
        <v>30.802399999999999</v>
      </c>
      <c r="F802" s="39">
        <v>80.810699999999997</v>
      </c>
      <c r="G802" s="39">
        <v>31.0549</v>
      </c>
      <c r="H802" s="10">
        <f t="shared" si="84"/>
        <v>5.0491618391347295</v>
      </c>
      <c r="I802" s="9">
        <f t="shared" si="85"/>
        <v>5.0491618391348414E-3</v>
      </c>
      <c r="J802" s="39" t="s">
        <v>164</v>
      </c>
    </row>
    <row r="803" spans="1:10" x14ac:dyDescent="0.35">
      <c r="A803" s="2" t="str">
        <f>IF(D803=List!$A$2,List!$B$2,IF(D803=List!$A$3,List!$B$3,IF(D803=List!$A$4,List!$B$4,IF(D803=List!$A$5,List!$B$5,IF(D803=List!$A$6,List!$B$6,IF(D803=List!$A$7,List!$B$7,IF(D803=List!$A$8,List!$B$8,IF(D803=List!$A$9,List!$B$9,IF(D803=List!$A$10,List!$B$10,IF(D803=List!$A$11,List!$B$11,IF(D803=List!$A$12,List!$B$12,IF(D803=List!$A$13,List!$B$13,IF(D803=List!$A$14,List!$B$14,IF(D803=List!$A$15,List!$B$15,IF(D803=List!$A$16,List!$B$16,IF(D803=List!$A$17,List!$B$17,0))))))))))))))))</f>
        <v>J</v>
      </c>
      <c r="B803" s="10" t="str">
        <f t="shared" si="83"/>
        <v>43812J</v>
      </c>
      <c r="C803" s="55">
        <v>43812</v>
      </c>
      <c r="D803" s="39" t="s">
        <v>78</v>
      </c>
      <c r="E803" s="39">
        <v>29.382999999999999</v>
      </c>
      <c r="F803" s="39">
        <v>81.1083</v>
      </c>
      <c r="G803" s="39">
        <v>31.836500000000001</v>
      </c>
      <c r="H803" s="10">
        <f t="shared" si="84"/>
        <v>47.4332676659198</v>
      </c>
      <c r="I803" s="9">
        <f t="shared" si="85"/>
        <v>4.743326766591982E-2</v>
      </c>
      <c r="J803" s="39" t="s">
        <v>164</v>
      </c>
    </row>
    <row r="804" spans="1:10" x14ac:dyDescent="0.35">
      <c r="A804" s="2" t="str">
        <f>IF(D804=List!$A$2,List!$B$2,IF(D804=List!$A$3,List!$B$3,IF(D804=List!$A$4,List!$B$4,IF(D804=List!$A$5,List!$B$5,IF(D804=List!$A$6,List!$B$6,IF(D804=List!$A$7,List!$B$7,IF(D804=List!$A$8,List!$B$8,IF(D804=List!$A$9,List!$B$9,IF(D804=List!$A$10,List!$B$10,IF(D804=List!$A$11,List!$B$11,IF(D804=List!$A$12,List!$B$12,IF(D804=List!$A$13,List!$B$13,IF(D804=List!$A$14,List!$B$14,IF(D804=List!$A$15,List!$B$15,IF(D804=List!$A$16,List!$B$16,IF(D804=List!$A$17,List!$B$17,0))))))))))))))))</f>
        <v>K</v>
      </c>
      <c r="B804" s="10" t="str">
        <f t="shared" si="83"/>
        <v>43812K</v>
      </c>
      <c r="C804" s="55">
        <v>43812</v>
      </c>
      <c r="D804" s="39" t="s">
        <v>138</v>
      </c>
      <c r="E804" s="39">
        <v>30.8903</v>
      </c>
      <c r="F804" s="39">
        <v>90.703699999999998</v>
      </c>
      <c r="G804" s="39">
        <v>33.893599999999999</v>
      </c>
      <c r="H804" s="10">
        <f t="shared" si="84"/>
        <v>50.211156697328683</v>
      </c>
      <c r="I804" s="9">
        <f t="shared" si="85"/>
        <v>5.0211156697328785E-2</v>
      </c>
      <c r="J804" s="39" t="s">
        <v>164</v>
      </c>
    </row>
    <row r="805" spans="1:10" x14ac:dyDescent="0.35">
      <c r="A805" s="2" t="str">
        <f>IF(D805=List!$A$2,List!$B$2,IF(D805=List!$A$3,List!$B$3,IF(D805=List!$A$4,List!$B$4,IF(D805=List!$A$5,List!$B$5,IF(D805=List!$A$6,List!$B$6,IF(D805=List!$A$7,List!$B$7,IF(D805=List!$A$8,List!$B$8,IF(D805=List!$A$9,List!$B$9,IF(D805=List!$A$10,List!$B$10,IF(D805=List!$A$11,List!$B$11,IF(D805=List!$A$12,List!$B$12,IF(D805=List!$A$13,List!$B$13,IF(D805=List!$A$14,List!$B$14,IF(D805=List!$A$15,List!$B$15,IF(D805=List!$A$16,List!$B$16,IF(D805=List!$A$17,List!$B$17,0))))))))))))))))</f>
        <v>A</v>
      </c>
      <c r="B805" s="10" t="str">
        <f t="shared" si="83"/>
        <v>43815A</v>
      </c>
      <c r="C805" s="55">
        <v>43815</v>
      </c>
      <c r="D805" s="39" t="s">
        <v>76</v>
      </c>
      <c r="E805" s="39">
        <v>29.901399999999999</v>
      </c>
      <c r="F805" s="39">
        <v>90.780900000000003</v>
      </c>
      <c r="G805" s="39">
        <v>30.355</v>
      </c>
      <c r="H805" s="10">
        <f t="shared" si="84"/>
        <v>7.4507839256235924</v>
      </c>
      <c r="I805" s="9">
        <f t="shared" si="85"/>
        <v>7.4507839256237052E-3</v>
      </c>
      <c r="J805" s="39" t="s">
        <v>164</v>
      </c>
    </row>
    <row r="806" spans="1:10" x14ac:dyDescent="0.35">
      <c r="A806" s="2" t="str">
        <f>IF(D806=List!$A$2,List!$B$2,IF(D806=List!$A$3,List!$B$3,IF(D806=List!$A$4,List!$B$4,IF(D806=List!$A$5,List!$B$5,IF(D806=List!$A$6,List!$B$6,IF(D806=List!$A$7,List!$B$7,IF(D806=List!$A$8,List!$B$8,IF(D806=List!$A$9,List!$B$9,IF(D806=List!$A$10,List!$B$10,IF(D806=List!$A$11,List!$B$11,IF(D806=List!$A$12,List!$B$12,IF(D806=List!$A$13,List!$B$13,IF(D806=List!$A$14,List!$B$14,IF(D806=List!$A$15,List!$B$15,IF(D806=List!$A$16,List!$B$16,IF(D806=List!$A$17,List!$B$17,0))))))))))))))))</f>
        <v>B</v>
      </c>
      <c r="B806" s="10" t="str">
        <f t="shared" si="83"/>
        <v>43815B</v>
      </c>
      <c r="C806" s="55">
        <v>43815</v>
      </c>
      <c r="D806" s="39" t="s">
        <v>77</v>
      </c>
      <c r="E806" s="39">
        <v>30.800699999999999</v>
      </c>
      <c r="F806" s="39">
        <v>86.995500000000007</v>
      </c>
      <c r="G806" s="39">
        <v>31.166399999999999</v>
      </c>
      <c r="H806" s="10">
        <f t="shared" si="84"/>
        <v>6.5077195754767407</v>
      </c>
      <c r="I806" s="9">
        <f t="shared" si="85"/>
        <v>6.5077195754766892E-3</v>
      </c>
      <c r="J806" s="39" t="s">
        <v>164</v>
      </c>
    </row>
    <row r="807" spans="1:10" x14ac:dyDescent="0.35">
      <c r="A807" s="2" t="str">
        <f>IF(D807=List!$A$2,List!$B$2,IF(D807=List!$A$3,List!$B$3,IF(D807=List!$A$4,List!$B$4,IF(D807=List!$A$5,List!$B$5,IF(D807=List!$A$6,List!$B$6,IF(D807=List!$A$7,List!$B$7,IF(D807=List!$A$8,List!$B$8,IF(D807=List!$A$9,List!$B$9,IF(D807=List!$A$10,List!$B$10,IF(D807=List!$A$11,List!$B$11,IF(D807=List!$A$12,List!$B$12,IF(D807=List!$A$13,List!$B$13,IF(D807=List!$A$14,List!$B$14,IF(D807=List!$A$15,List!$B$15,IF(D807=List!$A$16,List!$B$16,IF(D807=List!$A$17,List!$B$17,0))))))))))))))))</f>
        <v>J</v>
      </c>
      <c r="B807" s="10" t="str">
        <f t="shared" si="83"/>
        <v>43815J</v>
      </c>
      <c r="C807" s="55">
        <v>43815</v>
      </c>
      <c r="D807" s="39" t="s">
        <v>78</v>
      </c>
      <c r="E807" s="39">
        <v>29.382000000000001</v>
      </c>
      <c r="F807" s="39">
        <v>91.976699999999994</v>
      </c>
      <c r="G807" s="39">
        <v>32.589599999999997</v>
      </c>
      <c r="H807" s="10">
        <f t="shared" si="84"/>
        <v>51.243955159142814</v>
      </c>
      <c r="I807" s="9">
        <f t="shared" si="85"/>
        <v>5.1243955159142707E-2</v>
      </c>
      <c r="J807" s="39" t="s">
        <v>164</v>
      </c>
    </row>
    <row r="808" spans="1:10" x14ac:dyDescent="0.35">
      <c r="A808" s="2" t="str">
        <f>IF(D808=List!$A$2,List!$B$2,IF(D808=List!$A$3,List!$B$3,IF(D808=List!$A$4,List!$B$4,IF(D808=List!$A$5,List!$B$5,IF(D808=List!$A$6,List!$B$6,IF(D808=List!$A$7,List!$B$7,IF(D808=List!$A$8,List!$B$8,IF(D808=List!$A$9,List!$B$9,IF(D808=List!$A$10,List!$B$10,IF(D808=List!$A$11,List!$B$11,IF(D808=List!$A$12,List!$B$12,IF(D808=List!$A$13,List!$B$13,IF(D808=List!$A$14,List!$B$14,IF(D808=List!$A$15,List!$B$15,IF(D808=List!$A$16,List!$B$16,IF(D808=List!$A$17,List!$B$17,0))))))))))))))))</f>
        <v>K</v>
      </c>
      <c r="B808" s="10" t="str">
        <f t="shared" si="83"/>
        <v>43815K</v>
      </c>
      <c r="C808" s="55">
        <v>43815</v>
      </c>
      <c r="D808" s="39" t="s">
        <v>138</v>
      </c>
      <c r="E808" s="39">
        <v>30.8887</v>
      </c>
      <c r="F808" s="39">
        <v>80.245800000000003</v>
      </c>
      <c r="G808" s="39">
        <v>33.313400000000001</v>
      </c>
      <c r="H808" s="10">
        <f t="shared" si="84"/>
        <v>49.12565770679398</v>
      </c>
      <c r="I808" s="9">
        <f t="shared" si="85"/>
        <v>4.9125657706794001E-2</v>
      </c>
      <c r="J808" s="39" t="s">
        <v>164</v>
      </c>
    </row>
    <row r="809" spans="1:10" x14ac:dyDescent="0.35">
      <c r="A809" s="2" t="str">
        <f>IF(D809=List!$A$2,List!$B$2,IF(D809=List!$A$3,List!$B$3,IF(D809=List!$A$4,List!$B$4,IF(D809=List!$A$5,List!$B$5,IF(D809=List!$A$6,List!$B$6,IF(D809=List!$A$7,List!$B$7,IF(D809=List!$A$8,List!$B$8,IF(D809=List!$A$9,List!$B$9,IF(D809=List!$A$10,List!$B$10,IF(D809=List!$A$11,List!$B$11,IF(D809=List!$A$12,List!$B$12,IF(D809=List!$A$13,List!$B$13,IF(D809=List!$A$14,List!$B$14,IF(D809=List!$A$15,List!$B$15,IF(D809=List!$A$16,List!$B$16,IF(D809=List!$A$17,List!$B$17,0))))))))))))))))</f>
        <v>L</v>
      </c>
      <c r="B809" s="10" t="str">
        <f t="shared" si="83"/>
        <v>43815L</v>
      </c>
      <c r="C809" s="55">
        <v>43815</v>
      </c>
      <c r="D809" s="39" t="s">
        <v>140</v>
      </c>
      <c r="E809" s="39">
        <v>31.635999999999999</v>
      </c>
      <c r="F809" s="39">
        <v>96.884600000000006</v>
      </c>
      <c r="G809" s="39">
        <v>35.118499999999997</v>
      </c>
      <c r="H809" s="10">
        <f t="shared" si="84"/>
        <v>53.372792672946204</v>
      </c>
      <c r="I809" s="9">
        <f t="shared" si="85"/>
        <v>5.3372792672946257E-2</v>
      </c>
      <c r="J809" s="39" t="s">
        <v>164</v>
      </c>
    </row>
    <row r="810" spans="1:10" x14ac:dyDescent="0.35">
      <c r="A810" s="2" t="str">
        <f>IF(D810=List!$A$2,List!$B$2,IF(D810=List!$A$3,List!$B$3,IF(D810=List!$A$4,List!$B$4,IF(D810=List!$A$5,List!$B$5,IF(D810=List!$A$6,List!$B$6,IF(D810=List!$A$7,List!$B$7,IF(D810=List!$A$8,List!$B$8,IF(D810=List!$A$9,List!$B$9,IF(D810=List!$A$10,List!$B$10,IF(D810=List!$A$11,List!$B$11,IF(D810=List!$A$12,List!$B$12,IF(D810=List!$A$13,List!$B$13,IF(D810=List!$A$14,List!$B$14,IF(D810=List!$A$15,List!$B$15,IF(D810=List!$A$16,List!$B$16,IF(D810=List!$A$17,List!$B$17,0))))))))))))))))</f>
        <v>O</v>
      </c>
      <c r="B810" s="10" t="str">
        <f t="shared" ref="B810:B873" si="86">+CONCATENATE(C810,A810)</f>
        <v>43815O</v>
      </c>
      <c r="C810" s="55">
        <v>43815</v>
      </c>
      <c r="D810" s="39" t="s">
        <v>188</v>
      </c>
      <c r="E810" s="39">
        <v>27.833100000000002</v>
      </c>
      <c r="F810" s="39">
        <v>71.959400000000002</v>
      </c>
      <c r="G810" s="39">
        <v>48.195</v>
      </c>
      <c r="H810" s="10">
        <f t="shared" ref="H810:H866" si="87">IFERROR((G810-E810)/(F810-E810)*1000,0)</f>
        <v>461.44589507844523</v>
      </c>
      <c r="I810" s="9">
        <f t="shared" ref="I810:I866" si="88">IFERROR(1-(F810-G810)/(F810-E810),0)</f>
        <v>0.46144589507844525</v>
      </c>
      <c r="J810" s="39" t="s">
        <v>164</v>
      </c>
    </row>
    <row r="811" spans="1:10" x14ac:dyDescent="0.35">
      <c r="A811" s="2" t="str">
        <f>IF(D811=List!$A$2,List!$B$2,IF(D811=List!$A$3,List!$B$3,IF(D811=List!$A$4,List!$B$4,IF(D811=List!$A$5,List!$B$5,IF(D811=List!$A$6,List!$B$6,IF(D811=List!$A$7,List!$B$7,IF(D811=List!$A$8,List!$B$8,IF(D811=List!$A$9,List!$B$9,IF(D811=List!$A$10,List!$B$10,IF(D811=List!$A$11,List!$B$11,IF(D811=List!$A$12,List!$B$12,IF(D811=List!$A$13,List!$B$13,IF(D811=List!$A$14,List!$B$14,IF(D811=List!$A$15,List!$B$15,IF(D811=List!$A$16,List!$B$16,IF(D811=List!$A$17,List!$B$17,0))))))))))))))))</f>
        <v>N</v>
      </c>
      <c r="B811" s="10" t="str">
        <f t="shared" si="86"/>
        <v>43816N</v>
      </c>
      <c r="C811" s="55">
        <v>43816</v>
      </c>
      <c r="D811" s="39" t="s">
        <v>187</v>
      </c>
      <c r="E811" s="39">
        <v>27.836200000000002</v>
      </c>
      <c r="F811" s="39">
        <v>71.0274</v>
      </c>
      <c r="G811" s="39">
        <v>38.170299999999997</v>
      </c>
      <c r="H811" s="10">
        <f t="shared" si="87"/>
        <v>239.26401674415152</v>
      </c>
      <c r="I811" s="9">
        <f t="shared" si="88"/>
        <v>0.23926401674415143</v>
      </c>
      <c r="J811" s="39" t="s">
        <v>239</v>
      </c>
    </row>
    <row r="812" spans="1:10" x14ac:dyDescent="0.35">
      <c r="A812" s="2" t="str">
        <f>IF(D812=List!$A$2,List!$B$2,IF(D812=List!$A$3,List!$B$3,IF(D812=List!$A$4,List!$B$4,IF(D812=List!$A$5,List!$B$5,IF(D812=List!$A$6,List!$B$6,IF(D812=List!$A$7,List!$B$7,IF(D812=List!$A$8,List!$B$8,IF(D812=List!$A$9,List!$B$9,IF(D812=List!$A$10,List!$B$10,IF(D812=List!$A$11,List!$B$11,IF(D812=List!$A$12,List!$B$12,IF(D812=List!$A$13,List!$B$13,IF(D812=List!$A$14,List!$B$14,IF(D812=List!$A$15,List!$B$15,IF(D812=List!$A$16,List!$B$16,IF(D812=List!$A$17,List!$B$17,0))))))))))))))))</f>
        <v>A</v>
      </c>
      <c r="B812" s="10" t="str">
        <f t="shared" si="86"/>
        <v>43817A</v>
      </c>
      <c r="C812" s="55">
        <v>43817</v>
      </c>
      <c r="D812" s="39" t="s">
        <v>76</v>
      </c>
      <c r="E812" s="39">
        <v>30.798200000000001</v>
      </c>
      <c r="F812" s="39">
        <v>91.706400000000002</v>
      </c>
      <c r="G812" s="39">
        <v>31.214700000000001</v>
      </c>
      <c r="H812" s="10">
        <f t="shared" si="87"/>
        <v>6.8381597223362238</v>
      </c>
      <c r="I812" s="9">
        <f t="shared" si="88"/>
        <v>6.8381597223362567E-3</v>
      </c>
      <c r="J812" s="39" t="s">
        <v>164</v>
      </c>
    </row>
    <row r="813" spans="1:10" x14ac:dyDescent="0.35">
      <c r="A813" s="2" t="str">
        <f>IF(D813=List!$A$2,List!$B$2,IF(D813=List!$A$3,List!$B$3,IF(D813=List!$A$4,List!$B$4,IF(D813=List!$A$5,List!$B$5,IF(D813=List!$A$6,List!$B$6,IF(D813=List!$A$7,List!$B$7,IF(D813=List!$A$8,List!$B$8,IF(D813=List!$A$9,List!$B$9,IF(D813=List!$A$10,List!$B$10,IF(D813=List!$A$11,List!$B$11,IF(D813=List!$A$12,List!$B$12,IF(D813=List!$A$13,List!$B$13,IF(D813=List!$A$14,List!$B$14,IF(D813=List!$A$15,List!$B$15,IF(D813=List!$A$16,List!$B$16,IF(D813=List!$A$17,List!$B$17,0))))))))))))))))</f>
        <v>B</v>
      </c>
      <c r="B813" s="10" t="str">
        <f t="shared" si="86"/>
        <v>43817B</v>
      </c>
      <c r="C813" s="55">
        <v>43817</v>
      </c>
      <c r="D813" s="39" t="s">
        <v>77</v>
      </c>
      <c r="E813" s="39">
        <v>29.886500000000002</v>
      </c>
      <c r="F813" s="39">
        <v>93.959199999999996</v>
      </c>
      <c r="G813" s="39">
        <v>30.328499999999998</v>
      </c>
      <c r="H813" s="10">
        <f t="shared" si="87"/>
        <v>6.898413833036483</v>
      </c>
      <c r="I813" s="9">
        <f t="shared" si="88"/>
        <v>6.8984138330365763E-3</v>
      </c>
      <c r="J813" s="39" t="s">
        <v>164</v>
      </c>
    </row>
    <row r="814" spans="1:10" x14ac:dyDescent="0.35">
      <c r="A814" s="2" t="str">
        <f>IF(D814=List!$A$2,List!$B$2,IF(D814=List!$A$3,List!$B$3,IF(D814=List!$A$4,List!$B$4,IF(D814=List!$A$5,List!$B$5,IF(D814=List!$A$6,List!$B$6,IF(D814=List!$A$7,List!$B$7,IF(D814=List!$A$8,List!$B$8,IF(D814=List!$A$9,List!$B$9,IF(D814=List!$A$10,List!$B$10,IF(D814=List!$A$11,List!$B$11,IF(D814=List!$A$12,List!$B$12,IF(D814=List!$A$13,List!$B$13,IF(D814=List!$A$14,List!$B$14,IF(D814=List!$A$15,List!$B$15,IF(D814=List!$A$16,List!$B$16,IF(D814=List!$A$17,List!$B$17,0))))))))))))))))</f>
        <v>J</v>
      </c>
      <c r="B814" s="10" t="str">
        <f t="shared" si="86"/>
        <v>43817J</v>
      </c>
      <c r="C814" s="55">
        <v>43817</v>
      </c>
      <c r="D814" s="39" t="s">
        <v>78</v>
      </c>
      <c r="E814" s="39">
        <v>29.3735</v>
      </c>
      <c r="F814" s="39">
        <v>93.976500000000001</v>
      </c>
      <c r="G814" s="39">
        <v>32.689700000000002</v>
      </c>
      <c r="H814" s="10">
        <f t="shared" si="87"/>
        <v>51.33198148692788</v>
      </c>
      <c r="I814" s="9">
        <f t="shared" si="88"/>
        <v>5.1331981486927969E-2</v>
      </c>
      <c r="J814" s="39" t="s">
        <v>164</v>
      </c>
    </row>
    <row r="815" spans="1:10" x14ac:dyDescent="0.35">
      <c r="A815" s="2" t="str">
        <f>IF(D815=List!$A$2,List!$B$2,IF(D815=List!$A$3,List!$B$3,IF(D815=List!$A$4,List!$B$4,IF(D815=List!$A$5,List!$B$5,IF(D815=List!$A$6,List!$B$6,IF(D815=List!$A$7,List!$B$7,IF(D815=List!$A$8,List!$B$8,IF(D815=List!$A$9,List!$B$9,IF(D815=List!$A$10,List!$B$10,IF(D815=List!$A$11,List!$B$11,IF(D815=List!$A$12,List!$B$12,IF(D815=List!$A$13,List!$B$13,IF(D815=List!$A$14,List!$B$14,IF(D815=List!$A$15,List!$B$15,IF(D815=List!$A$16,List!$B$16,IF(D815=List!$A$17,List!$B$17,0))))))))))))))))</f>
        <v>K</v>
      </c>
      <c r="B815" s="10" t="str">
        <f t="shared" si="86"/>
        <v>43817K</v>
      </c>
      <c r="C815" s="55">
        <v>43817</v>
      </c>
      <c r="D815" s="39" t="s">
        <v>138</v>
      </c>
      <c r="E815" s="39">
        <v>30.887499999999999</v>
      </c>
      <c r="F815" s="39">
        <v>90.253</v>
      </c>
      <c r="G815" s="39">
        <v>34.704099999999997</v>
      </c>
      <c r="H815" s="10">
        <f t="shared" si="87"/>
        <v>64.289865325820514</v>
      </c>
      <c r="I815" s="9">
        <f t="shared" si="88"/>
        <v>6.4289865325820483E-2</v>
      </c>
      <c r="J815" s="39" t="s">
        <v>164</v>
      </c>
    </row>
    <row r="816" spans="1:10" x14ac:dyDescent="0.35">
      <c r="A816" s="2" t="str">
        <f>IF(D816=List!$A$2,List!$B$2,IF(D816=List!$A$3,List!$B$3,IF(D816=List!$A$4,List!$B$4,IF(D816=List!$A$5,List!$B$5,IF(D816=List!$A$6,List!$B$6,IF(D816=List!$A$7,List!$B$7,IF(D816=List!$A$8,List!$B$8,IF(D816=List!$A$9,List!$B$9,IF(D816=List!$A$10,List!$B$10,IF(D816=List!$A$11,List!$B$11,IF(D816=List!$A$12,List!$B$12,IF(D816=List!$A$13,List!$B$13,IF(D816=List!$A$14,List!$B$14,IF(D816=List!$A$15,List!$B$15,IF(D816=List!$A$16,List!$B$16,IF(D816=List!$A$17,List!$B$17,0))))))))))))))))</f>
        <v>L</v>
      </c>
      <c r="B816" s="10" t="str">
        <f t="shared" si="86"/>
        <v>43817L</v>
      </c>
      <c r="C816" s="55">
        <v>43817</v>
      </c>
      <c r="D816" s="39" t="s">
        <v>140</v>
      </c>
      <c r="E816" s="39">
        <v>31.626999999999999</v>
      </c>
      <c r="F816" s="39">
        <v>98.671700000000001</v>
      </c>
      <c r="G816" s="39">
        <v>34.801299999999998</v>
      </c>
      <c r="H816" s="10">
        <f t="shared" si="87"/>
        <v>47.3460243688166</v>
      </c>
      <c r="I816" s="9">
        <f t="shared" si="88"/>
        <v>4.734602436881663E-2</v>
      </c>
      <c r="J816" s="39" t="s">
        <v>164</v>
      </c>
    </row>
    <row r="817" spans="1:10" x14ac:dyDescent="0.35">
      <c r="A817" s="2" t="str">
        <f>IF(D817=List!$A$2,List!$B$2,IF(D817=List!$A$3,List!$B$3,IF(D817=List!$A$4,List!$B$4,IF(D817=List!$A$5,List!$B$5,IF(D817=List!$A$6,List!$B$6,IF(D817=List!$A$7,List!$B$7,IF(D817=List!$A$8,List!$B$8,IF(D817=List!$A$9,List!$B$9,IF(D817=List!$A$10,List!$B$10,IF(D817=List!$A$11,List!$B$11,IF(D817=List!$A$12,List!$B$12,IF(D817=List!$A$13,List!$B$13,IF(D817=List!$A$14,List!$B$14,IF(D817=List!$A$15,List!$B$15,IF(D817=List!$A$16,List!$B$16,IF(D817=List!$A$17,List!$B$17,0))))))))))))))))</f>
        <v>A</v>
      </c>
      <c r="B817" s="10" t="str">
        <f t="shared" si="86"/>
        <v>43819A</v>
      </c>
      <c r="C817" s="55">
        <v>43819</v>
      </c>
      <c r="D817" s="39" t="s">
        <v>76</v>
      </c>
      <c r="E817" s="39">
        <v>29.901399999999999</v>
      </c>
      <c r="F817" s="39">
        <v>98.932699999999997</v>
      </c>
      <c r="G817" s="39">
        <v>30.330100000000002</v>
      </c>
      <c r="H817" s="10">
        <f t="shared" si="87"/>
        <v>6.2102263755717004</v>
      </c>
      <c r="I817" s="9">
        <f t="shared" si="88"/>
        <v>6.2102263755717813E-3</v>
      </c>
      <c r="J817" s="39" t="s">
        <v>164</v>
      </c>
    </row>
    <row r="818" spans="1:10" x14ac:dyDescent="0.35">
      <c r="A818" s="2" t="str">
        <f>IF(D818=List!$A$2,List!$B$2,IF(D818=List!$A$3,List!$B$3,IF(D818=List!$A$4,List!$B$4,IF(D818=List!$A$5,List!$B$5,IF(D818=List!$A$6,List!$B$6,IF(D818=List!$A$7,List!$B$7,IF(D818=List!$A$8,List!$B$8,IF(D818=List!$A$9,List!$B$9,IF(D818=List!$A$10,List!$B$10,IF(D818=List!$A$11,List!$B$11,IF(D818=List!$A$12,List!$B$12,IF(D818=List!$A$13,List!$B$13,IF(D818=List!$A$14,List!$B$14,IF(D818=List!$A$15,List!$B$15,IF(D818=List!$A$16,List!$B$16,IF(D818=List!$A$17,List!$B$17,0))))))))))))))))</f>
        <v>B</v>
      </c>
      <c r="B818" s="10" t="str">
        <f t="shared" si="86"/>
        <v>43819B</v>
      </c>
      <c r="C818" s="55">
        <v>43819</v>
      </c>
      <c r="D818" s="39" t="s">
        <v>77</v>
      </c>
      <c r="E818" s="39">
        <v>30.802800000000001</v>
      </c>
      <c r="F818" s="39">
        <v>102.6382</v>
      </c>
      <c r="G818" s="39">
        <v>31.1447</v>
      </c>
      <c r="H818" s="10">
        <f t="shared" si="87"/>
        <v>4.7594918382858458</v>
      </c>
      <c r="I818" s="9">
        <f t="shared" si="88"/>
        <v>4.7594918382858342E-3</v>
      </c>
      <c r="J818" s="39" t="s">
        <v>164</v>
      </c>
    </row>
    <row r="819" spans="1:10" x14ac:dyDescent="0.35">
      <c r="A819" s="2" t="str">
        <f>IF(D819=List!$A$2,List!$B$2,IF(D819=List!$A$3,List!$B$3,IF(D819=List!$A$4,List!$B$4,IF(D819=List!$A$5,List!$B$5,IF(D819=List!$A$6,List!$B$6,IF(D819=List!$A$7,List!$B$7,IF(D819=List!$A$8,List!$B$8,IF(D819=List!$A$9,List!$B$9,IF(D819=List!$A$10,List!$B$10,IF(D819=List!$A$11,List!$B$11,IF(D819=List!$A$12,List!$B$12,IF(D819=List!$A$13,List!$B$13,IF(D819=List!$A$14,List!$B$14,IF(D819=List!$A$15,List!$B$15,IF(D819=List!$A$16,List!$B$16,IF(D819=List!$A$17,List!$B$17,0))))))))))))))))</f>
        <v>J</v>
      </c>
      <c r="B819" s="10" t="str">
        <f t="shared" si="86"/>
        <v>43819J</v>
      </c>
      <c r="C819" s="55">
        <v>43819</v>
      </c>
      <c r="D819" s="39" t="s">
        <v>78</v>
      </c>
      <c r="E819" s="39">
        <v>29.3813</v>
      </c>
      <c r="F819" s="39">
        <v>96.543700000000001</v>
      </c>
      <c r="G819" s="39">
        <v>33.059100000000001</v>
      </c>
      <c r="H819" s="10">
        <f t="shared" si="87"/>
        <v>54.759806081974453</v>
      </c>
      <c r="I819" s="9">
        <f t="shared" si="88"/>
        <v>5.4759806081974505E-2</v>
      </c>
      <c r="J819" s="39" t="s">
        <v>164</v>
      </c>
    </row>
    <row r="820" spans="1:10" x14ac:dyDescent="0.35">
      <c r="A820" s="2" t="str">
        <f>IF(D820=List!$A$2,List!$B$2,IF(D820=List!$A$3,List!$B$3,IF(D820=List!$A$4,List!$B$4,IF(D820=List!$A$5,List!$B$5,IF(D820=List!$A$6,List!$B$6,IF(D820=List!$A$7,List!$B$7,IF(D820=List!$A$8,List!$B$8,IF(D820=List!$A$9,List!$B$9,IF(D820=List!$A$10,List!$B$10,IF(D820=List!$A$11,List!$B$11,IF(D820=List!$A$12,List!$B$12,IF(D820=List!$A$13,List!$B$13,IF(D820=List!$A$14,List!$B$14,IF(D820=List!$A$15,List!$B$15,IF(D820=List!$A$16,List!$B$16,IF(D820=List!$A$17,List!$B$17,0))))))))))))))))</f>
        <v>A</v>
      </c>
      <c r="B820" s="10" t="str">
        <f t="shared" si="86"/>
        <v>43822A</v>
      </c>
      <c r="C820" s="55">
        <v>43822</v>
      </c>
      <c r="D820" s="39" t="s">
        <v>76</v>
      </c>
      <c r="E820" s="39">
        <v>29.898499999999999</v>
      </c>
      <c r="F820" s="39">
        <v>96.410300000000007</v>
      </c>
      <c r="G820" s="39">
        <v>30.504300000000001</v>
      </c>
      <c r="H820" s="10">
        <f t="shared" si="87"/>
        <v>9.1081582516185406</v>
      </c>
      <c r="I820" s="9">
        <f t="shared" si="88"/>
        <v>9.1081582516185922E-3</v>
      </c>
      <c r="J820" s="39" t="s">
        <v>164</v>
      </c>
    </row>
    <row r="821" spans="1:10" x14ac:dyDescent="0.35">
      <c r="A821" s="2" t="str">
        <f>IF(D821=List!$A$2,List!$B$2,IF(D821=List!$A$3,List!$B$3,IF(D821=List!$A$4,List!$B$4,IF(D821=List!$A$5,List!$B$5,IF(D821=List!$A$6,List!$B$6,IF(D821=List!$A$7,List!$B$7,IF(D821=List!$A$8,List!$B$8,IF(D821=List!$A$9,List!$B$9,IF(D821=List!$A$10,List!$B$10,IF(D821=List!$A$11,List!$B$11,IF(D821=List!$A$12,List!$B$12,IF(D821=List!$A$13,List!$B$13,IF(D821=List!$A$14,List!$B$14,IF(D821=List!$A$15,List!$B$15,IF(D821=List!$A$16,List!$B$16,IF(D821=List!$A$17,List!$B$17,0))))))))))))))))</f>
        <v>B</v>
      </c>
      <c r="B821" s="10" t="str">
        <f t="shared" si="86"/>
        <v>43822B</v>
      </c>
      <c r="C821" s="55">
        <v>43822</v>
      </c>
      <c r="D821" s="39" t="s">
        <v>77</v>
      </c>
      <c r="E821" s="39">
        <v>30.8002</v>
      </c>
      <c r="F821" s="39">
        <v>100.3382</v>
      </c>
      <c r="G821" s="39">
        <v>31.184000000000001</v>
      </c>
      <c r="H821" s="10">
        <f t="shared" si="87"/>
        <v>5.519284420029348</v>
      </c>
      <c r="I821" s="9">
        <f t="shared" si="88"/>
        <v>5.5192844200292468E-3</v>
      </c>
      <c r="J821" s="39" t="s">
        <v>164</v>
      </c>
    </row>
    <row r="822" spans="1:10" x14ac:dyDescent="0.35">
      <c r="A822" s="2" t="str">
        <f>IF(D822=List!$A$2,List!$B$2,IF(D822=List!$A$3,List!$B$3,IF(D822=List!$A$4,List!$B$4,IF(D822=List!$A$5,List!$B$5,IF(D822=List!$A$6,List!$B$6,IF(D822=List!$A$7,List!$B$7,IF(D822=List!$A$8,List!$B$8,IF(D822=List!$A$9,List!$B$9,IF(D822=List!$A$10,List!$B$10,IF(D822=List!$A$11,List!$B$11,IF(D822=List!$A$12,List!$B$12,IF(D822=List!$A$13,List!$B$13,IF(D822=List!$A$14,List!$B$14,IF(D822=List!$A$15,List!$B$15,IF(D822=List!$A$16,List!$B$16,IF(D822=List!$A$17,List!$B$17,0))))))))))))))))</f>
        <v>J</v>
      </c>
      <c r="B822" s="10" t="str">
        <f t="shared" si="86"/>
        <v>43822J</v>
      </c>
      <c r="C822" s="55">
        <v>43822</v>
      </c>
      <c r="D822" s="39" t="s">
        <v>78</v>
      </c>
      <c r="E822" s="39">
        <v>29.3765</v>
      </c>
      <c r="F822" s="39">
        <v>99.182000000000002</v>
      </c>
      <c r="G822" s="39">
        <v>33.0869</v>
      </c>
      <c r="H822" s="10">
        <f t="shared" si="87"/>
        <v>53.153404817671962</v>
      </c>
      <c r="I822" s="9">
        <f t="shared" si="88"/>
        <v>5.3153404817671834E-2</v>
      </c>
      <c r="J822" s="39" t="s">
        <v>164</v>
      </c>
    </row>
    <row r="823" spans="1:10" x14ac:dyDescent="0.35">
      <c r="A823" s="2" t="str">
        <f>IF(D823=List!$A$2,List!$B$2,IF(D823=List!$A$3,List!$B$3,IF(D823=List!$A$4,List!$B$4,IF(D823=List!$A$5,List!$B$5,IF(D823=List!$A$6,List!$B$6,IF(D823=List!$A$7,List!$B$7,IF(D823=List!$A$8,List!$B$8,IF(D823=List!$A$9,List!$B$9,IF(D823=List!$A$10,List!$B$10,IF(D823=List!$A$11,List!$B$11,IF(D823=List!$A$12,List!$B$12,IF(D823=List!$A$13,List!$B$13,IF(D823=List!$A$14,List!$B$14,IF(D823=List!$A$15,List!$B$15,IF(D823=List!$A$16,List!$B$16,IF(D823=List!$A$17,List!$B$17,0))))))))))))))))</f>
        <v>K</v>
      </c>
      <c r="B823" s="10" t="str">
        <f t="shared" si="86"/>
        <v>43822K</v>
      </c>
      <c r="C823" s="55">
        <v>43822</v>
      </c>
      <c r="D823" s="39" t="s">
        <v>138</v>
      </c>
      <c r="E823" s="39">
        <v>30.8841</v>
      </c>
      <c r="F823" s="39">
        <v>99.470200000000006</v>
      </c>
      <c r="G823" s="39">
        <v>34.740499999999997</v>
      </c>
      <c r="H823" s="10">
        <f t="shared" si="87"/>
        <v>56.227136402273885</v>
      </c>
      <c r="I823" s="9">
        <f t="shared" si="88"/>
        <v>5.6227136402273836E-2</v>
      </c>
      <c r="J823" s="39" t="s">
        <v>164</v>
      </c>
    </row>
    <row r="824" spans="1:10" x14ac:dyDescent="0.35">
      <c r="A824" s="2" t="str">
        <f>IF(D824=List!$A$2,List!$B$2,IF(D824=List!$A$3,List!$B$3,IF(D824=List!$A$4,List!$B$4,IF(D824=List!$A$5,List!$B$5,IF(D824=List!$A$6,List!$B$6,IF(D824=List!$A$7,List!$B$7,IF(D824=List!$A$8,List!$B$8,IF(D824=List!$A$9,List!$B$9,IF(D824=List!$A$10,List!$B$10,IF(D824=List!$A$11,List!$B$11,IF(D824=List!$A$12,List!$B$12,IF(D824=List!$A$13,List!$B$13,IF(D824=List!$A$14,List!$B$14,IF(D824=List!$A$15,List!$B$15,IF(D824=List!$A$16,List!$B$16,IF(D824=List!$A$17,List!$B$17,0))))))))))))))))</f>
        <v>L</v>
      </c>
      <c r="B824" s="10" t="str">
        <f t="shared" si="86"/>
        <v>43822L</v>
      </c>
      <c r="C824" s="55">
        <v>43822</v>
      </c>
      <c r="D824" s="39" t="s">
        <v>140</v>
      </c>
      <c r="E824" s="39">
        <v>31.627199999999998</v>
      </c>
      <c r="F824" s="39">
        <v>95.311999999999998</v>
      </c>
      <c r="G824" s="39">
        <v>35.1175</v>
      </c>
      <c r="H824" s="10">
        <f t="shared" si="87"/>
        <v>54.80585634248677</v>
      </c>
      <c r="I824" s="9">
        <f t="shared" si="88"/>
        <v>5.4805856342486692E-2</v>
      </c>
      <c r="J824" s="39" t="s">
        <v>164</v>
      </c>
    </row>
    <row r="825" spans="1:10" x14ac:dyDescent="0.35">
      <c r="A825" s="2" t="str">
        <f>IF(D825=List!$A$2,List!$B$2,IF(D825=List!$A$3,List!$B$3,IF(D825=List!$A$4,List!$B$4,IF(D825=List!$A$5,List!$B$5,IF(D825=List!$A$6,List!$B$6,IF(D825=List!$A$7,List!$B$7,IF(D825=List!$A$8,List!$B$8,IF(D825=List!$A$9,List!$B$9,IF(D825=List!$A$10,List!$B$10,IF(D825=List!$A$11,List!$B$11,IF(D825=List!$A$12,List!$B$12,IF(D825=List!$A$13,List!$B$13,IF(D825=List!$A$14,List!$B$14,IF(D825=List!$A$15,List!$B$15,IF(D825=List!$A$16,List!$B$16,IF(D825=List!$A$17,List!$B$17,0))))))))))))))))</f>
        <v>N</v>
      </c>
      <c r="B825" s="10" t="str">
        <f t="shared" si="86"/>
        <v>43822N</v>
      </c>
      <c r="C825" s="55">
        <v>43822</v>
      </c>
      <c r="D825" s="39" t="s">
        <v>187</v>
      </c>
      <c r="E825" s="39">
        <v>27.834800000000001</v>
      </c>
      <c r="F825" s="39">
        <v>109.3305</v>
      </c>
      <c r="G825" s="39">
        <v>49.310899999999997</v>
      </c>
      <c r="H825" s="10">
        <f t="shared" si="87"/>
        <v>263.52433318567728</v>
      </c>
      <c r="I825" s="9">
        <f t="shared" si="88"/>
        <v>0.26352433318567725</v>
      </c>
      <c r="J825" s="39" t="s">
        <v>164</v>
      </c>
    </row>
    <row r="826" spans="1:10" x14ac:dyDescent="0.35">
      <c r="A826" s="2" t="str">
        <f>IF(D826=List!$A$2,List!$B$2,IF(D826=List!$A$3,List!$B$3,IF(D826=List!$A$4,List!$B$4,IF(D826=List!$A$5,List!$B$5,IF(D826=List!$A$6,List!$B$6,IF(D826=List!$A$7,List!$B$7,IF(D826=List!$A$8,List!$B$8,IF(D826=List!$A$9,List!$B$9,IF(D826=List!$A$10,List!$B$10,IF(D826=List!$A$11,List!$B$11,IF(D826=List!$A$12,List!$B$12,IF(D826=List!$A$13,List!$B$13,IF(D826=List!$A$14,List!$B$14,IF(D826=List!$A$15,List!$B$15,IF(D826=List!$A$16,List!$B$16,IF(D826=List!$A$17,List!$B$17,0))))))))))))))))</f>
        <v>O</v>
      </c>
      <c r="B826" s="10" t="str">
        <f t="shared" si="86"/>
        <v>43822O</v>
      </c>
      <c r="C826" s="55">
        <v>43822</v>
      </c>
      <c r="D826" s="39" t="s">
        <v>188</v>
      </c>
      <c r="E826" s="39">
        <v>29.876000000000001</v>
      </c>
      <c r="F826" s="39">
        <v>93.016000000000005</v>
      </c>
      <c r="G826" s="39">
        <v>56.946199999999997</v>
      </c>
      <c r="H826" s="10">
        <f t="shared" si="87"/>
        <v>428.73297434273042</v>
      </c>
      <c r="I826" s="9">
        <f t="shared" si="88"/>
        <v>0.42873297434273028</v>
      </c>
      <c r="J826" s="39" t="s">
        <v>164</v>
      </c>
    </row>
    <row r="827" spans="1:10" x14ac:dyDescent="0.35">
      <c r="A827" s="2" t="str">
        <f>IF(D827=List!$A$2,List!$B$2,IF(D827=List!$A$3,List!$B$3,IF(D827=List!$A$4,List!$B$4,IF(D827=List!$A$5,List!$B$5,IF(D827=List!$A$6,List!$B$6,IF(D827=List!$A$7,List!$B$7,IF(D827=List!$A$8,List!$B$8,IF(D827=List!$A$9,List!$B$9,IF(D827=List!$A$10,List!$B$10,IF(D827=List!$A$11,List!$B$11,IF(D827=List!$A$12,List!$B$12,IF(D827=List!$A$13,List!$B$13,IF(D827=List!$A$14,List!$B$14,IF(D827=List!$A$15,List!$B$15,IF(D827=List!$A$16,List!$B$16,IF(D827=List!$A$17,List!$B$17,0))))))))))))))))</f>
        <v>A</v>
      </c>
      <c r="B827" s="10" t="str">
        <f t="shared" si="86"/>
        <v>43824A</v>
      </c>
      <c r="C827" s="55">
        <v>43824</v>
      </c>
      <c r="D827" s="39" t="s">
        <v>76</v>
      </c>
      <c r="E827" s="39">
        <v>29.886399999999998</v>
      </c>
      <c r="F827" s="39">
        <v>102.854</v>
      </c>
      <c r="G827" s="39">
        <v>30.627500000000001</v>
      </c>
      <c r="H827" s="10">
        <f t="shared" si="87"/>
        <v>10.156562638760258</v>
      </c>
      <c r="I827" s="9">
        <f t="shared" si="88"/>
        <v>1.0156562638760303E-2</v>
      </c>
      <c r="J827" s="39" t="s">
        <v>164</v>
      </c>
    </row>
    <row r="828" spans="1:10" x14ac:dyDescent="0.35">
      <c r="A828" s="2" t="str">
        <f>IF(D828=List!$A$2,List!$B$2,IF(D828=List!$A$3,List!$B$3,IF(D828=List!$A$4,List!$B$4,IF(D828=List!$A$5,List!$B$5,IF(D828=List!$A$6,List!$B$6,IF(D828=List!$A$7,List!$B$7,IF(D828=List!$A$8,List!$B$8,IF(D828=List!$A$9,List!$B$9,IF(D828=List!$A$10,List!$B$10,IF(D828=List!$A$11,List!$B$11,IF(D828=List!$A$12,List!$B$12,IF(D828=List!$A$13,List!$B$13,IF(D828=List!$A$14,List!$B$14,IF(D828=List!$A$15,List!$B$15,IF(D828=List!$A$16,List!$B$16,IF(D828=List!$A$17,List!$B$17,0))))))))))))))))</f>
        <v>B</v>
      </c>
      <c r="B828" s="10" t="str">
        <f t="shared" si="86"/>
        <v>43824B</v>
      </c>
      <c r="C828" s="55">
        <v>43824</v>
      </c>
      <c r="D828" s="39" t="s">
        <v>77</v>
      </c>
      <c r="E828" s="39">
        <v>30.791499999999999</v>
      </c>
      <c r="F828" s="39">
        <v>97.374200000000002</v>
      </c>
      <c r="G828" s="39">
        <v>31.276499999999999</v>
      </c>
      <c r="H828" s="10">
        <f t="shared" si="87"/>
        <v>7.2841744176790577</v>
      </c>
      <c r="I828" s="9">
        <f t="shared" si="88"/>
        <v>7.2841744176790346E-3</v>
      </c>
      <c r="J828" s="39" t="s">
        <v>164</v>
      </c>
    </row>
    <row r="829" spans="1:10" x14ac:dyDescent="0.35">
      <c r="A829" s="2" t="str">
        <f>IF(D829=List!$A$2,List!$B$2,IF(D829=List!$A$3,List!$B$3,IF(D829=List!$A$4,List!$B$4,IF(D829=List!$A$5,List!$B$5,IF(D829=List!$A$6,List!$B$6,IF(D829=List!$A$7,List!$B$7,IF(D829=List!$A$8,List!$B$8,IF(D829=List!$A$9,List!$B$9,IF(D829=List!$A$10,List!$B$10,IF(D829=List!$A$11,List!$B$11,IF(D829=List!$A$12,List!$B$12,IF(D829=List!$A$13,List!$B$13,IF(D829=List!$A$14,List!$B$14,IF(D829=List!$A$15,List!$B$15,IF(D829=List!$A$16,List!$B$16,IF(D829=List!$A$17,List!$B$17,0))))))))))))))))</f>
        <v>J</v>
      </c>
      <c r="B829" s="10" t="str">
        <f t="shared" si="86"/>
        <v>43824J</v>
      </c>
      <c r="C829" s="55">
        <v>43824</v>
      </c>
      <c r="D829" s="39" t="s">
        <v>78</v>
      </c>
      <c r="E829" s="39">
        <v>29.368300000000001</v>
      </c>
      <c r="F829" s="39">
        <v>97.641800000000003</v>
      </c>
      <c r="G829" s="39">
        <v>32.706899999999997</v>
      </c>
      <c r="H829" s="10">
        <f t="shared" si="87"/>
        <v>48.900378624209921</v>
      </c>
      <c r="I829" s="9">
        <f t="shared" si="88"/>
        <v>4.8900378624209928E-2</v>
      </c>
      <c r="J829" s="39" t="s">
        <v>164</v>
      </c>
    </row>
    <row r="830" spans="1:10" x14ac:dyDescent="0.35">
      <c r="A830" s="2" t="str">
        <f>IF(D830=List!$A$2,List!$B$2,IF(D830=List!$A$3,List!$B$3,IF(D830=List!$A$4,List!$B$4,IF(D830=List!$A$5,List!$B$5,IF(D830=List!$A$6,List!$B$6,IF(D830=List!$A$7,List!$B$7,IF(D830=List!$A$8,List!$B$8,IF(D830=List!$A$9,List!$B$9,IF(D830=List!$A$10,List!$B$10,IF(D830=List!$A$11,List!$B$11,IF(D830=List!$A$12,List!$B$12,IF(D830=List!$A$13,List!$B$13,IF(D830=List!$A$14,List!$B$14,IF(D830=List!$A$15,List!$B$15,IF(D830=List!$A$16,List!$B$16,IF(D830=List!$A$17,List!$B$17,0))))))))))))))))</f>
        <v>K</v>
      </c>
      <c r="B830" s="10" t="str">
        <f t="shared" si="86"/>
        <v>43824K</v>
      </c>
      <c r="C830" s="55">
        <v>43824</v>
      </c>
      <c r="D830" s="39" t="s">
        <v>138</v>
      </c>
      <c r="E830" s="39">
        <v>30.879300000000001</v>
      </c>
      <c r="F830" s="39">
        <v>107.67910000000001</v>
      </c>
      <c r="G830" s="39">
        <v>34.712899999999998</v>
      </c>
      <c r="H830" s="10">
        <f t="shared" si="87"/>
        <v>49.916796658324586</v>
      </c>
      <c r="I830" s="9">
        <f t="shared" si="88"/>
        <v>4.9916796658324492E-2</v>
      </c>
      <c r="J830" s="39" t="s">
        <v>164</v>
      </c>
    </row>
    <row r="831" spans="1:10" x14ac:dyDescent="0.35">
      <c r="A831" s="2" t="str">
        <f>IF(D831=List!$A$2,List!$B$2,IF(D831=List!$A$3,List!$B$3,IF(D831=List!$A$4,List!$B$4,IF(D831=List!$A$5,List!$B$5,IF(D831=List!$A$6,List!$B$6,IF(D831=List!$A$7,List!$B$7,IF(D831=List!$A$8,List!$B$8,IF(D831=List!$A$9,List!$B$9,IF(D831=List!$A$10,List!$B$10,IF(D831=List!$A$11,List!$B$11,IF(D831=List!$A$12,List!$B$12,IF(D831=List!$A$13,List!$B$13,IF(D831=List!$A$14,List!$B$14,IF(D831=List!$A$15,List!$B$15,IF(D831=List!$A$16,List!$B$16,IF(D831=List!$A$17,List!$B$17,0))))))))))))))))</f>
        <v>L</v>
      </c>
      <c r="B831" s="10" t="str">
        <f t="shared" si="86"/>
        <v>43824L</v>
      </c>
      <c r="C831" s="55">
        <v>43824</v>
      </c>
      <c r="D831" s="39" t="s">
        <v>140</v>
      </c>
      <c r="E831" s="39">
        <v>31.619199999999999</v>
      </c>
      <c r="F831" s="39">
        <v>102.214</v>
      </c>
      <c r="G831" s="39">
        <v>35.143900000000002</v>
      </c>
      <c r="H831" s="10">
        <f t="shared" si="87"/>
        <v>49.928606639582569</v>
      </c>
      <c r="I831" s="9">
        <f t="shared" si="88"/>
        <v>4.9928606639582429E-2</v>
      </c>
      <c r="J831" s="39" t="s">
        <v>164</v>
      </c>
    </row>
    <row r="832" spans="1:10" x14ac:dyDescent="0.35">
      <c r="A832" s="2" t="str">
        <f>IF(D832=List!$A$2,List!$B$2,IF(D832=List!$A$3,List!$B$3,IF(D832=List!$A$4,List!$B$4,IF(D832=List!$A$5,List!$B$5,IF(D832=List!$A$6,List!$B$6,IF(D832=List!$A$7,List!$B$7,IF(D832=List!$A$8,List!$B$8,IF(D832=List!$A$9,List!$B$9,IF(D832=List!$A$10,List!$B$10,IF(D832=List!$A$11,List!$B$11,IF(D832=List!$A$12,List!$B$12,IF(D832=List!$A$13,List!$B$13,IF(D832=List!$A$14,List!$B$14,IF(D832=List!$A$15,List!$B$15,IF(D832=List!$A$16,List!$B$16,IF(D832=List!$A$17,List!$B$17,0))))))))))))))))</f>
        <v>C</v>
      </c>
      <c r="B832" s="10" t="str">
        <f t="shared" si="86"/>
        <v>43824C</v>
      </c>
      <c r="C832" s="55">
        <v>43824</v>
      </c>
      <c r="D832" s="39" t="s">
        <v>96</v>
      </c>
      <c r="E832" s="39">
        <v>29.8675</v>
      </c>
      <c r="F832" s="39">
        <v>103.89749999999999</v>
      </c>
      <c r="G832" s="39">
        <v>30.3093</v>
      </c>
      <c r="H832" s="10">
        <f t="shared" si="87"/>
        <v>5.9678508712684133</v>
      </c>
      <c r="I832" s="9">
        <f t="shared" si="88"/>
        <v>5.9678508712683875E-3</v>
      </c>
      <c r="J832" s="39" t="s">
        <v>164</v>
      </c>
    </row>
    <row r="833" spans="1:10" x14ac:dyDescent="0.35">
      <c r="A833" s="2" t="str">
        <f>IF(D833=List!$A$2,List!$B$2,IF(D833=List!$A$3,List!$B$3,IF(D833=List!$A$4,List!$B$4,IF(D833=List!$A$5,List!$B$5,IF(D833=List!$A$6,List!$B$6,IF(D833=List!$A$7,List!$B$7,IF(D833=List!$A$8,List!$B$8,IF(D833=List!$A$9,List!$B$9,IF(D833=List!$A$10,List!$B$10,IF(D833=List!$A$11,List!$B$11,IF(D833=List!$A$12,List!$B$12,IF(D833=List!$A$13,List!$B$13,IF(D833=List!$A$14,List!$B$14,IF(D833=List!$A$15,List!$B$15,IF(D833=List!$A$16,List!$B$16,IF(D833=List!$A$17,List!$B$17,0))))))))))))))))</f>
        <v>A</v>
      </c>
      <c r="B833" s="10" t="str">
        <f t="shared" si="86"/>
        <v>43826A</v>
      </c>
      <c r="C833" s="55">
        <v>43826</v>
      </c>
      <c r="D833" s="39" t="s">
        <v>76</v>
      </c>
      <c r="E833" s="39">
        <v>29.8795</v>
      </c>
      <c r="F833" s="39">
        <v>102.73350000000001</v>
      </c>
      <c r="G833" s="39">
        <v>30.559699999999999</v>
      </c>
      <c r="H833" s="10">
        <f t="shared" si="87"/>
        <v>9.3364811815411528</v>
      </c>
      <c r="I833" s="9">
        <f t="shared" si="88"/>
        <v>9.3364811815414006E-3</v>
      </c>
      <c r="J833" s="39" t="s">
        <v>164</v>
      </c>
    </row>
    <row r="834" spans="1:10" x14ac:dyDescent="0.35">
      <c r="A834" s="2" t="str">
        <f>IF(D834=List!$A$2,List!$B$2,IF(D834=List!$A$3,List!$B$3,IF(D834=List!$A$4,List!$B$4,IF(D834=List!$A$5,List!$B$5,IF(D834=List!$A$6,List!$B$6,IF(D834=List!$A$7,List!$B$7,IF(D834=List!$A$8,List!$B$8,IF(D834=List!$A$9,List!$B$9,IF(D834=List!$A$10,List!$B$10,IF(D834=List!$A$11,List!$B$11,IF(D834=List!$A$12,List!$B$12,IF(D834=List!$A$13,List!$B$13,IF(D834=List!$A$14,List!$B$14,IF(D834=List!$A$15,List!$B$15,IF(D834=List!$A$16,List!$B$16,IF(D834=List!$A$17,List!$B$17,0))))))))))))))))</f>
        <v>B</v>
      </c>
      <c r="B834" s="10" t="str">
        <f t="shared" si="86"/>
        <v>43826B</v>
      </c>
      <c r="C834" s="55">
        <v>43826</v>
      </c>
      <c r="D834" s="39" t="s">
        <v>77</v>
      </c>
      <c r="E834" s="39">
        <v>30.790800000000001</v>
      </c>
      <c r="F834" s="39">
        <v>101.8201</v>
      </c>
      <c r="G834" s="39">
        <v>31.3187</v>
      </c>
      <c r="H834" s="10">
        <f t="shared" si="87"/>
        <v>7.4321441996471735</v>
      </c>
      <c r="I834" s="9">
        <f t="shared" si="88"/>
        <v>7.4321441996472171E-3</v>
      </c>
      <c r="J834" s="39" t="s">
        <v>164</v>
      </c>
    </row>
    <row r="835" spans="1:10" x14ac:dyDescent="0.35">
      <c r="A835" s="2" t="str">
        <f>IF(D835=List!$A$2,List!$B$2,IF(D835=List!$A$3,List!$B$3,IF(D835=List!$A$4,List!$B$4,IF(D835=List!$A$5,List!$B$5,IF(D835=List!$A$6,List!$B$6,IF(D835=List!$A$7,List!$B$7,IF(D835=List!$A$8,List!$B$8,IF(D835=List!$A$9,List!$B$9,IF(D835=List!$A$10,List!$B$10,IF(D835=List!$A$11,List!$B$11,IF(D835=List!$A$12,List!$B$12,IF(D835=List!$A$13,List!$B$13,IF(D835=List!$A$14,List!$B$14,IF(D835=List!$A$15,List!$B$15,IF(D835=List!$A$16,List!$B$16,IF(D835=List!$A$17,List!$B$17,0))))))))))))))))</f>
        <v>J</v>
      </c>
      <c r="B835" s="10" t="str">
        <f t="shared" si="86"/>
        <v>43826J</v>
      </c>
      <c r="C835" s="55">
        <v>43826</v>
      </c>
      <c r="D835" s="39" t="s">
        <v>78</v>
      </c>
      <c r="E835" s="39">
        <v>29.367100000000001</v>
      </c>
      <c r="F835" s="39">
        <v>108.87739999999999</v>
      </c>
      <c r="G835" s="39">
        <v>33.284100000000002</v>
      </c>
      <c r="H835" s="10">
        <f t="shared" si="87"/>
        <v>49.264057612661524</v>
      </c>
      <c r="I835" s="9">
        <f t="shared" si="88"/>
        <v>4.9264057612661505E-2</v>
      </c>
      <c r="J835" s="39" t="s">
        <v>164</v>
      </c>
    </row>
    <row r="836" spans="1:10" x14ac:dyDescent="0.35">
      <c r="A836" s="2" t="str">
        <f>IF(D836=List!$A$2,List!$B$2,IF(D836=List!$A$3,List!$B$3,IF(D836=List!$A$4,List!$B$4,IF(D836=List!$A$5,List!$B$5,IF(D836=List!$A$6,List!$B$6,IF(D836=List!$A$7,List!$B$7,IF(D836=List!$A$8,List!$B$8,IF(D836=List!$A$9,List!$B$9,IF(D836=List!$A$10,List!$B$10,IF(D836=List!$A$11,List!$B$11,IF(D836=List!$A$12,List!$B$12,IF(D836=List!$A$13,List!$B$13,IF(D836=List!$A$14,List!$B$14,IF(D836=List!$A$15,List!$B$15,IF(D836=List!$A$16,List!$B$16,IF(D836=List!$A$17,List!$B$17,0))))))))))))))))</f>
        <v>K</v>
      </c>
      <c r="B836" s="10" t="str">
        <f t="shared" si="86"/>
        <v>43826K</v>
      </c>
      <c r="C836" s="55">
        <v>43826</v>
      </c>
      <c r="D836" s="39" t="s">
        <v>138</v>
      </c>
      <c r="E836" s="39">
        <v>30.878499999999999</v>
      </c>
      <c r="F836" s="39">
        <v>105.3528</v>
      </c>
      <c r="G836" s="39">
        <v>34.635599999999997</v>
      </c>
      <c r="H836" s="10">
        <f t="shared" si="87"/>
        <v>50.448275445354945</v>
      </c>
      <c r="I836" s="9">
        <f t="shared" si="88"/>
        <v>5.0448275445354906E-2</v>
      </c>
      <c r="J836" s="39" t="s">
        <v>164</v>
      </c>
    </row>
    <row r="837" spans="1:10" x14ac:dyDescent="0.35">
      <c r="A837" s="2" t="str">
        <f>IF(D837=List!$A$2,List!$B$2,IF(D837=List!$A$3,List!$B$3,IF(D837=List!$A$4,List!$B$4,IF(D837=List!$A$5,List!$B$5,IF(D837=List!$A$6,List!$B$6,IF(D837=List!$A$7,List!$B$7,IF(D837=List!$A$8,List!$B$8,IF(D837=List!$A$9,List!$B$9,IF(D837=List!$A$10,List!$B$10,IF(D837=List!$A$11,List!$B$11,IF(D837=List!$A$12,List!$B$12,IF(D837=List!$A$13,List!$B$13,IF(D837=List!$A$14,List!$B$14,IF(D837=List!$A$15,List!$B$15,IF(D837=List!$A$16,List!$B$16,IF(D837=List!$A$17,List!$B$17,0))))))))))))))))</f>
        <v>L</v>
      </c>
      <c r="B837" s="10" t="str">
        <f t="shared" si="86"/>
        <v>43826L</v>
      </c>
      <c r="C837" s="55">
        <v>43826</v>
      </c>
      <c r="D837" s="39" t="s">
        <v>140</v>
      </c>
      <c r="E837" s="39">
        <v>34.456299999999999</v>
      </c>
      <c r="F837" s="39">
        <v>98.014200000000002</v>
      </c>
      <c r="G837" s="39">
        <v>37.484200000000001</v>
      </c>
      <c r="H837" s="10">
        <f t="shared" si="87"/>
        <v>47.640025866178746</v>
      </c>
      <c r="I837" s="9">
        <f t="shared" si="88"/>
        <v>4.764002586617877E-2</v>
      </c>
      <c r="J837" s="39" t="s">
        <v>164</v>
      </c>
    </row>
    <row r="838" spans="1:10" x14ac:dyDescent="0.35">
      <c r="A838" s="2" t="str">
        <f>IF(D838=List!$A$2,List!$B$2,IF(D838=List!$A$3,List!$B$3,IF(D838=List!$A$4,List!$B$4,IF(D838=List!$A$5,List!$B$5,IF(D838=List!$A$6,List!$B$6,IF(D838=List!$A$7,List!$B$7,IF(D838=List!$A$8,List!$B$8,IF(D838=List!$A$9,List!$B$9,IF(D838=List!$A$10,List!$B$10,IF(D838=List!$A$11,List!$B$11,IF(D838=List!$A$12,List!$B$12,IF(D838=List!$A$13,List!$B$13,IF(D838=List!$A$14,List!$B$14,IF(D838=List!$A$15,List!$B$15,IF(D838=List!$A$16,List!$B$16,IF(D838=List!$A$17,List!$B$17,0))))))))))))))))</f>
        <v>O</v>
      </c>
      <c r="B838" s="10" t="str">
        <f t="shared" si="86"/>
        <v>43829O</v>
      </c>
      <c r="C838" s="55">
        <v>43829</v>
      </c>
      <c r="D838" s="39" t="s">
        <v>188</v>
      </c>
      <c r="E838" s="39">
        <v>27.834299999999999</v>
      </c>
      <c r="F838" s="39">
        <v>95.983599999999996</v>
      </c>
      <c r="G838" s="39">
        <v>66.354799999999997</v>
      </c>
      <c r="H838" s="10">
        <f t="shared" si="87"/>
        <v>565.23691365868763</v>
      </c>
      <c r="I838" s="9">
        <f t="shared" si="88"/>
        <v>0.56523691365868767</v>
      </c>
      <c r="J838" s="39" t="s">
        <v>164</v>
      </c>
    </row>
    <row r="839" spans="1:10" x14ac:dyDescent="0.35">
      <c r="A839" s="2" t="str">
        <f>IF(D839=List!$A$2,List!$B$2,IF(D839=List!$A$3,List!$B$3,IF(D839=List!$A$4,List!$B$4,IF(D839=List!$A$5,List!$B$5,IF(D839=List!$A$6,List!$B$6,IF(D839=List!$A$7,List!$B$7,IF(D839=List!$A$8,List!$B$8,IF(D839=List!$A$9,List!$B$9,IF(D839=List!$A$10,List!$B$10,IF(D839=List!$A$11,List!$B$11,IF(D839=List!$A$12,List!$B$12,IF(D839=List!$A$13,List!$B$13,IF(D839=List!$A$14,List!$B$14,IF(D839=List!$A$15,List!$B$15,IF(D839=List!$A$16,List!$B$16,IF(D839=List!$A$17,List!$B$17,0))))))))))))))))</f>
        <v>A</v>
      </c>
      <c r="B839" s="10" t="str">
        <f t="shared" si="86"/>
        <v>43829A</v>
      </c>
      <c r="C839" s="55">
        <v>43829</v>
      </c>
      <c r="D839" s="39" t="s">
        <v>76</v>
      </c>
      <c r="E839" s="39">
        <v>29.890499999999999</v>
      </c>
      <c r="F839" s="39">
        <v>95.959000000000003</v>
      </c>
      <c r="G839" s="39">
        <v>30.46</v>
      </c>
      <c r="H839" s="10">
        <f t="shared" si="87"/>
        <v>8.6198415281109977</v>
      </c>
      <c r="I839" s="9">
        <f t="shared" si="88"/>
        <v>8.6198415281110163E-3</v>
      </c>
      <c r="J839" s="39" t="s">
        <v>164</v>
      </c>
    </row>
    <row r="840" spans="1:10" x14ac:dyDescent="0.35">
      <c r="A840" s="2" t="str">
        <f>IF(D840=List!$A$2,List!$B$2,IF(D840=List!$A$3,List!$B$3,IF(D840=List!$A$4,List!$B$4,IF(D840=List!$A$5,List!$B$5,IF(D840=List!$A$6,List!$B$6,IF(D840=List!$A$7,List!$B$7,IF(D840=List!$A$8,List!$B$8,IF(D840=List!$A$9,List!$B$9,IF(D840=List!$A$10,List!$B$10,IF(D840=List!$A$11,List!$B$11,IF(D840=List!$A$12,List!$B$12,IF(D840=List!$A$13,List!$B$13,IF(D840=List!$A$14,List!$B$14,IF(D840=List!$A$15,List!$B$15,IF(D840=List!$A$16,List!$B$16,IF(D840=List!$A$17,List!$B$17,0))))))))))))))))</f>
        <v>B</v>
      </c>
      <c r="B840" s="10" t="str">
        <f t="shared" si="86"/>
        <v>43829B</v>
      </c>
      <c r="C840" s="55">
        <v>43829</v>
      </c>
      <c r="D840" s="39" t="s">
        <v>77</v>
      </c>
      <c r="E840" s="39">
        <v>30.796900000000001</v>
      </c>
      <c r="F840" s="39">
        <v>106.9442</v>
      </c>
      <c r="G840" s="39">
        <v>31.207100000000001</v>
      </c>
      <c r="H840" s="10">
        <f t="shared" si="87"/>
        <v>5.3869277045935924</v>
      </c>
      <c r="I840" s="9">
        <f t="shared" si="88"/>
        <v>5.3869277045935915E-3</v>
      </c>
      <c r="J840" s="39" t="s">
        <v>164</v>
      </c>
    </row>
    <row r="841" spans="1:10" x14ac:dyDescent="0.35">
      <c r="A841" s="2" t="str">
        <f>IF(D841=List!$A$2,List!$B$2,IF(D841=List!$A$3,List!$B$3,IF(D841=List!$A$4,List!$B$4,IF(D841=List!$A$5,List!$B$5,IF(D841=List!$A$6,List!$B$6,IF(D841=List!$A$7,List!$B$7,IF(D841=List!$A$8,List!$B$8,IF(D841=List!$A$9,List!$B$9,IF(D841=List!$A$10,List!$B$10,IF(D841=List!$A$11,List!$B$11,IF(D841=List!$A$12,List!$B$12,IF(D841=List!$A$13,List!$B$13,IF(D841=List!$A$14,List!$B$14,IF(D841=List!$A$15,List!$B$15,IF(D841=List!$A$16,List!$B$16,IF(D841=List!$A$17,List!$B$17,0))))))))))))))))</f>
        <v>J</v>
      </c>
      <c r="B841" s="10" t="str">
        <f t="shared" si="86"/>
        <v>43829J</v>
      </c>
      <c r="C841" s="55">
        <v>43829</v>
      </c>
      <c r="D841" s="39" t="s">
        <v>78</v>
      </c>
      <c r="E841" s="39">
        <v>29.369700000000002</v>
      </c>
      <c r="F841" s="39">
        <v>101.7248</v>
      </c>
      <c r="G841" s="39">
        <v>33.369900000000001</v>
      </c>
      <c r="H841" s="10">
        <f t="shared" si="87"/>
        <v>55.285667492685384</v>
      </c>
      <c r="I841" s="9">
        <f t="shared" si="88"/>
        <v>5.5285667492685264E-2</v>
      </c>
      <c r="J841" s="39" t="s">
        <v>164</v>
      </c>
    </row>
    <row r="842" spans="1:10" x14ac:dyDescent="0.35">
      <c r="A842" s="2" t="str">
        <f>IF(D842=List!$A$2,List!$B$2,IF(D842=List!$A$3,List!$B$3,IF(D842=List!$A$4,List!$B$4,IF(D842=List!$A$5,List!$B$5,IF(D842=List!$A$6,List!$B$6,IF(D842=List!$A$7,List!$B$7,IF(D842=List!$A$8,List!$B$8,IF(D842=List!$A$9,List!$B$9,IF(D842=List!$A$10,List!$B$10,IF(D842=List!$A$11,List!$B$11,IF(D842=List!$A$12,List!$B$12,IF(D842=List!$A$13,List!$B$13,IF(D842=List!$A$14,List!$B$14,IF(D842=List!$A$15,List!$B$15,IF(D842=List!$A$16,List!$B$16,IF(D842=List!$A$17,List!$B$17,0))))))))))))))))</f>
        <v>K</v>
      </c>
      <c r="B842" s="10" t="str">
        <f t="shared" si="86"/>
        <v>43829K</v>
      </c>
      <c r="C842" s="55">
        <v>43829</v>
      </c>
      <c r="D842" s="39" t="s">
        <v>138</v>
      </c>
      <c r="E842" s="39">
        <v>30.879100000000001</v>
      </c>
      <c r="F842" s="39">
        <v>107.0937</v>
      </c>
      <c r="G842" s="39">
        <v>34.793100000000003</v>
      </c>
      <c r="H842" s="10">
        <f t="shared" si="87"/>
        <v>51.354989726377916</v>
      </c>
      <c r="I842" s="9">
        <f t="shared" si="88"/>
        <v>5.1354989726377753E-2</v>
      </c>
      <c r="J842" s="39" t="s">
        <v>164</v>
      </c>
    </row>
    <row r="843" spans="1:10" x14ac:dyDescent="0.35">
      <c r="A843" s="2" t="str">
        <f>IF(D843=List!$A$2,List!$B$2,IF(D843=List!$A$3,List!$B$3,IF(D843=List!$A$4,List!$B$4,IF(D843=List!$A$5,List!$B$5,IF(D843=List!$A$6,List!$B$6,IF(D843=List!$A$7,List!$B$7,IF(D843=List!$A$8,List!$B$8,IF(D843=List!$A$9,List!$B$9,IF(D843=List!$A$10,List!$B$10,IF(D843=List!$A$11,List!$B$11,IF(D843=List!$A$12,List!$B$12,IF(D843=List!$A$13,List!$B$13,IF(D843=List!$A$14,List!$B$14,IF(D843=List!$A$15,List!$B$15,IF(D843=List!$A$16,List!$B$16,IF(D843=List!$A$17,List!$B$17,0))))))))))))))))</f>
        <v>N</v>
      </c>
      <c r="B843" s="10" t="str">
        <f t="shared" si="86"/>
        <v>43829N</v>
      </c>
      <c r="C843" s="55">
        <v>43829</v>
      </c>
      <c r="D843" s="39" t="s">
        <v>187</v>
      </c>
      <c r="E843" s="39">
        <v>29.8766</v>
      </c>
      <c r="F843" s="39">
        <v>95.086200000000005</v>
      </c>
      <c r="G843" s="39">
        <v>50.591000000000001</v>
      </c>
      <c r="H843" s="10">
        <f t="shared" si="87"/>
        <v>317.65874963195603</v>
      </c>
      <c r="I843" s="9">
        <f t="shared" si="88"/>
        <v>0.31765874963195606</v>
      </c>
      <c r="J843" s="39" t="s">
        <v>242</v>
      </c>
    </row>
    <row r="844" spans="1:10" x14ac:dyDescent="0.35">
      <c r="A844" s="2" t="str">
        <f>IF(D844=List!$A$2,List!$B$2,IF(D844=List!$A$3,List!$B$3,IF(D844=List!$A$4,List!$B$4,IF(D844=List!$A$5,List!$B$5,IF(D844=List!$A$6,List!$B$6,IF(D844=List!$A$7,List!$B$7,IF(D844=List!$A$8,List!$B$8,IF(D844=List!$A$9,List!$B$9,IF(D844=List!$A$10,List!$B$10,IF(D844=List!$A$11,List!$B$11,IF(D844=List!$A$12,List!$B$12,IF(D844=List!$A$13,List!$B$13,IF(D844=List!$A$14,List!$B$14,IF(D844=List!$A$15,List!$B$15,IF(D844=List!$A$16,List!$B$16,IF(D844=List!$A$17,List!$B$17,0))))))))))))))))</f>
        <v>A</v>
      </c>
      <c r="B844" s="10" t="str">
        <f t="shared" si="86"/>
        <v>43831A</v>
      </c>
      <c r="C844" s="55">
        <v>43831</v>
      </c>
      <c r="D844" s="39" t="s">
        <v>76</v>
      </c>
      <c r="E844" s="39">
        <v>29.886099999999999</v>
      </c>
      <c r="F844" s="39">
        <v>100.16849999999999</v>
      </c>
      <c r="G844" s="39">
        <v>30.9574</v>
      </c>
      <c r="H844" s="10">
        <f t="shared" si="87"/>
        <v>15.242791936530354</v>
      </c>
      <c r="I844" s="9">
        <f t="shared" si="88"/>
        <v>1.5242791936530442E-2</v>
      </c>
      <c r="J844" s="39" t="s">
        <v>164</v>
      </c>
    </row>
    <row r="845" spans="1:10" x14ac:dyDescent="0.35">
      <c r="A845" s="2" t="str">
        <f>IF(D845=List!$A$2,List!$B$2,IF(D845=List!$A$3,List!$B$3,IF(D845=List!$A$4,List!$B$4,IF(D845=List!$A$5,List!$B$5,IF(D845=List!$A$6,List!$B$6,IF(D845=List!$A$7,List!$B$7,IF(D845=List!$A$8,List!$B$8,IF(D845=List!$A$9,List!$B$9,IF(D845=List!$A$10,List!$B$10,IF(D845=List!$A$11,List!$B$11,IF(D845=List!$A$12,List!$B$12,IF(D845=List!$A$13,List!$B$13,IF(D845=List!$A$14,List!$B$14,IF(D845=List!$A$15,List!$B$15,IF(D845=List!$A$16,List!$B$16,IF(D845=List!$A$17,List!$B$17,0))))))))))))))))</f>
        <v>B</v>
      </c>
      <c r="B845" s="10" t="str">
        <f t="shared" si="86"/>
        <v>43831B</v>
      </c>
      <c r="C845" s="55">
        <v>43831</v>
      </c>
      <c r="D845" s="39" t="s">
        <v>77</v>
      </c>
      <c r="E845" s="39">
        <v>30.794799999999999</v>
      </c>
      <c r="F845" s="39">
        <v>105.7762</v>
      </c>
      <c r="G845" s="39">
        <v>31.432099999999998</v>
      </c>
      <c r="H845" s="10">
        <f t="shared" si="87"/>
        <v>8.4994411947496271</v>
      </c>
      <c r="I845" s="9">
        <f t="shared" si="88"/>
        <v>8.4994411947497683E-3</v>
      </c>
      <c r="J845" s="39" t="s">
        <v>164</v>
      </c>
    </row>
    <row r="846" spans="1:10" x14ac:dyDescent="0.35">
      <c r="A846" s="2" t="str">
        <f>IF(D846=List!$A$2,List!$B$2,IF(D846=List!$A$3,List!$B$3,IF(D846=List!$A$4,List!$B$4,IF(D846=List!$A$5,List!$B$5,IF(D846=List!$A$6,List!$B$6,IF(D846=List!$A$7,List!$B$7,IF(D846=List!$A$8,List!$B$8,IF(D846=List!$A$9,List!$B$9,IF(D846=List!$A$10,List!$B$10,IF(D846=List!$A$11,List!$B$11,IF(D846=List!$A$12,List!$B$12,IF(D846=List!$A$13,List!$B$13,IF(D846=List!$A$14,List!$B$14,IF(D846=List!$A$15,List!$B$15,IF(D846=List!$A$16,List!$B$16,IF(D846=List!$A$17,List!$B$17,0))))))))))))))))</f>
        <v>J</v>
      </c>
      <c r="B846" s="10" t="str">
        <f t="shared" si="86"/>
        <v>43831J</v>
      </c>
      <c r="C846" s="55">
        <v>43831</v>
      </c>
      <c r="D846" s="39" t="s">
        <v>78</v>
      </c>
      <c r="E846" s="39">
        <v>29.3584</v>
      </c>
      <c r="F846" s="39">
        <v>98.208200000000005</v>
      </c>
      <c r="G846" s="39">
        <v>32.751899999999999</v>
      </c>
      <c r="H846" s="10">
        <f t="shared" si="87"/>
        <v>49.288451092087406</v>
      </c>
      <c r="I846" s="9">
        <f t="shared" si="88"/>
        <v>4.928845109208746E-2</v>
      </c>
      <c r="J846" s="39" t="s">
        <v>164</v>
      </c>
    </row>
    <row r="847" spans="1:10" x14ac:dyDescent="0.35">
      <c r="A847" s="2" t="str">
        <f>IF(D847=List!$A$2,List!$B$2,IF(D847=List!$A$3,List!$B$3,IF(D847=List!$A$4,List!$B$4,IF(D847=List!$A$5,List!$B$5,IF(D847=List!$A$6,List!$B$6,IF(D847=List!$A$7,List!$B$7,IF(D847=List!$A$8,List!$B$8,IF(D847=List!$A$9,List!$B$9,IF(D847=List!$A$10,List!$B$10,IF(D847=List!$A$11,List!$B$11,IF(D847=List!$A$12,List!$B$12,IF(D847=List!$A$13,List!$B$13,IF(D847=List!$A$14,List!$B$14,IF(D847=List!$A$15,List!$B$15,IF(D847=List!$A$16,List!$B$16,IF(D847=List!$A$17,List!$B$17,0))))))))))))))))</f>
        <v>K</v>
      </c>
      <c r="B847" s="10" t="str">
        <f t="shared" si="86"/>
        <v>43831K</v>
      </c>
      <c r="C847" s="55">
        <v>43831</v>
      </c>
      <c r="D847" s="39" t="s">
        <v>138</v>
      </c>
      <c r="E847" s="39">
        <v>30.874099999999999</v>
      </c>
      <c r="F847" s="39">
        <v>104.1643</v>
      </c>
      <c r="G847" s="39">
        <v>34.378599999999999</v>
      </c>
      <c r="H847" s="10">
        <f t="shared" si="87"/>
        <v>47.816761313245159</v>
      </c>
      <c r="I847" s="9">
        <f t="shared" si="88"/>
        <v>4.7816761313245304E-2</v>
      </c>
      <c r="J847" s="39" t="s">
        <v>164</v>
      </c>
    </row>
    <row r="848" spans="1:10" x14ac:dyDescent="0.35">
      <c r="A848" s="2" t="str">
        <f>IF(D848=List!$A$2,List!$B$2,IF(D848=List!$A$3,List!$B$3,IF(D848=List!$A$4,List!$B$4,IF(D848=List!$A$5,List!$B$5,IF(D848=List!$A$6,List!$B$6,IF(D848=List!$A$7,List!$B$7,IF(D848=List!$A$8,List!$B$8,IF(D848=List!$A$9,List!$B$9,IF(D848=List!$A$10,List!$B$10,IF(D848=List!$A$11,List!$B$11,IF(D848=List!$A$12,List!$B$12,IF(D848=List!$A$13,List!$B$13,IF(D848=List!$A$14,List!$B$14,IF(D848=List!$A$15,List!$B$15,IF(D848=List!$A$16,List!$B$16,IF(D848=List!$A$17,List!$B$17,0))))))))))))))))</f>
        <v>L</v>
      </c>
      <c r="B848" s="10" t="str">
        <f t="shared" si="86"/>
        <v>43831L</v>
      </c>
      <c r="C848" s="55">
        <v>43831</v>
      </c>
      <c r="D848" s="39" t="s">
        <v>140</v>
      </c>
      <c r="E848" s="39">
        <v>34.433799999999998</v>
      </c>
      <c r="F848" s="39">
        <v>104.679</v>
      </c>
      <c r="G848" s="39">
        <v>38.134700000000002</v>
      </c>
      <c r="H848" s="10">
        <f t="shared" si="87"/>
        <v>52.685450393763617</v>
      </c>
      <c r="I848" s="9">
        <f t="shared" si="88"/>
        <v>5.2685450393763822E-2</v>
      </c>
      <c r="J848" s="39" t="s">
        <v>164</v>
      </c>
    </row>
    <row r="849" spans="1:10" x14ac:dyDescent="0.35">
      <c r="A849" s="2" t="str">
        <f>IF(D849=List!$A$2,List!$B$2,IF(D849=List!$A$3,List!$B$3,IF(D849=List!$A$4,List!$B$4,IF(D849=List!$A$5,List!$B$5,IF(D849=List!$A$6,List!$B$6,IF(D849=List!$A$7,List!$B$7,IF(D849=List!$A$8,List!$B$8,IF(D849=List!$A$9,List!$B$9,IF(D849=List!$A$10,List!$B$10,IF(D849=List!$A$11,List!$B$11,IF(D849=List!$A$12,List!$B$12,IF(D849=List!$A$13,List!$B$13,IF(D849=List!$A$14,List!$B$14,IF(D849=List!$A$15,List!$B$15,IF(D849=List!$A$16,List!$B$16,IF(D849=List!$A$17,List!$B$17,0))))))))))))))))</f>
        <v>M</v>
      </c>
      <c r="B849" s="10" t="str">
        <f t="shared" si="86"/>
        <v>43831M</v>
      </c>
      <c r="C849" s="55">
        <v>43831</v>
      </c>
      <c r="D849" s="39" t="s">
        <v>160</v>
      </c>
      <c r="E849" s="39">
        <v>29.870999999999999</v>
      </c>
      <c r="F849" s="39">
        <v>104.95869999999999</v>
      </c>
      <c r="G849" s="39">
        <v>33.698099999999997</v>
      </c>
      <c r="H849" s="10">
        <f t="shared" si="87"/>
        <v>50.968400949822652</v>
      </c>
      <c r="I849" s="9">
        <f t="shared" si="88"/>
        <v>5.096840094982269E-2</v>
      </c>
      <c r="J849" s="39" t="s">
        <v>164</v>
      </c>
    </row>
    <row r="850" spans="1:10" x14ac:dyDescent="0.35">
      <c r="A850" s="2" t="str">
        <f>IF(D850=List!$A$2,List!$B$2,IF(D850=List!$A$3,List!$B$3,IF(D850=List!$A$4,List!$B$4,IF(D850=List!$A$5,List!$B$5,IF(D850=List!$A$6,List!$B$6,IF(D850=List!$A$7,List!$B$7,IF(D850=List!$A$8,List!$B$8,IF(D850=List!$A$9,List!$B$9,IF(D850=List!$A$10,List!$B$10,IF(D850=List!$A$11,List!$B$11,IF(D850=List!$A$12,List!$B$12,IF(D850=List!$A$13,List!$B$13,IF(D850=List!$A$14,List!$B$14,IF(D850=List!$A$15,List!$B$15,IF(D850=List!$A$16,List!$B$16,IF(D850=List!$A$17,List!$B$17,0))))))))))))))))</f>
        <v>A</v>
      </c>
      <c r="B850" s="10" t="str">
        <f t="shared" si="86"/>
        <v>43833A</v>
      </c>
      <c r="C850" s="55">
        <v>43833</v>
      </c>
      <c r="D850" s="39" t="s">
        <v>76</v>
      </c>
      <c r="E850" s="39">
        <v>29.906199999999998</v>
      </c>
      <c r="F850" s="39">
        <v>103.3202</v>
      </c>
      <c r="G850" s="39">
        <v>30.886500000000002</v>
      </c>
      <c r="H850" s="10">
        <f t="shared" si="87"/>
        <v>13.353038929904422</v>
      </c>
      <c r="I850" s="9">
        <f t="shared" si="88"/>
        <v>1.3353038929904359E-2</v>
      </c>
      <c r="J850" s="39" t="s">
        <v>164</v>
      </c>
    </row>
    <row r="851" spans="1:10" x14ac:dyDescent="0.35">
      <c r="A851" s="2" t="str">
        <f>IF(D851=List!$A$2,List!$B$2,IF(D851=List!$A$3,List!$B$3,IF(D851=List!$A$4,List!$B$4,IF(D851=List!$A$5,List!$B$5,IF(D851=List!$A$6,List!$B$6,IF(D851=List!$A$7,List!$B$7,IF(D851=List!$A$8,List!$B$8,IF(D851=List!$A$9,List!$B$9,IF(D851=List!$A$10,List!$B$10,IF(D851=List!$A$11,List!$B$11,IF(D851=List!$A$12,List!$B$12,IF(D851=List!$A$13,List!$B$13,IF(D851=List!$A$14,List!$B$14,IF(D851=List!$A$15,List!$B$15,IF(D851=List!$A$16,List!$B$16,IF(D851=List!$A$17,List!$B$17,0))))))))))))))))</f>
        <v>B</v>
      </c>
      <c r="B851" s="10" t="str">
        <f t="shared" si="86"/>
        <v>43833B</v>
      </c>
      <c r="C851" s="55">
        <v>43833</v>
      </c>
      <c r="D851" s="39" t="s">
        <v>77</v>
      </c>
      <c r="E851" s="39">
        <v>30.790099999999999</v>
      </c>
      <c r="F851" s="39">
        <v>101.8117</v>
      </c>
      <c r="G851" s="39">
        <v>31.626999999999999</v>
      </c>
      <c r="H851" s="10">
        <f t="shared" si="87"/>
        <v>11.783739031505906</v>
      </c>
      <c r="I851" s="9">
        <f t="shared" si="88"/>
        <v>1.1783739031505869E-2</v>
      </c>
      <c r="J851" s="39" t="s">
        <v>164</v>
      </c>
    </row>
    <row r="852" spans="1:10" x14ac:dyDescent="0.35">
      <c r="A852" s="2" t="str">
        <f>IF(D852=List!$A$2,List!$B$2,IF(D852=List!$A$3,List!$B$3,IF(D852=List!$A$4,List!$B$4,IF(D852=List!$A$5,List!$B$5,IF(D852=List!$A$6,List!$B$6,IF(D852=List!$A$7,List!$B$7,IF(D852=List!$A$8,List!$B$8,IF(D852=List!$A$9,List!$B$9,IF(D852=List!$A$10,List!$B$10,IF(D852=List!$A$11,List!$B$11,IF(D852=List!$A$12,List!$B$12,IF(D852=List!$A$13,List!$B$13,IF(D852=List!$A$14,List!$B$14,IF(D852=List!$A$15,List!$B$15,IF(D852=List!$A$16,List!$B$16,IF(D852=List!$A$17,List!$B$17,0))))))))))))))))</f>
        <v>J</v>
      </c>
      <c r="B852" s="10" t="str">
        <f t="shared" si="86"/>
        <v>43833J</v>
      </c>
      <c r="C852" s="55">
        <v>43833</v>
      </c>
      <c r="D852" s="39" t="s">
        <v>78</v>
      </c>
      <c r="E852" s="39">
        <v>29.369</v>
      </c>
      <c r="F852" s="39">
        <v>98.281499999999994</v>
      </c>
      <c r="G852" s="39">
        <v>32.742600000000003</v>
      </c>
      <c r="H852" s="10">
        <f t="shared" si="87"/>
        <v>48.954834028659583</v>
      </c>
      <c r="I852" s="9">
        <f t="shared" si="88"/>
        <v>4.8954834028659633E-2</v>
      </c>
      <c r="J852" s="39" t="s">
        <v>164</v>
      </c>
    </row>
    <row r="853" spans="1:10" x14ac:dyDescent="0.35">
      <c r="A853" s="2" t="str">
        <f>IF(D853=List!$A$2,List!$B$2,IF(D853=List!$A$3,List!$B$3,IF(D853=List!$A$4,List!$B$4,IF(D853=List!$A$5,List!$B$5,IF(D853=List!$A$6,List!$B$6,IF(D853=List!$A$7,List!$B$7,IF(D853=List!$A$8,List!$B$8,IF(D853=List!$A$9,List!$B$9,IF(D853=List!$A$10,List!$B$10,IF(D853=List!$A$11,List!$B$11,IF(D853=List!$A$12,List!$B$12,IF(D853=List!$A$13,List!$B$13,IF(D853=List!$A$14,List!$B$14,IF(D853=List!$A$15,List!$B$15,IF(D853=List!$A$16,List!$B$16,IF(D853=List!$A$17,List!$B$17,0))))))))))))))))</f>
        <v>K</v>
      </c>
      <c r="B853" s="10" t="str">
        <f t="shared" si="86"/>
        <v>43833K</v>
      </c>
      <c r="C853" s="55">
        <v>43833</v>
      </c>
      <c r="D853" s="39" t="s">
        <v>138</v>
      </c>
      <c r="E853" s="39">
        <v>30.870699999999999</v>
      </c>
      <c r="F853" s="39">
        <v>109.1566</v>
      </c>
      <c r="G853" s="39">
        <v>34.578499999999998</v>
      </c>
      <c r="H853" s="10">
        <f t="shared" si="87"/>
        <v>47.36229640331144</v>
      </c>
      <c r="I853" s="9">
        <f t="shared" si="88"/>
        <v>4.7362296403311355E-2</v>
      </c>
      <c r="J853" s="39" t="s">
        <v>164</v>
      </c>
    </row>
    <row r="854" spans="1:10" x14ac:dyDescent="0.35">
      <c r="A854" s="2" t="str">
        <f>IF(D854=List!$A$2,List!$B$2,IF(D854=List!$A$3,List!$B$3,IF(D854=List!$A$4,List!$B$4,IF(D854=List!$A$5,List!$B$5,IF(D854=List!$A$6,List!$B$6,IF(D854=List!$A$7,List!$B$7,IF(D854=List!$A$8,List!$B$8,IF(D854=List!$A$9,List!$B$9,IF(D854=List!$A$10,List!$B$10,IF(D854=List!$A$11,List!$B$11,IF(D854=List!$A$12,List!$B$12,IF(D854=List!$A$13,List!$B$13,IF(D854=List!$A$14,List!$B$14,IF(D854=List!$A$15,List!$B$15,IF(D854=List!$A$16,List!$B$16,IF(D854=List!$A$17,List!$B$17,0))))))))))))))))</f>
        <v>A</v>
      </c>
      <c r="B854" s="10" t="str">
        <f t="shared" si="86"/>
        <v>43836A</v>
      </c>
      <c r="C854" s="55">
        <v>43836</v>
      </c>
      <c r="D854" s="39" t="s">
        <v>76</v>
      </c>
      <c r="E854" s="39">
        <v>29.888400000000001</v>
      </c>
      <c r="F854" s="39">
        <v>103.4697</v>
      </c>
      <c r="G854" s="39">
        <v>30.847100000000001</v>
      </c>
      <c r="H854" s="10">
        <f t="shared" si="87"/>
        <v>13.029125606641909</v>
      </c>
      <c r="I854" s="9">
        <f t="shared" si="88"/>
        <v>1.3029125606641823E-2</v>
      </c>
      <c r="J854" s="39" t="s">
        <v>164</v>
      </c>
    </row>
    <row r="855" spans="1:10" x14ac:dyDescent="0.35">
      <c r="A855" s="2" t="str">
        <f>IF(D855=List!$A$2,List!$B$2,IF(D855=List!$A$3,List!$B$3,IF(D855=List!$A$4,List!$B$4,IF(D855=List!$A$5,List!$B$5,IF(D855=List!$A$6,List!$B$6,IF(D855=List!$A$7,List!$B$7,IF(D855=List!$A$8,List!$B$8,IF(D855=List!$A$9,List!$B$9,IF(D855=List!$A$10,List!$B$10,IF(D855=List!$A$11,List!$B$11,IF(D855=List!$A$12,List!$B$12,IF(D855=List!$A$13,List!$B$13,IF(D855=List!$A$14,List!$B$14,IF(D855=List!$A$15,List!$B$15,IF(D855=List!$A$16,List!$B$16,IF(D855=List!$A$17,List!$B$17,0))))))))))))))))</f>
        <v>B</v>
      </c>
      <c r="B855" s="10" t="str">
        <f t="shared" si="86"/>
        <v>43836B</v>
      </c>
      <c r="C855" s="55">
        <v>43836</v>
      </c>
      <c r="D855" s="39" t="s">
        <v>77</v>
      </c>
      <c r="E855" s="39">
        <v>30.793299999999999</v>
      </c>
      <c r="F855" s="39">
        <v>109.4562</v>
      </c>
      <c r="G855" s="39">
        <v>31.153199999999998</v>
      </c>
      <c r="H855" s="10">
        <f t="shared" si="87"/>
        <v>4.5752190676926441</v>
      </c>
      <c r="I855" s="9">
        <f t="shared" si="88"/>
        <v>4.5752190676926485E-3</v>
      </c>
      <c r="J855" s="39" t="s">
        <v>164</v>
      </c>
    </row>
    <row r="856" spans="1:10" x14ac:dyDescent="0.35">
      <c r="A856" s="2" t="str">
        <f>IF(D856=List!$A$2,List!$B$2,IF(D856=List!$A$3,List!$B$3,IF(D856=List!$A$4,List!$B$4,IF(D856=List!$A$5,List!$B$5,IF(D856=List!$A$6,List!$B$6,IF(D856=List!$A$7,List!$B$7,IF(D856=List!$A$8,List!$B$8,IF(D856=List!$A$9,List!$B$9,IF(D856=List!$A$10,List!$B$10,IF(D856=List!$A$11,List!$B$11,IF(D856=List!$A$12,List!$B$12,IF(D856=List!$A$13,List!$B$13,IF(D856=List!$A$14,List!$B$14,IF(D856=List!$A$15,List!$B$15,IF(D856=List!$A$16,List!$B$16,IF(D856=List!$A$17,List!$B$17,0))))))))))))))))</f>
        <v>J</v>
      </c>
      <c r="B856" s="10" t="str">
        <f t="shared" si="86"/>
        <v>43836J</v>
      </c>
      <c r="C856" s="55">
        <v>43836</v>
      </c>
      <c r="D856" s="39" t="s">
        <v>78</v>
      </c>
      <c r="E856" s="39">
        <v>29.357299999999999</v>
      </c>
      <c r="F856" s="39">
        <v>104.30540000000001</v>
      </c>
      <c r="G856" s="39">
        <v>32.7149</v>
      </c>
      <c r="H856" s="10">
        <f t="shared" si="87"/>
        <v>44.799000908628784</v>
      </c>
      <c r="I856" s="9">
        <f t="shared" si="88"/>
        <v>4.4799000908628872E-2</v>
      </c>
      <c r="J856" s="39" t="s">
        <v>164</v>
      </c>
    </row>
    <row r="857" spans="1:10" x14ac:dyDescent="0.35">
      <c r="A857" s="2" t="str">
        <f>IF(D857=List!$A$2,List!$B$2,IF(D857=List!$A$3,List!$B$3,IF(D857=List!$A$4,List!$B$4,IF(D857=List!$A$5,List!$B$5,IF(D857=List!$A$6,List!$B$6,IF(D857=List!$A$7,List!$B$7,IF(D857=List!$A$8,List!$B$8,IF(D857=List!$A$9,List!$B$9,IF(D857=List!$A$10,List!$B$10,IF(D857=List!$A$11,List!$B$11,IF(D857=List!$A$12,List!$B$12,IF(D857=List!$A$13,List!$B$13,IF(D857=List!$A$14,List!$B$14,IF(D857=List!$A$15,List!$B$15,IF(D857=List!$A$16,List!$B$16,IF(D857=List!$A$17,List!$B$17,0))))))))))))))))</f>
        <v>K</v>
      </c>
      <c r="B857" s="10" t="str">
        <f t="shared" si="86"/>
        <v>43836K</v>
      </c>
      <c r="C857" s="55">
        <v>43836</v>
      </c>
      <c r="D857" s="39" t="s">
        <v>138</v>
      </c>
      <c r="E857" s="39">
        <v>30.8721</v>
      </c>
      <c r="F857" s="39">
        <v>105.3081</v>
      </c>
      <c r="G857" s="39">
        <v>34.6297</v>
      </c>
      <c r="H857" s="10">
        <f t="shared" si="87"/>
        <v>50.480950077919296</v>
      </c>
      <c r="I857" s="9">
        <f t="shared" si="88"/>
        <v>5.0480950077919196E-2</v>
      </c>
      <c r="J857" s="39" t="s">
        <v>164</v>
      </c>
    </row>
    <row r="858" spans="1:10" x14ac:dyDescent="0.35">
      <c r="A858" s="2" t="str">
        <f>IF(D858=List!$A$2,List!$B$2,IF(D858=List!$A$3,List!$B$3,IF(D858=List!$A$4,List!$B$4,IF(D858=List!$A$5,List!$B$5,IF(D858=List!$A$6,List!$B$6,IF(D858=List!$A$7,List!$B$7,IF(D858=List!$A$8,List!$B$8,IF(D858=List!$A$9,List!$B$9,IF(D858=List!$A$10,List!$B$10,IF(D858=List!$A$11,List!$B$11,IF(D858=List!$A$12,List!$B$12,IF(D858=List!$A$13,List!$B$13,IF(D858=List!$A$14,List!$B$14,IF(D858=List!$A$15,List!$B$15,IF(D858=List!$A$16,List!$B$16,IF(D858=List!$A$17,List!$B$17,0))))))))))))))))</f>
        <v>L</v>
      </c>
      <c r="B858" s="10" t="str">
        <f t="shared" si="86"/>
        <v>43836L</v>
      </c>
      <c r="C858" s="55">
        <v>43836</v>
      </c>
      <c r="D858" s="39" t="s">
        <v>140</v>
      </c>
      <c r="E858" s="39">
        <v>34.455300000000001</v>
      </c>
      <c r="F858" s="39">
        <v>103.36969999999999</v>
      </c>
      <c r="G858" s="39">
        <v>37.807600000000001</v>
      </c>
      <c r="H858" s="10">
        <f t="shared" si="87"/>
        <v>48.644405233158814</v>
      </c>
      <c r="I858" s="9">
        <f t="shared" si="88"/>
        <v>4.8644405233159049E-2</v>
      </c>
      <c r="J858" s="39" t="s">
        <v>164</v>
      </c>
    </row>
    <row r="859" spans="1:10" x14ac:dyDescent="0.35">
      <c r="A859" s="2" t="str">
        <f>IF(D859=List!$A$2,List!$B$2,IF(D859=List!$A$3,List!$B$3,IF(D859=List!$A$4,List!$B$4,IF(D859=List!$A$5,List!$B$5,IF(D859=List!$A$6,List!$B$6,IF(D859=List!$A$7,List!$B$7,IF(D859=List!$A$8,List!$B$8,IF(D859=List!$A$9,List!$B$9,IF(D859=List!$A$10,List!$B$10,IF(D859=List!$A$11,List!$B$11,IF(D859=List!$A$12,List!$B$12,IF(D859=List!$A$13,List!$B$13,IF(D859=List!$A$14,List!$B$14,IF(D859=List!$A$15,List!$B$15,IF(D859=List!$A$16,List!$B$16,IF(D859=List!$A$17,List!$B$17,0))))))))))))))))</f>
        <v>O</v>
      </c>
      <c r="B859" s="10" t="str">
        <f t="shared" si="86"/>
        <v>43836O</v>
      </c>
      <c r="C859" s="55">
        <v>43836</v>
      </c>
      <c r="D859" s="39" t="s">
        <v>188</v>
      </c>
      <c r="E859" s="39">
        <v>27.826899999999998</v>
      </c>
      <c r="F859" s="39">
        <v>96.808499999999995</v>
      </c>
      <c r="G859" s="39">
        <v>57.738500000000002</v>
      </c>
      <c r="H859" s="10">
        <f t="shared" si="87"/>
        <v>433.61708049682818</v>
      </c>
      <c r="I859" s="9">
        <f t="shared" si="88"/>
        <v>0.43361708049682823</v>
      </c>
      <c r="J859" s="39" t="s">
        <v>164</v>
      </c>
    </row>
    <row r="860" spans="1:10" x14ac:dyDescent="0.35">
      <c r="A860" s="2" t="str">
        <f>IF(D860=List!$A$2,List!$B$2,IF(D860=List!$A$3,List!$B$3,IF(D860=List!$A$4,List!$B$4,IF(D860=List!$A$5,List!$B$5,IF(D860=List!$A$6,List!$B$6,IF(D860=List!$A$7,List!$B$7,IF(D860=List!$A$8,List!$B$8,IF(D860=List!$A$9,List!$B$9,IF(D860=List!$A$10,List!$B$10,IF(D860=List!$A$11,List!$B$11,IF(D860=List!$A$12,List!$B$12,IF(D860=List!$A$13,List!$B$13,IF(D860=List!$A$14,List!$B$14,IF(D860=List!$A$15,List!$B$15,IF(D860=List!$A$16,List!$B$16,IF(D860=List!$A$17,List!$B$17,0))))))))))))))))</f>
        <v>N</v>
      </c>
      <c r="B860" s="10" t="str">
        <f t="shared" si="86"/>
        <v>43836N</v>
      </c>
      <c r="C860" s="55">
        <v>43836</v>
      </c>
      <c r="D860" s="39" t="s">
        <v>187</v>
      </c>
      <c r="E860" s="39">
        <v>29.853100000000001</v>
      </c>
      <c r="F860" s="39">
        <v>92.9285</v>
      </c>
      <c r="G860" s="39">
        <v>42.299799999999998</v>
      </c>
      <c r="H860" s="10">
        <f t="shared" si="87"/>
        <v>197.33049651686704</v>
      </c>
      <c r="I860" s="9">
        <f t="shared" si="88"/>
        <v>0.19733049651686707</v>
      </c>
      <c r="J860" s="39" t="s">
        <v>238</v>
      </c>
    </row>
    <row r="861" spans="1:10" x14ac:dyDescent="0.35">
      <c r="A861" s="2" t="str">
        <f>IF(D861=List!$A$2,List!$B$2,IF(D861=List!$A$3,List!$B$3,IF(D861=List!$A$4,List!$B$4,IF(D861=List!$A$5,List!$B$5,IF(D861=List!$A$6,List!$B$6,IF(D861=List!$A$7,List!$B$7,IF(D861=List!$A$8,List!$B$8,IF(D861=List!$A$9,List!$B$9,IF(D861=List!$A$10,List!$B$10,IF(D861=List!$A$11,List!$B$11,IF(D861=List!$A$12,List!$B$12,IF(D861=List!$A$13,List!$B$13,IF(D861=List!$A$14,List!$B$14,IF(D861=List!$A$15,List!$B$15,IF(D861=List!$A$16,List!$B$16,IF(D861=List!$A$17,List!$B$17,0))))))))))))))))</f>
        <v>A</v>
      </c>
      <c r="B861" s="10" t="str">
        <f t="shared" si="86"/>
        <v>43838A</v>
      </c>
      <c r="C861" s="55">
        <v>43838</v>
      </c>
      <c r="D861" s="39" t="s">
        <v>76</v>
      </c>
      <c r="E861" s="39">
        <v>29.883500000000002</v>
      </c>
      <c r="F861" s="39">
        <v>97.028499999999994</v>
      </c>
      <c r="G861" s="39">
        <v>30.607099999999999</v>
      </c>
      <c r="H861" s="10">
        <f t="shared" si="87"/>
        <v>10.776677340084856</v>
      </c>
      <c r="I861" s="9">
        <f t="shared" si="88"/>
        <v>1.0776677340084917E-2</v>
      </c>
      <c r="J861" s="39" t="s">
        <v>164</v>
      </c>
    </row>
    <row r="862" spans="1:10" x14ac:dyDescent="0.35">
      <c r="A862" s="2" t="str">
        <f>IF(D862=List!$A$2,List!$B$2,IF(D862=List!$A$3,List!$B$3,IF(D862=List!$A$4,List!$B$4,IF(D862=List!$A$5,List!$B$5,IF(D862=List!$A$6,List!$B$6,IF(D862=List!$A$7,List!$B$7,IF(D862=List!$A$8,List!$B$8,IF(D862=List!$A$9,List!$B$9,IF(D862=List!$A$10,List!$B$10,IF(D862=List!$A$11,List!$B$11,IF(D862=List!$A$12,List!$B$12,IF(D862=List!$A$13,List!$B$13,IF(D862=List!$A$14,List!$B$14,IF(D862=List!$A$15,List!$B$15,IF(D862=List!$A$16,List!$B$16,IF(D862=List!$A$17,List!$B$17,0))))))))))))))))</f>
        <v>B</v>
      </c>
      <c r="B862" s="10" t="str">
        <f t="shared" si="86"/>
        <v>43838B</v>
      </c>
      <c r="C862" s="55">
        <v>43838</v>
      </c>
      <c r="D862" s="39" t="s">
        <v>77</v>
      </c>
      <c r="E862" s="39">
        <v>30.7883</v>
      </c>
      <c r="F862" s="39">
        <v>102.4568</v>
      </c>
      <c r="G862" s="39">
        <v>31.395199999999999</v>
      </c>
      <c r="H862" s="10">
        <f t="shared" si="87"/>
        <v>8.4681554657904048</v>
      </c>
      <c r="I862" s="9">
        <f t="shared" si="88"/>
        <v>8.4681554657903835E-3</v>
      </c>
      <c r="J862" s="39" t="s">
        <v>164</v>
      </c>
    </row>
    <row r="863" spans="1:10" x14ac:dyDescent="0.35">
      <c r="A863" s="2" t="str">
        <f>IF(D863=List!$A$2,List!$B$2,IF(D863=List!$A$3,List!$B$3,IF(D863=List!$A$4,List!$B$4,IF(D863=List!$A$5,List!$B$5,IF(D863=List!$A$6,List!$B$6,IF(D863=List!$A$7,List!$B$7,IF(D863=List!$A$8,List!$B$8,IF(D863=List!$A$9,List!$B$9,IF(D863=List!$A$10,List!$B$10,IF(D863=List!$A$11,List!$B$11,IF(D863=List!$A$12,List!$B$12,IF(D863=List!$A$13,List!$B$13,IF(D863=List!$A$14,List!$B$14,IF(D863=List!$A$15,List!$B$15,IF(D863=List!$A$16,List!$B$16,IF(D863=List!$A$17,List!$B$17,0))))))))))))))))</f>
        <v>J</v>
      </c>
      <c r="B863" s="10" t="str">
        <f t="shared" si="86"/>
        <v>43838J</v>
      </c>
      <c r="C863" s="55">
        <v>43838</v>
      </c>
      <c r="D863" s="39" t="s">
        <v>78</v>
      </c>
      <c r="E863" s="39">
        <v>29.358499999999999</v>
      </c>
      <c r="F863" s="39">
        <v>99.213999999999999</v>
      </c>
      <c r="G863" s="39">
        <v>32.752600000000001</v>
      </c>
      <c r="H863" s="10">
        <f t="shared" si="87"/>
        <v>48.587441217942768</v>
      </c>
      <c r="I863" s="9">
        <f t="shared" si="88"/>
        <v>4.8587441217942895E-2</v>
      </c>
      <c r="J863" s="39" t="s">
        <v>164</v>
      </c>
    </row>
    <row r="864" spans="1:10" x14ac:dyDescent="0.35">
      <c r="A864" s="2" t="str">
        <f>IF(D864=List!$A$2,List!$B$2,IF(D864=List!$A$3,List!$B$3,IF(D864=List!$A$4,List!$B$4,IF(D864=List!$A$5,List!$B$5,IF(D864=List!$A$6,List!$B$6,IF(D864=List!$A$7,List!$B$7,IF(D864=List!$A$8,List!$B$8,IF(D864=List!$A$9,List!$B$9,IF(D864=List!$A$10,List!$B$10,IF(D864=List!$A$11,List!$B$11,IF(D864=List!$A$12,List!$B$12,IF(D864=List!$A$13,List!$B$13,IF(D864=List!$A$14,List!$B$14,IF(D864=List!$A$15,List!$B$15,IF(D864=List!$A$16,List!$B$16,IF(D864=List!$A$17,List!$B$17,0))))))))))))))))</f>
        <v>K</v>
      </c>
      <c r="B864" s="10" t="str">
        <f t="shared" si="86"/>
        <v>43838K</v>
      </c>
      <c r="C864" s="55">
        <v>43838</v>
      </c>
      <c r="D864" s="39" t="s">
        <v>138</v>
      </c>
      <c r="E864" s="39">
        <v>30.868500000000001</v>
      </c>
      <c r="F864" s="39">
        <v>106.37179999999999</v>
      </c>
      <c r="G864" s="39">
        <v>34.371000000000002</v>
      </c>
      <c r="H864" s="10">
        <f t="shared" si="87"/>
        <v>46.388700891219344</v>
      </c>
      <c r="I864" s="9">
        <f t="shared" si="88"/>
        <v>4.638870089121927E-2</v>
      </c>
      <c r="J864" s="39" t="s">
        <v>164</v>
      </c>
    </row>
    <row r="865" spans="1:10" x14ac:dyDescent="0.35">
      <c r="A865" s="2" t="str">
        <f>IF(D865=List!$A$2,List!$B$2,IF(D865=List!$A$3,List!$B$3,IF(D865=List!$A$4,List!$B$4,IF(D865=List!$A$5,List!$B$5,IF(D865=List!$A$6,List!$B$6,IF(D865=List!$A$7,List!$B$7,IF(D865=List!$A$8,List!$B$8,IF(D865=List!$A$9,List!$B$9,IF(D865=List!$A$10,List!$B$10,IF(D865=List!$A$11,List!$B$11,IF(D865=List!$A$12,List!$B$12,IF(D865=List!$A$13,List!$B$13,IF(D865=List!$A$14,List!$B$14,IF(D865=List!$A$15,List!$B$15,IF(D865=List!$A$16,List!$B$16,IF(D865=List!$A$17,List!$B$17,0))))))))))))))))</f>
        <v>C</v>
      </c>
      <c r="B865" s="10" t="str">
        <f t="shared" si="86"/>
        <v>43838C</v>
      </c>
      <c r="C865" s="55">
        <v>43838</v>
      </c>
      <c r="D865" s="39" t="s">
        <v>96</v>
      </c>
      <c r="E865" s="39">
        <v>34.452800000000003</v>
      </c>
      <c r="F865" s="39">
        <v>102.74850000000001</v>
      </c>
      <c r="G865" s="39">
        <v>34.723700000000001</v>
      </c>
      <c r="H865" s="10">
        <f t="shared" si="87"/>
        <v>3.966574762393495</v>
      </c>
      <c r="I865" s="9">
        <f t="shared" si="88"/>
        <v>3.9665747623937042E-3</v>
      </c>
      <c r="J865" s="39" t="s">
        <v>164</v>
      </c>
    </row>
    <row r="866" spans="1:10" x14ac:dyDescent="0.35">
      <c r="A866" s="2" t="str">
        <f>IF(D866=List!$A$2,List!$B$2,IF(D866=List!$A$3,List!$B$3,IF(D866=List!$A$4,List!$B$4,IF(D866=List!$A$5,List!$B$5,IF(D866=List!$A$6,List!$B$6,IF(D866=List!$A$7,List!$B$7,IF(D866=List!$A$8,List!$B$8,IF(D866=List!$A$9,List!$B$9,IF(D866=List!$A$10,List!$B$10,IF(D866=List!$A$11,List!$B$11,IF(D866=List!$A$12,List!$B$12,IF(D866=List!$A$13,List!$B$13,IF(D866=List!$A$14,List!$B$14,IF(D866=List!$A$15,List!$B$15,IF(D866=List!$A$16,List!$B$16,IF(D866=List!$A$17,List!$B$17,0))))))))))))))))</f>
        <v>P</v>
      </c>
      <c r="B866" s="10" t="str">
        <f t="shared" si="86"/>
        <v>43839P</v>
      </c>
      <c r="C866" s="55">
        <v>43839</v>
      </c>
      <c r="D866" s="39" t="s">
        <v>189</v>
      </c>
      <c r="E866" s="39">
        <v>27.831199999999999</v>
      </c>
      <c r="F866" s="39">
        <v>103.694</v>
      </c>
      <c r="G866" s="39">
        <v>31.939900000000002</v>
      </c>
      <c r="H866" s="10">
        <f t="shared" si="87"/>
        <v>54.159614461897029</v>
      </c>
      <c r="I866" s="9">
        <f t="shared" si="88"/>
        <v>5.415961446189721E-2</v>
      </c>
      <c r="J866" s="39" t="s">
        <v>164</v>
      </c>
    </row>
    <row r="867" spans="1:10" x14ac:dyDescent="0.35">
      <c r="A867" s="2" t="str">
        <f>IF(D867=List!$A$2,List!$B$2,IF(D867=List!$A$3,List!$B$3,IF(D867=List!$A$4,List!$B$4,IF(D867=List!$A$5,List!$B$5,IF(D867=List!$A$6,List!$B$6,IF(D867=List!$A$7,List!$B$7,IF(D867=List!$A$8,List!$B$8,IF(D867=List!$A$9,List!$B$9,IF(D867=List!$A$10,List!$B$10,IF(D867=List!$A$11,List!$B$11,IF(D867=List!$A$12,List!$B$12,IF(D867=List!$A$13,List!$B$13,IF(D867=List!$A$14,List!$B$14,IF(D867=List!$A$15,List!$B$15,IF(D867=List!$A$16,List!$B$16,IF(D867=List!$A$17,List!$B$17,0))))))))))))))))</f>
        <v>A</v>
      </c>
      <c r="B867" s="10" t="str">
        <f t="shared" si="86"/>
        <v>43840A</v>
      </c>
      <c r="C867" s="55">
        <v>43840</v>
      </c>
      <c r="D867" s="39" t="s">
        <v>76</v>
      </c>
      <c r="E867" s="39">
        <v>29.877199999999998</v>
      </c>
      <c r="F867" s="39">
        <v>107.59229999999999</v>
      </c>
      <c r="G867" s="39">
        <v>30.797999999999998</v>
      </c>
      <c r="H867" s="10">
        <f t="shared" ref="H867:H873" si="89">IFERROR((G867-E867)/(F867-E867)*1000,0)</f>
        <v>11.848405264871305</v>
      </c>
      <c r="I867" s="9">
        <f t="shared" ref="I867:I873" si="90">IFERROR(1-(F867-G867)/(F867-E867),0)</f>
        <v>1.1848405264871298E-2</v>
      </c>
      <c r="J867" s="39" t="s">
        <v>164</v>
      </c>
    </row>
    <row r="868" spans="1:10" x14ac:dyDescent="0.35">
      <c r="A868" s="2" t="str">
        <f>IF(D868=List!$A$2,List!$B$2,IF(D868=List!$A$3,List!$B$3,IF(D868=List!$A$4,List!$B$4,IF(D868=List!$A$5,List!$B$5,IF(D868=List!$A$6,List!$B$6,IF(D868=List!$A$7,List!$B$7,IF(D868=List!$A$8,List!$B$8,IF(D868=List!$A$9,List!$B$9,IF(D868=List!$A$10,List!$B$10,IF(D868=List!$A$11,List!$B$11,IF(D868=List!$A$12,List!$B$12,IF(D868=List!$A$13,List!$B$13,IF(D868=List!$A$14,List!$B$14,IF(D868=List!$A$15,List!$B$15,IF(D868=List!$A$16,List!$B$16,IF(D868=List!$A$17,List!$B$17,0))))))))))))))))</f>
        <v>B</v>
      </c>
      <c r="B868" s="10" t="str">
        <f t="shared" si="86"/>
        <v>43840B</v>
      </c>
      <c r="C868" s="55">
        <v>43840</v>
      </c>
      <c r="D868" s="39" t="s">
        <v>77</v>
      </c>
      <c r="E868" s="39">
        <v>30.785299999999999</v>
      </c>
      <c r="F868" s="39">
        <v>105.367</v>
      </c>
      <c r="G868" s="39">
        <v>31.439699999999998</v>
      </c>
      <c r="H868" s="10">
        <f t="shared" si="89"/>
        <v>8.7742703639096309</v>
      </c>
      <c r="I868" s="9">
        <f t="shared" si="90"/>
        <v>8.7742703639097641E-3</v>
      </c>
      <c r="J868" s="39" t="s">
        <v>164</v>
      </c>
    </row>
    <row r="869" spans="1:10" x14ac:dyDescent="0.35">
      <c r="A869" s="2" t="str">
        <f>IF(D869=List!$A$2,List!$B$2,IF(D869=List!$A$3,List!$B$3,IF(D869=List!$A$4,List!$B$4,IF(D869=List!$A$5,List!$B$5,IF(D869=List!$A$6,List!$B$6,IF(D869=List!$A$7,List!$B$7,IF(D869=List!$A$8,List!$B$8,IF(D869=List!$A$9,List!$B$9,IF(D869=List!$A$10,List!$B$10,IF(D869=List!$A$11,List!$B$11,IF(D869=List!$A$12,List!$B$12,IF(D869=List!$A$13,List!$B$13,IF(D869=List!$A$14,List!$B$14,IF(D869=List!$A$15,List!$B$15,IF(D869=List!$A$16,List!$B$16,IF(D869=List!$A$17,List!$B$17,0))))))))))))))))</f>
        <v>J</v>
      </c>
      <c r="B869" s="10" t="str">
        <f t="shared" si="86"/>
        <v>43840J</v>
      </c>
      <c r="C869" s="55">
        <v>43840</v>
      </c>
      <c r="D869" s="39" t="s">
        <v>78</v>
      </c>
      <c r="E869" s="39">
        <v>29.350100000000001</v>
      </c>
      <c r="F869" s="39">
        <v>97.994200000000006</v>
      </c>
      <c r="G869" s="39">
        <v>32.506399999999999</v>
      </c>
      <c r="H869" s="10">
        <f t="shared" si="89"/>
        <v>45.980645095499796</v>
      </c>
      <c r="I869" s="9">
        <f t="shared" si="90"/>
        <v>4.5980645095499817E-2</v>
      </c>
      <c r="J869" s="39" t="s">
        <v>164</v>
      </c>
    </row>
    <row r="870" spans="1:10" x14ac:dyDescent="0.35">
      <c r="A870" s="2" t="str">
        <f>IF(D870=List!$A$2,List!$B$2,IF(D870=List!$A$3,List!$B$3,IF(D870=List!$A$4,List!$B$4,IF(D870=List!$A$5,List!$B$5,IF(D870=List!$A$6,List!$B$6,IF(D870=List!$A$7,List!$B$7,IF(D870=List!$A$8,List!$B$8,IF(D870=List!$A$9,List!$B$9,IF(D870=List!$A$10,List!$B$10,IF(D870=List!$A$11,List!$B$11,IF(D870=List!$A$12,List!$B$12,IF(D870=List!$A$13,List!$B$13,IF(D870=List!$A$14,List!$B$14,IF(D870=List!$A$15,List!$B$15,IF(D870=List!$A$16,List!$B$16,IF(D870=List!$A$17,List!$B$17,0))))))))))))))))</f>
        <v>K</v>
      </c>
      <c r="B870" s="10" t="str">
        <f t="shared" si="86"/>
        <v>43840K</v>
      </c>
      <c r="C870" s="55">
        <v>43840</v>
      </c>
      <c r="D870" s="39" t="s">
        <v>138</v>
      </c>
      <c r="E870" s="39">
        <v>30.863399999999999</v>
      </c>
      <c r="F870" s="39">
        <v>96.102800000000002</v>
      </c>
      <c r="G870" s="39">
        <v>33.839500000000001</v>
      </c>
      <c r="H870" s="10">
        <f t="shared" si="89"/>
        <v>45.618138732115902</v>
      </c>
      <c r="I870" s="9">
        <f t="shared" si="90"/>
        <v>4.5618138732115954E-2</v>
      </c>
      <c r="J870" s="39" t="s">
        <v>164</v>
      </c>
    </row>
    <row r="871" spans="1:10" x14ac:dyDescent="0.35">
      <c r="A871" s="2" t="str">
        <f>IF(D871=List!$A$2,List!$B$2,IF(D871=List!$A$3,List!$B$3,IF(D871=List!$A$4,List!$B$4,IF(D871=List!$A$5,List!$B$5,IF(D871=List!$A$6,List!$B$6,IF(D871=List!$A$7,List!$B$7,IF(D871=List!$A$8,List!$B$8,IF(D871=List!$A$9,List!$B$9,IF(D871=List!$A$10,List!$B$10,IF(D871=List!$A$11,List!$B$11,IF(D871=List!$A$12,List!$B$12,IF(D871=List!$A$13,List!$B$13,IF(D871=List!$A$14,List!$B$14,IF(D871=List!$A$15,List!$B$15,IF(D871=List!$A$16,List!$B$16,IF(D871=List!$A$17,List!$B$17,0))))))))))))))))</f>
        <v>L</v>
      </c>
      <c r="B871" s="10" t="str">
        <f t="shared" si="86"/>
        <v>43840L</v>
      </c>
      <c r="C871" s="55">
        <v>43840</v>
      </c>
      <c r="D871" s="39" t="s">
        <v>140</v>
      </c>
      <c r="E871" s="39">
        <v>34.447499999999998</v>
      </c>
      <c r="F871" s="39">
        <v>105.0583</v>
      </c>
      <c r="G871" s="39">
        <v>37.537999999999997</v>
      </c>
      <c r="H871" s="10">
        <f t="shared" si="89"/>
        <v>43.768092133214722</v>
      </c>
      <c r="I871" s="9">
        <f t="shared" si="90"/>
        <v>4.3768092133214864E-2</v>
      </c>
      <c r="J871" s="39" t="s">
        <v>164</v>
      </c>
    </row>
    <row r="872" spans="1:10" x14ac:dyDescent="0.35">
      <c r="A872" s="2">
        <f>IF(D872=List!$A$2,List!$B$2,IF(D872=List!$A$3,List!$B$3,IF(D872=List!$A$4,List!$B$4,IF(D872=List!$A$5,List!$B$5,IF(D872=List!$A$6,List!$B$6,IF(D872=List!$A$7,List!$B$7,IF(D872=List!$A$8,List!$B$8,IF(D872=List!$A$9,List!$B$9,IF(D872=List!$A$10,List!$B$10,IF(D872=List!$A$11,List!$B$11,IF(D872=List!$A$12,List!$B$12,IF(D872=List!$A$13,List!$B$13,IF(D872=List!$A$14,List!$B$14,IF(D872=List!$A$15,List!$B$15,IF(D872=List!$A$16,List!$B$16,IF(D872=List!$A$17,List!$B$17,0))))))))))))))))</f>
        <v>0</v>
      </c>
      <c r="B872" s="10" t="str">
        <f t="shared" si="86"/>
        <v>0</v>
      </c>
      <c r="C872" s="55"/>
      <c r="D872" s="39"/>
      <c r="E872" s="39"/>
      <c r="F872" s="39"/>
      <c r="G872" s="39"/>
      <c r="H872" s="10">
        <f t="shared" si="89"/>
        <v>0</v>
      </c>
      <c r="I872" s="9">
        <f t="shared" si="90"/>
        <v>0</v>
      </c>
      <c r="J872" s="39" t="s">
        <v>164</v>
      </c>
    </row>
    <row r="873" spans="1:10" x14ac:dyDescent="0.35">
      <c r="A873" s="2">
        <f>IF(D873=List!$A$2,List!$B$2,IF(D873=List!$A$3,List!$B$3,IF(D873=List!$A$4,List!$B$4,IF(D873=List!$A$5,List!$B$5,IF(D873=List!$A$6,List!$B$6,IF(D873=List!$A$7,List!$B$7,IF(D873=List!$A$8,List!$B$8,IF(D873=List!$A$9,List!$B$9,IF(D873=List!$A$10,List!$B$10,IF(D873=List!$A$11,List!$B$11,IF(D873=List!$A$12,List!$B$12,IF(D873=List!$A$13,List!$B$13,IF(D873=List!$A$14,List!$B$14,IF(D873=List!$A$15,List!$B$15,IF(D873=List!$A$16,List!$B$16,IF(D873=List!$A$17,List!$B$17,0))))))))))))))))</f>
        <v>0</v>
      </c>
      <c r="B873" s="10" t="str">
        <f t="shared" si="86"/>
        <v>0</v>
      </c>
      <c r="C873" s="55"/>
      <c r="D873" s="39"/>
      <c r="E873" s="39"/>
      <c r="F873" s="39"/>
      <c r="G873" s="39"/>
      <c r="H873" s="10">
        <f t="shared" si="89"/>
        <v>0</v>
      </c>
      <c r="I873" s="9">
        <f t="shared" si="90"/>
        <v>0</v>
      </c>
      <c r="J873" s="39" t="s">
        <v>164</v>
      </c>
    </row>
    <row r="874" spans="1:10" x14ac:dyDescent="0.35">
      <c r="A874" s="2">
        <f>IF(D874=List!$A$2,List!$B$2,IF(D874=List!$A$3,List!$B$3,IF(D874=List!$A$4,List!$B$4,IF(D874=List!$A$5,List!$B$5,IF(D874=List!$A$6,List!$B$6,IF(D874=List!$A$7,List!$B$7,IF(D874=List!$A$8,List!$B$8,IF(D874=List!$A$9,List!$B$9,IF(D874=List!$A$10,List!$B$10,IF(D874=List!$A$11,List!$B$11,IF(D874=List!$A$12,List!$B$12,IF(D874=List!$A$13,List!$B$13,IF(D874=List!$A$14,List!$B$14,IF(D874=List!$A$15,List!$B$15,IF(D874=List!$A$16,List!$B$16,IF(D874=List!$A$17,List!$B$17,0))))))))))))))))</f>
        <v>0</v>
      </c>
      <c r="B874" s="10" t="str">
        <f t="shared" ref="B874:B937" si="91">+CONCATENATE(C874,A874)</f>
        <v>0</v>
      </c>
      <c r="C874" s="55"/>
      <c r="D874" s="39"/>
      <c r="E874" s="39"/>
      <c r="F874" s="39"/>
      <c r="G874" s="39"/>
      <c r="H874" s="10">
        <f t="shared" ref="H874:H937" si="92">IFERROR((G874-E874)/(F874-E874)*1000,0)</f>
        <v>0</v>
      </c>
      <c r="I874" s="9">
        <f t="shared" ref="I874:I937" si="93">IFERROR(1-(F874-G874)/(F874-E874),0)</f>
        <v>0</v>
      </c>
      <c r="J874" s="39" t="s">
        <v>164</v>
      </c>
    </row>
    <row r="875" spans="1:10" x14ac:dyDescent="0.35">
      <c r="A875" s="2">
        <f>IF(D875=List!$A$2,List!$B$2,IF(D875=List!$A$3,List!$B$3,IF(D875=List!$A$4,List!$B$4,IF(D875=List!$A$5,List!$B$5,IF(D875=List!$A$6,List!$B$6,IF(D875=List!$A$7,List!$B$7,IF(D875=List!$A$8,List!$B$8,IF(D875=List!$A$9,List!$B$9,IF(D875=List!$A$10,List!$B$10,IF(D875=List!$A$11,List!$B$11,IF(D875=List!$A$12,List!$B$12,IF(D875=List!$A$13,List!$B$13,IF(D875=List!$A$14,List!$B$14,IF(D875=List!$A$15,List!$B$15,IF(D875=List!$A$16,List!$B$16,IF(D875=List!$A$17,List!$B$17,0))))))))))))))))</f>
        <v>0</v>
      </c>
      <c r="B875" s="10" t="str">
        <f t="shared" si="91"/>
        <v>0</v>
      </c>
      <c r="C875" s="55"/>
      <c r="D875" s="39"/>
      <c r="E875" s="39"/>
      <c r="F875" s="39"/>
      <c r="G875" s="39"/>
      <c r="H875" s="10">
        <f t="shared" si="92"/>
        <v>0</v>
      </c>
      <c r="I875" s="9">
        <f t="shared" si="93"/>
        <v>0</v>
      </c>
      <c r="J875" s="39"/>
    </row>
    <row r="876" spans="1:10" x14ac:dyDescent="0.35">
      <c r="A876" s="2">
        <f>IF(D876=List!$A$2,List!$B$2,IF(D876=List!$A$3,List!$B$3,IF(D876=List!$A$4,List!$B$4,IF(D876=List!$A$5,List!$B$5,IF(D876=List!$A$6,List!$B$6,IF(D876=List!$A$7,List!$B$7,IF(D876=List!$A$8,List!$B$8,IF(D876=List!$A$9,List!$B$9,IF(D876=List!$A$10,List!$B$10,IF(D876=List!$A$11,List!$B$11,IF(D876=List!$A$12,List!$B$12,IF(D876=List!$A$13,List!$B$13,IF(D876=List!$A$14,List!$B$14,IF(D876=List!$A$15,List!$B$15,IF(D876=List!$A$16,List!$B$16,IF(D876=List!$A$17,List!$B$17,0))))))))))))))))</f>
        <v>0</v>
      </c>
      <c r="B876" s="10" t="str">
        <f t="shared" si="91"/>
        <v>0</v>
      </c>
      <c r="C876" s="55"/>
      <c r="D876" s="39"/>
      <c r="E876" s="39"/>
      <c r="F876" s="39"/>
      <c r="G876" s="39"/>
      <c r="H876" s="10">
        <f t="shared" si="92"/>
        <v>0</v>
      </c>
      <c r="I876" s="9">
        <f t="shared" si="93"/>
        <v>0</v>
      </c>
      <c r="J876" s="39"/>
    </row>
    <row r="877" spans="1:10" x14ac:dyDescent="0.35">
      <c r="A877" s="2">
        <f>IF(D877=List!$A$2,List!$B$2,IF(D877=List!$A$3,List!$B$3,IF(D877=List!$A$4,List!$B$4,IF(D877=List!$A$5,List!$B$5,IF(D877=List!$A$6,List!$B$6,IF(D877=List!$A$7,List!$B$7,IF(D877=List!$A$8,List!$B$8,IF(D877=List!$A$9,List!$B$9,IF(D877=List!$A$10,List!$B$10,IF(D877=List!$A$11,List!$B$11,IF(D877=List!$A$12,List!$B$12,IF(D877=List!$A$13,List!$B$13,IF(D877=List!$A$14,List!$B$14,IF(D877=List!$A$15,List!$B$15,IF(D877=List!$A$16,List!$B$16,IF(D877=List!$A$17,List!$B$17,0))))))))))))))))</f>
        <v>0</v>
      </c>
      <c r="B877" s="10" t="str">
        <f t="shared" si="91"/>
        <v>0</v>
      </c>
      <c r="C877" s="55"/>
      <c r="D877" s="39"/>
      <c r="E877" s="39"/>
      <c r="F877" s="39"/>
      <c r="G877" s="39"/>
      <c r="H877" s="10">
        <f t="shared" si="92"/>
        <v>0</v>
      </c>
      <c r="I877" s="9">
        <f t="shared" si="93"/>
        <v>0</v>
      </c>
      <c r="J877" s="39"/>
    </row>
    <row r="878" spans="1:10" x14ac:dyDescent="0.35">
      <c r="A878" s="2">
        <f>IF(D878=List!$A$2,List!$B$2,IF(D878=List!$A$3,List!$B$3,IF(D878=List!$A$4,List!$B$4,IF(D878=List!$A$5,List!$B$5,IF(D878=List!$A$6,List!$B$6,IF(D878=List!$A$7,List!$B$7,IF(D878=List!$A$8,List!$B$8,IF(D878=List!$A$9,List!$B$9,IF(D878=List!$A$10,List!$B$10,IF(D878=List!$A$11,List!$B$11,IF(D878=List!$A$12,List!$B$12,IF(D878=List!$A$13,List!$B$13,IF(D878=List!$A$14,List!$B$14,IF(D878=List!$A$15,List!$B$15,IF(D878=List!$A$16,List!$B$16,IF(D878=List!$A$17,List!$B$17,0))))))))))))))))</f>
        <v>0</v>
      </c>
      <c r="B878" s="10" t="str">
        <f t="shared" si="91"/>
        <v>0</v>
      </c>
      <c r="C878" s="55"/>
      <c r="D878" s="39"/>
      <c r="E878" s="39"/>
      <c r="F878" s="39"/>
      <c r="G878" s="39"/>
      <c r="H878" s="10">
        <f t="shared" si="92"/>
        <v>0</v>
      </c>
      <c r="I878" s="9">
        <f t="shared" si="93"/>
        <v>0</v>
      </c>
      <c r="J878" s="39"/>
    </row>
    <row r="879" spans="1:10" x14ac:dyDescent="0.35">
      <c r="A879" s="2">
        <f>IF(D879=List!$A$2,List!$B$2,IF(D879=List!$A$3,List!$B$3,IF(D879=List!$A$4,List!$B$4,IF(D879=List!$A$5,List!$B$5,IF(D879=List!$A$6,List!$B$6,IF(D879=List!$A$7,List!$B$7,IF(D879=List!$A$8,List!$B$8,IF(D879=List!$A$9,List!$B$9,IF(D879=List!$A$10,List!$B$10,IF(D879=List!$A$11,List!$B$11,IF(D879=List!$A$12,List!$B$12,IF(D879=List!$A$13,List!$B$13,IF(D879=List!$A$14,List!$B$14,IF(D879=List!$A$15,List!$B$15,IF(D879=List!$A$16,List!$B$16,IF(D879=List!$A$17,List!$B$17,0))))))))))))))))</f>
        <v>0</v>
      </c>
      <c r="B879" s="10" t="str">
        <f t="shared" si="91"/>
        <v>0</v>
      </c>
      <c r="C879" s="55"/>
      <c r="D879" s="39"/>
      <c r="E879" s="39"/>
      <c r="F879" s="39"/>
      <c r="G879" s="39"/>
      <c r="H879" s="10">
        <f t="shared" si="92"/>
        <v>0</v>
      </c>
      <c r="I879" s="9">
        <f t="shared" si="93"/>
        <v>0</v>
      </c>
      <c r="J879" s="39"/>
    </row>
    <row r="880" spans="1:10" x14ac:dyDescent="0.35">
      <c r="A880" s="2">
        <f>IF(D880=List!$A$2,List!$B$2,IF(D880=List!$A$3,List!$B$3,IF(D880=List!$A$4,List!$B$4,IF(D880=List!$A$5,List!$B$5,IF(D880=List!$A$6,List!$B$6,IF(D880=List!$A$7,List!$B$7,IF(D880=List!$A$8,List!$B$8,IF(D880=List!$A$9,List!$B$9,IF(D880=List!$A$10,List!$B$10,IF(D880=List!$A$11,List!$B$11,IF(D880=List!$A$12,List!$B$12,IF(D880=List!$A$13,List!$B$13,IF(D880=List!$A$14,List!$B$14,IF(D880=List!$A$15,List!$B$15,IF(D880=List!$A$16,List!$B$16,IF(D880=List!$A$17,List!$B$17,0))))))))))))))))</f>
        <v>0</v>
      </c>
      <c r="B880" s="10" t="str">
        <f t="shared" si="91"/>
        <v>0</v>
      </c>
      <c r="C880" s="55"/>
      <c r="D880" s="39"/>
      <c r="E880" s="39"/>
      <c r="F880" s="39"/>
      <c r="G880" s="39"/>
      <c r="H880" s="10">
        <f t="shared" si="92"/>
        <v>0</v>
      </c>
      <c r="I880" s="9">
        <f t="shared" si="93"/>
        <v>0</v>
      </c>
      <c r="J880" s="39"/>
    </row>
    <row r="881" spans="1:10" x14ac:dyDescent="0.35">
      <c r="A881" s="2">
        <f>IF(D881=List!$A$2,List!$B$2,IF(D881=List!$A$3,List!$B$3,IF(D881=List!$A$4,List!$B$4,IF(D881=List!$A$5,List!$B$5,IF(D881=List!$A$6,List!$B$6,IF(D881=List!$A$7,List!$B$7,IF(D881=List!$A$8,List!$B$8,IF(D881=List!$A$9,List!$B$9,IF(D881=List!$A$10,List!$B$10,IF(D881=List!$A$11,List!$B$11,IF(D881=List!$A$12,List!$B$12,IF(D881=List!$A$13,List!$B$13,IF(D881=List!$A$14,List!$B$14,IF(D881=List!$A$15,List!$B$15,IF(D881=List!$A$16,List!$B$16,IF(D881=List!$A$17,List!$B$17,0))))))))))))))))</f>
        <v>0</v>
      </c>
      <c r="B881" s="10" t="str">
        <f t="shared" si="91"/>
        <v>0</v>
      </c>
      <c r="C881" s="55"/>
      <c r="D881" s="39"/>
      <c r="E881" s="39"/>
      <c r="F881" s="39"/>
      <c r="G881" s="39"/>
      <c r="H881" s="10">
        <f t="shared" si="92"/>
        <v>0</v>
      </c>
      <c r="I881" s="9">
        <f t="shared" si="93"/>
        <v>0</v>
      </c>
      <c r="J881" s="39"/>
    </row>
    <row r="882" spans="1:10" x14ac:dyDescent="0.35">
      <c r="A882" s="2">
        <f>IF(D882=List!$A$2,List!$B$2,IF(D882=List!$A$3,List!$B$3,IF(D882=List!$A$4,List!$B$4,IF(D882=List!$A$5,List!$B$5,IF(D882=List!$A$6,List!$B$6,IF(D882=List!$A$7,List!$B$7,IF(D882=List!$A$8,List!$B$8,IF(D882=List!$A$9,List!$B$9,IF(D882=List!$A$10,List!$B$10,IF(D882=List!$A$11,List!$B$11,IF(D882=List!$A$12,List!$B$12,IF(D882=List!$A$13,List!$B$13,IF(D882=List!$A$14,List!$B$14,IF(D882=List!$A$15,List!$B$15,IF(D882=List!$A$16,List!$B$16,IF(D882=List!$A$17,List!$B$17,0))))))))))))))))</f>
        <v>0</v>
      </c>
      <c r="B882" s="10" t="str">
        <f t="shared" si="91"/>
        <v>0</v>
      </c>
      <c r="C882" s="55"/>
      <c r="D882" s="39"/>
      <c r="E882" s="39"/>
      <c r="F882" s="39"/>
      <c r="G882" s="39"/>
      <c r="H882" s="10">
        <f t="shared" si="92"/>
        <v>0</v>
      </c>
      <c r="I882" s="9">
        <f t="shared" si="93"/>
        <v>0</v>
      </c>
      <c r="J882" s="39"/>
    </row>
    <row r="883" spans="1:10" x14ac:dyDescent="0.35">
      <c r="A883" s="2">
        <f>IF(D883=List!$A$2,List!$B$2,IF(D883=List!$A$3,List!$B$3,IF(D883=List!$A$4,List!$B$4,IF(D883=List!$A$5,List!$B$5,IF(D883=List!$A$6,List!$B$6,IF(D883=List!$A$7,List!$B$7,IF(D883=List!$A$8,List!$B$8,IF(D883=List!$A$9,List!$B$9,IF(D883=List!$A$10,List!$B$10,IF(D883=List!$A$11,List!$B$11,IF(D883=List!$A$12,List!$B$12,IF(D883=List!$A$13,List!$B$13,IF(D883=List!$A$14,List!$B$14,IF(D883=List!$A$15,List!$B$15,IF(D883=List!$A$16,List!$B$16,IF(D883=List!$A$17,List!$B$17,0))))))))))))))))</f>
        <v>0</v>
      </c>
      <c r="B883" s="10" t="str">
        <f t="shared" si="91"/>
        <v>0</v>
      </c>
      <c r="C883" s="55"/>
      <c r="D883" s="39"/>
      <c r="E883" s="39"/>
      <c r="F883" s="39"/>
      <c r="G883" s="39"/>
      <c r="H883" s="10">
        <f t="shared" si="92"/>
        <v>0</v>
      </c>
      <c r="I883" s="9">
        <f t="shared" si="93"/>
        <v>0</v>
      </c>
      <c r="J883" s="39"/>
    </row>
    <row r="884" spans="1:10" x14ac:dyDescent="0.35">
      <c r="A884" s="2">
        <f>IF(D884=List!$A$2,List!$B$2,IF(D884=List!$A$3,List!$B$3,IF(D884=List!$A$4,List!$B$4,IF(D884=List!$A$5,List!$B$5,IF(D884=List!$A$6,List!$B$6,IF(D884=List!$A$7,List!$B$7,IF(D884=List!$A$8,List!$B$8,IF(D884=List!$A$9,List!$B$9,IF(D884=List!$A$10,List!$B$10,IF(D884=List!$A$11,List!$B$11,IF(D884=List!$A$12,List!$B$12,IF(D884=List!$A$13,List!$B$13,IF(D884=List!$A$14,List!$B$14,IF(D884=List!$A$15,List!$B$15,IF(D884=List!$A$16,List!$B$16,IF(D884=List!$A$17,List!$B$17,0))))))))))))))))</f>
        <v>0</v>
      </c>
      <c r="B884" s="10" t="str">
        <f t="shared" si="91"/>
        <v>0</v>
      </c>
      <c r="C884" s="55"/>
      <c r="D884" s="39"/>
      <c r="E884" s="39"/>
      <c r="F884" s="39"/>
      <c r="G884" s="39"/>
      <c r="H884" s="10">
        <f t="shared" si="92"/>
        <v>0</v>
      </c>
      <c r="I884" s="9">
        <f t="shared" si="93"/>
        <v>0</v>
      </c>
      <c r="J884" s="39"/>
    </row>
    <row r="885" spans="1:10" x14ac:dyDescent="0.35">
      <c r="A885" s="2">
        <f>IF(D885=List!$A$2,List!$B$2,IF(D885=List!$A$3,List!$B$3,IF(D885=List!$A$4,List!$B$4,IF(D885=List!$A$5,List!$B$5,IF(D885=List!$A$6,List!$B$6,IF(D885=List!$A$7,List!$B$7,IF(D885=List!$A$8,List!$B$8,IF(D885=List!$A$9,List!$B$9,IF(D885=List!$A$10,List!$B$10,IF(D885=List!$A$11,List!$B$11,IF(D885=List!$A$12,List!$B$12,IF(D885=List!$A$13,List!$B$13,IF(D885=List!$A$14,List!$B$14,IF(D885=List!$A$15,List!$B$15,IF(D885=List!$A$16,List!$B$16,IF(D885=List!$A$17,List!$B$17,0))))))))))))))))</f>
        <v>0</v>
      </c>
      <c r="B885" s="10" t="str">
        <f t="shared" si="91"/>
        <v>0</v>
      </c>
      <c r="C885" s="55"/>
      <c r="D885" s="39"/>
      <c r="E885" s="39"/>
      <c r="F885" s="39"/>
      <c r="G885" s="39"/>
      <c r="H885" s="10">
        <f t="shared" si="92"/>
        <v>0</v>
      </c>
      <c r="I885" s="9">
        <f t="shared" si="93"/>
        <v>0</v>
      </c>
      <c r="J885" s="39"/>
    </row>
    <row r="886" spans="1:10" x14ac:dyDescent="0.35">
      <c r="A886" s="2">
        <f>IF(D886=List!$A$2,List!$B$2,IF(D886=List!$A$3,List!$B$3,IF(D886=List!$A$4,List!$B$4,IF(D886=List!$A$5,List!$B$5,IF(D886=List!$A$6,List!$B$6,IF(D886=List!$A$7,List!$B$7,IF(D886=List!$A$8,List!$B$8,IF(D886=List!$A$9,List!$B$9,IF(D886=List!$A$10,List!$B$10,IF(D886=List!$A$11,List!$B$11,IF(D886=List!$A$12,List!$B$12,IF(D886=List!$A$13,List!$B$13,IF(D886=List!$A$14,List!$B$14,IF(D886=List!$A$15,List!$B$15,IF(D886=List!$A$16,List!$B$16,IF(D886=List!$A$17,List!$B$17,0))))))))))))))))</f>
        <v>0</v>
      </c>
      <c r="B886" s="10" t="str">
        <f t="shared" si="91"/>
        <v>0</v>
      </c>
      <c r="C886" s="55"/>
      <c r="D886" s="39"/>
      <c r="E886" s="39"/>
      <c r="F886" s="39"/>
      <c r="G886" s="39"/>
      <c r="H886" s="10">
        <f t="shared" si="92"/>
        <v>0</v>
      </c>
      <c r="I886" s="9">
        <f t="shared" si="93"/>
        <v>0</v>
      </c>
      <c r="J886" s="39"/>
    </row>
    <row r="887" spans="1:10" x14ac:dyDescent="0.35">
      <c r="A887" s="2">
        <f>IF(D887=List!$A$2,List!$B$2,IF(D887=List!$A$3,List!$B$3,IF(D887=List!$A$4,List!$B$4,IF(D887=List!$A$5,List!$B$5,IF(D887=List!$A$6,List!$B$6,IF(D887=List!$A$7,List!$B$7,IF(D887=List!$A$8,List!$B$8,IF(D887=List!$A$9,List!$B$9,IF(D887=List!$A$10,List!$B$10,IF(D887=List!$A$11,List!$B$11,IF(D887=List!$A$12,List!$B$12,IF(D887=List!$A$13,List!$B$13,IF(D887=List!$A$14,List!$B$14,IF(D887=List!$A$15,List!$B$15,IF(D887=List!$A$16,List!$B$16,IF(D887=List!$A$17,List!$B$17,0))))))))))))))))</f>
        <v>0</v>
      </c>
      <c r="B887" s="10" t="str">
        <f t="shared" si="91"/>
        <v>0</v>
      </c>
      <c r="C887" s="55"/>
      <c r="D887" s="39"/>
      <c r="E887" s="39"/>
      <c r="F887" s="39"/>
      <c r="G887" s="39"/>
      <c r="H887" s="10">
        <f t="shared" si="92"/>
        <v>0</v>
      </c>
      <c r="I887" s="9">
        <f t="shared" si="93"/>
        <v>0</v>
      </c>
      <c r="J887" s="39"/>
    </row>
    <row r="888" spans="1:10" x14ac:dyDescent="0.35">
      <c r="A888" s="2">
        <f>IF(D888=List!$A$2,List!$B$2,IF(D888=List!$A$3,List!$B$3,IF(D888=List!$A$4,List!$B$4,IF(D888=List!$A$5,List!$B$5,IF(D888=List!$A$6,List!$B$6,IF(D888=List!$A$7,List!$B$7,IF(D888=List!$A$8,List!$B$8,IF(D888=List!$A$9,List!$B$9,IF(D888=List!$A$10,List!$B$10,IF(D888=List!$A$11,List!$B$11,IF(D888=List!$A$12,List!$B$12,IF(D888=List!$A$13,List!$B$13,IF(D888=List!$A$14,List!$B$14,IF(D888=List!$A$15,List!$B$15,IF(D888=List!$A$16,List!$B$16,IF(D888=List!$A$17,List!$B$17,0))))))))))))))))</f>
        <v>0</v>
      </c>
      <c r="B888" s="10" t="str">
        <f t="shared" si="91"/>
        <v>0</v>
      </c>
      <c r="C888" s="55"/>
      <c r="D888" s="39"/>
      <c r="E888" s="39"/>
      <c r="F888" s="39"/>
      <c r="G888" s="39"/>
      <c r="H888" s="10">
        <f t="shared" si="92"/>
        <v>0</v>
      </c>
      <c r="I888" s="9">
        <f t="shared" si="93"/>
        <v>0</v>
      </c>
      <c r="J888" s="39"/>
    </row>
    <row r="889" spans="1:10" x14ac:dyDescent="0.35">
      <c r="A889" s="2">
        <f>IF(D889=List!$A$2,List!$B$2,IF(D889=List!$A$3,List!$B$3,IF(D889=List!$A$4,List!$B$4,IF(D889=List!$A$5,List!$B$5,IF(D889=List!$A$6,List!$B$6,IF(D889=List!$A$7,List!$B$7,IF(D889=List!$A$8,List!$B$8,IF(D889=List!$A$9,List!$B$9,IF(D889=List!$A$10,List!$B$10,IF(D889=List!$A$11,List!$B$11,IF(D889=List!$A$12,List!$B$12,IF(D889=List!$A$13,List!$B$13,IF(D889=List!$A$14,List!$B$14,IF(D889=List!$A$15,List!$B$15,IF(D889=List!$A$16,List!$B$16,IF(D889=List!$A$17,List!$B$17,0))))))))))))))))</f>
        <v>0</v>
      </c>
      <c r="B889" s="10" t="str">
        <f t="shared" si="91"/>
        <v>0</v>
      </c>
      <c r="C889" s="55"/>
      <c r="D889" s="39"/>
      <c r="E889" s="39"/>
      <c r="F889" s="39"/>
      <c r="G889" s="39"/>
      <c r="H889" s="10">
        <f t="shared" si="92"/>
        <v>0</v>
      </c>
      <c r="I889" s="9">
        <f t="shared" si="93"/>
        <v>0</v>
      </c>
      <c r="J889" s="39"/>
    </row>
    <row r="890" spans="1:10" x14ac:dyDescent="0.35">
      <c r="A890" s="2">
        <f>IF(D890=List!$A$2,List!$B$2,IF(D890=List!$A$3,List!$B$3,IF(D890=List!$A$4,List!$B$4,IF(D890=List!$A$5,List!$B$5,IF(D890=List!$A$6,List!$B$6,IF(D890=List!$A$7,List!$B$7,IF(D890=List!$A$8,List!$B$8,IF(D890=List!$A$9,List!$B$9,IF(D890=List!$A$10,List!$B$10,IF(D890=List!$A$11,List!$B$11,IF(D890=List!$A$12,List!$B$12,IF(D890=List!$A$13,List!$B$13,IF(D890=List!$A$14,List!$B$14,IF(D890=List!$A$15,List!$B$15,IF(D890=List!$A$16,List!$B$16,IF(D890=List!$A$17,List!$B$17,0))))))))))))))))</f>
        <v>0</v>
      </c>
      <c r="B890" s="10" t="str">
        <f t="shared" si="91"/>
        <v>0</v>
      </c>
      <c r="C890" s="55"/>
      <c r="D890" s="39"/>
      <c r="E890" s="39"/>
      <c r="F890" s="39"/>
      <c r="G890" s="39"/>
      <c r="H890" s="10">
        <f t="shared" si="92"/>
        <v>0</v>
      </c>
      <c r="I890" s="9">
        <f t="shared" si="93"/>
        <v>0</v>
      </c>
      <c r="J890" s="39"/>
    </row>
    <row r="891" spans="1:10" x14ac:dyDescent="0.35">
      <c r="A891" s="2">
        <f>IF(D891=List!$A$2,List!$B$2,IF(D891=List!$A$3,List!$B$3,IF(D891=List!$A$4,List!$B$4,IF(D891=List!$A$5,List!$B$5,IF(D891=List!$A$6,List!$B$6,IF(D891=List!$A$7,List!$B$7,IF(D891=List!$A$8,List!$B$8,IF(D891=List!$A$9,List!$B$9,IF(D891=List!$A$10,List!$B$10,IF(D891=List!$A$11,List!$B$11,IF(D891=List!$A$12,List!$B$12,IF(D891=List!$A$13,List!$B$13,IF(D891=List!$A$14,List!$B$14,IF(D891=List!$A$15,List!$B$15,IF(D891=List!$A$16,List!$B$16,IF(D891=List!$A$17,List!$B$17,0))))))))))))))))</f>
        <v>0</v>
      </c>
      <c r="B891" s="10" t="str">
        <f t="shared" si="91"/>
        <v>0</v>
      </c>
      <c r="C891" s="55"/>
      <c r="D891" s="39"/>
      <c r="E891" s="39"/>
      <c r="F891" s="39"/>
      <c r="G891" s="39"/>
      <c r="H891" s="10">
        <f t="shared" si="92"/>
        <v>0</v>
      </c>
      <c r="I891" s="9">
        <f t="shared" si="93"/>
        <v>0</v>
      </c>
      <c r="J891" s="39"/>
    </row>
    <row r="892" spans="1:10" x14ac:dyDescent="0.35">
      <c r="A892" s="2">
        <f>IF(D892=List!$A$2,List!$B$2,IF(D892=List!$A$3,List!$B$3,IF(D892=List!$A$4,List!$B$4,IF(D892=List!$A$5,List!$B$5,IF(D892=List!$A$6,List!$B$6,IF(D892=List!$A$7,List!$B$7,IF(D892=List!$A$8,List!$B$8,IF(D892=List!$A$9,List!$B$9,IF(D892=List!$A$10,List!$B$10,IF(D892=List!$A$11,List!$B$11,IF(D892=List!$A$12,List!$B$12,IF(D892=List!$A$13,List!$B$13,IF(D892=List!$A$14,List!$B$14,IF(D892=List!$A$15,List!$B$15,IF(D892=List!$A$16,List!$B$16,IF(D892=List!$A$17,List!$B$17,0))))))))))))))))</f>
        <v>0</v>
      </c>
      <c r="B892" s="10" t="str">
        <f t="shared" si="91"/>
        <v>0</v>
      </c>
      <c r="C892" s="55"/>
      <c r="D892" s="39"/>
      <c r="E892" s="39"/>
      <c r="F892" s="39"/>
      <c r="G892" s="39"/>
      <c r="H892" s="10">
        <f t="shared" si="92"/>
        <v>0</v>
      </c>
      <c r="I892" s="9">
        <f t="shared" si="93"/>
        <v>0</v>
      </c>
      <c r="J892" s="39"/>
    </row>
    <row r="893" spans="1:10" x14ac:dyDescent="0.35">
      <c r="A893" s="2">
        <f>IF(D893=List!$A$2,List!$B$2,IF(D893=List!$A$3,List!$B$3,IF(D893=List!$A$4,List!$B$4,IF(D893=List!$A$5,List!$B$5,IF(D893=List!$A$6,List!$B$6,IF(D893=List!$A$7,List!$B$7,IF(D893=List!$A$8,List!$B$8,IF(D893=List!$A$9,List!$B$9,IF(D893=List!$A$10,List!$B$10,IF(D893=List!$A$11,List!$B$11,IF(D893=List!$A$12,List!$B$12,IF(D893=List!$A$13,List!$B$13,IF(D893=List!$A$14,List!$B$14,IF(D893=List!$A$15,List!$B$15,IF(D893=List!$A$16,List!$B$16,IF(D893=List!$A$17,List!$B$17,0))))))))))))))))</f>
        <v>0</v>
      </c>
      <c r="B893" s="10" t="str">
        <f t="shared" si="91"/>
        <v>0</v>
      </c>
      <c r="C893" s="55"/>
      <c r="D893" s="39"/>
      <c r="E893" s="39"/>
      <c r="F893" s="39"/>
      <c r="G893" s="39"/>
      <c r="H893" s="10">
        <f t="shared" si="92"/>
        <v>0</v>
      </c>
      <c r="I893" s="9">
        <f t="shared" si="93"/>
        <v>0</v>
      </c>
      <c r="J893" s="39"/>
    </row>
    <row r="894" spans="1:10" x14ac:dyDescent="0.35">
      <c r="A894" s="2">
        <f>IF(D894=List!$A$2,List!$B$2,IF(D894=List!$A$3,List!$B$3,IF(D894=List!$A$4,List!$B$4,IF(D894=List!$A$5,List!$B$5,IF(D894=List!$A$6,List!$B$6,IF(D894=List!$A$7,List!$B$7,IF(D894=List!$A$8,List!$B$8,IF(D894=List!$A$9,List!$B$9,IF(D894=List!$A$10,List!$B$10,IF(D894=List!$A$11,List!$B$11,IF(D894=List!$A$12,List!$B$12,IF(D894=List!$A$13,List!$B$13,IF(D894=List!$A$14,List!$B$14,IF(D894=List!$A$15,List!$B$15,IF(D894=List!$A$16,List!$B$16,IF(D894=List!$A$17,List!$B$17,0))))))))))))))))</f>
        <v>0</v>
      </c>
      <c r="B894" s="10" t="str">
        <f t="shared" si="91"/>
        <v>0</v>
      </c>
      <c r="C894" s="55"/>
      <c r="D894" s="39"/>
      <c r="E894" s="39"/>
      <c r="F894" s="39"/>
      <c r="G894" s="39"/>
      <c r="H894" s="10">
        <f t="shared" si="92"/>
        <v>0</v>
      </c>
      <c r="I894" s="9">
        <f t="shared" si="93"/>
        <v>0</v>
      </c>
      <c r="J894" s="39"/>
    </row>
    <row r="895" spans="1:10" x14ac:dyDescent="0.35">
      <c r="A895" s="2">
        <f>IF(D895=List!$A$2,List!$B$2,IF(D895=List!$A$3,List!$B$3,IF(D895=List!$A$4,List!$B$4,IF(D895=List!$A$5,List!$B$5,IF(D895=List!$A$6,List!$B$6,IF(D895=List!$A$7,List!$B$7,IF(D895=List!$A$8,List!$B$8,IF(D895=List!$A$9,List!$B$9,IF(D895=List!$A$10,List!$B$10,IF(D895=List!$A$11,List!$B$11,IF(D895=List!$A$12,List!$B$12,IF(D895=List!$A$13,List!$B$13,IF(D895=List!$A$14,List!$B$14,IF(D895=List!$A$15,List!$B$15,IF(D895=List!$A$16,List!$B$16,IF(D895=List!$A$17,List!$B$17,0))))))))))))))))</f>
        <v>0</v>
      </c>
      <c r="B895" s="10" t="str">
        <f t="shared" si="91"/>
        <v>0</v>
      </c>
      <c r="C895" s="55"/>
      <c r="D895" s="39"/>
      <c r="E895" s="39"/>
      <c r="F895" s="39"/>
      <c r="G895" s="39"/>
      <c r="H895" s="10">
        <f t="shared" si="92"/>
        <v>0</v>
      </c>
      <c r="I895" s="9">
        <f t="shared" si="93"/>
        <v>0</v>
      </c>
      <c r="J895" s="39"/>
    </row>
    <row r="896" spans="1:10" x14ac:dyDescent="0.35">
      <c r="A896" s="2">
        <f>IF(D896=List!$A$2,List!$B$2,IF(D896=List!$A$3,List!$B$3,IF(D896=List!$A$4,List!$B$4,IF(D896=List!$A$5,List!$B$5,IF(D896=List!$A$6,List!$B$6,IF(D896=List!$A$7,List!$B$7,IF(D896=List!$A$8,List!$B$8,IF(D896=List!$A$9,List!$B$9,IF(D896=List!$A$10,List!$B$10,IF(D896=List!$A$11,List!$B$11,IF(D896=List!$A$12,List!$B$12,IF(D896=List!$A$13,List!$B$13,IF(D896=List!$A$14,List!$B$14,IF(D896=List!$A$15,List!$B$15,IF(D896=List!$A$16,List!$B$16,IF(D896=List!$A$17,List!$B$17,0))))))))))))))))</f>
        <v>0</v>
      </c>
      <c r="B896" s="10" t="str">
        <f t="shared" si="91"/>
        <v>0</v>
      </c>
      <c r="C896" s="55"/>
      <c r="D896" s="39"/>
      <c r="E896" s="39"/>
      <c r="F896" s="39"/>
      <c r="G896" s="39"/>
      <c r="H896" s="10">
        <f t="shared" si="92"/>
        <v>0</v>
      </c>
      <c r="I896" s="9">
        <f t="shared" si="93"/>
        <v>0</v>
      </c>
      <c r="J896" s="39"/>
    </row>
    <row r="897" spans="1:10" x14ac:dyDescent="0.35">
      <c r="A897" s="2">
        <f>IF(D897=List!$A$2,List!$B$2,IF(D897=List!$A$3,List!$B$3,IF(D897=List!$A$4,List!$B$4,IF(D897=List!$A$5,List!$B$5,IF(D897=List!$A$6,List!$B$6,IF(D897=List!$A$7,List!$B$7,IF(D897=List!$A$8,List!$B$8,IF(D897=List!$A$9,List!$B$9,IF(D897=List!$A$10,List!$B$10,IF(D897=List!$A$11,List!$B$11,IF(D897=List!$A$12,List!$B$12,IF(D897=List!$A$13,List!$B$13,IF(D897=List!$A$14,List!$B$14,IF(D897=List!$A$15,List!$B$15,IF(D897=List!$A$16,List!$B$16,IF(D897=List!$A$17,List!$B$17,0))))))))))))))))</f>
        <v>0</v>
      </c>
      <c r="B897" s="10" t="str">
        <f t="shared" si="91"/>
        <v>0</v>
      </c>
      <c r="C897" s="55"/>
      <c r="D897" s="39"/>
      <c r="E897" s="39"/>
      <c r="F897" s="39"/>
      <c r="G897" s="39"/>
      <c r="H897" s="10">
        <f t="shared" si="92"/>
        <v>0</v>
      </c>
      <c r="I897" s="9">
        <f t="shared" si="93"/>
        <v>0</v>
      </c>
      <c r="J897" s="39"/>
    </row>
    <row r="898" spans="1:10" x14ac:dyDescent="0.35">
      <c r="A898" s="2">
        <f>IF(D898=List!$A$2,List!$B$2,IF(D898=List!$A$3,List!$B$3,IF(D898=List!$A$4,List!$B$4,IF(D898=List!$A$5,List!$B$5,IF(D898=List!$A$6,List!$B$6,IF(D898=List!$A$7,List!$B$7,IF(D898=List!$A$8,List!$B$8,IF(D898=List!$A$9,List!$B$9,IF(D898=List!$A$10,List!$B$10,IF(D898=List!$A$11,List!$B$11,IF(D898=List!$A$12,List!$B$12,IF(D898=List!$A$13,List!$B$13,IF(D898=List!$A$14,List!$B$14,IF(D898=List!$A$15,List!$B$15,IF(D898=List!$A$16,List!$B$16,IF(D898=List!$A$17,List!$B$17,0))))))))))))))))</f>
        <v>0</v>
      </c>
      <c r="B898" s="10" t="str">
        <f t="shared" si="91"/>
        <v>0</v>
      </c>
      <c r="C898" s="55"/>
      <c r="D898" s="39"/>
      <c r="E898" s="39"/>
      <c r="F898" s="39"/>
      <c r="G898" s="39"/>
      <c r="H898" s="10">
        <f t="shared" si="92"/>
        <v>0</v>
      </c>
      <c r="I898" s="9">
        <f t="shared" si="93"/>
        <v>0</v>
      </c>
      <c r="J898" s="39"/>
    </row>
    <row r="899" spans="1:10" x14ac:dyDescent="0.35">
      <c r="A899" s="2">
        <f>IF(D899=List!$A$2,List!$B$2,IF(D899=List!$A$3,List!$B$3,IF(D899=List!$A$4,List!$B$4,IF(D899=List!$A$5,List!$B$5,IF(D899=List!$A$6,List!$B$6,IF(D899=List!$A$7,List!$B$7,IF(D899=List!$A$8,List!$B$8,IF(D899=List!$A$9,List!$B$9,IF(D899=List!$A$10,List!$B$10,IF(D899=List!$A$11,List!$B$11,IF(D899=List!$A$12,List!$B$12,IF(D899=List!$A$13,List!$B$13,IF(D899=List!$A$14,List!$B$14,IF(D899=List!$A$15,List!$B$15,IF(D899=List!$A$16,List!$B$16,IF(D899=List!$A$17,List!$B$17,0))))))))))))))))</f>
        <v>0</v>
      </c>
      <c r="B899" s="10" t="str">
        <f t="shared" si="91"/>
        <v>0</v>
      </c>
      <c r="C899" s="55"/>
      <c r="D899" s="39"/>
      <c r="E899" s="39"/>
      <c r="F899" s="39"/>
      <c r="G899" s="39"/>
      <c r="H899" s="10">
        <f t="shared" si="92"/>
        <v>0</v>
      </c>
      <c r="I899" s="9">
        <f t="shared" si="93"/>
        <v>0</v>
      </c>
      <c r="J899" s="39"/>
    </row>
    <row r="900" spans="1:10" x14ac:dyDescent="0.35">
      <c r="A900" s="2">
        <f>IF(D900=List!$A$2,List!$B$2,IF(D900=List!$A$3,List!$B$3,IF(D900=List!$A$4,List!$B$4,IF(D900=List!$A$5,List!$B$5,IF(D900=List!$A$6,List!$B$6,IF(D900=List!$A$7,List!$B$7,IF(D900=List!$A$8,List!$B$8,IF(D900=List!$A$9,List!$B$9,IF(D900=List!$A$10,List!$B$10,IF(D900=List!$A$11,List!$B$11,IF(D900=List!$A$12,List!$B$12,IF(D900=List!$A$13,List!$B$13,IF(D900=List!$A$14,List!$B$14,IF(D900=List!$A$15,List!$B$15,IF(D900=List!$A$16,List!$B$16,IF(D900=List!$A$17,List!$B$17,0))))))))))))))))</f>
        <v>0</v>
      </c>
      <c r="B900" s="10" t="str">
        <f t="shared" si="91"/>
        <v>0</v>
      </c>
      <c r="C900" s="55"/>
      <c r="D900" s="39"/>
      <c r="E900" s="39"/>
      <c r="F900" s="39"/>
      <c r="G900" s="39"/>
      <c r="H900" s="10">
        <f t="shared" si="92"/>
        <v>0</v>
      </c>
      <c r="I900" s="9">
        <f t="shared" si="93"/>
        <v>0</v>
      </c>
      <c r="J900" s="39"/>
    </row>
    <row r="901" spans="1:10" x14ac:dyDescent="0.35">
      <c r="A901" s="2">
        <f>IF(D901=List!$A$2,List!$B$2,IF(D901=List!$A$3,List!$B$3,IF(D901=List!$A$4,List!$B$4,IF(D901=List!$A$5,List!$B$5,IF(D901=List!$A$6,List!$B$6,IF(D901=List!$A$7,List!$B$7,IF(D901=List!$A$8,List!$B$8,IF(D901=List!$A$9,List!$B$9,IF(D901=List!$A$10,List!$B$10,IF(D901=List!$A$11,List!$B$11,IF(D901=List!$A$12,List!$B$12,IF(D901=List!$A$13,List!$B$13,IF(D901=List!$A$14,List!$B$14,IF(D901=List!$A$15,List!$B$15,IF(D901=List!$A$16,List!$B$16,IF(D901=List!$A$17,List!$B$17,0))))))))))))))))</f>
        <v>0</v>
      </c>
      <c r="B901" s="10" t="str">
        <f t="shared" si="91"/>
        <v>0</v>
      </c>
      <c r="C901" s="55"/>
      <c r="D901" s="39"/>
      <c r="E901" s="39"/>
      <c r="F901" s="39"/>
      <c r="G901" s="39"/>
      <c r="H901" s="10">
        <f t="shared" si="92"/>
        <v>0</v>
      </c>
      <c r="I901" s="9">
        <f t="shared" si="93"/>
        <v>0</v>
      </c>
      <c r="J901" s="39"/>
    </row>
    <row r="902" spans="1:10" x14ac:dyDescent="0.35">
      <c r="A902" s="2">
        <f>IF(D902=List!$A$2,List!$B$2,IF(D902=List!$A$3,List!$B$3,IF(D902=List!$A$4,List!$B$4,IF(D902=List!$A$5,List!$B$5,IF(D902=List!$A$6,List!$B$6,IF(D902=List!$A$7,List!$B$7,IF(D902=List!$A$8,List!$B$8,IF(D902=List!$A$9,List!$B$9,IF(D902=List!$A$10,List!$B$10,IF(D902=List!$A$11,List!$B$11,IF(D902=List!$A$12,List!$B$12,IF(D902=List!$A$13,List!$B$13,IF(D902=List!$A$14,List!$B$14,IF(D902=List!$A$15,List!$B$15,IF(D902=List!$A$16,List!$B$16,IF(D902=List!$A$17,List!$B$17,0))))))))))))))))</f>
        <v>0</v>
      </c>
      <c r="B902" s="10" t="str">
        <f t="shared" si="91"/>
        <v>0</v>
      </c>
      <c r="C902" s="55"/>
      <c r="D902" s="39"/>
      <c r="E902" s="39"/>
      <c r="F902" s="39"/>
      <c r="G902" s="39"/>
      <c r="H902" s="10">
        <f t="shared" si="92"/>
        <v>0</v>
      </c>
      <c r="I902" s="9">
        <f t="shared" si="93"/>
        <v>0</v>
      </c>
      <c r="J902" s="39"/>
    </row>
    <row r="903" spans="1:10" x14ac:dyDescent="0.35">
      <c r="A903" s="2">
        <f>IF(D903=List!$A$2,List!$B$2,IF(D903=List!$A$3,List!$B$3,IF(D903=List!$A$4,List!$B$4,IF(D903=List!$A$5,List!$B$5,IF(D903=List!$A$6,List!$B$6,IF(D903=List!$A$7,List!$B$7,IF(D903=List!$A$8,List!$B$8,IF(D903=List!$A$9,List!$B$9,IF(D903=List!$A$10,List!$B$10,IF(D903=List!$A$11,List!$B$11,IF(D903=List!$A$12,List!$B$12,IF(D903=List!$A$13,List!$B$13,IF(D903=List!$A$14,List!$B$14,IF(D903=List!$A$15,List!$B$15,IF(D903=List!$A$16,List!$B$16,IF(D903=List!$A$17,List!$B$17,0))))))))))))))))</f>
        <v>0</v>
      </c>
      <c r="B903" s="10" t="str">
        <f t="shared" si="91"/>
        <v>0</v>
      </c>
      <c r="C903" s="55"/>
      <c r="D903" s="39"/>
      <c r="E903" s="39"/>
      <c r="F903" s="39"/>
      <c r="G903" s="39"/>
      <c r="H903" s="10">
        <f t="shared" si="92"/>
        <v>0</v>
      </c>
      <c r="I903" s="9">
        <f t="shared" si="93"/>
        <v>0</v>
      </c>
      <c r="J903" s="39"/>
    </row>
    <row r="904" spans="1:10" x14ac:dyDescent="0.35">
      <c r="A904" s="2">
        <f>IF(D904=List!$A$2,List!$B$2,IF(D904=List!$A$3,List!$B$3,IF(D904=List!$A$4,List!$B$4,IF(D904=List!$A$5,List!$B$5,IF(D904=List!$A$6,List!$B$6,IF(D904=List!$A$7,List!$B$7,IF(D904=List!$A$8,List!$B$8,IF(D904=List!$A$9,List!$B$9,IF(D904=List!$A$10,List!$B$10,IF(D904=List!$A$11,List!$B$11,IF(D904=List!$A$12,List!$B$12,IF(D904=List!$A$13,List!$B$13,IF(D904=List!$A$14,List!$B$14,IF(D904=List!$A$15,List!$B$15,IF(D904=List!$A$16,List!$B$16,IF(D904=List!$A$17,List!$B$17,0))))))))))))))))</f>
        <v>0</v>
      </c>
      <c r="B904" s="10" t="str">
        <f t="shared" si="91"/>
        <v>0</v>
      </c>
      <c r="C904" s="55"/>
      <c r="D904" s="39"/>
      <c r="E904" s="39"/>
      <c r="F904" s="39"/>
      <c r="G904" s="39"/>
      <c r="H904" s="10">
        <f t="shared" si="92"/>
        <v>0</v>
      </c>
      <c r="I904" s="9">
        <f t="shared" si="93"/>
        <v>0</v>
      </c>
      <c r="J904" s="39"/>
    </row>
    <row r="905" spans="1:10" x14ac:dyDescent="0.35">
      <c r="A905" s="2">
        <f>IF(D905=List!$A$2,List!$B$2,IF(D905=List!$A$3,List!$B$3,IF(D905=List!$A$4,List!$B$4,IF(D905=List!$A$5,List!$B$5,IF(D905=List!$A$6,List!$B$6,IF(D905=List!$A$7,List!$B$7,IF(D905=List!$A$8,List!$B$8,IF(D905=List!$A$9,List!$B$9,IF(D905=List!$A$10,List!$B$10,IF(D905=List!$A$11,List!$B$11,IF(D905=List!$A$12,List!$B$12,IF(D905=List!$A$13,List!$B$13,IF(D905=List!$A$14,List!$B$14,IF(D905=List!$A$15,List!$B$15,IF(D905=List!$A$16,List!$B$16,IF(D905=List!$A$17,List!$B$17,0))))))))))))))))</f>
        <v>0</v>
      </c>
      <c r="B905" s="10" t="str">
        <f t="shared" si="91"/>
        <v>0</v>
      </c>
      <c r="C905" s="55"/>
      <c r="D905" s="39"/>
      <c r="E905" s="39"/>
      <c r="F905" s="39"/>
      <c r="G905" s="39"/>
      <c r="H905" s="10">
        <f t="shared" si="92"/>
        <v>0</v>
      </c>
      <c r="I905" s="9">
        <f t="shared" si="93"/>
        <v>0</v>
      </c>
      <c r="J905" s="39"/>
    </row>
    <row r="906" spans="1:10" x14ac:dyDescent="0.35">
      <c r="A906" s="2">
        <f>IF(D906=List!$A$2,List!$B$2,IF(D906=List!$A$3,List!$B$3,IF(D906=List!$A$4,List!$B$4,IF(D906=List!$A$5,List!$B$5,IF(D906=List!$A$6,List!$B$6,IF(D906=List!$A$7,List!$B$7,IF(D906=List!$A$8,List!$B$8,IF(D906=List!$A$9,List!$B$9,IF(D906=List!$A$10,List!$B$10,IF(D906=List!$A$11,List!$B$11,IF(D906=List!$A$12,List!$B$12,IF(D906=List!$A$13,List!$B$13,IF(D906=List!$A$14,List!$B$14,IF(D906=List!$A$15,List!$B$15,IF(D906=List!$A$16,List!$B$16,IF(D906=List!$A$17,List!$B$17,0))))))))))))))))</f>
        <v>0</v>
      </c>
      <c r="B906" s="10" t="str">
        <f t="shared" si="91"/>
        <v>0</v>
      </c>
      <c r="C906" s="55"/>
      <c r="D906" s="39"/>
      <c r="E906" s="39"/>
      <c r="F906" s="39"/>
      <c r="G906" s="39"/>
      <c r="H906" s="10">
        <f t="shared" si="92"/>
        <v>0</v>
      </c>
      <c r="I906" s="9">
        <f t="shared" si="93"/>
        <v>0</v>
      </c>
      <c r="J906" s="39"/>
    </row>
    <row r="907" spans="1:10" x14ac:dyDescent="0.35">
      <c r="A907" s="2">
        <f>IF(D907=List!$A$2,List!$B$2,IF(D907=List!$A$3,List!$B$3,IF(D907=List!$A$4,List!$B$4,IF(D907=List!$A$5,List!$B$5,IF(D907=List!$A$6,List!$B$6,IF(D907=List!$A$7,List!$B$7,IF(D907=List!$A$8,List!$B$8,IF(D907=List!$A$9,List!$B$9,IF(D907=List!$A$10,List!$B$10,IF(D907=List!$A$11,List!$B$11,IF(D907=List!$A$12,List!$B$12,IF(D907=List!$A$13,List!$B$13,IF(D907=List!$A$14,List!$B$14,IF(D907=List!$A$15,List!$B$15,IF(D907=List!$A$16,List!$B$16,IF(D907=List!$A$17,List!$B$17,0))))))))))))))))</f>
        <v>0</v>
      </c>
      <c r="B907" s="10" t="str">
        <f t="shared" si="91"/>
        <v>0</v>
      </c>
      <c r="C907" s="55"/>
      <c r="D907" s="39"/>
      <c r="E907" s="39"/>
      <c r="F907" s="39"/>
      <c r="G907" s="39"/>
      <c r="H907" s="10">
        <f t="shared" si="92"/>
        <v>0</v>
      </c>
      <c r="I907" s="9">
        <f t="shared" si="93"/>
        <v>0</v>
      </c>
      <c r="J907" s="39"/>
    </row>
    <row r="908" spans="1:10" x14ac:dyDescent="0.35">
      <c r="A908" s="2">
        <f>IF(D908=List!$A$2,List!$B$2,IF(D908=List!$A$3,List!$B$3,IF(D908=List!$A$4,List!$B$4,IF(D908=List!$A$5,List!$B$5,IF(D908=List!$A$6,List!$B$6,IF(D908=List!$A$7,List!$B$7,IF(D908=List!$A$8,List!$B$8,IF(D908=List!$A$9,List!$B$9,IF(D908=List!$A$10,List!$B$10,IF(D908=List!$A$11,List!$B$11,IF(D908=List!$A$12,List!$B$12,IF(D908=List!$A$13,List!$B$13,IF(D908=List!$A$14,List!$B$14,IF(D908=List!$A$15,List!$B$15,IF(D908=List!$A$16,List!$B$16,IF(D908=List!$A$17,List!$B$17,0))))))))))))))))</f>
        <v>0</v>
      </c>
      <c r="B908" s="10" t="str">
        <f t="shared" si="91"/>
        <v>0</v>
      </c>
      <c r="C908" s="55"/>
      <c r="D908" s="39"/>
      <c r="E908" s="39"/>
      <c r="F908" s="39"/>
      <c r="G908" s="39"/>
      <c r="H908" s="10">
        <f t="shared" si="92"/>
        <v>0</v>
      </c>
      <c r="I908" s="9">
        <f t="shared" si="93"/>
        <v>0</v>
      </c>
      <c r="J908" s="39"/>
    </row>
    <row r="909" spans="1:10" x14ac:dyDescent="0.35">
      <c r="A909" s="2">
        <f>IF(D909=List!$A$2,List!$B$2,IF(D909=List!$A$3,List!$B$3,IF(D909=List!$A$4,List!$B$4,IF(D909=List!$A$5,List!$B$5,IF(D909=List!$A$6,List!$B$6,IF(D909=List!$A$7,List!$B$7,IF(D909=List!$A$8,List!$B$8,IF(D909=List!$A$9,List!$B$9,IF(D909=List!$A$10,List!$B$10,IF(D909=List!$A$11,List!$B$11,IF(D909=List!$A$12,List!$B$12,IF(D909=List!$A$13,List!$B$13,IF(D909=List!$A$14,List!$B$14,IF(D909=List!$A$15,List!$B$15,IF(D909=List!$A$16,List!$B$16,IF(D909=List!$A$17,List!$B$17,0))))))))))))))))</f>
        <v>0</v>
      </c>
      <c r="B909" s="10" t="str">
        <f t="shared" si="91"/>
        <v>0</v>
      </c>
      <c r="C909" s="55"/>
      <c r="D909" s="39"/>
      <c r="E909" s="39"/>
      <c r="F909" s="39"/>
      <c r="G909" s="39"/>
      <c r="H909" s="10">
        <f t="shared" si="92"/>
        <v>0</v>
      </c>
      <c r="I909" s="9">
        <f t="shared" si="93"/>
        <v>0</v>
      </c>
      <c r="J909" s="39"/>
    </row>
    <row r="910" spans="1:10" x14ac:dyDescent="0.35">
      <c r="A910" s="2">
        <f>IF(D910=List!$A$2,List!$B$2,IF(D910=List!$A$3,List!$B$3,IF(D910=List!$A$4,List!$B$4,IF(D910=List!$A$5,List!$B$5,IF(D910=List!$A$6,List!$B$6,IF(D910=List!$A$7,List!$B$7,IF(D910=List!$A$8,List!$B$8,IF(D910=List!$A$9,List!$B$9,IF(D910=List!$A$10,List!$B$10,IF(D910=List!$A$11,List!$B$11,IF(D910=List!$A$12,List!$B$12,IF(D910=List!$A$13,List!$B$13,IF(D910=List!$A$14,List!$B$14,IF(D910=List!$A$15,List!$B$15,IF(D910=List!$A$16,List!$B$16,IF(D910=List!$A$17,List!$B$17,0))))))))))))))))</f>
        <v>0</v>
      </c>
      <c r="B910" s="10" t="str">
        <f t="shared" si="91"/>
        <v>0</v>
      </c>
      <c r="C910" s="55"/>
      <c r="D910" s="39"/>
      <c r="E910" s="39"/>
      <c r="F910" s="39"/>
      <c r="G910" s="39"/>
      <c r="H910" s="10">
        <f t="shared" si="92"/>
        <v>0</v>
      </c>
      <c r="I910" s="9">
        <f t="shared" si="93"/>
        <v>0</v>
      </c>
      <c r="J910" s="39"/>
    </row>
    <row r="911" spans="1:10" x14ac:dyDescent="0.35">
      <c r="A911" s="2">
        <f>IF(D911=List!$A$2,List!$B$2,IF(D911=List!$A$3,List!$B$3,IF(D911=List!$A$4,List!$B$4,IF(D911=List!$A$5,List!$B$5,IF(D911=List!$A$6,List!$B$6,IF(D911=List!$A$7,List!$B$7,IF(D911=List!$A$8,List!$B$8,IF(D911=List!$A$9,List!$B$9,IF(D911=List!$A$10,List!$B$10,IF(D911=List!$A$11,List!$B$11,IF(D911=List!$A$12,List!$B$12,IF(D911=List!$A$13,List!$B$13,IF(D911=List!$A$14,List!$B$14,IF(D911=List!$A$15,List!$B$15,IF(D911=List!$A$16,List!$B$16,IF(D911=List!$A$17,List!$B$17,0))))))))))))))))</f>
        <v>0</v>
      </c>
      <c r="B911" s="10" t="str">
        <f t="shared" si="91"/>
        <v>0</v>
      </c>
      <c r="C911" s="55"/>
      <c r="D911" s="39"/>
      <c r="E911" s="39"/>
      <c r="F911" s="39"/>
      <c r="G911" s="39"/>
      <c r="H911" s="10">
        <f t="shared" si="92"/>
        <v>0</v>
      </c>
      <c r="I911" s="9">
        <f t="shared" si="93"/>
        <v>0</v>
      </c>
      <c r="J911" s="39"/>
    </row>
    <row r="912" spans="1:10" x14ac:dyDescent="0.35">
      <c r="A912" s="2">
        <f>IF(D912=List!$A$2,List!$B$2,IF(D912=List!$A$3,List!$B$3,IF(D912=List!$A$4,List!$B$4,IF(D912=List!$A$5,List!$B$5,IF(D912=List!$A$6,List!$B$6,IF(D912=List!$A$7,List!$B$7,IF(D912=List!$A$8,List!$B$8,IF(D912=List!$A$9,List!$B$9,IF(D912=List!$A$10,List!$B$10,IF(D912=List!$A$11,List!$B$11,IF(D912=List!$A$12,List!$B$12,IF(D912=List!$A$13,List!$B$13,IF(D912=List!$A$14,List!$B$14,IF(D912=List!$A$15,List!$B$15,IF(D912=List!$A$16,List!$B$16,IF(D912=List!$A$17,List!$B$17,0))))))))))))))))</f>
        <v>0</v>
      </c>
      <c r="B912" s="10" t="str">
        <f t="shared" si="91"/>
        <v>0</v>
      </c>
      <c r="C912" s="55"/>
      <c r="D912" s="39"/>
      <c r="E912" s="39"/>
      <c r="F912" s="39"/>
      <c r="G912" s="39"/>
      <c r="H912" s="10">
        <f t="shared" si="92"/>
        <v>0</v>
      </c>
      <c r="I912" s="9">
        <f t="shared" si="93"/>
        <v>0</v>
      </c>
      <c r="J912" s="39"/>
    </row>
    <row r="913" spans="1:10" x14ac:dyDescent="0.35">
      <c r="A913" s="2">
        <f>IF(D913=List!$A$2,List!$B$2,IF(D913=List!$A$3,List!$B$3,IF(D913=List!$A$4,List!$B$4,IF(D913=List!$A$5,List!$B$5,IF(D913=List!$A$6,List!$B$6,IF(D913=List!$A$7,List!$B$7,IF(D913=List!$A$8,List!$B$8,IF(D913=List!$A$9,List!$B$9,IF(D913=List!$A$10,List!$B$10,IF(D913=List!$A$11,List!$B$11,IF(D913=List!$A$12,List!$B$12,IF(D913=List!$A$13,List!$B$13,IF(D913=List!$A$14,List!$B$14,IF(D913=List!$A$15,List!$B$15,IF(D913=List!$A$16,List!$B$16,IF(D913=List!$A$17,List!$B$17,0))))))))))))))))</f>
        <v>0</v>
      </c>
      <c r="B913" s="10" t="str">
        <f t="shared" si="91"/>
        <v>0</v>
      </c>
      <c r="C913" s="55"/>
      <c r="D913" s="39"/>
      <c r="E913" s="39"/>
      <c r="F913" s="39"/>
      <c r="G913" s="39"/>
      <c r="H913" s="10">
        <f t="shared" si="92"/>
        <v>0</v>
      </c>
      <c r="I913" s="9">
        <f t="shared" si="93"/>
        <v>0</v>
      </c>
      <c r="J913" s="39"/>
    </row>
    <row r="914" spans="1:10" x14ac:dyDescent="0.35">
      <c r="A914" s="2">
        <f>IF(D914=List!$A$2,List!$B$2,IF(D914=List!$A$3,List!$B$3,IF(D914=List!$A$4,List!$B$4,IF(D914=List!$A$5,List!$B$5,IF(D914=List!$A$6,List!$B$6,IF(D914=List!$A$7,List!$B$7,IF(D914=List!$A$8,List!$B$8,IF(D914=List!$A$9,List!$B$9,IF(D914=List!$A$10,List!$B$10,IF(D914=List!$A$11,List!$B$11,IF(D914=List!$A$12,List!$B$12,IF(D914=List!$A$13,List!$B$13,IF(D914=List!$A$14,List!$B$14,IF(D914=List!$A$15,List!$B$15,IF(D914=List!$A$16,List!$B$16,IF(D914=List!$A$17,List!$B$17,0))))))))))))))))</f>
        <v>0</v>
      </c>
      <c r="B914" s="10" t="str">
        <f t="shared" si="91"/>
        <v>0</v>
      </c>
      <c r="C914" s="55"/>
      <c r="D914" s="39"/>
      <c r="E914" s="39"/>
      <c r="F914" s="39"/>
      <c r="G914" s="39"/>
      <c r="H914" s="10">
        <f t="shared" si="92"/>
        <v>0</v>
      </c>
      <c r="I914" s="9">
        <f t="shared" si="93"/>
        <v>0</v>
      </c>
      <c r="J914" s="39"/>
    </row>
    <row r="915" spans="1:10" x14ac:dyDescent="0.35">
      <c r="A915" s="2">
        <f>IF(D915=List!$A$2,List!$B$2,IF(D915=List!$A$3,List!$B$3,IF(D915=List!$A$4,List!$B$4,IF(D915=List!$A$5,List!$B$5,IF(D915=List!$A$6,List!$B$6,IF(D915=List!$A$7,List!$B$7,IF(D915=List!$A$8,List!$B$8,IF(D915=List!$A$9,List!$B$9,IF(D915=List!$A$10,List!$B$10,IF(D915=List!$A$11,List!$B$11,IF(D915=List!$A$12,List!$B$12,IF(D915=List!$A$13,List!$B$13,IF(D915=List!$A$14,List!$B$14,IF(D915=List!$A$15,List!$B$15,IF(D915=List!$A$16,List!$B$16,IF(D915=List!$A$17,List!$B$17,0))))))))))))))))</f>
        <v>0</v>
      </c>
      <c r="B915" s="10" t="str">
        <f t="shared" si="91"/>
        <v>0</v>
      </c>
      <c r="C915" s="55"/>
      <c r="D915" s="39"/>
      <c r="E915" s="39"/>
      <c r="F915" s="39"/>
      <c r="G915" s="39"/>
      <c r="H915" s="10">
        <f t="shared" si="92"/>
        <v>0</v>
      </c>
      <c r="I915" s="9">
        <f t="shared" si="93"/>
        <v>0</v>
      </c>
      <c r="J915" s="39"/>
    </row>
    <row r="916" spans="1:10" x14ac:dyDescent="0.35">
      <c r="A916" s="2">
        <f>IF(D916=List!$A$2,List!$B$2,IF(D916=List!$A$3,List!$B$3,IF(D916=List!$A$4,List!$B$4,IF(D916=List!$A$5,List!$B$5,IF(D916=List!$A$6,List!$B$6,IF(D916=List!$A$7,List!$B$7,IF(D916=List!$A$8,List!$B$8,IF(D916=List!$A$9,List!$B$9,IF(D916=List!$A$10,List!$B$10,IF(D916=List!$A$11,List!$B$11,IF(D916=List!$A$12,List!$B$12,IF(D916=List!$A$13,List!$B$13,IF(D916=List!$A$14,List!$B$14,IF(D916=List!$A$15,List!$B$15,IF(D916=List!$A$16,List!$B$16,IF(D916=List!$A$17,List!$B$17,0))))))))))))))))</f>
        <v>0</v>
      </c>
      <c r="B916" s="10" t="str">
        <f t="shared" si="91"/>
        <v>0</v>
      </c>
      <c r="C916" s="55"/>
      <c r="D916" s="39"/>
      <c r="E916" s="39"/>
      <c r="F916" s="39"/>
      <c r="G916" s="39"/>
      <c r="H916" s="10">
        <f t="shared" si="92"/>
        <v>0</v>
      </c>
      <c r="I916" s="9">
        <f t="shared" si="93"/>
        <v>0</v>
      </c>
      <c r="J916" s="39"/>
    </row>
    <row r="917" spans="1:10" x14ac:dyDescent="0.35">
      <c r="A917" s="2">
        <f>IF(D917=List!$A$2,List!$B$2,IF(D917=List!$A$3,List!$B$3,IF(D917=List!$A$4,List!$B$4,IF(D917=List!$A$5,List!$B$5,IF(D917=List!$A$6,List!$B$6,IF(D917=List!$A$7,List!$B$7,IF(D917=List!$A$8,List!$B$8,IF(D917=List!$A$9,List!$B$9,IF(D917=List!$A$10,List!$B$10,IF(D917=List!$A$11,List!$B$11,IF(D917=List!$A$12,List!$B$12,IF(D917=List!$A$13,List!$B$13,IF(D917=List!$A$14,List!$B$14,IF(D917=List!$A$15,List!$B$15,IF(D917=List!$A$16,List!$B$16,IF(D917=List!$A$17,List!$B$17,0))))))))))))))))</f>
        <v>0</v>
      </c>
      <c r="B917" s="10" t="str">
        <f t="shared" si="91"/>
        <v>0</v>
      </c>
      <c r="C917" s="55"/>
      <c r="D917" s="39"/>
      <c r="E917" s="39"/>
      <c r="F917" s="39"/>
      <c r="G917" s="39"/>
      <c r="H917" s="10">
        <f t="shared" si="92"/>
        <v>0</v>
      </c>
      <c r="I917" s="9">
        <f t="shared" si="93"/>
        <v>0</v>
      </c>
      <c r="J917" s="39"/>
    </row>
    <row r="918" spans="1:10" x14ac:dyDescent="0.35">
      <c r="A918" s="2">
        <f>IF(D918=List!$A$2,List!$B$2,IF(D918=List!$A$3,List!$B$3,IF(D918=List!$A$4,List!$B$4,IF(D918=List!$A$5,List!$B$5,IF(D918=List!$A$6,List!$B$6,IF(D918=List!$A$7,List!$B$7,IF(D918=List!$A$8,List!$B$8,IF(D918=List!$A$9,List!$B$9,IF(D918=List!$A$10,List!$B$10,IF(D918=List!$A$11,List!$B$11,IF(D918=List!$A$12,List!$B$12,IF(D918=List!$A$13,List!$B$13,IF(D918=List!$A$14,List!$B$14,IF(D918=List!$A$15,List!$B$15,IF(D918=List!$A$16,List!$B$16,IF(D918=List!$A$17,List!$B$17,0))))))))))))))))</f>
        <v>0</v>
      </c>
      <c r="B918" s="10" t="str">
        <f t="shared" si="91"/>
        <v>0</v>
      </c>
      <c r="C918" s="55"/>
      <c r="D918" s="39"/>
      <c r="E918" s="39"/>
      <c r="F918" s="39"/>
      <c r="G918" s="39"/>
      <c r="H918" s="10">
        <f t="shared" si="92"/>
        <v>0</v>
      </c>
      <c r="I918" s="9">
        <f t="shared" si="93"/>
        <v>0</v>
      </c>
      <c r="J918" s="39"/>
    </row>
    <row r="919" spans="1:10" x14ac:dyDescent="0.35">
      <c r="A919" s="2">
        <f>IF(D919=List!$A$2,List!$B$2,IF(D919=List!$A$3,List!$B$3,IF(D919=List!$A$4,List!$B$4,IF(D919=List!$A$5,List!$B$5,IF(D919=List!$A$6,List!$B$6,IF(D919=List!$A$7,List!$B$7,IF(D919=List!$A$8,List!$B$8,IF(D919=List!$A$9,List!$B$9,IF(D919=List!$A$10,List!$B$10,IF(D919=List!$A$11,List!$B$11,IF(D919=List!$A$12,List!$B$12,IF(D919=List!$A$13,List!$B$13,IF(D919=List!$A$14,List!$B$14,IF(D919=List!$A$15,List!$B$15,IF(D919=List!$A$16,List!$B$16,IF(D919=List!$A$17,List!$B$17,0))))))))))))))))</f>
        <v>0</v>
      </c>
      <c r="B919" s="10" t="str">
        <f t="shared" si="91"/>
        <v>0</v>
      </c>
      <c r="C919" s="55"/>
      <c r="D919" s="39"/>
      <c r="E919" s="39"/>
      <c r="F919" s="39"/>
      <c r="G919" s="39"/>
      <c r="H919" s="10">
        <f t="shared" si="92"/>
        <v>0</v>
      </c>
      <c r="I919" s="9">
        <f t="shared" si="93"/>
        <v>0</v>
      </c>
      <c r="J919" s="39"/>
    </row>
    <row r="920" spans="1:10" x14ac:dyDescent="0.35">
      <c r="A920" s="2">
        <f>IF(D920=List!$A$2,List!$B$2,IF(D920=List!$A$3,List!$B$3,IF(D920=List!$A$4,List!$B$4,IF(D920=List!$A$5,List!$B$5,IF(D920=List!$A$6,List!$B$6,IF(D920=List!$A$7,List!$B$7,IF(D920=List!$A$8,List!$B$8,IF(D920=List!$A$9,List!$B$9,IF(D920=List!$A$10,List!$B$10,IF(D920=List!$A$11,List!$B$11,IF(D920=List!$A$12,List!$B$12,IF(D920=List!$A$13,List!$B$13,IF(D920=List!$A$14,List!$B$14,IF(D920=List!$A$15,List!$B$15,IF(D920=List!$A$16,List!$B$16,IF(D920=List!$A$17,List!$B$17,0))))))))))))))))</f>
        <v>0</v>
      </c>
      <c r="B920" s="10" t="str">
        <f t="shared" si="91"/>
        <v>0</v>
      </c>
      <c r="C920" s="55"/>
      <c r="D920" s="39"/>
      <c r="E920" s="39"/>
      <c r="F920" s="39"/>
      <c r="G920" s="39"/>
      <c r="H920" s="10">
        <f t="shared" si="92"/>
        <v>0</v>
      </c>
      <c r="I920" s="9">
        <f t="shared" si="93"/>
        <v>0</v>
      </c>
      <c r="J920" s="39"/>
    </row>
    <row r="921" spans="1:10" x14ac:dyDescent="0.35">
      <c r="A921" s="2">
        <f>IF(D921=List!$A$2,List!$B$2,IF(D921=List!$A$3,List!$B$3,IF(D921=List!$A$4,List!$B$4,IF(D921=List!$A$5,List!$B$5,IF(D921=List!$A$6,List!$B$6,IF(D921=List!$A$7,List!$B$7,IF(D921=List!$A$8,List!$B$8,IF(D921=List!$A$9,List!$B$9,IF(D921=List!$A$10,List!$B$10,IF(D921=List!$A$11,List!$B$11,IF(D921=List!$A$12,List!$B$12,IF(D921=List!$A$13,List!$B$13,IF(D921=List!$A$14,List!$B$14,IF(D921=List!$A$15,List!$B$15,IF(D921=List!$A$16,List!$B$16,IF(D921=List!$A$17,List!$B$17,0))))))))))))))))</f>
        <v>0</v>
      </c>
      <c r="B921" s="10" t="str">
        <f t="shared" si="91"/>
        <v>0</v>
      </c>
      <c r="C921" s="55"/>
      <c r="D921" s="39"/>
      <c r="E921" s="39"/>
      <c r="F921" s="39"/>
      <c r="G921" s="39"/>
      <c r="H921" s="10">
        <f t="shared" si="92"/>
        <v>0</v>
      </c>
      <c r="I921" s="9">
        <f t="shared" si="93"/>
        <v>0</v>
      </c>
      <c r="J921" s="39"/>
    </row>
    <row r="922" spans="1:10" x14ac:dyDescent="0.35">
      <c r="A922" s="2">
        <f>IF(D922=List!$A$2,List!$B$2,IF(D922=List!$A$3,List!$B$3,IF(D922=List!$A$4,List!$B$4,IF(D922=List!$A$5,List!$B$5,IF(D922=List!$A$6,List!$B$6,IF(D922=List!$A$7,List!$B$7,IF(D922=List!$A$8,List!$B$8,IF(D922=List!$A$9,List!$B$9,IF(D922=List!$A$10,List!$B$10,IF(D922=List!$A$11,List!$B$11,IF(D922=List!$A$12,List!$B$12,IF(D922=List!$A$13,List!$B$13,IF(D922=List!$A$14,List!$B$14,IF(D922=List!$A$15,List!$B$15,IF(D922=List!$A$16,List!$B$16,IF(D922=List!$A$17,List!$B$17,0))))))))))))))))</f>
        <v>0</v>
      </c>
      <c r="B922" s="10" t="str">
        <f t="shared" si="91"/>
        <v>0</v>
      </c>
      <c r="C922" s="55"/>
      <c r="D922" s="39"/>
      <c r="E922" s="39"/>
      <c r="F922" s="39"/>
      <c r="G922" s="39"/>
      <c r="H922" s="10">
        <f t="shared" si="92"/>
        <v>0</v>
      </c>
      <c r="I922" s="9">
        <f t="shared" si="93"/>
        <v>0</v>
      </c>
      <c r="J922" s="39"/>
    </row>
    <row r="923" spans="1:10" x14ac:dyDescent="0.35">
      <c r="A923" s="2">
        <f>IF(D923=List!$A$2,List!$B$2,IF(D923=List!$A$3,List!$B$3,IF(D923=List!$A$4,List!$B$4,IF(D923=List!$A$5,List!$B$5,IF(D923=List!$A$6,List!$B$6,IF(D923=List!$A$7,List!$B$7,IF(D923=List!$A$8,List!$B$8,IF(D923=List!$A$9,List!$B$9,IF(D923=List!$A$10,List!$B$10,IF(D923=List!$A$11,List!$B$11,IF(D923=List!$A$12,List!$B$12,IF(D923=List!$A$13,List!$B$13,IF(D923=List!$A$14,List!$B$14,IF(D923=List!$A$15,List!$B$15,IF(D923=List!$A$16,List!$B$16,IF(D923=List!$A$17,List!$B$17,0))))))))))))))))</f>
        <v>0</v>
      </c>
      <c r="B923" s="10" t="str">
        <f t="shared" si="91"/>
        <v>0</v>
      </c>
      <c r="C923" s="55"/>
      <c r="D923" s="39"/>
      <c r="E923" s="39"/>
      <c r="F923" s="39"/>
      <c r="G923" s="39"/>
      <c r="H923" s="10">
        <f t="shared" si="92"/>
        <v>0</v>
      </c>
      <c r="I923" s="9">
        <f t="shared" si="93"/>
        <v>0</v>
      </c>
      <c r="J923" s="39"/>
    </row>
    <row r="924" spans="1:10" x14ac:dyDescent="0.35">
      <c r="A924" s="2">
        <f>IF(D924=List!$A$2,List!$B$2,IF(D924=List!$A$3,List!$B$3,IF(D924=List!$A$4,List!$B$4,IF(D924=List!$A$5,List!$B$5,IF(D924=List!$A$6,List!$B$6,IF(D924=List!$A$7,List!$B$7,IF(D924=List!$A$8,List!$B$8,IF(D924=List!$A$9,List!$B$9,IF(D924=List!$A$10,List!$B$10,IF(D924=List!$A$11,List!$B$11,IF(D924=List!$A$12,List!$B$12,IF(D924=List!$A$13,List!$B$13,IF(D924=List!$A$14,List!$B$14,IF(D924=List!$A$15,List!$B$15,IF(D924=List!$A$16,List!$B$16,IF(D924=List!$A$17,List!$B$17,0))))))))))))))))</f>
        <v>0</v>
      </c>
      <c r="B924" s="10" t="str">
        <f t="shared" si="91"/>
        <v>0</v>
      </c>
      <c r="C924" s="55"/>
      <c r="D924" s="39"/>
      <c r="E924" s="39"/>
      <c r="F924" s="39"/>
      <c r="G924" s="39"/>
      <c r="H924" s="10">
        <f t="shared" si="92"/>
        <v>0</v>
      </c>
      <c r="I924" s="9">
        <f t="shared" si="93"/>
        <v>0</v>
      </c>
      <c r="J924" s="39"/>
    </row>
    <row r="925" spans="1:10" x14ac:dyDescent="0.35">
      <c r="A925" s="2">
        <f>IF(D925=List!$A$2,List!$B$2,IF(D925=List!$A$3,List!$B$3,IF(D925=List!$A$4,List!$B$4,IF(D925=List!$A$5,List!$B$5,IF(D925=List!$A$6,List!$B$6,IF(D925=List!$A$7,List!$B$7,IF(D925=List!$A$8,List!$B$8,IF(D925=List!$A$9,List!$B$9,IF(D925=List!$A$10,List!$B$10,IF(D925=List!$A$11,List!$B$11,IF(D925=List!$A$12,List!$B$12,IF(D925=List!$A$13,List!$B$13,IF(D925=List!$A$14,List!$B$14,IF(D925=List!$A$15,List!$B$15,IF(D925=List!$A$16,List!$B$16,IF(D925=List!$A$17,List!$B$17,0))))))))))))))))</f>
        <v>0</v>
      </c>
      <c r="B925" s="10" t="str">
        <f t="shared" si="91"/>
        <v>0</v>
      </c>
      <c r="C925" s="55"/>
      <c r="D925" s="39"/>
      <c r="E925" s="39"/>
      <c r="F925" s="39"/>
      <c r="G925" s="39"/>
      <c r="H925" s="10">
        <f t="shared" si="92"/>
        <v>0</v>
      </c>
      <c r="I925" s="9">
        <f t="shared" si="93"/>
        <v>0</v>
      </c>
      <c r="J925" s="39"/>
    </row>
    <row r="926" spans="1:10" x14ac:dyDescent="0.35">
      <c r="A926" s="2">
        <f>IF(D926=List!$A$2,List!$B$2,IF(D926=List!$A$3,List!$B$3,IF(D926=List!$A$4,List!$B$4,IF(D926=List!$A$5,List!$B$5,IF(D926=List!$A$6,List!$B$6,IF(D926=List!$A$7,List!$B$7,IF(D926=List!$A$8,List!$B$8,IF(D926=List!$A$9,List!$B$9,IF(D926=List!$A$10,List!$B$10,IF(D926=List!$A$11,List!$B$11,IF(D926=List!$A$12,List!$B$12,IF(D926=List!$A$13,List!$B$13,IF(D926=List!$A$14,List!$B$14,IF(D926=List!$A$15,List!$B$15,IF(D926=List!$A$16,List!$B$16,IF(D926=List!$A$17,List!$B$17,0))))))))))))))))</f>
        <v>0</v>
      </c>
      <c r="B926" s="10" t="str">
        <f t="shared" si="91"/>
        <v>0</v>
      </c>
      <c r="C926" s="55"/>
      <c r="D926" s="39"/>
      <c r="E926" s="39"/>
      <c r="F926" s="39"/>
      <c r="G926" s="39"/>
      <c r="H926" s="10">
        <f t="shared" si="92"/>
        <v>0</v>
      </c>
      <c r="I926" s="9">
        <f t="shared" si="93"/>
        <v>0</v>
      </c>
      <c r="J926" s="39"/>
    </row>
    <row r="927" spans="1:10" x14ac:dyDescent="0.35">
      <c r="A927" s="2">
        <f>IF(D927=List!$A$2,List!$B$2,IF(D927=List!$A$3,List!$B$3,IF(D927=List!$A$4,List!$B$4,IF(D927=List!$A$5,List!$B$5,IF(D927=List!$A$6,List!$B$6,IF(D927=List!$A$7,List!$B$7,IF(D927=List!$A$8,List!$B$8,IF(D927=List!$A$9,List!$B$9,IF(D927=List!$A$10,List!$B$10,IF(D927=List!$A$11,List!$B$11,IF(D927=List!$A$12,List!$B$12,IF(D927=List!$A$13,List!$B$13,IF(D927=List!$A$14,List!$B$14,IF(D927=List!$A$15,List!$B$15,IF(D927=List!$A$16,List!$B$16,IF(D927=List!$A$17,List!$B$17,0))))))))))))))))</f>
        <v>0</v>
      </c>
      <c r="B927" s="10" t="str">
        <f t="shared" si="91"/>
        <v>0</v>
      </c>
      <c r="C927" s="55"/>
      <c r="D927" s="39"/>
      <c r="E927" s="39"/>
      <c r="F927" s="39"/>
      <c r="G927" s="39"/>
      <c r="H927" s="10">
        <f t="shared" si="92"/>
        <v>0</v>
      </c>
      <c r="I927" s="9">
        <f t="shared" si="93"/>
        <v>0</v>
      </c>
      <c r="J927" s="39"/>
    </row>
    <row r="928" spans="1:10" x14ac:dyDescent="0.35">
      <c r="A928" s="2">
        <f>IF(D928=List!$A$2,List!$B$2,IF(D928=List!$A$3,List!$B$3,IF(D928=List!$A$4,List!$B$4,IF(D928=List!$A$5,List!$B$5,IF(D928=List!$A$6,List!$B$6,IF(D928=List!$A$7,List!$B$7,IF(D928=List!$A$8,List!$B$8,IF(D928=List!$A$9,List!$B$9,IF(D928=List!$A$10,List!$B$10,IF(D928=List!$A$11,List!$B$11,IF(D928=List!$A$12,List!$B$12,IF(D928=List!$A$13,List!$B$13,IF(D928=List!$A$14,List!$B$14,IF(D928=List!$A$15,List!$B$15,IF(D928=List!$A$16,List!$B$16,IF(D928=List!$A$17,List!$B$17,0))))))))))))))))</f>
        <v>0</v>
      </c>
      <c r="B928" s="10" t="str">
        <f t="shared" si="91"/>
        <v>0</v>
      </c>
      <c r="C928" s="55"/>
      <c r="D928" s="39"/>
      <c r="E928" s="39"/>
      <c r="F928" s="39"/>
      <c r="G928" s="39"/>
      <c r="H928" s="10">
        <f t="shared" si="92"/>
        <v>0</v>
      </c>
      <c r="I928" s="9">
        <f t="shared" si="93"/>
        <v>0</v>
      </c>
      <c r="J928" s="39"/>
    </row>
    <row r="929" spans="1:10" x14ac:dyDescent="0.35">
      <c r="A929" s="2">
        <f>IF(D929=List!$A$2,List!$B$2,IF(D929=List!$A$3,List!$B$3,IF(D929=List!$A$4,List!$B$4,IF(D929=List!$A$5,List!$B$5,IF(D929=List!$A$6,List!$B$6,IF(D929=List!$A$7,List!$B$7,IF(D929=List!$A$8,List!$B$8,IF(D929=List!$A$9,List!$B$9,IF(D929=List!$A$10,List!$B$10,IF(D929=List!$A$11,List!$B$11,IF(D929=List!$A$12,List!$B$12,IF(D929=List!$A$13,List!$B$13,IF(D929=List!$A$14,List!$B$14,IF(D929=List!$A$15,List!$B$15,IF(D929=List!$A$16,List!$B$16,IF(D929=List!$A$17,List!$B$17,0))))))))))))))))</f>
        <v>0</v>
      </c>
      <c r="B929" s="10" t="str">
        <f t="shared" si="91"/>
        <v>0</v>
      </c>
      <c r="C929" s="55"/>
      <c r="D929" s="39"/>
      <c r="E929" s="39"/>
      <c r="F929" s="39"/>
      <c r="G929" s="39"/>
      <c r="H929" s="10">
        <f t="shared" si="92"/>
        <v>0</v>
      </c>
      <c r="I929" s="9">
        <f t="shared" si="93"/>
        <v>0</v>
      </c>
      <c r="J929" s="39"/>
    </row>
    <row r="930" spans="1:10" x14ac:dyDescent="0.35">
      <c r="A930" s="2">
        <f>IF(D930=List!$A$2,List!$B$2,IF(D930=List!$A$3,List!$B$3,IF(D930=List!$A$4,List!$B$4,IF(D930=List!$A$5,List!$B$5,IF(D930=List!$A$6,List!$B$6,IF(D930=List!$A$7,List!$B$7,IF(D930=List!$A$8,List!$B$8,IF(D930=List!$A$9,List!$B$9,IF(D930=List!$A$10,List!$B$10,IF(D930=List!$A$11,List!$B$11,IF(D930=List!$A$12,List!$B$12,IF(D930=List!$A$13,List!$B$13,IF(D930=List!$A$14,List!$B$14,IF(D930=List!$A$15,List!$B$15,IF(D930=List!$A$16,List!$B$16,IF(D930=List!$A$17,List!$B$17,0))))))))))))))))</f>
        <v>0</v>
      </c>
      <c r="B930" s="10" t="str">
        <f t="shared" si="91"/>
        <v>0</v>
      </c>
      <c r="C930" s="55"/>
      <c r="D930" s="39"/>
      <c r="E930" s="39"/>
      <c r="F930" s="39"/>
      <c r="G930" s="39"/>
      <c r="H930" s="10">
        <f t="shared" si="92"/>
        <v>0</v>
      </c>
      <c r="I930" s="9">
        <f t="shared" si="93"/>
        <v>0</v>
      </c>
      <c r="J930" s="39"/>
    </row>
    <row r="931" spans="1:10" x14ac:dyDescent="0.35">
      <c r="A931" s="2">
        <f>IF(D931=List!$A$2,List!$B$2,IF(D931=List!$A$3,List!$B$3,IF(D931=List!$A$4,List!$B$4,IF(D931=List!$A$5,List!$B$5,IF(D931=List!$A$6,List!$B$6,IF(D931=List!$A$7,List!$B$7,IF(D931=List!$A$8,List!$B$8,IF(D931=List!$A$9,List!$B$9,IF(D931=List!$A$10,List!$B$10,IF(D931=List!$A$11,List!$B$11,IF(D931=List!$A$12,List!$B$12,IF(D931=List!$A$13,List!$B$13,IF(D931=List!$A$14,List!$B$14,IF(D931=List!$A$15,List!$B$15,IF(D931=List!$A$16,List!$B$16,IF(D931=List!$A$17,List!$B$17,0))))))))))))))))</f>
        <v>0</v>
      </c>
      <c r="B931" s="10" t="str">
        <f t="shared" si="91"/>
        <v>0</v>
      </c>
      <c r="C931" s="55"/>
      <c r="D931" s="39"/>
      <c r="E931" s="39"/>
      <c r="F931" s="39"/>
      <c r="G931" s="39"/>
      <c r="H931" s="10">
        <f t="shared" si="92"/>
        <v>0</v>
      </c>
      <c r="I931" s="9">
        <f t="shared" si="93"/>
        <v>0</v>
      </c>
      <c r="J931" s="39"/>
    </row>
    <row r="932" spans="1:10" x14ac:dyDescent="0.35">
      <c r="A932" s="2">
        <f>IF(D932=List!$A$2,List!$B$2,IF(D932=List!$A$3,List!$B$3,IF(D932=List!$A$4,List!$B$4,IF(D932=List!$A$5,List!$B$5,IF(D932=List!$A$6,List!$B$6,IF(D932=List!$A$7,List!$B$7,IF(D932=List!$A$8,List!$B$8,IF(D932=List!$A$9,List!$B$9,IF(D932=List!$A$10,List!$B$10,IF(D932=List!$A$11,List!$B$11,IF(D932=List!$A$12,List!$B$12,IF(D932=List!$A$13,List!$B$13,IF(D932=List!$A$14,List!$B$14,IF(D932=List!$A$15,List!$B$15,IF(D932=List!$A$16,List!$B$16,IF(D932=List!$A$17,List!$B$17,0))))))))))))))))</f>
        <v>0</v>
      </c>
      <c r="B932" s="10" t="str">
        <f t="shared" si="91"/>
        <v>0</v>
      </c>
      <c r="C932" s="55"/>
      <c r="D932" s="39"/>
      <c r="E932" s="39"/>
      <c r="F932" s="39"/>
      <c r="G932" s="39"/>
      <c r="H932" s="10">
        <f t="shared" si="92"/>
        <v>0</v>
      </c>
      <c r="I932" s="9">
        <f t="shared" si="93"/>
        <v>0</v>
      </c>
      <c r="J932" s="39"/>
    </row>
    <row r="933" spans="1:10" x14ac:dyDescent="0.35">
      <c r="A933" s="2">
        <f>IF(D933=List!$A$2,List!$B$2,IF(D933=List!$A$3,List!$B$3,IF(D933=List!$A$4,List!$B$4,IF(D933=List!$A$5,List!$B$5,IF(D933=List!$A$6,List!$B$6,IF(D933=List!$A$7,List!$B$7,IF(D933=List!$A$8,List!$B$8,IF(D933=List!$A$9,List!$B$9,IF(D933=List!$A$10,List!$B$10,IF(D933=List!$A$11,List!$B$11,IF(D933=List!$A$12,List!$B$12,IF(D933=List!$A$13,List!$B$13,IF(D933=List!$A$14,List!$B$14,IF(D933=List!$A$15,List!$B$15,IF(D933=List!$A$16,List!$B$16,IF(D933=List!$A$17,List!$B$17,0))))))))))))))))</f>
        <v>0</v>
      </c>
      <c r="B933" s="10" t="str">
        <f t="shared" si="91"/>
        <v>0</v>
      </c>
      <c r="C933" s="55"/>
      <c r="D933" s="39"/>
      <c r="E933" s="39"/>
      <c r="F933" s="39"/>
      <c r="G933" s="39"/>
      <c r="H933" s="10">
        <f t="shared" si="92"/>
        <v>0</v>
      </c>
      <c r="I933" s="9">
        <f t="shared" si="93"/>
        <v>0</v>
      </c>
      <c r="J933" s="39"/>
    </row>
    <row r="934" spans="1:10" x14ac:dyDescent="0.35">
      <c r="A934" s="2">
        <f>IF(D934=List!$A$2,List!$B$2,IF(D934=List!$A$3,List!$B$3,IF(D934=List!$A$4,List!$B$4,IF(D934=List!$A$5,List!$B$5,IF(D934=List!$A$6,List!$B$6,IF(D934=List!$A$7,List!$B$7,IF(D934=List!$A$8,List!$B$8,IF(D934=List!$A$9,List!$B$9,IF(D934=List!$A$10,List!$B$10,IF(D934=List!$A$11,List!$B$11,IF(D934=List!$A$12,List!$B$12,IF(D934=List!$A$13,List!$B$13,IF(D934=List!$A$14,List!$B$14,IF(D934=List!$A$15,List!$B$15,IF(D934=List!$A$16,List!$B$16,IF(D934=List!$A$17,List!$B$17,0))))))))))))))))</f>
        <v>0</v>
      </c>
      <c r="B934" s="10" t="str">
        <f t="shared" si="91"/>
        <v>0</v>
      </c>
      <c r="C934" s="55"/>
      <c r="D934" s="39"/>
      <c r="E934" s="39"/>
      <c r="F934" s="39"/>
      <c r="G934" s="39"/>
      <c r="H934" s="10">
        <f t="shared" si="92"/>
        <v>0</v>
      </c>
      <c r="I934" s="9">
        <f t="shared" si="93"/>
        <v>0</v>
      </c>
      <c r="J934" s="39"/>
    </row>
    <row r="935" spans="1:10" x14ac:dyDescent="0.35">
      <c r="A935" s="2">
        <f>IF(D935=List!$A$2,List!$B$2,IF(D935=List!$A$3,List!$B$3,IF(D935=List!$A$4,List!$B$4,IF(D935=List!$A$5,List!$B$5,IF(D935=List!$A$6,List!$B$6,IF(D935=List!$A$7,List!$B$7,IF(D935=List!$A$8,List!$B$8,IF(D935=List!$A$9,List!$B$9,IF(D935=List!$A$10,List!$B$10,IF(D935=List!$A$11,List!$B$11,IF(D935=List!$A$12,List!$B$12,IF(D935=List!$A$13,List!$B$13,IF(D935=List!$A$14,List!$B$14,IF(D935=List!$A$15,List!$B$15,IF(D935=List!$A$16,List!$B$16,IF(D935=List!$A$17,List!$B$17,0))))))))))))))))</f>
        <v>0</v>
      </c>
      <c r="B935" s="10" t="str">
        <f t="shared" si="91"/>
        <v>0</v>
      </c>
      <c r="C935" s="55"/>
      <c r="D935" s="39"/>
      <c r="E935" s="39"/>
      <c r="F935" s="39"/>
      <c r="G935" s="39"/>
      <c r="H935" s="10">
        <f t="shared" si="92"/>
        <v>0</v>
      </c>
      <c r="I935" s="9">
        <f t="shared" si="93"/>
        <v>0</v>
      </c>
      <c r="J935" s="39"/>
    </row>
    <row r="936" spans="1:10" x14ac:dyDescent="0.35">
      <c r="A936" s="2">
        <f>IF(D936=List!$A$2,List!$B$2,IF(D936=List!$A$3,List!$B$3,IF(D936=List!$A$4,List!$B$4,IF(D936=List!$A$5,List!$B$5,IF(D936=List!$A$6,List!$B$6,IF(D936=List!$A$7,List!$B$7,IF(D936=List!$A$8,List!$B$8,IF(D936=List!$A$9,List!$B$9,IF(D936=List!$A$10,List!$B$10,IF(D936=List!$A$11,List!$B$11,IF(D936=List!$A$12,List!$B$12,IF(D936=List!$A$13,List!$B$13,IF(D936=List!$A$14,List!$B$14,IF(D936=List!$A$15,List!$B$15,IF(D936=List!$A$16,List!$B$16,IF(D936=List!$A$17,List!$B$17,0))))))))))))))))</f>
        <v>0</v>
      </c>
      <c r="B936" s="10" t="str">
        <f t="shared" si="91"/>
        <v>0</v>
      </c>
      <c r="C936" s="55"/>
      <c r="D936" s="39"/>
      <c r="E936" s="39"/>
      <c r="F936" s="39"/>
      <c r="G936" s="39"/>
      <c r="H936" s="10">
        <f t="shared" si="92"/>
        <v>0</v>
      </c>
      <c r="I936" s="9">
        <f t="shared" si="93"/>
        <v>0</v>
      </c>
      <c r="J936" s="39"/>
    </row>
    <row r="937" spans="1:10" x14ac:dyDescent="0.35">
      <c r="A937" s="2">
        <f>IF(D937=List!$A$2,List!$B$2,IF(D937=List!$A$3,List!$B$3,IF(D937=List!$A$4,List!$B$4,IF(D937=List!$A$5,List!$B$5,IF(D937=List!$A$6,List!$B$6,IF(D937=List!$A$7,List!$B$7,IF(D937=List!$A$8,List!$B$8,IF(D937=List!$A$9,List!$B$9,IF(D937=List!$A$10,List!$B$10,IF(D937=List!$A$11,List!$B$11,IF(D937=List!$A$12,List!$B$12,IF(D937=List!$A$13,List!$B$13,IF(D937=List!$A$14,List!$B$14,IF(D937=List!$A$15,List!$B$15,IF(D937=List!$A$16,List!$B$16,IF(D937=List!$A$17,List!$B$17,0))))))))))))))))</f>
        <v>0</v>
      </c>
      <c r="B937" s="10" t="str">
        <f t="shared" si="91"/>
        <v>0</v>
      </c>
      <c r="C937" s="55"/>
      <c r="D937" s="39"/>
      <c r="E937" s="39"/>
      <c r="F937" s="39"/>
      <c r="G937" s="39"/>
      <c r="H937" s="10">
        <f t="shared" si="92"/>
        <v>0</v>
      </c>
      <c r="I937" s="9">
        <f t="shared" si="93"/>
        <v>0</v>
      </c>
      <c r="J937" s="39"/>
    </row>
    <row r="938" spans="1:10" x14ac:dyDescent="0.35">
      <c r="A938" s="2">
        <f>IF(D938=List!$A$2,List!$B$2,IF(D938=List!$A$3,List!$B$3,IF(D938=List!$A$4,List!$B$4,IF(D938=List!$A$5,List!$B$5,IF(D938=List!$A$6,List!$B$6,IF(D938=List!$A$7,List!$B$7,IF(D938=List!$A$8,List!$B$8,IF(D938=List!$A$9,List!$B$9,IF(D938=List!$A$10,List!$B$10,IF(D938=List!$A$11,List!$B$11,IF(D938=List!$A$12,List!$B$12,IF(D938=List!$A$13,List!$B$13,IF(D938=List!$A$14,List!$B$14,IF(D938=List!$A$15,List!$B$15,IF(D938=List!$A$16,List!$B$16,IF(D938=List!$A$17,List!$B$17,0))))))))))))))))</f>
        <v>0</v>
      </c>
      <c r="B938" s="10" t="str">
        <f t="shared" ref="B938:B993" si="94">+CONCATENATE(C938,A938)</f>
        <v>0</v>
      </c>
      <c r="C938" s="55"/>
      <c r="D938" s="39"/>
      <c r="E938" s="39"/>
      <c r="F938" s="39"/>
      <c r="G938" s="39"/>
      <c r="H938" s="10">
        <f t="shared" ref="H938:H993" si="95">IFERROR((G938-E938)/(F938-E938)*1000,0)</f>
        <v>0</v>
      </c>
      <c r="I938" s="9">
        <f t="shared" ref="I938:I993" si="96">IFERROR(1-(F938-G938)/(F938-E938),0)</f>
        <v>0</v>
      </c>
      <c r="J938" s="39"/>
    </row>
    <row r="939" spans="1:10" x14ac:dyDescent="0.35">
      <c r="A939" s="2">
        <f>IF(D939=List!$A$2,List!$B$2,IF(D939=List!$A$3,List!$B$3,IF(D939=List!$A$4,List!$B$4,IF(D939=List!$A$5,List!$B$5,IF(D939=List!$A$6,List!$B$6,IF(D939=List!$A$7,List!$B$7,IF(D939=List!$A$8,List!$B$8,IF(D939=List!$A$9,List!$B$9,IF(D939=List!$A$10,List!$B$10,IF(D939=List!$A$11,List!$B$11,IF(D939=List!$A$12,List!$B$12,IF(D939=List!$A$13,List!$B$13,IF(D939=List!$A$14,List!$B$14,IF(D939=List!$A$15,List!$B$15,IF(D939=List!$A$16,List!$B$16,IF(D939=List!$A$17,List!$B$17,0))))))))))))))))</f>
        <v>0</v>
      </c>
      <c r="B939" s="10" t="str">
        <f t="shared" si="94"/>
        <v>0</v>
      </c>
      <c r="C939" s="55"/>
      <c r="D939" s="39"/>
      <c r="E939" s="39"/>
      <c r="F939" s="39"/>
      <c r="G939" s="39"/>
      <c r="H939" s="10">
        <f t="shared" si="95"/>
        <v>0</v>
      </c>
      <c r="I939" s="9">
        <f t="shared" si="96"/>
        <v>0</v>
      </c>
      <c r="J939" s="39"/>
    </row>
    <row r="940" spans="1:10" x14ac:dyDescent="0.35">
      <c r="A940" s="2">
        <f>IF(D940=List!$A$2,List!$B$2,IF(D940=List!$A$3,List!$B$3,IF(D940=List!$A$4,List!$B$4,IF(D940=List!$A$5,List!$B$5,IF(D940=List!$A$6,List!$B$6,IF(D940=List!$A$7,List!$B$7,IF(D940=List!$A$8,List!$B$8,IF(D940=List!$A$9,List!$B$9,IF(D940=List!$A$10,List!$B$10,IF(D940=List!$A$11,List!$B$11,IF(D940=List!$A$12,List!$B$12,IF(D940=List!$A$13,List!$B$13,IF(D940=List!$A$14,List!$B$14,IF(D940=List!$A$15,List!$B$15,IF(D940=List!$A$16,List!$B$16,IF(D940=List!$A$17,List!$B$17,0))))))))))))))))</f>
        <v>0</v>
      </c>
      <c r="B940" s="10" t="str">
        <f t="shared" si="94"/>
        <v>0</v>
      </c>
      <c r="C940" s="55"/>
      <c r="D940" s="39"/>
      <c r="E940" s="39"/>
      <c r="F940" s="39"/>
      <c r="G940" s="39"/>
      <c r="H940" s="10">
        <f t="shared" si="95"/>
        <v>0</v>
      </c>
      <c r="I940" s="9">
        <f t="shared" si="96"/>
        <v>0</v>
      </c>
      <c r="J940" s="39"/>
    </row>
    <row r="941" spans="1:10" x14ac:dyDescent="0.35">
      <c r="A941" s="2">
        <f>IF(D941=List!$A$2,List!$B$2,IF(D941=List!$A$3,List!$B$3,IF(D941=List!$A$4,List!$B$4,IF(D941=List!$A$5,List!$B$5,IF(D941=List!$A$6,List!$B$6,IF(D941=List!$A$7,List!$B$7,IF(D941=List!$A$8,List!$B$8,IF(D941=List!$A$9,List!$B$9,IF(D941=List!$A$10,List!$B$10,IF(D941=List!$A$11,List!$B$11,IF(D941=List!$A$12,List!$B$12,IF(D941=List!$A$13,List!$B$13,IF(D941=List!$A$14,List!$B$14,IF(D941=List!$A$15,List!$B$15,IF(D941=List!$A$16,List!$B$16,IF(D941=List!$A$17,List!$B$17,0))))))))))))))))</f>
        <v>0</v>
      </c>
      <c r="B941" s="10" t="str">
        <f t="shared" si="94"/>
        <v>0</v>
      </c>
      <c r="C941" s="55"/>
      <c r="D941" s="39"/>
      <c r="E941" s="39"/>
      <c r="F941" s="39"/>
      <c r="G941" s="39"/>
      <c r="H941" s="10">
        <f t="shared" si="95"/>
        <v>0</v>
      </c>
      <c r="I941" s="9">
        <f t="shared" si="96"/>
        <v>0</v>
      </c>
      <c r="J941" s="39"/>
    </row>
    <row r="942" spans="1:10" x14ac:dyDescent="0.35">
      <c r="A942" s="2">
        <f>IF(D942=List!$A$2,List!$B$2,IF(D942=List!$A$3,List!$B$3,IF(D942=List!$A$4,List!$B$4,IF(D942=List!$A$5,List!$B$5,IF(D942=List!$A$6,List!$B$6,IF(D942=List!$A$7,List!$B$7,IF(D942=List!$A$8,List!$B$8,IF(D942=List!$A$9,List!$B$9,IF(D942=List!$A$10,List!$B$10,IF(D942=List!$A$11,List!$B$11,IF(D942=List!$A$12,List!$B$12,IF(D942=List!$A$13,List!$B$13,IF(D942=List!$A$14,List!$B$14,IF(D942=List!$A$15,List!$B$15,IF(D942=List!$A$16,List!$B$16,IF(D942=List!$A$17,List!$B$17,0))))))))))))))))</f>
        <v>0</v>
      </c>
      <c r="B942" s="10" t="str">
        <f t="shared" si="94"/>
        <v>0</v>
      </c>
      <c r="C942" s="55"/>
      <c r="D942" s="39"/>
      <c r="E942" s="39"/>
      <c r="F942" s="39"/>
      <c r="G942" s="39"/>
      <c r="H942" s="10">
        <f t="shared" si="95"/>
        <v>0</v>
      </c>
      <c r="I942" s="9">
        <f t="shared" si="96"/>
        <v>0</v>
      </c>
      <c r="J942" s="39"/>
    </row>
    <row r="943" spans="1:10" x14ac:dyDescent="0.35">
      <c r="A943" s="2">
        <f>IF(D943=List!$A$2,List!$B$2,IF(D943=List!$A$3,List!$B$3,IF(D943=List!$A$4,List!$B$4,IF(D943=List!$A$5,List!$B$5,IF(D943=List!$A$6,List!$B$6,IF(D943=List!$A$7,List!$B$7,IF(D943=List!$A$8,List!$B$8,IF(D943=List!$A$9,List!$B$9,IF(D943=List!$A$10,List!$B$10,IF(D943=List!$A$11,List!$B$11,IF(D943=List!$A$12,List!$B$12,IF(D943=List!$A$13,List!$B$13,IF(D943=List!$A$14,List!$B$14,IF(D943=List!$A$15,List!$B$15,IF(D943=List!$A$16,List!$B$16,IF(D943=List!$A$17,List!$B$17,0))))))))))))))))</f>
        <v>0</v>
      </c>
      <c r="B943" s="10" t="str">
        <f t="shared" si="94"/>
        <v>0</v>
      </c>
      <c r="C943" s="55"/>
      <c r="D943" s="39"/>
      <c r="E943" s="39"/>
      <c r="F943" s="39"/>
      <c r="G943" s="39"/>
      <c r="H943" s="10">
        <f t="shared" si="95"/>
        <v>0</v>
      </c>
      <c r="I943" s="9">
        <f t="shared" si="96"/>
        <v>0</v>
      </c>
      <c r="J943" s="39"/>
    </row>
    <row r="944" spans="1:10" x14ac:dyDescent="0.35">
      <c r="A944" s="2">
        <f>IF(D944=List!$A$2,List!$B$2,IF(D944=List!$A$3,List!$B$3,IF(D944=List!$A$4,List!$B$4,IF(D944=List!$A$5,List!$B$5,IF(D944=List!$A$6,List!$B$6,IF(D944=List!$A$7,List!$B$7,IF(D944=List!$A$8,List!$B$8,IF(D944=List!$A$9,List!$B$9,IF(D944=List!$A$10,List!$B$10,IF(D944=List!$A$11,List!$B$11,IF(D944=List!$A$12,List!$B$12,IF(D944=List!$A$13,List!$B$13,IF(D944=List!$A$14,List!$B$14,IF(D944=List!$A$15,List!$B$15,IF(D944=List!$A$16,List!$B$16,IF(D944=List!$A$17,List!$B$17,0))))))))))))))))</f>
        <v>0</v>
      </c>
      <c r="B944" s="10" t="str">
        <f t="shared" si="94"/>
        <v>0</v>
      </c>
      <c r="C944" s="55"/>
      <c r="D944" s="39"/>
      <c r="E944" s="39"/>
      <c r="F944" s="39"/>
      <c r="G944" s="39"/>
      <c r="H944" s="10">
        <f t="shared" si="95"/>
        <v>0</v>
      </c>
      <c r="I944" s="9">
        <f t="shared" si="96"/>
        <v>0</v>
      </c>
      <c r="J944" s="39"/>
    </row>
    <row r="945" spans="1:10" x14ac:dyDescent="0.35">
      <c r="A945" s="2">
        <f>IF(D945=List!$A$2,List!$B$2,IF(D945=List!$A$3,List!$B$3,IF(D945=List!$A$4,List!$B$4,IF(D945=List!$A$5,List!$B$5,IF(D945=List!$A$6,List!$B$6,IF(D945=List!$A$7,List!$B$7,IF(D945=List!$A$8,List!$B$8,IF(D945=List!$A$9,List!$B$9,IF(D945=List!$A$10,List!$B$10,IF(D945=List!$A$11,List!$B$11,IF(D945=List!$A$12,List!$B$12,IF(D945=List!$A$13,List!$B$13,IF(D945=List!$A$14,List!$B$14,IF(D945=List!$A$15,List!$B$15,IF(D945=List!$A$16,List!$B$16,IF(D945=List!$A$17,List!$B$17,0))))))))))))))))</f>
        <v>0</v>
      </c>
      <c r="B945" s="10" t="str">
        <f t="shared" si="94"/>
        <v>0</v>
      </c>
      <c r="C945" s="55"/>
      <c r="D945" s="39"/>
      <c r="E945" s="39"/>
      <c r="F945" s="39"/>
      <c r="G945" s="39"/>
      <c r="H945" s="10">
        <f t="shared" si="95"/>
        <v>0</v>
      </c>
      <c r="I945" s="9">
        <f t="shared" si="96"/>
        <v>0</v>
      </c>
      <c r="J945" s="39"/>
    </row>
    <row r="946" spans="1:10" x14ac:dyDescent="0.35">
      <c r="A946" s="2">
        <f>IF(D946=List!$A$2,List!$B$2,IF(D946=List!$A$3,List!$B$3,IF(D946=List!$A$4,List!$B$4,IF(D946=List!$A$5,List!$B$5,IF(D946=List!$A$6,List!$B$6,IF(D946=List!$A$7,List!$B$7,IF(D946=List!$A$8,List!$B$8,IF(D946=List!$A$9,List!$B$9,IF(D946=List!$A$10,List!$B$10,IF(D946=List!$A$11,List!$B$11,IF(D946=List!$A$12,List!$B$12,IF(D946=List!$A$13,List!$B$13,IF(D946=List!$A$14,List!$B$14,IF(D946=List!$A$15,List!$B$15,IF(D946=List!$A$16,List!$B$16,IF(D946=List!$A$17,List!$B$17,0))))))))))))))))</f>
        <v>0</v>
      </c>
      <c r="B946" s="10" t="str">
        <f t="shared" si="94"/>
        <v>0</v>
      </c>
      <c r="C946" s="55"/>
      <c r="D946" s="39"/>
      <c r="E946" s="39"/>
      <c r="F946" s="39"/>
      <c r="G946" s="39"/>
      <c r="H946" s="10">
        <f t="shared" si="95"/>
        <v>0</v>
      </c>
      <c r="I946" s="9">
        <f t="shared" si="96"/>
        <v>0</v>
      </c>
      <c r="J946" s="39"/>
    </row>
    <row r="947" spans="1:10" x14ac:dyDescent="0.35">
      <c r="A947" s="2">
        <f>IF(D947=List!$A$2,List!$B$2,IF(D947=List!$A$3,List!$B$3,IF(D947=List!$A$4,List!$B$4,IF(D947=List!$A$5,List!$B$5,IF(D947=List!$A$6,List!$B$6,IF(D947=List!$A$7,List!$B$7,IF(D947=List!$A$8,List!$B$8,IF(D947=List!$A$9,List!$B$9,IF(D947=List!$A$10,List!$B$10,IF(D947=List!$A$11,List!$B$11,IF(D947=List!$A$12,List!$B$12,IF(D947=List!$A$13,List!$B$13,IF(D947=List!$A$14,List!$B$14,IF(D947=List!$A$15,List!$B$15,IF(D947=List!$A$16,List!$B$16,IF(D947=List!$A$17,List!$B$17,0))))))))))))))))</f>
        <v>0</v>
      </c>
      <c r="B947" s="10" t="str">
        <f t="shared" si="94"/>
        <v>0</v>
      </c>
      <c r="C947" s="55"/>
      <c r="D947" s="39"/>
      <c r="E947" s="39"/>
      <c r="F947" s="39"/>
      <c r="G947" s="39"/>
      <c r="H947" s="10">
        <f t="shared" si="95"/>
        <v>0</v>
      </c>
      <c r="I947" s="9">
        <f t="shared" si="96"/>
        <v>0</v>
      </c>
      <c r="J947" s="39"/>
    </row>
    <row r="948" spans="1:10" x14ac:dyDescent="0.35">
      <c r="A948" s="2">
        <f>IF(D948=List!$A$2,List!$B$2,IF(D948=List!$A$3,List!$B$3,IF(D948=List!$A$4,List!$B$4,IF(D948=List!$A$5,List!$B$5,IF(D948=List!$A$6,List!$B$6,IF(D948=List!$A$7,List!$B$7,IF(D948=List!$A$8,List!$B$8,IF(D948=List!$A$9,List!$B$9,IF(D948=List!$A$10,List!$B$10,IF(D948=List!$A$11,List!$B$11,IF(D948=List!$A$12,List!$B$12,IF(D948=List!$A$13,List!$B$13,IF(D948=List!$A$14,List!$B$14,IF(D948=List!$A$15,List!$B$15,IF(D948=List!$A$16,List!$B$16,IF(D948=List!$A$17,List!$B$17,0))))))))))))))))</f>
        <v>0</v>
      </c>
      <c r="B948" s="10" t="str">
        <f t="shared" si="94"/>
        <v>0</v>
      </c>
      <c r="C948" s="55"/>
      <c r="D948" s="39"/>
      <c r="E948" s="39"/>
      <c r="F948" s="39"/>
      <c r="G948" s="39"/>
      <c r="H948" s="10">
        <f t="shared" si="95"/>
        <v>0</v>
      </c>
      <c r="I948" s="9">
        <f t="shared" si="96"/>
        <v>0</v>
      </c>
      <c r="J948" s="39"/>
    </row>
    <row r="949" spans="1:10" x14ac:dyDescent="0.35">
      <c r="A949" s="2">
        <f>IF(D949=List!$A$2,List!$B$2,IF(D949=List!$A$3,List!$B$3,IF(D949=List!$A$4,List!$B$4,IF(D949=List!$A$5,List!$B$5,IF(D949=List!$A$6,List!$B$6,IF(D949=List!$A$7,List!$B$7,IF(D949=List!$A$8,List!$B$8,IF(D949=List!$A$9,List!$B$9,IF(D949=List!$A$10,List!$B$10,IF(D949=List!$A$11,List!$B$11,IF(D949=List!$A$12,List!$B$12,IF(D949=List!$A$13,List!$B$13,IF(D949=List!$A$14,List!$B$14,IF(D949=List!$A$15,List!$B$15,IF(D949=List!$A$16,List!$B$16,IF(D949=List!$A$17,List!$B$17,0))))))))))))))))</f>
        <v>0</v>
      </c>
      <c r="B949" s="10" t="str">
        <f t="shared" si="94"/>
        <v>0</v>
      </c>
      <c r="C949" s="55"/>
      <c r="D949" s="39"/>
      <c r="E949" s="39"/>
      <c r="F949" s="39"/>
      <c r="G949" s="39"/>
      <c r="H949" s="10">
        <f t="shared" si="95"/>
        <v>0</v>
      </c>
      <c r="I949" s="9">
        <f t="shared" si="96"/>
        <v>0</v>
      </c>
      <c r="J949" s="39"/>
    </row>
    <row r="950" spans="1:10" x14ac:dyDescent="0.35">
      <c r="A950" s="2">
        <f>IF(D950=List!$A$2,List!$B$2,IF(D950=List!$A$3,List!$B$3,IF(D950=List!$A$4,List!$B$4,IF(D950=List!$A$5,List!$B$5,IF(D950=List!$A$6,List!$B$6,IF(D950=List!$A$7,List!$B$7,IF(D950=List!$A$8,List!$B$8,IF(D950=List!$A$9,List!$B$9,IF(D950=List!$A$10,List!$B$10,IF(D950=List!$A$11,List!$B$11,IF(D950=List!$A$12,List!$B$12,IF(D950=List!$A$13,List!$B$13,IF(D950=List!$A$14,List!$B$14,IF(D950=List!$A$15,List!$B$15,IF(D950=List!$A$16,List!$B$16,IF(D950=List!$A$17,List!$B$17,0))))))))))))))))</f>
        <v>0</v>
      </c>
      <c r="B950" s="10" t="str">
        <f t="shared" si="94"/>
        <v>0</v>
      </c>
      <c r="C950" s="55"/>
      <c r="D950" s="39"/>
      <c r="E950" s="39"/>
      <c r="F950" s="39"/>
      <c r="G950" s="39"/>
      <c r="H950" s="10">
        <f t="shared" si="95"/>
        <v>0</v>
      </c>
      <c r="I950" s="9">
        <f t="shared" si="96"/>
        <v>0</v>
      </c>
      <c r="J950" s="39"/>
    </row>
    <row r="951" spans="1:10" x14ac:dyDescent="0.35">
      <c r="A951" s="2">
        <f>IF(D951=List!$A$2,List!$B$2,IF(D951=List!$A$3,List!$B$3,IF(D951=List!$A$4,List!$B$4,IF(D951=List!$A$5,List!$B$5,IF(D951=List!$A$6,List!$B$6,IF(D951=List!$A$7,List!$B$7,IF(D951=List!$A$8,List!$B$8,IF(D951=List!$A$9,List!$B$9,IF(D951=List!$A$10,List!$B$10,IF(D951=List!$A$11,List!$B$11,IF(D951=List!$A$12,List!$B$12,IF(D951=List!$A$13,List!$B$13,IF(D951=List!$A$14,List!$B$14,IF(D951=List!$A$15,List!$B$15,IF(D951=List!$A$16,List!$B$16,IF(D951=List!$A$17,List!$B$17,0))))))))))))))))</f>
        <v>0</v>
      </c>
      <c r="B951" s="10" t="str">
        <f t="shared" si="94"/>
        <v>0</v>
      </c>
      <c r="C951" s="55"/>
      <c r="D951" s="39"/>
      <c r="E951" s="39"/>
      <c r="F951" s="39"/>
      <c r="G951" s="39"/>
      <c r="H951" s="10">
        <f t="shared" si="95"/>
        <v>0</v>
      </c>
      <c r="I951" s="9">
        <f t="shared" si="96"/>
        <v>0</v>
      </c>
      <c r="J951" s="39"/>
    </row>
    <row r="952" spans="1:10" x14ac:dyDescent="0.35">
      <c r="A952" s="2">
        <f>IF(D952=List!$A$2,List!$B$2,IF(D952=List!$A$3,List!$B$3,IF(D952=List!$A$4,List!$B$4,IF(D952=List!$A$5,List!$B$5,IF(D952=List!$A$6,List!$B$6,IF(D952=List!$A$7,List!$B$7,IF(D952=List!$A$8,List!$B$8,IF(D952=List!$A$9,List!$B$9,IF(D952=List!$A$10,List!$B$10,IF(D952=List!$A$11,List!$B$11,IF(D952=List!$A$12,List!$B$12,IF(D952=List!$A$13,List!$B$13,IF(D952=List!$A$14,List!$B$14,IF(D952=List!$A$15,List!$B$15,IF(D952=List!$A$16,List!$B$16,IF(D952=List!$A$17,List!$B$17,0))))))))))))))))</f>
        <v>0</v>
      </c>
      <c r="B952" s="10" t="str">
        <f t="shared" si="94"/>
        <v>0</v>
      </c>
      <c r="C952" s="55"/>
      <c r="D952" s="39"/>
      <c r="E952" s="39"/>
      <c r="F952" s="39"/>
      <c r="G952" s="39"/>
      <c r="H952" s="10">
        <f t="shared" si="95"/>
        <v>0</v>
      </c>
      <c r="I952" s="9">
        <f t="shared" si="96"/>
        <v>0</v>
      </c>
      <c r="J952" s="39"/>
    </row>
    <row r="953" spans="1:10" x14ac:dyDescent="0.35">
      <c r="A953" s="2">
        <f>IF(D953=List!$A$2,List!$B$2,IF(D953=List!$A$3,List!$B$3,IF(D953=List!$A$4,List!$B$4,IF(D953=List!$A$5,List!$B$5,IF(D953=List!$A$6,List!$B$6,IF(D953=List!$A$7,List!$B$7,IF(D953=List!$A$8,List!$B$8,IF(D953=List!$A$9,List!$B$9,IF(D953=List!$A$10,List!$B$10,IF(D953=List!$A$11,List!$B$11,IF(D953=List!$A$12,List!$B$12,IF(D953=List!$A$13,List!$B$13,IF(D953=List!$A$14,List!$B$14,IF(D953=List!$A$15,List!$B$15,IF(D953=List!$A$16,List!$B$16,IF(D953=List!$A$17,List!$B$17,0))))))))))))))))</f>
        <v>0</v>
      </c>
      <c r="B953" s="10" t="str">
        <f t="shared" si="94"/>
        <v>0</v>
      </c>
      <c r="C953" s="55"/>
      <c r="D953" s="39"/>
      <c r="E953" s="39"/>
      <c r="F953" s="39"/>
      <c r="G953" s="39"/>
      <c r="H953" s="10">
        <f t="shared" si="95"/>
        <v>0</v>
      </c>
      <c r="I953" s="9">
        <f t="shared" si="96"/>
        <v>0</v>
      </c>
      <c r="J953" s="39"/>
    </row>
    <row r="954" spans="1:10" x14ac:dyDescent="0.35">
      <c r="A954" s="2">
        <f>IF(D954=List!$A$2,List!$B$2,IF(D954=List!$A$3,List!$B$3,IF(D954=List!$A$4,List!$B$4,IF(D954=List!$A$5,List!$B$5,IF(D954=List!$A$6,List!$B$6,IF(D954=List!$A$7,List!$B$7,IF(D954=List!$A$8,List!$B$8,IF(D954=List!$A$9,List!$B$9,IF(D954=List!$A$10,List!$B$10,IF(D954=List!$A$11,List!$B$11,IF(D954=List!$A$12,List!$B$12,IF(D954=List!$A$13,List!$B$13,IF(D954=List!$A$14,List!$B$14,IF(D954=List!$A$15,List!$B$15,IF(D954=List!$A$16,List!$B$16,IF(D954=List!$A$17,List!$B$17,0))))))))))))))))</f>
        <v>0</v>
      </c>
      <c r="B954" s="10" t="str">
        <f t="shared" si="94"/>
        <v>0</v>
      </c>
      <c r="C954" s="55"/>
      <c r="D954" s="39"/>
      <c r="E954" s="39"/>
      <c r="F954" s="39"/>
      <c r="G954" s="39"/>
      <c r="H954" s="10">
        <f t="shared" si="95"/>
        <v>0</v>
      </c>
      <c r="I954" s="9">
        <f t="shared" si="96"/>
        <v>0</v>
      </c>
      <c r="J954" s="39"/>
    </row>
    <row r="955" spans="1:10" x14ac:dyDescent="0.35">
      <c r="A955" s="2">
        <f>IF(D955=List!$A$2,List!$B$2,IF(D955=List!$A$3,List!$B$3,IF(D955=List!$A$4,List!$B$4,IF(D955=List!$A$5,List!$B$5,IF(D955=List!$A$6,List!$B$6,IF(D955=List!$A$7,List!$B$7,IF(D955=List!$A$8,List!$B$8,IF(D955=List!$A$9,List!$B$9,IF(D955=List!$A$10,List!$B$10,IF(D955=List!$A$11,List!$B$11,IF(D955=List!$A$12,List!$B$12,IF(D955=List!$A$13,List!$B$13,IF(D955=List!$A$14,List!$B$14,IF(D955=List!$A$15,List!$B$15,IF(D955=List!$A$16,List!$B$16,IF(D955=List!$A$17,List!$B$17,0))))))))))))))))</f>
        <v>0</v>
      </c>
      <c r="B955" s="10" t="str">
        <f t="shared" si="94"/>
        <v>0</v>
      </c>
      <c r="C955" s="55"/>
      <c r="D955" s="39"/>
      <c r="E955" s="39"/>
      <c r="F955" s="39"/>
      <c r="G955" s="39"/>
      <c r="H955" s="10">
        <f t="shared" si="95"/>
        <v>0</v>
      </c>
      <c r="I955" s="9">
        <f t="shared" si="96"/>
        <v>0</v>
      </c>
      <c r="J955" s="39"/>
    </row>
    <row r="956" spans="1:10" x14ac:dyDescent="0.35">
      <c r="A956" s="2">
        <f>IF(D956=List!$A$2,List!$B$2,IF(D956=List!$A$3,List!$B$3,IF(D956=List!$A$4,List!$B$4,IF(D956=List!$A$5,List!$B$5,IF(D956=List!$A$6,List!$B$6,IF(D956=List!$A$7,List!$B$7,IF(D956=List!$A$8,List!$B$8,IF(D956=List!$A$9,List!$B$9,IF(D956=List!$A$10,List!$B$10,IF(D956=List!$A$11,List!$B$11,IF(D956=List!$A$12,List!$B$12,IF(D956=List!$A$13,List!$B$13,IF(D956=List!$A$14,List!$B$14,IF(D956=List!$A$15,List!$B$15,IF(D956=List!$A$16,List!$B$16,IF(D956=List!$A$17,List!$B$17,0))))))))))))))))</f>
        <v>0</v>
      </c>
      <c r="B956" s="10" t="str">
        <f t="shared" si="94"/>
        <v>0</v>
      </c>
      <c r="C956" s="55"/>
      <c r="D956" s="39"/>
      <c r="E956" s="39"/>
      <c r="F956" s="39"/>
      <c r="G956" s="39"/>
      <c r="H956" s="10">
        <f t="shared" si="95"/>
        <v>0</v>
      </c>
      <c r="I956" s="9">
        <f t="shared" si="96"/>
        <v>0</v>
      </c>
      <c r="J956" s="39"/>
    </row>
    <row r="957" spans="1:10" x14ac:dyDescent="0.35">
      <c r="A957" s="2">
        <f>IF(D957=List!$A$2,List!$B$2,IF(D957=List!$A$3,List!$B$3,IF(D957=List!$A$4,List!$B$4,IF(D957=List!$A$5,List!$B$5,IF(D957=List!$A$6,List!$B$6,IF(D957=List!$A$7,List!$B$7,IF(D957=List!$A$8,List!$B$8,IF(D957=List!$A$9,List!$B$9,IF(D957=List!$A$10,List!$B$10,IF(D957=List!$A$11,List!$B$11,IF(D957=List!$A$12,List!$B$12,IF(D957=List!$A$13,List!$B$13,IF(D957=List!$A$14,List!$B$14,IF(D957=List!$A$15,List!$B$15,IF(D957=List!$A$16,List!$B$16,IF(D957=List!$A$17,List!$B$17,0))))))))))))))))</f>
        <v>0</v>
      </c>
      <c r="B957" s="10" t="str">
        <f t="shared" si="94"/>
        <v>0</v>
      </c>
      <c r="C957" s="55"/>
      <c r="D957" s="39"/>
      <c r="E957" s="39"/>
      <c r="F957" s="39"/>
      <c r="G957" s="39"/>
      <c r="H957" s="10">
        <f t="shared" si="95"/>
        <v>0</v>
      </c>
      <c r="I957" s="9">
        <f t="shared" si="96"/>
        <v>0</v>
      </c>
      <c r="J957" s="39"/>
    </row>
    <row r="958" spans="1:10" x14ac:dyDescent="0.35">
      <c r="A958" s="2">
        <f>IF(D958=List!$A$2,List!$B$2,IF(D958=List!$A$3,List!$B$3,IF(D958=List!$A$4,List!$B$4,IF(D958=List!$A$5,List!$B$5,IF(D958=List!$A$6,List!$B$6,IF(D958=List!$A$7,List!$B$7,IF(D958=List!$A$8,List!$B$8,IF(D958=List!$A$9,List!$B$9,IF(D958=List!$A$10,List!$B$10,IF(D958=List!$A$11,List!$B$11,IF(D958=List!$A$12,List!$B$12,IF(D958=List!$A$13,List!$B$13,IF(D958=List!$A$14,List!$B$14,IF(D958=List!$A$15,List!$B$15,IF(D958=List!$A$16,List!$B$16,IF(D958=List!$A$17,List!$B$17,0))))))))))))))))</f>
        <v>0</v>
      </c>
      <c r="B958" s="10" t="str">
        <f t="shared" si="94"/>
        <v>0</v>
      </c>
      <c r="C958" s="55"/>
      <c r="D958" s="39"/>
      <c r="E958" s="39"/>
      <c r="F958" s="39"/>
      <c r="G958" s="39"/>
      <c r="H958" s="10">
        <f t="shared" si="95"/>
        <v>0</v>
      </c>
      <c r="I958" s="9">
        <f t="shared" si="96"/>
        <v>0</v>
      </c>
      <c r="J958" s="39"/>
    </row>
    <row r="959" spans="1:10" x14ac:dyDescent="0.35">
      <c r="A959" s="2">
        <f>IF(D959=List!$A$2,List!$B$2,IF(D959=List!$A$3,List!$B$3,IF(D959=List!$A$4,List!$B$4,IF(D959=List!$A$5,List!$B$5,IF(D959=List!$A$6,List!$B$6,IF(D959=List!$A$7,List!$B$7,IF(D959=List!$A$8,List!$B$8,IF(D959=List!$A$9,List!$B$9,IF(D959=List!$A$10,List!$B$10,IF(D959=List!$A$11,List!$B$11,IF(D959=List!$A$12,List!$B$12,IF(D959=List!$A$13,List!$B$13,IF(D959=List!$A$14,List!$B$14,IF(D959=List!$A$15,List!$B$15,IF(D959=List!$A$16,List!$B$16,IF(D959=List!$A$17,List!$B$17,0))))))))))))))))</f>
        <v>0</v>
      </c>
      <c r="B959" s="10" t="str">
        <f t="shared" si="94"/>
        <v>0</v>
      </c>
      <c r="C959" s="55"/>
      <c r="D959" s="39"/>
      <c r="E959" s="39"/>
      <c r="F959" s="39"/>
      <c r="G959" s="39"/>
      <c r="H959" s="10">
        <f t="shared" si="95"/>
        <v>0</v>
      </c>
      <c r="I959" s="9">
        <f t="shared" si="96"/>
        <v>0</v>
      </c>
      <c r="J959" s="39"/>
    </row>
    <row r="960" spans="1:10" x14ac:dyDescent="0.35">
      <c r="A960" s="2">
        <f>IF(D960=List!$A$2,List!$B$2,IF(D960=List!$A$3,List!$B$3,IF(D960=List!$A$4,List!$B$4,IF(D960=List!$A$5,List!$B$5,IF(D960=List!$A$6,List!$B$6,IF(D960=List!$A$7,List!$B$7,IF(D960=List!$A$8,List!$B$8,IF(D960=List!$A$9,List!$B$9,IF(D960=List!$A$10,List!$B$10,IF(D960=List!$A$11,List!$B$11,IF(D960=List!$A$12,List!$B$12,IF(D960=List!$A$13,List!$B$13,IF(D960=List!$A$14,List!$B$14,IF(D960=List!$A$15,List!$B$15,IF(D960=List!$A$16,List!$B$16,IF(D960=List!$A$17,List!$B$17,0))))))))))))))))</f>
        <v>0</v>
      </c>
      <c r="B960" s="10" t="str">
        <f t="shared" si="94"/>
        <v>0</v>
      </c>
      <c r="C960" s="55"/>
      <c r="D960" s="39"/>
      <c r="E960" s="39"/>
      <c r="F960" s="39"/>
      <c r="G960" s="39"/>
      <c r="H960" s="10">
        <f t="shared" si="95"/>
        <v>0</v>
      </c>
      <c r="I960" s="9">
        <f t="shared" si="96"/>
        <v>0</v>
      </c>
      <c r="J960" s="39"/>
    </row>
    <row r="961" spans="1:10" x14ac:dyDescent="0.35">
      <c r="A961" s="2">
        <f>IF(D961=List!$A$2,List!$B$2,IF(D961=List!$A$3,List!$B$3,IF(D961=List!$A$4,List!$B$4,IF(D961=List!$A$5,List!$B$5,IF(D961=List!$A$6,List!$B$6,IF(D961=List!$A$7,List!$B$7,IF(D961=List!$A$8,List!$B$8,IF(D961=List!$A$9,List!$B$9,IF(D961=List!$A$10,List!$B$10,IF(D961=List!$A$11,List!$B$11,IF(D961=List!$A$12,List!$B$12,IF(D961=List!$A$13,List!$B$13,IF(D961=List!$A$14,List!$B$14,IF(D961=List!$A$15,List!$B$15,IF(D961=List!$A$16,List!$B$16,IF(D961=List!$A$17,List!$B$17,0))))))))))))))))</f>
        <v>0</v>
      </c>
      <c r="B961" s="10" t="str">
        <f t="shared" si="94"/>
        <v>0</v>
      </c>
      <c r="C961" s="55"/>
      <c r="D961" s="39"/>
      <c r="E961" s="39"/>
      <c r="F961" s="39"/>
      <c r="G961" s="39"/>
      <c r="H961" s="10">
        <f t="shared" si="95"/>
        <v>0</v>
      </c>
      <c r="I961" s="9">
        <f t="shared" si="96"/>
        <v>0</v>
      </c>
      <c r="J961" s="39"/>
    </row>
    <row r="962" spans="1:10" x14ac:dyDescent="0.35">
      <c r="A962" s="2">
        <f>IF(D962=List!$A$2,List!$B$2,IF(D962=List!$A$3,List!$B$3,IF(D962=List!$A$4,List!$B$4,IF(D962=List!$A$5,List!$B$5,IF(D962=List!$A$6,List!$B$6,IF(D962=List!$A$7,List!$B$7,IF(D962=List!$A$8,List!$B$8,IF(D962=List!$A$9,List!$B$9,IF(D962=List!$A$10,List!$B$10,IF(D962=List!$A$11,List!$B$11,IF(D962=List!$A$12,List!$B$12,IF(D962=List!$A$13,List!$B$13,IF(D962=List!$A$14,List!$B$14,IF(D962=List!$A$15,List!$B$15,IF(D962=List!$A$16,List!$B$16,IF(D962=List!$A$17,List!$B$17,0))))))))))))))))</f>
        <v>0</v>
      </c>
      <c r="B962" s="10" t="str">
        <f t="shared" si="94"/>
        <v>0</v>
      </c>
      <c r="C962" s="55"/>
      <c r="D962" s="39"/>
      <c r="E962" s="39"/>
      <c r="F962" s="39"/>
      <c r="G962" s="39"/>
      <c r="H962" s="10">
        <f t="shared" si="95"/>
        <v>0</v>
      </c>
      <c r="I962" s="9">
        <f t="shared" si="96"/>
        <v>0</v>
      </c>
      <c r="J962" s="39"/>
    </row>
    <row r="963" spans="1:10" x14ac:dyDescent="0.35">
      <c r="A963" s="2">
        <f>IF(D963=List!$A$2,List!$B$2,IF(D963=List!$A$3,List!$B$3,IF(D963=List!$A$4,List!$B$4,IF(D963=List!$A$5,List!$B$5,IF(D963=List!$A$6,List!$B$6,IF(D963=List!$A$7,List!$B$7,IF(D963=List!$A$8,List!$B$8,IF(D963=List!$A$9,List!$B$9,IF(D963=List!$A$10,List!$B$10,IF(D963=List!$A$11,List!$B$11,IF(D963=List!$A$12,List!$B$12,IF(D963=List!$A$13,List!$B$13,IF(D963=List!$A$14,List!$B$14,IF(D963=List!$A$15,List!$B$15,IF(D963=List!$A$16,List!$B$16,IF(D963=List!$A$17,List!$B$17,0))))))))))))))))</f>
        <v>0</v>
      </c>
      <c r="B963" s="10" t="str">
        <f t="shared" si="94"/>
        <v>0</v>
      </c>
      <c r="C963" s="55"/>
      <c r="D963" s="39"/>
      <c r="E963" s="39"/>
      <c r="F963" s="39"/>
      <c r="G963" s="39"/>
      <c r="H963" s="10">
        <f t="shared" si="95"/>
        <v>0</v>
      </c>
      <c r="I963" s="9">
        <f t="shared" si="96"/>
        <v>0</v>
      </c>
      <c r="J963" s="39"/>
    </row>
    <row r="964" spans="1:10" x14ac:dyDescent="0.35">
      <c r="A964" s="2">
        <f>IF(D964=List!$A$2,List!$B$2,IF(D964=List!$A$3,List!$B$3,IF(D964=List!$A$4,List!$B$4,IF(D964=List!$A$5,List!$B$5,IF(D964=List!$A$6,List!$B$6,IF(D964=List!$A$7,List!$B$7,IF(D964=List!$A$8,List!$B$8,IF(D964=List!$A$9,List!$B$9,IF(D964=List!$A$10,List!$B$10,IF(D964=List!$A$11,List!$B$11,IF(D964=List!$A$12,List!$B$12,IF(D964=List!$A$13,List!$B$13,IF(D964=List!$A$14,List!$B$14,IF(D964=List!$A$15,List!$B$15,IF(D964=List!$A$16,List!$B$16,IF(D964=List!$A$17,List!$B$17,0))))))))))))))))</f>
        <v>0</v>
      </c>
      <c r="B964" s="10" t="str">
        <f t="shared" si="94"/>
        <v>0</v>
      </c>
      <c r="C964" s="55"/>
      <c r="D964" s="39"/>
      <c r="E964" s="39"/>
      <c r="F964" s="39"/>
      <c r="G964" s="39"/>
      <c r="H964" s="10">
        <f t="shared" si="95"/>
        <v>0</v>
      </c>
      <c r="I964" s="9">
        <f t="shared" si="96"/>
        <v>0</v>
      </c>
      <c r="J964" s="39"/>
    </row>
    <row r="965" spans="1:10" x14ac:dyDescent="0.35">
      <c r="A965" s="2">
        <f>IF(D965=List!$A$2,List!$B$2,IF(D965=List!$A$3,List!$B$3,IF(D965=List!$A$4,List!$B$4,IF(D965=List!$A$5,List!$B$5,IF(D965=List!$A$6,List!$B$6,IF(D965=List!$A$7,List!$B$7,IF(D965=List!$A$8,List!$B$8,IF(D965=List!$A$9,List!$B$9,IF(D965=List!$A$10,List!$B$10,IF(D965=List!$A$11,List!$B$11,IF(D965=List!$A$12,List!$B$12,IF(D965=List!$A$13,List!$B$13,IF(D965=List!$A$14,List!$B$14,IF(D965=List!$A$15,List!$B$15,IF(D965=List!$A$16,List!$B$16,IF(D965=List!$A$17,List!$B$17,0))))))))))))))))</f>
        <v>0</v>
      </c>
      <c r="B965" s="10" t="str">
        <f t="shared" si="94"/>
        <v>0</v>
      </c>
      <c r="C965" s="55"/>
      <c r="D965" s="39"/>
      <c r="E965" s="39"/>
      <c r="F965" s="39"/>
      <c r="G965" s="39"/>
      <c r="H965" s="10">
        <f t="shared" si="95"/>
        <v>0</v>
      </c>
      <c r="I965" s="9">
        <f t="shared" si="96"/>
        <v>0</v>
      </c>
      <c r="J965" s="39"/>
    </row>
    <row r="966" spans="1:10" x14ac:dyDescent="0.35">
      <c r="A966" s="2">
        <f>IF(D966=List!$A$2,List!$B$2,IF(D966=List!$A$3,List!$B$3,IF(D966=List!$A$4,List!$B$4,IF(D966=List!$A$5,List!$B$5,IF(D966=List!$A$6,List!$B$6,IF(D966=List!$A$7,List!$B$7,IF(D966=List!$A$8,List!$B$8,IF(D966=List!$A$9,List!$B$9,IF(D966=List!$A$10,List!$B$10,IF(D966=List!$A$11,List!$B$11,IF(D966=List!$A$12,List!$B$12,IF(D966=List!$A$13,List!$B$13,IF(D966=List!$A$14,List!$B$14,IF(D966=List!$A$15,List!$B$15,IF(D966=List!$A$16,List!$B$16,IF(D966=List!$A$17,List!$B$17,0))))))))))))))))</f>
        <v>0</v>
      </c>
      <c r="B966" s="10" t="str">
        <f t="shared" si="94"/>
        <v>0</v>
      </c>
      <c r="C966" s="55"/>
      <c r="D966" s="39"/>
      <c r="E966" s="39"/>
      <c r="F966" s="39"/>
      <c r="G966" s="39"/>
      <c r="H966" s="10">
        <f t="shared" si="95"/>
        <v>0</v>
      </c>
      <c r="I966" s="9">
        <f t="shared" si="96"/>
        <v>0</v>
      </c>
      <c r="J966" s="39"/>
    </row>
    <row r="967" spans="1:10" x14ac:dyDescent="0.35">
      <c r="A967" s="2">
        <f>IF(D967=List!$A$2,List!$B$2,IF(D967=List!$A$3,List!$B$3,IF(D967=List!$A$4,List!$B$4,IF(D967=List!$A$5,List!$B$5,IF(D967=List!$A$6,List!$B$6,IF(D967=List!$A$7,List!$B$7,IF(D967=List!$A$8,List!$B$8,IF(D967=List!$A$9,List!$B$9,IF(D967=List!$A$10,List!$B$10,IF(D967=List!$A$11,List!$B$11,IF(D967=List!$A$12,List!$B$12,IF(D967=List!$A$13,List!$B$13,IF(D967=List!$A$14,List!$B$14,IF(D967=List!$A$15,List!$B$15,IF(D967=List!$A$16,List!$B$16,IF(D967=List!$A$17,List!$B$17,0))))))))))))))))</f>
        <v>0</v>
      </c>
      <c r="B967" s="10" t="str">
        <f t="shared" si="94"/>
        <v>0</v>
      </c>
      <c r="C967" s="55"/>
      <c r="D967" s="39"/>
      <c r="E967" s="39"/>
      <c r="F967" s="39"/>
      <c r="G967" s="39"/>
      <c r="H967" s="10">
        <f t="shared" si="95"/>
        <v>0</v>
      </c>
      <c r="I967" s="9">
        <f t="shared" si="96"/>
        <v>0</v>
      </c>
      <c r="J967" s="39"/>
    </row>
    <row r="968" spans="1:10" x14ac:dyDescent="0.35">
      <c r="A968" s="2">
        <f>IF(D968=List!$A$2,List!$B$2,IF(D968=List!$A$3,List!$B$3,IF(D968=List!$A$4,List!$B$4,IF(D968=List!$A$5,List!$B$5,IF(D968=List!$A$6,List!$B$6,IF(D968=List!$A$7,List!$B$7,IF(D968=List!$A$8,List!$B$8,IF(D968=List!$A$9,List!$B$9,IF(D968=List!$A$10,List!$B$10,IF(D968=List!$A$11,List!$B$11,IF(D968=List!$A$12,List!$B$12,IF(D968=List!$A$13,List!$B$13,IF(D968=List!$A$14,List!$B$14,IF(D968=List!$A$15,List!$B$15,IF(D968=List!$A$16,List!$B$16,IF(D968=List!$A$17,List!$B$17,0))))))))))))))))</f>
        <v>0</v>
      </c>
      <c r="B968" s="10" t="str">
        <f t="shared" si="94"/>
        <v>0</v>
      </c>
      <c r="C968" s="55"/>
      <c r="D968" s="39"/>
      <c r="E968" s="39"/>
      <c r="F968" s="39"/>
      <c r="G968" s="39"/>
      <c r="H968" s="10">
        <f t="shared" si="95"/>
        <v>0</v>
      </c>
      <c r="I968" s="9">
        <f t="shared" si="96"/>
        <v>0</v>
      </c>
      <c r="J968" s="39"/>
    </row>
    <row r="969" spans="1:10" x14ac:dyDescent="0.35">
      <c r="A969" s="2">
        <f>IF(D969=List!$A$2,List!$B$2,IF(D969=List!$A$3,List!$B$3,IF(D969=List!$A$4,List!$B$4,IF(D969=List!$A$5,List!$B$5,IF(D969=List!$A$6,List!$B$6,IF(D969=List!$A$7,List!$B$7,IF(D969=List!$A$8,List!$B$8,IF(D969=List!$A$9,List!$B$9,IF(D969=List!$A$10,List!$B$10,IF(D969=List!$A$11,List!$B$11,IF(D969=List!$A$12,List!$B$12,IF(D969=List!$A$13,List!$B$13,IF(D969=List!$A$14,List!$B$14,IF(D969=List!$A$15,List!$B$15,IF(D969=List!$A$16,List!$B$16,IF(D969=List!$A$17,List!$B$17,0))))))))))))))))</f>
        <v>0</v>
      </c>
      <c r="B969" s="10" t="str">
        <f t="shared" si="94"/>
        <v>0</v>
      </c>
      <c r="C969" s="55"/>
      <c r="D969" s="39"/>
      <c r="E969" s="39"/>
      <c r="F969" s="39"/>
      <c r="G969" s="39"/>
      <c r="H969" s="10">
        <f t="shared" si="95"/>
        <v>0</v>
      </c>
      <c r="I969" s="9">
        <f t="shared" si="96"/>
        <v>0</v>
      </c>
      <c r="J969" s="39"/>
    </row>
    <row r="970" spans="1:10" x14ac:dyDescent="0.35">
      <c r="A970" s="2">
        <f>IF(D970=List!$A$2,List!$B$2,IF(D970=List!$A$3,List!$B$3,IF(D970=List!$A$4,List!$B$4,IF(D970=List!$A$5,List!$B$5,IF(D970=List!$A$6,List!$B$6,IF(D970=List!$A$7,List!$B$7,IF(D970=List!$A$8,List!$B$8,IF(D970=List!$A$9,List!$B$9,IF(D970=List!$A$10,List!$B$10,IF(D970=List!$A$11,List!$B$11,IF(D970=List!$A$12,List!$B$12,IF(D970=List!$A$13,List!$B$13,IF(D970=List!$A$14,List!$B$14,IF(D970=List!$A$15,List!$B$15,IF(D970=List!$A$16,List!$B$16,IF(D970=List!$A$17,List!$B$17,0))))))))))))))))</f>
        <v>0</v>
      </c>
      <c r="B970" s="10" t="str">
        <f t="shared" si="94"/>
        <v>0</v>
      </c>
      <c r="C970" s="55"/>
      <c r="D970" s="39"/>
      <c r="E970" s="39"/>
      <c r="F970" s="39"/>
      <c r="G970" s="39"/>
      <c r="H970" s="10">
        <f t="shared" si="95"/>
        <v>0</v>
      </c>
      <c r="I970" s="9">
        <f t="shared" si="96"/>
        <v>0</v>
      </c>
      <c r="J970" s="39"/>
    </row>
    <row r="971" spans="1:10" x14ac:dyDescent="0.35">
      <c r="A971" s="2">
        <f>IF(D971=List!$A$2,List!$B$2,IF(D971=List!$A$3,List!$B$3,IF(D971=List!$A$4,List!$B$4,IF(D971=List!$A$5,List!$B$5,IF(D971=List!$A$6,List!$B$6,IF(D971=List!$A$7,List!$B$7,IF(D971=List!$A$8,List!$B$8,IF(D971=List!$A$9,List!$B$9,IF(D971=List!$A$10,List!$B$10,IF(D971=List!$A$11,List!$B$11,IF(D971=List!$A$12,List!$B$12,IF(D971=List!$A$13,List!$B$13,IF(D971=List!$A$14,List!$B$14,IF(D971=List!$A$15,List!$B$15,IF(D971=List!$A$16,List!$B$16,IF(D971=List!$A$17,List!$B$17,0))))))))))))))))</f>
        <v>0</v>
      </c>
      <c r="B971" s="10" t="str">
        <f t="shared" si="94"/>
        <v>0</v>
      </c>
      <c r="C971" s="55"/>
      <c r="D971" s="39"/>
      <c r="E971" s="39"/>
      <c r="F971" s="39"/>
      <c r="G971" s="39"/>
      <c r="H971" s="10">
        <f t="shared" si="95"/>
        <v>0</v>
      </c>
      <c r="I971" s="9">
        <f t="shared" si="96"/>
        <v>0</v>
      </c>
      <c r="J971" s="39"/>
    </row>
    <row r="972" spans="1:10" x14ac:dyDescent="0.35">
      <c r="A972" s="2">
        <f>IF(D972=List!$A$2,List!$B$2,IF(D972=List!$A$3,List!$B$3,IF(D972=List!$A$4,List!$B$4,IF(D972=List!$A$5,List!$B$5,IF(D972=List!$A$6,List!$B$6,IF(D972=List!$A$7,List!$B$7,IF(D972=List!$A$8,List!$B$8,IF(D972=List!$A$9,List!$B$9,IF(D972=List!$A$10,List!$B$10,IF(D972=List!$A$11,List!$B$11,IF(D972=List!$A$12,List!$B$12,IF(D972=List!$A$13,List!$B$13,IF(D972=List!$A$14,List!$B$14,IF(D972=List!$A$15,List!$B$15,IF(D972=List!$A$16,List!$B$16,IF(D972=List!$A$17,List!$B$17,0))))))))))))))))</f>
        <v>0</v>
      </c>
      <c r="B972" s="10" t="str">
        <f t="shared" si="94"/>
        <v>0</v>
      </c>
      <c r="C972" s="55"/>
      <c r="D972" s="39"/>
      <c r="E972" s="39"/>
      <c r="F972" s="39"/>
      <c r="G972" s="39"/>
      <c r="H972" s="10">
        <f t="shared" si="95"/>
        <v>0</v>
      </c>
      <c r="I972" s="9">
        <f t="shared" si="96"/>
        <v>0</v>
      </c>
      <c r="J972" s="39"/>
    </row>
    <row r="973" spans="1:10" x14ac:dyDescent="0.35">
      <c r="A973" s="2">
        <f>IF(D973=List!$A$2,List!$B$2,IF(D973=List!$A$3,List!$B$3,IF(D973=List!$A$4,List!$B$4,IF(D973=List!$A$5,List!$B$5,IF(D973=List!$A$6,List!$B$6,IF(D973=List!$A$7,List!$B$7,IF(D973=List!$A$8,List!$B$8,IF(D973=List!$A$9,List!$B$9,IF(D973=List!$A$10,List!$B$10,IF(D973=List!$A$11,List!$B$11,IF(D973=List!$A$12,List!$B$12,IF(D973=List!$A$13,List!$B$13,IF(D973=List!$A$14,List!$B$14,IF(D973=List!$A$15,List!$B$15,IF(D973=List!$A$16,List!$B$16,IF(D973=List!$A$17,List!$B$17,0))))))))))))))))</f>
        <v>0</v>
      </c>
      <c r="B973" s="10" t="str">
        <f t="shared" si="94"/>
        <v>0</v>
      </c>
      <c r="C973" s="55"/>
      <c r="D973" s="39"/>
      <c r="E973" s="39"/>
      <c r="F973" s="39"/>
      <c r="G973" s="39"/>
      <c r="H973" s="10">
        <f t="shared" si="95"/>
        <v>0</v>
      </c>
      <c r="I973" s="9">
        <f t="shared" si="96"/>
        <v>0</v>
      </c>
      <c r="J973" s="39"/>
    </row>
    <row r="974" spans="1:10" x14ac:dyDescent="0.35">
      <c r="A974" s="2">
        <f>IF(D974=List!$A$2,List!$B$2,IF(D974=List!$A$3,List!$B$3,IF(D974=List!$A$4,List!$B$4,IF(D974=List!$A$5,List!$B$5,IF(D974=List!$A$6,List!$B$6,IF(D974=List!$A$7,List!$B$7,IF(D974=List!$A$8,List!$B$8,IF(D974=List!$A$9,List!$B$9,IF(D974=List!$A$10,List!$B$10,IF(D974=List!$A$11,List!$B$11,IF(D974=List!$A$12,List!$B$12,IF(D974=List!$A$13,List!$B$13,IF(D974=List!$A$14,List!$B$14,IF(D974=List!$A$15,List!$B$15,IF(D974=List!$A$16,List!$B$16,IF(D974=List!$A$17,List!$B$17,0))))))))))))))))</f>
        <v>0</v>
      </c>
      <c r="B974" s="10" t="str">
        <f t="shared" si="94"/>
        <v>0</v>
      </c>
      <c r="C974" s="55"/>
      <c r="D974" s="39"/>
      <c r="E974" s="39"/>
      <c r="F974" s="39"/>
      <c r="G974" s="39"/>
      <c r="H974" s="10">
        <f t="shared" si="95"/>
        <v>0</v>
      </c>
      <c r="I974" s="9">
        <f t="shared" si="96"/>
        <v>0</v>
      </c>
      <c r="J974" s="39"/>
    </row>
    <row r="975" spans="1:10" x14ac:dyDescent="0.35">
      <c r="A975" s="2">
        <f>IF(D975=List!$A$2,List!$B$2,IF(D975=List!$A$3,List!$B$3,IF(D975=List!$A$4,List!$B$4,IF(D975=List!$A$5,List!$B$5,IF(D975=List!$A$6,List!$B$6,IF(D975=List!$A$7,List!$B$7,IF(D975=List!$A$8,List!$B$8,IF(D975=List!$A$9,List!$B$9,IF(D975=List!$A$10,List!$B$10,IF(D975=List!$A$11,List!$B$11,IF(D975=List!$A$12,List!$B$12,IF(D975=List!$A$13,List!$B$13,IF(D975=List!$A$14,List!$B$14,IF(D975=List!$A$15,List!$B$15,IF(D975=List!$A$16,List!$B$16,IF(D975=List!$A$17,List!$B$17,0))))))))))))))))</f>
        <v>0</v>
      </c>
      <c r="B975" s="10" t="str">
        <f t="shared" si="94"/>
        <v>0</v>
      </c>
      <c r="C975" s="55"/>
      <c r="D975" s="39"/>
      <c r="E975" s="39"/>
      <c r="F975" s="39"/>
      <c r="G975" s="39"/>
      <c r="H975" s="10">
        <f t="shared" si="95"/>
        <v>0</v>
      </c>
      <c r="I975" s="9">
        <f t="shared" si="96"/>
        <v>0</v>
      </c>
      <c r="J975" s="39"/>
    </row>
    <row r="976" spans="1:10" x14ac:dyDescent="0.35">
      <c r="A976" s="2">
        <f>IF(D976=List!$A$2,List!$B$2,IF(D976=List!$A$3,List!$B$3,IF(D976=List!$A$4,List!$B$4,IF(D976=List!$A$5,List!$B$5,IF(D976=List!$A$6,List!$B$6,IF(D976=List!$A$7,List!$B$7,IF(D976=List!$A$8,List!$B$8,IF(D976=List!$A$9,List!$B$9,IF(D976=List!$A$10,List!$B$10,IF(D976=List!$A$11,List!$B$11,IF(D976=List!$A$12,List!$B$12,IF(D976=List!$A$13,List!$B$13,IF(D976=List!$A$14,List!$B$14,IF(D976=List!$A$15,List!$B$15,IF(D976=List!$A$16,List!$B$16,IF(D976=List!$A$17,List!$B$17,0))))))))))))))))</f>
        <v>0</v>
      </c>
      <c r="B976" s="10" t="str">
        <f t="shared" si="94"/>
        <v>0</v>
      </c>
      <c r="C976" s="55"/>
      <c r="D976" s="39"/>
      <c r="E976" s="39"/>
      <c r="F976" s="39"/>
      <c r="G976" s="39"/>
      <c r="H976" s="10">
        <f t="shared" si="95"/>
        <v>0</v>
      </c>
      <c r="I976" s="9">
        <f t="shared" si="96"/>
        <v>0</v>
      </c>
      <c r="J976" s="39"/>
    </row>
    <row r="977" spans="1:10" x14ac:dyDescent="0.35">
      <c r="A977" s="2">
        <f>IF(D977=List!$A$2,List!$B$2,IF(D977=List!$A$3,List!$B$3,IF(D977=List!$A$4,List!$B$4,IF(D977=List!$A$5,List!$B$5,IF(D977=List!$A$6,List!$B$6,IF(D977=List!$A$7,List!$B$7,IF(D977=List!$A$8,List!$B$8,IF(D977=List!$A$9,List!$B$9,IF(D977=List!$A$10,List!$B$10,IF(D977=List!$A$11,List!$B$11,IF(D977=List!$A$12,List!$B$12,IF(D977=List!$A$13,List!$B$13,IF(D977=List!$A$14,List!$B$14,IF(D977=List!$A$15,List!$B$15,IF(D977=List!$A$16,List!$B$16,IF(D977=List!$A$17,List!$B$17,0))))))))))))))))</f>
        <v>0</v>
      </c>
      <c r="B977" s="10" t="str">
        <f t="shared" si="94"/>
        <v>0</v>
      </c>
      <c r="C977" s="55"/>
      <c r="D977" s="39"/>
      <c r="E977" s="39"/>
      <c r="F977" s="39"/>
      <c r="G977" s="39"/>
      <c r="H977" s="10">
        <f t="shared" si="95"/>
        <v>0</v>
      </c>
      <c r="I977" s="9">
        <f t="shared" si="96"/>
        <v>0</v>
      </c>
      <c r="J977" s="39"/>
    </row>
    <row r="978" spans="1:10" x14ac:dyDescent="0.35">
      <c r="A978" s="2">
        <f>IF(D978=List!$A$2,List!$B$2,IF(D978=List!$A$3,List!$B$3,IF(D978=List!$A$4,List!$B$4,IF(D978=List!$A$5,List!$B$5,IF(D978=List!$A$6,List!$B$6,IF(D978=List!$A$7,List!$B$7,IF(D978=List!$A$8,List!$B$8,IF(D978=List!$A$9,List!$B$9,IF(D978=List!$A$10,List!$B$10,IF(D978=List!$A$11,List!$B$11,IF(D978=List!$A$12,List!$B$12,IF(D978=List!$A$13,List!$B$13,IF(D978=List!$A$14,List!$B$14,IF(D978=List!$A$15,List!$B$15,IF(D978=List!$A$16,List!$B$16,IF(D978=List!$A$17,List!$B$17,0))))))))))))))))</f>
        <v>0</v>
      </c>
      <c r="B978" s="10" t="str">
        <f t="shared" si="94"/>
        <v>0</v>
      </c>
      <c r="C978" s="55"/>
      <c r="D978" s="39"/>
      <c r="E978" s="39"/>
      <c r="F978" s="39"/>
      <c r="G978" s="39"/>
      <c r="H978" s="10">
        <f t="shared" si="95"/>
        <v>0</v>
      </c>
      <c r="I978" s="9">
        <f t="shared" si="96"/>
        <v>0</v>
      </c>
      <c r="J978" s="39"/>
    </row>
    <row r="979" spans="1:10" x14ac:dyDescent="0.35">
      <c r="A979" s="2">
        <f>IF(D979=List!$A$2,List!$B$2,IF(D979=List!$A$3,List!$B$3,IF(D979=List!$A$4,List!$B$4,IF(D979=List!$A$5,List!$B$5,IF(D979=List!$A$6,List!$B$6,IF(D979=List!$A$7,List!$B$7,IF(D979=List!$A$8,List!$B$8,IF(D979=List!$A$9,List!$B$9,IF(D979=List!$A$10,List!$B$10,IF(D979=List!$A$11,List!$B$11,IF(D979=List!$A$12,List!$B$12,IF(D979=List!$A$13,List!$B$13,IF(D979=List!$A$14,List!$B$14,IF(D979=List!$A$15,List!$B$15,IF(D979=List!$A$16,List!$B$16,IF(D979=List!$A$17,List!$B$17,0))))))))))))))))</f>
        <v>0</v>
      </c>
      <c r="B979" s="10" t="str">
        <f t="shared" si="94"/>
        <v>0</v>
      </c>
      <c r="C979" s="55"/>
      <c r="D979" s="39"/>
      <c r="E979" s="39"/>
      <c r="F979" s="39"/>
      <c r="G979" s="39"/>
      <c r="H979" s="10">
        <f t="shared" si="95"/>
        <v>0</v>
      </c>
      <c r="I979" s="9">
        <f t="shared" si="96"/>
        <v>0</v>
      </c>
      <c r="J979" s="39"/>
    </row>
    <row r="980" spans="1:10" x14ac:dyDescent="0.35">
      <c r="A980" s="2">
        <f>IF(D980=List!$A$2,List!$B$2,IF(D980=List!$A$3,List!$B$3,IF(D980=List!$A$4,List!$B$4,IF(D980=List!$A$5,List!$B$5,IF(D980=List!$A$6,List!$B$6,IF(D980=List!$A$7,List!$B$7,IF(D980=List!$A$8,List!$B$8,IF(D980=List!$A$9,List!$B$9,IF(D980=List!$A$10,List!$B$10,IF(D980=List!$A$11,List!$B$11,IF(D980=List!$A$12,List!$B$12,IF(D980=List!$A$13,List!$B$13,IF(D980=List!$A$14,List!$B$14,IF(D980=List!$A$15,List!$B$15,IF(D980=List!$A$16,List!$B$16,IF(D980=List!$A$17,List!$B$17,0))))))))))))))))</f>
        <v>0</v>
      </c>
      <c r="B980" s="10" t="str">
        <f t="shared" si="94"/>
        <v>0</v>
      </c>
      <c r="C980" s="55"/>
      <c r="D980" s="39"/>
      <c r="E980" s="39"/>
      <c r="F980" s="39"/>
      <c r="G980" s="39"/>
      <c r="H980" s="10">
        <f t="shared" si="95"/>
        <v>0</v>
      </c>
      <c r="I980" s="9">
        <f t="shared" si="96"/>
        <v>0</v>
      </c>
      <c r="J980" s="39"/>
    </row>
    <row r="981" spans="1:10" x14ac:dyDescent="0.35">
      <c r="A981" s="2">
        <f>IF(D981=List!$A$2,List!$B$2,IF(D981=List!$A$3,List!$B$3,IF(D981=List!$A$4,List!$B$4,IF(D981=List!$A$5,List!$B$5,IF(D981=List!$A$6,List!$B$6,IF(D981=List!$A$7,List!$B$7,IF(D981=List!$A$8,List!$B$8,IF(D981=List!$A$9,List!$B$9,IF(D981=List!$A$10,List!$B$10,IF(D981=List!$A$11,List!$B$11,IF(D981=List!$A$12,List!$B$12,IF(D981=List!$A$13,List!$B$13,IF(D981=List!$A$14,List!$B$14,IF(D981=List!$A$15,List!$B$15,IF(D981=List!$A$16,List!$B$16,IF(D981=List!$A$17,List!$B$17,0))))))))))))))))</f>
        <v>0</v>
      </c>
      <c r="B981" s="10" t="str">
        <f t="shared" si="94"/>
        <v>0</v>
      </c>
      <c r="C981" s="55"/>
      <c r="D981" s="39"/>
      <c r="E981" s="39"/>
      <c r="F981" s="39"/>
      <c r="G981" s="39"/>
      <c r="H981" s="10">
        <f t="shared" si="95"/>
        <v>0</v>
      </c>
      <c r="I981" s="9">
        <f t="shared" si="96"/>
        <v>0</v>
      </c>
      <c r="J981" s="39"/>
    </row>
    <row r="982" spans="1:10" x14ac:dyDescent="0.35">
      <c r="A982" s="2">
        <f>IF(D982=List!$A$2,List!$B$2,IF(D982=List!$A$3,List!$B$3,IF(D982=List!$A$4,List!$B$4,IF(D982=List!$A$5,List!$B$5,IF(D982=List!$A$6,List!$B$6,IF(D982=List!$A$7,List!$B$7,IF(D982=List!$A$8,List!$B$8,IF(D982=List!$A$9,List!$B$9,IF(D982=List!$A$10,List!$B$10,IF(D982=List!$A$11,List!$B$11,IF(D982=List!$A$12,List!$B$12,IF(D982=List!$A$13,List!$B$13,IF(D982=List!$A$14,List!$B$14,IF(D982=List!$A$15,List!$B$15,IF(D982=List!$A$16,List!$B$16,IF(D982=List!$A$17,List!$B$17,0))))))))))))))))</f>
        <v>0</v>
      </c>
      <c r="B982" s="10" t="str">
        <f t="shared" si="94"/>
        <v>0</v>
      </c>
      <c r="C982" s="55"/>
      <c r="D982" s="39"/>
      <c r="E982" s="39"/>
      <c r="F982" s="39"/>
      <c r="G982" s="39"/>
      <c r="H982" s="10">
        <f t="shared" si="95"/>
        <v>0</v>
      </c>
      <c r="I982" s="9">
        <f t="shared" si="96"/>
        <v>0</v>
      </c>
      <c r="J982" s="39"/>
    </row>
    <row r="983" spans="1:10" x14ac:dyDescent="0.35">
      <c r="A983" s="2">
        <f>IF(D983=List!$A$2,List!$B$2,IF(D983=List!$A$3,List!$B$3,IF(D983=List!$A$4,List!$B$4,IF(D983=List!$A$5,List!$B$5,IF(D983=List!$A$6,List!$B$6,IF(D983=List!$A$7,List!$B$7,IF(D983=List!$A$8,List!$B$8,IF(D983=List!$A$9,List!$B$9,IF(D983=List!$A$10,List!$B$10,IF(D983=List!$A$11,List!$B$11,IF(D983=List!$A$12,List!$B$12,IF(D983=List!$A$13,List!$B$13,IF(D983=List!$A$14,List!$B$14,IF(D983=List!$A$15,List!$B$15,IF(D983=List!$A$16,List!$B$16,IF(D983=List!$A$17,List!$B$17,0))))))))))))))))</f>
        <v>0</v>
      </c>
      <c r="B983" s="10" t="str">
        <f t="shared" si="94"/>
        <v>0</v>
      </c>
      <c r="C983" s="55"/>
      <c r="D983" s="39"/>
      <c r="E983" s="39"/>
      <c r="F983" s="39"/>
      <c r="G983" s="39"/>
      <c r="H983" s="10">
        <f t="shared" si="95"/>
        <v>0</v>
      </c>
      <c r="I983" s="9">
        <f t="shared" si="96"/>
        <v>0</v>
      </c>
      <c r="J983" s="39"/>
    </row>
    <row r="984" spans="1:10" x14ac:dyDescent="0.35">
      <c r="A984" s="2">
        <f>IF(D984=List!$A$2,List!$B$2,IF(D984=List!$A$3,List!$B$3,IF(D984=List!$A$4,List!$B$4,IF(D984=List!$A$5,List!$B$5,IF(D984=List!$A$6,List!$B$6,IF(D984=List!$A$7,List!$B$7,IF(D984=List!$A$8,List!$B$8,IF(D984=List!$A$9,List!$B$9,IF(D984=List!$A$10,List!$B$10,IF(D984=List!$A$11,List!$B$11,IF(D984=List!$A$12,List!$B$12,IF(D984=List!$A$13,List!$B$13,IF(D984=List!$A$14,List!$B$14,IF(D984=List!$A$15,List!$B$15,IF(D984=List!$A$16,List!$B$16,IF(D984=List!$A$17,List!$B$17,0))))))))))))))))</f>
        <v>0</v>
      </c>
      <c r="B984" s="10" t="str">
        <f t="shared" si="94"/>
        <v>0</v>
      </c>
      <c r="C984" s="55"/>
      <c r="D984" s="39"/>
      <c r="E984" s="39"/>
      <c r="F984" s="39"/>
      <c r="G984" s="39"/>
      <c r="H984" s="10">
        <f t="shared" si="95"/>
        <v>0</v>
      </c>
      <c r="I984" s="9">
        <f t="shared" si="96"/>
        <v>0</v>
      </c>
      <c r="J984" s="39"/>
    </row>
    <row r="985" spans="1:10" x14ac:dyDescent="0.35">
      <c r="A985" s="2">
        <f>IF(D985=List!$A$2,List!$B$2,IF(D985=List!$A$3,List!$B$3,IF(D985=List!$A$4,List!$B$4,IF(D985=List!$A$5,List!$B$5,IF(D985=List!$A$6,List!$B$6,IF(D985=List!$A$7,List!$B$7,IF(D985=List!$A$8,List!$B$8,IF(D985=List!$A$9,List!$B$9,IF(D985=List!$A$10,List!$B$10,IF(D985=List!$A$11,List!$B$11,IF(D985=List!$A$12,List!$B$12,IF(D985=List!$A$13,List!$B$13,IF(D985=List!$A$14,List!$B$14,IF(D985=List!$A$15,List!$B$15,IF(D985=List!$A$16,List!$B$16,IF(D985=List!$A$17,List!$B$17,0))))))))))))))))</f>
        <v>0</v>
      </c>
      <c r="B985" s="10" t="str">
        <f t="shared" si="94"/>
        <v>0</v>
      </c>
      <c r="C985" s="55"/>
      <c r="D985" s="39"/>
      <c r="E985" s="39"/>
      <c r="F985" s="39"/>
      <c r="G985" s="39"/>
      <c r="H985" s="10">
        <f t="shared" si="95"/>
        <v>0</v>
      </c>
      <c r="I985" s="9">
        <f t="shared" si="96"/>
        <v>0</v>
      </c>
      <c r="J985" s="39"/>
    </row>
    <row r="986" spans="1:10" x14ac:dyDescent="0.35">
      <c r="A986" s="2">
        <f>IF(D986=List!$A$2,List!$B$2,IF(D986=List!$A$3,List!$B$3,IF(D986=List!$A$4,List!$B$4,IF(D986=List!$A$5,List!$B$5,IF(D986=List!$A$6,List!$B$6,IF(D986=List!$A$7,List!$B$7,IF(D986=List!$A$8,List!$B$8,IF(D986=List!$A$9,List!$B$9,IF(D986=List!$A$10,List!$B$10,IF(D986=List!$A$11,List!$B$11,IF(D986=List!$A$12,List!$B$12,IF(D986=List!$A$13,List!$B$13,IF(D986=List!$A$14,List!$B$14,IF(D986=List!$A$15,List!$B$15,IF(D986=List!$A$16,List!$B$16,IF(D986=List!$A$17,List!$B$17,0))))))))))))))))</f>
        <v>0</v>
      </c>
      <c r="B986" s="10" t="str">
        <f t="shared" si="94"/>
        <v>0</v>
      </c>
      <c r="C986" s="55"/>
      <c r="D986" s="39"/>
      <c r="E986" s="39"/>
      <c r="F986" s="39"/>
      <c r="G986" s="39"/>
      <c r="H986" s="10">
        <f t="shared" si="95"/>
        <v>0</v>
      </c>
      <c r="I986" s="9">
        <f t="shared" si="96"/>
        <v>0</v>
      </c>
      <c r="J986" s="39"/>
    </row>
    <row r="987" spans="1:10" x14ac:dyDescent="0.35">
      <c r="A987" s="2">
        <f>IF(D987=List!$A$2,List!$B$2,IF(D987=List!$A$3,List!$B$3,IF(D987=List!$A$4,List!$B$4,IF(D987=List!$A$5,List!$B$5,IF(D987=List!$A$6,List!$B$6,IF(D987=List!$A$7,List!$B$7,IF(D987=List!$A$8,List!$B$8,IF(D987=List!$A$9,List!$B$9,IF(D987=List!$A$10,List!$B$10,IF(D987=List!$A$11,List!$B$11,IF(D987=List!$A$12,List!$B$12,IF(D987=List!$A$13,List!$B$13,IF(D987=List!$A$14,List!$B$14,IF(D987=List!$A$15,List!$B$15,IF(D987=List!$A$16,List!$B$16,IF(D987=List!$A$17,List!$B$17,0))))))))))))))))</f>
        <v>0</v>
      </c>
      <c r="B987" s="10" t="str">
        <f t="shared" si="94"/>
        <v>0</v>
      </c>
      <c r="C987" s="55"/>
      <c r="D987" s="39"/>
      <c r="E987" s="39"/>
      <c r="F987" s="39"/>
      <c r="G987" s="39"/>
      <c r="H987" s="10">
        <f t="shared" si="95"/>
        <v>0</v>
      </c>
      <c r="I987" s="9">
        <f t="shared" si="96"/>
        <v>0</v>
      </c>
      <c r="J987" s="39"/>
    </row>
    <row r="988" spans="1:10" x14ac:dyDescent="0.35">
      <c r="A988" s="2">
        <f>IF(D988=List!$A$2,List!$B$2,IF(D988=List!$A$3,List!$B$3,IF(D988=List!$A$4,List!$B$4,IF(D988=List!$A$5,List!$B$5,IF(D988=List!$A$6,List!$B$6,IF(D988=List!$A$7,List!$B$7,IF(D988=List!$A$8,List!$B$8,IF(D988=List!$A$9,List!$B$9,IF(D988=List!$A$10,List!$B$10,IF(D988=List!$A$11,List!$B$11,IF(D988=List!$A$12,List!$B$12,IF(D988=List!$A$13,List!$B$13,IF(D988=List!$A$14,List!$B$14,IF(D988=List!$A$15,List!$B$15,IF(D988=List!$A$16,List!$B$16,IF(D988=List!$A$17,List!$B$17,0))))))))))))))))</f>
        <v>0</v>
      </c>
      <c r="B988" s="10" t="str">
        <f t="shared" si="94"/>
        <v>0</v>
      </c>
      <c r="C988" s="55"/>
      <c r="D988" s="39"/>
      <c r="E988" s="39"/>
      <c r="F988" s="39"/>
      <c r="G988" s="39"/>
      <c r="H988" s="10">
        <f t="shared" si="95"/>
        <v>0</v>
      </c>
      <c r="I988" s="9">
        <f t="shared" si="96"/>
        <v>0</v>
      </c>
      <c r="J988" s="39"/>
    </row>
    <row r="989" spans="1:10" x14ac:dyDescent="0.35">
      <c r="A989" s="2">
        <f>IF(D989=List!$A$2,List!$B$2,IF(D989=List!$A$3,List!$B$3,IF(D989=List!$A$4,List!$B$4,IF(D989=List!$A$5,List!$B$5,IF(D989=List!$A$6,List!$B$6,IF(D989=List!$A$7,List!$B$7,IF(D989=List!$A$8,List!$B$8,IF(D989=List!$A$9,List!$B$9,IF(D989=List!$A$10,List!$B$10,IF(D989=List!$A$11,List!$B$11,IF(D989=List!$A$12,List!$B$12,IF(D989=List!$A$13,List!$B$13,IF(D989=List!$A$14,List!$B$14,IF(D989=List!$A$15,List!$B$15,IF(D989=List!$A$16,List!$B$16,IF(D989=List!$A$17,List!$B$17,0))))))))))))))))</f>
        <v>0</v>
      </c>
      <c r="B989" s="10" t="str">
        <f t="shared" si="94"/>
        <v>0</v>
      </c>
      <c r="C989" s="55"/>
      <c r="D989" s="39"/>
      <c r="E989" s="39"/>
      <c r="F989" s="39"/>
      <c r="G989" s="39"/>
      <c r="H989" s="10">
        <f t="shared" si="95"/>
        <v>0</v>
      </c>
      <c r="I989" s="9">
        <f t="shared" si="96"/>
        <v>0</v>
      </c>
      <c r="J989" s="39"/>
    </row>
    <row r="990" spans="1:10" x14ac:dyDescent="0.35">
      <c r="A990" s="2">
        <f>IF(D990=List!$A$2,List!$B$2,IF(D990=List!$A$3,List!$B$3,IF(D990=List!$A$4,List!$B$4,IF(D990=List!$A$5,List!$B$5,IF(D990=List!$A$6,List!$B$6,IF(D990=List!$A$7,List!$B$7,IF(D990=List!$A$8,List!$B$8,IF(D990=List!$A$9,List!$B$9,IF(D990=List!$A$10,List!$B$10,IF(D990=List!$A$11,List!$B$11,IF(D990=List!$A$12,List!$B$12,IF(D990=List!$A$13,List!$B$13,IF(D990=List!$A$14,List!$B$14,IF(D990=List!$A$15,List!$B$15,IF(D990=List!$A$16,List!$B$16,IF(D990=List!$A$17,List!$B$17,0))))))))))))))))</f>
        <v>0</v>
      </c>
      <c r="B990" s="10" t="str">
        <f t="shared" si="94"/>
        <v>0</v>
      </c>
      <c r="C990" s="55"/>
      <c r="D990" s="39"/>
      <c r="E990" s="39"/>
      <c r="F990" s="39"/>
      <c r="G990" s="39"/>
      <c r="H990" s="10">
        <f t="shared" si="95"/>
        <v>0</v>
      </c>
      <c r="I990" s="9">
        <f t="shared" si="96"/>
        <v>0</v>
      </c>
      <c r="J990" s="39"/>
    </row>
    <row r="991" spans="1:10" x14ac:dyDescent="0.35">
      <c r="A991" s="2">
        <f>IF(D991=List!$A$2,List!$B$2,IF(D991=List!$A$3,List!$B$3,IF(D991=List!$A$4,List!$B$4,IF(D991=List!$A$5,List!$B$5,IF(D991=List!$A$6,List!$B$6,IF(D991=List!$A$7,List!$B$7,IF(D991=List!$A$8,List!$B$8,IF(D991=List!$A$9,List!$B$9,IF(D991=List!$A$10,List!$B$10,IF(D991=List!$A$11,List!$B$11,IF(D991=List!$A$12,List!$B$12,IF(D991=List!$A$13,List!$B$13,IF(D991=List!$A$14,List!$B$14,IF(D991=List!$A$15,List!$B$15,IF(D991=List!$A$16,List!$B$16,IF(D991=List!$A$17,List!$B$17,0))))))))))))))))</f>
        <v>0</v>
      </c>
      <c r="B991" s="10" t="str">
        <f t="shared" si="94"/>
        <v>0</v>
      </c>
      <c r="C991" s="55"/>
      <c r="D991" s="39"/>
      <c r="E991" s="39"/>
      <c r="F991" s="39"/>
      <c r="G991" s="39"/>
      <c r="H991" s="10">
        <f t="shared" si="95"/>
        <v>0</v>
      </c>
      <c r="I991" s="9">
        <f t="shared" si="96"/>
        <v>0</v>
      </c>
      <c r="J991" s="39"/>
    </row>
    <row r="992" spans="1:10" x14ac:dyDescent="0.35">
      <c r="A992" s="2">
        <f>IF(D992=List!$A$2,List!$B$2,IF(D992=List!$A$3,List!$B$3,IF(D992=List!$A$4,List!$B$4,IF(D992=List!$A$5,List!$B$5,IF(D992=List!$A$6,List!$B$6,IF(D992=List!$A$7,List!$B$7,IF(D992=List!$A$8,List!$B$8,IF(D992=List!$A$9,List!$B$9,IF(D992=List!$A$10,List!$B$10,IF(D992=List!$A$11,List!$B$11,IF(D992=List!$A$12,List!$B$12,IF(D992=List!$A$13,List!$B$13,IF(D992=List!$A$14,List!$B$14,IF(D992=List!$A$15,List!$B$15,IF(D992=List!$A$16,List!$B$16,IF(D992=List!$A$17,List!$B$17,0))))))))))))))))</f>
        <v>0</v>
      </c>
      <c r="B992" s="10" t="str">
        <f t="shared" si="94"/>
        <v>0</v>
      </c>
      <c r="C992" s="55"/>
      <c r="D992" s="39"/>
      <c r="E992" s="39"/>
      <c r="F992" s="39"/>
      <c r="G992" s="39"/>
      <c r="H992" s="10">
        <f t="shared" si="95"/>
        <v>0</v>
      </c>
      <c r="I992" s="9">
        <f t="shared" si="96"/>
        <v>0</v>
      </c>
      <c r="J992" s="39"/>
    </row>
    <row r="993" spans="1:10" x14ac:dyDescent="0.35">
      <c r="A993" s="2">
        <f>IF(D993=List!$A$2,List!$B$2,IF(D993=List!$A$3,List!$B$3,IF(D993=List!$A$4,List!$B$4,IF(D993=List!$A$5,List!$B$5,IF(D993=List!$A$6,List!$B$6,IF(D993=List!$A$7,List!$B$7,IF(D993=List!$A$8,List!$B$8,IF(D993=List!$A$9,List!$B$9,IF(D993=List!$A$10,List!$B$10,IF(D993=List!$A$11,List!$B$11,IF(D993=List!$A$12,List!$B$12,IF(D993=List!$A$13,List!$B$13,IF(D993=List!$A$14,List!$B$14,IF(D993=List!$A$15,List!$B$15,IF(D993=List!$A$16,List!$B$16,IF(D993=List!$A$17,List!$B$17,0))))))))))))))))</f>
        <v>0</v>
      </c>
      <c r="B993" s="10" t="str">
        <f t="shared" si="94"/>
        <v>0</v>
      </c>
      <c r="C993" s="55"/>
      <c r="D993" s="39"/>
      <c r="E993" s="39"/>
      <c r="F993" s="39"/>
      <c r="G993" s="39"/>
      <c r="H993" s="10">
        <f t="shared" si="95"/>
        <v>0</v>
      </c>
      <c r="I993" s="9">
        <f t="shared" si="96"/>
        <v>0</v>
      </c>
      <c r="J993" s="39"/>
    </row>
  </sheetData>
  <autoFilter ref="A2:L308"/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>
          <x14:formula1>
            <xm:f>List!$D$3:$D$9</xm:f>
          </x14:formula1>
          <xm:sqref>A4:A993</xm:sqref>
        </x14:dataValidation>
        <x14:dataValidation type="list" allowBlank="1" showInputMessage="1">
          <x14:formula1>
            <xm:f>List!$D$3:$D$12</xm:f>
          </x14:formula1>
          <xm:sqref>Q449:Q457 D4:D993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2:Q559"/>
  <sheetViews>
    <sheetView zoomScale="85" zoomScaleNormal="85" workbookViewId="0">
      <pane xSplit="3" ySplit="3" topLeftCell="D477" activePane="bottomRight" state="frozen"/>
      <selection pane="topRight" activeCell="B1" sqref="B1"/>
      <selection pane="bottomLeft" activeCell="A5" sqref="A5"/>
      <selection pane="bottomRight" activeCell="J497" sqref="J497"/>
    </sheetView>
  </sheetViews>
  <sheetFormatPr defaultColWidth="8.81640625" defaultRowHeight="14.5" x14ac:dyDescent="0.35"/>
  <cols>
    <col min="1" max="1" width="2.81640625" customWidth="1"/>
    <col min="2" max="2" width="7.26953125" style="46" customWidth="1"/>
    <col min="3" max="3" width="13" customWidth="1"/>
    <col min="4" max="4" width="22.81640625" customWidth="1"/>
    <col min="5" max="5" width="16.54296875" customWidth="1"/>
    <col min="6" max="6" width="14.54296875" customWidth="1"/>
    <col min="7" max="7" width="15" customWidth="1"/>
    <col min="8" max="8" width="9.1796875" customWidth="1"/>
    <col min="9" max="9" width="10.26953125" customWidth="1"/>
    <col min="10" max="10" width="26.453125" customWidth="1"/>
    <col min="13" max="13" width="22.81640625" bestFit="1" customWidth="1"/>
  </cols>
  <sheetData>
    <row r="2" spans="1:10" x14ac:dyDescent="0.35">
      <c r="C2" s="37" t="s">
        <v>73</v>
      </c>
    </row>
    <row r="3" spans="1:10" x14ac:dyDescent="0.35">
      <c r="A3" s="35"/>
      <c r="B3" s="35" t="s">
        <v>75</v>
      </c>
      <c r="C3" s="35"/>
      <c r="D3" s="35"/>
      <c r="E3" s="35" t="s">
        <v>20</v>
      </c>
      <c r="F3" s="35" t="s">
        <v>51</v>
      </c>
      <c r="G3" s="35" t="s">
        <v>15</v>
      </c>
      <c r="H3" s="35" t="s">
        <v>16</v>
      </c>
      <c r="I3" s="35" t="s">
        <v>52</v>
      </c>
      <c r="J3" s="35" t="s">
        <v>100</v>
      </c>
    </row>
    <row r="4" spans="1:10" x14ac:dyDescent="0.35">
      <c r="A4" s="2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0</v>
      </c>
      <c r="B4" s="10" t="str">
        <f t="shared" ref="B4:B36" si="0">+CONCATENATE(C4,A4)</f>
        <v>434190</v>
      </c>
      <c r="C4" s="55">
        <v>43419</v>
      </c>
      <c r="D4" s="39" t="s">
        <v>17</v>
      </c>
      <c r="E4" s="39">
        <v>0.80659999999999998</v>
      </c>
      <c r="F4" s="39">
        <v>0.87760000000000005</v>
      </c>
      <c r="G4" s="39">
        <v>10</v>
      </c>
      <c r="H4" s="29" t="e">
        <f>M18I4*1000</f>
        <v>#NAME?</v>
      </c>
      <c r="I4" s="28">
        <f t="shared" ref="I4:I23" si="1">(F4-E4)/G4*1000</f>
        <v>7.1000000000000068</v>
      </c>
      <c r="J4" s="39" t="s">
        <v>101</v>
      </c>
    </row>
    <row r="5" spans="1:10" x14ac:dyDescent="0.35">
      <c r="A5" s="2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0</v>
      </c>
      <c r="B5" s="10" t="str">
        <f t="shared" si="0"/>
        <v>434190</v>
      </c>
      <c r="C5" s="55">
        <v>43419</v>
      </c>
      <c r="D5" s="39" t="s">
        <v>82</v>
      </c>
      <c r="E5" s="39">
        <v>0.80210000000000004</v>
      </c>
      <c r="F5" s="39">
        <v>0.874</v>
      </c>
      <c r="G5" s="39">
        <v>30</v>
      </c>
      <c r="H5" s="29">
        <f t="shared" ref="H5:H36" si="2">I5*1000</f>
        <v>2396.6666666666656</v>
      </c>
      <c r="I5" s="28">
        <f t="shared" si="1"/>
        <v>2.3966666666666656</v>
      </c>
      <c r="J5" s="39"/>
    </row>
    <row r="6" spans="1:10" x14ac:dyDescent="0.35">
      <c r="A6" s="2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0</v>
      </c>
      <c r="B6" s="10" t="str">
        <f t="shared" si="0"/>
        <v>434190</v>
      </c>
      <c r="C6" s="55">
        <v>43419</v>
      </c>
      <c r="D6" s="39" t="s">
        <v>46</v>
      </c>
      <c r="E6" s="39">
        <v>0.58830000000000005</v>
      </c>
      <c r="F6" s="39">
        <v>0.59350000000000003</v>
      </c>
      <c r="G6" s="39">
        <v>50</v>
      </c>
      <c r="H6" s="29">
        <f t="shared" si="2"/>
        <v>103.99999999999964</v>
      </c>
      <c r="I6" s="28">
        <f t="shared" si="1"/>
        <v>0.10399999999999965</v>
      </c>
      <c r="J6" s="39" t="s">
        <v>118</v>
      </c>
    </row>
    <row r="7" spans="1:10" x14ac:dyDescent="0.35">
      <c r="A7" s="2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0</v>
      </c>
      <c r="B7" s="10" t="str">
        <f t="shared" si="0"/>
        <v>434190</v>
      </c>
      <c r="C7" s="55">
        <v>43419</v>
      </c>
      <c r="D7" s="39" t="s">
        <v>47</v>
      </c>
      <c r="E7" s="39">
        <v>0.59409999999999996</v>
      </c>
      <c r="F7" s="39">
        <v>0.60560000000000003</v>
      </c>
      <c r="G7" s="39">
        <v>30</v>
      </c>
      <c r="H7" s="29">
        <f t="shared" si="2"/>
        <v>383.33333333333553</v>
      </c>
      <c r="I7" s="28">
        <f t="shared" si="1"/>
        <v>0.38333333333333552</v>
      </c>
      <c r="J7" s="39" t="s">
        <v>118</v>
      </c>
    </row>
    <row r="8" spans="1:10" x14ac:dyDescent="0.35">
      <c r="A8" s="2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0</v>
      </c>
      <c r="B8" s="10" t="str">
        <f t="shared" si="0"/>
        <v>434190</v>
      </c>
      <c r="C8" s="55">
        <v>43419</v>
      </c>
      <c r="D8" s="39" t="s">
        <v>48</v>
      </c>
      <c r="E8" s="39">
        <v>0.60170000000000001</v>
      </c>
      <c r="F8" s="39">
        <v>0.61109999999999998</v>
      </c>
      <c r="G8" s="39">
        <v>50</v>
      </c>
      <c r="H8" s="29">
        <f t="shared" si="2"/>
        <v>187.99999999999929</v>
      </c>
      <c r="I8" s="28">
        <f t="shared" si="1"/>
        <v>0.18799999999999928</v>
      </c>
      <c r="J8" s="39" t="s">
        <v>118</v>
      </c>
    </row>
    <row r="9" spans="1:10" x14ac:dyDescent="0.35">
      <c r="A9" s="2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0</v>
      </c>
      <c r="B9" s="10" t="str">
        <f t="shared" si="0"/>
        <v>434190</v>
      </c>
      <c r="C9" s="55">
        <v>43419</v>
      </c>
      <c r="D9" s="39" t="s">
        <v>27</v>
      </c>
      <c r="E9" s="39">
        <v>0.59899999999999998</v>
      </c>
      <c r="F9" s="39">
        <v>0.61099999999999999</v>
      </c>
      <c r="G9" s="39">
        <v>50</v>
      </c>
      <c r="H9" s="29">
        <f t="shared" si="2"/>
        <v>240.00000000000023</v>
      </c>
      <c r="I9" s="28">
        <f t="shared" si="1"/>
        <v>0.24000000000000021</v>
      </c>
      <c r="J9" s="39" t="s">
        <v>118</v>
      </c>
    </row>
    <row r="10" spans="1:10" x14ac:dyDescent="0.35">
      <c r="A10" s="2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0</v>
      </c>
      <c r="B10" s="10" t="str">
        <f t="shared" si="0"/>
        <v>434190</v>
      </c>
      <c r="C10" s="55">
        <v>43419</v>
      </c>
      <c r="D10" s="39" t="s">
        <v>28</v>
      </c>
      <c r="E10" s="39">
        <v>0.60309999999999997</v>
      </c>
      <c r="F10" s="39">
        <v>0.60768</v>
      </c>
      <c r="G10" s="39">
        <v>50</v>
      </c>
      <c r="H10" s="29">
        <f t="shared" si="2"/>
        <v>91.600000000000563</v>
      </c>
      <c r="I10" s="28">
        <f t="shared" si="1"/>
        <v>9.160000000000057E-2</v>
      </c>
      <c r="J10" s="39" t="s">
        <v>118</v>
      </c>
    </row>
    <row r="11" spans="1:10" x14ac:dyDescent="0.35">
      <c r="A11" s="2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0</v>
      </c>
      <c r="B11" s="10" t="str">
        <f t="shared" si="0"/>
        <v>434200</v>
      </c>
      <c r="C11" s="55">
        <v>43420</v>
      </c>
      <c r="D11" s="39" t="s">
        <v>49</v>
      </c>
      <c r="E11" s="39">
        <v>0.60570000000000002</v>
      </c>
      <c r="F11" s="39">
        <v>0.6169</v>
      </c>
      <c r="G11" s="39">
        <v>30</v>
      </c>
      <c r="H11" s="29">
        <f t="shared" si="2"/>
        <v>373.33333333333297</v>
      </c>
      <c r="I11" s="28">
        <f t="shared" si="1"/>
        <v>0.37333333333333296</v>
      </c>
      <c r="J11" s="39" t="s">
        <v>118</v>
      </c>
    </row>
    <row r="12" spans="1:10" x14ac:dyDescent="0.35">
      <c r="A12" s="2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0</v>
      </c>
      <c r="B12" s="10" t="str">
        <f t="shared" si="0"/>
        <v>434200</v>
      </c>
      <c r="C12" s="55">
        <v>43420</v>
      </c>
      <c r="D12" s="39" t="s">
        <v>47</v>
      </c>
      <c r="E12" s="39">
        <v>0.60399999999999998</v>
      </c>
      <c r="F12" s="39">
        <v>0.61329999999999996</v>
      </c>
      <c r="G12" s="39">
        <v>30</v>
      </c>
      <c r="H12" s="29">
        <f t="shared" si="2"/>
        <v>309.99999999999915</v>
      </c>
      <c r="I12" s="28">
        <f t="shared" si="1"/>
        <v>0.30999999999999917</v>
      </c>
      <c r="J12" s="39" t="s">
        <v>118</v>
      </c>
    </row>
    <row r="13" spans="1:10" x14ac:dyDescent="0.35">
      <c r="A13" s="2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0</v>
      </c>
      <c r="B13" s="10" t="str">
        <f t="shared" si="0"/>
        <v>434200</v>
      </c>
      <c r="C13" s="55">
        <v>43420</v>
      </c>
      <c r="D13" s="39" t="s">
        <v>50</v>
      </c>
      <c r="E13" s="39">
        <v>0.60529999999999995</v>
      </c>
      <c r="F13" s="39">
        <v>0.61990000000000001</v>
      </c>
      <c r="G13" s="39">
        <v>30</v>
      </c>
      <c r="H13" s="29">
        <f t="shared" si="2"/>
        <v>486.66666666666856</v>
      </c>
      <c r="I13" s="28">
        <f t="shared" si="1"/>
        <v>0.48666666666666858</v>
      </c>
      <c r="J13" s="39" t="s">
        <v>118</v>
      </c>
    </row>
    <row r="14" spans="1:10" x14ac:dyDescent="0.35">
      <c r="A14" s="2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0</v>
      </c>
      <c r="B14" s="10" t="str">
        <f t="shared" si="0"/>
        <v>434200</v>
      </c>
      <c r="C14" s="55">
        <v>43420</v>
      </c>
      <c r="D14" s="39" t="s">
        <v>38</v>
      </c>
      <c r="E14" s="39">
        <v>0.58760000000000001</v>
      </c>
      <c r="F14" s="39">
        <v>0.61250000000000004</v>
      </c>
      <c r="G14" s="39">
        <v>30</v>
      </c>
      <c r="H14" s="29">
        <f t="shared" si="2"/>
        <v>830.00000000000102</v>
      </c>
      <c r="I14" s="28">
        <f t="shared" si="1"/>
        <v>0.83000000000000107</v>
      </c>
      <c r="J14" s="39" t="s">
        <v>118</v>
      </c>
    </row>
    <row r="15" spans="1:10" x14ac:dyDescent="0.35">
      <c r="A15" s="2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0</v>
      </c>
      <c r="B15" s="10" t="str">
        <f t="shared" si="0"/>
        <v>434200</v>
      </c>
      <c r="C15" s="55">
        <v>43420</v>
      </c>
      <c r="D15" s="39" t="s">
        <v>30</v>
      </c>
      <c r="E15" s="39">
        <v>0.60440000000000005</v>
      </c>
      <c r="F15" s="39">
        <v>0.62790000000000001</v>
      </c>
      <c r="G15" s="39">
        <v>30</v>
      </c>
      <c r="H15" s="29">
        <f t="shared" si="2"/>
        <v>783.33333333333223</v>
      </c>
      <c r="I15" s="28">
        <f t="shared" si="1"/>
        <v>0.78333333333333222</v>
      </c>
      <c r="J15" s="39" t="s">
        <v>118</v>
      </c>
    </row>
    <row r="16" spans="1:10" x14ac:dyDescent="0.35">
      <c r="A16" s="2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0</v>
      </c>
      <c r="B16" s="10" t="str">
        <f t="shared" si="0"/>
        <v>434200</v>
      </c>
      <c r="C16" s="55">
        <v>43420</v>
      </c>
      <c r="D16" s="39" t="s">
        <v>31</v>
      </c>
      <c r="E16" s="39">
        <v>0.61399999999999999</v>
      </c>
      <c r="F16" s="39">
        <v>0.63109999999999999</v>
      </c>
      <c r="G16" s="39">
        <v>30</v>
      </c>
      <c r="H16" s="29">
        <f t="shared" si="2"/>
        <v>570.00000000000011</v>
      </c>
      <c r="I16" s="28">
        <f t="shared" si="1"/>
        <v>0.57000000000000006</v>
      </c>
      <c r="J16" s="39" t="s">
        <v>118</v>
      </c>
    </row>
    <row r="17" spans="1:17" x14ac:dyDescent="0.35">
      <c r="A17" s="2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0</v>
      </c>
      <c r="B17" s="10" t="str">
        <f t="shared" si="0"/>
        <v>434200</v>
      </c>
      <c r="C17" s="55">
        <v>43420</v>
      </c>
      <c r="D17" s="39" t="s">
        <v>32</v>
      </c>
      <c r="E17" s="39">
        <v>0.61439999999999995</v>
      </c>
      <c r="F17" s="39">
        <v>0.62670000000000003</v>
      </c>
      <c r="G17" s="39">
        <v>30</v>
      </c>
      <c r="H17" s="29">
        <f t="shared" si="2"/>
        <v>410.00000000000296</v>
      </c>
      <c r="I17" s="28">
        <f t="shared" si="1"/>
        <v>0.41000000000000297</v>
      </c>
      <c r="J17" s="39" t="s">
        <v>118</v>
      </c>
    </row>
    <row r="18" spans="1:17" x14ac:dyDescent="0.35">
      <c r="A18" s="2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0</v>
      </c>
      <c r="B18" s="10" t="str">
        <f t="shared" si="0"/>
        <v>434200</v>
      </c>
      <c r="C18" s="55">
        <v>43420</v>
      </c>
      <c r="D18" s="39" t="s">
        <v>33</v>
      </c>
      <c r="E18" s="39">
        <v>0.60840000000000005</v>
      </c>
      <c r="F18" s="39">
        <v>0.62290000000000001</v>
      </c>
      <c r="G18" s="39">
        <v>30</v>
      </c>
      <c r="H18" s="29">
        <f t="shared" si="2"/>
        <v>483.33333333333195</v>
      </c>
      <c r="I18" s="28">
        <f t="shared" si="1"/>
        <v>0.48333333333333195</v>
      </c>
      <c r="J18" s="39" t="s">
        <v>118</v>
      </c>
    </row>
    <row r="19" spans="1:17" x14ac:dyDescent="0.35">
      <c r="A19" s="2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0</v>
      </c>
      <c r="B19" s="10" t="str">
        <f t="shared" si="0"/>
        <v>434200</v>
      </c>
      <c r="C19" s="55">
        <v>43420</v>
      </c>
      <c r="D19" s="39" t="s">
        <v>34</v>
      </c>
      <c r="E19" s="39">
        <v>0.58650000000000002</v>
      </c>
      <c r="F19" s="39">
        <v>0.59940000000000004</v>
      </c>
      <c r="G19" s="39">
        <v>30</v>
      </c>
      <c r="H19" s="29">
        <f t="shared" si="2"/>
        <v>430.0000000000008</v>
      </c>
      <c r="I19" s="28">
        <f t="shared" si="1"/>
        <v>0.43000000000000077</v>
      </c>
      <c r="J19" s="39" t="s">
        <v>118</v>
      </c>
    </row>
    <row r="20" spans="1:17" s="37" customFormat="1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C</v>
      </c>
      <c r="B20" s="53" t="str">
        <f t="shared" si="0"/>
        <v>43420C</v>
      </c>
      <c r="C20" s="87">
        <v>43420</v>
      </c>
      <c r="D20" s="56" t="s">
        <v>96</v>
      </c>
      <c r="E20" s="56"/>
      <c r="F20" s="56"/>
      <c r="G20" s="56">
        <v>30</v>
      </c>
      <c r="H20" s="52">
        <f>I20*1000</f>
        <v>441.11111111111188</v>
      </c>
      <c r="I20" s="54">
        <f>+AVERAGE(I17:I19)</f>
        <v>0.4411111111111119</v>
      </c>
      <c r="J20" s="39" t="s">
        <v>118</v>
      </c>
    </row>
    <row r="21" spans="1:17" x14ac:dyDescent="0.35">
      <c r="A21" s="2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0</v>
      </c>
      <c r="B21" s="10" t="str">
        <f t="shared" si="0"/>
        <v>434270</v>
      </c>
      <c r="C21" s="55">
        <v>43427</v>
      </c>
      <c r="D21" s="39" t="s">
        <v>64</v>
      </c>
      <c r="E21" s="39">
        <v>0.61160000000000003</v>
      </c>
      <c r="F21" s="39">
        <v>0.62790000000000001</v>
      </c>
      <c r="G21" s="39">
        <v>30</v>
      </c>
      <c r="H21" s="31">
        <f t="shared" si="2"/>
        <v>543.3333333333328</v>
      </c>
      <c r="I21" s="28">
        <f t="shared" si="1"/>
        <v>0.54333333333333278</v>
      </c>
      <c r="J21" s="39" t="s">
        <v>118</v>
      </c>
    </row>
    <row r="22" spans="1:17" x14ac:dyDescent="0.35">
      <c r="A22" s="2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0</v>
      </c>
      <c r="B22" s="10" t="str">
        <f t="shared" si="0"/>
        <v>434270</v>
      </c>
      <c r="C22" s="55">
        <v>43427</v>
      </c>
      <c r="D22" s="39" t="s">
        <v>66</v>
      </c>
      <c r="E22" s="39">
        <v>0.61109999999999998</v>
      </c>
      <c r="F22" s="39">
        <v>0.624</v>
      </c>
      <c r="G22" s="39">
        <v>30</v>
      </c>
      <c r="H22" s="2">
        <f t="shared" si="2"/>
        <v>430.0000000000008</v>
      </c>
      <c r="I22" s="28">
        <f t="shared" si="1"/>
        <v>0.43000000000000077</v>
      </c>
      <c r="J22" s="39" t="s">
        <v>118</v>
      </c>
      <c r="M22" s="120"/>
    </row>
    <row r="23" spans="1:17" x14ac:dyDescent="0.35">
      <c r="A23" s="2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0</v>
      </c>
      <c r="B23" s="10" t="str">
        <f t="shared" si="0"/>
        <v>434270</v>
      </c>
      <c r="C23" s="55">
        <v>43427</v>
      </c>
      <c r="D23" s="39" t="s">
        <v>65</v>
      </c>
      <c r="E23" s="39">
        <v>0.60170000000000001</v>
      </c>
      <c r="F23" s="39">
        <v>0.61370000000000002</v>
      </c>
      <c r="G23" s="39">
        <v>30</v>
      </c>
      <c r="H23" s="2">
        <f t="shared" si="2"/>
        <v>400.00000000000034</v>
      </c>
      <c r="I23" s="28">
        <f t="shared" si="1"/>
        <v>0.40000000000000036</v>
      </c>
      <c r="J23" s="39" t="s">
        <v>118</v>
      </c>
    </row>
    <row r="24" spans="1:17" s="37" customFormat="1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F</v>
      </c>
      <c r="B24" s="53" t="str">
        <f t="shared" si="0"/>
        <v>43427F</v>
      </c>
      <c r="C24" s="87">
        <f>+C23</f>
        <v>43427</v>
      </c>
      <c r="D24" s="56" t="s">
        <v>94</v>
      </c>
      <c r="E24" s="56"/>
      <c r="F24" s="56"/>
      <c r="G24" s="56">
        <v>30</v>
      </c>
      <c r="H24" s="52">
        <f t="shared" si="2"/>
        <v>457.777777777778</v>
      </c>
      <c r="I24" s="54">
        <f>+AVERAGE(I21:I23)</f>
        <v>0.45777777777777801</v>
      </c>
      <c r="J24" s="39" t="s">
        <v>118</v>
      </c>
    </row>
    <row r="25" spans="1:17" x14ac:dyDescent="0.35">
      <c r="A25" s="2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0</v>
      </c>
      <c r="B25" s="10" t="str">
        <f t="shared" si="0"/>
        <v>434300</v>
      </c>
      <c r="C25" s="55">
        <v>43430</v>
      </c>
      <c r="D25" s="39" t="s">
        <v>64</v>
      </c>
      <c r="E25" s="39">
        <v>0.61509999999999998</v>
      </c>
      <c r="F25" s="39">
        <v>0.62629999999999997</v>
      </c>
      <c r="G25" s="39">
        <v>30</v>
      </c>
      <c r="H25" s="2">
        <f t="shared" si="2"/>
        <v>373.33333333333297</v>
      </c>
      <c r="I25" s="28">
        <f>(F25-E25)/G25*1000</f>
        <v>0.37333333333333296</v>
      </c>
      <c r="J25" s="39" t="s">
        <v>118</v>
      </c>
      <c r="M25" s="119"/>
    </row>
    <row r="26" spans="1:17" x14ac:dyDescent="0.35">
      <c r="A26" s="2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0</v>
      </c>
      <c r="B26" s="10" t="str">
        <f t="shared" si="0"/>
        <v>434300</v>
      </c>
      <c r="C26" s="55">
        <v>43430</v>
      </c>
      <c r="D26" s="39" t="s">
        <v>66</v>
      </c>
      <c r="E26" s="39">
        <v>0.61040000000000005</v>
      </c>
      <c r="F26" s="39">
        <v>0.62160000000000004</v>
      </c>
      <c r="G26" s="39">
        <v>30</v>
      </c>
      <c r="H26" s="2">
        <f t="shared" si="2"/>
        <v>373.33333333333297</v>
      </c>
      <c r="I26" s="28">
        <f>(F26-E26)/G26*1000</f>
        <v>0.37333333333333296</v>
      </c>
      <c r="J26" s="39" t="s">
        <v>118</v>
      </c>
      <c r="Q26" s="113"/>
    </row>
    <row r="27" spans="1:17" x14ac:dyDescent="0.35">
      <c r="A27" s="2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0</v>
      </c>
      <c r="B27" s="10" t="str">
        <f t="shared" si="0"/>
        <v>434300</v>
      </c>
      <c r="C27" s="55">
        <v>43430</v>
      </c>
      <c r="D27" s="39" t="s">
        <v>65</v>
      </c>
      <c r="E27" s="39">
        <v>0.60189999999999999</v>
      </c>
      <c r="F27" s="39">
        <v>0.61319999999999997</v>
      </c>
      <c r="G27" s="39">
        <v>30</v>
      </c>
      <c r="H27" s="2">
        <f t="shared" si="2"/>
        <v>376.66666666666589</v>
      </c>
      <c r="I27" s="28">
        <f>(F27-E27)/G27*1000</f>
        <v>0.37666666666666587</v>
      </c>
      <c r="J27" s="39" t="s">
        <v>118</v>
      </c>
      <c r="M27" s="121"/>
    </row>
    <row r="28" spans="1:17" s="37" customFormat="1" x14ac:dyDescent="0.35">
      <c r="A28" s="2" t="str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F</v>
      </c>
      <c r="B28" s="53" t="str">
        <f t="shared" si="0"/>
        <v>43430F</v>
      </c>
      <c r="C28" s="87">
        <f>+C27</f>
        <v>43430</v>
      </c>
      <c r="D28" s="56" t="s">
        <v>94</v>
      </c>
      <c r="E28" s="56"/>
      <c r="F28" s="56"/>
      <c r="G28" s="56">
        <v>30</v>
      </c>
      <c r="H28" s="52">
        <f t="shared" si="2"/>
        <v>374.44444444444389</v>
      </c>
      <c r="I28" s="54">
        <f>+AVERAGE(I25:I27)</f>
        <v>0.37444444444444391</v>
      </c>
      <c r="J28" s="39" t="s">
        <v>118</v>
      </c>
    </row>
    <row r="29" spans="1:17" x14ac:dyDescent="0.35">
      <c r="A29" s="2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0</v>
      </c>
      <c r="B29" s="10" t="str">
        <f t="shared" si="0"/>
        <v>434310</v>
      </c>
      <c r="C29" s="55">
        <v>43431</v>
      </c>
      <c r="D29" s="39" t="s">
        <v>64</v>
      </c>
      <c r="E29" s="39">
        <v>0.61550000000000005</v>
      </c>
      <c r="F29" s="39">
        <v>0.62719999999999998</v>
      </c>
      <c r="G29" s="39">
        <v>30</v>
      </c>
      <c r="H29" s="2">
        <f t="shared" si="2"/>
        <v>389.99999999999778</v>
      </c>
      <c r="I29" s="41">
        <f>(F29-E29)/G29*1000</f>
        <v>0.38999999999999779</v>
      </c>
      <c r="J29" s="39" t="s">
        <v>118</v>
      </c>
    </row>
    <row r="30" spans="1:17" x14ac:dyDescent="0.35">
      <c r="A30" s="2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0</v>
      </c>
      <c r="B30" s="10" t="str">
        <f t="shared" si="0"/>
        <v>434310</v>
      </c>
      <c r="C30" s="55">
        <v>43431</v>
      </c>
      <c r="D30" s="39" t="s">
        <v>66</v>
      </c>
      <c r="E30" s="39">
        <v>0.61</v>
      </c>
      <c r="F30" s="39">
        <v>0.62219999999999998</v>
      </c>
      <c r="G30" s="39">
        <v>30</v>
      </c>
      <c r="H30" s="2">
        <f t="shared" si="2"/>
        <v>406.66666666666629</v>
      </c>
      <c r="I30" s="41">
        <f>(F30-E30)/G30*1000</f>
        <v>0.40666666666666629</v>
      </c>
      <c r="J30" s="39" t="s">
        <v>118</v>
      </c>
    </row>
    <row r="31" spans="1:17" x14ac:dyDescent="0.35">
      <c r="A31" s="2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0</v>
      </c>
      <c r="B31" s="10" t="str">
        <f t="shared" si="0"/>
        <v>434310</v>
      </c>
      <c r="C31" s="55">
        <v>43431</v>
      </c>
      <c r="D31" s="39" t="s">
        <v>65</v>
      </c>
      <c r="E31" s="39">
        <v>0.60140000000000005</v>
      </c>
      <c r="F31" s="39">
        <v>0.6139</v>
      </c>
      <c r="G31" s="39">
        <v>30</v>
      </c>
      <c r="H31" s="2">
        <f t="shared" si="2"/>
        <v>416.66666666666521</v>
      </c>
      <c r="I31" s="41">
        <f>(F31-E31)/G31*1000</f>
        <v>0.41666666666666519</v>
      </c>
      <c r="J31" s="39" t="s">
        <v>118</v>
      </c>
    </row>
    <row r="32" spans="1:17" s="37" customFormat="1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F</v>
      </c>
      <c r="B32" s="53" t="str">
        <f t="shared" si="0"/>
        <v>43431F</v>
      </c>
      <c r="C32" s="87">
        <f>+C31</f>
        <v>43431</v>
      </c>
      <c r="D32" s="56" t="s">
        <v>94</v>
      </c>
      <c r="E32" s="56"/>
      <c r="F32" s="56"/>
      <c r="G32" s="56">
        <v>30</v>
      </c>
      <c r="H32" s="52">
        <f t="shared" si="2"/>
        <v>404.44444444444309</v>
      </c>
      <c r="I32" s="54">
        <f>+AVERAGE(I29:I31)</f>
        <v>0.40444444444444311</v>
      </c>
      <c r="J32" s="39" t="s">
        <v>118</v>
      </c>
    </row>
    <row r="33" spans="1:10" x14ac:dyDescent="0.35">
      <c r="A33" s="2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0</v>
      </c>
      <c r="B33" s="10" t="str">
        <f t="shared" si="0"/>
        <v>434320</v>
      </c>
      <c r="C33" s="55">
        <v>43432</v>
      </c>
      <c r="D33" s="39" t="s">
        <v>64</v>
      </c>
      <c r="E33" s="39">
        <v>0.61599999999999999</v>
      </c>
      <c r="F33" s="39">
        <v>0.62649999999999995</v>
      </c>
      <c r="G33" s="39">
        <v>30</v>
      </c>
      <c r="H33" s="2">
        <f t="shared" si="2"/>
        <v>349.99999999999847</v>
      </c>
      <c r="I33" s="43">
        <f>(F33-E33)/G33*1000</f>
        <v>0.34999999999999848</v>
      </c>
      <c r="J33" s="39" t="s">
        <v>118</v>
      </c>
    </row>
    <row r="34" spans="1:10" x14ac:dyDescent="0.35">
      <c r="A34" s="2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0</v>
      </c>
      <c r="B34" s="10" t="str">
        <f t="shared" si="0"/>
        <v>434320</v>
      </c>
      <c r="C34" s="55">
        <v>43432</v>
      </c>
      <c r="D34" s="39" t="s">
        <v>66</v>
      </c>
      <c r="E34" s="39">
        <v>0.60970000000000002</v>
      </c>
      <c r="F34" s="39">
        <v>0.62229999999999996</v>
      </c>
      <c r="G34" s="39">
        <v>30</v>
      </c>
      <c r="H34" s="2">
        <f t="shared" si="2"/>
        <v>419.99999999999818</v>
      </c>
      <c r="I34" s="43">
        <f>(F34-E34)/G34*1000</f>
        <v>0.41999999999999815</v>
      </c>
      <c r="J34" s="39" t="s">
        <v>118</v>
      </c>
    </row>
    <row r="35" spans="1:10" x14ac:dyDescent="0.35">
      <c r="A35" s="2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0</v>
      </c>
      <c r="B35" s="10" t="str">
        <f t="shared" si="0"/>
        <v>434320</v>
      </c>
      <c r="C35" s="55">
        <v>43432</v>
      </c>
      <c r="D35" s="39" t="s">
        <v>65</v>
      </c>
      <c r="E35" s="39">
        <v>0.60150000000000003</v>
      </c>
      <c r="F35" s="39">
        <v>0.61339999999999995</v>
      </c>
      <c r="G35" s="39">
        <v>30</v>
      </c>
      <c r="H35" s="29">
        <f t="shared" si="2"/>
        <v>396.66666666666373</v>
      </c>
      <c r="I35" s="43">
        <f>(F35-E35)/G35*1000</f>
        <v>0.39666666666666373</v>
      </c>
      <c r="J35" s="39" t="s">
        <v>118</v>
      </c>
    </row>
    <row r="36" spans="1:10" s="37" customFormat="1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F</v>
      </c>
      <c r="B36" s="53" t="str">
        <f t="shared" si="0"/>
        <v>43432F</v>
      </c>
      <c r="C36" s="87">
        <f>+C35</f>
        <v>43432</v>
      </c>
      <c r="D36" s="56" t="s">
        <v>94</v>
      </c>
      <c r="E36" s="56"/>
      <c r="F36" s="56"/>
      <c r="G36" s="56">
        <v>30</v>
      </c>
      <c r="H36" s="52">
        <f t="shared" si="2"/>
        <v>388.88888888888681</v>
      </c>
      <c r="I36" s="54">
        <f>+AVERAGE(I33:I35)</f>
        <v>0.38888888888888679</v>
      </c>
      <c r="J36" s="39" t="s">
        <v>118</v>
      </c>
    </row>
    <row r="37" spans="1:10" x14ac:dyDescent="0.35">
      <c r="A37" s="2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0</v>
      </c>
      <c r="B37" s="10" t="str">
        <f t="shared" ref="B37:B68" si="3">+CONCATENATE(C37,A37)</f>
        <v>434330</v>
      </c>
      <c r="C37" s="55">
        <v>43433</v>
      </c>
      <c r="D37" s="39" t="s">
        <v>64</v>
      </c>
      <c r="E37" s="39">
        <v>0.61699999999999999</v>
      </c>
      <c r="F37" s="39">
        <v>0.626</v>
      </c>
      <c r="G37" s="39">
        <v>30</v>
      </c>
      <c r="H37" s="29">
        <f t="shared" ref="H37:H68" si="4">I37*1000</f>
        <v>300.00000000000028</v>
      </c>
      <c r="I37" s="28">
        <f>(F37-E37)/G37*1000</f>
        <v>0.30000000000000027</v>
      </c>
      <c r="J37" s="39" t="s">
        <v>118</v>
      </c>
    </row>
    <row r="38" spans="1:10" x14ac:dyDescent="0.35">
      <c r="A38" s="2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0</v>
      </c>
      <c r="B38" s="10" t="str">
        <f t="shared" si="3"/>
        <v>434330</v>
      </c>
      <c r="C38" s="55">
        <v>43433</v>
      </c>
      <c r="D38" s="39" t="s">
        <v>66</v>
      </c>
      <c r="E38" s="39">
        <v>0.61150000000000004</v>
      </c>
      <c r="F38" s="39">
        <v>0.62090000000000001</v>
      </c>
      <c r="G38" s="39">
        <v>30</v>
      </c>
      <c r="H38" s="29">
        <f t="shared" si="4"/>
        <v>313.33333333333212</v>
      </c>
      <c r="I38" s="28">
        <f>(F38-E38)/G38*1000</f>
        <v>0.31333333333333213</v>
      </c>
      <c r="J38" s="39" t="s">
        <v>118</v>
      </c>
    </row>
    <row r="39" spans="1:10" x14ac:dyDescent="0.35">
      <c r="A39" s="2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0</v>
      </c>
      <c r="B39" s="10" t="str">
        <f t="shared" si="3"/>
        <v>434330</v>
      </c>
      <c r="C39" s="55">
        <v>43433</v>
      </c>
      <c r="D39" s="39" t="s">
        <v>65</v>
      </c>
      <c r="E39" s="39">
        <v>0.60350000000000004</v>
      </c>
      <c r="F39" s="39">
        <v>0.61809999999999998</v>
      </c>
      <c r="G39" s="39">
        <v>30</v>
      </c>
      <c r="H39" s="29">
        <f t="shared" si="4"/>
        <v>486.66666666666487</v>
      </c>
      <c r="I39" s="28">
        <f>(F39-E39)/G39*1000</f>
        <v>0.48666666666666486</v>
      </c>
      <c r="J39" s="39" t="s">
        <v>118</v>
      </c>
    </row>
    <row r="40" spans="1:10" s="37" customFormat="1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F</v>
      </c>
      <c r="B40" s="53" t="str">
        <f t="shared" si="3"/>
        <v>43433F</v>
      </c>
      <c r="C40" s="87">
        <f>+C39</f>
        <v>43433</v>
      </c>
      <c r="D40" s="56" t="s">
        <v>94</v>
      </c>
      <c r="E40" s="56"/>
      <c r="F40" s="56"/>
      <c r="G40" s="56">
        <v>30</v>
      </c>
      <c r="H40" s="52">
        <f t="shared" si="4"/>
        <v>366.66666666666578</v>
      </c>
      <c r="I40" s="54">
        <f>+AVERAGE(I37:I39)</f>
        <v>0.36666666666666575</v>
      </c>
      <c r="J40" s="39" t="s">
        <v>118</v>
      </c>
    </row>
    <row r="41" spans="1:10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H</v>
      </c>
      <c r="B41" s="10" t="str">
        <f t="shared" si="3"/>
        <v>43434H</v>
      </c>
      <c r="C41" s="55">
        <v>43434</v>
      </c>
      <c r="D41" s="39" t="s">
        <v>97</v>
      </c>
      <c r="E41" s="39">
        <v>0.6139</v>
      </c>
      <c r="F41" s="39">
        <v>0.61529999999999996</v>
      </c>
      <c r="G41" s="39">
        <v>30</v>
      </c>
      <c r="H41" s="29">
        <f t="shared" si="4"/>
        <v>46.666666666665229</v>
      </c>
      <c r="I41" s="28">
        <f>(F41-E41)/G41*1000</f>
        <v>4.6666666666665226E-2</v>
      </c>
      <c r="J41" s="39" t="s">
        <v>118</v>
      </c>
    </row>
    <row r="42" spans="1:10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H</v>
      </c>
      <c r="B42" s="10" t="str">
        <f t="shared" si="3"/>
        <v>43434H</v>
      </c>
      <c r="C42" s="55">
        <v>43434</v>
      </c>
      <c r="D42" s="39" t="s">
        <v>97</v>
      </c>
      <c r="E42" s="39">
        <v>0.61</v>
      </c>
      <c r="F42" s="39">
        <v>0.61099999999999999</v>
      </c>
      <c r="G42" s="39">
        <v>30</v>
      </c>
      <c r="H42" s="29">
        <f t="shared" si="4"/>
        <v>33.333333333333364</v>
      </c>
      <c r="I42" s="28">
        <f>(F42-E42)/G42*1000</f>
        <v>3.3333333333333361E-2</v>
      </c>
      <c r="J42" s="39" t="s">
        <v>118</v>
      </c>
    </row>
    <row r="43" spans="1:10" x14ac:dyDescent="0.35">
      <c r="A43" s="2" t="str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H</v>
      </c>
      <c r="B43" s="10" t="str">
        <f t="shared" si="3"/>
        <v>43434H</v>
      </c>
      <c r="C43" s="55">
        <v>43434</v>
      </c>
      <c r="D43" s="39" t="s">
        <v>97</v>
      </c>
      <c r="E43" s="39">
        <v>0.60029999999999994</v>
      </c>
      <c r="F43" s="39">
        <v>0.6018</v>
      </c>
      <c r="G43" s="39">
        <v>30</v>
      </c>
      <c r="H43" s="29">
        <f t="shared" si="4"/>
        <v>50.00000000000189</v>
      </c>
      <c r="I43" s="28">
        <f>(F43-E43)/G43*1000</f>
        <v>5.000000000000189E-2</v>
      </c>
      <c r="J43" s="39" t="s">
        <v>118</v>
      </c>
    </row>
    <row r="44" spans="1:10" s="37" customFormat="1" x14ac:dyDescent="0.35">
      <c r="A44" s="2" t="str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H</v>
      </c>
      <c r="B44" s="53" t="str">
        <f t="shared" si="3"/>
        <v>43434H</v>
      </c>
      <c r="C44" s="87">
        <f>+C43</f>
        <v>43434</v>
      </c>
      <c r="D44" s="56" t="s">
        <v>97</v>
      </c>
      <c r="E44" s="56"/>
      <c r="F44" s="56"/>
      <c r="G44" s="56">
        <v>30</v>
      </c>
      <c r="H44" s="52">
        <f t="shared" si="4"/>
        <v>43.333333333333492</v>
      </c>
      <c r="I44" s="54">
        <f>+AVERAGE(I41:I43)</f>
        <v>4.3333333333333494E-2</v>
      </c>
      <c r="J44" s="39" t="s">
        <v>118</v>
      </c>
    </row>
    <row r="45" spans="1:10" x14ac:dyDescent="0.35">
      <c r="A45" s="2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0</v>
      </c>
      <c r="B45" s="10" t="str">
        <f t="shared" si="3"/>
        <v>434340</v>
      </c>
      <c r="C45" s="55">
        <v>43434</v>
      </c>
      <c r="D45" s="39" t="s">
        <v>64</v>
      </c>
      <c r="E45" s="39">
        <v>0.60919999999999996</v>
      </c>
      <c r="F45" s="39">
        <v>0.61990000000000001</v>
      </c>
      <c r="G45" s="39">
        <v>30</v>
      </c>
      <c r="H45" s="29">
        <f t="shared" si="4"/>
        <v>356.66666666666811</v>
      </c>
      <c r="I45" s="28">
        <f>(F45-E45)/G45*1000</f>
        <v>0.35666666666666813</v>
      </c>
      <c r="J45" s="39" t="s">
        <v>118</v>
      </c>
    </row>
    <row r="46" spans="1:10" x14ac:dyDescent="0.35">
      <c r="A46" s="2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0</v>
      </c>
      <c r="B46" s="10" t="str">
        <f t="shared" si="3"/>
        <v>434340</v>
      </c>
      <c r="C46" s="55">
        <v>43434</v>
      </c>
      <c r="D46" s="39" t="s">
        <v>66</v>
      </c>
      <c r="E46" s="39">
        <v>0.60509999999999997</v>
      </c>
      <c r="F46" s="39">
        <v>0.61809999999999998</v>
      </c>
      <c r="G46" s="39">
        <v>30</v>
      </c>
      <c r="H46" s="29">
        <f t="shared" si="4"/>
        <v>433.33333333333366</v>
      </c>
      <c r="I46" s="28">
        <f>(F46-E46)/G46*1000</f>
        <v>0.43333333333333368</v>
      </c>
      <c r="J46" s="39" t="s">
        <v>118</v>
      </c>
    </row>
    <row r="47" spans="1:10" x14ac:dyDescent="0.35">
      <c r="A47" s="2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0</v>
      </c>
      <c r="B47" s="10" t="str">
        <f t="shared" si="3"/>
        <v>434340</v>
      </c>
      <c r="C47" s="55">
        <v>43434</v>
      </c>
      <c r="D47" s="39" t="s">
        <v>65</v>
      </c>
      <c r="E47" s="39">
        <v>0.60640000000000005</v>
      </c>
      <c r="F47" s="39">
        <v>0.61629999999999996</v>
      </c>
      <c r="G47" s="39">
        <v>30</v>
      </c>
      <c r="H47" s="29">
        <f t="shared" si="4"/>
        <v>329.99999999999699</v>
      </c>
      <c r="I47" s="28">
        <f>(F47-E47)/G47*1000</f>
        <v>0.32999999999999696</v>
      </c>
      <c r="J47" s="39" t="s">
        <v>118</v>
      </c>
    </row>
    <row r="48" spans="1:10" s="37" customFormat="1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F</v>
      </c>
      <c r="B48" s="53" t="str">
        <f t="shared" si="3"/>
        <v>43434F</v>
      </c>
      <c r="C48" s="87">
        <f>+C47</f>
        <v>43434</v>
      </c>
      <c r="D48" s="56" t="s">
        <v>94</v>
      </c>
      <c r="E48" s="56"/>
      <c r="F48" s="56"/>
      <c r="G48" s="56">
        <v>30</v>
      </c>
      <c r="H48" s="52">
        <f t="shared" si="4"/>
        <v>373.33333333333292</v>
      </c>
      <c r="I48" s="54">
        <f>+AVERAGE(I45:I47)</f>
        <v>0.37333333333333291</v>
      </c>
      <c r="J48" s="39" t="s">
        <v>118</v>
      </c>
    </row>
    <row r="49" spans="1:10" x14ac:dyDescent="0.35">
      <c r="A49" s="2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0</v>
      </c>
      <c r="B49" s="10" t="str">
        <f t="shared" si="3"/>
        <v>434370</v>
      </c>
      <c r="C49" s="55">
        <v>43437</v>
      </c>
      <c r="D49" s="39" t="s">
        <v>64</v>
      </c>
      <c r="E49" s="39">
        <v>0.60770000000000002</v>
      </c>
      <c r="F49" s="39">
        <v>0.62150000000000005</v>
      </c>
      <c r="G49" s="39">
        <v>30</v>
      </c>
      <c r="H49" s="29">
        <f>I49*1000</f>
        <v>460.00000000000114</v>
      </c>
      <c r="I49" s="28">
        <f>(F49-E49)/G49*1000</f>
        <v>0.46000000000000113</v>
      </c>
      <c r="J49" s="39" t="s">
        <v>118</v>
      </c>
    </row>
    <row r="50" spans="1:10" x14ac:dyDescent="0.35">
      <c r="A50" s="2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0</v>
      </c>
      <c r="B50" s="10" t="str">
        <f t="shared" si="3"/>
        <v>434370</v>
      </c>
      <c r="C50" s="55">
        <v>43437</v>
      </c>
      <c r="D50" s="39" t="s">
        <v>66</v>
      </c>
      <c r="E50" s="39">
        <v>0.60419999999999996</v>
      </c>
      <c r="F50" s="39">
        <v>0.61599999999999999</v>
      </c>
      <c r="G50" s="39">
        <v>30</v>
      </c>
      <c r="H50" s="29">
        <f>I50*1000</f>
        <v>393.33333333333439</v>
      </c>
      <c r="I50" s="28">
        <f>(F50-E50)/G50*1000</f>
        <v>0.39333333333333442</v>
      </c>
      <c r="J50" s="39" t="s">
        <v>118</v>
      </c>
    </row>
    <row r="51" spans="1:10" x14ac:dyDescent="0.35">
      <c r="A51" s="2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0</v>
      </c>
      <c r="B51" s="10" t="str">
        <f t="shared" si="3"/>
        <v>434370</v>
      </c>
      <c r="C51" s="55">
        <v>43437</v>
      </c>
      <c r="D51" s="39" t="s">
        <v>65</v>
      </c>
      <c r="E51" s="39">
        <v>0.60089999999999999</v>
      </c>
      <c r="F51" s="39">
        <v>0.61450000000000005</v>
      </c>
      <c r="G51" s="39">
        <v>30</v>
      </c>
      <c r="H51" s="29">
        <f>I51*1000</f>
        <v>453.33333333333519</v>
      </c>
      <c r="I51" s="28">
        <f>(F51-E51)/G51*1000</f>
        <v>0.4533333333333352</v>
      </c>
      <c r="J51" s="39" t="s">
        <v>118</v>
      </c>
    </row>
    <row r="52" spans="1:10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F</v>
      </c>
      <c r="B52" s="53" t="str">
        <f t="shared" si="3"/>
        <v>43437F</v>
      </c>
      <c r="C52" s="87">
        <f>+C51</f>
        <v>43437</v>
      </c>
      <c r="D52" s="56" t="s">
        <v>94</v>
      </c>
      <c r="E52" s="56"/>
      <c r="F52" s="56"/>
      <c r="G52" s="56">
        <v>30</v>
      </c>
      <c r="H52" s="52">
        <f>I52*1000</f>
        <v>435.55555555555685</v>
      </c>
      <c r="I52" s="54">
        <f>+AVERAGE(I49:I51)</f>
        <v>0.43555555555555686</v>
      </c>
      <c r="J52" s="39" t="s">
        <v>118</v>
      </c>
    </row>
    <row r="53" spans="1:10" x14ac:dyDescent="0.35">
      <c r="A53" s="2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0</v>
      </c>
      <c r="B53" s="10" t="str">
        <f t="shared" si="3"/>
        <v>434390</v>
      </c>
      <c r="C53" s="55">
        <v>43439</v>
      </c>
      <c r="D53" s="39" t="s">
        <v>126</v>
      </c>
      <c r="E53" s="118">
        <v>0.71250000000000002</v>
      </c>
      <c r="F53" s="118">
        <v>0.7127</v>
      </c>
      <c r="G53" s="39">
        <v>30</v>
      </c>
      <c r="H53" s="2">
        <f t="shared" si="4"/>
        <v>6.6666666666659324</v>
      </c>
      <c r="I53" s="28">
        <f t="shared" ref="I53:I153" si="5">(F53-E53)/G53*1000</f>
        <v>6.6666666666659324E-3</v>
      </c>
      <c r="J53" s="39" t="s">
        <v>117</v>
      </c>
    </row>
    <row r="54" spans="1:10" x14ac:dyDescent="0.35">
      <c r="A54" s="2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0</v>
      </c>
      <c r="B54" s="10" t="str">
        <f t="shared" si="3"/>
        <v>434390</v>
      </c>
      <c r="C54" s="55">
        <v>43439</v>
      </c>
      <c r="D54" s="39" t="s">
        <v>127</v>
      </c>
      <c r="E54" s="39">
        <v>0.61060000000000003</v>
      </c>
      <c r="F54" s="39">
        <v>0.61170000000000002</v>
      </c>
      <c r="G54" s="39">
        <v>30</v>
      </c>
      <c r="H54" s="2">
        <f t="shared" si="4"/>
        <v>36.66666666666633</v>
      </c>
      <c r="I54" s="28">
        <f t="shared" si="5"/>
        <v>3.6666666666666327E-2</v>
      </c>
      <c r="J54" s="39" t="s">
        <v>117</v>
      </c>
    </row>
    <row r="55" spans="1:10" x14ac:dyDescent="0.35">
      <c r="A55" s="2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0</v>
      </c>
      <c r="B55" s="10" t="str">
        <f t="shared" si="3"/>
        <v>434390</v>
      </c>
      <c r="C55" s="55">
        <v>43439</v>
      </c>
      <c r="D55" s="39" t="s">
        <v>128</v>
      </c>
      <c r="E55" s="118">
        <v>0.7944</v>
      </c>
      <c r="F55" s="118">
        <v>0.69930000000000003</v>
      </c>
      <c r="G55" s="39">
        <v>30</v>
      </c>
      <c r="H55" s="2"/>
      <c r="I55" s="28"/>
      <c r="J55" s="39" t="s">
        <v>117</v>
      </c>
    </row>
    <row r="56" spans="1:10" s="37" customFormat="1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I</v>
      </c>
      <c r="B56" s="53" t="str">
        <f t="shared" si="3"/>
        <v>43439I</v>
      </c>
      <c r="C56" s="87">
        <v>43439</v>
      </c>
      <c r="D56" s="56" t="s">
        <v>98</v>
      </c>
      <c r="E56" s="56"/>
      <c r="F56" s="56"/>
      <c r="G56" s="56">
        <v>30</v>
      </c>
      <c r="H56" s="52">
        <f t="shared" si="4"/>
        <v>21.666666666666131</v>
      </c>
      <c r="I56" s="54">
        <f>+AVERAGE(I53:I54)</f>
        <v>2.166666666666613E-2</v>
      </c>
      <c r="J56" s="39" t="s">
        <v>117</v>
      </c>
    </row>
    <row r="57" spans="1:10" x14ac:dyDescent="0.35">
      <c r="A57" s="2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0</v>
      </c>
      <c r="B57" s="10" t="str">
        <f t="shared" si="3"/>
        <v>434390</v>
      </c>
      <c r="C57" s="55">
        <v>43439</v>
      </c>
      <c r="D57" s="39" t="s">
        <v>64</v>
      </c>
      <c r="E57" s="39">
        <v>0.60909999999999997</v>
      </c>
      <c r="F57" s="39">
        <v>0.61890000000000001</v>
      </c>
      <c r="G57" s="39">
        <v>30</v>
      </c>
      <c r="H57" s="2">
        <f t="shared" si="4"/>
        <v>326.66666666666771</v>
      </c>
      <c r="I57" s="28">
        <f t="shared" si="5"/>
        <v>0.32666666666666772</v>
      </c>
      <c r="J57" s="39" t="s">
        <v>117</v>
      </c>
    </row>
    <row r="58" spans="1:10" x14ac:dyDescent="0.35">
      <c r="A58" s="2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0</v>
      </c>
      <c r="B58" s="10" t="str">
        <f t="shared" si="3"/>
        <v>434390</v>
      </c>
      <c r="C58" s="55">
        <v>43439</v>
      </c>
      <c r="D58" s="39" t="s">
        <v>66</v>
      </c>
      <c r="E58" s="39">
        <v>0.6048</v>
      </c>
      <c r="F58" s="39">
        <v>0.61890000000000001</v>
      </c>
      <c r="G58" s="39">
        <v>30</v>
      </c>
      <c r="H58" s="2">
        <f t="shared" si="4"/>
        <v>470.00000000000006</v>
      </c>
      <c r="I58" s="28">
        <f t="shared" si="5"/>
        <v>0.47000000000000003</v>
      </c>
      <c r="J58" s="39" t="s">
        <v>117</v>
      </c>
    </row>
    <row r="59" spans="1:10" x14ac:dyDescent="0.35">
      <c r="A59" s="2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0</v>
      </c>
      <c r="B59" s="10" t="str">
        <f t="shared" si="3"/>
        <v>434390</v>
      </c>
      <c r="C59" s="55">
        <v>43439</v>
      </c>
      <c r="D59" s="39" t="s">
        <v>65</v>
      </c>
      <c r="E59" s="39">
        <v>0.60770000000000002</v>
      </c>
      <c r="F59" s="39">
        <v>0.61750000000000005</v>
      </c>
      <c r="G59" s="39">
        <v>30</v>
      </c>
      <c r="H59" s="2">
        <f t="shared" si="4"/>
        <v>326.66666666666771</v>
      </c>
      <c r="I59" s="28">
        <f t="shared" si="5"/>
        <v>0.32666666666666772</v>
      </c>
      <c r="J59" s="39" t="s">
        <v>117</v>
      </c>
    </row>
    <row r="60" spans="1:10" s="37" customFormat="1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F</v>
      </c>
      <c r="B60" s="53" t="str">
        <f t="shared" si="3"/>
        <v>43439F</v>
      </c>
      <c r="C60" s="87">
        <v>43439</v>
      </c>
      <c r="D60" s="56" t="s">
        <v>94</v>
      </c>
      <c r="E60" s="56"/>
      <c r="F60" s="56"/>
      <c r="G60" s="56">
        <v>30</v>
      </c>
      <c r="H60" s="52">
        <f t="shared" si="4"/>
        <v>374.4444444444452</v>
      </c>
      <c r="I60" s="54">
        <f>+AVERAGE(I57:I59)</f>
        <v>0.37444444444444519</v>
      </c>
      <c r="J60" s="39" t="s">
        <v>117</v>
      </c>
    </row>
    <row r="61" spans="1:10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F</v>
      </c>
      <c r="B61" s="10" t="str">
        <f t="shared" si="3"/>
        <v>43441F</v>
      </c>
      <c r="C61" s="55">
        <v>43441</v>
      </c>
      <c r="D61" s="57" t="s">
        <v>94</v>
      </c>
      <c r="E61" s="39">
        <v>0.6159</v>
      </c>
      <c r="F61" s="39">
        <v>0.63070000000000004</v>
      </c>
      <c r="G61" s="39">
        <v>30</v>
      </c>
      <c r="H61" s="2">
        <f t="shared" si="4"/>
        <v>493.33333333333456</v>
      </c>
      <c r="I61" s="28">
        <f t="shared" si="5"/>
        <v>0.49333333333333457</v>
      </c>
      <c r="J61" s="39" t="s">
        <v>135</v>
      </c>
    </row>
    <row r="62" spans="1:10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I</v>
      </c>
      <c r="B62" s="10" t="str">
        <f t="shared" si="3"/>
        <v>43441I</v>
      </c>
      <c r="C62" s="55">
        <v>43441</v>
      </c>
      <c r="D62" s="57" t="s">
        <v>98</v>
      </c>
      <c r="E62" s="39">
        <v>0.61129999999999995</v>
      </c>
      <c r="F62" s="39">
        <v>0.61399999999999999</v>
      </c>
      <c r="G62" s="39">
        <v>30</v>
      </c>
      <c r="H62" s="2">
        <f t="shared" si="4"/>
        <v>90.000000000001194</v>
      </c>
      <c r="I62" s="28">
        <f t="shared" si="5"/>
        <v>9.000000000000119E-2</v>
      </c>
      <c r="J62" s="39" t="s">
        <v>135</v>
      </c>
    </row>
    <row r="63" spans="1:10" x14ac:dyDescent="0.35">
      <c r="A63" s="2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0</v>
      </c>
      <c r="B63" s="10" t="str">
        <f t="shared" si="3"/>
        <v>434460</v>
      </c>
      <c r="C63" s="55">
        <v>43446</v>
      </c>
      <c r="D63" s="39" t="s">
        <v>64</v>
      </c>
      <c r="E63" s="39">
        <v>0.61619999999999997</v>
      </c>
      <c r="F63" s="39">
        <v>0.62760000000000005</v>
      </c>
      <c r="G63" s="39">
        <v>30</v>
      </c>
      <c r="H63" s="2">
        <f t="shared" si="4"/>
        <v>380.00000000000256</v>
      </c>
      <c r="I63" s="28">
        <f t="shared" si="5"/>
        <v>0.38000000000000256</v>
      </c>
      <c r="J63" s="39" t="s">
        <v>117</v>
      </c>
    </row>
    <row r="64" spans="1:10" x14ac:dyDescent="0.35">
      <c r="A64" s="2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0</v>
      </c>
      <c r="B64" s="10" t="str">
        <f t="shared" si="3"/>
        <v>434460</v>
      </c>
      <c r="C64" s="55">
        <v>43446</v>
      </c>
      <c r="D64" s="39" t="s">
        <v>66</v>
      </c>
      <c r="E64" s="39">
        <v>0.61129999999999995</v>
      </c>
      <c r="F64" s="39">
        <v>0.62270000000000003</v>
      </c>
      <c r="G64" s="39">
        <v>30</v>
      </c>
      <c r="H64" s="2">
        <f t="shared" si="4"/>
        <v>380.00000000000256</v>
      </c>
      <c r="I64" s="28">
        <f t="shared" si="5"/>
        <v>0.38000000000000256</v>
      </c>
      <c r="J64" s="39" t="s">
        <v>117</v>
      </c>
    </row>
    <row r="65" spans="1:10" x14ac:dyDescent="0.35">
      <c r="A65" s="2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0</v>
      </c>
      <c r="B65" s="10" t="str">
        <f t="shared" si="3"/>
        <v>434460</v>
      </c>
      <c r="C65" s="55">
        <v>43446</v>
      </c>
      <c r="D65" s="39" t="s">
        <v>65</v>
      </c>
      <c r="E65" s="39">
        <v>0.60170000000000001</v>
      </c>
      <c r="F65" s="39">
        <v>0.6139</v>
      </c>
      <c r="G65" s="39">
        <v>30</v>
      </c>
      <c r="H65" s="2">
        <f t="shared" si="4"/>
        <v>406.66666666666629</v>
      </c>
      <c r="I65" s="28">
        <f t="shared" si="5"/>
        <v>0.40666666666666629</v>
      </c>
      <c r="J65" s="39" t="s">
        <v>117</v>
      </c>
    </row>
    <row r="66" spans="1:10" s="37" customFormat="1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F</v>
      </c>
      <c r="B66" s="53" t="str">
        <f t="shared" si="3"/>
        <v>43446F</v>
      </c>
      <c r="C66" s="87">
        <v>43446</v>
      </c>
      <c r="D66" s="56" t="s">
        <v>94</v>
      </c>
      <c r="E66" s="56"/>
      <c r="F66" s="56"/>
      <c r="G66" s="56">
        <v>30</v>
      </c>
      <c r="H66" s="52">
        <f>I66*1000</f>
        <v>388.88888888889045</v>
      </c>
      <c r="I66" s="54">
        <f>+AVERAGE(I63:I65)</f>
        <v>0.38888888888889045</v>
      </c>
      <c r="J66" s="39" t="s">
        <v>117</v>
      </c>
    </row>
    <row r="67" spans="1:10" x14ac:dyDescent="0.35">
      <c r="A67" s="2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0</v>
      </c>
      <c r="B67" s="10" t="str">
        <f t="shared" si="3"/>
        <v>434460</v>
      </c>
      <c r="C67" s="55">
        <v>43446</v>
      </c>
      <c r="D67" s="39" t="s">
        <v>126</v>
      </c>
      <c r="E67" s="39">
        <v>0.60819999999999996</v>
      </c>
      <c r="F67" s="39">
        <v>0.62090000000000001</v>
      </c>
      <c r="G67" s="39">
        <v>30</v>
      </c>
      <c r="H67" s="2">
        <f t="shared" si="4"/>
        <v>423.33333333333479</v>
      </c>
      <c r="I67" s="28">
        <f t="shared" si="5"/>
        <v>0.42333333333333478</v>
      </c>
      <c r="J67" s="39" t="s">
        <v>117</v>
      </c>
    </row>
    <row r="68" spans="1:10" x14ac:dyDescent="0.35">
      <c r="A68" s="2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0</v>
      </c>
      <c r="B68" s="10" t="str">
        <f t="shared" si="3"/>
        <v>434460</v>
      </c>
      <c r="C68" s="55">
        <v>43446</v>
      </c>
      <c r="D68" s="39" t="s">
        <v>127</v>
      </c>
      <c r="E68" s="39">
        <v>0.60460000000000003</v>
      </c>
      <c r="F68" s="39">
        <v>0.61619999999999997</v>
      </c>
      <c r="G68" s="39">
        <v>30</v>
      </c>
      <c r="H68" s="2">
        <f t="shared" si="4"/>
        <v>386.66666666666475</v>
      </c>
      <c r="I68" s="28">
        <f t="shared" si="5"/>
        <v>0.38666666666666477</v>
      </c>
      <c r="J68" s="39" t="s">
        <v>117</v>
      </c>
    </row>
    <row r="69" spans="1:10" x14ac:dyDescent="0.35">
      <c r="A69" s="2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0</v>
      </c>
      <c r="B69" s="10" t="str">
        <f t="shared" ref="B69:B153" si="6">+CONCATENATE(C69,A69)</f>
        <v>434460</v>
      </c>
      <c r="C69" s="55">
        <v>43446</v>
      </c>
      <c r="D69" s="39" t="s">
        <v>128</v>
      </c>
      <c r="E69" s="39">
        <v>0.60740000000000005</v>
      </c>
      <c r="F69" s="39">
        <v>0.62919999999999998</v>
      </c>
      <c r="G69" s="39">
        <v>30</v>
      </c>
      <c r="H69" s="2">
        <f t="shared" ref="H69:H153" si="7">I69*1000</f>
        <v>726.66666666666436</v>
      </c>
      <c r="I69" s="28">
        <f t="shared" si="5"/>
        <v>0.72666666666666435</v>
      </c>
      <c r="J69" s="39" t="s">
        <v>117</v>
      </c>
    </row>
    <row r="70" spans="1:10" s="37" customFormat="1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I</v>
      </c>
      <c r="B70" s="53" t="str">
        <f t="shared" si="6"/>
        <v>43446I</v>
      </c>
      <c r="C70" s="87">
        <v>43446</v>
      </c>
      <c r="D70" s="56" t="s">
        <v>98</v>
      </c>
      <c r="E70" s="56"/>
      <c r="F70" s="56"/>
      <c r="G70" s="56">
        <v>30</v>
      </c>
      <c r="H70" s="52">
        <f t="shared" si="7"/>
        <v>512.22222222222138</v>
      </c>
      <c r="I70" s="54">
        <f>+AVERAGE(I67:I69)</f>
        <v>0.51222222222222136</v>
      </c>
      <c r="J70" s="39" t="s">
        <v>117</v>
      </c>
    </row>
    <row r="71" spans="1:10" x14ac:dyDescent="0.35">
      <c r="A71" s="2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0</v>
      </c>
      <c r="B71" s="10" t="str">
        <f t="shared" si="6"/>
        <v>434530</v>
      </c>
      <c r="C71" s="55">
        <v>43453</v>
      </c>
      <c r="D71" s="39" t="s">
        <v>64</v>
      </c>
      <c r="E71" s="39">
        <v>0.61660000000000004</v>
      </c>
      <c r="F71" s="39">
        <v>0.62150000000000005</v>
      </c>
      <c r="G71" s="39">
        <v>30</v>
      </c>
      <c r="H71" s="2">
        <f t="shared" si="7"/>
        <v>163.33333333333385</v>
      </c>
      <c r="I71" s="28">
        <f t="shared" si="5"/>
        <v>0.16333333333333386</v>
      </c>
      <c r="J71" s="39" t="s">
        <v>116</v>
      </c>
    </row>
    <row r="72" spans="1:10" x14ac:dyDescent="0.35">
      <c r="A72" s="2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0</v>
      </c>
      <c r="B72" s="10" t="str">
        <f t="shared" si="6"/>
        <v>434530</v>
      </c>
      <c r="C72" s="55">
        <v>43453</v>
      </c>
      <c r="D72" s="39" t="s">
        <v>66</v>
      </c>
      <c r="E72" s="39">
        <v>0.61129999999999995</v>
      </c>
      <c r="F72" s="39">
        <v>0.61780000000000002</v>
      </c>
      <c r="G72" s="39">
        <v>30</v>
      </c>
      <c r="H72" s="2">
        <f t="shared" si="7"/>
        <v>216.66666666666873</v>
      </c>
      <c r="I72" s="28">
        <f t="shared" si="5"/>
        <v>0.21666666666666873</v>
      </c>
      <c r="J72" s="39" t="s">
        <v>116</v>
      </c>
    </row>
    <row r="73" spans="1:10" x14ac:dyDescent="0.35">
      <c r="A73" s="2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0</v>
      </c>
      <c r="B73" s="10" t="str">
        <f t="shared" si="6"/>
        <v>434530</v>
      </c>
      <c r="C73" s="55">
        <v>43453</v>
      </c>
      <c r="D73" s="39" t="s">
        <v>65</v>
      </c>
      <c r="E73" s="39">
        <v>0.6028</v>
      </c>
      <c r="F73" s="39">
        <v>0.60860000000000003</v>
      </c>
      <c r="G73" s="39">
        <v>30</v>
      </c>
      <c r="H73" s="2">
        <f t="shared" si="7"/>
        <v>193.33333333333425</v>
      </c>
      <c r="I73" s="28">
        <f t="shared" si="5"/>
        <v>0.19333333333333425</v>
      </c>
      <c r="J73" s="39" t="s">
        <v>116</v>
      </c>
    </row>
    <row r="74" spans="1:10" s="37" customFormat="1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F</v>
      </c>
      <c r="B74" s="53" t="str">
        <f t="shared" si="6"/>
        <v>43453F</v>
      </c>
      <c r="C74" s="87">
        <v>43453</v>
      </c>
      <c r="D74" s="56" t="s">
        <v>94</v>
      </c>
      <c r="E74" s="56"/>
      <c r="F74" s="56"/>
      <c r="G74" s="56">
        <v>30</v>
      </c>
      <c r="H74" s="52">
        <f t="shared" si="7"/>
        <v>191.11111111111225</v>
      </c>
      <c r="I74" s="54">
        <f>+AVERAGE(I71:I73)</f>
        <v>0.19111111111111226</v>
      </c>
      <c r="J74" s="39" t="s">
        <v>116</v>
      </c>
    </row>
    <row r="75" spans="1:10" x14ac:dyDescent="0.35">
      <c r="A75" s="2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0</v>
      </c>
      <c r="B75" s="10" t="str">
        <f t="shared" si="6"/>
        <v>434530</v>
      </c>
      <c r="C75" s="55">
        <v>43453</v>
      </c>
      <c r="D75" s="39" t="s">
        <v>126</v>
      </c>
      <c r="E75" s="39">
        <v>0.60940000000000005</v>
      </c>
      <c r="F75" s="39">
        <v>0.66849999999999998</v>
      </c>
      <c r="G75" s="39">
        <v>100</v>
      </c>
      <c r="H75" s="2">
        <f t="shared" si="7"/>
        <v>590.99999999999932</v>
      </c>
      <c r="I75" s="28">
        <f t="shared" si="5"/>
        <v>0.5909999999999993</v>
      </c>
      <c r="J75" s="39" t="s">
        <v>116</v>
      </c>
    </row>
    <row r="76" spans="1:10" x14ac:dyDescent="0.35">
      <c r="A76" s="2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0</v>
      </c>
      <c r="B76" s="10" t="str">
        <f t="shared" si="6"/>
        <v>434530</v>
      </c>
      <c r="C76" s="55">
        <v>43453</v>
      </c>
      <c r="D76" s="39" t="s">
        <v>127</v>
      </c>
      <c r="E76" s="39">
        <v>0.60450000000000004</v>
      </c>
      <c r="F76" s="39">
        <v>0.68220000000000003</v>
      </c>
      <c r="G76" s="39">
        <v>100</v>
      </c>
      <c r="H76" s="2">
        <f t="shared" si="7"/>
        <v>776.99999999999989</v>
      </c>
      <c r="I76" s="28">
        <f t="shared" si="5"/>
        <v>0.77699999999999991</v>
      </c>
      <c r="J76" s="39" t="s">
        <v>116</v>
      </c>
    </row>
    <row r="77" spans="1:10" x14ac:dyDescent="0.35">
      <c r="A77" s="2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0</v>
      </c>
      <c r="B77" s="10" t="str">
        <f t="shared" si="6"/>
        <v>434530</v>
      </c>
      <c r="C77" s="55">
        <v>43453</v>
      </c>
      <c r="D77" s="39" t="s">
        <v>128</v>
      </c>
      <c r="E77" s="39">
        <v>0.60750000000000004</v>
      </c>
      <c r="F77" s="39">
        <v>0.68959999999999999</v>
      </c>
      <c r="G77" s="39">
        <v>100</v>
      </c>
      <c r="H77" s="2">
        <f t="shared" si="7"/>
        <v>820.99999999999955</v>
      </c>
      <c r="I77" s="28">
        <f t="shared" si="5"/>
        <v>0.82099999999999951</v>
      </c>
      <c r="J77" s="39" t="s">
        <v>116</v>
      </c>
    </row>
    <row r="78" spans="1:10" s="37" customFormat="1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I</v>
      </c>
      <c r="B78" s="53" t="str">
        <f t="shared" si="6"/>
        <v>43453I</v>
      </c>
      <c r="C78" s="87">
        <v>43453</v>
      </c>
      <c r="D78" s="56" t="s">
        <v>98</v>
      </c>
      <c r="E78" s="56"/>
      <c r="F78" s="56"/>
      <c r="G78" s="56">
        <v>100</v>
      </c>
      <c r="H78" s="52">
        <f t="shared" si="7"/>
        <v>729.66666666666629</v>
      </c>
      <c r="I78" s="54">
        <f>+AVERAGE(I75:I77)</f>
        <v>0.72966666666666624</v>
      </c>
      <c r="J78" s="39" t="s">
        <v>116</v>
      </c>
    </row>
    <row r="79" spans="1:10" x14ac:dyDescent="0.35">
      <c r="A79" s="2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0</v>
      </c>
      <c r="B79" s="10" t="str">
        <f t="shared" si="6"/>
        <v>434600</v>
      </c>
      <c r="C79" s="55">
        <v>43460</v>
      </c>
      <c r="D79" s="57" t="s">
        <v>142</v>
      </c>
      <c r="E79" s="39">
        <v>0.61609999999999998</v>
      </c>
      <c r="F79" s="39">
        <v>0.63200000000000001</v>
      </c>
      <c r="G79" s="39">
        <v>20</v>
      </c>
      <c r="H79" s="2">
        <f t="shared" si="7"/>
        <v>795.00000000000125</v>
      </c>
      <c r="I79" s="28">
        <f>(F79-E79)/G79*1000</f>
        <v>0.79500000000000126</v>
      </c>
      <c r="J79" s="39" t="s">
        <v>117</v>
      </c>
    </row>
    <row r="80" spans="1:10" x14ac:dyDescent="0.35">
      <c r="A80" s="2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0</v>
      </c>
      <c r="B80" s="10" t="str">
        <f t="shared" si="6"/>
        <v>434600</v>
      </c>
      <c r="C80" s="55">
        <v>43460</v>
      </c>
      <c r="D80" s="57" t="s">
        <v>144</v>
      </c>
      <c r="E80" s="39">
        <v>0.61109999999999998</v>
      </c>
      <c r="F80" s="39">
        <v>0.62649999999999995</v>
      </c>
      <c r="G80" s="39">
        <v>20</v>
      </c>
      <c r="H80" s="2">
        <f t="shared" si="7"/>
        <v>769.99999999999841</v>
      </c>
      <c r="I80" s="28">
        <f t="shared" si="5"/>
        <v>0.76999999999999846</v>
      </c>
      <c r="J80" s="39" t="s">
        <v>117</v>
      </c>
    </row>
    <row r="81" spans="1:10" x14ac:dyDescent="0.35">
      <c r="A81" s="2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0</v>
      </c>
      <c r="B81" s="10" t="str">
        <f t="shared" si="6"/>
        <v>434600</v>
      </c>
      <c r="C81" s="55">
        <v>43460</v>
      </c>
      <c r="D81" s="57" t="s">
        <v>143</v>
      </c>
      <c r="E81" s="39">
        <v>0.60170000000000001</v>
      </c>
      <c r="F81" s="39">
        <v>0.61780000000000002</v>
      </c>
      <c r="G81" s="39">
        <v>20</v>
      </c>
      <c r="H81" s="2">
        <f t="shared" si="7"/>
        <v>805.00000000000011</v>
      </c>
      <c r="I81" s="28">
        <f t="shared" si="5"/>
        <v>0.80500000000000016</v>
      </c>
      <c r="J81" s="39" t="s">
        <v>117</v>
      </c>
    </row>
    <row r="82" spans="1:10" s="37" customFormat="1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F</v>
      </c>
      <c r="B82" s="53" t="str">
        <f t="shared" si="6"/>
        <v>43460F</v>
      </c>
      <c r="C82" s="55">
        <v>43460</v>
      </c>
      <c r="D82" s="56" t="s">
        <v>94</v>
      </c>
      <c r="E82" s="56"/>
      <c r="F82" s="56"/>
      <c r="G82" s="56">
        <v>20</v>
      </c>
      <c r="H82" s="52">
        <f t="shared" si="7"/>
        <v>790</v>
      </c>
      <c r="I82" s="54">
        <f>+AVERAGE(I79:I81)</f>
        <v>0.79</v>
      </c>
      <c r="J82" s="39" t="s">
        <v>148</v>
      </c>
    </row>
    <row r="83" spans="1:10" x14ac:dyDescent="0.35">
      <c r="A83" s="2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0</v>
      </c>
      <c r="B83" s="10" t="str">
        <f t="shared" si="6"/>
        <v>434600</v>
      </c>
      <c r="C83" s="55">
        <v>43460</v>
      </c>
      <c r="D83" s="57" t="s">
        <v>145</v>
      </c>
      <c r="E83" s="39">
        <v>0.60850000000000004</v>
      </c>
      <c r="F83" s="39">
        <v>0.71530000000000005</v>
      </c>
      <c r="G83" s="39">
        <v>100</v>
      </c>
      <c r="H83" s="122">
        <f t="shared" si="7"/>
        <v>1068</v>
      </c>
      <c r="I83" s="28">
        <f t="shared" si="5"/>
        <v>1.0680000000000001</v>
      </c>
      <c r="J83" s="39" t="s">
        <v>117</v>
      </c>
    </row>
    <row r="84" spans="1:10" x14ac:dyDescent="0.35">
      <c r="A84" s="2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0</v>
      </c>
      <c r="B84" s="10" t="str">
        <f t="shared" si="6"/>
        <v>434600</v>
      </c>
      <c r="C84" s="55">
        <v>43460</v>
      </c>
      <c r="D84" s="57" t="s">
        <v>146</v>
      </c>
      <c r="E84" s="39">
        <v>0.60399999999999998</v>
      </c>
      <c r="F84" s="39">
        <v>0.7107</v>
      </c>
      <c r="G84" s="39">
        <v>100</v>
      </c>
      <c r="H84" s="122">
        <f>I84*1000</f>
        <v>1067.0000000000002</v>
      </c>
      <c r="I84" s="28">
        <f>(F84-E84)/G84*1000</f>
        <v>1.0670000000000002</v>
      </c>
      <c r="J84" s="39" t="s">
        <v>117</v>
      </c>
    </row>
    <row r="85" spans="1:10" x14ac:dyDescent="0.35">
      <c r="A85" s="2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0</v>
      </c>
      <c r="B85" s="10" t="str">
        <f t="shared" si="6"/>
        <v>434600</v>
      </c>
      <c r="C85" s="55">
        <v>43460</v>
      </c>
      <c r="D85" s="57" t="s">
        <v>147</v>
      </c>
      <c r="E85" s="39">
        <v>0.59060000000000001</v>
      </c>
      <c r="F85" s="39">
        <v>0.71599999999999997</v>
      </c>
      <c r="G85" s="39">
        <v>100</v>
      </c>
      <c r="H85" s="122">
        <f t="shared" si="7"/>
        <v>1253.9999999999995</v>
      </c>
      <c r="I85" s="28">
        <f t="shared" si="5"/>
        <v>1.2539999999999996</v>
      </c>
      <c r="J85" s="39" t="s">
        <v>117</v>
      </c>
    </row>
    <row r="86" spans="1:10" s="37" customFormat="1" x14ac:dyDescent="0.35">
      <c r="A86" s="2" t="str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I</v>
      </c>
      <c r="B86" s="53" t="str">
        <f t="shared" si="6"/>
        <v>43460I</v>
      </c>
      <c r="C86" s="55">
        <v>43460</v>
      </c>
      <c r="D86" s="56" t="s">
        <v>98</v>
      </c>
      <c r="E86" s="56"/>
      <c r="F86" s="56"/>
      <c r="G86" s="56">
        <v>100</v>
      </c>
      <c r="H86" s="52">
        <f t="shared" si="7"/>
        <v>1129.6666666666665</v>
      </c>
      <c r="I86" s="54">
        <f>+AVERAGE(I83:I85)</f>
        <v>1.1296666666666666</v>
      </c>
      <c r="J86" s="39" t="s">
        <v>117</v>
      </c>
    </row>
    <row r="87" spans="1:10" x14ac:dyDescent="0.35">
      <c r="A87" s="2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0</v>
      </c>
      <c r="B87" s="10" t="str">
        <f t="shared" si="6"/>
        <v>434740</v>
      </c>
      <c r="C87" s="55">
        <v>43474</v>
      </c>
      <c r="D87" s="57" t="s">
        <v>142</v>
      </c>
      <c r="E87" s="39">
        <v>0.61639999999999995</v>
      </c>
      <c r="F87" s="39">
        <v>0.62849999999999995</v>
      </c>
      <c r="G87" s="39">
        <v>30</v>
      </c>
      <c r="H87" s="122">
        <f t="shared" si="7"/>
        <v>403.33333333333331</v>
      </c>
      <c r="I87" s="28">
        <f t="shared" si="5"/>
        <v>0.40333333333333332</v>
      </c>
      <c r="J87" s="39" t="s">
        <v>117</v>
      </c>
    </row>
    <row r="88" spans="1:10" x14ac:dyDescent="0.35">
      <c r="A88" s="2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0</v>
      </c>
      <c r="B88" s="10" t="str">
        <f t="shared" si="6"/>
        <v>434740</v>
      </c>
      <c r="C88" s="55">
        <v>43474</v>
      </c>
      <c r="D88" s="57" t="s">
        <v>144</v>
      </c>
      <c r="E88" s="39">
        <v>0.61</v>
      </c>
      <c r="F88" s="39">
        <v>0.62529999999999997</v>
      </c>
      <c r="G88" s="39">
        <v>30</v>
      </c>
      <c r="H88" s="122">
        <f t="shared" si="7"/>
        <v>509.99999999999932</v>
      </c>
      <c r="I88" s="28">
        <f t="shared" si="5"/>
        <v>0.50999999999999934</v>
      </c>
      <c r="J88" s="39" t="s">
        <v>117</v>
      </c>
    </row>
    <row r="89" spans="1:10" x14ac:dyDescent="0.35">
      <c r="A89" s="2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0</v>
      </c>
      <c r="B89" s="10" t="str">
        <f t="shared" si="6"/>
        <v>434740</v>
      </c>
      <c r="C89" s="55">
        <v>43474</v>
      </c>
      <c r="D89" s="57" t="s">
        <v>143</v>
      </c>
      <c r="E89" s="39">
        <v>0.60150000000000003</v>
      </c>
      <c r="F89" s="39">
        <v>0.61719999999999997</v>
      </c>
      <c r="G89" s="39">
        <v>30</v>
      </c>
      <c r="H89" s="122">
        <f t="shared" si="7"/>
        <v>523.33333333333121</v>
      </c>
      <c r="I89" s="28">
        <f t="shared" si="5"/>
        <v>0.52333333333333121</v>
      </c>
      <c r="J89" s="39" t="s">
        <v>117</v>
      </c>
    </row>
    <row r="90" spans="1:10" x14ac:dyDescent="0.35">
      <c r="A90" s="2" t="str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F</v>
      </c>
      <c r="B90" s="10" t="str">
        <f t="shared" si="6"/>
        <v>43474F</v>
      </c>
      <c r="C90" s="55">
        <v>43474</v>
      </c>
      <c r="D90" s="56" t="s">
        <v>94</v>
      </c>
      <c r="E90" s="39"/>
      <c r="F90" s="39"/>
      <c r="G90" s="39"/>
      <c r="H90" s="122">
        <f t="shared" si="7"/>
        <v>478.88888888888795</v>
      </c>
      <c r="I90" s="54">
        <f>+AVERAGE(I87:I89)</f>
        <v>0.47888888888888798</v>
      </c>
      <c r="J90" s="39" t="s">
        <v>117</v>
      </c>
    </row>
    <row r="91" spans="1:10" x14ac:dyDescent="0.35">
      <c r="A91" s="2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0</v>
      </c>
      <c r="B91" s="10" t="str">
        <f t="shared" si="6"/>
        <v>434740</v>
      </c>
      <c r="C91" s="55">
        <v>43474</v>
      </c>
      <c r="D91" s="57" t="s">
        <v>149</v>
      </c>
      <c r="E91" s="39">
        <v>0.60850000000000004</v>
      </c>
      <c r="F91" s="39">
        <v>0.61929999999999996</v>
      </c>
      <c r="G91" s="39">
        <v>50</v>
      </c>
      <c r="H91" s="122">
        <f t="shared" si="7"/>
        <v>215.99999999999841</v>
      </c>
      <c r="I91" s="28">
        <f t="shared" si="5"/>
        <v>0.21599999999999842</v>
      </c>
      <c r="J91" s="39" t="s">
        <v>117</v>
      </c>
    </row>
    <row r="92" spans="1:10" x14ac:dyDescent="0.35">
      <c r="A92" s="2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0</v>
      </c>
      <c r="B92" s="10" t="str">
        <f t="shared" si="6"/>
        <v>434740</v>
      </c>
      <c r="C92" s="55">
        <v>43474</v>
      </c>
      <c r="D92" s="57" t="s">
        <v>150</v>
      </c>
      <c r="E92" s="39">
        <v>0.60489999999999999</v>
      </c>
      <c r="F92" s="39">
        <v>0.61609999999999998</v>
      </c>
      <c r="G92" s="39">
        <v>50</v>
      </c>
      <c r="H92" s="122">
        <f t="shared" si="7"/>
        <v>223.99999999999974</v>
      </c>
      <c r="I92" s="28">
        <f t="shared" si="5"/>
        <v>0.22399999999999975</v>
      </c>
      <c r="J92" s="39" t="s">
        <v>117</v>
      </c>
    </row>
    <row r="93" spans="1:10" x14ac:dyDescent="0.35">
      <c r="A93" s="2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0</v>
      </c>
      <c r="B93" s="10" t="str">
        <f t="shared" si="6"/>
        <v>434740</v>
      </c>
      <c r="C93" s="55">
        <v>43474</v>
      </c>
      <c r="D93" s="57" t="s">
        <v>151</v>
      </c>
      <c r="E93" s="39">
        <v>0.58899999999999997</v>
      </c>
      <c r="F93" s="39">
        <v>0.59899999999999998</v>
      </c>
      <c r="G93" s="39">
        <v>50</v>
      </c>
      <c r="H93" s="122">
        <f t="shared" si="7"/>
        <v>200.00000000000017</v>
      </c>
      <c r="I93" s="28">
        <f t="shared" si="5"/>
        <v>0.20000000000000018</v>
      </c>
      <c r="J93" s="39" t="s">
        <v>117</v>
      </c>
    </row>
    <row r="94" spans="1:10" x14ac:dyDescent="0.35">
      <c r="A94" s="2" t="str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D</v>
      </c>
      <c r="B94" s="10" t="str">
        <f t="shared" si="6"/>
        <v>43474D</v>
      </c>
      <c r="C94" s="55">
        <v>43474</v>
      </c>
      <c r="D94" s="56" t="s">
        <v>63</v>
      </c>
      <c r="E94" s="39"/>
      <c r="F94" s="39"/>
      <c r="G94" s="39"/>
      <c r="H94" s="122">
        <f t="shared" si="7"/>
        <v>213.3333333333328</v>
      </c>
      <c r="I94" s="54">
        <f>+AVERAGE(I91:I93)</f>
        <v>0.21333333333333279</v>
      </c>
      <c r="J94" s="39" t="s">
        <v>117</v>
      </c>
    </row>
    <row r="95" spans="1:10" x14ac:dyDescent="0.35">
      <c r="A95" s="2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0</v>
      </c>
      <c r="B95" s="10" t="str">
        <f t="shared" si="6"/>
        <v>434740</v>
      </c>
      <c r="C95" s="55">
        <v>43474</v>
      </c>
      <c r="D95" s="57" t="s">
        <v>155</v>
      </c>
      <c r="E95" s="39">
        <v>0.60150000000000003</v>
      </c>
      <c r="F95" s="39">
        <v>0.60829999999999995</v>
      </c>
      <c r="G95" s="39">
        <v>150</v>
      </c>
      <c r="H95" s="122">
        <f t="shared" si="7"/>
        <v>45.333333333332781</v>
      </c>
      <c r="I95" s="28">
        <f t="shared" si="5"/>
        <v>4.5333333333332781E-2</v>
      </c>
      <c r="J95" s="39" t="s">
        <v>117</v>
      </c>
    </row>
    <row r="96" spans="1:10" x14ac:dyDescent="0.35">
      <c r="A96" s="2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0</v>
      </c>
      <c r="B96" s="10" t="str">
        <f t="shared" si="6"/>
        <v>434740</v>
      </c>
      <c r="C96" s="55">
        <v>43474</v>
      </c>
      <c r="D96" s="57" t="s">
        <v>156</v>
      </c>
      <c r="E96" s="39">
        <v>0.59850000000000003</v>
      </c>
      <c r="F96" s="39">
        <v>0.60529999999999995</v>
      </c>
      <c r="G96" s="39">
        <v>150</v>
      </c>
      <c r="H96" s="122">
        <f t="shared" si="7"/>
        <v>45.333333333332781</v>
      </c>
      <c r="I96" s="28">
        <f t="shared" si="5"/>
        <v>4.5333333333332781E-2</v>
      </c>
      <c r="J96" s="39" t="s">
        <v>117</v>
      </c>
    </row>
    <row r="97" spans="1:10" x14ac:dyDescent="0.35">
      <c r="A97" s="2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0</v>
      </c>
      <c r="B97" s="10" t="str">
        <f t="shared" si="6"/>
        <v>434740</v>
      </c>
      <c r="C97" s="55">
        <v>43474</v>
      </c>
      <c r="D97" s="57" t="s">
        <v>157</v>
      </c>
      <c r="E97" s="39">
        <v>0.60150000000000003</v>
      </c>
      <c r="F97" s="39">
        <v>0.60840000000000005</v>
      </c>
      <c r="G97" s="39">
        <v>150</v>
      </c>
      <c r="H97" s="122">
        <f t="shared" si="7"/>
        <v>46.000000000000114</v>
      </c>
      <c r="I97" s="28">
        <f t="shared" si="5"/>
        <v>4.6000000000000117E-2</v>
      </c>
      <c r="J97" s="39" t="s">
        <v>117</v>
      </c>
    </row>
    <row r="98" spans="1:10" x14ac:dyDescent="0.35">
      <c r="A98" s="2" t="str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H</v>
      </c>
      <c r="B98" s="10" t="str">
        <f t="shared" si="6"/>
        <v>43474H</v>
      </c>
      <c r="C98" s="55">
        <v>43474</v>
      </c>
      <c r="D98" s="56" t="s">
        <v>97</v>
      </c>
      <c r="E98" s="39"/>
      <c r="F98" s="39"/>
      <c r="G98" s="39"/>
      <c r="H98" s="122">
        <f t="shared" si="7"/>
        <v>45.55555555555523</v>
      </c>
      <c r="I98" s="54">
        <f>+AVERAGE(I95:I97)</f>
        <v>4.5555555555555231E-2</v>
      </c>
      <c r="J98" s="39" t="s">
        <v>117</v>
      </c>
    </row>
    <row r="99" spans="1:10" x14ac:dyDescent="0.35">
      <c r="A99" s="2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0</v>
      </c>
      <c r="B99" s="10" t="str">
        <f t="shared" si="6"/>
        <v>434740</v>
      </c>
      <c r="C99" s="55">
        <v>43474</v>
      </c>
      <c r="D99" s="57" t="s">
        <v>145</v>
      </c>
      <c r="E99" s="39">
        <v>0.60609999999999997</v>
      </c>
      <c r="F99" s="39">
        <v>0.76300000000000001</v>
      </c>
      <c r="G99" s="39">
        <v>100</v>
      </c>
      <c r="H99" s="122">
        <f t="shared" si="7"/>
        <v>1569.0000000000005</v>
      </c>
      <c r="I99" s="28">
        <f t="shared" si="5"/>
        <v>1.5690000000000004</v>
      </c>
      <c r="J99" s="39" t="s">
        <v>117</v>
      </c>
    </row>
    <row r="100" spans="1:10" x14ac:dyDescent="0.35">
      <c r="A100" s="2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0</v>
      </c>
      <c r="B100" s="10" t="str">
        <f t="shared" si="6"/>
        <v>434740</v>
      </c>
      <c r="C100" s="55">
        <v>43474</v>
      </c>
      <c r="D100" s="57" t="s">
        <v>146</v>
      </c>
      <c r="E100" s="39">
        <v>0.60809999999999997</v>
      </c>
      <c r="F100" s="39">
        <v>0.76470000000000005</v>
      </c>
      <c r="G100" s="39">
        <v>100</v>
      </c>
      <c r="H100" s="122">
        <f t="shared" si="7"/>
        <v>1566.0000000000007</v>
      </c>
      <c r="I100" s="28">
        <f t="shared" si="5"/>
        <v>1.5660000000000007</v>
      </c>
      <c r="J100" s="39" t="s">
        <v>117</v>
      </c>
    </row>
    <row r="101" spans="1:10" x14ac:dyDescent="0.35">
      <c r="A101" s="2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0</v>
      </c>
      <c r="B101" s="10" t="str">
        <f t="shared" si="6"/>
        <v>434740</v>
      </c>
      <c r="C101" s="55">
        <v>43474</v>
      </c>
      <c r="D101" s="57" t="s">
        <v>147</v>
      </c>
      <c r="E101" s="39">
        <v>0.60140000000000005</v>
      </c>
      <c r="F101" s="39">
        <v>0.8276</v>
      </c>
      <c r="G101" s="39">
        <v>100</v>
      </c>
      <c r="H101" s="122">
        <f t="shared" si="7"/>
        <v>2261.9999999999995</v>
      </c>
      <c r="I101" s="28">
        <f t="shared" si="5"/>
        <v>2.2619999999999996</v>
      </c>
      <c r="J101" s="39" t="s">
        <v>117</v>
      </c>
    </row>
    <row r="102" spans="1:10" x14ac:dyDescent="0.35">
      <c r="A102" s="2" t="str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I</v>
      </c>
      <c r="B102" s="10" t="str">
        <f t="shared" si="6"/>
        <v>43474I</v>
      </c>
      <c r="C102" s="55">
        <v>43474</v>
      </c>
      <c r="D102" s="56" t="s">
        <v>98</v>
      </c>
      <c r="E102" s="39"/>
      <c r="F102" s="39"/>
      <c r="G102" s="39"/>
      <c r="H102" s="122">
        <f t="shared" si="7"/>
        <v>1799.0000000000002</v>
      </c>
      <c r="I102" s="54">
        <f>+AVERAGE(I99:I101)</f>
        <v>1.7990000000000002</v>
      </c>
      <c r="J102" s="39" t="s">
        <v>117</v>
      </c>
    </row>
    <row r="103" spans="1:10" x14ac:dyDescent="0.35">
      <c r="A103" s="2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0</v>
      </c>
      <c r="B103" s="10" t="str">
        <f t="shared" si="6"/>
        <v>434740</v>
      </c>
      <c r="C103" s="55">
        <v>43474</v>
      </c>
      <c r="D103" s="57" t="s">
        <v>152</v>
      </c>
      <c r="E103" s="39">
        <v>0.61029999999999995</v>
      </c>
      <c r="F103" s="39">
        <v>0.62209999999999999</v>
      </c>
      <c r="G103" s="39">
        <v>20</v>
      </c>
      <c r="H103" s="122">
        <f t="shared" si="7"/>
        <v>590.00000000000159</v>
      </c>
      <c r="I103" s="28">
        <f t="shared" si="5"/>
        <v>0.59000000000000163</v>
      </c>
      <c r="J103" s="39" t="s">
        <v>117</v>
      </c>
    </row>
    <row r="104" spans="1:10" x14ac:dyDescent="0.35">
      <c r="A104" s="2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0</v>
      </c>
      <c r="B104" s="10" t="str">
        <f t="shared" si="6"/>
        <v>434740</v>
      </c>
      <c r="C104" s="55">
        <v>43474</v>
      </c>
      <c r="D104" s="57" t="s">
        <v>153</v>
      </c>
      <c r="E104" s="39">
        <v>0.59009999999999996</v>
      </c>
      <c r="F104" s="39">
        <v>0.60160000000000002</v>
      </c>
      <c r="G104" s="39">
        <v>20</v>
      </c>
      <c r="H104" s="122">
        <f t="shared" si="7"/>
        <v>575.0000000000033</v>
      </c>
      <c r="I104" s="28">
        <f t="shared" si="5"/>
        <v>0.57500000000000329</v>
      </c>
      <c r="J104" s="39" t="s">
        <v>117</v>
      </c>
    </row>
    <row r="105" spans="1:10" x14ac:dyDescent="0.35">
      <c r="A105" s="2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0</v>
      </c>
      <c r="B105" s="10" t="str">
        <f t="shared" si="6"/>
        <v>434740</v>
      </c>
      <c r="C105" s="55">
        <v>43474</v>
      </c>
      <c r="D105" s="57" t="s">
        <v>154</v>
      </c>
      <c r="E105" s="39">
        <v>0.60340000000000005</v>
      </c>
      <c r="F105" s="39">
        <v>0.61509999999999998</v>
      </c>
      <c r="G105" s="39">
        <v>20</v>
      </c>
      <c r="H105" s="122">
        <f t="shared" si="7"/>
        <v>988.00000000000182</v>
      </c>
      <c r="I105" s="123">
        <f>+AVERAGE(I102:I104)</f>
        <v>0.98800000000000177</v>
      </c>
      <c r="J105" s="39" t="s">
        <v>117</v>
      </c>
    </row>
    <row r="106" spans="1:10" x14ac:dyDescent="0.35">
      <c r="A106" s="2" t="str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E</v>
      </c>
      <c r="B106" s="10" t="str">
        <f t="shared" si="6"/>
        <v>43474E</v>
      </c>
      <c r="C106" s="55">
        <v>43474</v>
      </c>
      <c r="D106" s="56" t="s">
        <v>159</v>
      </c>
      <c r="E106" s="39"/>
      <c r="F106" s="39"/>
      <c r="G106" s="39"/>
      <c r="H106" s="122">
        <f>I106*1000</f>
        <v>717.6666666666689</v>
      </c>
      <c r="I106" s="54">
        <f>+AVERAGE(I103:I105)</f>
        <v>0.7176666666666689</v>
      </c>
      <c r="J106" s="39" t="s">
        <v>117</v>
      </c>
    </row>
    <row r="107" spans="1:10" x14ac:dyDescent="0.35">
      <c r="A107" s="2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0</v>
      </c>
      <c r="B107" s="10" t="str">
        <f t="shared" si="6"/>
        <v>434810</v>
      </c>
      <c r="C107" s="55">
        <v>43481</v>
      </c>
      <c r="D107" s="57" t="s">
        <v>142</v>
      </c>
      <c r="E107" s="39">
        <v>0.61639999999999995</v>
      </c>
      <c r="F107" s="39">
        <v>0.62680000000000002</v>
      </c>
      <c r="G107" s="39">
        <v>30</v>
      </c>
      <c r="H107" s="122">
        <f t="shared" si="7"/>
        <v>346.66666666666924</v>
      </c>
      <c r="I107" s="28">
        <f t="shared" si="5"/>
        <v>0.34666666666666923</v>
      </c>
      <c r="J107" s="39" t="s">
        <v>139</v>
      </c>
    </row>
    <row r="108" spans="1:10" x14ac:dyDescent="0.35">
      <c r="A108" s="2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0</v>
      </c>
      <c r="B108" s="10" t="str">
        <f t="shared" si="6"/>
        <v>434810</v>
      </c>
      <c r="C108" s="55">
        <v>43481</v>
      </c>
      <c r="D108" s="57" t="s">
        <v>144</v>
      </c>
      <c r="E108" s="39">
        <v>0.61140000000000005</v>
      </c>
      <c r="F108" s="39">
        <v>0.62309999999999999</v>
      </c>
      <c r="G108" s="39">
        <v>30</v>
      </c>
      <c r="H108" s="122">
        <f t="shared" si="7"/>
        <v>389.99999999999778</v>
      </c>
      <c r="I108" s="28">
        <f t="shared" si="5"/>
        <v>0.38999999999999779</v>
      </c>
      <c r="J108" s="39" t="s">
        <v>139</v>
      </c>
    </row>
    <row r="109" spans="1:10" x14ac:dyDescent="0.35">
      <c r="A109" s="2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0</v>
      </c>
      <c r="B109" s="10" t="str">
        <f t="shared" si="6"/>
        <v>434810</v>
      </c>
      <c r="C109" s="55">
        <v>43481</v>
      </c>
      <c r="D109" s="57" t="s">
        <v>143</v>
      </c>
      <c r="E109" s="39">
        <v>0.60419999999999996</v>
      </c>
      <c r="F109" s="39">
        <v>0.61539999999999995</v>
      </c>
      <c r="G109" s="39">
        <v>30</v>
      </c>
      <c r="H109" s="122">
        <f t="shared" si="7"/>
        <v>373.33333333333297</v>
      </c>
      <c r="I109" s="28">
        <f t="shared" si="5"/>
        <v>0.37333333333333296</v>
      </c>
      <c r="J109" s="39" t="s">
        <v>139</v>
      </c>
    </row>
    <row r="110" spans="1:10" x14ac:dyDescent="0.35">
      <c r="A110" s="2" t="str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F</v>
      </c>
      <c r="B110" s="10" t="str">
        <f t="shared" si="6"/>
        <v>43481F</v>
      </c>
      <c r="C110" s="55">
        <v>43481</v>
      </c>
      <c r="D110" s="56" t="s">
        <v>94</v>
      </c>
      <c r="E110" s="39"/>
      <c r="F110" s="39"/>
      <c r="G110" s="39"/>
      <c r="H110" s="122">
        <f t="shared" si="7"/>
        <v>369.99999999999994</v>
      </c>
      <c r="I110" s="54">
        <f>+AVERAGE(I107:I109)</f>
        <v>0.36999999999999994</v>
      </c>
      <c r="J110" s="39" t="s">
        <v>139</v>
      </c>
    </row>
    <row r="111" spans="1:10" x14ac:dyDescent="0.35">
      <c r="A111" s="2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0</v>
      </c>
      <c r="B111" s="10" t="str">
        <f t="shared" si="6"/>
        <v>434810</v>
      </c>
      <c r="C111" s="55">
        <v>43481</v>
      </c>
      <c r="D111" s="57" t="s">
        <v>145</v>
      </c>
      <c r="E111" s="39">
        <v>0.60719999999999996</v>
      </c>
      <c r="F111" s="39">
        <v>0.68059999999999998</v>
      </c>
      <c r="G111" s="39">
        <v>100</v>
      </c>
      <c r="H111" s="122">
        <f t="shared" si="7"/>
        <v>734.00000000000023</v>
      </c>
      <c r="I111" s="28">
        <f t="shared" si="5"/>
        <v>0.73400000000000021</v>
      </c>
      <c r="J111" s="39" t="s">
        <v>139</v>
      </c>
    </row>
    <row r="112" spans="1:10" x14ac:dyDescent="0.35">
      <c r="A112" s="2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0</v>
      </c>
      <c r="B112" s="10" t="str">
        <f t="shared" si="6"/>
        <v>434810</v>
      </c>
      <c r="C112" s="55">
        <v>43481</v>
      </c>
      <c r="D112" s="57" t="s">
        <v>146</v>
      </c>
      <c r="E112" s="39">
        <v>0.6048</v>
      </c>
      <c r="F112" s="39">
        <v>0.69479999999999997</v>
      </c>
      <c r="G112" s="39">
        <v>100</v>
      </c>
      <c r="H112" s="122">
        <f t="shared" si="7"/>
        <v>899.99999999999966</v>
      </c>
      <c r="I112" s="28">
        <f t="shared" si="5"/>
        <v>0.89999999999999969</v>
      </c>
      <c r="J112" s="39" t="s">
        <v>139</v>
      </c>
    </row>
    <row r="113" spans="1:10" x14ac:dyDescent="0.35">
      <c r="A113" s="2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0</v>
      </c>
      <c r="B113" s="10" t="str">
        <f t="shared" si="6"/>
        <v>434810</v>
      </c>
      <c r="C113" s="55">
        <v>43481</v>
      </c>
      <c r="D113" s="57" t="s">
        <v>147</v>
      </c>
      <c r="E113" s="39">
        <v>0.60589999999999999</v>
      </c>
      <c r="F113" s="39">
        <v>0.68600000000000005</v>
      </c>
      <c r="G113" s="39">
        <v>100</v>
      </c>
      <c r="H113" s="122">
        <f t="shared" si="7"/>
        <v>801.00000000000057</v>
      </c>
      <c r="I113" s="28">
        <f t="shared" si="5"/>
        <v>0.8010000000000006</v>
      </c>
      <c r="J113" s="39" t="s">
        <v>139</v>
      </c>
    </row>
    <row r="114" spans="1:10" x14ac:dyDescent="0.35">
      <c r="A114" s="2" t="str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I</v>
      </c>
      <c r="B114" s="10" t="str">
        <f t="shared" si="6"/>
        <v>43481I</v>
      </c>
      <c r="C114" s="55">
        <v>43481</v>
      </c>
      <c r="D114" s="56" t="s">
        <v>98</v>
      </c>
      <c r="E114" s="39"/>
      <c r="F114" s="39"/>
      <c r="G114" s="39"/>
      <c r="H114" s="122">
        <f t="shared" si="7"/>
        <v>811.66666666666686</v>
      </c>
      <c r="I114" s="54">
        <f>+AVERAGE(I111:I113)</f>
        <v>0.81166666666666687</v>
      </c>
      <c r="J114" s="39" t="s">
        <v>139</v>
      </c>
    </row>
    <row r="115" spans="1:10" x14ac:dyDescent="0.35">
      <c r="A115" s="2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0</v>
      </c>
      <c r="B115" s="10" t="str">
        <f t="shared" si="6"/>
        <v>434890</v>
      </c>
      <c r="C115" s="55">
        <v>43489</v>
      </c>
      <c r="D115" s="39" t="s">
        <v>168</v>
      </c>
      <c r="E115" s="39">
        <v>0.59240000000000004</v>
      </c>
      <c r="F115" s="39">
        <v>0.59840000000000004</v>
      </c>
      <c r="G115" s="39">
        <v>10</v>
      </c>
      <c r="H115" s="122">
        <f t="shared" si="7"/>
        <v>600.00000000000057</v>
      </c>
      <c r="I115" s="28">
        <f t="shared" si="5"/>
        <v>0.60000000000000053</v>
      </c>
      <c r="J115" s="39" t="s">
        <v>139</v>
      </c>
    </row>
    <row r="116" spans="1:10" x14ac:dyDescent="0.35">
      <c r="A116" s="2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0</v>
      </c>
      <c r="B116" s="10" t="str">
        <f t="shared" si="6"/>
        <v>434890</v>
      </c>
      <c r="C116" s="55">
        <v>43489</v>
      </c>
      <c r="D116" s="39" t="s">
        <v>169</v>
      </c>
      <c r="E116" s="39">
        <v>0.59030000000000005</v>
      </c>
      <c r="F116" s="39">
        <v>0.59640000000000004</v>
      </c>
      <c r="G116" s="39">
        <v>10</v>
      </c>
      <c r="H116" s="122">
        <f t="shared" si="7"/>
        <v>609.99999999999943</v>
      </c>
      <c r="I116" s="28">
        <f t="shared" si="5"/>
        <v>0.60999999999999943</v>
      </c>
      <c r="J116" s="39" t="s">
        <v>139</v>
      </c>
    </row>
    <row r="117" spans="1:10" x14ac:dyDescent="0.35">
      <c r="A117" s="2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0</v>
      </c>
      <c r="B117" s="10" t="str">
        <f t="shared" si="6"/>
        <v>434890</v>
      </c>
      <c r="C117" s="55">
        <v>43489</v>
      </c>
      <c r="D117" s="39" t="s">
        <v>170</v>
      </c>
      <c r="E117" s="39">
        <v>0.60040000000000004</v>
      </c>
      <c r="F117" s="39">
        <v>0.60670000000000002</v>
      </c>
      <c r="G117" s="39">
        <v>10</v>
      </c>
      <c r="H117" s="122">
        <f t="shared" si="7"/>
        <v>629.99999999999727</v>
      </c>
      <c r="I117" s="28">
        <f t="shared" si="5"/>
        <v>0.62999999999999723</v>
      </c>
      <c r="J117" s="39" t="s">
        <v>139</v>
      </c>
    </row>
    <row r="118" spans="1:10" x14ac:dyDescent="0.35">
      <c r="A118" s="2" t="str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C</v>
      </c>
      <c r="B118" s="10" t="str">
        <f t="shared" si="6"/>
        <v>43489C</v>
      </c>
      <c r="C118" s="55">
        <v>43489</v>
      </c>
      <c r="D118" s="56" t="s">
        <v>96</v>
      </c>
      <c r="E118" s="39"/>
      <c r="F118" s="39"/>
      <c r="G118" s="39"/>
      <c r="H118" s="122">
        <f t="shared" si="7"/>
        <v>613.33333333333235</v>
      </c>
      <c r="I118" s="54">
        <f>+AVERAGE(I115:I117)</f>
        <v>0.6133333333333324</v>
      </c>
      <c r="J118" s="39" t="s">
        <v>139</v>
      </c>
    </row>
    <row r="119" spans="1:10" x14ac:dyDescent="0.35">
      <c r="A119" s="2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0</v>
      </c>
      <c r="B119" s="10" t="str">
        <f t="shared" si="6"/>
        <v>434890</v>
      </c>
      <c r="C119" s="55">
        <v>43489</v>
      </c>
      <c r="D119" s="39" t="s">
        <v>171</v>
      </c>
      <c r="E119" s="39">
        <v>0.60660000000000003</v>
      </c>
      <c r="F119" s="39">
        <v>0.61539999999999995</v>
      </c>
      <c r="G119" s="39">
        <v>30</v>
      </c>
      <c r="H119" s="122">
        <f t="shared" si="7"/>
        <v>293.33333333333064</v>
      </c>
      <c r="I119" s="28">
        <f t="shared" si="5"/>
        <v>0.29333333333333061</v>
      </c>
      <c r="J119" s="39" t="s">
        <v>139</v>
      </c>
    </row>
    <row r="120" spans="1:10" x14ac:dyDescent="0.35">
      <c r="A120" s="2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0</v>
      </c>
      <c r="B120" s="10" t="str">
        <f t="shared" si="6"/>
        <v>434890</v>
      </c>
      <c r="C120" s="55">
        <v>43489</v>
      </c>
      <c r="D120" s="39" t="s">
        <v>172</v>
      </c>
      <c r="E120" s="39">
        <v>0.60729999999999995</v>
      </c>
      <c r="F120" s="39">
        <v>0.61439999999999995</v>
      </c>
      <c r="G120" s="39">
        <v>30</v>
      </c>
      <c r="H120" s="122">
        <f t="shared" si="7"/>
        <v>236.66666666666652</v>
      </c>
      <c r="I120" s="28">
        <f t="shared" si="5"/>
        <v>0.23666666666666653</v>
      </c>
      <c r="J120" s="39" t="s">
        <v>139</v>
      </c>
    </row>
    <row r="121" spans="1:10" x14ac:dyDescent="0.35">
      <c r="A121" s="2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0</v>
      </c>
      <c r="B121" s="10" t="str">
        <f t="shared" si="6"/>
        <v>434890</v>
      </c>
      <c r="C121" s="55">
        <v>43489</v>
      </c>
      <c r="D121" s="39" t="s">
        <v>173</v>
      </c>
      <c r="E121" s="39">
        <v>0.60619999999999996</v>
      </c>
      <c r="F121" s="39">
        <v>0.61339999999999995</v>
      </c>
      <c r="G121" s="39">
        <v>30</v>
      </c>
      <c r="H121" s="122">
        <f t="shared" si="7"/>
        <v>239.99999999999946</v>
      </c>
      <c r="I121" s="28">
        <f t="shared" si="5"/>
        <v>0.23999999999999946</v>
      </c>
      <c r="J121" s="39" t="s">
        <v>139</v>
      </c>
    </row>
    <row r="122" spans="1:10" x14ac:dyDescent="0.35">
      <c r="A122" s="2" t="str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D</v>
      </c>
      <c r="B122" s="10" t="str">
        <f t="shared" si="6"/>
        <v>43489D</v>
      </c>
      <c r="C122" s="55">
        <v>43489</v>
      </c>
      <c r="D122" s="56" t="s">
        <v>63</v>
      </c>
      <c r="E122" s="39"/>
      <c r="F122" s="39"/>
      <c r="G122" s="39"/>
      <c r="H122" s="122">
        <f t="shared" si="7"/>
        <v>256.66666666666555</v>
      </c>
      <c r="I122" s="54">
        <f>+AVERAGE(I119:I121)</f>
        <v>0.25666666666666554</v>
      </c>
      <c r="J122" s="39" t="s">
        <v>139</v>
      </c>
    </row>
    <row r="123" spans="1:10" x14ac:dyDescent="0.35">
      <c r="A123" s="2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0</v>
      </c>
      <c r="B123" s="10" t="str">
        <f t="shared" si="6"/>
        <v>434890</v>
      </c>
      <c r="C123" s="55">
        <v>43489</v>
      </c>
      <c r="D123" s="57" t="s">
        <v>142</v>
      </c>
      <c r="E123" s="39">
        <v>0.60160000000000002</v>
      </c>
      <c r="F123" s="39">
        <v>0.61409999999999998</v>
      </c>
      <c r="G123" s="39">
        <v>30</v>
      </c>
      <c r="H123" s="122">
        <f t="shared" si="7"/>
        <v>416.66666666666521</v>
      </c>
      <c r="I123" s="28">
        <f t="shared" si="5"/>
        <v>0.41666666666666519</v>
      </c>
      <c r="J123" s="39" t="s">
        <v>139</v>
      </c>
    </row>
    <row r="124" spans="1:10" x14ac:dyDescent="0.35">
      <c r="A124" s="2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0</v>
      </c>
      <c r="B124" s="10" t="str">
        <f t="shared" si="6"/>
        <v>434890</v>
      </c>
      <c r="C124" s="55">
        <v>43489</v>
      </c>
      <c r="D124" s="57" t="s">
        <v>144</v>
      </c>
      <c r="E124" s="39">
        <v>0.61029999999999995</v>
      </c>
      <c r="F124" s="39">
        <v>0.62309999999999999</v>
      </c>
      <c r="G124" s="39">
        <v>30</v>
      </c>
      <c r="H124" s="122">
        <f t="shared" si="7"/>
        <v>426.66666666666782</v>
      </c>
      <c r="I124" s="28">
        <f t="shared" si="5"/>
        <v>0.4266666666666678</v>
      </c>
      <c r="J124" s="39" t="s">
        <v>139</v>
      </c>
    </row>
    <row r="125" spans="1:10" x14ac:dyDescent="0.35">
      <c r="A125" s="2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0</v>
      </c>
      <c r="B125" s="10" t="str">
        <f t="shared" si="6"/>
        <v>434890</v>
      </c>
      <c r="C125" s="55">
        <v>43489</v>
      </c>
      <c r="D125" s="57" t="s">
        <v>143</v>
      </c>
      <c r="E125" s="39">
        <v>0.60960000000000003</v>
      </c>
      <c r="F125" s="39">
        <v>0.62160000000000004</v>
      </c>
      <c r="G125" s="39">
        <v>30</v>
      </c>
      <c r="H125" s="122">
        <f t="shared" si="7"/>
        <v>400.00000000000034</v>
      </c>
      <c r="I125" s="28">
        <f t="shared" si="5"/>
        <v>0.40000000000000036</v>
      </c>
      <c r="J125" s="39" t="s">
        <v>139</v>
      </c>
    </row>
    <row r="126" spans="1:10" x14ac:dyDescent="0.35">
      <c r="A126" s="2" t="str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F</v>
      </c>
      <c r="B126" s="10" t="str">
        <f t="shared" si="6"/>
        <v>43489F</v>
      </c>
      <c r="C126" s="55">
        <v>43489</v>
      </c>
      <c r="D126" s="56" t="s">
        <v>94</v>
      </c>
      <c r="E126" s="39"/>
      <c r="F126" s="39"/>
      <c r="G126" s="39"/>
      <c r="H126" s="122">
        <f t="shared" si="7"/>
        <v>414.44444444444446</v>
      </c>
      <c r="I126" s="54">
        <f>+AVERAGE(I123:I125)</f>
        <v>0.41444444444444445</v>
      </c>
      <c r="J126" s="39" t="s">
        <v>139</v>
      </c>
    </row>
    <row r="127" spans="1:10" x14ac:dyDescent="0.35">
      <c r="A127" s="2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0</v>
      </c>
      <c r="B127" s="10" t="str">
        <f t="shared" si="6"/>
        <v>434890</v>
      </c>
      <c r="C127" s="55">
        <v>43489</v>
      </c>
      <c r="D127" s="39" t="s">
        <v>155</v>
      </c>
      <c r="E127" s="39">
        <v>0.60219999999999996</v>
      </c>
      <c r="F127" s="39">
        <v>0.60719999999999996</v>
      </c>
      <c r="G127" s="39">
        <v>150</v>
      </c>
      <c r="H127" s="122">
        <f t="shared" si="7"/>
        <v>33.333333333333364</v>
      </c>
      <c r="I127" s="28">
        <f t="shared" si="5"/>
        <v>3.3333333333333361E-2</v>
      </c>
      <c r="J127" s="39" t="s">
        <v>139</v>
      </c>
    </row>
    <row r="128" spans="1:10" x14ac:dyDescent="0.35">
      <c r="A128" s="2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0</v>
      </c>
      <c r="B128" s="10" t="str">
        <f t="shared" si="6"/>
        <v>434890</v>
      </c>
      <c r="C128" s="55">
        <v>43489</v>
      </c>
      <c r="D128" s="39" t="s">
        <v>156</v>
      </c>
      <c r="E128" s="39">
        <v>0.59930000000000005</v>
      </c>
      <c r="F128" s="39">
        <v>0.60460000000000003</v>
      </c>
      <c r="G128" s="39">
        <v>150</v>
      </c>
      <c r="H128" s="122">
        <f t="shared" si="7"/>
        <v>35.333333333333144</v>
      </c>
      <c r="I128" s="28">
        <f t="shared" si="5"/>
        <v>3.533333333333314E-2</v>
      </c>
      <c r="J128" s="39" t="s">
        <v>139</v>
      </c>
    </row>
    <row r="129" spans="1:10" x14ac:dyDescent="0.35">
      <c r="A129" s="2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0</v>
      </c>
      <c r="B129" s="10" t="str">
        <f t="shared" si="6"/>
        <v>434890</v>
      </c>
      <c r="C129" s="55">
        <v>43489</v>
      </c>
      <c r="D129" s="39" t="s">
        <v>157</v>
      </c>
      <c r="E129" s="39">
        <v>0.60350000000000004</v>
      </c>
      <c r="F129" s="39">
        <v>0.60909999999999997</v>
      </c>
      <c r="G129" s="39">
        <v>150</v>
      </c>
      <c r="H129" s="122">
        <f t="shared" si="7"/>
        <v>37.333333333332924</v>
      </c>
      <c r="I129" s="28">
        <f t="shared" si="5"/>
        <v>3.7333333333332927E-2</v>
      </c>
      <c r="J129" s="39" t="s">
        <v>139</v>
      </c>
    </row>
    <row r="130" spans="1:10" x14ac:dyDescent="0.35">
      <c r="A130" s="2" t="str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H</v>
      </c>
      <c r="B130" s="10" t="str">
        <f t="shared" si="6"/>
        <v>43489H</v>
      </c>
      <c r="C130" s="55">
        <v>43489</v>
      </c>
      <c r="D130" s="56" t="s">
        <v>97</v>
      </c>
      <c r="E130" s="39"/>
      <c r="F130" s="39"/>
      <c r="G130" s="39"/>
      <c r="H130" s="122">
        <f t="shared" si="7"/>
        <v>35.333333333333144</v>
      </c>
      <c r="I130" s="54">
        <f>+AVERAGE(I127:I129)</f>
        <v>3.533333333333314E-2</v>
      </c>
      <c r="J130" s="39" t="s">
        <v>139</v>
      </c>
    </row>
    <row r="131" spans="1:10" x14ac:dyDescent="0.35">
      <c r="A131" s="2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0</v>
      </c>
      <c r="B131" s="10" t="str">
        <f t="shared" si="6"/>
        <v>434890</v>
      </c>
      <c r="C131" s="55">
        <v>43489</v>
      </c>
      <c r="D131" s="39" t="s">
        <v>145</v>
      </c>
      <c r="E131" s="39">
        <v>0.60489999999999999</v>
      </c>
      <c r="F131" s="39">
        <v>0.68479999999999996</v>
      </c>
      <c r="G131" s="39">
        <v>100</v>
      </c>
      <c r="H131" s="122">
        <f t="shared" si="7"/>
        <v>798.99999999999966</v>
      </c>
      <c r="I131" s="28">
        <f t="shared" si="5"/>
        <v>0.79899999999999971</v>
      </c>
      <c r="J131" s="39" t="s">
        <v>139</v>
      </c>
    </row>
    <row r="132" spans="1:10" x14ac:dyDescent="0.35">
      <c r="A132" s="2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0</v>
      </c>
      <c r="B132" s="10" t="str">
        <f t="shared" si="6"/>
        <v>434890</v>
      </c>
      <c r="C132" s="55">
        <v>43489</v>
      </c>
      <c r="D132" s="39" t="s">
        <v>146</v>
      </c>
      <c r="E132" s="39">
        <v>0.60960000000000003</v>
      </c>
      <c r="F132" s="39">
        <v>0.65190000000000003</v>
      </c>
      <c r="G132" s="39">
        <v>100</v>
      </c>
      <c r="H132" s="122">
        <f t="shared" si="7"/>
        <v>423.00000000000006</v>
      </c>
      <c r="I132" s="28">
        <f t="shared" si="5"/>
        <v>0.42300000000000004</v>
      </c>
      <c r="J132" s="39" t="s">
        <v>139</v>
      </c>
    </row>
    <row r="133" spans="1:10" x14ac:dyDescent="0.35">
      <c r="A133" s="2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0</v>
      </c>
      <c r="B133" s="10" t="str">
        <f t="shared" si="6"/>
        <v>434890</v>
      </c>
      <c r="C133" s="55">
        <v>43489</v>
      </c>
      <c r="D133" s="39" t="s">
        <v>147</v>
      </c>
      <c r="E133" s="39">
        <v>0.60289999999999999</v>
      </c>
      <c r="F133" s="39">
        <v>0.67789999999999995</v>
      </c>
      <c r="G133" s="39">
        <v>100</v>
      </c>
      <c r="H133" s="122">
        <f t="shared" si="7"/>
        <v>749.99999999999955</v>
      </c>
      <c r="I133" s="28">
        <f t="shared" si="5"/>
        <v>0.74999999999999956</v>
      </c>
      <c r="J133" s="39" t="s">
        <v>139</v>
      </c>
    </row>
    <row r="134" spans="1:10" x14ac:dyDescent="0.35">
      <c r="A134" s="2" t="str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I</v>
      </c>
      <c r="B134" s="10" t="str">
        <f t="shared" si="6"/>
        <v>43489I</v>
      </c>
      <c r="C134" s="55">
        <v>43489</v>
      </c>
      <c r="D134" s="56" t="s">
        <v>98</v>
      </c>
      <c r="E134" s="39"/>
      <c r="F134" s="39"/>
      <c r="G134" s="39"/>
      <c r="H134" s="122">
        <f t="shared" si="7"/>
        <v>657.33333333333314</v>
      </c>
      <c r="I134" s="54">
        <f>+AVERAGE(I131:I133)</f>
        <v>0.6573333333333331</v>
      </c>
      <c r="J134" s="39" t="s">
        <v>139</v>
      </c>
    </row>
    <row r="135" spans="1:10" x14ac:dyDescent="0.35">
      <c r="A135" s="2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0</v>
      </c>
      <c r="B135" s="10" t="str">
        <f t="shared" si="6"/>
        <v>435020</v>
      </c>
      <c r="C135" s="55">
        <v>43502</v>
      </c>
      <c r="D135" s="39" t="s">
        <v>168</v>
      </c>
      <c r="E135" s="39">
        <v>0.59379999999999999</v>
      </c>
      <c r="F135" s="39">
        <v>0.61080000000000001</v>
      </c>
      <c r="G135" s="39">
        <v>10</v>
      </c>
      <c r="H135" s="122">
        <f t="shared" si="7"/>
        <v>1700.0000000000016</v>
      </c>
      <c r="I135" s="28">
        <f t="shared" si="5"/>
        <v>1.7000000000000015</v>
      </c>
      <c r="J135" s="39" t="s">
        <v>139</v>
      </c>
    </row>
    <row r="136" spans="1:10" x14ac:dyDescent="0.35">
      <c r="A136" s="2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0</v>
      </c>
      <c r="B136" s="10" t="str">
        <f t="shared" si="6"/>
        <v>435020</v>
      </c>
      <c r="C136" s="55">
        <v>43502</v>
      </c>
      <c r="D136" s="39" t="s">
        <v>169</v>
      </c>
      <c r="E136" s="39">
        <v>0.59189999999999998</v>
      </c>
      <c r="F136" s="39">
        <v>0.60560000000000003</v>
      </c>
      <c r="G136" s="39">
        <v>10</v>
      </c>
      <c r="H136" s="122">
        <f t="shared" si="7"/>
        <v>1370.0000000000045</v>
      </c>
      <c r="I136" s="28">
        <f t="shared" si="5"/>
        <v>1.3700000000000045</v>
      </c>
      <c r="J136" s="39" t="s">
        <v>139</v>
      </c>
    </row>
    <row r="137" spans="1:10" x14ac:dyDescent="0.35">
      <c r="A137" s="2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0</v>
      </c>
      <c r="B137" s="10" t="str">
        <f t="shared" si="6"/>
        <v>435020</v>
      </c>
      <c r="C137" s="55">
        <v>43502</v>
      </c>
      <c r="D137" s="39" t="s">
        <v>170</v>
      </c>
      <c r="E137" s="39">
        <v>0.5998</v>
      </c>
      <c r="F137" s="39">
        <v>0.61380000000000001</v>
      </c>
      <c r="G137" s="39">
        <v>10</v>
      </c>
      <c r="H137" s="122">
        <f t="shared" si="7"/>
        <v>1400.0000000000011</v>
      </c>
      <c r="I137" s="28">
        <f t="shared" si="5"/>
        <v>1.4000000000000012</v>
      </c>
      <c r="J137" s="39" t="s">
        <v>139</v>
      </c>
    </row>
    <row r="138" spans="1:10" x14ac:dyDescent="0.35">
      <c r="A138" s="2" t="str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C</v>
      </c>
      <c r="B138" s="10" t="str">
        <f t="shared" si="6"/>
        <v>43502C</v>
      </c>
      <c r="C138" s="55">
        <v>43502</v>
      </c>
      <c r="D138" s="56" t="s">
        <v>96</v>
      </c>
      <c r="E138" s="39"/>
      <c r="F138" s="39"/>
      <c r="G138" s="39"/>
      <c r="H138" s="122">
        <f t="shared" si="7"/>
        <v>1490.0000000000027</v>
      </c>
      <c r="I138" s="54">
        <f>+AVERAGE(I135:I137)</f>
        <v>1.4900000000000027</v>
      </c>
      <c r="J138" s="39" t="s">
        <v>139</v>
      </c>
    </row>
    <row r="139" spans="1:10" x14ac:dyDescent="0.35">
      <c r="A139" s="2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0</v>
      </c>
      <c r="B139" s="10" t="str">
        <f t="shared" si="6"/>
        <v>435020</v>
      </c>
      <c r="C139" s="55">
        <v>43502</v>
      </c>
      <c r="D139" s="39" t="s">
        <v>171</v>
      </c>
      <c r="E139" s="39">
        <v>0.60640000000000005</v>
      </c>
      <c r="F139" s="39">
        <v>0.61529999999999996</v>
      </c>
      <c r="G139" s="39">
        <v>10</v>
      </c>
      <c r="H139" s="122">
        <f t="shared" si="7"/>
        <v>889.99999999999079</v>
      </c>
      <c r="I139" s="28">
        <f t="shared" si="5"/>
        <v>0.8899999999999908</v>
      </c>
      <c r="J139" s="39" t="s">
        <v>139</v>
      </c>
    </row>
    <row r="140" spans="1:10" x14ac:dyDescent="0.35">
      <c r="A140" s="2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0</v>
      </c>
      <c r="B140" s="10" t="str">
        <f t="shared" si="6"/>
        <v>435020</v>
      </c>
      <c r="C140" s="55">
        <v>43502</v>
      </c>
      <c r="D140" s="39" t="s">
        <v>172</v>
      </c>
      <c r="E140" s="39">
        <v>0.60670000000000002</v>
      </c>
      <c r="F140" s="39">
        <v>0.61550000000000005</v>
      </c>
      <c r="G140" s="39">
        <v>10</v>
      </c>
      <c r="H140" s="122">
        <f t="shared" si="7"/>
        <v>880.00000000000296</v>
      </c>
      <c r="I140" s="28">
        <f t="shared" si="5"/>
        <v>0.880000000000003</v>
      </c>
      <c r="J140" s="39" t="s">
        <v>139</v>
      </c>
    </row>
    <row r="141" spans="1:10" x14ac:dyDescent="0.35">
      <c r="A141" s="2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0</v>
      </c>
      <c r="B141" s="10" t="str">
        <f t="shared" si="6"/>
        <v>435020</v>
      </c>
      <c r="C141" s="55">
        <v>43502</v>
      </c>
      <c r="D141" s="39" t="s">
        <v>173</v>
      </c>
      <c r="E141" s="39">
        <v>0.60580000000000001</v>
      </c>
      <c r="F141" s="39">
        <v>0.61309999999999998</v>
      </c>
      <c r="G141" s="39">
        <v>10</v>
      </c>
      <c r="H141" s="122">
        <f t="shared" si="7"/>
        <v>729.99999999999727</v>
      </c>
      <c r="I141" s="28">
        <f t="shared" si="5"/>
        <v>0.72999999999999732</v>
      </c>
      <c r="J141" s="39" t="s">
        <v>139</v>
      </c>
    </row>
    <row r="142" spans="1:10" x14ac:dyDescent="0.35">
      <c r="A142" s="2" t="str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D</v>
      </c>
      <c r="B142" s="10" t="str">
        <f t="shared" si="6"/>
        <v>43502D</v>
      </c>
      <c r="C142" s="55">
        <v>43502</v>
      </c>
      <c r="D142" s="56" t="s">
        <v>63</v>
      </c>
      <c r="E142" s="39"/>
      <c r="F142" s="39"/>
      <c r="G142" s="39"/>
      <c r="H142" s="122">
        <f t="shared" si="7"/>
        <v>833.33333333333042</v>
      </c>
      <c r="I142" s="54">
        <f>+AVERAGE(I139:I141)</f>
        <v>0.83333333333333037</v>
      </c>
      <c r="J142" s="39" t="s">
        <v>139</v>
      </c>
    </row>
    <row r="143" spans="1:10" x14ac:dyDescent="0.35">
      <c r="A143" s="2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0</v>
      </c>
      <c r="B143" s="10" t="str">
        <f t="shared" si="6"/>
        <v>435020</v>
      </c>
      <c r="C143" s="55">
        <v>43502</v>
      </c>
      <c r="D143" s="39" t="s">
        <v>174</v>
      </c>
      <c r="E143" s="39">
        <v>0.60009999999999997</v>
      </c>
      <c r="F143" s="39">
        <v>0.61850000000000005</v>
      </c>
      <c r="G143" s="39">
        <v>20</v>
      </c>
      <c r="H143" s="122">
        <f t="shared" si="7"/>
        <v>920.00000000000409</v>
      </c>
      <c r="I143" s="28">
        <f t="shared" si="5"/>
        <v>0.92000000000000415</v>
      </c>
      <c r="J143" s="39" t="s">
        <v>139</v>
      </c>
    </row>
    <row r="144" spans="1:10" x14ac:dyDescent="0.35">
      <c r="A144" s="2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0</v>
      </c>
      <c r="B144" s="10" t="str">
        <f t="shared" si="6"/>
        <v>435020</v>
      </c>
      <c r="C144" s="55">
        <v>43502</v>
      </c>
      <c r="D144" s="39" t="s">
        <v>175</v>
      </c>
      <c r="E144" s="39">
        <v>0.61060000000000003</v>
      </c>
      <c r="F144" s="39">
        <v>0.63049999999999995</v>
      </c>
      <c r="G144" s="39">
        <v>20</v>
      </c>
      <c r="H144" s="122">
        <f t="shared" si="7"/>
        <v>994.99999999999591</v>
      </c>
      <c r="I144" s="28">
        <f t="shared" si="5"/>
        <v>0.99499999999999589</v>
      </c>
      <c r="J144" s="39" t="s">
        <v>139</v>
      </c>
    </row>
    <row r="145" spans="1:10" x14ac:dyDescent="0.35">
      <c r="A145" s="2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0</v>
      </c>
      <c r="B145" s="10" t="str">
        <f t="shared" si="6"/>
        <v>435020</v>
      </c>
      <c r="C145" s="55">
        <v>43502</v>
      </c>
      <c r="D145" s="39" t="s">
        <v>176</v>
      </c>
      <c r="E145" s="39">
        <v>0.60919999999999996</v>
      </c>
      <c r="F145" s="39">
        <v>0.62719999999999998</v>
      </c>
      <c r="G145" s="39">
        <v>20</v>
      </c>
      <c r="H145" s="122">
        <f t="shared" si="7"/>
        <v>900.0000000000008</v>
      </c>
      <c r="I145" s="28">
        <f t="shared" si="5"/>
        <v>0.9000000000000008</v>
      </c>
      <c r="J145" s="39" t="s">
        <v>139</v>
      </c>
    </row>
    <row r="146" spans="1:10" x14ac:dyDescent="0.35">
      <c r="A146" s="2" t="str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E</v>
      </c>
      <c r="B146" s="10" t="str">
        <f t="shared" si="6"/>
        <v>43502E</v>
      </c>
      <c r="C146" s="55">
        <v>43502</v>
      </c>
      <c r="D146" s="56" t="s">
        <v>159</v>
      </c>
      <c r="E146" s="39"/>
      <c r="F146" s="39"/>
      <c r="G146" s="39"/>
      <c r="H146" s="122">
        <f t="shared" si="7"/>
        <v>938.3333333333336</v>
      </c>
      <c r="I146" s="54">
        <f>+AVERAGE(I143:I145)</f>
        <v>0.93833333333333357</v>
      </c>
      <c r="J146" s="39" t="s">
        <v>139</v>
      </c>
    </row>
    <row r="147" spans="1:10" x14ac:dyDescent="0.35">
      <c r="A147" s="2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0</v>
      </c>
      <c r="B147" s="10" t="str">
        <f t="shared" si="6"/>
        <v>435020</v>
      </c>
      <c r="C147" s="55">
        <v>43502</v>
      </c>
      <c r="D147" s="57" t="s">
        <v>142</v>
      </c>
      <c r="E147" s="39">
        <v>0.60289999999999999</v>
      </c>
      <c r="F147" s="39">
        <v>0.61890000000000001</v>
      </c>
      <c r="G147" s="39">
        <v>30</v>
      </c>
      <c r="H147" s="122">
        <f t="shared" si="7"/>
        <v>533.33333333333383</v>
      </c>
      <c r="I147" s="28">
        <f t="shared" si="5"/>
        <v>0.53333333333333377</v>
      </c>
      <c r="J147" s="39" t="s">
        <v>139</v>
      </c>
    </row>
    <row r="148" spans="1:10" x14ac:dyDescent="0.35">
      <c r="A148" s="2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0</v>
      </c>
      <c r="B148" s="10" t="str">
        <f t="shared" si="6"/>
        <v>435020</v>
      </c>
      <c r="C148" s="55">
        <v>43502</v>
      </c>
      <c r="D148" s="57" t="s">
        <v>144</v>
      </c>
      <c r="E148" s="39">
        <v>0.59850000000000003</v>
      </c>
      <c r="F148" s="39">
        <v>0.61650000000000005</v>
      </c>
      <c r="G148" s="39">
        <v>30</v>
      </c>
      <c r="H148" s="122">
        <f t="shared" si="7"/>
        <v>600.00000000000057</v>
      </c>
      <c r="I148" s="28">
        <f t="shared" si="5"/>
        <v>0.60000000000000053</v>
      </c>
      <c r="J148" s="39" t="s">
        <v>139</v>
      </c>
    </row>
    <row r="149" spans="1:10" x14ac:dyDescent="0.35">
      <c r="A149" s="2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0</v>
      </c>
      <c r="B149" s="10" t="str">
        <f t="shared" si="6"/>
        <v>435020</v>
      </c>
      <c r="C149" s="55">
        <v>43502</v>
      </c>
      <c r="D149" s="57" t="s">
        <v>143</v>
      </c>
      <c r="E149" s="39">
        <v>0.60409999999999997</v>
      </c>
      <c r="F149" s="39">
        <v>0.61670000000000003</v>
      </c>
      <c r="G149" s="39">
        <v>30</v>
      </c>
      <c r="H149" s="122">
        <f t="shared" si="7"/>
        <v>420.00000000000188</v>
      </c>
      <c r="I149" s="28">
        <f t="shared" si="5"/>
        <v>0.42000000000000187</v>
      </c>
      <c r="J149" s="39" t="s">
        <v>139</v>
      </c>
    </row>
    <row r="150" spans="1:10" x14ac:dyDescent="0.35">
      <c r="A150" s="2" t="str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F</v>
      </c>
      <c r="B150" s="10" t="str">
        <f t="shared" si="6"/>
        <v>43502F</v>
      </c>
      <c r="C150" s="55">
        <v>43502</v>
      </c>
      <c r="D150" s="56" t="s">
        <v>94</v>
      </c>
      <c r="E150" s="39"/>
      <c r="F150" s="39"/>
      <c r="G150" s="39"/>
      <c r="H150" s="122">
        <f t="shared" si="7"/>
        <v>517.77777777777862</v>
      </c>
      <c r="I150" s="54">
        <f>+AVERAGE(I147:I149)</f>
        <v>0.51777777777777867</v>
      </c>
      <c r="J150" s="39" t="s">
        <v>139</v>
      </c>
    </row>
    <row r="151" spans="1:10" x14ac:dyDescent="0.35">
      <c r="A151" s="2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0</v>
      </c>
      <c r="B151" s="10" t="str">
        <f t="shared" si="6"/>
        <v>435020</v>
      </c>
      <c r="C151" s="55">
        <v>43502</v>
      </c>
      <c r="D151" s="39" t="s">
        <v>155</v>
      </c>
      <c r="E151" s="39">
        <v>0.60560000000000003</v>
      </c>
      <c r="F151" s="39">
        <v>0.61539999999999995</v>
      </c>
      <c r="G151" s="39">
        <v>150</v>
      </c>
      <c r="H151" s="122">
        <f t="shared" si="7"/>
        <v>65.333333333332803</v>
      </c>
      <c r="I151" s="28">
        <f t="shared" si="5"/>
        <v>6.5333333333332799E-2</v>
      </c>
      <c r="J151" s="39" t="s">
        <v>139</v>
      </c>
    </row>
    <row r="152" spans="1:10" x14ac:dyDescent="0.35">
      <c r="A152" s="2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0</v>
      </c>
      <c r="B152" s="10" t="str">
        <f t="shared" si="6"/>
        <v>435020</v>
      </c>
      <c r="C152" s="55">
        <v>43502</v>
      </c>
      <c r="D152" s="39" t="s">
        <v>156</v>
      </c>
      <c r="E152" s="39">
        <v>0.60809999999999997</v>
      </c>
      <c r="F152" s="39">
        <v>0.61870000000000003</v>
      </c>
      <c r="G152" s="39">
        <v>150</v>
      </c>
      <c r="H152" s="122">
        <f t="shared" si="7"/>
        <v>70.666666666667027</v>
      </c>
      <c r="I152" s="28">
        <f t="shared" si="5"/>
        <v>7.066666666666703E-2</v>
      </c>
      <c r="J152" s="39" t="s">
        <v>139</v>
      </c>
    </row>
    <row r="153" spans="1:10" x14ac:dyDescent="0.35">
      <c r="A153" s="2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0</v>
      </c>
      <c r="B153" s="10" t="str">
        <f t="shared" si="6"/>
        <v>435020</v>
      </c>
      <c r="C153" s="55">
        <v>43502</v>
      </c>
      <c r="D153" s="39" t="s">
        <v>157</v>
      </c>
      <c r="E153" s="39">
        <v>0.60299999999999998</v>
      </c>
      <c r="F153" s="39">
        <v>0.61339999999999995</v>
      </c>
      <c r="G153" s="39">
        <v>150</v>
      </c>
      <c r="H153" s="2">
        <f t="shared" si="7"/>
        <v>69.333333333333101</v>
      </c>
      <c r="I153" s="28">
        <f t="shared" si="5"/>
        <v>6.9333333333333094E-2</v>
      </c>
      <c r="J153" s="39" t="s">
        <v>139</v>
      </c>
    </row>
    <row r="154" spans="1:10" x14ac:dyDescent="0.35">
      <c r="A154" s="2" t="str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H</v>
      </c>
      <c r="B154" s="10" t="str">
        <f t="shared" ref="B154:B183" si="8">+CONCATENATE(C154,A154)</f>
        <v>43502H</v>
      </c>
      <c r="C154" s="55">
        <v>43502</v>
      </c>
      <c r="D154" s="56" t="s">
        <v>97</v>
      </c>
      <c r="E154" s="39"/>
      <c r="F154" s="39"/>
      <c r="G154" s="39"/>
      <c r="H154" s="122">
        <f t="shared" ref="H154:H185" si="9">I154*1000</f>
        <v>68.444444444444315</v>
      </c>
      <c r="I154" s="54">
        <f>+AVERAGE(I151:I153)</f>
        <v>6.8444444444444308E-2</v>
      </c>
      <c r="J154" s="39" t="s">
        <v>139</v>
      </c>
    </row>
    <row r="155" spans="1:10" x14ac:dyDescent="0.35">
      <c r="A155" s="2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0</v>
      </c>
      <c r="B155" s="10" t="str">
        <f t="shared" si="8"/>
        <v>435090</v>
      </c>
      <c r="C155" s="55">
        <v>43509</v>
      </c>
      <c r="D155" s="57" t="s">
        <v>204</v>
      </c>
      <c r="E155" s="39">
        <v>0.59330000000000005</v>
      </c>
      <c r="F155" s="39">
        <v>0.60470000000000002</v>
      </c>
      <c r="G155" s="39">
        <v>30</v>
      </c>
      <c r="H155" s="122">
        <f t="shared" si="9"/>
        <v>379.99999999999892</v>
      </c>
      <c r="I155" s="28">
        <f>(F155-E155)/G155*1000</f>
        <v>0.37999999999999889</v>
      </c>
      <c r="J155" s="39" t="s">
        <v>139</v>
      </c>
    </row>
    <row r="156" spans="1:10" x14ac:dyDescent="0.35">
      <c r="A156" s="2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0</v>
      </c>
      <c r="B156" s="10" t="str">
        <f t="shared" si="8"/>
        <v>435090</v>
      </c>
      <c r="C156" s="55">
        <v>43509</v>
      </c>
      <c r="D156" s="57" t="s">
        <v>205</v>
      </c>
      <c r="E156" s="39">
        <v>0.59109999999999996</v>
      </c>
      <c r="F156" s="39">
        <v>0.60189999999999999</v>
      </c>
      <c r="G156" s="39">
        <v>30</v>
      </c>
      <c r="H156" s="122">
        <f t="shared" si="9"/>
        <v>360.00000000000102</v>
      </c>
      <c r="I156" s="28">
        <f>(F156-E156)/G156*1000</f>
        <v>0.36000000000000104</v>
      </c>
      <c r="J156" s="39" t="s">
        <v>139</v>
      </c>
    </row>
    <row r="157" spans="1:10" x14ac:dyDescent="0.35">
      <c r="A157" s="2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0</v>
      </c>
      <c r="B157" s="10" t="str">
        <f t="shared" si="8"/>
        <v>435090</v>
      </c>
      <c r="C157" s="55">
        <v>43509</v>
      </c>
      <c r="D157" s="57" t="s">
        <v>206</v>
      </c>
      <c r="E157" s="39">
        <v>0.59989999999999999</v>
      </c>
      <c r="F157" s="39">
        <v>0.61080000000000001</v>
      </c>
      <c r="G157" s="39">
        <v>30</v>
      </c>
      <c r="H157" s="122">
        <f t="shared" si="9"/>
        <v>363.33333333333405</v>
      </c>
      <c r="I157" s="28">
        <f>(F157-E157)/G157*1000</f>
        <v>0.36333333333333406</v>
      </c>
      <c r="J157" s="39" t="s">
        <v>139</v>
      </c>
    </row>
    <row r="158" spans="1:10" s="37" customFormat="1" x14ac:dyDescent="0.35">
      <c r="A158" s="52" t="str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F</v>
      </c>
      <c r="B158" s="53" t="str">
        <f t="shared" si="8"/>
        <v>43509F</v>
      </c>
      <c r="C158" s="87">
        <v>43509</v>
      </c>
      <c r="D158" s="56" t="s">
        <v>94</v>
      </c>
      <c r="E158" s="56"/>
      <c r="F158" s="56"/>
      <c r="G158" s="56"/>
      <c r="H158" s="122">
        <f>I158*1000</f>
        <v>367.777777777778</v>
      </c>
      <c r="I158" s="54">
        <f>+AVERAGE(I155:I157)</f>
        <v>0.36777777777777798</v>
      </c>
      <c r="J158" s="39" t="s">
        <v>139</v>
      </c>
    </row>
    <row r="159" spans="1:10" x14ac:dyDescent="0.35">
      <c r="A159" s="2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0</v>
      </c>
      <c r="B159" s="10" t="str">
        <f t="shared" si="8"/>
        <v>435160</v>
      </c>
      <c r="C159" s="55">
        <v>43516</v>
      </c>
      <c r="D159" s="57" t="s">
        <v>171</v>
      </c>
      <c r="E159" s="39">
        <v>0.59240000000000004</v>
      </c>
      <c r="F159" s="39">
        <v>0.59730000000000005</v>
      </c>
      <c r="G159" s="39">
        <v>30</v>
      </c>
      <c r="H159" s="122">
        <f t="shared" si="9"/>
        <v>163.33333333333385</v>
      </c>
      <c r="I159" s="28">
        <f>(F159-E159)/G159*1000</f>
        <v>0.16333333333333386</v>
      </c>
      <c r="J159" s="39" t="s">
        <v>139</v>
      </c>
    </row>
    <row r="160" spans="1:10" x14ac:dyDescent="0.35">
      <c r="A160" s="2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0</v>
      </c>
      <c r="B160" s="10" t="str">
        <f t="shared" si="8"/>
        <v>435160</v>
      </c>
      <c r="C160" s="55">
        <v>43516</v>
      </c>
      <c r="D160" s="57" t="s">
        <v>172</v>
      </c>
      <c r="E160" s="39">
        <v>0.59079999999999999</v>
      </c>
      <c r="F160" s="39">
        <v>0.5958</v>
      </c>
      <c r="G160" s="39">
        <v>30</v>
      </c>
      <c r="H160" s="122">
        <f t="shared" si="9"/>
        <v>166.66666666666683</v>
      </c>
      <c r="I160" s="28">
        <f>(F160-E160)/G160*1000</f>
        <v>0.16666666666666682</v>
      </c>
      <c r="J160" s="39" t="s">
        <v>139</v>
      </c>
    </row>
    <row r="161" spans="1:10" x14ac:dyDescent="0.35">
      <c r="A161" s="2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0</v>
      </c>
      <c r="B161" s="10" t="str">
        <f t="shared" si="8"/>
        <v>435160</v>
      </c>
      <c r="C161" s="55">
        <v>43516</v>
      </c>
      <c r="D161" s="57" t="s">
        <v>173</v>
      </c>
      <c r="E161" s="39">
        <v>0.59989999999999999</v>
      </c>
      <c r="F161" s="39">
        <v>0.60489999999999999</v>
      </c>
      <c r="G161" s="39">
        <v>30</v>
      </c>
      <c r="H161" s="122">
        <f t="shared" si="9"/>
        <v>166.66666666666683</v>
      </c>
      <c r="I161" s="28">
        <f>(F161-E161)/G161*1000</f>
        <v>0.16666666666666682</v>
      </c>
      <c r="J161" s="39" t="s">
        <v>139</v>
      </c>
    </row>
    <row r="162" spans="1:10" s="37" customFormat="1" x14ac:dyDescent="0.35">
      <c r="A162" s="52" t="str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D</v>
      </c>
      <c r="B162" s="53" t="str">
        <f t="shared" si="8"/>
        <v>43516D</v>
      </c>
      <c r="C162" s="55">
        <v>43516</v>
      </c>
      <c r="D162" s="56" t="s">
        <v>63</v>
      </c>
      <c r="E162" s="56"/>
      <c r="F162" s="56"/>
      <c r="G162" s="56">
        <v>30</v>
      </c>
      <c r="H162" s="52">
        <f>I162*1000</f>
        <v>165.55555555555583</v>
      </c>
      <c r="I162" s="54">
        <f>+AVERAGE(I159:I161)</f>
        <v>0.16555555555555582</v>
      </c>
      <c r="J162" s="39" t="s">
        <v>139</v>
      </c>
    </row>
    <row r="163" spans="1:10" x14ac:dyDescent="0.35">
      <c r="A163" s="2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0</v>
      </c>
      <c r="B163" s="10" t="str">
        <f t="shared" si="8"/>
        <v>435160</v>
      </c>
      <c r="C163" s="55">
        <v>43516</v>
      </c>
      <c r="D163" s="57" t="s">
        <v>174</v>
      </c>
      <c r="E163" s="39">
        <v>0.60599999999999998</v>
      </c>
      <c r="F163" s="39">
        <v>0.62429999999999997</v>
      </c>
      <c r="G163" s="39">
        <v>30</v>
      </c>
      <c r="H163" s="122">
        <f t="shared" si="9"/>
        <v>609.99999999999943</v>
      </c>
      <c r="I163" s="28">
        <f>(F163-E163)/G163*1000</f>
        <v>0.60999999999999943</v>
      </c>
      <c r="J163" s="39" t="s">
        <v>139</v>
      </c>
    </row>
    <row r="164" spans="1:10" x14ac:dyDescent="0.35">
      <c r="A164" s="2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0</v>
      </c>
      <c r="B164" s="10" t="str">
        <f t="shared" si="8"/>
        <v>435160</v>
      </c>
      <c r="C164" s="55">
        <v>43516</v>
      </c>
      <c r="D164" s="57" t="s">
        <v>175</v>
      </c>
      <c r="E164" s="39">
        <v>0.60650000000000004</v>
      </c>
      <c r="F164" s="39">
        <v>0.62090000000000001</v>
      </c>
      <c r="G164" s="39">
        <v>30</v>
      </c>
      <c r="H164" s="122">
        <f t="shared" si="9"/>
        <v>479.99999999999892</v>
      </c>
      <c r="I164" s="28">
        <f>(F164-E164)/G164*1000</f>
        <v>0.47999999999999893</v>
      </c>
      <c r="J164" s="39" t="s">
        <v>139</v>
      </c>
    </row>
    <row r="165" spans="1:10" x14ac:dyDescent="0.35">
      <c r="A165" s="2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0</v>
      </c>
      <c r="B165" s="10" t="str">
        <f t="shared" si="8"/>
        <v>435160</v>
      </c>
      <c r="C165" s="55">
        <v>43516</v>
      </c>
      <c r="D165" s="57" t="s">
        <v>176</v>
      </c>
      <c r="E165" s="39">
        <v>0.60499999999999998</v>
      </c>
      <c r="F165" s="39">
        <v>0.62319999999999998</v>
      </c>
      <c r="G165" s="39">
        <v>30</v>
      </c>
      <c r="H165" s="122">
        <f t="shared" si="9"/>
        <v>606.66666666666652</v>
      </c>
      <c r="I165" s="28">
        <f>(F165-E165)/G165*1000</f>
        <v>0.60666666666666647</v>
      </c>
      <c r="J165" s="39" t="s">
        <v>139</v>
      </c>
    </row>
    <row r="166" spans="1:10" s="37" customFormat="1" x14ac:dyDescent="0.35">
      <c r="A166" s="52" t="str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E</v>
      </c>
      <c r="B166" s="53" t="str">
        <f t="shared" si="8"/>
        <v>43516E</v>
      </c>
      <c r="C166" s="55">
        <v>43516</v>
      </c>
      <c r="D166" s="56" t="s">
        <v>159</v>
      </c>
      <c r="E166" s="56"/>
      <c r="F166" s="56"/>
      <c r="G166" s="56">
        <v>30</v>
      </c>
      <c r="H166" s="52">
        <f t="shared" si="9"/>
        <v>565.55555555555497</v>
      </c>
      <c r="I166" s="54">
        <f>+AVERAGE(I163:I165)</f>
        <v>0.56555555555555492</v>
      </c>
      <c r="J166" s="39" t="s">
        <v>139</v>
      </c>
    </row>
    <row r="167" spans="1:10" x14ac:dyDescent="0.35">
      <c r="A167" s="2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0</v>
      </c>
      <c r="B167" s="10" t="str">
        <f t="shared" si="8"/>
        <v>435160</v>
      </c>
      <c r="C167" s="55">
        <v>43516</v>
      </c>
      <c r="D167" s="57" t="s">
        <v>204</v>
      </c>
      <c r="E167" s="39">
        <v>0.5998</v>
      </c>
      <c r="F167" s="39">
        <v>0.61229999999999996</v>
      </c>
      <c r="G167" s="39">
        <v>30</v>
      </c>
      <c r="H167" s="122">
        <f t="shared" si="9"/>
        <v>416.66666666666521</v>
      </c>
      <c r="I167" s="28">
        <f>(F167-E167)/G167*1000</f>
        <v>0.41666666666666519</v>
      </c>
      <c r="J167" s="39" t="s">
        <v>139</v>
      </c>
    </row>
    <row r="168" spans="1:10" x14ac:dyDescent="0.35">
      <c r="A168" s="2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0</v>
      </c>
      <c r="B168" s="10" t="str">
        <f t="shared" si="8"/>
        <v>435160</v>
      </c>
      <c r="C168" s="55">
        <v>43516</v>
      </c>
      <c r="D168" s="57" t="s">
        <v>205</v>
      </c>
      <c r="E168" s="39">
        <v>0.61040000000000005</v>
      </c>
      <c r="F168" s="39">
        <v>0.62229999999999996</v>
      </c>
      <c r="G168" s="39">
        <v>30</v>
      </c>
      <c r="H168" s="122">
        <f t="shared" si="9"/>
        <v>396.66666666666373</v>
      </c>
      <c r="I168" s="28">
        <f>(F168-E168)/G168*1000</f>
        <v>0.39666666666666373</v>
      </c>
      <c r="J168" s="39" t="s">
        <v>139</v>
      </c>
    </row>
    <row r="169" spans="1:10" x14ac:dyDescent="0.35">
      <c r="A169" s="2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0</v>
      </c>
      <c r="B169" s="10" t="str">
        <f t="shared" si="8"/>
        <v>435160</v>
      </c>
      <c r="C169" s="55">
        <v>43516</v>
      </c>
      <c r="D169" s="57" t="s">
        <v>206</v>
      </c>
      <c r="E169" s="39">
        <v>0.60899999999999999</v>
      </c>
      <c r="F169" s="39">
        <v>0.62160000000000004</v>
      </c>
      <c r="G169" s="39">
        <v>30</v>
      </c>
      <c r="H169" s="122">
        <f t="shared" si="9"/>
        <v>420.00000000000188</v>
      </c>
      <c r="I169" s="28">
        <f>(F169-E169)/G169*1000</f>
        <v>0.42000000000000187</v>
      </c>
      <c r="J169" s="39" t="s">
        <v>139</v>
      </c>
    </row>
    <row r="170" spans="1:10" s="37" customFormat="1" x14ac:dyDescent="0.35">
      <c r="A170" s="52" t="str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F</v>
      </c>
      <c r="B170" s="53" t="str">
        <f t="shared" si="8"/>
        <v>43516F</v>
      </c>
      <c r="C170" s="55">
        <v>43516</v>
      </c>
      <c r="D170" s="56" t="s">
        <v>94</v>
      </c>
      <c r="E170" s="56"/>
      <c r="F170" s="56"/>
      <c r="G170" s="56">
        <v>30</v>
      </c>
      <c r="H170" s="52">
        <f t="shared" si="9"/>
        <v>411.11111111111023</v>
      </c>
      <c r="I170" s="54">
        <f>+AVERAGE(I167:I169)</f>
        <v>0.41111111111111026</v>
      </c>
      <c r="J170" s="39" t="s">
        <v>139</v>
      </c>
    </row>
    <row r="171" spans="1:10" x14ac:dyDescent="0.35">
      <c r="A171" s="2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0</v>
      </c>
      <c r="B171" s="10" t="str">
        <f t="shared" si="8"/>
        <v>435160</v>
      </c>
      <c r="C171" s="55">
        <v>43516</v>
      </c>
      <c r="D171" s="57" t="s">
        <v>155</v>
      </c>
      <c r="E171" s="39">
        <v>0.60209999999999997</v>
      </c>
      <c r="F171" s="39">
        <v>0.61880000000000002</v>
      </c>
      <c r="G171" s="39">
        <v>150</v>
      </c>
      <c r="H171" s="2">
        <f t="shared" si="9"/>
        <v>111.33333333333366</v>
      </c>
      <c r="I171" s="28">
        <f t="shared" ref="I171:I181" si="10">(F171-E171)/G171*1000</f>
        <v>0.11133333333333366</v>
      </c>
      <c r="J171" s="39" t="s">
        <v>139</v>
      </c>
    </row>
    <row r="172" spans="1:10" x14ac:dyDescent="0.35">
      <c r="A172" s="2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0</v>
      </c>
      <c r="B172" s="10" t="str">
        <f t="shared" si="8"/>
        <v>435160</v>
      </c>
      <c r="C172" s="55">
        <v>43516</v>
      </c>
      <c r="D172" s="57" t="s">
        <v>156</v>
      </c>
      <c r="E172" s="39">
        <v>0.59870000000000001</v>
      </c>
      <c r="F172" s="39">
        <v>0.61570000000000003</v>
      </c>
      <c r="G172" s="39">
        <v>150</v>
      </c>
      <c r="H172" s="122">
        <f t="shared" si="9"/>
        <v>113.33333333333344</v>
      </c>
      <c r="I172" s="28">
        <f t="shared" si="10"/>
        <v>0.11333333333333344</v>
      </c>
      <c r="J172" s="39" t="s">
        <v>139</v>
      </c>
    </row>
    <row r="173" spans="1:10" x14ac:dyDescent="0.35">
      <c r="A173" s="2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0</v>
      </c>
      <c r="B173" s="10" t="str">
        <f t="shared" si="8"/>
        <v>435160</v>
      </c>
      <c r="C173" s="55">
        <v>43516</v>
      </c>
      <c r="D173" s="57" t="s">
        <v>157</v>
      </c>
      <c r="E173" s="39">
        <v>0.60370000000000001</v>
      </c>
      <c r="F173" s="39">
        <v>0.61899999999999999</v>
      </c>
      <c r="G173" s="39">
        <v>150</v>
      </c>
      <c r="H173" s="122">
        <f t="shared" si="9"/>
        <v>101.99999999999987</v>
      </c>
      <c r="I173" s="28">
        <f t="shared" si="10"/>
        <v>0.10199999999999987</v>
      </c>
      <c r="J173" s="39" t="s">
        <v>139</v>
      </c>
    </row>
    <row r="174" spans="1:10" s="37" customFormat="1" x14ac:dyDescent="0.35">
      <c r="A174" s="52" t="str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H</v>
      </c>
      <c r="B174" s="53" t="str">
        <f t="shared" si="8"/>
        <v>43516H</v>
      </c>
      <c r="C174" s="55">
        <v>43516</v>
      </c>
      <c r="D174" s="56" t="s">
        <v>97</v>
      </c>
      <c r="E174" s="56"/>
      <c r="F174" s="56"/>
      <c r="G174" s="56">
        <v>150</v>
      </c>
      <c r="H174" s="52">
        <f t="shared" si="9"/>
        <v>108.888888888889</v>
      </c>
      <c r="I174" s="54">
        <f>+AVERAGE(I171:I173)</f>
        <v>0.10888888888888899</v>
      </c>
      <c r="J174" s="39" t="s">
        <v>139</v>
      </c>
    </row>
    <row r="175" spans="1:10" x14ac:dyDescent="0.35">
      <c r="A175" s="2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0</v>
      </c>
      <c r="B175" s="10" t="str">
        <f t="shared" si="8"/>
        <v>435230</v>
      </c>
      <c r="C175" s="55">
        <v>43523</v>
      </c>
      <c r="D175" s="57" t="s">
        <v>204</v>
      </c>
      <c r="E175" s="39">
        <v>0.59179999999999999</v>
      </c>
      <c r="F175" s="39">
        <v>0.60070000000000001</v>
      </c>
      <c r="G175" s="39">
        <v>30</v>
      </c>
      <c r="H175" s="122">
        <f t="shared" si="9"/>
        <v>296.66666666666731</v>
      </c>
      <c r="I175" s="28">
        <f t="shared" si="10"/>
        <v>0.2966666666666673</v>
      </c>
      <c r="J175" s="39" t="s">
        <v>139</v>
      </c>
    </row>
    <row r="176" spans="1:10" x14ac:dyDescent="0.35">
      <c r="A176" s="2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0</v>
      </c>
      <c r="B176" s="10" t="str">
        <f t="shared" si="8"/>
        <v>435230</v>
      </c>
      <c r="C176" s="55">
        <v>43523</v>
      </c>
      <c r="D176" s="57" t="s">
        <v>205</v>
      </c>
      <c r="E176" s="39">
        <v>0.59140000000000004</v>
      </c>
      <c r="F176" s="39">
        <v>0.60019999999999996</v>
      </c>
      <c r="G176" s="39">
        <v>30</v>
      </c>
      <c r="H176" s="122">
        <f t="shared" si="9"/>
        <v>293.33333333333064</v>
      </c>
      <c r="I176" s="28">
        <f t="shared" si="10"/>
        <v>0.29333333333333061</v>
      </c>
      <c r="J176" s="39" t="s">
        <v>139</v>
      </c>
    </row>
    <row r="177" spans="1:10" x14ac:dyDescent="0.35">
      <c r="A177" s="2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0</v>
      </c>
      <c r="B177" s="10" t="str">
        <f t="shared" si="8"/>
        <v>435230</v>
      </c>
      <c r="C177" s="55">
        <v>43523</v>
      </c>
      <c r="D177" s="57" t="s">
        <v>206</v>
      </c>
      <c r="E177" s="39">
        <v>0.60060000000000002</v>
      </c>
      <c r="F177" s="39">
        <v>0.60819999999999996</v>
      </c>
      <c r="G177" s="39">
        <v>30</v>
      </c>
      <c r="H177" s="122">
        <f t="shared" si="9"/>
        <v>253.3333333333313</v>
      </c>
      <c r="I177" s="28">
        <f t="shared" si="10"/>
        <v>0.2533333333333313</v>
      </c>
      <c r="J177" s="39" t="s">
        <v>139</v>
      </c>
    </row>
    <row r="178" spans="1:10" s="37" customFormat="1" x14ac:dyDescent="0.35">
      <c r="A178" s="52" t="str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F</v>
      </c>
      <c r="B178" s="53" t="str">
        <f t="shared" si="8"/>
        <v>43523F</v>
      </c>
      <c r="C178" s="87">
        <v>43523</v>
      </c>
      <c r="D178" s="56" t="s">
        <v>94</v>
      </c>
      <c r="E178" s="56"/>
      <c r="F178" s="56"/>
      <c r="G178" s="56">
        <v>30</v>
      </c>
      <c r="H178" s="52">
        <f t="shared" si="9"/>
        <v>281.11111111110972</v>
      </c>
      <c r="I178" s="54">
        <f>+AVERAGE(I175:I177)</f>
        <v>0.2811111111111097</v>
      </c>
      <c r="J178" s="39" t="s">
        <v>139</v>
      </c>
    </row>
    <row r="179" spans="1:10" x14ac:dyDescent="0.35">
      <c r="A179" s="2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0</v>
      </c>
      <c r="B179" s="10" t="str">
        <f t="shared" si="8"/>
        <v>435230</v>
      </c>
      <c r="C179" s="55">
        <v>43523</v>
      </c>
      <c r="D179" s="57" t="s">
        <v>145</v>
      </c>
      <c r="E179" s="39">
        <v>0.60680000000000001</v>
      </c>
      <c r="F179" s="39">
        <v>0.61150000000000004</v>
      </c>
      <c r="G179" s="39">
        <v>100</v>
      </c>
      <c r="H179" s="122">
        <f t="shared" si="9"/>
        <v>47.000000000000377</v>
      </c>
      <c r="I179" s="28">
        <f t="shared" si="10"/>
        <v>4.7000000000000375E-2</v>
      </c>
      <c r="J179" s="39" t="s">
        <v>139</v>
      </c>
    </row>
    <row r="180" spans="1:10" x14ac:dyDescent="0.35">
      <c r="A180" s="2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0</v>
      </c>
      <c r="B180" s="10" t="str">
        <f t="shared" si="8"/>
        <v>435230</v>
      </c>
      <c r="C180" s="55">
        <v>43523</v>
      </c>
      <c r="D180" s="57" t="s">
        <v>146</v>
      </c>
      <c r="E180" s="39">
        <v>0.60589999999999999</v>
      </c>
      <c r="F180" s="39">
        <v>0.6109</v>
      </c>
      <c r="G180" s="39">
        <v>100</v>
      </c>
      <c r="H180" s="2">
        <f t="shared" si="9"/>
        <v>50.000000000000043</v>
      </c>
      <c r="I180" s="28">
        <f t="shared" si="10"/>
        <v>5.0000000000000044E-2</v>
      </c>
      <c r="J180" s="39" t="s">
        <v>139</v>
      </c>
    </row>
    <row r="181" spans="1:10" x14ac:dyDescent="0.35">
      <c r="A181" s="2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0</v>
      </c>
      <c r="B181" s="10" t="str">
        <f t="shared" si="8"/>
        <v>435230</v>
      </c>
      <c r="C181" s="55">
        <v>43523</v>
      </c>
      <c r="D181" s="57" t="s">
        <v>147</v>
      </c>
      <c r="E181" s="39">
        <v>0.60570000000000002</v>
      </c>
      <c r="F181" s="39">
        <v>0.61099999999999999</v>
      </c>
      <c r="G181" s="39">
        <v>100</v>
      </c>
      <c r="H181" s="122">
        <f t="shared" si="9"/>
        <v>52.999999999999716</v>
      </c>
      <c r="I181" s="28">
        <f t="shared" si="10"/>
        <v>5.2999999999999714E-2</v>
      </c>
      <c r="J181" s="39" t="s">
        <v>139</v>
      </c>
    </row>
    <row r="182" spans="1:10" s="37" customFormat="1" x14ac:dyDescent="0.35">
      <c r="A182" s="52" t="str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I</v>
      </c>
      <c r="B182" s="53" t="str">
        <f t="shared" si="8"/>
        <v>43523I</v>
      </c>
      <c r="C182" s="55">
        <v>43523</v>
      </c>
      <c r="D182" s="56" t="s">
        <v>98</v>
      </c>
      <c r="E182" s="56"/>
      <c r="F182" s="56"/>
      <c r="G182" s="56">
        <v>100</v>
      </c>
      <c r="H182" s="52">
        <f t="shared" si="9"/>
        <v>50.000000000000043</v>
      </c>
      <c r="I182" s="54">
        <f>+AVERAGE(I179:I181)</f>
        <v>5.0000000000000044E-2</v>
      </c>
      <c r="J182" s="39" t="s">
        <v>139</v>
      </c>
    </row>
    <row r="183" spans="1:10" x14ac:dyDescent="0.35">
      <c r="A183" s="2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0</v>
      </c>
      <c r="B183" s="10" t="str">
        <f t="shared" si="8"/>
        <v>436560</v>
      </c>
      <c r="C183" s="55">
        <v>43656</v>
      </c>
      <c r="D183" s="57" t="s">
        <v>171</v>
      </c>
      <c r="E183" s="39">
        <v>0.59289999999999998</v>
      </c>
      <c r="F183" s="39">
        <v>0.60629999999999995</v>
      </c>
      <c r="G183" s="39">
        <v>50</v>
      </c>
      <c r="H183" s="52">
        <f t="shared" si="9"/>
        <v>267.99999999999937</v>
      </c>
      <c r="I183" s="28">
        <f>(F183-E183)/G183*1000</f>
        <v>0.26799999999999935</v>
      </c>
      <c r="J183" s="39" t="s">
        <v>139</v>
      </c>
    </row>
    <row r="184" spans="1:10" x14ac:dyDescent="0.35">
      <c r="A184" s="2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0</v>
      </c>
      <c r="B184" s="10" t="str">
        <f t="shared" ref="B184:B247" si="11">+CONCATENATE(C184,A184)</f>
        <v>436560</v>
      </c>
      <c r="C184" s="55">
        <v>43656</v>
      </c>
      <c r="D184" s="57" t="s">
        <v>172</v>
      </c>
      <c r="E184" s="39">
        <v>0.59060000000000001</v>
      </c>
      <c r="F184" s="39">
        <v>0.60409999999999997</v>
      </c>
      <c r="G184" s="39">
        <v>50</v>
      </c>
      <c r="H184" s="52">
        <f t="shared" si="9"/>
        <v>269.99999999999915</v>
      </c>
      <c r="I184" s="28">
        <f>(F184-E184)/G184*1000</f>
        <v>0.26999999999999913</v>
      </c>
      <c r="J184" s="39" t="s">
        <v>139</v>
      </c>
    </row>
    <row r="185" spans="1:10" x14ac:dyDescent="0.35">
      <c r="A185" s="2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0</v>
      </c>
      <c r="B185" s="10" t="str">
        <f t="shared" si="11"/>
        <v>436560</v>
      </c>
      <c r="C185" s="55">
        <v>43656</v>
      </c>
      <c r="D185" s="57" t="s">
        <v>173</v>
      </c>
      <c r="E185" s="39">
        <v>0.60089999999999999</v>
      </c>
      <c r="F185" s="39">
        <v>0.61519999999999997</v>
      </c>
      <c r="G185" s="39">
        <v>50</v>
      </c>
      <c r="H185" s="52">
        <f t="shared" si="9"/>
        <v>285.9999999999996</v>
      </c>
      <c r="I185" s="28">
        <f>(F185-E185)/G185*1000</f>
        <v>0.28599999999999959</v>
      </c>
      <c r="J185" s="39" t="s">
        <v>139</v>
      </c>
    </row>
    <row r="186" spans="1:10" x14ac:dyDescent="0.35">
      <c r="A186" s="2" t="str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D</v>
      </c>
      <c r="B186" s="10" t="str">
        <f t="shared" si="11"/>
        <v>43656D</v>
      </c>
      <c r="C186" s="55">
        <v>43656</v>
      </c>
      <c r="D186" s="56" t="s">
        <v>63</v>
      </c>
      <c r="E186" s="39"/>
      <c r="F186" s="39"/>
      <c r="G186" s="56">
        <v>50</v>
      </c>
      <c r="H186" s="52">
        <f t="shared" ref="H186:H217" si="12">I186*1000</f>
        <v>274.666666666666</v>
      </c>
      <c r="I186" s="54">
        <f>+AVERAGE(I183:I185)</f>
        <v>0.274666666666666</v>
      </c>
      <c r="J186" s="39" t="s">
        <v>139</v>
      </c>
    </row>
    <row r="187" spans="1:10" x14ac:dyDescent="0.35">
      <c r="A187" s="2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0</v>
      </c>
      <c r="B187" s="10" t="str">
        <f t="shared" si="11"/>
        <v>436560</v>
      </c>
      <c r="C187" s="55">
        <v>43656</v>
      </c>
      <c r="D187" s="57" t="s">
        <v>229</v>
      </c>
      <c r="E187" s="39">
        <v>0.60619999999999996</v>
      </c>
      <c r="F187" s="39">
        <v>0.61029999999999995</v>
      </c>
      <c r="G187" s="39">
        <v>30</v>
      </c>
      <c r="H187" s="52">
        <f t="shared" si="12"/>
        <v>136.6666666666664</v>
      </c>
      <c r="I187" s="28">
        <f>(F187-E187)/G187*1000</f>
        <v>0.13666666666666641</v>
      </c>
      <c r="J187" s="39" t="s">
        <v>139</v>
      </c>
    </row>
    <row r="188" spans="1:10" x14ac:dyDescent="0.35">
      <c r="A188" s="2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0</v>
      </c>
      <c r="B188" s="10" t="str">
        <f t="shared" si="11"/>
        <v>436560</v>
      </c>
      <c r="C188" s="55">
        <v>43656</v>
      </c>
      <c r="D188" s="57" t="s">
        <v>230</v>
      </c>
      <c r="E188" s="39">
        <v>0.60809999999999997</v>
      </c>
      <c r="F188" s="39">
        <v>0.61150000000000004</v>
      </c>
      <c r="G188" s="39">
        <v>30</v>
      </c>
      <c r="H188" s="52">
        <f t="shared" si="12"/>
        <v>113.33333333333566</v>
      </c>
      <c r="I188" s="28">
        <f>(F188-E188)/G188*1000</f>
        <v>0.11333333333333566</v>
      </c>
      <c r="J188" s="39" t="s">
        <v>139</v>
      </c>
    </row>
    <row r="189" spans="1:10" x14ac:dyDescent="0.35">
      <c r="A189" s="2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0</v>
      </c>
      <c r="B189" s="10" t="str">
        <f t="shared" si="11"/>
        <v>436560</v>
      </c>
      <c r="C189" s="55">
        <v>43656</v>
      </c>
      <c r="D189" s="57" t="s">
        <v>206</v>
      </c>
      <c r="E189" s="39">
        <v>0.60680000000000001</v>
      </c>
      <c r="F189" s="39">
        <v>0.61029999999999995</v>
      </c>
      <c r="G189" s="39">
        <v>30</v>
      </c>
      <c r="H189" s="52">
        <f t="shared" si="12"/>
        <v>116.66666666666492</v>
      </c>
      <c r="I189" s="28">
        <f>(F189-E189)/G189*1000</f>
        <v>0.11666666666666492</v>
      </c>
      <c r="J189" s="39" t="s">
        <v>139</v>
      </c>
    </row>
    <row r="190" spans="1:10" x14ac:dyDescent="0.35">
      <c r="A190" s="2" t="str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F</v>
      </c>
      <c r="B190" s="10" t="str">
        <f t="shared" si="11"/>
        <v>43656F</v>
      </c>
      <c r="C190" s="55">
        <v>43656</v>
      </c>
      <c r="D190" s="56" t="s">
        <v>94</v>
      </c>
      <c r="E190" s="39"/>
      <c r="F190" s="39"/>
      <c r="G190" s="39">
        <v>30</v>
      </c>
      <c r="H190" s="52">
        <f t="shared" si="12"/>
        <v>122.22222222222233</v>
      </c>
      <c r="I190" s="54">
        <f>+AVERAGE(I187:I189)</f>
        <v>0.12222222222222233</v>
      </c>
      <c r="J190" s="39" t="s">
        <v>139</v>
      </c>
    </row>
    <row r="191" spans="1:10" x14ac:dyDescent="0.35">
      <c r="A191" s="2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0</v>
      </c>
      <c r="B191" s="10" t="str">
        <f t="shared" si="11"/>
        <v>436560</v>
      </c>
      <c r="C191" s="55">
        <v>43656</v>
      </c>
      <c r="D191" s="57" t="s">
        <v>155</v>
      </c>
      <c r="E191" s="39">
        <v>0.6008</v>
      </c>
      <c r="F191" s="39">
        <v>0.60429999999999995</v>
      </c>
      <c r="G191" s="39">
        <v>150</v>
      </c>
      <c r="H191" s="52">
        <f t="shared" si="12"/>
        <v>23.333333333332984</v>
      </c>
      <c r="I191" s="28">
        <f>(F191-E191)/G191*1000</f>
        <v>2.3333333333332984E-2</v>
      </c>
      <c r="J191" s="39" t="s">
        <v>139</v>
      </c>
    </row>
    <row r="192" spans="1:10" x14ac:dyDescent="0.35">
      <c r="A192" s="2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0</v>
      </c>
      <c r="B192" s="10" t="str">
        <f t="shared" si="11"/>
        <v>436560</v>
      </c>
      <c r="C192" s="55">
        <v>43656</v>
      </c>
      <c r="D192" s="57" t="s">
        <v>156</v>
      </c>
      <c r="E192" s="39">
        <v>0.61119999999999997</v>
      </c>
      <c r="F192" s="39">
        <v>0.61299999999999999</v>
      </c>
      <c r="G192" s="39">
        <v>150</v>
      </c>
      <c r="H192" s="52">
        <f t="shared" si="12"/>
        <v>12.000000000000158</v>
      </c>
      <c r="I192" s="28">
        <f>(F192-E192)/G192*1000</f>
        <v>1.2000000000000158E-2</v>
      </c>
      <c r="J192" s="39" t="s">
        <v>139</v>
      </c>
    </row>
    <row r="193" spans="1:10" x14ac:dyDescent="0.35">
      <c r="A193" s="2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0</v>
      </c>
      <c r="B193" s="10" t="str">
        <f t="shared" si="11"/>
        <v>436560</v>
      </c>
      <c r="C193" s="55">
        <v>43656</v>
      </c>
      <c r="D193" s="57" t="s">
        <v>157</v>
      </c>
      <c r="E193" s="39">
        <v>0.6099</v>
      </c>
      <c r="F193" s="39">
        <v>0.61299999999999999</v>
      </c>
      <c r="G193" s="39">
        <v>150</v>
      </c>
      <c r="H193" s="52">
        <f t="shared" si="12"/>
        <v>20.666666666666611</v>
      </c>
      <c r="I193" s="28">
        <f>(F193-E193)/G193*1000</f>
        <v>2.0666666666666611E-2</v>
      </c>
      <c r="J193" s="39" t="s">
        <v>139</v>
      </c>
    </row>
    <row r="194" spans="1:10" x14ac:dyDescent="0.35">
      <c r="A194" s="2" t="str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H</v>
      </c>
      <c r="B194" s="10" t="str">
        <f t="shared" si="11"/>
        <v>43656H</v>
      </c>
      <c r="C194" s="55">
        <v>43656</v>
      </c>
      <c r="D194" s="56" t="s">
        <v>97</v>
      </c>
      <c r="E194" s="39"/>
      <c r="F194" s="39"/>
      <c r="G194" s="39">
        <v>150</v>
      </c>
      <c r="H194" s="52">
        <f t="shared" si="12"/>
        <v>18.666666666666586</v>
      </c>
      <c r="I194" s="54">
        <f>+AVERAGE(I191:I193)</f>
        <v>1.8666666666666585E-2</v>
      </c>
      <c r="J194" s="39" t="s">
        <v>139</v>
      </c>
    </row>
    <row r="195" spans="1:10" x14ac:dyDescent="0.35">
      <c r="A195" s="2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0</v>
      </c>
      <c r="B195" s="10" t="str">
        <f t="shared" si="11"/>
        <v>436560</v>
      </c>
      <c r="C195" s="55">
        <v>43656</v>
      </c>
      <c r="D195" s="57" t="s">
        <v>145</v>
      </c>
      <c r="E195" s="39">
        <v>0.60719999999999996</v>
      </c>
      <c r="F195" s="39">
        <v>0.66510000000000002</v>
      </c>
      <c r="G195" s="39">
        <v>100</v>
      </c>
      <c r="H195" s="52">
        <f t="shared" si="12"/>
        <v>579.00000000000068</v>
      </c>
      <c r="I195" s="28">
        <f>(F195-E195)/G195*1000</f>
        <v>0.57900000000000063</v>
      </c>
      <c r="J195" s="39" t="s">
        <v>139</v>
      </c>
    </row>
    <row r="196" spans="1:10" x14ac:dyDescent="0.35">
      <c r="A196" s="2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0</v>
      </c>
      <c r="B196" s="10" t="str">
        <f t="shared" si="11"/>
        <v>436560</v>
      </c>
      <c r="C196" s="55">
        <v>43656</v>
      </c>
      <c r="D196" s="57" t="s">
        <v>146</v>
      </c>
      <c r="E196" s="39">
        <v>0.61</v>
      </c>
      <c r="F196" s="39">
        <v>0.67759999999999998</v>
      </c>
      <c r="G196" s="39">
        <v>100</v>
      </c>
      <c r="H196" s="52">
        <f t="shared" si="12"/>
        <v>675.99999999999989</v>
      </c>
      <c r="I196" s="28">
        <f>(F196-E196)/G196*1000</f>
        <v>0.67599999999999993</v>
      </c>
      <c r="J196" s="39" t="s">
        <v>139</v>
      </c>
    </row>
    <row r="197" spans="1:10" x14ac:dyDescent="0.35">
      <c r="A197" s="2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0</v>
      </c>
      <c r="B197" s="10" t="str">
        <f t="shared" si="11"/>
        <v>436560</v>
      </c>
      <c r="C197" s="55">
        <v>43656</v>
      </c>
      <c r="D197" s="57" t="s">
        <v>147</v>
      </c>
      <c r="E197" s="39">
        <v>0.6079</v>
      </c>
      <c r="F197" s="39">
        <v>0.66110000000000002</v>
      </c>
      <c r="G197" s="39">
        <v>100</v>
      </c>
      <c r="H197" s="52">
        <f t="shared" si="12"/>
        <v>532.00000000000023</v>
      </c>
      <c r="I197" s="28">
        <f>(F197-E197)/G197*1000</f>
        <v>0.53200000000000025</v>
      </c>
      <c r="J197" s="39" t="s">
        <v>139</v>
      </c>
    </row>
    <row r="198" spans="1:10" x14ac:dyDescent="0.35">
      <c r="A198" s="2" t="str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I</v>
      </c>
      <c r="B198" s="10" t="str">
        <f t="shared" si="11"/>
        <v>43656I</v>
      </c>
      <c r="C198" s="55">
        <v>43656</v>
      </c>
      <c r="D198" s="56" t="s">
        <v>98</v>
      </c>
      <c r="E198" s="39"/>
      <c r="F198" s="39"/>
      <c r="G198" s="56">
        <v>100</v>
      </c>
      <c r="H198" s="52">
        <f t="shared" si="12"/>
        <v>595.66666666666686</v>
      </c>
      <c r="I198" s="54">
        <f>+AVERAGE(I195:I197)</f>
        <v>0.5956666666666669</v>
      </c>
      <c r="J198" s="39" t="s">
        <v>139</v>
      </c>
    </row>
    <row r="199" spans="1:10" x14ac:dyDescent="0.35">
      <c r="A199" s="2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0</v>
      </c>
      <c r="B199" s="10" t="str">
        <f t="shared" si="11"/>
        <v>436630</v>
      </c>
      <c r="C199" s="55">
        <v>43663</v>
      </c>
      <c r="D199" s="57" t="s">
        <v>231</v>
      </c>
      <c r="E199" s="39">
        <v>0.59109999999999996</v>
      </c>
      <c r="F199" s="39">
        <v>0.59650000000000003</v>
      </c>
      <c r="G199" s="39">
        <v>30</v>
      </c>
      <c r="H199" s="52">
        <f t="shared" si="12"/>
        <v>180.00000000000239</v>
      </c>
      <c r="I199" s="28">
        <f>(F199-E199)/G199*1000</f>
        <v>0.18000000000000238</v>
      </c>
      <c r="J199" s="39" t="s">
        <v>139</v>
      </c>
    </row>
    <row r="200" spans="1:10" x14ac:dyDescent="0.35">
      <c r="A200" s="2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0</v>
      </c>
      <c r="B200" s="10" t="str">
        <f t="shared" si="11"/>
        <v>436630</v>
      </c>
      <c r="C200" s="55">
        <v>43663</v>
      </c>
      <c r="D200" s="57" t="s">
        <v>232</v>
      </c>
      <c r="E200" s="39">
        <v>0.59109999999999996</v>
      </c>
      <c r="F200" s="39">
        <v>0.59640000000000004</v>
      </c>
      <c r="G200" s="39">
        <v>30</v>
      </c>
      <c r="H200" s="52">
        <f t="shared" si="12"/>
        <v>176.66666666666941</v>
      </c>
      <c r="I200" s="28">
        <f>(F200-E200)/G200*1000</f>
        <v>0.17666666666666941</v>
      </c>
      <c r="J200" s="39" t="s">
        <v>139</v>
      </c>
    </row>
    <row r="201" spans="1:10" x14ac:dyDescent="0.35">
      <c r="A201" s="2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0</v>
      </c>
      <c r="B201" s="10" t="str">
        <f t="shared" si="11"/>
        <v>436630</v>
      </c>
      <c r="C201" s="55">
        <v>43663</v>
      </c>
      <c r="D201" s="57" t="s">
        <v>206</v>
      </c>
      <c r="E201" s="39">
        <v>0.60060000000000002</v>
      </c>
      <c r="F201" s="39">
        <v>0.60589999999999999</v>
      </c>
      <c r="G201" s="39">
        <v>30</v>
      </c>
      <c r="H201" s="52">
        <f t="shared" si="12"/>
        <v>176.66666666666572</v>
      </c>
      <c r="I201" s="28">
        <f>(F201-E201)/G201*1000</f>
        <v>0.17666666666666572</v>
      </c>
      <c r="J201" s="39" t="s">
        <v>139</v>
      </c>
    </row>
    <row r="202" spans="1:10" x14ac:dyDescent="0.35">
      <c r="A202" s="2" t="str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F</v>
      </c>
      <c r="B202" s="10" t="str">
        <f t="shared" si="11"/>
        <v>43663F</v>
      </c>
      <c r="C202" s="55">
        <v>43663</v>
      </c>
      <c r="D202" s="56" t="s">
        <v>94</v>
      </c>
      <c r="E202" s="39"/>
      <c r="F202" s="39"/>
      <c r="G202" s="56">
        <v>30</v>
      </c>
      <c r="H202" s="52">
        <f t="shared" si="12"/>
        <v>177.77777777777916</v>
      </c>
      <c r="I202" s="54">
        <f>+AVERAGE(I199:I201)</f>
        <v>0.17777777777777917</v>
      </c>
      <c r="J202" s="39" t="s">
        <v>139</v>
      </c>
    </row>
    <row r="203" spans="1:10" x14ac:dyDescent="0.35">
      <c r="A203" s="2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0</v>
      </c>
      <c r="B203" s="10" t="str">
        <f t="shared" si="11"/>
        <v>436630</v>
      </c>
      <c r="C203" s="55">
        <v>43663</v>
      </c>
      <c r="D203" s="57" t="s">
        <v>145</v>
      </c>
      <c r="E203" s="39">
        <v>0.60589999999999999</v>
      </c>
      <c r="F203" s="39">
        <v>0.60770000000000002</v>
      </c>
      <c r="G203" s="39">
        <v>100</v>
      </c>
      <c r="H203" s="52">
        <f t="shared" si="12"/>
        <v>18.000000000000238</v>
      </c>
      <c r="I203" s="28">
        <f>(F203-E203)/G203*1000</f>
        <v>1.8000000000000238E-2</v>
      </c>
      <c r="J203" s="39" t="s">
        <v>139</v>
      </c>
    </row>
    <row r="204" spans="1:10" x14ac:dyDescent="0.35">
      <c r="A204" s="2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0</v>
      </c>
      <c r="B204" s="10" t="str">
        <f t="shared" si="11"/>
        <v>436630</v>
      </c>
      <c r="C204" s="55">
        <v>43663</v>
      </c>
      <c r="D204" s="57" t="s">
        <v>146</v>
      </c>
      <c r="E204" s="39">
        <v>0.60780000000000001</v>
      </c>
      <c r="F204" s="39">
        <v>0.60919999999999996</v>
      </c>
      <c r="G204" s="39">
        <v>100</v>
      </c>
      <c r="H204" s="52">
        <f t="shared" si="12"/>
        <v>13.999999999999568</v>
      </c>
      <c r="I204" s="28">
        <f>(F204-E204)/G204*1000</f>
        <v>1.3999999999999568E-2</v>
      </c>
      <c r="J204" s="39" t="s">
        <v>139</v>
      </c>
    </row>
    <row r="205" spans="1:10" x14ac:dyDescent="0.35">
      <c r="A205" s="2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0</v>
      </c>
      <c r="B205" s="10" t="str">
        <f t="shared" si="11"/>
        <v>436630</v>
      </c>
      <c r="C205" s="55">
        <v>43663</v>
      </c>
      <c r="D205" s="57" t="s">
        <v>147</v>
      </c>
      <c r="E205" s="39">
        <v>0.60680000000000001</v>
      </c>
      <c r="F205" s="39">
        <v>0.60780000000000001</v>
      </c>
      <c r="G205" s="39">
        <v>100</v>
      </c>
      <c r="H205" s="52">
        <f t="shared" si="12"/>
        <v>10.000000000000009</v>
      </c>
      <c r="I205" s="28">
        <f>(F205-E205)/G205*1000</f>
        <v>1.0000000000000009E-2</v>
      </c>
      <c r="J205" s="39" t="s">
        <v>139</v>
      </c>
    </row>
    <row r="206" spans="1:10" x14ac:dyDescent="0.35">
      <c r="A206" s="2" t="str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I</v>
      </c>
      <c r="B206" s="10" t="str">
        <f t="shared" si="11"/>
        <v>43663I</v>
      </c>
      <c r="C206" s="55">
        <v>43663</v>
      </c>
      <c r="D206" s="56" t="s">
        <v>98</v>
      </c>
      <c r="E206" s="39"/>
      <c r="F206" s="39"/>
      <c r="G206" s="56">
        <v>100</v>
      </c>
      <c r="H206" s="52">
        <f t="shared" si="12"/>
        <v>13.999999999999938</v>
      </c>
      <c r="I206" s="54">
        <f>+AVERAGE(I203:I205)</f>
        <v>1.3999999999999938E-2</v>
      </c>
      <c r="J206" s="39" t="s">
        <v>139</v>
      </c>
    </row>
    <row r="207" spans="1:10" x14ac:dyDescent="0.35">
      <c r="A207" s="2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0</v>
      </c>
      <c r="B207" s="10" t="str">
        <f t="shared" si="11"/>
        <v>436700</v>
      </c>
      <c r="C207" s="55">
        <v>43670</v>
      </c>
      <c r="D207" s="57" t="s">
        <v>171</v>
      </c>
      <c r="E207" s="39">
        <v>0.5927</v>
      </c>
      <c r="F207" s="39">
        <v>0.61250000000000004</v>
      </c>
      <c r="G207" s="39">
        <v>50</v>
      </c>
      <c r="H207" s="52">
        <f t="shared" si="12"/>
        <v>396.0000000000008</v>
      </c>
      <c r="I207" s="28">
        <f>(F207-E207)/G207*1000</f>
        <v>0.3960000000000008</v>
      </c>
      <c r="J207" s="39" t="s">
        <v>139</v>
      </c>
    </row>
    <row r="208" spans="1:10" x14ac:dyDescent="0.35">
      <c r="A208" s="2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0</v>
      </c>
      <c r="B208" s="10" t="str">
        <f t="shared" si="11"/>
        <v>436700</v>
      </c>
      <c r="C208" s="55">
        <v>43670</v>
      </c>
      <c r="D208" s="57" t="s">
        <v>172</v>
      </c>
      <c r="E208" s="39">
        <v>0.59160000000000001</v>
      </c>
      <c r="F208" s="39">
        <v>0.61270000000000002</v>
      </c>
      <c r="G208" s="39">
        <v>50</v>
      </c>
      <c r="H208" s="52">
        <f t="shared" si="12"/>
        <v>422.00000000000017</v>
      </c>
      <c r="I208" s="28">
        <f>(F208-E208)/G208*1000</f>
        <v>0.42200000000000015</v>
      </c>
      <c r="J208" s="39" t="s">
        <v>139</v>
      </c>
    </row>
    <row r="209" spans="1:10" x14ac:dyDescent="0.35">
      <c r="A209" s="2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0</v>
      </c>
      <c r="B209" s="10" t="str">
        <f t="shared" si="11"/>
        <v>436700</v>
      </c>
      <c r="C209" s="55">
        <v>43670</v>
      </c>
      <c r="D209" s="57" t="s">
        <v>173</v>
      </c>
      <c r="E209" s="39">
        <v>0.6008</v>
      </c>
      <c r="F209" s="39">
        <v>0.61639999999999995</v>
      </c>
      <c r="G209" s="39">
        <v>50</v>
      </c>
      <c r="H209" s="52">
        <f t="shared" si="12"/>
        <v>311.99999999999892</v>
      </c>
      <c r="I209" s="28">
        <f>(F209-E209)/G209*1000</f>
        <v>0.31199999999999894</v>
      </c>
      <c r="J209" s="39" t="s">
        <v>139</v>
      </c>
    </row>
    <row r="210" spans="1:10" x14ac:dyDescent="0.35">
      <c r="A210" s="2" t="str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D</v>
      </c>
      <c r="B210" s="10" t="str">
        <f t="shared" si="11"/>
        <v>43670D</v>
      </c>
      <c r="C210" s="55">
        <v>43670</v>
      </c>
      <c r="D210" s="56" t="s">
        <v>63</v>
      </c>
      <c r="E210" s="39"/>
      <c r="F210" s="39"/>
      <c r="G210" s="39">
        <v>50</v>
      </c>
      <c r="H210" s="52">
        <f t="shared" si="12"/>
        <v>376.66666666666663</v>
      </c>
      <c r="I210" s="54">
        <f>+AVERAGE(I207:I209)</f>
        <v>0.37666666666666665</v>
      </c>
      <c r="J210" s="39" t="s">
        <v>139</v>
      </c>
    </row>
    <row r="211" spans="1:10" x14ac:dyDescent="0.35">
      <c r="A211" s="2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0</v>
      </c>
      <c r="B211" s="10" t="str">
        <f t="shared" si="11"/>
        <v>436700</v>
      </c>
      <c r="C211" s="55">
        <v>43670</v>
      </c>
      <c r="D211" s="57" t="s">
        <v>204</v>
      </c>
      <c r="E211" s="39">
        <v>0.60589999999999999</v>
      </c>
      <c r="F211" s="39">
        <v>0.61209999999999998</v>
      </c>
      <c r="G211" s="39">
        <v>30</v>
      </c>
      <c r="H211" s="52">
        <f t="shared" si="12"/>
        <v>206.66666666666612</v>
      </c>
      <c r="I211" s="28">
        <f>(F211-E211)/G211*1000</f>
        <v>0.20666666666666611</v>
      </c>
      <c r="J211" s="39" t="s">
        <v>139</v>
      </c>
    </row>
    <row r="212" spans="1:10" x14ac:dyDescent="0.35">
      <c r="A212" s="2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0</v>
      </c>
      <c r="B212" s="10" t="str">
        <f t="shared" si="11"/>
        <v>436700</v>
      </c>
      <c r="C212" s="55">
        <v>43670</v>
      </c>
      <c r="D212" s="57" t="s">
        <v>205</v>
      </c>
      <c r="E212" s="39">
        <v>0.60770000000000002</v>
      </c>
      <c r="F212" s="39">
        <v>0.61370000000000002</v>
      </c>
      <c r="G212" s="39">
        <v>30</v>
      </c>
      <c r="H212" s="52">
        <f t="shared" si="12"/>
        <v>200.00000000000017</v>
      </c>
      <c r="I212" s="28">
        <f>(F212-E212)/G212*1000</f>
        <v>0.20000000000000018</v>
      </c>
      <c r="J212" s="39" t="s">
        <v>139</v>
      </c>
    </row>
    <row r="213" spans="1:10" x14ac:dyDescent="0.35">
      <c r="A213" s="2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0</v>
      </c>
      <c r="B213" s="10" t="str">
        <f t="shared" si="11"/>
        <v>436700</v>
      </c>
      <c r="C213" s="55">
        <v>43670</v>
      </c>
      <c r="D213" s="57" t="s">
        <v>206</v>
      </c>
      <c r="E213" s="39">
        <v>0.60829999999999995</v>
      </c>
      <c r="F213" s="39">
        <v>0.61499999999999999</v>
      </c>
      <c r="G213" s="39">
        <v>30</v>
      </c>
      <c r="H213" s="52">
        <f t="shared" si="12"/>
        <v>223.33333333333462</v>
      </c>
      <c r="I213" s="28">
        <f>(F213-E213)/G213*1000</f>
        <v>0.22333333333333463</v>
      </c>
      <c r="J213" s="39" t="s">
        <v>139</v>
      </c>
    </row>
    <row r="214" spans="1:10" x14ac:dyDescent="0.35">
      <c r="A214" s="2" t="str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F</v>
      </c>
      <c r="B214" s="10" t="str">
        <f t="shared" si="11"/>
        <v>43670F</v>
      </c>
      <c r="C214" s="55">
        <v>43670</v>
      </c>
      <c r="D214" s="56" t="s">
        <v>94</v>
      </c>
      <c r="E214" s="39"/>
      <c r="F214" s="39"/>
      <c r="G214" s="56">
        <v>30</v>
      </c>
      <c r="H214" s="52">
        <f t="shared" si="12"/>
        <v>210.00000000000028</v>
      </c>
      <c r="I214" s="54">
        <f>+AVERAGE(I211:I213)</f>
        <v>0.2100000000000003</v>
      </c>
      <c r="J214" s="39" t="s">
        <v>139</v>
      </c>
    </row>
    <row r="215" spans="1:10" x14ac:dyDescent="0.35">
      <c r="A215" s="2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0</v>
      </c>
      <c r="B215" s="10" t="str">
        <f t="shared" si="11"/>
        <v>436700</v>
      </c>
      <c r="C215" s="55">
        <v>43670</v>
      </c>
      <c r="D215" s="57" t="s">
        <v>155</v>
      </c>
      <c r="E215" s="39">
        <v>0.60009999999999997</v>
      </c>
      <c r="F215" s="39">
        <v>0.60770000000000002</v>
      </c>
      <c r="G215" s="39">
        <v>150</v>
      </c>
      <c r="H215" s="52">
        <f t="shared" si="12"/>
        <v>50.666666666667005</v>
      </c>
      <c r="I215" s="28">
        <f>(F215-E215)/G215*1000</f>
        <v>5.0666666666667005E-2</v>
      </c>
      <c r="J215" s="39" t="s">
        <v>139</v>
      </c>
    </row>
    <row r="216" spans="1:10" x14ac:dyDescent="0.35">
      <c r="A216" s="2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0</v>
      </c>
      <c r="B216" s="10" t="str">
        <f t="shared" si="11"/>
        <v>436700</v>
      </c>
      <c r="C216" s="55">
        <v>43670</v>
      </c>
      <c r="D216" s="57" t="s">
        <v>156</v>
      </c>
      <c r="E216" s="39">
        <v>0.61109999999999998</v>
      </c>
      <c r="F216" s="39">
        <v>0.61650000000000005</v>
      </c>
      <c r="G216" s="39">
        <v>150</v>
      </c>
      <c r="H216" s="52">
        <f t="shared" si="12"/>
        <v>36.000000000000476</v>
      </c>
      <c r="I216" s="28">
        <f>(F216-E216)/G216*1000</f>
        <v>3.6000000000000476E-2</v>
      </c>
      <c r="J216" s="39" t="s">
        <v>139</v>
      </c>
    </row>
    <row r="217" spans="1:10" x14ac:dyDescent="0.35">
      <c r="A217" s="2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0</v>
      </c>
      <c r="B217" s="10" t="str">
        <f t="shared" si="11"/>
        <v>436700</v>
      </c>
      <c r="C217" s="55">
        <v>43670</v>
      </c>
      <c r="D217" s="57" t="s">
        <v>157</v>
      </c>
      <c r="E217" s="39">
        <v>0.61029999999999995</v>
      </c>
      <c r="F217" s="39">
        <v>0.61509999999999998</v>
      </c>
      <c r="G217" s="39">
        <v>150</v>
      </c>
      <c r="H217" s="52">
        <f t="shared" si="12"/>
        <v>32.000000000000178</v>
      </c>
      <c r="I217" s="28">
        <f>(F217-E217)/G217*1000</f>
        <v>3.2000000000000174E-2</v>
      </c>
      <c r="J217" s="39" t="s">
        <v>139</v>
      </c>
    </row>
    <row r="218" spans="1:10" x14ac:dyDescent="0.35">
      <c r="A218" s="2" t="str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H</v>
      </c>
      <c r="B218" s="10" t="str">
        <f t="shared" si="11"/>
        <v>43670H</v>
      </c>
      <c r="C218" s="55">
        <v>43670</v>
      </c>
      <c r="D218" s="56" t="s">
        <v>97</v>
      </c>
      <c r="E218" s="39"/>
      <c r="F218" s="39"/>
      <c r="G218" s="56">
        <v>150</v>
      </c>
      <c r="H218" s="52">
        <f t="shared" ref="H218:H249" si="13">I218*1000</f>
        <v>39.555555555555877</v>
      </c>
      <c r="I218" s="54">
        <f>+AVERAGE(I215:I217)</f>
        <v>3.9555555555555878E-2</v>
      </c>
      <c r="J218" s="39" t="s">
        <v>139</v>
      </c>
    </row>
    <row r="219" spans="1:10" x14ac:dyDescent="0.35">
      <c r="A219" s="2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0</v>
      </c>
      <c r="B219" s="10" t="str">
        <f t="shared" si="11"/>
        <v>436700</v>
      </c>
      <c r="C219" s="55">
        <v>43670</v>
      </c>
      <c r="D219" s="57" t="s">
        <v>145</v>
      </c>
      <c r="E219" s="39">
        <v>0.60770000000000002</v>
      </c>
      <c r="F219" s="39">
        <v>0.61140000000000005</v>
      </c>
      <c r="G219" s="57">
        <v>100</v>
      </c>
      <c r="H219" s="52">
        <f t="shared" si="13"/>
        <v>37.000000000000369</v>
      </c>
      <c r="I219" s="28">
        <f t="shared" ref="I219:I225" si="14">(F219-E219)/G219*1000</f>
        <v>3.7000000000000366E-2</v>
      </c>
      <c r="J219" s="39" t="s">
        <v>139</v>
      </c>
    </row>
    <row r="220" spans="1:10" x14ac:dyDescent="0.35">
      <c r="A220" s="2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0</v>
      </c>
      <c r="B220" s="10" t="str">
        <f t="shared" si="11"/>
        <v>436700</v>
      </c>
      <c r="C220" s="55">
        <v>43670</v>
      </c>
      <c r="D220" s="57" t="s">
        <v>146</v>
      </c>
      <c r="E220" s="39">
        <v>0.61029999999999995</v>
      </c>
      <c r="F220" s="39">
        <v>0.61709999999999998</v>
      </c>
      <c r="G220" s="39">
        <v>100</v>
      </c>
      <c r="H220" s="52">
        <f t="shared" si="13"/>
        <v>68.000000000000284</v>
      </c>
      <c r="I220" s="28">
        <f t="shared" si="14"/>
        <v>6.8000000000000282E-2</v>
      </c>
      <c r="J220" s="39" t="s">
        <v>139</v>
      </c>
    </row>
    <row r="221" spans="1:10" x14ac:dyDescent="0.35">
      <c r="A221" s="2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0</v>
      </c>
      <c r="B221" s="10" t="str">
        <f t="shared" si="11"/>
        <v>436700</v>
      </c>
      <c r="C221" s="55">
        <v>43670</v>
      </c>
      <c r="D221" s="57" t="s">
        <v>147</v>
      </c>
      <c r="E221" s="39">
        <v>0.60829999999999995</v>
      </c>
      <c r="F221" s="39">
        <v>0.61499999999999999</v>
      </c>
      <c r="G221" s="39">
        <v>100</v>
      </c>
      <c r="H221" s="52">
        <f t="shared" si="13"/>
        <v>67.000000000000398</v>
      </c>
      <c r="I221" s="28">
        <f t="shared" si="14"/>
        <v>6.7000000000000393E-2</v>
      </c>
      <c r="J221" s="39" t="s">
        <v>139</v>
      </c>
    </row>
    <row r="222" spans="1:10" x14ac:dyDescent="0.35">
      <c r="A222" s="2" t="str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I</v>
      </c>
      <c r="B222" s="10" t="str">
        <f t="shared" si="11"/>
        <v>43670I</v>
      </c>
      <c r="C222" s="55">
        <v>43670</v>
      </c>
      <c r="D222" s="56" t="s">
        <v>98</v>
      </c>
      <c r="E222" s="39"/>
      <c r="F222" s="39"/>
      <c r="G222" s="56">
        <v>100</v>
      </c>
      <c r="H222" s="52">
        <f t="shared" si="13"/>
        <v>0</v>
      </c>
      <c r="I222" s="28">
        <f t="shared" si="14"/>
        <v>0</v>
      </c>
      <c r="J222" s="39" t="s">
        <v>139</v>
      </c>
    </row>
    <row r="223" spans="1:10" x14ac:dyDescent="0.35">
      <c r="A223" s="2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0</v>
      </c>
      <c r="B223" s="10" t="str">
        <f t="shared" si="11"/>
        <v>436770</v>
      </c>
      <c r="C223" s="55">
        <v>43677</v>
      </c>
      <c r="D223" s="57" t="s">
        <v>204</v>
      </c>
      <c r="E223" s="39">
        <v>0.59309999999999996</v>
      </c>
      <c r="F223" s="39">
        <v>0.5978</v>
      </c>
      <c r="G223" s="39">
        <v>30</v>
      </c>
      <c r="H223" s="52">
        <f t="shared" si="13"/>
        <v>156.66666666666791</v>
      </c>
      <c r="I223" s="28">
        <f t="shared" si="14"/>
        <v>0.1566666666666679</v>
      </c>
      <c r="J223" s="39" t="s">
        <v>139</v>
      </c>
    </row>
    <row r="224" spans="1:10" x14ac:dyDescent="0.35">
      <c r="A224" s="2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0</v>
      </c>
      <c r="B224" s="10" t="str">
        <f t="shared" si="11"/>
        <v>436770</v>
      </c>
      <c r="C224" s="55">
        <v>43677</v>
      </c>
      <c r="D224" s="57" t="s">
        <v>205</v>
      </c>
      <c r="E224" s="39">
        <v>0.5917</v>
      </c>
      <c r="F224" s="39">
        <v>0.59550000000000003</v>
      </c>
      <c r="G224" s="39">
        <v>30</v>
      </c>
      <c r="H224" s="52">
        <f t="shared" si="13"/>
        <v>126.66666666666754</v>
      </c>
      <c r="I224" s="28">
        <f t="shared" si="14"/>
        <v>0.12666666666666754</v>
      </c>
      <c r="J224" s="39" t="s">
        <v>139</v>
      </c>
    </row>
    <row r="225" spans="1:10" x14ac:dyDescent="0.35">
      <c r="A225" s="2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0</v>
      </c>
      <c r="B225" s="10" t="str">
        <f t="shared" si="11"/>
        <v>436770</v>
      </c>
      <c r="C225" s="55">
        <v>43677</v>
      </c>
      <c r="D225" s="57" t="s">
        <v>206</v>
      </c>
      <c r="E225" s="39">
        <v>0.59970000000000001</v>
      </c>
      <c r="F225" s="39">
        <v>0.60350000000000004</v>
      </c>
      <c r="G225" s="39">
        <v>30</v>
      </c>
      <c r="H225" s="52">
        <f t="shared" si="13"/>
        <v>126.66666666666754</v>
      </c>
      <c r="I225" s="28">
        <f t="shared" si="14"/>
        <v>0.12666666666666754</v>
      </c>
      <c r="J225" s="39" t="s">
        <v>139</v>
      </c>
    </row>
    <row r="226" spans="1:10" x14ac:dyDescent="0.35">
      <c r="A226" s="2" t="str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F</v>
      </c>
      <c r="B226" s="10" t="str">
        <f t="shared" si="11"/>
        <v>43677F</v>
      </c>
      <c r="C226" s="55">
        <v>43677</v>
      </c>
      <c r="D226" s="56" t="s">
        <v>94</v>
      </c>
      <c r="E226" s="39"/>
      <c r="F226" s="39"/>
      <c r="G226" s="56">
        <v>30</v>
      </c>
      <c r="H226" s="52">
        <f t="shared" si="13"/>
        <v>136.66666666666765</v>
      </c>
      <c r="I226" s="54">
        <f>+AVERAGE(I223:I225)</f>
        <v>0.13666666666666766</v>
      </c>
      <c r="J226" s="39" t="s">
        <v>139</v>
      </c>
    </row>
    <row r="227" spans="1:10" x14ac:dyDescent="0.35">
      <c r="A227" s="2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0</v>
      </c>
      <c r="B227" s="10" t="str">
        <f t="shared" si="11"/>
        <v>436770</v>
      </c>
      <c r="C227" s="55">
        <v>43677</v>
      </c>
      <c r="D227" s="57" t="s">
        <v>145</v>
      </c>
      <c r="E227" s="39">
        <v>0.60709999999999997</v>
      </c>
      <c r="F227" s="39">
        <v>0.62080000000000002</v>
      </c>
      <c r="G227" s="39">
        <v>100</v>
      </c>
      <c r="H227" s="52">
        <f t="shared" si="13"/>
        <v>137.00000000000045</v>
      </c>
      <c r="I227" s="28">
        <f t="shared" ref="I227:I233" si="15">(F227-E227)/G227*1000</f>
        <v>0.13700000000000045</v>
      </c>
      <c r="J227" s="39" t="s">
        <v>139</v>
      </c>
    </row>
    <row r="228" spans="1:10" x14ac:dyDescent="0.35">
      <c r="A228" s="2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0</v>
      </c>
      <c r="B228" s="10" t="str">
        <f t="shared" si="11"/>
        <v>436770</v>
      </c>
      <c r="C228" s="55">
        <v>43677</v>
      </c>
      <c r="D228" s="57" t="s">
        <v>146</v>
      </c>
      <c r="E228" s="39">
        <v>0.6079</v>
      </c>
      <c r="F228" s="39">
        <v>0.61719999999999997</v>
      </c>
      <c r="G228" s="39">
        <v>100</v>
      </c>
      <c r="H228" s="52">
        <f t="shared" si="13"/>
        <v>92.999999999999744</v>
      </c>
      <c r="I228" s="28">
        <f t="shared" si="15"/>
        <v>9.299999999999975E-2</v>
      </c>
      <c r="J228" s="39" t="s">
        <v>139</v>
      </c>
    </row>
    <row r="229" spans="1:10" x14ac:dyDescent="0.35">
      <c r="A229" s="2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0</v>
      </c>
      <c r="B229" s="10" t="str">
        <f t="shared" si="11"/>
        <v>436770</v>
      </c>
      <c r="C229" s="55">
        <v>43677</v>
      </c>
      <c r="D229" s="57" t="s">
        <v>147</v>
      </c>
      <c r="E229" s="39">
        <v>0.60829999999999995</v>
      </c>
      <c r="F229" s="39">
        <v>0.62009999999999998</v>
      </c>
      <c r="G229" s="39">
        <v>100</v>
      </c>
      <c r="H229" s="52">
        <f t="shared" si="13"/>
        <v>118.00000000000033</v>
      </c>
      <c r="I229" s="28">
        <f t="shared" si="15"/>
        <v>0.11800000000000033</v>
      </c>
      <c r="J229" s="39" t="s">
        <v>139</v>
      </c>
    </row>
    <row r="230" spans="1:10" x14ac:dyDescent="0.35">
      <c r="A230" s="2" t="str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I</v>
      </c>
      <c r="B230" s="10" t="str">
        <f t="shared" si="11"/>
        <v>43677I</v>
      </c>
      <c r="C230" s="55">
        <v>43677</v>
      </c>
      <c r="D230" s="56" t="s">
        <v>98</v>
      </c>
      <c r="E230" s="39"/>
      <c r="F230" s="39"/>
      <c r="G230" s="56">
        <v>100</v>
      </c>
      <c r="H230" s="52">
        <f t="shared" si="13"/>
        <v>0</v>
      </c>
      <c r="I230" s="28">
        <f t="shared" si="15"/>
        <v>0</v>
      </c>
      <c r="J230" s="39" t="s">
        <v>139</v>
      </c>
    </row>
    <row r="231" spans="1:10" x14ac:dyDescent="0.35">
      <c r="A231" s="2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0</v>
      </c>
      <c r="B231" s="10" t="str">
        <f t="shared" si="11"/>
        <v>436840</v>
      </c>
      <c r="C231" s="55">
        <v>43684</v>
      </c>
      <c r="D231" s="57" t="s">
        <v>171</v>
      </c>
      <c r="E231" s="39">
        <v>0.59299999999999997</v>
      </c>
      <c r="F231" s="39">
        <v>0.60419999999999996</v>
      </c>
      <c r="G231" s="39">
        <v>40</v>
      </c>
      <c r="H231" s="52">
        <f t="shared" si="13"/>
        <v>279.99999999999972</v>
      </c>
      <c r="I231" s="28">
        <f t="shared" si="15"/>
        <v>0.27999999999999969</v>
      </c>
      <c r="J231" s="39" t="s">
        <v>139</v>
      </c>
    </row>
    <row r="232" spans="1:10" x14ac:dyDescent="0.35">
      <c r="A232" s="2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0</v>
      </c>
      <c r="B232" s="10" t="str">
        <f t="shared" si="11"/>
        <v>436840</v>
      </c>
      <c r="C232" s="55">
        <v>43684</v>
      </c>
      <c r="D232" s="57" t="s">
        <v>172</v>
      </c>
      <c r="E232" s="39">
        <v>0.59099999999999997</v>
      </c>
      <c r="F232" s="39">
        <v>0.60250000000000004</v>
      </c>
      <c r="G232" s="39">
        <v>40</v>
      </c>
      <c r="H232" s="52">
        <f t="shared" si="13"/>
        <v>287.50000000000165</v>
      </c>
      <c r="I232" s="28">
        <f t="shared" si="15"/>
        <v>0.28750000000000164</v>
      </c>
      <c r="J232" s="39" t="s">
        <v>139</v>
      </c>
    </row>
    <row r="233" spans="1:10" x14ac:dyDescent="0.35">
      <c r="A233" s="2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0</v>
      </c>
      <c r="B233" s="10" t="str">
        <f t="shared" si="11"/>
        <v>436840</v>
      </c>
      <c r="C233" s="55">
        <v>43684</v>
      </c>
      <c r="D233" s="57" t="s">
        <v>173</v>
      </c>
      <c r="E233" s="39">
        <v>0.60150000000000003</v>
      </c>
      <c r="F233" s="39">
        <v>0.60929999999999995</v>
      </c>
      <c r="G233" s="39">
        <v>40</v>
      </c>
      <c r="H233" s="52">
        <f t="shared" si="13"/>
        <v>194.99999999999795</v>
      </c>
      <c r="I233" s="28">
        <f t="shared" si="15"/>
        <v>0.19499999999999795</v>
      </c>
      <c r="J233" s="39" t="s">
        <v>139</v>
      </c>
    </row>
    <row r="234" spans="1:10" x14ac:dyDescent="0.35">
      <c r="A234" s="2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0</v>
      </c>
      <c r="B234" s="10" t="str">
        <f t="shared" si="11"/>
        <v>436840</v>
      </c>
      <c r="C234" s="55">
        <v>43684</v>
      </c>
      <c r="D234" s="56" t="s">
        <v>234</v>
      </c>
      <c r="E234" s="39"/>
      <c r="F234" s="39"/>
      <c r="G234" s="56">
        <v>40</v>
      </c>
      <c r="H234" s="52">
        <f t="shared" si="13"/>
        <v>254.16666666666643</v>
      </c>
      <c r="I234" s="54">
        <f>+AVERAGE(I231:I233)</f>
        <v>0.25416666666666643</v>
      </c>
      <c r="J234" s="39" t="s">
        <v>139</v>
      </c>
    </row>
    <row r="235" spans="1:10" x14ac:dyDescent="0.35">
      <c r="A235" s="2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0</v>
      </c>
      <c r="B235" s="10" t="str">
        <f t="shared" si="11"/>
        <v>436840</v>
      </c>
      <c r="C235" s="55">
        <v>43684</v>
      </c>
      <c r="D235" s="57" t="s">
        <v>204</v>
      </c>
      <c r="E235" s="39">
        <v>0.60780000000000001</v>
      </c>
      <c r="F235" s="39">
        <v>0.61180000000000001</v>
      </c>
      <c r="G235" s="39">
        <v>30</v>
      </c>
      <c r="H235" s="52">
        <f t="shared" si="13"/>
        <v>133.33333333333346</v>
      </c>
      <c r="I235" s="28">
        <f>(F235-E235)/G235*1000</f>
        <v>0.13333333333333344</v>
      </c>
      <c r="J235" s="39" t="s">
        <v>139</v>
      </c>
    </row>
    <row r="236" spans="1:10" x14ac:dyDescent="0.35">
      <c r="A236" s="2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0</v>
      </c>
      <c r="B236" s="10" t="str">
        <f t="shared" si="11"/>
        <v>436840</v>
      </c>
      <c r="C236" s="55">
        <v>43684</v>
      </c>
      <c r="D236" s="57" t="s">
        <v>205</v>
      </c>
      <c r="E236" s="39">
        <v>0.60899999999999999</v>
      </c>
      <c r="F236" s="39">
        <v>0.6139</v>
      </c>
      <c r="G236" s="39">
        <v>30</v>
      </c>
      <c r="H236" s="52">
        <f t="shared" si="13"/>
        <v>163.33333333333385</v>
      </c>
      <c r="I236" s="28">
        <f>(F236-E236)/G236*1000</f>
        <v>0.16333333333333386</v>
      </c>
      <c r="J236" s="39" t="s">
        <v>139</v>
      </c>
    </row>
    <row r="237" spans="1:10" x14ac:dyDescent="0.35">
      <c r="A237" s="2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0</v>
      </c>
      <c r="B237" s="10" t="str">
        <f t="shared" si="11"/>
        <v>436840</v>
      </c>
      <c r="C237" s="55">
        <v>43684</v>
      </c>
      <c r="D237" s="57" t="s">
        <v>206</v>
      </c>
      <c r="E237" s="39">
        <v>0.60870000000000002</v>
      </c>
      <c r="F237" s="39">
        <v>0.6129</v>
      </c>
      <c r="G237" s="39">
        <v>30</v>
      </c>
      <c r="H237" s="52">
        <f t="shared" si="13"/>
        <v>139.9999999999994</v>
      </c>
      <c r="I237" s="28">
        <f>(F237-E237)/G237*1000</f>
        <v>0.1399999999999994</v>
      </c>
      <c r="J237" s="39" t="s">
        <v>139</v>
      </c>
    </row>
    <row r="238" spans="1:10" x14ac:dyDescent="0.35">
      <c r="A238" s="2" t="str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F</v>
      </c>
      <c r="B238" s="10" t="str">
        <f t="shared" si="11"/>
        <v>43684F</v>
      </c>
      <c r="C238" s="55">
        <v>43684</v>
      </c>
      <c r="D238" s="56" t="s">
        <v>94</v>
      </c>
      <c r="E238" s="39"/>
      <c r="F238" s="39"/>
      <c r="G238" s="56">
        <v>30</v>
      </c>
      <c r="H238" s="52">
        <f t="shared" si="13"/>
        <v>145.55555555555557</v>
      </c>
      <c r="I238" s="54">
        <f>+AVERAGE(I235:I237)</f>
        <v>0.14555555555555558</v>
      </c>
      <c r="J238" s="39" t="s">
        <v>139</v>
      </c>
    </row>
    <row r="239" spans="1:10" x14ac:dyDescent="0.35">
      <c r="A239" s="2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0</v>
      </c>
      <c r="B239" s="10" t="str">
        <f t="shared" si="11"/>
        <v>436840</v>
      </c>
      <c r="C239" s="55">
        <v>43684</v>
      </c>
      <c r="D239" s="57" t="s">
        <v>155</v>
      </c>
      <c r="E239" s="39">
        <v>0.60129999999999995</v>
      </c>
      <c r="F239" s="39">
        <v>0.60429999999999995</v>
      </c>
      <c r="G239" s="39">
        <v>150</v>
      </c>
      <c r="H239" s="52">
        <f t="shared" si="13"/>
        <v>20.000000000000018</v>
      </c>
      <c r="I239" s="28">
        <f>(F239-E239)/G239*1000</f>
        <v>2.0000000000000018E-2</v>
      </c>
      <c r="J239" s="39" t="s">
        <v>139</v>
      </c>
    </row>
    <row r="240" spans="1:10" x14ac:dyDescent="0.35">
      <c r="A240" s="2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0</v>
      </c>
      <c r="B240" s="10" t="str">
        <f t="shared" si="11"/>
        <v>436840</v>
      </c>
      <c r="C240" s="55">
        <v>43684</v>
      </c>
      <c r="D240" s="57" t="s">
        <v>156</v>
      </c>
      <c r="E240" s="39">
        <v>0.61250000000000004</v>
      </c>
      <c r="F240" s="39">
        <v>0.61919999999999997</v>
      </c>
      <c r="G240" s="39">
        <v>150</v>
      </c>
      <c r="H240" s="52">
        <f t="shared" si="13"/>
        <v>44.666666666666188</v>
      </c>
      <c r="I240" s="28">
        <f>(F240-E240)/G240*1000</f>
        <v>4.4666666666666188E-2</v>
      </c>
      <c r="J240" s="39" t="s">
        <v>139</v>
      </c>
    </row>
    <row r="241" spans="1:10" x14ac:dyDescent="0.35">
      <c r="A241" s="2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0</v>
      </c>
      <c r="B241" s="10" t="str">
        <f t="shared" si="11"/>
        <v>436840</v>
      </c>
      <c r="C241" s="55">
        <v>43684</v>
      </c>
      <c r="D241" s="57" t="s">
        <v>157</v>
      </c>
      <c r="E241" s="39">
        <v>0.61129999999999995</v>
      </c>
      <c r="F241" s="39">
        <v>0.61460000000000004</v>
      </c>
      <c r="G241" s="39">
        <v>150</v>
      </c>
      <c r="H241" s="52">
        <f t="shared" si="13"/>
        <v>22.000000000000536</v>
      </c>
      <c r="I241" s="28">
        <f>(F241-E241)/G241*1000</f>
        <v>2.2000000000000536E-2</v>
      </c>
      <c r="J241" s="39" t="s">
        <v>139</v>
      </c>
    </row>
    <row r="242" spans="1:10" x14ac:dyDescent="0.35">
      <c r="A242" s="2" t="str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H</v>
      </c>
      <c r="B242" s="10" t="str">
        <f t="shared" si="11"/>
        <v>43684H</v>
      </c>
      <c r="C242" s="55">
        <v>43684</v>
      </c>
      <c r="D242" s="56" t="s">
        <v>97</v>
      </c>
      <c r="E242" s="39"/>
      <c r="F242" s="39"/>
      <c r="G242" s="56">
        <v>150</v>
      </c>
      <c r="H242" s="122">
        <f t="shared" si="13"/>
        <v>0</v>
      </c>
      <c r="I242" s="28"/>
      <c r="J242" s="39" t="s">
        <v>139</v>
      </c>
    </row>
    <row r="243" spans="1:10" x14ac:dyDescent="0.35">
      <c r="A243" s="2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0</v>
      </c>
      <c r="B243" s="10" t="str">
        <f t="shared" si="11"/>
        <v>436840</v>
      </c>
      <c r="C243" s="55">
        <v>43684</v>
      </c>
      <c r="D243" s="57" t="s">
        <v>145</v>
      </c>
      <c r="E243" s="39">
        <v>0.60880000000000001</v>
      </c>
      <c r="F243" s="39">
        <v>0.61209999999999998</v>
      </c>
      <c r="G243" s="39">
        <v>100</v>
      </c>
      <c r="H243" s="52">
        <f t="shared" si="13"/>
        <v>32.999999999999694</v>
      </c>
      <c r="I243" s="28">
        <f>(F243-E243)/G243*1000</f>
        <v>3.2999999999999696E-2</v>
      </c>
      <c r="J243" s="39" t="s">
        <v>139</v>
      </c>
    </row>
    <row r="244" spans="1:10" x14ac:dyDescent="0.35">
      <c r="A244" s="2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0</v>
      </c>
      <c r="B244" s="10" t="str">
        <f t="shared" si="11"/>
        <v>436840</v>
      </c>
      <c r="C244" s="55">
        <v>43684</v>
      </c>
      <c r="D244" s="57" t="s">
        <v>146</v>
      </c>
      <c r="E244" s="39">
        <v>0.6099</v>
      </c>
      <c r="F244" s="39">
        <v>0.61570000000000003</v>
      </c>
      <c r="G244" s="39">
        <v>100</v>
      </c>
      <c r="H244" s="52">
        <f t="shared" si="13"/>
        <v>58.00000000000027</v>
      </c>
      <c r="I244" s="28">
        <f>(F244-E244)/G244*1000</f>
        <v>5.8000000000000274E-2</v>
      </c>
      <c r="J244" s="39" t="s">
        <v>139</v>
      </c>
    </row>
    <row r="245" spans="1:10" x14ac:dyDescent="0.35">
      <c r="A245" s="2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0</v>
      </c>
      <c r="B245" s="10" t="str">
        <f t="shared" si="11"/>
        <v>436840</v>
      </c>
      <c r="C245" s="55">
        <v>43684</v>
      </c>
      <c r="D245" s="57" t="s">
        <v>147</v>
      </c>
      <c r="E245" s="39">
        <v>0.60880000000000001</v>
      </c>
      <c r="F245" s="39">
        <v>0.6139</v>
      </c>
      <c r="G245" s="39">
        <v>100</v>
      </c>
      <c r="H245" s="52">
        <f t="shared" si="13"/>
        <v>50.999999999999936</v>
      </c>
      <c r="I245" s="28">
        <f>(F245-E245)/G245*1000</f>
        <v>5.0999999999999934E-2</v>
      </c>
      <c r="J245" s="39" t="s">
        <v>139</v>
      </c>
    </row>
    <row r="246" spans="1:10" x14ac:dyDescent="0.35">
      <c r="A246" s="2" t="str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I</v>
      </c>
      <c r="B246" s="10" t="str">
        <f t="shared" si="11"/>
        <v>43684I</v>
      </c>
      <c r="C246" s="55">
        <v>43684</v>
      </c>
      <c r="D246" s="56" t="s">
        <v>98</v>
      </c>
      <c r="E246" s="39"/>
      <c r="F246" s="39"/>
      <c r="G246" s="56">
        <v>100</v>
      </c>
      <c r="H246" s="122">
        <f t="shared" si="13"/>
        <v>0</v>
      </c>
      <c r="I246" s="28"/>
      <c r="J246" s="39" t="s">
        <v>139</v>
      </c>
    </row>
    <row r="247" spans="1:10" x14ac:dyDescent="0.35">
      <c r="A247" s="2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0</v>
      </c>
      <c r="B247" s="10" t="str">
        <f t="shared" si="11"/>
        <v>436980</v>
      </c>
      <c r="C247" s="55">
        <v>43698</v>
      </c>
      <c r="D247" s="57" t="s">
        <v>171</v>
      </c>
      <c r="E247" s="39">
        <v>0.5927</v>
      </c>
      <c r="F247" s="39">
        <v>0.60770000000000002</v>
      </c>
      <c r="G247" s="39">
        <v>40</v>
      </c>
      <c r="H247" s="52">
        <f t="shared" si="13"/>
        <v>375.00000000000034</v>
      </c>
      <c r="I247" s="28">
        <f>(F247-E247)/G247*1000</f>
        <v>0.37500000000000033</v>
      </c>
      <c r="J247" s="39" t="s">
        <v>139</v>
      </c>
    </row>
    <row r="248" spans="1:10" x14ac:dyDescent="0.35">
      <c r="A248" s="2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0</v>
      </c>
      <c r="B248" s="10" t="str">
        <f t="shared" ref="B248:B270" si="16">+CONCATENATE(C248,A248)</f>
        <v>436980</v>
      </c>
      <c r="C248" s="55">
        <v>43698</v>
      </c>
      <c r="D248" s="57" t="s">
        <v>172</v>
      </c>
      <c r="E248" s="39">
        <v>0.59189999999999998</v>
      </c>
      <c r="F248" s="39">
        <v>0.60050000000000003</v>
      </c>
      <c r="G248" s="39">
        <v>40</v>
      </c>
      <c r="H248" s="52">
        <f t="shared" si="13"/>
        <v>215.00000000000131</v>
      </c>
      <c r="I248" s="28">
        <f>(F248-E248)/G248*1000</f>
        <v>0.2150000000000013</v>
      </c>
      <c r="J248" s="39" t="s">
        <v>139</v>
      </c>
    </row>
    <row r="249" spans="1:10" x14ac:dyDescent="0.35">
      <c r="A249" s="2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0</v>
      </c>
      <c r="B249" s="10" t="str">
        <f t="shared" si="16"/>
        <v>436980</v>
      </c>
      <c r="C249" s="55">
        <v>43698</v>
      </c>
      <c r="D249" s="57" t="s">
        <v>173</v>
      </c>
      <c r="E249" s="39">
        <v>0.60150000000000003</v>
      </c>
      <c r="F249" s="39">
        <v>0.60950000000000004</v>
      </c>
      <c r="G249" s="39">
        <v>40</v>
      </c>
      <c r="H249" s="52">
        <f t="shared" si="13"/>
        <v>200.00000000000017</v>
      </c>
      <c r="I249" s="28">
        <f>(F249-E249)/G249*1000</f>
        <v>0.20000000000000018</v>
      </c>
      <c r="J249" s="39" t="s">
        <v>139</v>
      </c>
    </row>
    <row r="250" spans="1:10" x14ac:dyDescent="0.35">
      <c r="A250" s="2" t="str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D</v>
      </c>
      <c r="B250" s="10" t="str">
        <f t="shared" si="16"/>
        <v>43698D</v>
      </c>
      <c r="C250" s="55">
        <v>43698</v>
      </c>
      <c r="D250" s="56" t="s">
        <v>63</v>
      </c>
      <c r="E250" s="39"/>
      <c r="F250" s="39"/>
      <c r="G250" s="56">
        <v>40</v>
      </c>
      <c r="H250" s="52">
        <f t="shared" ref="H250" si="17">I250*1000</f>
        <v>263.33333333333394</v>
      </c>
      <c r="I250" s="54">
        <f>+AVERAGE(I247:I249)</f>
        <v>0.26333333333333392</v>
      </c>
      <c r="J250" s="39" t="s">
        <v>139</v>
      </c>
    </row>
    <row r="251" spans="1:10" x14ac:dyDescent="0.35">
      <c r="A251" s="2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0</v>
      </c>
      <c r="B251" s="10" t="str">
        <f t="shared" si="16"/>
        <v>436980</v>
      </c>
      <c r="C251" s="55">
        <v>43698</v>
      </c>
      <c r="D251" s="57" t="s">
        <v>204</v>
      </c>
      <c r="E251" s="39">
        <v>0.6069</v>
      </c>
      <c r="F251" s="39">
        <v>0.61580000000000001</v>
      </c>
      <c r="G251" s="39">
        <v>30</v>
      </c>
      <c r="H251" s="52">
        <f t="shared" ref="H251:H274" si="18">I251*1000</f>
        <v>296.66666666666731</v>
      </c>
      <c r="I251" s="28">
        <f>(F251-E251)/G251*1000</f>
        <v>0.2966666666666673</v>
      </c>
      <c r="J251" s="39" t="s">
        <v>139</v>
      </c>
    </row>
    <row r="252" spans="1:10" x14ac:dyDescent="0.35">
      <c r="A252" s="2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0</v>
      </c>
      <c r="B252" s="10" t="str">
        <f t="shared" si="16"/>
        <v>436980</v>
      </c>
      <c r="C252" s="55">
        <v>43698</v>
      </c>
      <c r="D252" s="57" t="s">
        <v>205</v>
      </c>
      <c r="E252" s="39">
        <v>0.60870000000000002</v>
      </c>
      <c r="F252" s="39">
        <v>0.61729999999999996</v>
      </c>
      <c r="G252" s="39">
        <v>30</v>
      </c>
      <c r="H252" s="52">
        <f t="shared" si="18"/>
        <v>286.66666666666475</v>
      </c>
      <c r="I252" s="28">
        <f>(F252-E252)/G252*1000</f>
        <v>0.28666666666666474</v>
      </c>
      <c r="J252" s="39" t="s">
        <v>139</v>
      </c>
    </row>
    <row r="253" spans="1:10" x14ac:dyDescent="0.35">
      <c r="A253" s="2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0</v>
      </c>
      <c r="B253" s="10" t="str">
        <f t="shared" si="16"/>
        <v>436980</v>
      </c>
      <c r="C253" s="55">
        <v>43698</v>
      </c>
      <c r="D253" s="57" t="s">
        <v>206</v>
      </c>
      <c r="E253" s="39">
        <v>0.60840000000000005</v>
      </c>
      <c r="F253" s="39">
        <v>0.61670000000000003</v>
      </c>
      <c r="G253" s="39">
        <v>30</v>
      </c>
      <c r="H253" s="52">
        <f t="shared" si="18"/>
        <v>276.66666666666578</v>
      </c>
      <c r="I253" s="28">
        <f>(F253-E253)/G253*1000</f>
        <v>0.27666666666666578</v>
      </c>
      <c r="J253" s="39" t="s">
        <v>139</v>
      </c>
    </row>
    <row r="254" spans="1:10" x14ac:dyDescent="0.35">
      <c r="A254" s="2" t="str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F</v>
      </c>
      <c r="B254" s="10" t="str">
        <f t="shared" si="16"/>
        <v>43698F</v>
      </c>
      <c r="C254" s="55">
        <v>43698</v>
      </c>
      <c r="D254" s="56" t="s">
        <v>94</v>
      </c>
      <c r="E254" s="39"/>
      <c r="F254" s="39"/>
      <c r="G254" s="56">
        <v>30</v>
      </c>
      <c r="H254" s="52">
        <f t="shared" si="18"/>
        <v>286.66666666666595</v>
      </c>
      <c r="I254" s="54">
        <f>+AVERAGE(I251:I253)</f>
        <v>0.28666666666666596</v>
      </c>
      <c r="J254" s="39" t="s">
        <v>139</v>
      </c>
    </row>
    <row r="255" spans="1:10" x14ac:dyDescent="0.35">
      <c r="A255" s="2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0</v>
      </c>
      <c r="B255" s="10" t="str">
        <f t="shared" si="16"/>
        <v>436980</v>
      </c>
      <c r="C255" s="55">
        <v>43698</v>
      </c>
      <c r="D255" s="57" t="s">
        <v>155</v>
      </c>
      <c r="E255" s="39">
        <v>0.60160000000000002</v>
      </c>
      <c r="F255" s="39">
        <v>0.60419999999999996</v>
      </c>
      <c r="G255" s="39">
        <v>150</v>
      </c>
      <c r="H255" s="52">
        <f t="shared" si="18"/>
        <v>17.333333333332906</v>
      </c>
      <c r="I255" s="28">
        <f>(F255-E255)/G255*1000</f>
        <v>1.7333333333332906E-2</v>
      </c>
      <c r="J255" s="39" t="s">
        <v>139</v>
      </c>
    </row>
    <row r="256" spans="1:10" x14ac:dyDescent="0.35">
      <c r="A256" s="2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0</v>
      </c>
      <c r="B256" s="10" t="str">
        <f t="shared" si="16"/>
        <v>436980</v>
      </c>
      <c r="C256" s="55">
        <v>43698</v>
      </c>
      <c r="D256" s="57" t="s">
        <v>156</v>
      </c>
      <c r="E256" s="39">
        <v>0.61109999999999998</v>
      </c>
      <c r="F256" s="39">
        <v>0.61419999999999997</v>
      </c>
      <c r="G256" s="39">
        <v>150</v>
      </c>
      <c r="H256" s="52">
        <f t="shared" si="18"/>
        <v>20.666666666666611</v>
      </c>
      <c r="I256" s="28">
        <f>(F256-E256)/G256*1000</f>
        <v>2.0666666666666611E-2</v>
      </c>
      <c r="J256" s="39" t="s">
        <v>139</v>
      </c>
    </row>
    <row r="257" spans="1:10" x14ac:dyDescent="0.35">
      <c r="A257" s="2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0</v>
      </c>
      <c r="B257" s="10" t="str">
        <f t="shared" si="16"/>
        <v>436980</v>
      </c>
      <c r="C257" s="55">
        <v>43698</v>
      </c>
      <c r="D257" s="57" t="s">
        <v>157</v>
      </c>
      <c r="E257" s="39">
        <v>0.61050000000000004</v>
      </c>
      <c r="F257" s="39">
        <v>0.61380000000000001</v>
      </c>
      <c r="G257" s="39">
        <v>150</v>
      </c>
      <c r="H257" s="52">
        <f t="shared" si="18"/>
        <v>21.999999999999797</v>
      </c>
      <c r="I257" s="28">
        <f>(F257-E257)/G257*1000</f>
        <v>2.1999999999999797E-2</v>
      </c>
      <c r="J257" s="39" t="s">
        <v>139</v>
      </c>
    </row>
    <row r="258" spans="1:10" x14ac:dyDescent="0.35">
      <c r="A258" s="2" t="str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H</v>
      </c>
      <c r="B258" s="10" t="str">
        <f t="shared" si="16"/>
        <v>43698H</v>
      </c>
      <c r="C258" s="55">
        <v>43698</v>
      </c>
      <c r="D258" s="56" t="s">
        <v>97</v>
      </c>
      <c r="E258" s="39"/>
      <c r="F258" s="39"/>
      <c r="G258" s="56">
        <v>150</v>
      </c>
      <c r="H258" s="122">
        <f t="shared" si="18"/>
        <v>0</v>
      </c>
      <c r="I258" s="28"/>
      <c r="J258" s="39" t="s">
        <v>139</v>
      </c>
    </row>
    <row r="259" spans="1:10" x14ac:dyDescent="0.35">
      <c r="A259" s="2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0</v>
      </c>
      <c r="B259" s="10" t="str">
        <f t="shared" si="16"/>
        <v>436980</v>
      </c>
      <c r="C259" s="55">
        <v>43698</v>
      </c>
      <c r="D259" s="57" t="s">
        <v>145</v>
      </c>
      <c r="E259" s="39">
        <v>0.6079</v>
      </c>
      <c r="F259" s="39">
        <v>0.61009999999999998</v>
      </c>
      <c r="G259" s="39">
        <v>100</v>
      </c>
      <c r="H259" s="52">
        <f t="shared" si="18"/>
        <v>21.999999999999797</v>
      </c>
      <c r="I259" s="28">
        <f>(F259-E259)/G259*1000</f>
        <v>2.1999999999999797E-2</v>
      </c>
      <c r="J259" s="39" t="s">
        <v>139</v>
      </c>
    </row>
    <row r="260" spans="1:10" x14ac:dyDescent="0.35">
      <c r="A260" s="2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0</v>
      </c>
      <c r="B260" s="10" t="str">
        <f t="shared" si="16"/>
        <v>436980</v>
      </c>
      <c r="C260" s="55">
        <v>43698</v>
      </c>
      <c r="D260" s="57" t="s">
        <v>146</v>
      </c>
      <c r="E260" s="39">
        <v>0.61</v>
      </c>
      <c r="F260" s="39">
        <v>0.61329999999999996</v>
      </c>
      <c r="G260" s="39">
        <v>100</v>
      </c>
      <c r="H260" s="52">
        <f t="shared" si="18"/>
        <v>32.999999999999694</v>
      </c>
      <c r="I260" s="28">
        <f>(F260-E260)/G260*1000</f>
        <v>3.2999999999999696E-2</v>
      </c>
      <c r="J260" s="39" t="s">
        <v>139</v>
      </c>
    </row>
    <row r="261" spans="1:10" x14ac:dyDescent="0.35">
      <c r="A261" s="2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0</v>
      </c>
      <c r="B261" s="10" t="str">
        <f t="shared" si="16"/>
        <v>436980</v>
      </c>
      <c r="C261" s="55">
        <v>43698</v>
      </c>
      <c r="D261" s="57" t="s">
        <v>147</v>
      </c>
      <c r="E261" s="39">
        <v>0.60870000000000002</v>
      </c>
      <c r="F261" s="39">
        <v>0.61170000000000002</v>
      </c>
      <c r="G261" s="39">
        <v>100</v>
      </c>
      <c r="H261" s="52">
        <f t="shared" si="18"/>
        <v>30.000000000000028</v>
      </c>
      <c r="I261" s="28">
        <f>(F261-E261)/G261*1000</f>
        <v>3.0000000000000027E-2</v>
      </c>
      <c r="J261" s="39" t="s">
        <v>139</v>
      </c>
    </row>
    <row r="262" spans="1:10" x14ac:dyDescent="0.35">
      <c r="A262" s="2" t="str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I</v>
      </c>
      <c r="B262" s="10" t="str">
        <f t="shared" si="16"/>
        <v>43698I</v>
      </c>
      <c r="C262" s="55">
        <v>43698</v>
      </c>
      <c r="D262" s="56" t="s">
        <v>98</v>
      </c>
      <c r="E262" s="39"/>
      <c r="F262" s="39"/>
      <c r="G262" s="56">
        <v>100</v>
      </c>
      <c r="H262" s="52">
        <f t="shared" si="18"/>
        <v>28.333333333333172</v>
      </c>
      <c r="I262" s="54">
        <f>+AVERAGE(I259:I261)</f>
        <v>2.8333333333333172E-2</v>
      </c>
      <c r="J262" s="39" t="s">
        <v>139</v>
      </c>
    </row>
    <row r="263" spans="1:10" x14ac:dyDescent="0.35">
      <c r="A263" s="2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0</v>
      </c>
      <c r="B263" s="10" t="str">
        <f t="shared" si="16"/>
        <v>437050</v>
      </c>
      <c r="C263" s="55">
        <v>43705</v>
      </c>
      <c r="D263" s="57" t="s">
        <v>204</v>
      </c>
      <c r="E263" s="39">
        <v>0.59250000000000003</v>
      </c>
      <c r="F263" s="39">
        <v>0.59940000000000004</v>
      </c>
      <c r="G263" s="39">
        <v>30</v>
      </c>
      <c r="H263" s="52">
        <f t="shared" si="18"/>
        <v>230.00000000000057</v>
      </c>
      <c r="I263" s="28">
        <f>(F263-E263)/G263*1000</f>
        <v>0.23000000000000057</v>
      </c>
      <c r="J263" s="39" t="s">
        <v>139</v>
      </c>
    </row>
    <row r="264" spans="1:10" x14ac:dyDescent="0.35">
      <c r="A264" s="2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0</v>
      </c>
      <c r="B264" s="10" t="str">
        <f t="shared" si="16"/>
        <v>437050</v>
      </c>
      <c r="C264" s="55">
        <v>43705</v>
      </c>
      <c r="D264" s="57" t="s">
        <v>205</v>
      </c>
      <c r="E264" s="39">
        <v>0.59119999999999995</v>
      </c>
      <c r="F264" s="39">
        <v>0.59799999999999998</v>
      </c>
      <c r="G264" s="39">
        <v>30</v>
      </c>
      <c r="H264" s="52">
        <f t="shared" si="18"/>
        <v>226.6666666666676</v>
      </c>
      <c r="I264" s="28">
        <f>(F264-E264)/G264*1000</f>
        <v>0.2266666666666676</v>
      </c>
      <c r="J264" s="39" t="s">
        <v>139</v>
      </c>
    </row>
    <row r="265" spans="1:10" x14ac:dyDescent="0.35">
      <c r="A265" s="2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0</v>
      </c>
      <c r="B265" s="10" t="str">
        <f t="shared" si="16"/>
        <v>437050</v>
      </c>
      <c r="C265" s="55">
        <v>43705</v>
      </c>
      <c r="D265" s="57" t="s">
        <v>206</v>
      </c>
      <c r="E265" s="39">
        <v>0.60099999999999998</v>
      </c>
      <c r="F265" s="39">
        <v>0.60880000000000001</v>
      </c>
      <c r="G265" s="39">
        <v>30</v>
      </c>
      <c r="H265" s="52">
        <f t="shared" si="18"/>
        <v>260.00000000000097</v>
      </c>
      <c r="I265" s="28">
        <f>(F265-E265)/G265*1000</f>
        <v>0.26000000000000095</v>
      </c>
      <c r="J265" s="39" t="s">
        <v>139</v>
      </c>
    </row>
    <row r="266" spans="1:10" x14ac:dyDescent="0.35">
      <c r="A266" s="2" t="str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F</v>
      </c>
      <c r="B266" s="10" t="str">
        <f t="shared" si="16"/>
        <v>43705F</v>
      </c>
      <c r="C266" s="55">
        <v>43705</v>
      </c>
      <c r="D266" s="56" t="s">
        <v>94</v>
      </c>
      <c r="E266" s="39"/>
      <c r="F266" s="39"/>
      <c r="G266" s="56">
        <v>30</v>
      </c>
      <c r="H266" s="52">
        <f t="shared" si="18"/>
        <v>238.88888888888971</v>
      </c>
      <c r="I266" s="54">
        <f>+AVERAGE(I263:I265)</f>
        <v>0.23888888888888971</v>
      </c>
      <c r="J266" s="39" t="s">
        <v>139</v>
      </c>
    </row>
    <row r="267" spans="1:10" x14ac:dyDescent="0.35">
      <c r="A267" s="2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0</v>
      </c>
      <c r="B267" s="10" t="str">
        <f t="shared" si="16"/>
        <v>437050</v>
      </c>
      <c r="C267" s="55">
        <v>43705</v>
      </c>
      <c r="D267" s="57" t="s">
        <v>145</v>
      </c>
      <c r="E267" s="39">
        <v>0.60729999999999995</v>
      </c>
      <c r="F267" s="39">
        <v>0.61380000000000001</v>
      </c>
      <c r="G267" s="39">
        <v>100</v>
      </c>
      <c r="H267" s="52">
        <f t="shared" si="18"/>
        <v>65.000000000000611</v>
      </c>
      <c r="I267" s="28">
        <f>(F267-E267)/G267*1000</f>
        <v>6.5000000000000613E-2</v>
      </c>
      <c r="J267" s="39" t="s">
        <v>139</v>
      </c>
    </row>
    <row r="268" spans="1:10" x14ac:dyDescent="0.35">
      <c r="A268" s="2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0</v>
      </c>
      <c r="B268" s="10" t="str">
        <f t="shared" si="16"/>
        <v>437050</v>
      </c>
      <c r="C268" s="55">
        <v>43705</v>
      </c>
      <c r="D268" s="57" t="s">
        <v>146</v>
      </c>
      <c r="E268" s="39">
        <v>0.60799999999999998</v>
      </c>
      <c r="F268" s="39">
        <v>0.6139</v>
      </c>
      <c r="G268" s="39">
        <v>100</v>
      </c>
      <c r="H268" s="52">
        <f t="shared" si="18"/>
        <v>59.000000000000163</v>
      </c>
      <c r="I268" s="28">
        <f>(F268-E268)/G268*1000</f>
        <v>5.9000000000000163E-2</v>
      </c>
      <c r="J268" s="39" t="s">
        <v>139</v>
      </c>
    </row>
    <row r="269" spans="1:10" x14ac:dyDescent="0.35">
      <c r="A269" s="2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0</v>
      </c>
      <c r="B269" s="10" t="str">
        <f t="shared" si="16"/>
        <v>437050</v>
      </c>
      <c r="C269" s="55">
        <v>43705</v>
      </c>
      <c r="D269" s="57" t="s">
        <v>147</v>
      </c>
      <c r="E269" s="39">
        <v>0.60850000000000004</v>
      </c>
      <c r="F269" s="39">
        <v>0.61529999999999996</v>
      </c>
      <c r="G269" s="39">
        <v>100</v>
      </c>
      <c r="H269" s="52">
        <f t="shared" si="18"/>
        <v>67.999999999999176</v>
      </c>
      <c r="I269" s="28">
        <f>(F269-E269)/G269*1000</f>
        <v>6.7999999999999172E-2</v>
      </c>
      <c r="J269" s="39" t="s">
        <v>139</v>
      </c>
    </row>
    <row r="270" spans="1:10" x14ac:dyDescent="0.35">
      <c r="A270" s="2" t="str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I</v>
      </c>
      <c r="B270" s="10" t="str">
        <f t="shared" si="16"/>
        <v>43705I</v>
      </c>
      <c r="C270" s="55">
        <v>43705</v>
      </c>
      <c r="D270" s="56" t="s">
        <v>98</v>
      </c>
      <c r="E270" s="39"/>
      <c r="F270" s="39"/>
      <c r="G270" s="56">
        <v>100</v>
      </c>
      <c r="H270" s="52">
        <f t="shared" si="18"/>
        <v>63.999999999999986</v>
      </c>
      <c r="I270" s="54">
        <f>+AVERAGE(I267:I269)</f>
        <v>6.3999999999999987E-2</v>
      </c>
      <c r="J270" s="39" t="s">
        <v>139</v>
      </c>
    </row>
    <row r="271" spans="1:10" x14ac:dyDescent="0.35">
      <c r="A271" s="2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0</v>
      </c>
      <c r="B271" s="10" t="str">
        <f t="shared" ref="B271:B334" si="19">+CONCATENATE(C271,A271)</f>
        <v>437120</v>
      </c>
      <c r="C271" s="55">
        <v>43712</v>
      </c>
      <c r="D271" s="57" t="s">
        <v>204</v>
      </c>
      <c r="E271" s="39">
        <v>0.5927</v>
      </c>
      <c r="F271" s="39">
        <v>0.59950000000000003</v>
      </c>
      <c r="G271" s="39">
        <v>30</v>
      </c>
      <c r="H271" s="52">
        <f t="shared" si="18"/>
        <v>226.6666666666676</v>
      </c>
      <c r="I271" s="28">
        <f>(F271-E271)/G271*1000</f>
        <v>0.2266666666666676</v>
      </c>
      <c r="J271" s="39" t="s">
        <v>139</v>
      </c>
    </row>
    <row r="272" spans="1:10" x14ac:dyDescent="0.35">
      <c r="A272" s="2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0</v>
      </c>
      <c r="B272" s="10" t="str">
        <f t="shared" si="19"/>
        <v>437120</v>
      </c>
      <c r="C272" s="55">
        <v>43712</v>
      </c>
      <c r="D272" s="57" t="s">
        <v>205</v>
      </c>
      <c r="E272" s="39">
        <v>0.59199999999999997</v>
      </c>
      <c r="F272" s="39">
        <v>0.59899999999999998</v>
      </c>
      <c r="G272" s="39">
        <v>30</v>
      </c>
      <c r="H272" s="52">
        <f t="shared" si="18"/>
        <v>233.33333333333357</v>
      </c>
      <c r="I272" s="28">
        <f>(F272-E272)/G272*1000</f>
        <v>0.23333333333333356</v>
      </c>
      <c r="J272" s="39" t="s">
        <v>139</v>
      </c>
    </row>
    <row r="273" spans="1:10" x14ac:dyDescent="0.35">
      <c r="A273" s="2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0</v>
      </c>
      <c r="B273" s="10" t="str">
        <f t="shared" si="19"/>
        <v>437120</v>
      </c>
      <c r="C273" s="55">
        <v>43712</v>
      </c>
      <c r="D273" s="57" t="s">
        <v>206</v>
      </c>
      <c r="E273" s="39">
        <v>0.60199999999999998</v>
      </c>
      <c r="F273" s="39">
        <v>0.60919999999999996</v>
      </c>
      <c r="G273" s="39">
        <v>30</v>
      </c>
      <c r="H273" s="52">
        <f t="shared" si="18"/>
        <v>239.99999999999946</v>
      </c>
      <c r="I273" s="28">
        <f>(F273-E273)/G273*1000</f>
        <v>0.23999999999999946</v>
      </c>
      <c r="J273" s="39" t="s">
        <v>139</v>
      </c>
    </row>
    <row r="274" spans="1:10" x14ac:dyDescent="0.35">
      <c r="A274" s="2" t="str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F</v>
      </c>
      <c r="B274" s="10" t="str">
        <f t="shared" si="19"/>
        <v>43712F</v>
      </c>
      <c r="C274" s="55">
        <v>43712</v>
      </c>
      <c r="D274" s="56" t="s">
        <v>94</v>
      </c>
      <c r="E274" s="39"/>
      <c r="F274" s="39"/>
      <c r="G274" s="56">
        <v>30</v>
      </c>
      <c r="H274" s="52">
        <f t="shared" si="18"/>
        <v>233.33333333333354</v>
      </c>
      <c r="I274" s="54">
        <f>+AVERAGE(I271:I273)</f>
        <v>0.23333333333333353</v>
      </c>
      <c r="J274" s="39" t="s">
        <v>139</v>
      </c>
    </row>
    <row r="275" spans="1:10" x14ac:dyDescent="0.35">
      <c r="A275" s="2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0</v>
      </c>
      <c r="B275" s="10" t="str">
        <f t="shared" si="19"/>
        <v>437120</v>
      </c>
      <c r="C275" s="55">
        <v>43712</v>
      </c>
      <c r="D275" s="57" t="s">
        <v>145</v>
      </c>
      <c r="E275" s="39">
        <v>0.60829999999999995</v>
      </c>
      <c r="F275" s="39">
        <v>0.6129</v>
      </c>
      <c r="G275" s="39">
        <v>100</v>
      </c>
      <c r="H275" s="52">
        <f t="shared" ref="H275:H295" si="20">I275*1000</f>
        <v>46.000000000000483</v>
      </c>
      <c r="I275" s="28">
        <f>(F275-E275)/G275*1000</f>
        <v>4.6000000000000485E-2</v>
      </c>
      <c r="J275" s="39" t="s">
        <v>139</v>
      </c>
    </row>
    <row r="276" spans="1:10" x14ac:dyDescent="0.35">
      <c r="A276" s="2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0</v>
      </c>
      <c r="B276" s="10" t="str">
        <f t="shared" si="19"/>
        <v>437120</v>
      </c>
      <c r="C276" s="55">
        <v>43712</v>
      </c>
      <c r="D276" s="57" t="s">
        <v>146</v>
      </c>
      <c r="E276" s="39">
        <v>0.60840000000000005</v>
      </c>
      <c r="F276" s="39">
        <v>0.61229999999999996</v>
      </c>
      <c r="G276" s="39">
        <v>100</v>
      </c>
      <c r="H276" s="52">
        <f t="shared" si="20"/>
        <v>38.999999999999034</v>
      </c>
      <c r="I276" s="28">
        <f>(F276-E276)/G276*1000</f>
        <v>3.8999999999999035E-2</v>
      </c>
      <c r="J276" s="39" t="s">
        <v>139</v>
      </c>
    </row>
    <row r="277" spans="1:10" x14ac:dyDescent="0.35">
      <c r="A277" s="2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0</v>
      </c>
      <c r="B277" s="10" t="str">
        <f t="shared" si="19"/>
        <v>437120</v>
      </c>
      <c r="C277" s="55">
        <v>43712</v>
      </c>
      <c r="D277" s="57" t="s">
        <v>147</v>
      </c>
      <c r="E277" s="39">
        <v>0.60919999999999996</v>
      </c>
      <c r="F277" s="39">
        <v>0.61250000000000004</v>
      </c>
      <c r="G277" s="39">
        <v>100</v>
      </c>
      <c r="H277" s="52">
        <f t="shared" si="20"/>
        <v>33.00000000000081</v>
      </c>
      <c r="I277" s="28">
        <f>(F277-E277)/G277*1000</f>
        <v>3.3000000000000806E-2</v>
      </c>
      <c r="J277" s="39" t="s">
        <v>139</v>
      </c>
    </row>
    <row r="278" spans="1:10" x14ac:dyDescent="0.35">
      <c r="A278" s="2" t="str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I</v>
      </c>
      <c r="B278" s="10" t="str">
        <f t="shared" si="19"/>
        <v>43712I</v>
      </c>
      <c r="C278" s="55">
        <v>43712</v>
      </c>
      <c r="D278" s="56" t="s">
        <v>98</v>
      </c>
      <c r="E278" s="39"/>
      <c r="F278" s="39"/>
      <c r="G278" s="56">
        <v>100</v>
      </c>
      <c r="H278" s="52">
        <f t="shared" si="20"/>
        <v>39.333333333333442</v>
      </c>
      <c r="I278" s="54">
        <f>+AVERAGE(I275:I277)</f>
        <v>3.9333333333333442E-2</v>
      </c>
      <c r="J278" s="39" t="s">
        <v>139</v>
      </c>
    </row>
    <row r="279" spans="1:10" x14ac:dyDescent="0.35">
      <c r="A279" s="2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0</v>
      </c>
      <c r="B279" s="10" t="str">
        <f t="shared" si="19"/>
        <v>437190</v>
      </c>
      <c r="C279" s="55">
        <v>43719</v>
      </c>
      <c r="D279" s="57" t="s">
        <v>171</v>
      </c>
      <c r="E279" s="39">
        <v>0.59330000000000005</v>
      </c>
      <c r="F279" s="39">
        <v>0.60319999999999996</v>
      </c>
      <c r="G279" s="39">
        <v>30</v>
      </c>
      <c r="H279" s="52">
        <f t="shared" si="20"/>
        <v>329.99999999999699</v>
      </c>
      <c r="I279" s="28">
        <f>(F279-E279)/G279*1000</f>
        <v>0.32999999999999696</v>
      </c>
      <c r="J279" s="39" t="s">
        <v>139</v>
      </c>
    </row>
    <row r="280" spans="1:10" x14ac:dyDescent="0.35">
      <c r="A280" s="2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0</v>
      </c>
      <c r="B280" s="10" t="str">
        <f t="shared" si="19"/>
        <v>437190</v>
      </c>
      <c r="C280" s="55">
        <v>43719</v>
      </c>
      <c r="D280" s="57" t="s">
        <v>172</v>
      </c>
      <c r="E280" s="39">
        <v>0.59299999999999997</v>
      </c>
      <c r="F280" s="39">
        <v>0.60309999999999997</v>
      </c>
      <c r="G280" s="39">
        <v>30</v>
      </c>
      <c r="H280" s="52">
        <f t="shared" si="20"/>
        <v>336.66666666666663</v>
      </c>
      <c r="I280" s="28">
        <f>(F280-E280)/G280*1000</f>
        <v>0.33666666666666661</v>
      </c>
      <c r="J280" s="39" t="s">
        <v>139</v>
      </c>
    </row>
    <row r="281" spans="1:10" x14ac:dyDescent="0.35">
      <c r="A281" s="2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0</v>
      </c>
      <c r="B281" s="10" t="str">
        <f t="shared" si="19"/>
        <v>437190</v>
      </c>
      <c r="C281" s="55">
        <v>43719</v>
      </c>
      <c r="D281" s="57" t="s">
        <v>173</v>
      </c>
      <c r="E281" s="39">
        <v>0.60089999999999999</v>
      </c>
      <c r="F281" s="39">
        <v>0.6099</v>
      </c>
      <c r="G281" s="39">
        <v>30</v>
      </c>
      <c r="H281" s="52">
        <f t="shared" si="20"/>
        <v>300.00000000000028</v>
      </c>
      <c r="I281" s="28">
        <f>(F281-E281)/G281*1000</f>
        <v>0.30000000000000027</v>
      </c>
      <c r="J281" s="39" t="s">
        <v>139</v>
      </c>
    </row>
    <row r="282" spans="1:10" x14ac:dyDescent="0.35">
      <c r="A282" s="2" t="str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D</v>
      </c>
      <c r="B282" s="10" t="str">
        <f t="shared" si="19"/>
        <v>43719D</v>
      </c>
      <c r="C282" s="55">
        <v>43719</v>
      </c>
      <c r="D282" s="56" t="s">
        <v>63</v>
      </c>
      <c r="E282" s="39"/>
      <c r="F282" s="39"/>
      <c r="G282" s="56">
        <v>30</v>
      </c>
      <c r="H282" s="52">
        <f t="shared" si="20"/>
        <v>322.22222222222132</v>
      </c>
      <c r="I282" s="54">
        <f>+AVERAGE(I279:I281)</f>
        <v>0.3222222222222213</v>
      </c>
      <c r="J282" s="39" t="s">
        <v>139</v>
      </c>
    </row>
    <row r="283" spans="1:10" x14ac:dyDescent="0.35">
      <c r="A283" s="2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0</v>
      </c>
      <c r="B283" s="10" t="str">
        <f t="shared" si="19"/>
        <v>437190</v>
      </c>
      <c r="C283" s="55">
        <v>43719</v>
      </c>
      <c r="D283" s="57" t="s">
        <v>204</v>
      </c>
      <c r="E283" s="39">
        <v>0.60799999999999998</v>
      </c>
      <c r="F283" s="39">
        <v>0.60919999999999996</v>
      </c>
      <c r="G283" s="39">
        <v>30</v>
      </c>
      <c r="H283" s="52">
        <f t="shared" si="20"/>
        <v>39.999999999999297</v>
      </c>
      <c r="I283" s="28">
        <f>(F283-E283)/G283*1000</f>
        <v>3.99999999999993E-2</v>
      </c>
      <c r="J283" s="39" t="s">
        <v>139</v>
      </c>
    </row>
    <row r="284" spans="1:10" x14ac:dyDescent="0.35">
      <c r="A284" s="2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0</v>
      </c>
      <c r="B284" s="10" t="str">
        <f t="shared" si="19"/>
        <v>437190</v>
      </c>
      <c r="C284" s="55">
        <v>43719</v>
      </c>
      <c r="D284" s="57" t="s">
        <v>205</v>
      </c>
      <c r="E284" s="39">
        <v>0.60850000000000004</v>
      </c>
      <c r="F284" s="39">
        <v>0.61150000000000004</v>
      </c>
      <c r="G284" s="39">
        <v>30</v>
      </c>
      <c r="H284" s="52">
        <f t="shared" si="20"/>
        <v>100.00000000000009</v>
      </c>
      <c r="I284" s="28">
        <f>(F284-E284)/G284*1000</f>
        <v>0.10000000000000009</v>
      </c>
      <c r="J284" s="39" t="s">
        <v>139</v>
      </c>
    </row>
    <row r="285" spans="1:10" x14ac:dyDescent="0.35">
      <c r="A285" s="2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0</v>
      </c>
      <c r="B285" s="10" t="str">
        <f t="shared" si="19"/>
        <v>437190</v>
      </c>
      <c r="C285" s="55">
        <v>43719</v>
      </c>
      <c r="D285" s="57" t="s">
        <v>206</v>
      </c>
      <c r="E285" s="39">
        <v>0.60870000000000002</v>
      </c>
      <c r="F285" s="39">
        <v>0.61150000000000004</v>
      </c>
      <c r="G285" s="39">
        <v>30</v>
      </c>
      <c r="H285" s="52">
        <f t="shared" si="20"/>
        <v>93.333333333334153</v>
      </c>
      <c r="I285" s="28">
        <f>(F285-E285)/G285*1000</f>
        <v>9.3333333333334156E-2</v>
      </c>
      <c r="J285" s="39" t="s">
        <v>139</v>
      </c>
    </row>
    <row r="286" spans="1:10" x14ac:dyDescent="0.35">
      <c r="A286" s="2" t="str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F</v>
      </c>
      <c r="B286" s="10" t="str">
        <f t="shared" si="19"/>
        <v>43719F</v>
      </c>
      <c r="C286" s="55">
        <v>43719</v>
      </c>
      <c r="D286" s="56" t="s">
        <v>94</v>
      </c>
      <c r="E286" s="39"/>
      <c r="F286" s="39"/>
      <c r="G286" s="56">
        <v>30</v>
      </c>
      <c r="H286" s="52">
        <f t="shared" si="20"/>
        <v>77.777777777777843</v>
      </c>
      <c r="I286" s="54">
        <f>+AVERAGE(I283:I285)</f>
        <v>7.7777777777777848E-2</v>
      </c>
      <c r="J286" s="39" t="s">
        <v>139</v>
      </c>
    </row>
    <row r="287" spans="1:10" x14ac:dyDescent="0.35">
      <c r="A287" s="2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0</v>
      </c>
      <c r="B287" s="10" t="str">
        <f t="shared" si="19"/>
        <v>437190</v>
      </c>
      <c r="C287" s="55">
        <v>43719</v>
      </c>
      <c r="D287" s="57" t="s">
        <v>155</v>
      </c>
      <c r="E287" s="39">
        <v>0.60260000000000002</v>
      </c>
      <c r="F287" s="39">
        <v>0.6119</v>
      </c>
      <c r="G287" s="39">
        <v>150</v>
      </c>
      <c r="H287" s="52">
        <f t="shared" si="20"/>
        <v>61.999999999999829</v>
      </c>
      <c r="I287" s="28">
        <f>(F287-E287)/G287*1000</f>
        <v>6.1999999999999826E-2</v>
      </c>
      <c r="J287" s="39" t="s">
        <v>139</v>
      </c>
    </row>
    <row r="288" spans="1:10" x14ac:dyDescent="0.35">
      <c r="A288" s="2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0</v>
      </c>
      <c r="B288" s="10" t="str">
        <f t="shared" si="19"/>
        <v>437190</v>
      </c>
      <c r="C288" s="55">
        <v>43719</v>
      </c>
      <c r="D288" s="57" t="s">
        <v>156</v>
      </c>
      <c r="E288" s="39">
        <v>0.61299999999999999</v>
      </c>
      <c r="F288" s="39">
        <v>0.61990000000000001</v>
      </c>
      <c r="G288" s="39">
        <v>150</v>
      </c>
      <c r="H288" s="52">
        <f t="shared" si="20"/>
        <v>46.000000000000114</v>
      </c>
      <c r="I288" s="28">
        <f>(F288-E288)/G288*1000</f>
        <v>4.6000000000000117E-2</v>
      </c>
      <c r="J288" s="39" t="s">
        <v>139</v>
      </c>
    </row>
    <row r="289" spans="1:10" x14ac:dyDescent="0.35">
      <c r="A289" s="2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0</v>
      </c>
      <c r="B289" s="10" t="str">
        <f t="shared" si="19"/>
        <v>437190</v>
      </c>
      <c r="C289" s="55">
        <v>43719</v>
      </c>
      <c r="D289" s="57" t="s">
        <v>157</v>
      </c>
      <c r="E289" s="39">
        <v>0.61050000000000004</v>
      </c>
      <c r="F289" s="39">
        <v>0.62029999999999996</v>
      </c>
      <c r="G289" s="39">
        <v>150</v>
      </c>
      <c r="H289" s="52">
        <f t="shared" si="20"/>
        <v>65.333333333332803</v>
      </c>
      <c r="I289" s="28">
        <f>(F289-E289)/G289*1000</f>
        <v>6.5333333333332799E-2</v>
      </c>
      <c r="J289" s="39" t="s">
        <v>139</v>
      </c>
    </row>
    <row r="290" spans="1:10" x14ac:dyDescent="0.35">
      <c r="A290" s="2" t="str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H</v>
      </c>
      <c r="B290" s="10" t="str">
        <f t="shared" si="19"/>
        <v>43719H</v>
      </c>
      <c r="C290" s="55">
        <v>43719</v>
      </c>
      <c r="D290" s="56" t="s">
        <v>97</v>
      </c>
      <c r="E290" s="39"/>
      <c r="F290" s="39"/>
      <c r="G290" s="56">
        <v>150</v>
      </c>
      <c r="H290" s="52">
        <f t="shared" si="20"/>
        <v>57.777777777777573</v>
      </c>
      <c r="I290" s="54">
        <f>+AVERAGE(I287:I289)</f>
        <v>5.7777777777777574E-2</v>
      </c>
      <c r="J290" s="39" t="s">
        <v>139</v>
      </c>
    </row>
    <row r="291" spans="1:10" x14ac:dyDescent="0.35">
      <c r="A291" s="2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0</v>
      </c>
      <c r="B291" s="10" t="str">
        <f t="shared" si="19"/>
        <v>437190</v>
      </c>
      <c r="C291" s="55">
        <v>43719</v>
      </c>
      <c r="D291" s="57" t="s">
        <v>145</v>
      </c>
      <c r="E291" s="39">
        <v>0.60919999999999996</v>
      </c>
      <c r="F291" s="39">
        <v>0.61080000000000001</v>
      </c>
      <c r="G291" s="39">
        <v>100</v>
      </c>
      <c r="H291" s="52">
        <f t="shared" si="20"/>
        <v>16.000000000000458</v>
      </c>
      <c r="I291" s="28">
        <f>(F291-E291)/G291*1000</f>
        <v>1.6000000000000458E-2</v>
      </c>
      <c r="J291" s="39" t="s">
        <v>139</v>
      </c>
    </row>
    <row r="292" spans="1:10" x14ac:dyDescent="0.35">
      <c r="A292" s="2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0</v>
      </c>
      <c r="B292" s="10" t="str">
        <f t="shared" si="19"/>
        <v>437190</v>
      </c>
      <c r="C292" s="55">
        <v>43719</v>
      </c>
      <c r="D292" s="57" t="s">
        <v>146</v>
      </c>
      <c r="E292" s="39">
        <v>0.61209999999999998</v>
      </c>
      <c r="F292" s="39">
        <v>0.61350000000000005</v>
      </c>
      <c r="G292" s="39">
        <v>100</v>
      </c>
      <c r="H292" s="52">
        <f t="shared" si="20"/>
        <v>14.000000000000679</v>
      </c>
      <c r="I292" s="28">
        <f>(F292-E292)/G292*1000</f>
        <v>1.4000000000000679E-2</v>
      </c>
      <c r="J292" s="39" t="s">
        <v>139</v>
      </c>
    </row>
    <row r="293" spans="1:10" x14ac:dyDescent="0.35">
      <c r="A293" s="2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0</v>
      </c>
      <c r="B293" s="10" t="str">
        <f t="shared" si="19"/>
        <v>437190</v>
      </c>
      <c r="C293" s="55">
        <v>43719</v>
      </c>
      <c r="D293" s="57" t="s">
        <v>147</v>
      </c>
      <c r="E293" s="39">
        <v>0.61029999999999995</v>
      </c>
      <c r="F293" s="39">
        <v>0.61140000000000005</v>
      </c>
      <c r="G293" s="39">
        <v>100</v>
      </c>
      <c r="H293" s="52">
        <f t="shared" si="20"/>
        <v>11.000000000001009</v>
      </c>
      <c r="I293" s="28">
        <f>(F293-E293)/G293*1000</f>
        <v>1.1000000000001009E-2</v>
      </c>
      <c r="J293" s="39" t="s">
        <v>139</v>
      </c>
    </row>
    <row r="294" spans="1:10" x14ac:dyDescent="0.35">
      <c r="A294" s="2" t="str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I</v>
      </c>
      <c r="B294" s="10" t="str">
        <f t="shared" si="19"/>
        <v>43719I</v>
      </c>
      <c r="C294" s="55">
        <v>43719</v>
      </c>
      <c r="D294" s="56" t="s">
        <v>98</v>
      </c>
      <c r="E294" s="39"/>
      <c r="F294" s="39"/>
      <c r="G294" s="56">
        <v>100</v>
      </c>
      <c r="H294" s="52">
        <f t="shared" si="20"/>
        <v>13.666666666667382</v>
      </c>
      <c r="I294" s="54">
        <f>+AVERAGE(I291:I293)</f>
        <v>1.3666666666667382E-2</v>
      </c>
      <c r="J294" s="39" t="s">
        <v>139</v>
      </c>
    </row>
    <row r="295" spans="1:10" x14ac:dyDescent="0.35">
      <c r="A295" s="2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0</v>
      </c>
      <c r="B295" s="10" t="str">
        <f t="shared" si="19"/>
        <v>437260</v>
      </c>
      <c r="C295" s="55">
        <v>43726</v>
      </c>
      <c r="D295" s="57" t="s">
        <v>204</v>
      </c>
      <c r="E295" s="39">
        <v>0.59279999999999999</v>
      </c>
      <c r="F295" s="39">
        <v>0.60050000000000003</v>
      </c>
      <c r="G295" s="39">
        <v>30</v>
      </c>
      <c r="H295" s="52">
        <f t="shared" si="20"/>
        <v>256.66666666666799</v>
      </c>
      <c r="I295" s="28">
        <f t="shared" ref="I295:I317" si="21">(F295-E295)/G295*1000</f>
        <v>0.25666666666666799</v>
      </c>
      <c r="J295" s="39" t="s">
        <v>139</v>
      </c>
    </row>
    <row r="296" spans="1:10" x14ac:dyDescent="0.35">
      <c r="A296" s="2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0</v>
      </c>
      <c r="B296" s="10" t="str">
        <f t="shared" si="19"/>
        <v>437260</v>
      </c>
      <c r="C296" s="55">
        <v>43726</v>
      </c>
      <c r="D296" s="57" t="s">
        <v>205</v>
      </c>
      <c r="E296" s="39">
        <v>0.59260000000000002</v>
      </c>
      <c r="F296" s="39">
        <v>0.59960000000000002</v>
      </c>
      <c r="G296" s="39">
        <v>30</v>
      </c>
      <c r="H296" s="52">
        <f t="shared" ref="H296:H317" si="22">I296*1000</f>
        <v>233.33333333333357</v>
      </c>
      <c r="I296" s="28">
        <f t="shared" si="21"/>
        <v>0.23333333333333356</v>
      </c>
      <c r="J296" s="39" t="s">
        <v>139</v>
      </c>
    </row>
    <row r="297" spans="1:10" x14ac:dyDescent="0.35">
      <c r="A297" s="2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0</v>
      </c>
      <c r="B297" s="10" t="str">
        <f t="shared" si="19"/>
        <v>437260</v>
      </c>
      <c r="C297" s="55">
        <v>43726</v>
      </c>
      <c r="D297" s="57" t="s">
        <v>206</v>
      </c>
      <c r="E297" s="39">
        <v>0.6038</v>
      </c>
      <c r="F297" s="39">
        <v>0.61029999999999995</v>
      </c>
      <c r="G297" s="39">
        <v>30</v>
      </c>
      <c r="H297" s="52">
        <f t="shared" si="22"/>
        <v>216.66666666666501</v>
      </c>
      <c r="I297" s="28">
        <f t="shared" si="21"/>
        <v>0.21666666666666501</v>
      </c>
      <c r="J297" s="39" t="s">
        <v>139</v>
      </c>
    </row>
    <row r="298" spans="1:10" x14ac:dyDescent="0.35">
      <c r="A298" s="2" t="str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F</v>
      </c>
      <c r="B298" s="10" t="str">
        <f t="shared" si="19"/>
        <v>43726F</v>
      </c>
      <c r="C298" s="55">
        <v>43726</v>
      </c>
      <c r="D298" s="56" t="s">
        <v>94</v>
      </c>
      <c r="E298" s="39"/>
      <c r="F298" s="39"/>
      <c r="G298" s="56">
        <v>30</v>
      </c>
      <c r="H298" s="52">
        <f t="shared" si="22"/>
        <v>0</v>
      </c>
      <c r="I298" s="28">
        <f t="shared" si="21"/>
        <v>0</v>
      </c>
      <c r="J298" s="39" t="s">
        <v>139</v>
      </c>
    </row>
    <row r="299" spans="1:10" x14ac:dyDescent="0.35">
      <c r="A299" s="2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0</v>
      </c>
      <c r="B299" s="10" t="str">
        <f t="shared" si="19"/>
        <v>437260</v>
      </c>
      <c r="C299" s="55">
        <v>43726</v>
      </c>
      <c r="D299" s="57" t="s">
        <v>145</v>
      </c>
      <c r="E299" s="39">
        <v>0.60819999999999996</v>
      </c>
      <c r="F299" s="39">
        <v>0.60950000000000004</v>
      </c>
      <c r="G299" s="39">
        <v>100</v>
      </c>
      <c r="H299" s="52">
        <f t="shared" si="22"/>
        <v>13.000000000000789</v>
      </c>
      <c r="I299" s="28">
        <f t="shared" si="21"/>
        <v>1.3000000000000789E-2</v>
      </c>
      <c r="J299" s="39" t="s">
        <v>139</v>
      </c>
    </row>
    <row r="300" spans="1:10" x14ac:dyDescent="0.35">
      <c r="A300" s="2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0</v>
      </c>
      <c r="B300" s="10" t="str">
        <f t="shared" si="19"/>
        <v>437260</v>
      </c>
      <c r="C300" s="55">
        <v>43726</v>
      </c>
      <c r="D300" s="57" t="s">
        <v>146</v>
      </c>
      <c r="E300" s="39">
        <v>0.60950000000000004</v>
      </c>
      <c r="F300" s="39">
        <v>0.61060000000000003</v>
      </c>
      <c r="G300" s="39">
        <v>100</v>
      </c>
      <c r="H300" s="52">
        <f t="shared" si="22"/>
        <v>10.999999999999899</v>
      </c>
      <c r="I300" s="28">
        <f t="shared" si="21"/>
        <v>1.0999999999999899E-2</v>
      </c>
      <c r="J300" s="39" t="s">
        <v>139</v>
      </c>
    </row>
    <row r="301" spans="1:10" x14ac:dyDescent="0.35">
      <c r="A301" s="2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0</v>
      </c>
      <c r="B301" s="10" t="str">
        <f t="shared" si="19"/>
        <v>437260</v>
      </c>
      <c r="C301" s="55">
        <v>43726</v>
      </c>
      <c r="D301" s="57" t="s">
        <v>147</v>
      </c>
      <c r="E301" s="39">
        <v>0.61029999999999995</v>
      </c>
      <c r="F301" s="39">
        <v>0.61129999999999995</v>
      </c>
      <c r="G301" s="39">
        <v>100</v>
      </c>
      <c r="H301" s="52">
        <f t="shared" si="22"/>
        <v>10.000000000000009</v>
      </c>
      <c r="I301" s="28">
        <f t="shared" si="21"/>
        <v>1.0000000000000009E-2</v>
      </c>
      <c r="J301" s="39" t="s">
        <v>139</v>
      </c>
    </row>
    <row r="302" spans="1:10" x14ac:dyDescent="0.35">
      <c r="A302" s="2" t="str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I</v>
      </c>
      <c r="B302" s="10" t="str">
        <f t="shared" si="19"/>
        <v>43726I</v>
      </c>
      <c r="C302" s="55">
        <v>43726</v>
      </c>
      <c r="D302" s="56" t="s">
        <v>98</v>
      </c>
      <c r="E302" s="39"/>
      <c r="F302" s="39"/>
      <c r="G302" s="56">
        <v>100</v>
      </c>
      <c r="H302" s="52">
        <f t="shared" si="22"/>
        <v>0</v>
      </c>
      <c r="I302" s="28">
        <f t="shared" si="21"/>
        <v>0</v>
      </c>
      <c r="J302" s="39" t="s">
        <v>139</v>
      </c>
    </row>
    <row r="303" spans="1:10" x14ac:dyDescent="0.35">
      <c r="A303" s="2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0</v>
      </c>
      <c r="B303" s="10" t="str">
        <f t="shared" si="19"/>
        <v>437330</v>
      </c>
      <c r="C303" s="55">
        <v>43733</v>
      </c>
      <c r="D303" s="57" t="s">
        <v>171</v>
      </c>
      <c r="E303" s="39">
        <v>0.59299999999999997</v>
      </c>
      <c r="F303" s="39">
        <v>0.6028</v>
      </c>
      <c r="G303" s="39">
        <v>50</v>
      </c>
      <c r="H303" s="52">
        <f t="shared" si="22"/>
        <v>196.00000000000063</v>
      </c>
      <c r="I303" s="28">
        <f t="shared" si="21"/>
        <v>0.19600000000000062</v>
      </c>
      <c r="J303" s="39" t="s">
        <v>139</v>
      </c>
    </row>
    <row r="304" spans="1:10" x14ac:dyDescent="0.35">
      <c r="A304" s="2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0</v>
      </c>
      <c r="B304" s="10" t="str">
        <f t="shared" si="19"/>
        <v>437330</v>
      </c>
      <c r="C304" s="55">
        <v>43733</v>
      </c>
      <c r="D304" s="57" t="s">
        <v>172</v>
      </c>
      <c r="E304" s="39">
        <v>0.59330000000000005</v>
      </c>
      <c r="F304" s="39">
        <v>0.60250000000000004</v>
      </c>
      <c r="G304" s="39">
        <v>50</v>
      </c>
      <c r="H304" s="52">
        <f t="shared" si="22"/>
        <v>183.99999999999972</v>
      </c>
      <c r="I304" s="28">
        <f t="shared" si="21"/>
        <v>0.18399999999999972</v>
      </c>
      <c r="J304" s="39" t="s">
        <v>139</v>
      </c>
    </row>
    <row r="305" spans="1:10" x14ac:dyDescent="0.35">
      <c r="A305" s="2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0</v>
      </c>
      <c r="B305" s="10" t="str">
        <f t="shared" si="19"/>
        <v>437330</v>
      </c>
      <c r="C305" s="55">
        <v>43733</v>
      </c>
      <c r="D305" s="57" t="s">
        <v>173</v>
      </c>
      <c r="E305" s="39">
        <v>0.60299999999999998</v>
      </c>
      <c r="F305" s="39">
        <v>0.61299999999999999</v>
      </c>
      <c r="G305" s="39">
        <v>50</v>
      </c>
      <c r="H305" s="52">
        <f t="shared" si="22"/>
        <v>200.00000000000017</v>
      </c>
      <c r="I305" s="28">
        <f t="shared" si="21"/>
        <v>0.20000000000000018</v>
      </c>
      <c r="J305" s="39" t="s">
        <v>139</v>
      </c>
    </row>
    <row r="306" spans="1:10" x14ac:dyDescent="0.35">
      <c r="A306" s="2" t="str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D</v>
      </c>
      <c r="B306" s="10" t="str">
        <f t="shared" si="19"/>
        <v>43733D</v>
      </c>
      <c r="C306" s="55">
        <v>43733</v>
      </c>
      <c r="D306" s="56" t="s">
        <v>63</v>
      </c>
      <c r="E306" s="39"/>
      <c r="F306" s="39"/>
      <c r="G306" s="56">
        <v>50</v>
      </c>
      <c r="H306" s="52">
        <f t="shared" si="22"/>
        <v>0</v>
      </c>
      <c r="I306" s="28">
        <f t="shared" si="21"/>
        <v>0</v>
      </c>
      <c r="J306" s="39" t="s">
        <v>139</v>
      </c>
    </row>
    <row r="307" spans="1:10" x14ac:dyDescent="0.35">
      <c r="A307" s="2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0</v>
      </c>
      <c r="B307" s="10" t="str">
        <f t="shared" si="19"/>
        <v>437330</v>
      </c>
      <c r="C307" s="55">
        <v>43733</v>
      </c>
      <c r="D307" s="57" t="s">
        <v>204</v>
      </c>
      <c r="E307" s="39">
        <v>0.60740000000000005</v>
      </c>
      <c r="F307" s="39">
        <v>0.61580000000000001</v>
      </c>
      <c r="G307" s="39">
        <v>30</v>
      </c>
      <c r="H307" s="52">
        <f t="shared" si="22"/>
        <v>279.99999999999881</v>
      </c>
      <c r="I307" s="28">
        <f t="shared" si="21"/>
        <v>0.27999999999999881</v>
      </c>
      <c r="J307" s="39" t="s">
        <v>139</v>
      </c>
    </row>
    <row r="308" spans="1:10" x14ac:dyDescent="0.35">
      <c r="A308" s="2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0</v>
      </c>
      <c r="B308" s="10" t="str">
        <f t="shared" si="19"/>
        <v>437330</v>
      </c>
      <c r="C308" s="55">
        <v>43733</v>
      </c>
      <c r="D308" s="57" t="s">
        <v>205</v>
      </c>
      <c r="E308" s="39">
        <v>0.6099</v>
      </c>
      <c r="F308" s="39">
        <v>0.61770000000000003</v>
      </c>
      <c r="G308" s="39">
        <v>30</v>
      </c>
      <c r="H308" s="52">
        <f t="shared" si="22"/>
        <v>260.00000000000097</v>
      </c>
      <c r="I308" s="28">
        <f t="shared" si="21"/>
        <v>0.26000000000000095</v>
      </c>
      <c r="J308" s="39" t="s">
        <v>139</v>
      </c>
    </row>
    <row r="309" spans="1:10" x14ac:dyDescent="0.35">
      <c r="A309" s="2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0</v>
      </c>
      <c r="B309" s="10" t="str">
        <f t="shared" si="19"/>
        <v>437330</v>
      </c>
      <c r="C309" s="55">
        <v>43733</v>
      </c>
      <c r="D309" s="57" t="s">
        <v>206</v>
      </c>
      <c r="E309" s="39">
        <v>0.60899999999999999</v>
      </c>
      <c r="F309" s="39">
        <v>0.61599999999999999</v>
      </c>
      <c r="G309" s="39">
        <v>30</v>
      </c>
      <c r="H309" s="52">
        <f t="shared" si="22"/>
        <v>233.33333333333357</v>
      </c>
      <c r="I309" s="28">
        <f t="shared" si="21"/>
        <v>0.23333333333333356</v>
      </c>
      <c r="J309" s="39" t="s">
        <v>139</v>
      </c>
    </row>
    <row r="310" spans="1:10" x14ac:dyDescent="0.35">
      <c r="A310" s="2" t="str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F</v>
      </c>
      <c r="B310" s="10" t="str">
        <f t="shared" si="19"/>
        <v>43733F</v>
      </c>
      <c r="C310" s="55">
        <v>43733</v>
      </c>
      <c r="D310" s="56" t="s">
        <v>94</v>
      </c>
      <c r="E310" s="39"/>
      <c r="F310" s="39"/>
      <c r="G310" s="56">
        <v>30</v>
      </c>
      <c r="H310" s="52">
        <f t="shared" si="22"/>
        <v>0</v>
      </c>
      <c r="I310" s="28">
        <f t="shared" si="21"/>
        <v>0</v>
      </c>
      <c r="J310" s="39" t="s">
        <v>139</v>
      </c>
    </row>
    <row r="311" spans="1:10" x14ac:dyDescent="0.35">
      <c r="A311" s="2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0</v>
      </c>
      <c r="B311" s="10" t="str">
        <f t="shared" si="19"/>
        <v>437330</v>
      </c>
      <c r="C311" s="55">
        <v>43733</v>
      </c>
      <c r="D311" s="57" t="s">
        <v>155</v>
      </c>
      <c r="E311" s="39">
        <v>0.60340000000000005</v>
      </c>
      <c r="F311" s="39">
        <v>0.6089</v>
      </c>
      <c r="G311" s="39">
        <v>150</v>
      </c>
      <c r="H311" s="52">
        <f t="shared" si="22"/>
        <v>36.66666666666633</v>
      </c>
      <c r="I311" s="28">
        <f t="shared" si="21"/>
        <v>3.6666666666666327E-2</v>
      </c>
      <c r="J311" s="39" t="s">
        <v>139</v>
      </c>
    </row>
    <row r="312" spans="1:10" x14ac:dyDescent="0.35">
      <c r="A312" s="2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0</v>
      </c>
      <c r="B312" s="10" t="str">
        <f t="shared" si="19"/>
        <v>437330</v>
      </c>
      <c r="C312" s="55">
        <v>43733</v>
      </c>
      <c r="D312" s="57" t="s">
        <v>156</v>
      </c>
      <c r="E312" s="39">
        <v>0.61280000000000001</v>
      </c>
      <c r="F312" s="39">
        <v>0.61899999999999999</v>
      </c>
      <c r="G312" s="39">
        <v>150</v>
      </c>
      <c r="H312" s="52">
        <f t="shared" si="22"/>
        <v>41.333333333333222</v>
      </c>
      <c r="I312" s="28">
        <f t="shared" si="21"/>
        <v>4.1333333333333222E-2</v>
      </c>
      <c r="J312" s="39" t="s">
        <v>139</v>
      </c>
    </row>
    <row r="313" spans="1:10" x14ac:dyDescent="0.35">
      <c r="A313" s="2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0</v>
      </c>
      <c r="B313" s="10" t="str">
        <f t="shared" si="19"/>
        <v>437330</v>
      </c>
      <c r="C313" s="55">
        <v>43733</v>
      </c>
      <c r="D313" s="57" t="s">
        <v>157</v>
      </c>
      <c r="E313" s="39">
        <v>0.61160000000000003</v>
      </c>
      <c r="F313" s="39">
        <v>0.61770000000000003</v>
      </c>
      <c r="G313" s="39">
        <v>150</v>
      </c>
      <c r="H313" s="52">
        <f t="shared" si="22"/>
        <v>40.666666666666629</v>
      </c>
      <c r="I313" s="28">
        <f t="shared" si="21"/>
        <v>4.0666666666666629E-2</v>
      </c>
      <c r="J313" s="39" t="s">
        <v>139</v>
      </c>
    </row>
    <row r="314" spans="1:10" x14ac:dyDescent="0.35">
      <c r="A314" s="2" t="str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H</v>
      </c>
      <c r="B314" s="10" t="str">
        <f t="shared" si="19"/>
        <v>43733H</v>
      </c>
      <c r="C314" s="55">
        <v>43733</v>
      </c>
      <c r="D314" s="56" t="s">
        <v>97</v>
      </c>
      <c r="E314" s="39"/>
      <c r="F314" s="39"/>
      <c r="G314" s="56">
        <v>150</v>
      </c>
      <c r="H314" s="52">
        <f t="shared" si="22"/>
        <v>0</v>
      </c>
      <c r="I314" s="28">
        <f t="shared" si="21"/>
        <v>0</v>
      </c>
      <c r="J314" s="39" t="s">
        <v>139</v>
      </c>
    </row>
    <row r="315" spans="1:10" x14ac:dyDescent="0.35">
      <c r="A315" s="2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0</v>
      </c>
      <c r="B315" s="10" t="str">
        <f t="shared" si="19"/>
        <v>437330</v>
      </c>
      <c r="C315" s="55">
        <v>43733</v>
      </c>
      <c r="D315" s="57" t="s">
        <v>145</v>
      </c>
      <c r="E315" s="39">
        <v>0.60860000000000003</v>
      </c>
      <c r="F315" s="39">
        <v>0.60940000000000005</v>
      </c>
      <c r="G315" s="39">
        <v>100</v>
      </c>
      <c r="H315" s="52">
        <f t="shared" si="22"/>
        <v>8.0000000000002292</v>
      </c>
      <c r="I315" s="28">
        <f t="shared" si="21"/>
        <v>8.0000000000002292E-3</v>
      </c>
      <c r="J315" s="39" t="s">
        <v>139</v>
      </c>
    </row>
    <row r="316" spans="1:10" x14ac:dyDescent="0.35">
      <c r="A316" s="2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0</v>
      </c>
      <c r="B316" s="10" t="str">
        <f t="shared" si="19"/>
        <v>437330</v>
      </c>
      <c r="C316" s="55">
        <v>43733</v>
      </c>
      <c r="D316" s="57" t="s">
        <v>146</v>
      </c>
      <c r="E316" s="39">
        <v>0.61170000000000002</v>
      </c>
      <c r="F316" s="39">
        <v>0.61270000000000002</v>
      </c>
      <c r="G316" s="39">
        <v>100</v>
      </c>
      <c r="H316" s="52">
        <f t="shared" si="22"/>
        <v>10.000000000000009</v>
      </c>
      <c r="I316" s="28">
        <f t="shared" si="21"/>
        <v>1.0000000000000009E-2</v>
      </c>
      <c r="J316" s="39" t="s">
        <v>139</v>
      </c>
    </row>
    <row r="317" spans="1:10" x14ac:dyDescent="0.35">
      <c r="A317" s="2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0</v>
      </c>
      <c r="B317" s="10" t="str">
        <f t="shared" si="19"/>
        <v>437330</v>
      </c>
      <c r="C317" s="55">
        <v>43733</v>
      </c>
      <c r="D317" s="57" t="s">
        <v>147</v>
      </c>
      <c r="E317" s="39">
        <v>0.60899999999999999</v>
      </c>
      <c r="F317" s="39">
        <v>0.61109999999999998</v>
      </c>
      <c r="G317" s="39">
        <v>100</v>
      </c>
      <c r="H317" s="52">
        <f t="shared" si="22"/>
        <v>20.999999999999908</v>
      </c>
      <c r="I317" s="28">
        <f t="shared" si="21"/>
        <v>2.0999999999999908E-2</v>
      </c>
      <c r="J317" s="39" t="s">
        <v>139</v>
      </c>
    </row>
    <row r="318" spans="1:10" x14ac:dyDescent="0.35">
      <c r="A318" s="2" t="str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I</v>
      </c>
      <c r="B318" s="10" t="str">
        <f t="shared" si="19"/>
        <v>43733I</v>
      </c>
      <c r="C318" s="55">
        <v>43733</v>
      </c>
      <c r="D318" s="56" t="s">
        <v>98</v>
      </c>
      <c r="E318" s="39"/>
      <c r="F318" s="39"/>
      <c r="G318" s="56">
        <v>100</v>
      </c>
      <c r="H318" s="52">
        <f t="shared" ref="H318:H381" si="23">I318*1000</f>
        <v>0</v>
      </c>
      <c r="I318" s="28">
        <f t="shared" ref="I318:I381" si="24">(F318-E318)/G318*1000</f>
        <v>0</v>
      </c>
      <c r="J318" s="39" t="s">
        <v>139</v>
      </c>
    </row>
    <row r="319" spans="1:10" x14ac:dyDescent="0.35">
      <c r="A319" s="2" t="str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F</v>
      </c>
      <c r="B319" s="10" t="str">
        <f t="shared" si="19"/>
        <v>43740F</v>
      </c>
      <c r="C319" s="55">
        <v>43740</v>
      </c>
      <c r="D319" s="57" t="s">
        <v>94</v>
      </c>
      <c r="E319" s="39">
        <v>0.59340000000000004</v>
      </c>
      <c r="F319" s="39">
        <v>0.60299999999999998</v>
      </c>
      <c r="G319" s="39">
        <v>30</v>
      </c>
      <c r="H319" s="52">
        <f t="shared" si="23"/>
        <v>319.99999999999807</v>
      </c>
      <c r="I319" s="28">
        <f t="shared" si="24"/>
        <v>0.31999999999999806</v>
      </c>
      <c r="J319" s="39"/>
    </row>
    <row r="320" spans="1:10" x14ac:dyDescent="0.35">
      <c r="A320" s="2" t="str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F</v>
      </c>
      <c r="B320" s="10" t="str">
        <f t="shared" si="19"/>
        <v>43740F</v>
      </c>
      <c r="C320" s="55">
        <v>43740</v>
      </c>
      <c r="D320" s="57" t="s">
        <v>94</v>
      </c>
      <c r="E320" s="39">
        <v>0.59199999999999997</v>
      </c>
      <c r="F320" s="39">
        <v>0.60089999999999999</v>
      </c>
      <c r="G320" s="39">
        <v>30</v>
      </c>
      <c r="H320" s="52">
        <f t="shared" si="23"/>
        <v>296.66666666666731</v>
      </c>
      <c r="I320" s="28">
        <f t="shared" si="24"/>
        <v>0.2966666666666673</v>
      </c>
      <c r="J320" s="39"/>
    </row>
    <row r="321" spans="1:10" x14ac:dyDescent="0.35">
      <c r="A321" s="2" t="str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F</v>
      </c>
      <c r="B321" s="10" t="str">
        <f t="shared" si="19"/>
        <v>43740F</v>
      </c>
      <c r="C321" s="55">
        <v>43740</v>
      </c>
      <c r="D321" s="57" t="s">
        <v>94</v>
      </c>
      <c r="E321" s="39">
        <v>0.60150000000000003</v>
      </c>
      <c r="F321" s="39">
        <v>0.61029999999999995</v>
      </c>
      <c r="G321" s="39">
        <v>30</v>
      </c>
      <c r="H321" s="52">
        <f t="shared" si="23"/>
        <v>293.33333333333064</v>
      </c>
      <c r="I321" s="28">
        <f t="shared" si="24"/>
        <v>0.29333333333333061</v>
      </c>
      <c r="J321" s="39"/>
    </row>
    <row r="322" spans="1:10" x14ac:dyDescent="0.35">
      <c r="A322" s="2" t="str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F</v>
      </c>
      <c r="B322" s="10" t="str">
        <f t="shared" si="19"/>
        <v>43740F</v>
      </c>
      <c r="C322" s="55">
        <v>43740</v>
      </c>
      <c r="D322" s="56" t="s">
        <v>94</v>
      </c>
      <c r="E322" s="39"/>
      <c r="F322" s="39"/>
      <c r="G322" s="39">
        <v>30</v>
      </c>
      <c r="H322" s="52">
        <f t="shared" si="23"/>
        <v>0</v>
      </c>
      <c r="I322" s="28">
        <f t="shared" si="24"/>
        <v>0</v>
      </c>
      <c r="J322" s="39"/>
    </row>
    <row r="323" spans="1:10" x14ac:dyDescent="0.35">
      <c r="A323" s="2" t="str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I</v>
      </c>
      <c r="B323" s="10" t="str">
        <f t="shared" si="19"/>
        <v>43740I</v>
      </c>
      <c r="C323" s="55">
        <v>43740</v>
      </c>
      <c r="D323" s="57" t="s">
        <v>98</v>
      </c>
      <c r="E323" s="39">
        <v>0.60719999999999996</v>
      </c>
      <c r="F323" s="39">
        <v>0.61009999999999998</v>
      </c>
      <c r="G323" s="39">
        <v>100</v>
      </c>
      <c r="H323" s="52">
        <f t="shared" si="23"/>
        <v>29.000000000000135</v>
      </c>
      <c r="I323" s="28">
        <f t="shared" si="24"/>
        <v>2.9000000000000137E-2</v>
      </c>
      <c r="J323" s="39"/>
    </row>
    <row r="324" spans="1:10" x14ac:dyDescent="0.35">
      <c r="A324" s="2" t="str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I</v>
      </c>
      <c r="B324" s="10" t="str">
        <f t="shared" si="19"/>
        <v>43740I</v>
      </c>
      <c r="C324" s="55">
        <v>43740</v>
      </c>
      <c r="D324" s="57" t="s">
        <v>98</v>
      </c>
      <c r="E324" s="39">
        <v>0.60850000000000004</v>
      </c>
      <c r="F324" s="39">
        <v>0.6109</v>
      </c>
      <c r="G324" s="39">
        <v>100</v>
      </c>
      <c r="H324" s="52">
        <f t="shared" si="23"/>
        <v>23.999999999999577</v>
      </c>
      <c r="I324" s="28">
        <f t="shared" si="24"/>
        <v>2.3999999999999577E-2</v>
      </c>
      <c r="J324" s="39"/>
    </row>
    <row r="325" spans="1:10" x14ac:dyDescent="0.35">
      <c r="A325" s="2" t="str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I</v>
      </c>
      <c r="B325" s="10" t="str">
        <f t="shared" si="19"/>
        <v>43740I</v>
      </c>
      <c r="C325" s="55">
        <v>43740</v>
      </c>
      <c r="D325" s="57" t="s">
        <v>98</v>
      </c>
      <c r="E325" s="39">
        <v>0.60899999999999999</v>
      </c>
      <c r="F325" s="39">
        <v>0.61199999999999999</v>
      </c>
      <c r="G325" s="39">
        <v>100</v>
      </c>
      <c r="H325" s="52">
        <f t="shared" si="23"/>
        <v>30.000000000000028</v>
      </c>
      <c r="I325" s="28">
        <f t="shared" si="24"/>
        <v>3.0000000000000027E-2</v>
      </c>
      <c r="J325" s="39"/>
    </row>
    <row r="326" spans="1:10" x14ac:dyDescent="0.35">
      <c r="A326" s="2" t="str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I</v>
      </c>
      <c r="B326" s="10" t="str">
        <f t="shared" si="19"/>
        <v>43740I</v>
      </c>
      <c r="C326" s="55">
        <v>43740</v>
      </c>
      <c r="D326" s="56" t="s">
        <v>98</v>
      </c>
      <c r="E326" s="39"/>
      <c r="F326" s="39"/>
      <c r="G326" s="56">
        <v>100</v>
      </c>
      <c r="H326" s="52">
        <f t="shared" si="23"/>
        <v>0</v>
      </c>
      <c r="I326" s="28">
        <f t="shared" si="24"/>
        <v>0</v>
      </c>
      <c r="J326" s="39"/>
    </row>
    <row r="327" spans="1:10" x14ac:dyDescent="0.35">
      <c r="A327" s="2" t="str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D</v>
      </c>
      <c r="B327" s="10" t="str">
        <f t="shared" si="19"/>
        <v>43747D</v>
      </c>
      <c r="C327" s="55">
        <v>43747</v>
      </c>
      <c r="D327" s="57" t="s">
        <v>63</v>
      </c>
      <c r="E327" s="39">
        <v>0.59360000000000002</v>
      </c>
      <c r="F327" s="39">
        <v>0.60409999999999997</v>
      </c>
      <c r="G327" s="39">
        <v>50</v>
      </c>
      <c r="H327" s="52">
        <f t="shared" si="23"/>
        <v>209.99999999999909</v>
      </c>
      <c r="I327" s="28">
        <f t="shared" si="24"/>
        <v>0.20999999999999908</v>
      </c>
      <c r="J327" s="39"/>
    </row>
    <row r="328" spans="1:10" x14ac:dyDescent="0.35">
      <c r="A328" s="2" t="str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D</v>
      </c>
      <c r="B328" s="10" t="str">
        <f t="shared" si="19"/>
        <v>43747D</v>
      </c>
      <c r="C328" s="55">
        <v>43747</v>
      </c>
      <c r="D328" s="57" t="s">
        <v>63</v>
      </c>
      <c r="E328" s="39">
        <v>0.59160000000000001</v>
      </c>
      <c r="F328" s="39">
        <v>0.6008</v>
      </c>
      <c r="G328" s="39">
        <v>50</v>
      </c>
      <c r="H328" s="52">
        <f t="shared" si="23"/>
        <v>183.99999999999972</v>
      </c>
      <c r="I328" s="28">
        <f t="shared" si="24"/>
        <v>0.18399999999999972</v>
      </c>
      <c r="J328" s="39"/>
    </row>
    <row r="329" spans="1:10" x14ac:dyDescent="0.35">
      <c r="A329" s="2" t="str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D</v>
      </c>
      <c r="B329" s="10" t="str">
        <f t="shared" si="19"/>
        <v>43747D</v>
      </c>
      <c r="C329" s="55">
        <v>43747</v>
      </c>
      <c r="D329" s="57" t="s">
        <v>63</v>
      </c>
      <c r="E329" s="39">
        <v>0.6018</v>
      </c>
      <c r="F329" s="39">
        <v>0.61209999999999998</v>
      </c>
      <c r="G329" s="39">
        <v>50</v>
      </c>
      <c r="H329" s="52">
        <f t="shared" si="23"/>
        <v>205.99999999999952</v>
      </c>
      <c r="I329" s="28">
        <f t="shared" si="24"/>
        <v>0.20599999999999952</v>
      </c>
      <c r="J329" s="39"/>
    </row>
    <row r="330" spans="1:10" x14ac:dyDescent="0.35">
      <c r="A330" s="2" t="str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D</v>
      </c>
      <c r="B330" s="10" t="str">
        <f t="shared" si="19"/>
        <v>43747D</v>
      </c>
      <c r="C330" s="55">
        <v>43747</v>
      </c>
      <c r="D330" s="56" t="s">
        <v>63</v>
      </c>
      <c r="E330" s="39"/>
      <c r="F330" s="39"/>
      <c r="G330" s="56">
        <v>50</v>
      </c>
      <c r="H330" s="52">
        <f t="shared" si="23"/>
        <v>0</v>
      </c>
      <c r="I330" s="28">
        <f t="shared" si="24"/>
        <v>0</v>
      </c>
      <c r="J330" s="39"/>
    </row>
    <row r="331" spans="1:10" x14ac:dyDescent="0.35">
      <c r="A331" s="2" t="str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F</v>
      </c>
      <c r="B331" s="10" t="str">
        <f t="shared" si="19"/>
        <v>43747F</v>
      </c>
      <c r="C331" s="55">
        <v>43747</v>
      </c>
      <c r="D331" s="57" t="s">
        <v>94</v>
      </c>
      <c r="E331" s="39">
        <v>0.60680000000000001</v>
      </c>
      <c r="F331" s="39">
        <v>0.61409999999999998</v>
      </c>
      <c r="G331" s="39">
        <v>30</v>
      </c>
      <c r="H331" s="52">
        <f t="shared" si="23"/>
        <v>243.33333333333243</v>
      </c>
      <c r="I331" s="28">
        <f t="shared" si="24"/>
        <v>0.24333333333333243</v>
      </c>
      <c r="J331" s="39"/>
    </row>
    <row r="332" spans="1:10" x14ac:dyDescent="0.35">
      <c r="A332" s="2" t="str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F</v>
      </c>
      <c r="B332" s="10" t="str">
        <f t="shared" si="19"/>
        <v>43747F</v>
      </c>
      <c r="C332" s="55">
        <v>43747</v>
      </c>
      <c r="D332" s="57" t="s">
        <v>94</v>
      </c>
      <c r="E332" s="39">
        <v>0.60829999999999995</v>
      </c>
      <c r="F332" s="39">
        <v>0.61519999999999997</v>
      </c>
      <c r="G332" s="39">
        <v>30</v>
      </c>
      <c r="H332" s="52">
        <f t="shared" si="23"/>
        <v>230.00000000000057</v>
      </c>
      <c r="I332" s="28">
        <f t="shared" si="24"/>
        <v>0.23000000000000057</v>
      </c>
      <c r="J332" s="39"/>
    </row>
    <row r="333" spans="1:10" x14ac:dyDescent="0.35">
      <c r="A333" s="2" t="str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F</v>
      </c>
      <c r="B333" s="10" t="str">
        <f t="shared" si="19"/>
        <v>43747F</v>
      </c>
      <c r="C333" s="55">
        <v>43747</v>
      </c>
      <c r="D333" s="57" t="s">
        <v>94</v>
      </c>
      <c r="E333" s="39">
        <v>0.60850000000000004</v>
      </c>
      <c r="F333" s="39">
        <v>0.61660000000000004</v>
      </c>
      <c r="G333" s="39">
        <v>30</v>
      </c>
      <c r="H333" s="52">
        <f t="shared" si="23"/>
        <v>269.99999999999989</v>
      </c>
      <c r="I333" s="28">
        <f t="shared" si="24"/>
        <v>0.26999999999999991</v>
      </c>
      <c r="J333" s="39"/>
    </row>
    <row r="334" spans="1:10" x14ac:dyDescent="0.35">
      <c r="A334" s="2" t="str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F</v>
      </c>
      <c r="B334" s="10" t="str">
        <f t="shared" si="19"/>
        <v>43747F</v>
      </c>
      <c r="C334" s="55">
        <v>43747</v>
      </c>
      <c r="D334" s="56" t="s">
        <v>94</v>
      </c>
      <c r="E334" s="39"/>
      <c r="F334" s="39"/>
      <c r="G334" s="56">
        <v>30</v>
      </c>
      <c r="H334" s="52">
        <f t="shared" si="23"/>
        <v>0</v>
      </c>
      <c r="I334" s="28">
        <f t="shared" si="24"/>
        <v>0</v>
      </c>
      <c r="J334" s="39"/>
    </row>
    <row r="335" spans="1:10" x14ac:dyDescent="0.35">
      <c r="A335" s="2" t="str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H</v>
      </c>
      <c r="B335" s="10" t="str">
        <f t="shared" ref="B335:B398" si="25">+CONCATENATE(C335,A335)</f>
        <v>43747H</v>
      </c>
      <c r="C335" s="55">
        <v>43747</v>
      </c>
      <c r="D335" s="57" t="s">
        <v>97</v>
      </c>
      <c r="E335" s="39">
        <v>0.6008</v>
      </c>
      <c r="F335" s="39">
        <v>60.51</v>
      </c>
      <c r="G335" s="39">
        <v>150</v>
      </c>
      <c r="H335" s="52">
        <f t="shared" si="23"/>
        <v>399394.66666666669</v>
      </c>
      <c r="I335" s="28">
        <f t="shared" si="24"/>
        <v>399.39466666666669</v>
      </c>
      <c r="J335" s="39"/>
    </row>
    <row r="336" spans="1:10" x14ac:dyDescent="0.35">
      <c r="A336" s="2" t="str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H</v>
      </c>
      <c r="B336" s="10" t="str">
        <f t="shared" si="25"/>
        <v>43747H</v>
      </c>
      <c r="C336" s="55">
        <v>43747</v>
      </c>
      <c r="D336" s="57" t="s">
        <v>97</v>
      </c>
      <c r="E336" s="39">
        <v>0.61050000000000004</v>
      </c>
      <c r="F336" s="39">
        <v>0.61419999999999997</v>
      </c>
      <c r="G336" s="39">
        <v>150</v>
      </c>
      <c r="H336" s="52">
        <f t="shared" si="23"/>
        <v>24.66666666666617</v>
      </c>
      <c r="I336" s="28">
        <f t="shared" si="24"/>
        <v>2.466666666666617E-2</v>
      </c>
      <c r="J336" s="39"/>
    </row>
    <row r="337" spans="1:10" x14ac:dyDescent="0.35">
      <c r="A337" s="2" t="str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H</v>
      </c>
      <c r="B337" s="10" t="str">
        <f t="shared" si="25"/>
        <v>43747H</v>
      </c>
      <c r="C337" s="55">
        <v>43747</v>
      </c>
      <c r="D337" s="57" t="s">
        <v>97</v>
      </c>
      <c r="E337" s="39">
        <v>0.61</v>
      </c>
      <c r="F337" s="39">
        <v>0.61140000000000005</v>
      </c>
      <c r="G337" s="39">
        <v>150</v>
      </c>
      <c r="H337" s="52">
        <f t="shared" si="23"/>
        <v>9.3333333333337851</v>
      </c>
      <c r="I337" s="28">
        <f t="shared" si="24"/>
        <v>9.3333333333337851E-3</v>
      </c>
      <c r="J337" s="39"/>
    </row>
    <row r="338" spans="1:10" x14ac:dyDescent="0.35">
      <c r="A338" s="2" t="str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H</v>
      </c>
      <c r="B338" s="10" t="str">
        <f t="shared" si="25"/>
        <v>43747H</v>
      </c>
      <c r="C338" s="55">
        <v>43747</v>
      </c>
      <c r="D338" s="56" t="s">
        <v>97</v>
      </c>
      <c r="E338" s="39"/>
      <c r="F338" s="39"/>
      <c r="G338" s="56">
        <v>150</v>
      </c>
      <c r="H338" s="52">
        <f t="shared" si="23"/>
        <v>0</v>
      </c>
      <c r="I338" s="28">
        <f t="shared" si="24"/>
        <v>0</v>
      </c>
      <c r="J338" s="39"/>
    </row>
    <row r="339" spans="1:10" x14ac:dyDescent="0.35">
      <c r="A339" s="2" t="str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I</v>
      </c>
      <c r="B339" s="10" t="str">
        <f t="shared" si="25"/>
        <v>43747I</v>
      </c>
      <c r="C339" s="55">
        <v>43747</v>
      </c>
      <c r="D339" s="57" t="s">
        <v>98</v>
      </c>
      <c r="E339" s="39">
        <v>0.6048</v>
      </c>
      <c r="F339" s="39">
        <v>0.61439999999999995</v>
      </c>
      <c r="G339" s="39">
        <v>100</v>
      </c>
      <c r="H339" s="52">
        <f t="shared" si="23"/>
        <v>95.999999999999417</v>
      </c>
      <c r="I339" s="28">
        <f t="shared" si="24"/>
        <v>9.5999999999999419E-2</v>
      </c>
      <c r="J339" s="39"/>
    </row>
    <row r="340" spans="1:10" x14ac:dyDescent="0.35">
      <c r="A340" s="2" t="str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I</v>
      </c>
      <c r="B340" s="10" t="str">
        <f t="shared" si="25"/>
        <v>43747I</v>
      </c>
      <c r="C340" s="55">
        <v>43747</v>
      </c>
      <c r="D340" s="57" t="s">
        <v>98</v>
      </c>
      <c r="E340" s="39">
        <v>0.6129</v>
      </c>
      <c r="F340" s="39">
        <v>0.60619999999999996</v>
      </c>
      <c r="G340" s="39">
        <v>100</v>
      </c>
      <c r="H340" s="52">
        <f t="shared" si="23"/>
        <v>-67.000000000000398</v>
      </c>
      <c r="I340" s="28">
        <f t="shared" si="24"/>
        <v>-6.7000000000000393E-2</v>
      </c>
      <c r="J340" s="39"/>
    </row>
    <row r="341" spans="1:10" x14ac:dyDescent="0.35">
      <c r="A341" s="2" t="str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I</v>
      </c>
      <c r="B341" s="10" t="str">
        <f t="shared" si="25"/>
        <v>43747I</v>
      </c>
      <c r="C341" s="55">
        <v>43747</v>
      </c>
      <c r="D341" s="57" t="s">
        <v>98</v>
      </c>
      <c r="E341" s="39">
        <v>0.60840000000000005</v>
      </c>
      <c r="F341" s="39">
        <v>0.60929999999999995</v>
      </c>
      <c r="G341" s="39">
        <v>100</v>
      </c>
      <c r="H341" s="52">
        <f t="shared" si="23"/>
        <v>8.9999999999990088</v>
      </c>
      <c r="I341" s="28">
        <f t="shared" si="24"/>
        <v>8.9999999999990088E-3</v>
      </c>
      <c r="J341" s="39"/>
    </row>
    <row r="342" spans="1:10" x14ac:dyDescent="0.35">
      <c r="A342" s="2" t="str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I</v>
      </c>
      <c r="B342" s="10" t="str">
        <f t="shared" si="25"/>
        <v>43747I</v>
      </c>
      <c r="C342" s="55">
        <v>43747</v>
      </c>
      <c r="D342" s="56" t="s">
        <v>98</v>
      </c>
      <c r="E342" s="39"/>
      <c r="F342" s="39"/>
      <c r="G342" s="56">
        <v>100</v>
      </c>
      <c r="H342" s="52">
        <f t="shared" si="23"/>
        <v>0</v>
      </c>
      <c r="I342" s="28">
        <f t="shared" si="24"/>
        <v>0</v>
      </c>
      <c r="J342" s="39"/>
    </row>
    <row r="343" spans="1:10" x14ac:dyDescent="0.35">
      <c r="A343" s="2" t="str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F</v>
      </c>
      <c r="B343" s="10" t="str">
        <f t="shared" si="25"/>
        <v>43754F</v>
      </c>
      <c r="C343" s="55">
        <v>43754</v>
      </c>
      <c r="D343" s="57" t="s">
        <v>94</v>
      </c>
      <c r="E343" s="39">
        <v>0.59370000000000001</v>
      </c>
      <c r="F343" s="39">
        <v>0.60750000000000004</v>
      </c>
      <c r="G343" s="39">
        <v>30</v>
      </c>
      <c r="H343" s="52">
        <f t="shared" si="23"/>
        <v>460.00000000000114</v>
      </c>
      <c r="I343" s="28">
        <f t="shared" si="24"/>
        <v>0.46000000000000113</v>
      </c>
      <c r="J343" s="39"/>
    </row>
    <row r="344" spans="1:10" x14ac:dyDescent="0.35">
      <c r="A344" s="2" t="str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F</v>
      </c>
      <c r="B344" s="10" t="str">
        <f t="shared" si="25"/>
        <v>43754F</v>
      </c>
      <c r="C344" s="55">
        <v>43754</v>
      </c>
      <c r="D344" s="57" t="s">
        <v>94</v>
      </c>
      <c r="E344" s="39">
        <v>0.59179999999999999</v>
      </c>
      <c r="F344" s="39">
        <v>0.6079</v>
      </c>
      <c r="G344" s="39">
        <v>30</v>
      </c>
      <c r="H344" s="52">
        <f t="shared" si="23"/>
        <v>536.66666666666674</v>
      </c>
      <c r="I344" s="28">
        <f t="shared" si="24"/>
        <v>0.53666666666666674</v>
      </c>
      <c r="J344" s="39"/>
    </row>
    <row r="345" spans="1:10" x14ac:dyDescent="0.35">
      <c r="A345" s="2" t="str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F</v>
      </c>
      <c r="B345" s="10" t="str">
        <f t="shared" si="25"/>
        <v>43754F</v>
      </c>
      <c r="C345" s="55">
        <v>43754</v>
      </c>
      <c r="D345" s="57" t="s">
        <v>94</v>
      </c>
      <c r="E345" s="39">
        <v>0.60170000000000001</v>
      </c>
      <c r="F345" s="39">
        <v>0.61729999999999996</v>
      </c>
      <c r="G345" s="39">
        <v>30</v>
      </c>
      <c r="H345" s="52">
        <f t="shared" si="23"/>
        <v>519.99999999999829</v>
      </c>
      <c r="I345" s="28">
        <f t="shared" si="24"/>
        <v>0.51999999999999824</v>
      </c>
      <c r="J345" s="39"/>
    </row>
    <row r="346" spans="1:10" x14ac:dyDescent="0.35">
      <c r="A346" s="2" t="str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F</v>
      </c>
      <c r="B346" s="10" t="str">
        <f t="shared" si="25"/>
        <v>43754F</v>
      </c>
      <c r="C346" s="55">
        <v>43754</v>
      </c>
      <c r="D346" s="57" t="s">
        <v>94</v>
      </c>
      <c r="E346" s="39"/>
      <c r="F346" s="39"/>
      <c r="G346" s="39">
        <v>30</v>
      </c>
      <c r="H346" s="52">
        <f t="shared" si="23"/>
        <v>0</v>
      </c>
      <c r="I346" s="28">
        <f t="shared" si="24"/>
        <v>0</v>
      </c>
      <c r="J346" s="39"/>
    </row>
    <row r="347" spans="1:10" x14ac:dyDescent="0.35">
      <c r="A347" s="2" t="str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I</v>
      </c>
      <c r="B347" s="10" t="str">
        <f t="shared" si="25"/>
        <v>43754I</v>
      </c>
      <c r="C347" s="55">
        <v>43754</v>
      </c>
      <c r="D347" s="57" t="s">
        <v>98</v>
      </c>
      <c r="E347" s="39">
        <v>0.6069</v>
      </c>
      <c r="F347" s="39">
        <v>0.60850000000000004</v>
      </c>
      <c r="G347" s="39">
        <v>100</v>
      </c>
      <c r="H347" s="52">
        <f t="shared" si="23"/>
        <v>16.000000000000458</v>
      </c>
      <c r="I347" s="28">
        <f t="shared" si="24"/>
        <v>1.6000000000000458E-2</v>
      </c>
      <c r="J347" s="39"/>
    </row>
    <row r="348" spans="1:10" x14ac:dyDescent="0.35">
      <c r="A348" s="2" t="str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I</v>
      </c>
      <c r="B348" s="10" t="str">
        <f t="shared" si="25"/>
        <v>43754I</v>
      </c>
      <c r="C348" s="55">
        <v>43754</v>
      </c>
      <c r="D348" s="57" t="s">
        <v>98</v>
      </c>
      <c r="E348" s="39">
        <v>0.60970000000000002</v>
      </c>
      <c r="F348" s="39">
        <v>0.61099999999999999</v>
      </c>
      <c r="G348" s="39">
        <v>100</v>
      </c>
      <c r="H348" s="52">
        <f t="shared" si="23"/>
        <v>12.999999999999678</v>
      </c>
      <c r="I348" s="28">
        <f t="shared" si="24"/>
        <v>1.2999999999999678E-2</v>
      </c>
      <c r="J348" s="39"/>
    </row>
    <row r="349" spans="1:10" x14ac:dyDescent="0.35">
      <c r="A349" s="2" t="str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I</v>
      </c>
      <c r="B349" s="10" t="str">
        <f t="shared" si="25"/>
        <v>43754I</v>
      </c>
      <c r="C349" s="55">
        <v>43754</v>
      </c>
      <c r="D349" s="57" t="s">
        <v>98</v>
      </c>
      <c r="E349" s="39">
        <v>0.6099</v>
      </c>
      <c r="F349" s="39">
        <v>0.61070000000000002</v>
      </c>
      <c r="G349" s="39">
        <v>100</v>
      </c>
      <c r="H349" s="52">
        <f t="shared" si="23"/>
        <v>8.0000000000002292</v>
      </c>
      <c r="I349" s="28">
        <f t="shared" si="24"/>
        <v>8.0000000000002292E-3</v>
      </c>
      <c r="J349" s="39"/>
    </row>
    <row r="350" spans="1:10" x14ac:dyDescent="0.35">
      <c r="A350" s="2" t="str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I</v>
      </c>
      <c r="B350" s="10" t="str">
        <f t="shared" si="25"/>
        <v>43754I</v>
      </c>
      <c r="C350" s="55">
        <v>43754</v>
      </c>
      <c r="D350" s="57" t="s">
        <v>98</v>
      </c>
      <c r="E350" s="39"/>
      <c r="F350" s="39"/>
      <c r="G350" s="39">
        <v>100</v>
      </c>
      <c r="H350" s="52">
        <f t="shared" si="23"/>
        <v>0</v>
      </c>
      <c r="I350" s="28">
        <f t="shared" si="24"/>
        <v>0</v>
      </c>
      <c r="J350" s="39"/>
    </row>
    <row r="351" spans="1:10" x14ac:dyDescent="0.35">
      <c r="A351" s="2" t="str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D</v>
      </c>
      <c r="B351" s="10" t="str">
        <f t="shared" si="25"/>
        <v>43761D</v>
      </c>
      <c r="C351" s="55">
        <v>43761</v>
      </c>
      <c r="D351" s="57" t="s">
        <v>63</v>
      </c>
      <c r="E351" s="39">
        <v>0.59409999999999996</v>
      </c>
      <c r="F351" s="39">
        <v>0.61070000000000002</v>
      </c>
      <c r="G351" s="39">
        <v>15</v>
      </c>
      <c r="H351" s="52">
        <f t="shared" si="23"/>
        <v>1106.6666666666704</v>
      </c>
      <c r="I351" s="28">
        <f t="shared" si="24"/>
        <v>1.1066666666666705</v>
      </c>
      <c r="J351" s="39"/>
    </row>
    <row r="352" spans="1:10" x14ac:dyDescent="0.35">
      <c r="A352" s="2" t="str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D</v>
      </c>
      <c r="B352" s="10" t="str">
        <f t="shared" si="25"/>
        <v>43761D</v>
      </c>
      <c r="C352" s="55">
        <v>43761</v>
      </c>
      <c r="D352" s="57" t="s">
        <v>63</v>
      </c>
      <c r="E352" s="39">
        <v>0.59309999999999996</v>
      </c>
      <c r="F352" s="39">
        <v>0.61170000000000002</v>
      </c>
      <c r="G352" s="39">
        <v>15</v>
      </c>
      <c r="H352" s="52">
        <f t="shared" si="23"/>
        <v>1240.0000000000043</v>
      </c>
      <c r="I352" s="28">
        <f t="shared" si="24"/>
        <v>1.2400000000000042</v>
      </c>
      <c r="J352" s="39"/>
    </row>
    <row r="353" spans="1:10" x14ac:dyDescent="0.35">
      <c r="A353" s="2" t="str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D</v>
      </c>
      <c r="B353" s="10" t="str">
        <f t="shared" si="25"/>
        <v>43761D</v>
      </c>
      <c r="C353" s="55">
        <v>43761</v>
      </c>
      <c r="D353" s="57" t="s">
        <v>63</v>
      </c>
      <c r="E353" s="39">
        <v>0.60209999999999997</v>
      </c>
      <c r="F353" s="39">
        <v>0.62009999999999998</v>
      </c>
      <c r="G353" s="39">
        <v>15</v>
      </c>
      <c r="H353" s="52">
        <f t="shared" si="23"/>
        <v>1200.0000000000011</v>
      </c>
      <c r="I353" s="28">
        <f t="shared" si="24"/>
        <v>1.2000000000000011</v>
      </c>
      <c r="J353" s="39"/>
    </row>
    <row r="354" spans="1:10" x14ac:dyDescent="0.35">
      <c r="A354" s="2" t="str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D</v>
      </c>
      <c r="B354" s="10" t="str">
        <f t="shared" si="25"/>
        <v>43761D</v>
      </c>
      <c r="C354" s="55">
        <v>43761</v>
      </c>
      <c r="D354" s="57" t="s">
        <v>63</v>
      </c>
      <c r="E354" s="39"/>
      <c r="F354" s="39"/>
      <c r="G354" s="39">
        <v>15</v>
      </c>
      <c r="H354" s="52">
        <f t="shared" si="23"/>
        <v>0</v>
      </c>
      <c r="I354" s="28">
        <f t="shared" si="24"/>
        <v>0</v>
      </c>
      <c r="J354" s="39"/>
    </row>
    <row r="355" spans="1:10" x14ac:dyDescent="0.35">
      <c r="A355" s="2" t="str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F</v>
      </c>
      <c r="B355" s="10" t="str">
        <f t="shared" si="25"/>
        <v>43761F</v>
      </c>
      <c r="C355" s="55">
        <v>43761</v>
      </c>
      <c r="D355" s="57" t="s">
        <v>94</v>
      </c>
      <c r="E355" s="39">
        <v>0.6069</v>
      </c>
      <c r="F355" s="39">
        <v>0.62090000000000001</v>
      </c>
      <c r="G355" s="39">
        <v>30</v>
      </c>
      <c r="H355" s="52">
        <f t="shared" si="23"/>
        <v>466.66666666666714</v>
      </c>
      <c r="I355" s="28">
        <f t="shared" si="24"/>
        <v>0.46666666666666712</v>
      </c>
      <c r="J355" s="39"/>
    </row>
    <row r="356" spans="1:10" x14ac:dyDescent="0.35">
      <c r="A356" s="2" t="str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F</v>
      </c>
      <c r="B356" s="10" t="str">
        <f t="shared" si="25"/>
        <v>43761F</v>
      </c>
      <c r="C356" s="55">
        <v>43761</v>
      </c>
      <c r="D356" s="57" t="s">
        <v>94</v>
      </c>
      <c r="E356" s="39">
        <v>0.60829999999999995</v>
      </c>
      <c r="F356" s="39">
        <v>0.62490000000000001</v>
      </c>
      <c r="G356" s="39">
        <v>30</v>
      </c>
      <c r="H356" s="52">
        <f t="shared" si="23"/>
        <v>553.33333333333519</v>
      </c>
      <c r="I356" s="28">
        <f t="shared" si="24"/>
        <v>0.55333333333333523</v>
      </c>
      <c r="J356" s="39"/>
    </row>
    <row r="357" spans="1:10" x14ac:dyDescent="0.35">
      <c r="A357" s="2" t="str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F</v>
      </c>
      <c r="B357" s="10" t="str">
        <f t="shared" si="25"/>
        <v>43761F</v>
      </c>
      <c r="C357" s="55">
        <v>43761</v>
      </c>
      <c r="D357" s="57" t="s">
        <v>94</v>
      </c>
      <c r="E357" s="39">
        <v>0.60960000000000003</v>
      </c>
      <c r="F357" s="39">
        <v>0.62329999999999997</v>
      </c>
      <c r="G357" s="39">
        <v>30</v>
      </c>
      <c r="H357" s="52">
        <f t="shared" si="23"/>
        <v>456.66666666666447</v>
      </c>
      <c r="I357" s="28">
        <f t="shared" si="24"/>
        <v>0.45666666666666444</v>
      </c>
      <c r="J357" s="39"/>
    </row>
    <row r="358" spans="1:10" x14ac:dyDescent="0.35">
      <c r="A358" s="2" t="str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F</v>
      </c>
      <c r="B358" s="10" t="str">
        <f t="shared" si="25"/>
        <v>43761F</v>
      </c>
      <c r="C358" s="55">
        <v>43761</v>
      </c>
      <c r="D358" s="57" t="s">
        <v>94</v>
      </c>
      <c r="E358" s="39"/>
      <c r="F358" s="39"/>
      <c r="G358" s="39">
        <v>30</v>
      </c>
      <c r="H358" s="52">
        <f t="shared" si="23"/>
        <v>0</v>
      </c>
      <c r="I358" s="28">
        <f t="shared" si="24"/>
        <v>0</v>
      </c>
      <c r="J358" s="39"/>
    </row>
    <row r="359" spans="1:10" x14ac:dyDescent="0.35">
      <c r="A359" s="2" t="str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H</v>
      </c>
      <c r="B359" s="10" t="str">
        <f t="shared" si="25"/>
        <v>43761H</v>
      </c>
      <c r="C359" s="55">
        <v>43761</v>
      </c>
      <c r="D359" s="57" t="s">
        <v>97</v>
      </c>
      <c r="E359" s="39">
        <v>0.60099999999999998</v>
      </c>
      <c r="F359" s="39">
        <v>0.60350000000000004</v>
      </c>
      <c r="G359" s="39">
        <v>150</v>
      </c>
      <c r="H359" s="52">
        <f t="shared" si="23"/>
        <v>16.666666666667052</v>
      </c>
      <c r="I359" s="28">
        <f t="shared" si="24"/>
        <v>1.6666666666667052E-2</v>
      </c>
      <c r="J359" s="39"/>
    </row>
    <row r="360" spans="1:10" x14ac:dyDescent="0.35">
      <c r="A360" s="2" t="str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H</v>
      </c>
      <c r="B360" s="10" t="str">
        <f t="shared" si="25"/>
        <v>43761H</v>
      </c>
      <c r="C360" s="55">
        <v>43761</v>
      </c>
      <c r="D360" s="57" t="s">
        <v>97</v>
      </c>
      <c r="E360" s="39">
        <v>0.61170000000000002</v>
      </c>
      <c r="F360" s="39">
        <v>0.61299999999999999</v>
      </c>
      <c r="G360" s="39">
        <v>150</v>
      </c>
      <c r="H360" s="52">
        <f t="shared" si="23"/>
        <v>8.6666666666664529</v>
      </c>
      <c r="I360" s="28">
        <f t="shared" si="24"/>
        <v>8.6666666666664529E-3</v>
      </c>
      <c r="J360" s="39"/>
    </row>
    <row r="361" spans="1:10" x14ac:dyDescent="0.35">
      <c r="A361" s="2" t="str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H</v>
      </c>
      <c r="B361" s="10" t="str">
        <f t="shared" si="25"/>
        <v>43761H</v>
      </c>
      <c r="C361" s="55">
        <v>43761</v>
      </c>
      <c r="D361" s="57" t="s">
        <v>97</v>
      </c>
      <c r="E361" s="39">
        <v>0.61050000000000004</v>
      </c>
      <c r="F361" s="39">
        <v>0.61199999999999999</v>
      </c>
      <c r="G361" s="39">
        <v>150</v>
      </c>
      <c r="H361" s="52">
        <f t="shared" si="23"/>
        <v>9.9999999999996376</v>
      </c>
      <c r="I361" s="28">
        <f t="shared" si="24"/>
        <v>9.9999999999996377E-3</v>
      </c>
      <c r="J361" s="39"/>
    </row>
    <row r="362" spans="1:10" x14ac:dyDescent="0.35">
      <c r="A362" s="2" t="str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H</v>
      </c>
      <c r="B362" s="10" t="str">
        <f t="shared" si="25"/>
        <v>43761H</v>
      </c>
      <c r="C362" s="55">
        <v>43761</v>
      </c>
      <c r="D362" s="57" t="s">
        <v>97</v>
      </c>
      <c r="E362" s="39"/>
      <c r="F362" s="39"/>
      <c r="G362" s="39">
        <v>150</v>
      </c>
      <c r="H362" s="52">
        <f t="shared" si="23"/>
        <v>0</v>
      </c>
      <c r="I362" s="28">
        <f t="shared" si="24"/>
        <v>0</v>
      </c>
      <c r="J362" s="39"/>
    </row>
    <row r="363" spans="1:10" x14ac:dyDescent="0.35">
      <c r="A363" s="2" t="str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I</v>
      </c>
      <c r="B363" s="10" t="str">
        <f t="shared" si="25"/>
        <v>43761I</v>
      </c>
      <c r="C363" s="55">
        <v>43761</v>
      </c>
      <c r="D363" s="57" t="s">
        <v>98</v>
      </c>
      <c r="E363" s="39">
        <v>0.60540000000000005</v>
      </c>
      <c r="F363" s="39">
        <v>0.60629999999999995</v>
      </c>
      <c r="G363" s="39">
        <v>100</v>
      </c>
      <c r="H363" s="52">
        <f t="shared" si="23"/>
        <v>8.9999999999990088</v>
      </c>
      <c r="I363" s="28">
        <f t="shared" si="24"/>
        <v>8.9999999999990088E-3</v>
      </c>
      <c r="J363" s="39"/>
    </row>
    <row r="364" spans="1:10" x14ac:dyDescent="0.35">
      <c r="A364" s="2" t="str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I</v>
      </c>
      <c r="B364" s="10" t="str">
        <f t="shared" si="25"/>
        <v>43761I</v>
      </c>
      <c r="C364" s="55">
        <v>43761</v>
      </c>
      <c r="D364" s="57" t="s">
        <v>98</v>
      </c>
      <c r="E364" s="39">
        <v>0.61080000000000001</v>
      </c>
      <c r="F364" s="39">
        <v>0.61140000000000005</v>
      </c>
      <c r="G364" s="39">
        <v>100</v>
      </c>
      <c r="H364" s="52">
        <f t="shared" si="23"/>
        <v>6.0000000000004494</v>
      </c>
      <c r="I364" s="28">
        <f t="shared" si="24"/>
        <v>6.0000000000004494E-3</v>
      </c>
      <c r="J364" s="39"/>
    </row>
    <row r="365" spans="1:10" x14ac:dyDescent="0.35">
      <c r="A365" s="2" t="str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I</v>
      </c>
      <c r="B365" s="10" t="str">
        <f t="shared" si="25"/>
        <v>43761I</v>
      </c>
      <c r="C365" s="55">
        <v>43761</v>
      </c>
      <c r="D365" s="57" t="s">
        <v>98</v>
      </c>
      <c r="E365" s="39">
        <v>0.60860000000000003</v>
      </c>
      <c r="F365" s="39">
        <v>0.61</v>
      </c>
      <c r="G365" s="39">
        <v>100</v>
      </c>
      <c r="H365" s="52">
        <f t="shared" si="23"/>
        <v>13.999999999999568</v>
      </c>
      <c r="I365" s="28">
        <f t="shared" si="24"/>
        <v>1.3999999999999568E-2</v>
      </c>
      <c r="J365" s="39"/>
    </row>
    <row r="366" spans="1:10" x14ac:dyDescent="0.35">
      <c r="A366" s="2" t="str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I</v>
      </c>
      <c r="B366" s="10" t="str">
        <f t="shared" si="25"/>
        <v>43761I</v>
      </c>
      <c r="C366" s="55">
        <v>43761</v>
      </c>
      <c r="D366" s="57" t="s">
        <v>98</v>
      </c>
      <c r="E366" s="39"/>
      <c r="F366" s="39"/>
      <c r="G366" s="39">
        <v>100</v>
      </c>
      <c r="H366" s="52">
        <f t="shared" si="23"/>
        <v>0</v>
      </c>
      <c r="I366" s="28">
        <f t="shared" si="24"/>
        <v>0</v>
      </c>
      <c r="J366" s="39"/>
    </row>
    <row r="367" spans="1:10" x14ac:dyDescent="0.35">
      <c r="A367" s="2" t="str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F</v>
      </c>
      <c r="B367" s="10" t="str">
        <f t="shared" si="25"/>
        <v>43768F</v>
      </c>
      <c r="C367" s="55">
        <v>43768</v>
      </c>
      <c r="D367" s="57" t="s">
        <v>94</v>
      </c>
      <c r="E367" s="39">
        <v>0.59370000000000001</v>
      </c>
      <c r="F367" s="39">
        <v>0.6099</v>
      </c>
      <c r="G367" s="39">
        <v>30</v>
      </c>
      <c r="H367" s="52">
        <f t="shared" si="23"/>
        <v>539.99999999999977</v>
      </c>
      <c r="I367" s="28">
        <f t="shared" si="24"/>
        <v>0.53999999999999981</v>
      </c>
      <c r="J367" s="39"/>
    </row>
    <row r="368" spans="1:10" x14ac:dyDescent="0.35">
      <c r="A368" s="2" t="str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F</v>
      </c>
      <c r="B368" s="10" t="str">
        <f t="shared" si="25"/>
        <v>43768F</v>
      </c>
      <c r="C368" s="55">
        <v>43768</v>
      </c>
      <c r="D368" s="57" t="s">
        <v>94</v>
      </c>
      <c r="E368" s="39">
        <v>0.59470000000000001</v>
      </c>
      <c r="F368" s="39">
        <v>0.60750000000000004</v>
      </c>
      <c r="G368" s="39">
        <v>30</v>
      </c>
      <c r="H368" s="52">
        <f t="shared" si="23"/>
        <v>426.66666666666782</v>
      </c>
      <c r="I368" s="28">
        <f t="shared" si="24"/>
        <v>0.4266666666666678</v>
      </c>
      <c r="J368" s="39"/>
    </row>
    <row r="369" spans="1:10" x14ac:dyDescent="0.35">
      <c r="A369" s="2" t="str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F</v>
      </c>
      <c r="B369" s="10" t="str">
        <f t="shared" si="25"/>
        <v>43768F</v>
      </c>
      <c r="C369" s="55">
        <v>43768</v>
      </c>
      <c r="D369" s="57" t="s">
        <v>94</v>
      </c>
      <c r="E369" s="39">
        <v>0.60160000000000002</v>
      </c>
      <c r="F369" s="39">
        <v>0.61599999999999999</v>
      </c>
      <c r="G369" s="39">
        <v>30</v>
      </c>
      <c r="H369" s="52">
        <f t="shared" si="23"/>
        <v>479.99999999999892</v>
      </c>
      <c r="I369" s="28">
        <f t="shared" si="24"/>
        <v>0.47999999999999893</v>
      </c>
      <c r="J369" s="39"/>
    </row>
    <row r="370" spans="1:10" x14ac:dyDescent="0.35">
      <c r="A370" s="2" t="str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F</v>
      </c>
      <c r="B370" s="10" t="str">
        <f t="shared" si="25"/>
        <v>43768F</v>
      </c>
      <c r="C370" s="55">
        <v>43768</v>
      </c>
      <c r="D370" s="57" t="s">
        <v>94</v>
      </c>
      <c r="E370" s="39"/>
      <c r="F370" s="39"/>
      <c r="G370" s="39">
        <v>100</v>
      </c>
      <c r="H370" s="52">
        <f t="shared" si="23"/>
        <v>0</v>
      </c>
      <c r="I370" s="28">
        <f t="shared" si="24"/>
        <v>0</v>
      </c>
      <c r="J370" s="39"/>
    </row>
    <row r="371" spans="1:10" x14ac:dyDescent="0.35">
      <c r="A371" s="2" t="str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I</v>
      </c>
      <c r="B371" s="10" t="str">
        <f t="shared" si="25"/>
        <v>43768I</v>
      </c>
      <c r="C371" s="55">
        <v>43768</v>
      </c>
      <c r="D371" s="57" t="s">
        <v>98</v>
      </c>
      <c r="E371" s="39">
        <v>0.6089</v>
      </c>
      <c r="F371" s="39">
        <v>0.6099</v>
      </c>
      <c r="G371" s="39">
        <v>100</v>
      </c>
      <c r="H371" s="52">
        <f t="shared" si="23"/>
        <v>10.000000000000009</v>
      </c>
      <c r="I371" s="28">
        <f t="shared" si="24"/>
        <v>1.0000000000000009E-2</v>
      </c>
      <c r="J371" s="39"/>
    </row>
    <row r="372" spans="1:10" x14ac:dyDescent="0.35">
      <c r="A372" s="2" t="str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I</v>
      </c>
      <c r="B372" s="10" t="str">
        <f t="shared" si="25"/>
        <v>43768I</v>
      </c>
      <c r="C372" s="55">
        <v>43768</v>
      </c>
      <c r="D372" s="57" t="s">
        <v>98</v>
      </c>
      <c r="E372" s="39">
        <v>0.60899999999999999</v>
      </c>
      <c r="F372" s="39">
        <v>0.61029999999999995</v>
      </c>
      <c r="G372" s="39">
        <v>100</v>
      </c>
      <c r="H372" s="52">
        <f t="shared" si="23"/>
        <v>12.999999999999678</v>
      </c>
      <c r="I372" s="28">
        <f t="shared" si="24"/>
        <v>1.2999999999999678E-2</v>
      </c>
      <c r="J372" s="39"/>
    </row>
    <row r="373" spans="1:10" x14ac:dyDescent="0.35">
      <c r="A373" s="2" t="str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I</v>
      </c>
      <c r="B373" s="10" t="str">
        <f t="shared" si="25"/>
        <v>43768I</v>
      </c>
      <c r="C373" s="55">
        <v>43768</v>
      </c>
      <c r="D373" s="57" t="s">
        <v>98</v>
      </c>
      <c r="E373" s="39">
        <v>0.60950000000000004</v>
      </c>
      <c r="F373" s="39">
        <v>0.61040000000000005</v>
      </c>
      <c r="G373" s="39">
        <v>100</v>
      </c>
      <c r="H373" s="52">
        <f t="shared" si="23"/>
        <v>9.000000000000119</v>
      </c>
      <c r="I373" s="28">
        <f t="shared" si="24"/>
        <v>9.000000000000119E-3</v>
      </c>
      <c r="J373" s="39"/>
    </row>
    <row r="374" spans="1:10" x14ac:dyDescent="0.35">
      <c r="A374" s="2" t="str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I</v>
      </c>
      <c r="B374" s="10" t="str">
        <f t="shared" si="25"/>
        <v>43768I</v>
      </c>
      <c r="C374" s="55">
        <v>43768</v>
      </c>
      <c r="D374" s="57" t="s">
        <v>98</v>
      </c>
      <c r="E374" s="39"/>
      <c r="F374" s="39"/>
      <c r="G374" s="39">
        <v>100</v>
      </c>
      <c r="H374" s="52">
        <f t="shared" si="23"/>
        <v>0</v>
      </c>
      <c r="I374" s="28">
        <f t="shared" si="24"/>
        <v>0</v>
      </c>
      <c r="J374" s="39"/>
    </row>
    <row r="375" spans="1:10" x14ac:dyDescent="0.35">
      <c r="A375" s="2" t="str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D</v>
      </c>
      <c r="B375" s="10" t="str">
        <f t="shared" si="25"/>
        <v>43775D</v>
      </c>
      <c r="C375" s="55">
        <v>43775</v>
      </c>
      <c r="D375" s="57" t="s">
        <v>63</v>
      </c>
      <c r="E375" s="39">
        <v>0.59519999999999995</v>
      </c>
      <c r="F375" s="39">
        <v>0.61460000000000004</v>
      </c>
      <c r="G375" s="39">
        <v>15</v>
      </c>
      <c r="H375" s="52">
        <f t="shared" si="23"/>
        <v>1293.3333333333387</v>
      </c>
      <c r="I375" s="28">
        <f t="shared" si="24"/>
        <v>1.2933333333333388</v>
      </c>
      <c r="J375" s="39"/>
    </row>
    <row r="376" spans="1:10" x14ac:dyDescent="0.35">
      <c r="A376" s="2" t="str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D</v>
      </c>
      <c r="B376" s="10" t="str">
        <f t="shared" si="25"/>
        <v>43775D</v>
      </c>
      <c r="C376" s="55">
        <v>43775</v>
      </c>
      <c r="D376" s="57" t="s">
        <v>63</v>
      </c>
      <c r="E376" s="39">
        <v>0.59250000000000003</v>
      </c>
      <c r="F376" s="39">
        <v>0.6119</v>
      </c>
      <c r="G376" s="39">
        <v>15</v>
      </c>
      <c r="H376" s="52">
        <f t="shared" si="23"/>
        <v>1293.3333333333314</v>
      </c>
      <c r="I376" s="28">
        <f t="shared" si="24"/>
        <v>1.2933333333333314</v>
      </c>
      <c r="J376" s="39"/>
    </row>
    <row r="377" spans="1:10" x14ac:dyDescent="0.35">
      <c r="A377" s="2" t="str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D</v>
      </c>
      <c r="B377" s="10" t="str">
        <f t="shared" si="25"/>
        <v>43775D</v>
      </c>
      <c r="C377" s="55">
        <v>43775</v>
      </c>
      <c r="D377" s="57" t="s">
        <v>63</v>
      </c>
      <c r="E377" s="39">
        <v>0.60329999999999995</v>
      </c>
      <c r="F377" s="39">
        <v>0.62170000000000003</v>
      </c>
      <c r="G377" s="39">
        <v>15</v>
      </c>
      <c r="H377" s="52">
        <f t="shared" si="23"/>
        <v>1226.6666666666722</v>
      </c>
      <c r="I377" s="28">
        <f t="shared" si="24"/>
        <v>1.2266666666666721</v>
      </c>
      <c r="J377" s="39"/>
    </row>
    <row r="378" spans="1:10" x14ac:dyDescent="0.35">
      <c r="A378" s="2" t="str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D</v>
      </c>
      <c r="B378" s="10" t="str">
        <f t="shared" si="25"/>
        <v>43775D</v>
      </c>
      <c r="C378" s="55">
        <v>43775</v>
      </c>
      <c r="D378" s="56" t="s">
        <v>63</v>
      </c>
      <c r="E378" s="39"/>
      <c r="F378" s="39"/>
      <c r="G378" s="56">
        <v>15</v>
      </c>
      <c r="H378" s="52">
        <f t="shared" si="23"/>
        <v>0</v>
      </c>
      <c r="I378" s="28">
        <f t="shared" si="24"/>
        <v>0</v>
      </c>
      <c r="J378" s="39"/>
    </row>
    <row r="379" spans="1:10" x14ac:dyDescent="0.35">
      <c r="A379" s="2" t="str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F</v>
      </c>
      <c r="B379" s="10" t="str">
        <f t="shared" si="25"/>
        <v>43775F</v>
      </c>
      <c r="C379" s="55">
        <v>43775</v>
      </c>
      <c r="D379" s="57" t="s">
        <v>94</v>
      </c>
      <c r="E379" s="39">
        <v>0.60919999999999996</v>
      </c>
      <c r="F379" s="39">
        <v>0.62339999999999995</v>
      </c>
      <c r="G379" s="39">
        <v>30</v>
      </c>
      <c r="H379" s="52">
        <f t="shared" si="23"/>
        <v>473.33333333333303</v>
      </c>
      <c r="I379" s="28">
        <f t="shared" si="24"/>
        <v>0.47333333333333305</v>
      </c>
      <c r="J379" s="39"/>
    </row>
    <row r="380" spans="1:10" x14ac:dyDescent="0.35">
      <c r="A380" s="2" t="str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F</v>
      </c>
      <c r="B380" s="10" t="str">
        <f t="shared" si="25"/>
        <v>43775F</v>
      </c>
      <c r="C380" s="55">
        <v>43775</v>
      </c>
      <c r="D380" s="57" t="s">
        <v>94</v>
      </c>
      <c r="E380" s="39">
        <v>0.61</v>
      </c>
      <c r="F380" s="39">
        <v>0.62370000000000003</v>
      </c>
      <c r="G380" s="39">
        <v>30</v>
      </c>
      <c r="H380" s="52">
        <f t="shared" si="23"/>
        <v>456.66666666666822</v>
      </c>
      <c r="I380" s="28">
        <f t="shared" si="24"/>
        <v>0.45666666666666822</v>
      </c>
      <c r="J380" s="39"/>
    </row>
    <row r="381" spans="1:10" x14ac:dyDescent="0.35">
      <c r="A381" s="2" t="str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F</v>
      </c>
      <c r="B381" s="10" t="str">
        <f t="shared" si="25"/>
        <v>43775F</v>
      </c>
      <c r="C381" s="55">
        <v>43775</v>
      </c>
      <c r="D381" s="57" t="s">
        <v>94</v>
      </c>
      <c r="E381" s="39">
        <v>0.61050000000000004</v>
      </c>
      <c r="F381" s="39">
        <v>0.62329999999999997</v>
      </c>
      <c r="G381" s="39">
        <v>30</v>
      </c>
      <c r="H381" s="52">
        <f t="shared" si="23"/>
        <v>426.66666666666407</v>
      </c>
      <c r="I381" s="28">
        <f t="shared" si="24"/>
        <v>0.42666666666666409</v>
      </c>
      <c r="J381" s="39"/>
    </row>
    <row r="382" spans="1:10" x14ac:dyDescent="0.35">
      <c r="A382" s="2" t="str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F</v>
      </c>
      <c r="B382" s="10" t="str">
        <f t="shared" si="25"/>
        <v>43775F</v>
      </c>
      <c r="C382" s="55">
        <v>43775</v>
      </c>
      <c r="D382" s="56" t="s">
        <v>94</v>
      </c>
      <c r="E382" s="39"/>
      <c r="F382" s="39"/>
      <c r="G382" s="56">
        <v>30</v>
      </c>
      <c r="H382" s="52">
        <f t="shared" ref="H382:H445" si="26">I382*1000</f>
        <v>0</v>
      </c>
      <c r="I382" s="28">
        <f t="shared" ref="I382:I445" si="27">(F382-E382)/G382*1000</f>
        <v>0</v>
      </c>
      <c r="J382" s="39"/>
    </row>
    <row r="383" spans="1:10" x14ac:dyDescent="0.35">
      <c r="A383" s="2" t="str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H</v>
      </c>
      <c r="B383" s="10" t="str">
        <f t="shared" si="25"/>
        <v>43775H</v>
      </c>
      <c r="C383" s="55">
        <v>43775</v>
      </c>
      <c r="D383" s="57" t="s">
        <v>97</v>
      </c>
      <c r="E383" s="39">
        <v>0.60150000000000003</v>
      </c>
      <c r="F383" s="39">
        <v>0.60529999999999995</v>
      </c>
      <c r="G383" s="39">
        <v>150</v>
      </c>
      <c r="H383" s="52">
        <f t="shared" si="26"/>
        <v>25.333333333332764</v>
      </c>
      <c r="I383" s="28">
        <f t="shared" si="27"/>
        <v>2.5333333333332764E-2</v>
      </c>
      <c r="J383" s="39"/>
    </row>
    <row r="384" spans="1:10" x14ac:dyDescent="0.35">
      <c r="A384" s="2" t="str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H</v>
      </c>
      <c r="B384" s="10" t="str">
        <f t="shared" si="25"/>
        <v>43775H</v>
      </c>
      <c r="C384" s="55">
        <v>43775</v>
      </c>
      <c r="D384" s="57" t="s">
        <v>97</v>
      </c>
      <c r="E384" s="39">
        <v>0.61339999999999995</v>
      </c>
      <c r="F384" s="39">
        <v>0.61680000000000001</v>
      </c>
      <c r="G384" s="39">
        <v>150</v>
      </c>
      <c r="H384" s="52">
        <f t="shared" si="26"/>
        <v>22.666666666667133</v>
      </c>
      <c r="I384" s="28">
        <f t="shared" si="27"/>
        <v>2.2666666666667133E-2</v>
      </c>
      <c r="J384" s="39"/>
    </row>
    <row r="385" spans="1:10" x14ac:dyDescent="0.35">
      <c r="A385" s="2" t="str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H</v>
      </c>
      <c r="B385" s="10" t="str">
        <f t="shared" si="25"/>
        <v>43775H</v>
      </c>
      <c r="C385" s="55">
        <v>43775</v>
      </c>
      <c r="D385" s="57" t="s">
        <v>97</v>
      </c>
      <c r="E385" s="39">
        <v>0.61129999999999995</v>
      </c>
      <c r="F385" s="39">
        <v>0.61360000000000003</v>
      </c>
      <c r="G385" s="39">
        <v>150</v>
      </c>
      <c r="H385" s="52">
        <f t="shared" si="26"/>
        <v>15.333333333333867</v>
      </c>
      <c r="I385" s="28">
        <f t="shared" si="27"/>
        <v>1.5333333333333867E-2</v>
      </c>
      <c r="J385" s="39"/>
    </row>
    <row r="386" spans="1:10" x14ac:dyDescent="0.35">
      <c r="A386" s="2" t="str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H</v>
      </c>
      <c r="B386" s="10" t="str">
        <f t="shared" si="25"/>
        <v>43775H</v>
      </c>
      <c r="C386" s="55">
        <v>43775</v>
      </c>
      <c r="D386" s="56" t="s">
        <v>97</v>
      </c>
      <c r="E386" s="39"/>
      <c r="F386" s="39"/>
      <c r="G386" s="56">
        <v>150</v>
      </c>
      <c r="H386" s="52">
        <f t="shared" si="26"/>
        <v>0</v>
      </c>
      <c r="I386" s="28">
        <f t="shared" si="27"/>
        <v>0</v>
      </c>
      <c r="J386" s="39"/>
    </row>
    <row r="387" spans="1:10" x14ac:dyDescent="0.35">
      <c r="A387" s="2" t="str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I</v>
      </c>
      <c r="B387" s="10" t="str">
        <f t="shared" si="25"/>
        <v>43775I</v>
      </c>
      <c r="C387" s="55">
        <v>43775</v>
      </c>
      <c r="D387" s="57" t="s">
        <v>98</v>
      </c>
      <c r="E387" s="39">
        <v>0.60489999999999999</v>
      </c>
      <c r="F387" s="39">
        <v>0.60670000000000002</v>
      </c>
      <c r="G387" s="39">
        <v>100</v>
      </c>
      <c r="H387" s="52">
        <f t="shared" si="26"/>
        <v>18.000000000000238</v>
      </c>
      <c r="I387" s="28">
        <f t="shared" si="27"/>
        <v>1.8000000000000238E-2</v>
      </c>
      <c r="J387" s="39"/>
    </row>
    <row r="388" spans="1:10" x14ac:dyDescent="0.35">
      <c r="A388" s="2" t="str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I</v>
      </c>
      <c r="B388" s="10" t="str">
        <f t="shared" si="25"/>
        <v>43775I</v>
      </c>
      <c r="C388" s="55">
        <v>43775</v>
      </c>
      <c r="D388" s="57" t="s">
        <v>98</v>
      </c>
      <c r="E388" s="39">
        <v>0.61060000000000003</v>
      </c>
      <c r="F388" s="39">
        <v>0.61229999999999996</v>
      </c>
      <c r="G388" s="39">
        <v>100</v>
      </c>
      <c r="H388" s="52">
        <f t="shared" si="26"/>
        <v>16.99999999999924</v>
      </c>
      <c r="I388" s="28">
        <f t="shared" si="27"/>
        <v>1.6999999999999238E-2</v>
      </c>
      <c r="J388" s="39"/>
    </row>
    <row r="389" spans="1:10" x14ac:dyDescent="0.35">
      <c r="A389" s="2" t="str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I</v>
      </c>
      <c r="B389" s="10" t="str">
        <f t="shared" si="25"/>
        <v>43775I</v>
      </c>
      <c r="C389" s="55">
        <v>43775</v>
      </c>
      <c r="D389" s="57" t="s">
        <v>98</v>
      </c>
      <c r="E389" s="39">
        <v>0.6089</v>
      </c>
      <c r="F389" s="39">
        <v>0.61040000000000005</v>
      </c>
      <c r="G389" s="39">
        <v>100</v>
      </c>
      <c r="H389" s="52">
        <f t="shared" si="26"/>
        <v>15.000000000000568</v>
      </c>
      <c r="I389" s="28">
        <f t="shared" si="27"/>
        <v>1.5000000000000568E-2</v>
      </c>
      <c r="J389" s="39"/>
    </row>
    <row r="390" spans="1:10" x14ac:dyDescent="0.35">
      <c r="A390" s="2" t="str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I</v>
      </c>
      <c r="B390" s="10" t="str">
        <f t="shared" si="25"/>
        <v>43775I</v>
      </c>
      <c r="C390" s="55">
        <v>43775</v>
      </c>
      <c r="D390" s="56" t="s">
        <v>98</v>
      </c>
      <c r="E390" s="39"/>
      <c r="F390" s="39"/>
      <c r="G390" s="56">
        <v>100</v>
      </c>
      <c r="H390" s="52">
        <f t="shared" si="26"/>
        <v>0</v>
      </c>
      <c r="I390" s="28">
        <f t="shared" si="27"/>
        <v>0</v>
      </c>
      <c r="J390" s="39"/>
    </row>
    <row r="391" spans="1:10" x14ac:dyDescent="0.35">
      <c r="A391" s="2" t="str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F</v>
      </c>
      <c r="B391" s="10" t="str">
        <f t="shared" si="25"/>
        <v>43782F</v>
      </c>
      <c r="C391" s="55">
        <v>43782</v>
      </c>
      <c r="D391" s="57" t="s">
        <v>94</v>
      </c>
      <c r="E391" s="39">
        <v>0.59470000000000001</v>
      </c>
      <c r="F391" s="39">
        <v>0.60929999999999995</v>
      </c>
      <c r="G391" s="39">
        <v>30</v>
      </c>
      <c r="H391" s="52">
        <f t="shared" si="26"/>
        <v>486.66666666666487</v>
      </c>
      <c r="I391" s="28">
        <f t="shared" si="27"/>
        <v>0.48666666666666486</v>
      </c>
      <c r="J391" s="39"/>
    </row>
    <row r="392" spans="1:10" x14ac:dyDescent="0.35">
      <c r="A392" s="2" t="str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F</v>
      </c>
      <c r="B392" s="10" t="str">
        <f t="shared" si="25"/>
        <v>43782F</v>
      </c>
      <c r="C392" s="55">
        <v>43782</v>
      </c>
      <c r="D392" s="57" t="s">
        <v>94</v>
      </c>
      <c r="E392" s="39">
        <v>0.59499999999999997</v>
      </c>
      <c r="F392" s="39">
        <v>0.60850000000000004</v>
      </c>
      <c r="G392" s="39">
        <v>30</v>
      </c>
      <c r="H392" s="52">
        <f t="shared" si="26"/>
        <v>450.00000000000227</v>
      </c>
      <c r="I392" s="28">
        <f t="shared" si="27"/>
        <v>0.45000000000000229</v>
      </c>
      <c r="J392" s="39"/>
    </row>
    <row r="393" spans="1:10" x14ac:dyDescent="0.35">
      <c r="A393" s="2" t="str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F</v>
      </c>
      <c r="B393" s="10" t="str">
        <f t="shared" si="25"/>
        <v>43782F</v>
      </c>
      <c r="C393" s="55">
        <v>43782</v>
      </c>
      <c r="D393" s="57" t="s">
        <v>94</v>
      </c>
      <c r="E393" s="39">
        <v>0.60129999999999995</v>
      </c>
      <c r="F393" s="39">
        <v>0.61350000000000005</v>
      </c>
      <c r="G393" s="39">
        <v>30</v>
      </c>
      <c r="H393" s="52">
        <f t="shared" si="26"/>
        <v>406.66666666666993</v>
      </c>
      <c r="I393" s="28">
        <f t="shared" si="27"/>
        <v>0.40666666666666995</v>
      </c>
      <c r="J393" s="39"/>
    </row>
    <row r="394" spans="1:10" x14ac:dyDescent="0.35">
      <c r="A394" s="2" t="str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F</v>
      </c>
      <c r="B394" s="10" t="str">
        <f t="shared" si="25"/>
        <v>43782F</v>
      </c>
      <c r="C394" s="55">
        <v>43782</v>
      </c>
      <c r="D394" s="57" t="s">
        <v>94</v>
      </c>
      <c r="E394" s="39"/>
      <c r="F394" s="39"/>
      <c r="G394" s="39">
        <v>30</v>
      </c>
      <c r="H394" s="52">
        <f t="shared" si="26"/>
        <v>0</v>
      </c>
      <c r="I394" s="28">
        <f t="shared" si="27"/>
        <v>0</v>
      </c>
      <c r="J394" s="39"/>
    </row>
    <row r="395" spans="1:10" x14ac:dyDescent="0.35">
      <c r="A395" s="2" t="str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I</v>
      </c>
      <c r="B395" s="10" t="str">
        <f t="shared" si="25"/>
        <v>43782I</v>
      </c>
      <c r="C395" s="55">
        <v>43782</v>
      </c>
      <c r="D395" s="57" t="s">
        <v>98</v>
      </c>
      <c r="E395" s="39">
        <v>0.60840000000000005</v>
      </c>
      <c r="F395" s="39">
        <v>0.61419999999999997</v>
      </c>
      <c r="G395" s="39">
        <v>100</v>
      </c>
      <c r="H395" s="52">
        <f t="shared" si="26"/>
        <v>57.999999999999162</v>
      </c>
      <c r="I395" s="28">
        <f t="shared" si="27"/>
        <v>5.7999999999999163E-2</v>
      </c>
      <c r="J395" s="39"/>
    </row>
    <row r="396" spans="1:10" x14ac:dyDescent="0.35">
      <c r="A396" s="2" t="str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I</v>
      </c>
      <c r="B396" s="10" t="str">
        <f t="shared" si="25"/>
        <v>43782I</v>
      </c>
      <c r="C396" s="55">
        <v>43782</v>
      </c>
      <c r="D396" s="57" t="s">
        <v>98</v>
      </c>
      <c r="E396" s="39">
        <v>0.6099</v>
      </c>
      <c r="F396" s="39">
        <v>0.61450000000000005</v>
      </c>
      <c r="G396" s="39">
        <v>100</v>
      </c>
      <c r="H396" s="52">
        <f t="shared" si="26"/>
        <v>46.000000000000483</v>
      </c>
      <c r="I396" s="28">
        <f t="shared" si="27"/>
        <v>4.6000000000000485E-2</v>
      </c>
      <c r="J396" s="39"/>
    </row>
    <row r="397" spans="1:10" x14ac:dyDescent="0.35">
      <c r="A397" s="2" t="str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I</v>
      </c>
      <c r="B397" s="10" t="str">
        <f t="shared" si="25"/>
        <v>43782I</v>
      </c>
      <c r="C397" s="55">
        <v>43782</v>
      </c>
      <c r="D397" s="57" t="s">
        <v>98</v>
      </c>
      <c r="E397" s="39">
        <v>0.60960000000000003</v>
      </c>
      <c r="F397" s="39">
        <v>0.61380000000000001</v>
      </c>
      <c r="G397" s="39">
        <v>100</v>
      </c>
      <c r="H397" s="52">
        <f t="shared" si="26"/>
        <v>41.999999999999815</v>
      </c>
      <c r="I397" s="28">
        <f t="shared" si="27"/>
        <v>4.1999999999999815E-2</v>
      </c>
      <c r="J397" s="39"/>
    </row>
    <row r="398" spans="1:10" x14ac:dyDescent="0.35">
      <c r="A398" s="2" t="str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I</v>
      </c>
      <c r="B398" s="10" t="str">
        <f t="shared" si="25"/>
        <v>43782I</v>
      </c>
      <c r="C398" s="55">
        <v>43782</v>
      </c>
      <c r="D398" s="57" t="s">
        <v>98</v>
      </c>
      <c r="E398" s="39"/>
      <c r="F398" s="39"/>
      <c r="G398" s="39">
        <v>100</v>
      </c>
      <c r="H398" s="52">
        <f t="shared" si="26"/>
        <v>0</v>
      </c>
      <c r="I398" s="28">
        <f t="shared" si="27"/>
        <v>0</v>
      </c>
      <c r="J398" s="39"/>
    </row>
    <row r="399" spans="1:10" x14ac:dyDescent="0.35">
      <c r="A399" s="2" t="str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D</v>
      </c>
      <c r="B399" s="10" t="str">
        <f t="shared" ref="B399:B462" si="28">+CONCATENATE(C399,A399)</f>
        <v>43789D</v>
      </c>
      <c r="C399" s="55">
        <v>43789</v>
      </c>
      <c r="D399" s="57" t="s">
        <v>63</v>
      </c>
      <c r="E399" s="39">
        <v>0.59319999999999995</v>
      </c>
      <c r="F399" s="39">
        <v>0.60519999999999996</v>
      </c>
      <c r="G399" s="39">
        <v>15</v>
      </c>
      <c r="H399" s="52">
        <f t="shared" si="26"/>
        <v>800.00000000000068</v>
      </c>
      <c r="I399" s="28">
        <f t="shared" si="27"/>
        <v>0.80000000000000071</v>
      </c>
      <c r="J399" s="39"/>
    </row>
    <row r="400" spans="1:10" x14ac:dyDescent="0.35">
      <c r="A400" s="2" t="str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D</v>
      </c>
      <c r="B400" s="10" t="str">
        <f t="shared" si="28"/>
        <v>43789D</v>
      </c>
      <c r="C400" s="55">
        <v>43789</v>
      </c>
      <c r="D400" s="57" t="s">
        <v>63</v>
      </c>
      <c r="E400" s="39">
        <v>0.59450000000000003</v>
      </c>
      <c r="F400" s="39">
        <v>0.6079</v>
      </c>
      <c r="G400" s="39">
        <v>15</v>
      </c>
      <c r="H400" s="52">
        <f t="shared" si="26"/>
        <v>893.33333333333121</v>
      </c>
      <c r="I400" s="28">
        <f t="shared" si="27"/>
        <v>0.8933333333333312</v>
      </c>
      <c r="J400" s="39"/>
    </row>
    <row r="401" spans="1:10" x14ac:dyDescent="0.35">
      <c r="A401" s="2" t="str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D</v>
      </c>
      <c r="B401" s="10" t="str">
        <f t="shared" si="28"/>
        <v>43789D</v>
      </c>
      <c r="C401" s="55">
        <v>43789</v>
      </c>
      <c r="D401" s="57" t="s">
        <v>63</v>
      </c>
      <c r="E401" s="39">
        <v>0.60350000000000004</v>
      </c>
      <c r="F401" s="39">
        <v>0.61529999999999996</v>
      </c>
      <c r="G401" s="39">
        <v>15</v>
      </c>
      <c r="H401" s="52">
        <f t="shared" si="26"/>
        <v>786.6666666666614</v>
      </c>
      <c r="I401" s="28">
        <f t="shared" si="27"/>
        <v>0.78666666666666141</v>
      </c>
      <c r="J401" s="39"/>
    </row>
    <row r="402" spans="1:10" x14ac:dyDescent="0.35">
      <c r="A402" s="2" t="str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D</v>
      </c>
      <c r="B402" s="10" t="str">
        <f t="shared" si="28"/>
        <v>43789D</v>
      </c>
      <c r="C402" s="55">
        <v>43789</v>
      </c>
      <c r="D402" s="57" t="s">
        <v>63</v>
      </c>
      <c r="E402" s="39"/>
      <c r="F402" s="39"/>
      <c r="G402" s="39"/>
      <c r="H402" s="52" t="e">
        <f t="shared" si="26"/>
        <v>#DIV/0!</v>
      </c>
      <c r="I402" s="28" t="e">
        <f t="shared" si="27"/>
        <v>#DIV/0!</v>
      </c>
      <c r="J402" s="39"/>
    </row>
    <row r="403" spans="1:10" x14ac:dyDescent="0.35">
      <c r="A403" s="2" t="str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F</v>
      </c>
      <c r="B403" s="10" t="str">
        <f t="shared" si="28"/>
        <v>43789F</v>
      </c>
      <c r="C403" s="55">
        <v>43789</v>
      </c>
      <c r="D403" s="57" t="s">
        <v>94</v>
      </c>
      <c r="E403" s="39">
        <v>0.60629999999999995</v>
      </c>
      <c r="F403" s="39">
        <v>0.62380000000000002</v>
      </c>
      <c r="G403" s="39">
        <v>30</v>
      </c>
      <c r="H403" s="52">
        <f t="shared" si="26"/>
        <v>583.33333333333576</v>
      </c>
      <c r="I403" s="28">
        <f t="shared" si="27"/>
        <v>0.5833333333333357</v>
      </c>
      <c r="J403" s="39"/>
    </row>
    <row r="404" spans="1:10" x14ac:dyDescent="0.35">
      <c r="A404" s="2" t="str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F</v>
      </c>
      <c r="B404" s="10" t="str">
        <f t="shared" si="28"/>
        <v>43789F</v>
      </c>
      <c r="C404" s="55">
        <v>43789</v>
      </c>
      <c r="D404" s="57" t="s">
        <v>94</v>
      </c>
      <c r="E404" s="39">
        <v>0.6099</v>
      </c>
      <c r="F404" s="39">
        <v>0.62490000000000001</v>
      </c>
      <c r="G404" s="39">
        <v>30</v>
      </c>
      <c r="H404" s="52">
        <f t="shared" si="26"/>
        <v>500.00000000000045</v>
      </c>
      <c r="I404" s="28">
        <f t="shared" si="27"/>
        <v>0.50000000000000044</v>
      </c>
      <c r="J404" s="39"/>
    </row>
    <row r="405" spans="1:10" x14ac:dyDescent="0.35">
      <c r="A405" s="2" t="str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F</v>
      </c>
      <c r="B405" s="10" t="str">
        <f t="shared" si="28"/>
        <v>43789F</v>
      </c>
      <c r="C405" s="55">
        <v>43789</v>
      </c>
      <c r="D405" s="57" t="s">
        <v>94</v>
      </c>
      <c r="E405" s="39">
        <v>0.60750000000000004</v>
      </c>
      <c r="F405" s="39">
        <v>0.62309999999999999</v>
      </c>
      <c r="G405" s="39">
        <v>30</v>
      </c>
      <c r="H405" s="52">
        <f t="shared" si="26"/>
        <v>519.99999999999829</v>
      </c>
      <c r="I405" s="28">
        <f t="shared" si="27"/>
        <v>0.51999999999999824</v>
      </c>
      <c r="J405" s="39"/>
    </row>
    <row r="406" spans="1:10" x14ac:dyDescent="0.35">
      <c r="A406" s="2" t="str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F</v>
      </c>
      <c r="B406" s="10" t="str">
        <f t="shared" si="28"/>
        <v>43789F</v>
      </c>
      <c r="C406" s="55">
        <v>43789</v>
      </c>
      <c r="D406" s="57" t="s">
        <v>94</v>
      </c>
      <c r="E406" s="39"/>
      <c r="F406" s="39"/>
      <c r="G406" s="39">
        <v>30</v>
      </c>
      <c r="H406" s="52">
        <f t="shared" si="26"/>
        <v>0</v>
      </c>
      <c r="I406" s="28">
        <f t="shared" si="27"/>
        <v>0</v>
      </c>
      <c r="J406" s="39"/>
    </row>
    <row r="407" spans="1:10" x14ac:dyDescent="0.35">
      <c r="A407" s="2" t="str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D</v>
      </c>
      <c r="B407" s="10" t="str">
        <f t="shared" si="28"/>
        <v>43789D</v>
      </c>
      <c r="C407" s="55">
        <v>43789</v>
      </c>
      <c r="D407" s="57" t="s">
        <v>63</v>
      </c>
      <c r="E407" s="39">
        <v>0.60029999999999994</v>
      </c>
      <c r="F407" s="39">
        <v>0.60440000000000005</v>
      </c>
      <c r="G407" s="39">
        <v>150</v>
      </c>
      <c r="H407" s="52">
        <f t="shared" si="26"/>
        <v>27.333333333334021</v>
      </c>
      <c r="I407" s="28">
        <f t="shared" si="27"/>
        <v>2.7333333333334021E-2</v>
      </c>
      <c r="J407" s="39"/>
    </row>
    <row r="408" spans="1:10" x14ac:dyDescent="0.35">
      <c r="A408" s="2" t="str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D</v>
      </c>
      <c r="B408" s="10" t="str">
        <f t="shared" si="28"/>
        <v>43789D</v>
      </c>
      <c r="C408" s="55">
        <v>43789</v>
      </c>
      <c r="D408" s="57" t="s">
        <v>63</v>
      </c>
      <c r="E408" s="39">
        <v>0.60919999999999996</v>
      </c>
      <c r="F408" s="39">
        <v>0.61319999999999997</v>
      </c>
      <c r="G408" s="39">
        <v>150</v>
      </c>
      <c r="H408" s="52">
        <f t="shared" si="26"/>
        <v>26.666666666666689</v>
      </c>
      <c r="I408" s="28">
        <f t="shared" si="27"/>
        <v>2.6666666666666689E-2</v>
      </c>
      <c r="J408" s="39"/>
    </row>
    <row r="409" spans="1:10" x14ac:dyDescent="0.35">
      <c r="A409" s="2" t="str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D</v>
      </c>
      <c r="B409" s="10" t="str">
        <f t="shared" si="28"/>
        <v>43789D</v>
      </c>
      <c r="C409" s="55">
        <v>43789</v>
      </c>
      <c r="D409" s="57" t="s">
        <v>63</v>
      </c>
      <c r="E409" s="39">
        <v>0.60819999999999996</v>
      </c>
      <c r="F409" s="39">
        <v>0.61140000000000005</v>
      </c>
      <c r="G409" s="39">
        <v>150</v>
      </c>
      <c r="H409" s="52">
        <f t="shared" si="26"/>
        <v>21.333333333333943</v>
      </c>
      <c r="I409" s="28">
        <f t="shared" si="27"/>
        <v>2.1333333333333943E-2</v>
      </c>
      <c r="J409" s="39"/>
    </row>
    <row r="410" spans="1:10" x14ac:dyDescent="0.35">
      <c r="A410" s="2" t="str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D</v>
      </c>
      <c r="B410" s="10" t="str">
        <f t="shared" si="28"/>
        <v>43789D</v>
      </c>
      <c r="C410" s="55">
        <v>43789</v>
      </c>
      <c r="D410" s="57" t="s">
        <v>63</v>
      </c>
      <c r="E410" s="39"/>
      <c r="F410" s="39"/>
      <c r="G410" s="39">
        <v>150</v>
      </c>
      <c r="H410" s="52">
        <f t="shared" si="26"/>
        <v>0</v>
      </c>
      <c r="I410" s="28">
        <f t="shared" si="27"/>
        <v>0</v>
      </c>
      <c r="J410" s="39"/>
    </row>
    <row r="411" spans="1:10" x14ac:dyDescent="0.35">
      <c r="A411" s="2" t="str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I</v>
      </c>
      <c r="B411" s="10" t="str">
        <f t="shared" si="28"/>
        <v>43789I</v>
      </c>
      <c r="C411" s="55">
        <v>43789</v>
      </c>
      <c r="D411" s="57" t="s">
        <v>98</v>
      </c>
      <c r="E411" s="39">
        <v>0.60209999999999997</v>
      </c>
      <c r="F411" s="39">
        <v>0.60570000000000002</v>
      </c>
      <c r="G411" s="39">
        <v>100</v>
      </c>
      <c r="H411" s="52">
        <f t="shared" si="26"/>
        <v>36.000000000000476</v>
      </c>
      <c r="I411" s="28">
        <f t="shared" si="27"/>
        <v>3.6000000000000476E-2</v>
      </c>
      <c r="J411" s="39"/>
    </row>
    <row r="412" spans="1:10" x14ac:dyDescent="0.35">
      <c r="A412" s="2" t="str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I</v>
      </c>
      <c r="B412" s="10" t="str">
        <f t="shared" si="28"/>
        <v>43789I</v>
      </c>
      <c r="C412" s="55">
        <v>43789</v>
      </c>
      <c r="D412" s="57" t="s">
        <v>98</v>
      </c>
      <c r="E412" s="39">
        <v>0.60970000000000002</v>
      </c>
      <c r="F412" s="39">
        <v>0.6129</v>
      </c>
      <c r="G412" s="39">
        <v>100</v>
      </c>
      <c r="H412" s="52">
        <f t="shared" si="26"/>
        <v>31.999999999999808</v>
      </c>
      <c r="I412" s="28">
        <f t="shared" si="27"/>
        <v>3.1999999999999806E-2</v>
      </c>
      <c r="J412" s="39"/>
    </row>
    <row r="413" spans="1:10" x14ac:dyDescent="0.35">
      <c r="A413" s="2" t="str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I</v>
      </c>
      <c r="B413" s="10" t="str">
        <f t="shared" si="28"/>
        <v>43789I</v>
      </c>
      <c r="C413" s="55">
        <v>43789</v>
      </c>
      <c r="D413" s="57" t="s">
        <v>98</v>
      </c>
      <c r="E413" s="39">
        <v>0.60929999999999995</v>
      </c>
      <c r="F413" s="39">
        <v>0.61250000000000004</v>
      </c>
      <c r="G413" s="39">
        <v>100</v>
      </c>
      <c r="H413" s="52">
        <f t="shared" si="26"/>
        <v>32.000000000000917</v>
      </c>
      <c r="I413" s="28">
        <f t="shared" si="27"/>
        <v>3.2000000000000917E-2</v>
      </c>
      <c r="J413" s="39"/>
    </row>
    <row r="414" spans="1:10" x14ac:dyDescent="0.35">
      <c r="A414" s="2" t="str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I</v>
      </c>
      <c r="B414" s="10" t="str">
        <f t="shared" si="28"/>
        <v>43789I</v>
      </c>
      <c r="C414" s="55">
        <v>43789</v>
      </c>
      <c r="D414" s="57" t="s">
        <v>98</v>
      </c>
      <c r="E414" s="39"/>
      <c r="F414" s="39"/>
      <c r="G414" s="39">
        <v>100</v>
      </c>
      <c r="H414" s="52">
        <f t="shared" si="26"/>
        <v>0</v>
      </c>
      <c r="I414" s="28">
        <f t="shared" si="27"/>
        <v>0</v>
      </c>
      <c r="J414" s="39"/>
    </row>
    <row r="415" spans="1:10" x14ac:dyDescent="0.35">
      <c r="A415" s="2" t="str">
        <f>IF(D415=List!$A$2,List!$B$2,IF(D415=List!$A$3,List!$B$3,IF(D415=List!$A$4,List!$B$4,IF(D415=List!$A$5,List!$B$5,IF(D415=List!$A$6,List!$B$6,IF(D415=List!$A$7,List!$B$7,IF(D415=List!$A$8,List!$B$8,IF(D415=List!$A$9,List!$B$9,IF(D415=List!$A$10,List!$B$10,IF(D415=List!$A$11,List!$B$11,IF(D415=List!$A$12,List!$B$12,IF(D415=List!$A$13,List!$B$13,IF(D415=List!$A$14,List!$B$14,IF(D415=List!$A$15,List!$B$15,IF(D415=List!$A$16,List!$B$16,IF(D415=List!$A$17,List!$B$17,0))))))))))))))))</f>
        <v>F</v>
      </c>
      <c r="B415" s="10" t="str">
        <f t="shared" si="28"/>
        <v>43796F</v>
      </c>
      <c r="C415" s="55">
        <v>43796</v>
      </c>
      <c r="D415" s="57" t="s">
        <v>94</v>
      </c>
      <c r="E415" s="39">
        <v>0.59279999999999999</v>
      </c>
      <c r="F415" s="39">
        <v>0.60950000000000004</v>
      </c>
      <c r="G415" s="39">
        <v>30</v>
      </c>
      <c r="H415" s="52">
        <f t="shared" si="26"/>
        <v>556.66666666666833</v>
      </c>
      <c r="I415" s="28">
        <f t="shared" si="27"/>
        <v>0.55666666666666831</v>
      </c>
      <c r="J415" s="39"/>
    </row>
    <row r="416" spans="1:10" x14ac:dyDescent="0.35">
      <c r="A416" s="2" t="str">
        <f>IF(D416=List!$A$2,List!$B$2,IF(D416=List!$A$3,List!$B$3,IF(D416=List!$A$4,List!$B$4,IF(D416=List!$A$5,List!$B$5,IF(D416=List!$A$6,List!$B$6,IF(D416=List!$A$7,List!$B$7,IF(D416=List!$A$8,List!$B$8,IF(D416=List!$A$9,List!$B$9,IF(D416=List!$A$10,List!$B$10,IF(D416=List!$A$11,List!$B$11,IF(D416=List!$A$12,List!$B$12,IF(D416=List!$A$13,List!$B$13,IF(D416=List!$A$14,List!$B$14,IF(D416=List!$A$15,List!$B$15,IF(D416=List!$A$16,List!$B$16,IF(D416=List!$A$17,List!$B$17,0))))))))))))))))</f>
        <v>F</v>
      </c>
      <c r="B416" s="10" t="str">
        <f t="shared" si="28"/>
        <v>43796F</v>
      </c>
      <c r="C416" s="55">
        <v>43796</v>
      </c>
      <c r="D416" s="57" t="s">
        <v>94</v>
      </c>
      <c r="E416" s="39">
        <v>0.59370000000000001</v>
      </c>
      <c r="F416" s="39">
        <v>0.61070000000000002</v>
      </c>
      <c r="G416" s="39">
        <v>30</v>
      </c>
      <c r="H416" s="52">
        <f t="shared" si="26"/>
        <v>566.66666666666708</v>
      </c>
      <c r="I416" s="28">
        <f t="shared" si="27"/>
        <v>0.5666666666666671</v>
      </c>
      <c r="J416" s="39"/>
    </row>
    <row r="417" spans="1:10" x14ac:dyDescent="0.35">
      <c r="A417" s="2" t="str">
        <f>IF(D417=List!$A$2,List!$B$2,IF(D417=List!$A$3,List!$B$3,IF(D417=List!$A$4,List!$B$4,IF(D417=List!$A$5,List!$B$5,IF(D417=List!$A$6,List!$B$6,IF(D417=List!$A$7,List!$B$7,IF(D417=List!$A$8,List!$B$8,IF(D417=List!$A$9,List!$B$9,IF(D417=List!$A$10,List!$B$10,IF(D417=List!$A$11,List!$B$11,IF(D417=List!$A$12,List!$B$12,IF(D417=List!$A$13,List!$B$13,IF(D417=List!$A$14,List!$B$14,IF(D417=List!$A$15,List!$B$15,IF(D417=List!$A$16,List!$B$16,IF(D417=List!$A$17,List!$B$17,0))))))))))))))))</f>
        <v>F</v>
      </c>
      <c r="B417" s="10" t="str">
        <f t="shared" si="28"/>
        <v>43796F</v>
      </c>
      <c r="C417" s="55">
        <v>43796</v>
      </c>
      <c r="D417" s="57" t="s">
        <v>94</v>
      </c>
      <c r="E417" s="39">
        <v>0.60189999999999999</v>
      </c>
      <c r="F417" s="39">
        <v>0.61729999999999996</v>
      </c>
      <c r="G417" s="39">
        <v>30</v>
      </c>
      <c r="H417" s="52">
        <f t="shared" si="26"/>
        <v>513.33333333333235</v>
      </c>
      <c r="I417" s="28">
        <f t="shared" si="27"/>
        <v>0.51333333333333231</v>
      </c>
      <c r="J417" s="39"/>
    </row>
    <row r="418" spans="1:10" x14ac:dyDescent="0.35">
      <c r="A418" s="2" t="str">
        <f>IF(D418=List!$A$2,List!$B$2,IF(D418=List!$A$3,List!$B$3,IF(D418=List!$A$4,List!$B$4,IF(D418=List!$A$5,List!$B$5,IF(D418=List!$A$6,List!$B$6,IF(D418=List!$A$7,List!$B$7,IF(D418=List!$A$8,List!$B$8,IF(D418=List!$A$9,List!$B$9,IF(D418=List!$A$10,List!$B$10,IF(D418=List!$A$11,List!$B$11,IF(D418=List!$A$12,List!$B$12,IF(D418=List!$A$13,List!$B$13,IF(D418=List!$A$14,List!$B$14,IF(D418=List!$A$15,List!$B$15,IF(D418=List!$A$16,List!$B$16,IF(D418=List!$A$17,List!$B$17,0))))))))))))))))</f>
        <v>F</v>
      </c>
      <c r="B418" s="10" t="str">
        <f t="shared" si="28"/>
        <v>43796F</v>
      </c>
      <c r="C418" s="55">
        <v>43796</v>
      </c>
      <c r="D418" s="57" t="s">
        <v>94</v>
      </c>
      <c r="E418" s="39"/>
      <c r="F418" s="39"/>
      <c r="G418" s="39">
        <v>30</v>
      </c>
      <c r="H418" s="52">
        <f t="shared" si="26"/>
        <v>0</v>
      </c>
      <c r="I418" s="28">
        <f t="shared" si="27"/>
        <v>0</v>
      </c>
      <c r="J418" s="39"/>
    </row>
    <row r="419" spans="1:10" x14ac:dyDescent="0.35">
      <c r="A419" s="2" t="str">
        <f>IF(D419=List!$A$2,List!$B$2,IF(D419=List!$A$3,List!$B$3,IF(D419=List!$A$4,List!$B$4,IF(D419=List!$A$5,List!$B$5,IF(D419=List!$A$6,List!$B$6,IF(D419=List!$A$7,List!$B$7,IF(D419=List!$A$8,List!$B$8,IF(D419=List!$A$9,List!$B$9,IF(D419=List!$A$10,List!$B$10,IF(D419=List!$A$11,List!$B$11,IF(D419=List!$A$12,List!$B$12,IF(D419=List!$A$13,List!$B$13,IF(D419=List!$A$14,List!$B$14,IF(D419=List!$A$15,List!$B$15,IF(D419=List!$A$16,List!$B$16,IF(D419=List!$A$17,List!$B$17,0))))))))))))))))</f>
        <v>I</v>
      </c>
      <c r="B419" s="10" t="str">
        <f t="shared" si="28"/>
        <v>43796I</v>
      </c>
      <c r="C419" s="55">
        <v>43796</v>
      </c>
      <c r="D419" s="57" t="s">
        <v>98</v>
      </c>
      <c r="E419" s="39">
        <v>0.60550000000000004</v>
      </c>
      <c r="F419" s="39">
        <v>0.6079</v>
      </c>
      <c r="G419" s="39">
        <v>100</v>
      </c>
      <c r="H419" s="52">
        <f t="shared" si="26"/>
        <v>23.999999999999577</v>
      </c>
      <c r="I419" s="28">
        <f t="shared" si="27"/>
        <v>2.3999999999999577E-2</v>
      </c>
      <c r="J419" s="39"/>
    </row>
    <row r="420" spans="1:10" x14ac:dyDescent="0.35">
      <c r="A420" s="2" t="str">
        <f>IF(D420=List!$A$2,List!$B$2,IF(D420=List!$A$3,List!$B$3,IF(D420=List!$A$4,List!$B$4,IF(D420=List!$A$5,List!$B$5,IF(D420=List!$A$6,List!$B$6,IF(D420=List!$A$7,List!$B$7,IF(D420=List!$A$8,List!$B$8,IF(D420=List!$A$9,List!$B$9,IF(D420=List!$A$10,List!$B$10,IF(D420=List!$A$11,List!$B$11,IF(D420=List!$A$12,List!$B$12,IF(D420=List!$A$13,List!$B$13,IF(D420=List!$A$14,List!$B$14,IF(D420=List!$A$15,List!$B$15,IF(D420=List!$A$16,List!$B$16,IF(D420=List!$A$17,List!$B$17,0))))))))))))))))</f>
        <v>I</v>
      </c>
      <c r="B420" s="10" t="str">
        <f t="shared" si="28"/>
        <v>43796I</v>
      </c>
      <c r="C420" s="55">
        <v>43796</v>
      </c>
      <c r="D420" s="57" t="s">
        <v>98</v>
      </c>
      <c r="E420" s="39">
        <v>0.60970000000000002</v>
      </c>
      <c r="F420" s="39">
        <v>0.61260000000000003</v>
      </c>
      <c r="G420" s="39">
        <v>100</v>
      </c>
      <c r="H420" s="52">
        <f t="shared" si="26"/>
        <v>29.000000000000135</v>
      </c>
      <c r="I420" s="28">
        <f t="shared" si="27"/>
        <v>2.9000000000000137E-2</v>
      </c>
      <c r="J420" s="39"/>
    </row>
    <row r="421" spans="1:10" x14ac:dyDescent="0.35">
      <c r="A421" s="2" t="str">
        <f>IF(D421=List!$A$2,List!$B$2,IF(D421=List!$A$3,List!$B$3,IF(D421=List!$A$4,List!$B$4,IF(D421=List!$A$5,List!$B$5,IF(D421=List!$A$6,List!$B$6,IF(D421=List!$A$7,List!$B$7,IF(D421=List!$A$8,List!$B$8,IF(D421=List!$A$9,List!$B$9,IF(D421=List!$A$10,List!$B$10,IF(D421=List!$A$11,List!$B$11,IF(D421=List!$A$12,List!$B$12,IF(D421=List!$A$13,List!$B$13,IF(D421=List!$A$14,List!$B$14,IF(D421=List!$A$15,List!$B$15,IF(D421=List!$A$16,List!$B$16,IF(D421=List!$A$17,List!$B$17,0))))))))))))))))</f>
        <v>I</v>
      </c>
      <c r="B421" s="10" t="str">
        <f t="shared" si="28"/>
        <v>43796I</v>
      </c>
      <c r="C421" s="55">
        <v>43796</v>
      </c>
      <c r="D421" s="57" t="s">
        <v>98</v>
      </c>
      <c r="E421" s="39">
        <v>0.60960000000000003</v>
      </c>
      <c r="F421" s="39">
        <v>0.61209999999999998</v>
      </c>
      <c r="G421" s="39">
        <v>100</v>
      </c>
      <c r="H421" s="52">
        <f t="shared" si="26"/>
        <v>24.999999999999467</v>
      </c>
      <c r="I421" s="28">
        <f t="shared" si="27"/>
        <v>2.4999999999999467E-2</v>
      </c>
      <c r="J421" s="39"/>
    </row>
    <row r="422" spans="1:10" x14ac:dyDescent="0.35">
      <c r="A422" s="2" t="str">
        <f>IF(D422=List!$A$2,List!$B$2,IF(D422=List!$A$3,List!$B$3,IF(D422=List!$A$4,List!$B$4,IF(D422=List!$A$5,List!$B$5,IF(D422=List!$A$6,List!$B$6,IF(D422=List!$A$7,List!$B$7,IF(D422=List!$A$8,List!$B$8,IF(D422=List!$A$9,List!$B$9,IF(D422=List!$A$10,List!$B$10,IF(D422=List!$A$11,List!$B$11,IF(D422=List!$A$12,List!$B$12,IF(D422=List!$A$13,List!$B$13,IF(D422=List!$A$14,List!$B$14,IF(D422=List!$A$15,List!$B$15,IF(D422=List!$A$16,List!$B$16,IF(D422=List!$A$17,List!$B$17,0))))))))))))))))</f>
        <v>I</v>
      </c>
      <c r="B422" s="10" t="str">
        <f t="shared" si="28"/>
        <v>43796I</v>
      </c>
      <c r="C422" s="55">
        <v>43796</v>
      </c>
      <c r="D422" s="57" t="s">
        <v>98</v>
      </c>
      <c r="E422" s="39"/>
      <c r="F422" s="39"/>
      <c r="G422" s="39">
        <v>100</v>
      </c>
      <c r="H422" s="52">
        <f t="shared" si="26"/>
        <v>0</v>
      </c>
      <c r="I422" s="28">
        <f t="shared" si="27"/>
        <v>0</v>
      </c>
      <c r="J422" s="39"/>
    </row>
    <row r="423" spans="1:10" x14ac:dyDescent="0.35">
      <c r="A423" s="2" t="str">
        <f>IF(D423=List!$A$2,List!$B$2,IF(D423=List!$A$3,List!$B$3,IF(D423=List!$A$4,List!$B$4,IF(D423=List!$A$5,List!$B$5,IF(D423=List!$A$6,List!$B$6,IF(D423=List!$A$7,List!$B$7,IF(D423=List!$A$8,List!$B$8,IF(D423=List!$A$9,List!$B$9,IF(D423=List!$A$10,List!$B$10,IF(D423=List!$A$11,List!$B$11,IF(D423=List!$A$12,List!$B$12,IF(D423=List!$A$13,List!$B$13,IF(D423=List!$A$14,List!$B$14,IF(D423=List!$A$15,List!$B$15,IF(D423=List!$A$16,List!$B$16,IF(D423=List!$A$17,List!$B$17,0))))))))))))))))</f>
        <v>F</v>
      </c>
      <c r="B423" s="10" t="str">
        <f t="shared" si="28"/>
        <v>43803F</v>
      </c>
      <c r="C423" s="55">
        <v>43803</v>
      </c>
      <c r="D423" s="57" t="s">
        <v>94</v>
      </c>
      <c r="E423" s="39">
        <v>0.59360000000000002</v>
      </c>
      <c r="F423" s="39">
        <v>0.61099999999999999</v>
      </c>
      <c r="G423" s="39">
        <v>25</v>
      </c>
      <c r="H423" s="52">
        <f t="shared" si="26"/>
        <v>695.99999999999886</v>
      </c>
      <c r="I423" s="28">
        <f t="shared" si="27"/>
        <v>0.69599999999999884</v>
      </c>
      <c r="J423" s="39"/>
    </row>
    <row r="424" spans="1:10" x14ac:dyDescent="0.35">
      <c r="A424" s="2" t="str">
        <f>IF(D424=List!$A$2,List!$B$2,IF(D424=List!$A$3,List!$B$3,IF(D424=List!$A$4,List!$B$4,IF(D424=List!$A$5,List!$B$5,IF(D424=List!$A$6,List!$B$6,IF(D424=List!$A$7,List!$B$7,IF(D424=List!$A$8,List!$B$8,IF(D424=List!$A$9,List!$B$9,IF(D424=List!$A$10,List!$B$10,IF(D424=List!$A$11,List!$B$11,IF(D424=List!$A$12,List!$B$12,IF(D424=List!$A$13,List!$B$13,IF(D424=List!$A$14,List!$B$14,IF(D424=List!$A$15,List!$B$15,IF(D424=List!$A$16,List!$B$16,IF(D424=List!$A$17,List!$B$17,0))))))))))))))))</f>
        <v>F</v>
      </c>
      <c r="B424" s="10" t="str">
        <f t="shared" si="28"/>
        <v>43803F</v>
      </c>
      <c r="C424" s="55">
        <v>43803</v>
      </c>
      <c r="D424" s="57" t="s">
        <v>94</v>
      </c>
      <c r="E424" s="39">
        <v>0.59340000000000004</v>
      </c>
      <c r="F424" s="39">
        <v>0.61009999999999998</v>
      </c>
      <c r="G424" s="39">
        <v>25</v>
      </c>
      <c r="H424" s="52">
        <f t="shared" si="26"/>
        <v>667.9999999999975</v>
      </c>
      <c r="I424" s="28">
        <f t="shared" si="27"/>
        <v>0.66799999999999748</v>
      </c>
      <c r="J424" s="39"/>
    </row>
    <row r="425" spans="1:10" x14ac:dyDescent="0.35">
      <c r="A425" s="2" t="str">
        <f>IF(D425=List!$A$2,List!$B$2,IF(D425=List!$A$3,List!$B$3,IF(D425=List!$A$4,List!$B$4,IF(D425=List!$A$5,List!$B$5,IF(D425=List!$A$6,List!$B$6,IF(D425=List!$A$7,List!$B$7,IF(D425=List!$A$8,List!$B$8,IF(D425=List!$A$9,List!$B$9,IF(D425=List!$A$10,List!$B$10,IF(D425=List!$A$11,List!$B$11,IF(D425=List!$A$12,List!$B$12,IF(D425=List!$A$13,List!$B$13,IF(D425=List!$A$14,List!$B$14,IF(D425=List!$A$15,List!$B$15,IF(D425=List!$A$16,List!$B$16,IF(D425=List!$A$17,List!$B$17,0))))))))))))))))</f>
        <v>F</v>
      </c>
      <c r="B425" s="10" t="str">
        <f t="shared" si="28"/>
        <v>43803F</v>
      </c>
      <c r="C425" s="55">
        <v>43803</v>
      </c>
      <c r="D425" s="57" t="s">
        <v>94</v>
      </c>
      <c r="E425" s="39">
        <v>0.60250000000000004</v>
      </c>
      <c r="F425" s="39">
        <v>0.61970000000000003</v>
      </c>
      <c r="G425" s="39">
        <v>25</v>
      </c>
      <c r="H425" s="52">
        <f t="shared" si="26"/>
        <v>687.99999999999977</v>
      </c>
      <c r="I425" s="28">
        <f t="shared" si="27"/>
        <v>0.68799999999999972</v>
      </c>
      <c r="J425" s="39"/>
    </row>
    <row r="426" spans="1:10" x14ac:dyDescent="0.35">
      <c r="A426" s="2" t="str">
        <f>IF(D426=List!$A$2,List!$B$2,IF(D426=List!$A$3,List!$B$3,IF(D426=List!$A$4,List!$B$4,IF(D426=List!$A$5,List!$B$5,IF(D426=List!$A$6,List!$B$6,IF(D426=List!$A$7,List!$B$7,IF(D426=List!$A$8,List!$B$8,IF(D426=List!$A$9,List!$B$9,IF(D426=List!$A$10,List!$B$10,IF(D426=List!$A$11,List!$B$11,IF(D426=List!$A$12,List!$B$12,IF(D426=List!$A$13,List!$B$13,IF(D426=List!$A$14,List!$B$14,IF(D426=List!$A$15,List!$B$15,IF(D426=List!$A$16,List!$B$16,IF(D426=List!$A$17,List!$B$17,0))))))))))))))))</f>
        <v>F</v>
      </c>
      <c r="B426" s="10" t="str">
        <f t="shared" si="28"/>
        <v>43803F</v>
      </c>
      <c r="C426" s="55">
        <v>43803</v>
      </c>
      <c r="D426" s="57" t="s">
        <v>94</v>
      </c>
      <c r="E426" s="39"/>
      <c r="F426" s="39"/>
      <c r="G426" s="39">
        <v>25</v>
      </c>
      <c r="H426" s="52">
        <f t="shared" si="26"/>
        <v>0</v>
      </c>
      <c r="I426" s="28">
        <f t="shared" si="27"/>
        <v>0</v>
      </c>
      <c r="J426" s="39"/>
    </row>
    <row r="427" spans="1:10" x14ac:dyDescent="0.35">
      <c r="A427" s="2" t="str">
        <f>IF(D427=List!$A$2,List!$B$2,IF(D427=List!$A$3,List!$B$3,IF(D427=List!$A$4,List!$B$4,IF(D427=List!$A$5,List!$B$5,IF(D427=List!$A$6,List!$B$6,IF(D427=List!$A$7,List!$B$7,IF(D427=List!$A$8,List!$B$8,IF(D427=List!$A$9,List!$B$9,IF(D427=List!$A$10,List!$B$10,IF(D427=List!$A$11,List!$B$11,IF(D427=List!$A$12,List!$B$12,IF(D427=List!$A$13,List!$B$13,IF(D427=List!$A$14,List!$B$14,IF(D427=List!$A$15,List!$B$15,IF(D427=List!$A$16,List!$B$16,IF(D427=List!$A$17,List!$B$17,0))))))))))))))))</f>
        <v>I</v>
      </c>
      <c r="B427" s="10" t="str">
        <f t="shared" si="28"/>
        <v>43803I</v>
      </c>
      <c r="C427" s="55">
        <v>43803</v>
      </c>
      <c r="D427" s="57" t="s">
        <v>98</v>
      </c>
      <c r="E427" s="39">
        <v>0.60709999999999997</v>
      </c>
      <c r="F427" s="39">
        <v>0.6099</v>
      </c>
      <c r="G427" s="39">
        <v>100</v>
      </c>
      <c r="H427" s="52">
        <f t="shared" si="26"/>
        <v>28.000000000000249</v>
      </c>
      <c r="I427" s="28">
        <f t="shared" si="27"/>
        <v>2.8000000000000247E-2</v>
      </c>
      <c r="J427" s="39"/>
    </row>
    <row r="428" spans="1:10" x14ac:dyDescent="0.35">
      <c r="A428" s="2" t="str">
        <f>IF(D428=List!$A$2,List!$B$2,IF(D428=List!$A$3,List!$B$3,IF(D428=List!$A$4,List!$B$4,IF(D428=List!$A$5,List!$B$5,IF(D428=List!$A$6,List!$B$6,IF(D428=List!$A$7,List!$B$7,IF(D428=List!$A$8,List!$B$8,IF(D428=List!$A$9,List!$B$9,IF(D428=List!$A$10,List!$B$10,IF(D428=List!$A$11,List!$B$11,IF(D428=List!$A$12,List!$B$12,IF(D428=List!$A$13,List!$B$13,IF(D428=List!$A$14,List!$B$14,IF(D428=List!$A$15,List!$B$15,IF(D428=List!$A$16,List!$B$16,IF(D428=List!$A$17,List!$B$17,0))))))))))))))))</f>
        <v>I</v>
      </c>
      <c r="B428" s="10" t="str">
        <f t="shared" si="28"/>
        <v>43803I</v>
      </c>
      <c r="C428" s="55">
        <v>43803</v>
      </c>
      <c r="D428" s="57" t="s">
        <v>98</v>
      </c>
      <c r="E428" s="39">
        <v>0.60750000000000004</v>
      </c>
      <c r="F428" s="39">
        <v>0.61170000000000002</v>
      </c>
      <c r="G428" s="39">
        <v>100</v>
      </c>
      <c r="H428" s="52">
        <f t="shared" si="26"/>
        <v>41.999999999999815</v>
      </c>
      <c r="I428" s="28">
        <f t="shared" si="27"/>
        <v>4.1999999999999815E-2</v>
      </c>
      <c r="J428" s="39"/>
    </row>
    <row r="429" spans="1:10" x14ac:dyDescent="0.35">
      <c r="A429" s="2" t="str">
        <f>IF(D429=List!$A$2,List!$B$2,IF(D429=List!$A$3,List!$B$3,IF(D429=List!$A$4,List!$B$4,IF(D429=List!$A$5,List!$B$5,IF(D429=List!$A$6,List!$B$6,IF(D429=List!$A$7,List!$B$7,IF(D429=List!$A$8,List!$B$8,IF(D429=List!$A$9,List!$B$9,IF(D429=List!$A$10,List!$B$10,IF(D429=List!$A$11,List!$B$11,IF(D429=List!$A$12,List!$B$12,IF(D429=List!$A$13,List!$B$13,IF(D429=List!$A$14,List!$B$14,IF(D429=List!$A$15,List!$B$15,IF(D429=List!$A$16,List!$B$16,IF(D429=List!$A$17,List!$B$17,0))))))))))))))))</f>
        <v>I</v>
      </c>
      <c r="B429" s="10" t="str">
        <f t="shared" si="28"/>
        <v>43803I</v>
      </c>
      <c r="C429" s="55">
        <v>43803</v>
      </c>
      <c r="D429" s="57" t="s">
        <v>98</v>
      </c>
      <c r="E429" s="39">
        <v>0.60970000000000002</v>
      </c>
      <c r="F429" s="39">
        <v>0.61040000000000005</v>
      </c>
      <c r="G429" s="39">
        <v>100</v>
      </c>
      <c r="H429" s="52">
        <f t="shared" si="26"/>
        <v>7.0000000000003393</v>
      </c>
      <c r="I429" s="28">
        <f t="shared" si="27"/>
        <v>7.0000000000003393E-3</v>
      </c>
      <c r="J429" s="39"/>
    </row>
    <row r="430" spans="1:10" x14ac:dyDescent="0.35">
      <c r="A430" s="2" t="str">
        <f>IF(D430=List!$A$2,List!$B$2,IF(D430=List!$A$3,List!$B$3,IF(D430=List!$A$4,List!$B$4,IF(D430=List!$A$5,List!$B$5,IF(D430=List!$A$6,List!$B$6,IF(D430=List!$A$7,List!$B$7,IF(D430=List!$A$8,List!$B$8,IF(D430=List!$A$9,List!$B$9,IF(D430=List!$A$10,List!$B$10,IF(D430=List!$A$11,List!$B$11,IF(D430=List!$A$12,List!$B$12,IF(D430=List!$A$13,List!$B$13,IF(D430=List!$A$14,List!$B$14,IF(D430=List!$A$15,List!$B$15,IF(D430=List!$A$16,List!$B$16,IF(D430=List!$A$17,List!$B$17,0))))))))))))))))</f>
        <v>I</v>
      </c>
      <c r="B430" s="10" t="str">
        <f t="shared" si="28"/>
        <v>43803I</v>
      </c>
      <c r="C430" s="55">
        <v>43803</v>
      </c>
      <c r="D430" s="57" t="s">
        <v>98</v>
      </c>
      <c r="E430" s="39"/>
      <c r="F430" s="39"/>
      <c r="G430" s="39">
        <v>100</v>
      </c>
      <c r="H430" s="52">
        <f t="shared" si="26"/>
        <v>0</v>
      </c>
      <c r="I430" s="28">
        <f t="shared" si="27"/>
        <v>0</v>
      </c>
      <c r="J430" s="39"/>
    </row>
    <row r="431" spans="1:10" x14ac:dyDescent="0.35">
      <c r="A431" s="2" t="str">
        <f>IF(D431=List!$A$2,List!$B$2,IF(D431=List!$A$3,List!$B$3,IF(D431=List!$A$4,List!$B$4,IF(D431=List!$A$5,List!$B$5,IF(D431=List!$A$6,List!$B$6,IF(D431=List!$A$7,List!$B$7,IF(D431=List!$A$8,List!$B$8,IF(D431=List!$A$9,List!$B$9,IF(D431=List!$A$10,List!$B$10,IF(D431=List!$A$11,List!$B$11,IF(D431=List!$A$12,List!$B$12,IF(D431=List!$A$13,List!$B$13,IF(D431=List!$A$14,List!$B$14,IF(D431=List!$A$15,List!$B$15,IF(D431=List!$A$16,List!$B$16,IF(D431=List!$A$17,List!$B$17,0))))))))))))))))</f>
        <v>D</v>
      </c>
      <c r="B431" s="10" t="str">
        <f t="shared" si="28"/>
        <v>43810D</v>
      </c>
      <c r="C431" s="55">
        <v>43810</v>
      </c>
      <c r="D431" s="57" t="s">
        <v>63</v>
      </c>
      <c r="E431" s="39">
        <v>0.59209999999999996</v>
      </c>
      <c r="F431" s="39">
        <v>0.60429999999999995</v>
      </c>
      <c r="G431" s="39">
        <v>15</v>
      </c>
      <c r="H431" s="52">
        <f t="shared" si="26"/>
        <v>813.33333333333258</v>
      </c>
      <c r="I431" s="28">
        <f t="shared" si="27"/>
        <v>0.81333333333333258</v>
      </c>
      <c r="J431" s="39"/>
    </row>
    <row r="432" spans="1:10" x14ac:dyDescent="0.35">
      <c r="A432" s="2" t="str">
        <f>IF(D432=List!$A$2,List!$B$2,IF(D432=List!$A$3,List!$B$3,IF(D432=List!$A$4,List!$B$4,IF(D432=List!$A$5,List!$B$5,IF(D432=List!$A$6,List!$B$6,IF(D432=List!$A$7,List!$B$7,IF(D432=List!$A$8,List!$B$8,IF(D432=List!$A$9,List!$B$9,IF(D432=List!$A$10,List!$B$10,IF(D432=List!$A$11,List!$B$11,IF(D432=List!$A$12,List!$B$12,IF(D432=List!$A$13,List!$B$13,IF(D432=List!$A$14,List!$B$14,IF(D432=List!$A$15,List!$B$15,IF(D432=List!$A$16,List!$B$16,IF(D432=List!$A$17,List!$B$17,0))))))))))))))))</f>
        <v>D</v>
      </c>
      <c r="B432" s="10" t="str">
        <f t="shared" si="28"/>
        <v>43810D</v>
      </c>
      <c r="C432" s="55">
        <v>43810</v>
      </c>
      <c r="D432" s="57" t="s">
        <v>63</v>
      </c>
      <c r="E432" s="39">
        <v>0.59240000000000004</v>
      </c>
      <c r="F432" s="39">
        <v>0.60509999999999997</v>
      </c>
      <c r="G432" s="39">
        <v>15</v>
      </c>
      <c r="H432" s="52">
        <f t="shared" si="26"/>
        <v>846.66666666666219</v>
      </c>
      <c r="I432" s="28">
        <f t="shared" si="27"/>
        <v>0.84666666666666224</v>
      </c>
      <c r="J432" s="39"/>
    </row>
    <row r="433" spans="1:10" x14ac:dyDescent="0.35">
      <c r="A433" s="2" t="str">
        <f>IF(D433=List!$A$2,List!$B$2,IF(D433=List!$A$3,List!$B$3,IF(D433=List!$A$4,List!$B$4,IF(D433=List!$A$5,List!$B$5,IF(D433=List!$A$6,List!$B$6,IF(D433=List!$A$7,List!$B$7,IF(D433=List!$A$8,List!$B$8,IF(D433=List!$A$9,List!$B$9,IF(D433=List!$A$10,List!$B$10,IF(D433=List!$A$11,List!$B$11,IF(D433=List!$A$12,List!$B$12,IF(D433=List!$A$13,List!$B$13,IF(D433=List!$A$14,List!$B$14,IF(D433=List!$A$15,List!$B$15,IF(D433=List!$A$16,List!$B$16,IF(D433=List!$A$17,List!$B$17,0))))))))))))))))</f>
        <v>D</v>
      </c>
      <c r="B433" s="10" t="str">
        <f t="shared" si="28"/>
        <v>43810D</v>
      </c>
      <c r="C433" s="55">
        <v>43810</v>
      </c>
      <c r="D433" s="57" t="s">
        <v>63</v>
      </c>
      <c r="E433" s="39">
        <v>0.60109999999999997</v>
      </c>
      <c r="F433" s="39">
        <v>0.61619999999999997</v>
      </c>
      <c r="G433" s="39">
        <v>15</v>
      </c>
      <c r="H433" s="52">
        <f t="shared" si="26"/>
        <v>1006.6666666666669</v>
      </c>
      <c r="I433" s="28">
        <f t="shared" si="27"/>
        <v>1.0066666666666668</v>
      </c>
      <c r="J433" s="39"/>
    </row>
    <row r="434" spans="1:10" x14ac:dyDescent="0.35">
      <c r="A434" s="2" t="str">
        <f>IF(D434=List!$A$2,List!$B$2,IF(D434=List!$A$3,List!$B$3,IF(D434=List!$A$4,List!$B$4,IF(D434=List!$A$5,List!$B$5,IF(D434=List!$A$6,List!$B$6,IF(D434=List!$A$7,List!$B$7,IF(D434=List!$A$8,List!$B$8,IF(D434=List!$A$9,List!$B$9,IF(D434=List!$A$10,List!$B$10,IF(D434=List!$A$11,List!$B$11,IF(D434=List!$A$12,List!$B$12,IF(D434=List!$A$13,List!$B$13,IF(D434=List!$A$14,List!$B$14,IF(D434=List!$A$15,List!$B$15,IF(D434=List!$A$16,List!$B$16,IF(D434=List!$A$17,List!$B$17,0))))))))))))))))</f>
        <v>D</v>
      </c>
      <c r="B434" s="10" t="str">
        <f t="shared" si="28"/>
        <v>43810D</v>
      </c>
      <c r="C434" s="55">
        <v>43810</v>
      </c>
      <c r="D434" s="57" t="s">
        <v>63</v>
      </c>
      <c r="E434" s="39"/>
      <c r="F434" s="39"/>
      <c r="G434" s="39">
        <v>15</v>
      </c>
      <c r="H434" s="52">
        <f t="shared" si="26"/>
        <v>0</v>
      </c>
      <c r="I434" s="28">
        <f t="shared" si="27"/>
        <v>0</v>
      </c>
      <c r="J434" s="39"/>
    </row>
    <row r="435" spans="1:10" x14ac:dyDescent="0.35">
      <c r="A435" s="2" t="str">
        <f>IF(D435=List!$A$2,List!$B$2,IF(D435=List!$A$3,List!$B$3,IF(D435=List!$A$4,List!$B$4,IF(D435=List!$A$5,List!$B$5,IF(D435=List!$A$6,List!$B$6,IF(D435=List!$A$7,List!$B$7,IF(D435=List!$A$8,List!$B$8,IF(D435=List!$A$9,List!$B$9,IF(D435=List!$A$10,List!$B$10,IF(D435=List!$A$11,List!$B$11,IF(D435=List!$A$12,List!$B$12,IF(D435=List!$A$13,List!$B$13,IF(D435=List!$A$14,List!$B$14,IF(D435=List!$A$15,List!$B$15,IF(D435=List!$A$16,List!$B$16,IF(D435=List!$A$17,List!$B$17,0))))))))))))))))</f>
        <v>F</v>
      </c>
      <c r="B435" s="10" t="str">
        <f t="shared" si="28"/>
        <v>43810F</v>
      </c>
      <c r="C435" s="55">
        <v>43810</v>
      </c>
      <c r="D435" s="57" t="s">
        <v>94</v>
      </c>
      <c r="E435" s="39">
        <v>0.60640000000000005</v>
      </c>
      <c r="F435" s="39">
        <v>0.62229999999999996</v>
      </c>
      <c r="G435" s="39">
        <v>30</v>
      </c>
      <c r="H435" s="52">
        <f t="shared" si="26"/>
        <v>529.99999999999716</v>
      </c>
      <c r="I435" s="28">
        <f t="shared" si="27"/>
        <v>0.52999999999999714</v>
      </c>
      <c r="J435" s="39"/>
    </row>
    <row r="436" spans="1:10" x14ac:dyDescent="0.35">
      <c r="A436" s="2" t="str">
        <f>IF(D436=List!$A$2,List!$B$2,IF(D436=List!$A$3,List!$B$3,IF(D436=List!$A$4,List!$B$4,IF(D436=List!$A$5,List!$B$5,IF(D436=List!$A$6,List!$B$6,IF(D436=List!$A$7,List!$B$7,IF(D436=List!$A$8,List!$B$8,IF(D436=List!$A$9,List!$B$9,IF(D436=List!$A$10,List!$B$10,IF(D436=List!$A$11,List!$B$11,IF(D436=List!$A$12,List!$B$12,IF(D436=List!$A$13,List!$B$13,IF(D436=List!$A$14,List!$B$14,IF(D436=List!$A$15,List!$B$15,IF(D436=List!$A$16,List!$B$16,IF(D436=List!$A$17,List!$B$17,0))))))))))))))))</f>
        <v>F</v>
      </c>
      <c r="B436" s="10" t="str">
        <f t="shared" si="28"/>
        <v>43810F</v>
      </c>
      <c r="C436" s="55">
        <v>43810</v>
      </c>
      <c r="D436" s="57" t="s">
        <v>94</v>
      </c>
      <c r="E436" s="39">
        <v>0.60719999999999996</v>
      </c>
      <c r="F436" s="39">
        <v>0.623</v>
      </c>
      <c r="G436" s="39">
        <v>30</v>
      </c>
      <c r="H436" s="52">
        <f t="shared" si="26"/>
        <v>526.66666666666799</v>
      </c>
      <c r="I436" s="28">
        <f t="shared" si="27"/>
        <v>0.52666666666666795</v>
      </c>
      <c r="J436" s="39"/>
    </row>
    <row r="437" spans="1:10" x14ac:dyDescent="0.35">
      <c r="A437" s="2" t="str">
        <f>IF(D437=List!$A$2,List!$B$2,IF(D437=List!$A$3,List!$B$3,IF(D437=List!$A$4,List!$B$4,IF(D437=List!$A$5,List!$B$5,IF(D437=List!$A$6,List!$B$6,IF(D437=List!$A$7,List!$B$7,IF(D437=List!$A$8,List!$B$8,IF(D437=List!$A$9,List!$B$9,IF(D437=List!$A$10,List!$B$10,IF(D437=List!$A$11,List!$B$11,IF(D437=List!$A$12,List!$B$12,IF(D437=List!$A$13,List!$B$13,IF(D437=List!$A$14,List!$B$14,IF(D437=List!$A$15,List!$B$15,IF(D437=List!$A$16,List!$B$16,IF(D437=List!$A$17,List!$B$17,0))))))))))))))))</f>
        <v>F</v>
      </c>
      <c r="B437" s="10" t="str">
        <f t="shared" si="28"/>
        <v>43810F</v>
      </c>
      <c r="C437" s="55">
        <v>43810</v>
      </c>
      <c r="D437" s="57" t="s">
        <v>94</v>
      </c>
      <c r="E437" s="39">
        <v>0.60829999999999995</v>
      </c>
      <c r="F437" s="39">
        <v>0.62109999999999999</v>
      </c>
      <c r="G437" s="39">
        <v>30</v>
      </c>
      <c r="H437" s="52">
        <f t="shared" si="26"/>
        <v>426.66666666666782</v>
      </c>
      <c r="I437" s="28">
        <f t="shared" si="27"/>
        <v>0.4266666666666678</v>
      </c>
      <c r="J437" s="39"/>
    </row>
    <row r="438" spans="1:10" x14ac:dyDescent="0.35">
      <c r="A438" s="2" t="str">
        <f>IF(D438=List!$A$2,List!$B$2,IF(D438=List!$A$3,List!$B$3,IF(D438=List!$A$4,List!$B$4,IF(D438=List!$A$5,List!$B$5,IF(D438=List!$A$6,List!$B$6,IF(D438=List!$A$7,List!$B$7,IF(D438=List!$A$8,List!$B$8,IF(D438=List!$A$9,List!$B$9,IF(D438=List!$A$10,List!$B$10,IF(D438=List!$A$11,List!$B$11,IF(D438=List!$A$12,List!$B$12,IF(D438=List!$A$13,List!$B$13,IF(D438=List!$A$14,List!$B$14,IF(D438=List!$A$15,List!$B$15,IF(D438=List!$A$16,List!$B$16,IF(D438=List!$A$17,List!$B$17,0))))))))))))))))</f>
        <v>F</v>
      </c>
      <c r="B438" s="10" t="str">
        <f t="shared" si="28"/>
        <v>43810F</v>
      </c>
      <c r="C438" s="55">
        <v>43810</v>
      </c>
      <c r="D438" s="57" t="s">
        <v>94</v>
      </c>
      <c r="E438" s="39"/>
      <c r="F438" s="39"/>
      <c r="G438" s="39">
        <v>30</v>
      </c>
      <c r="H438" s="52">
        <f t="shared" si="26"/>
        <v>0</v>
      </c>
      <c r="I438" s="28">
        <f t="shared" si="27"/>
        <v>0</v>
      </c>
      <c r="J438" s="39"/>
    </row>
    <row r="439" spans="1:10" x14ac:dyDescent="0.35">
      <c r="A439" s="2" t="str">
        <f>IF(D439=List!$A$2,List!$B$2,IF(D439=List!$A$3,List!$B$3,IF(D439=List!$A$4,List!$B$4,IF(D439=List!$A$5,List!$B$5,IF(D439=List!$A$6,List!$B$6,IF(D439=List!$A$7,List!$B$7,IF(D439=List!$A$8,List!$B$8,IF(D439=List!$A$9,List!$B$9,IF(D439=List!$A$10,List!$B$10,IF(D439=List!$A$11,List!$B$11,IF(D439=List!$A$12,List!$B$12,IF(D439=List!$A$13,List!$B$13,IF(D439=List!$A$14,List!$B$14,IF(D439=List!$A$15,List!$B$15,IF(D439=List!$A$16,List!$B$16,IF(D439=List!$A$17,List!$B$17,0))))))))))))))))</f>
        <v>H</v>
      </c>
      <c r="B439" s="10" t="str">
        <f t="shared" si="28"/>
        <v>43810H</v>
      </c>
      <c r="C439" s="55">
        <v>43810</v>
      </c>
      <c r="D439" s="57" t="s">
        <v>97</v>
      </c>
      <c r="E439" s="39">
        <v>0.60029999999999994</v>
      </c>
      <c r="F439" s="39">
        <v>0.60389999999999999</v>
      </c>
      <c r="G439" s="39">
        <v>150</v>
      </c>
      <c r="H439" s="52">
        <f t="shared" si="26"/>
        <v>24.000000000000316</v>
      </c>
      <c r="I439" s="28">
        <f t="shared" si="27"/>
        <v>2.4000000000000316E-2</v>
      </c>
      <c r="J439" s="39"/>
    </row>
    <row r="440" spans="1:10" x14ac:dyDescent="0.35">
      <c r="A440" s="2" t="str">
        <f>IF(D440=List!$A$2,List!$B$2,IF(D440=List!$A$3,List!$B$3,IF(D440=List!$A$4,List!$B$4,IF(D440=List!$A$5,List!$B$5,IF(D440=List!$A$6,List!$B$6,IF(D440=List!$A$7,List!$B$7,IF(D440=List!$A$8,List!$B$8,IF(D440=List!$A$9,List!$B$9,IF(D440=List!$A$10,List!$B$10,IF(D440=List!$A$11,List!$B$11,IF(D440=List!$A$12,List!$B$12,IF(D440=List!$A$13,List!$B$13,IF(D440=List!$A$14,List!$B$14,IF(D440=List!$A$15,List!$B$15,IF(D440=List!$A$16,List!$B$16,IF(D440=List!$A$17,List!$B$17,0))))))))))))))))</f>
        <v>H</v>
      </c>
      <c r="B440" s="10" t="str">
        <f t="shared" si="28"/>
        <v>43810H</v>
      </c>
      <c r="C440" s="55">
        <v>43810</v>
      </c>
      <c r="D440" s="57" t="s">
        <v>97</v>
      </c>
      <c r="E440" s="39">
        <v>0.60960000000000003</v>
      </c>
      <c r="F440" s="39">
        <v>0.61299999999999999</v>
      </c>
      <c r="G440" s="39">
        <v>150</v>
      </c>
      <c r="H440" s="52">
        <f t="shared" si="26"/>
        <v>22.666666666666391</v>
      </c>
      <c r="I440" s="28">
        <f t="shared" si="27"/>
        <v>2.2666666666666391E-2</v>
      </c>
      <c r="J440" s="39"/>
    </row>
    <row r="441" spans="1:10" x14ac:dyDescent="0.35">
      <c r="A441" s="2" t="str">
        <f>IF(D441=List!$A$2,List!$B$2,IF(D441=List!$A$3,List!$B$3,IF(D441=List!$A$4,List!$B$4,IF(D441=List!$A$5,List!$B$5,IF(D441=List!$A$6,List!$B$6,IF(D441=List!$A$7,List!$B$7,IF(D441=List!$A$8,List!$B$8,IF(D441=List!$A$9,List!$B$9,IF(D441=List!$A$10,List!$B$10,IF(D441=List!$A$11,List!$B$11,IF(D441=List!$A$12,List!$B$12,IF(D441=List!$A$13,List!$B$13,IF(D441=List!$A$14,List!$B$14,IF(D441=List!$A$15,List!$B$15,IF(D441=List!$A$16,List!$B$16,IF(D441=List!$A$17,List!$B$17,0))))))))))))))))</f>
        <v>H</v>
      </c>
      <c r="B441" s="10" t="str">
        <f t="shared" si="28"/>
        <v>43810H</v>
      </c>
      <c r="C441" s="55">
        <v>43810</v>
      </c>
      <c r="D441" s="57" t="s">
        <v>97</v>
      </c>
      <c r="E441" s="39">
        <v>0.60919999999999996</v>
      </c>
      <c r="F441" s="39">
        <v>0.6129</v>
      </c>
      <c r="G441" s="39">
        <v>150</v>
      </c>
      <c r="H441" s="52">
        <f t="shared" si="26"/>
        <v>24.666666666666909</v>
      </c>
      <c r="I441" s="28">
        <f t="shared" si="27"/>
        <v>2.4666666666666909E-2</v>
      </c>
      <c r="J441" s="39"/>
    </row>
    <row r="442" spans="1:10" x14ac:dyDescent="0.35">
      <c r="A442" s="2" t="str">
        <f>IF(D442=List!$A$2,List!$B$2,IF(D442=List!$A$3,List!$B$3,IF(D442=List!$A$4,List!$B$4,IF(D442=List!$A$5,List!$B$5,IF(D442=List!$A$6,List!$B$6,IF(D442=List!$A$7,List!$B$7,IF(D442=List!$A$8,List!$B$8,IF(D442=List!$A$9,List!$B$9,IF(D442=List!$A$10,List!$B$10,IF(D442=List!$A$11,List!$B$11,IF(D442=List!$A$12,List!$B$12,IF(D442=List!$A$13,List!$B$13,IF(D442=List!$A$14,List!$B$14,IF(D442=List!$A$15,List!$B$15,IF(D442=List!$A$16,List!$B$16,IF(D442=List!$A$17,List!$B$17,0))))))))))))))))</f>
        <v>H</v>
      </c>
      <c r="B442" s="10" t="str">
        <f t="shared" si="28"/>
        <v>43810H</v>
      </c>
      <c r="C442" s="55">
        <v>43810</v>
      </c>
      <c r="D442" s="57" t="s">
        <v>97</v>
      </c>
      <c r="E442" s="39"/>
      <c r="F442" s="39"/>
      <c r="G442" s="39">
        <v>150</v>
      </c>
      <c r="H442" s="52">
        <f t="shared" si="26"/>
        <v>0</v>
      </c>
      <c r="I442" s="28">
        <f t="shared" si="27"/>
        <v>0</v>
      </c>
      <c r="J442" s="39"/>
    </row>
    <row r="443" spans="1:10" x14ac:dyDescent="0.35">
      <c r="A443" s="2" t="str">
        <f>IF(D443=List!$A$2,List!$B$2,IF(D443=List!$A$3,List!$B$3,IF(D443=List!$A$4,List!$B$4,IF(D443=List!$A$5,List!$B$5,IF(D443=List!$A$6,List!$B$6,IF(D443=List!$A$7,List!$B$7,IF(D443=List!$A$8,List!$B$8,IF(D443=List!$A$9,List!$B$9,IF(D443=List!$A$10,List!$B$10,IF(D443=List!$A$11,List!$B$11,IF(D443=List!$A$12,List!$B$12,IF(D443=List!$A$13,List!$B$13,IF(D443=List!$A$14,List!$B$14,IF(D443=List!$A$15,List!$B$15,IF(D443=List!$A$16,List!$B$16,IF(D443=List!$A$17,List!$B$17,0))))))))))))))))</f>
        <v>I</v>
      </c>
      <c r="B443" s="10" t="str">
        <f t="shared" si="28"/>
        <v>43810I</v>
      </c>
      <c r="C443" s="55">
        <v>43810</v>
      </c>
      <c r="D443" s="57" t="s">
        <v>98</v>
      </c>
      <c r="E443" s="39">
        <v>0.60240000000000005</v>
      </c>
      <c r="F443" s="39">
        <v>0.60450000000000004</v>
      </c>
      <c r="G443" s="39">
        <v>100</v>
      </c>
      <c r="H443" s="52">
        <f t="shared" si="26"/>
        <v>20.999999999999908</v>
      </c>
      <c r="I443" s="28">
        <f t="shared" si="27"/>
        <v>2.0999999999999908E-2</v>
      </c>
      <c r="J443" s="39"/>
    </row>
    <row r="444" spans="1:10" x14ac:dyDescent="0.35">
      <c r="A444" s="2" t="str">
        <f>IF(D444=List!$A$2,List!$B$2,IF(D444=List!$A$3,List!$B$3,IF(D444=List!$A$4,List!$B$4,IF(D444=List!$A$5,List!$B$5,IF(D444=List!$A$6,List!$B$6,IF(D444=List!$A$7,List!$B$7,IF(D444=List!$A$8,List!$B$8,IF(D444=List!$A$9,List!$B$9,IF(D444=List!$A$10,List!$B$10,IF(D444=List!$A$11,List!$B$11,IF(D444=List!$A$12,List!$B$12,IF(D444=List!$A$13,List!$B$13,IF(D444=List!$A$14,List!$B$14,IF(D444=List!$A$15,List!$B$15,IF(D444=List!$A$16,List!$B$16,IF(D444=List!$A$17,List!$B$17,0))))))))))))))))</f>
        <v>I</v>
      </c>
      <c r="B444" s="10" t="str">
        <f t="shared" si="28"/>
        <v>43810I</v>
      </c>
      <c r="C444" s="55">
        <v>43810</v>
      </c>
      <c r="D444" s="57" t="s">
        <v>98</v>
      </c>
      <c r="E444" s="39">
        <v>0.60870000000000002</v>
      </c>
      <c r="F444" s="39">
        <v>0.61070000000000002</v>
      </c>
      <c r="G444" s="39">
        <v>100</v>
      </c>
      <c r="H444" s="52">
        <f t="shared" si="26"/>
        <v>20.000000000000018</v>
      </c>
      <c r="I444" s="28">
        <f t="shared" si="27"/>
        <v>2.0000000000000018E-2</v>
      </c>
      <c r="J444" s="39"/>
    </row>
    <row r="445" spans="1:10" x14ac:dyDescent="0.35">
      <c r="A445" s="2" t="str">
        <f>IF(D445=List!$A$2,List!$B$2,IF(D445=List!$A$3,List!$B$3,IF(D445=List!$A$4,List!$B$4,IF(D445=List!$A$5,List!$B$5,IF(D445=List!$A$6,List!$B$6,IF(D445=List!$A$7,List!$B$7,IF(D445=List!$A$8,List!$B$8,IF(D445=List!$A$9,List!$B$9,IF(D445=List!$A$10,List!$B$10,IF(D445=List!$A$11,List!$B$11,IF(D445=List!$A$12,List!$B$12,IF(D445=List!$A$13,List!$B$13,IF(D445=List!$A$14,List!$B$14,IF(D445=List!$A$15,List!$B$15,IF(D445=List!$A$16,List!$B$16,IF(D445=List!$A$17,List!$B$17,0))))))))))))))))</f>
        <v>I</v>
      </c>
      <c r="B445" s="10" t="str">
        <f t="shared" si="28"/>
        <v>43810I</v>
      </c>
      <c r="C445" s="55">
        <v>43810</v>
      </c>
      <c r="D445" s="57" t="s">
        <v>98</v>
      </c>
      <c r="E445" s="39">
        <v>0.60729999999999995</v>
      </c>
      <c r="F445" s="39">
        <v>0.60950000000000004</v>
      </c>
      <c r="G445" s="39">
        <v>100</v>
      </c>
      <c r="H445" s="52">
        <f t="shared" si="26"/>
        <v>22.000000000000909</v>
      </c>
      <c r="I445" s="28">
        <f t="shared" si="27"/>
        <v>2.2000000000000908E-2</v>
      </c>
      <c r="J445" s="39"/>
    </row>
    <row r="446" spans="1:10" x14ac:dyDescent="0.35">
      <c r="A446" s="2" t="str">
        <f>IF(D446=List!$A$2,List!$B$2,IF(D446=List!$A$3,List!$B$3,IF(D446=List!$A$4,List!$B$4,IF(D446=List!$A$5,List!$B$5,IF(D446=List!$A$6,List!$B$6,IF(D446=List!$A$7,List!$B$7,IF(D446=List!$A$8,List!$B$8,IF(D446=List!$A$9,List!$B$9,IF(D446=List!$A$10,List!$B$10,IF(D446=List!$A$11,List!$B$11,IF(D446=List!$A$12,List!$B$12,IF(D446=List!$A$13,List!$B$13,IF(D446=List!$A$14,List!$B$14,IF(D446=List!$A$15,List!$B$15,IF(D446=List!$A$16,List!$B$16,IF(D446=List!$A$17,List!$B$17,0))))))))))))))))</f>
        <v>I</v>
      </c>
      <c r="B446" s="10" t="str">
        <f t="shared" si="28"/>
        <v>43810I</v>
      </c>
      <c r="C446" s="55">
        <v>43810</v>
      </c>
      <c r="D446" s="57" t="s">
        <v>98</v>
      </c>
      <c r="E446" s="39"/>
      <c r="F446" s="39"/>
      <c r="G446" s="39">
        <v>100</v>
      </c>
      <c r="H446" s="52">
        <f t="shared" ref="H446:H494" si="29">I446*1000</f>
        <v>0</v>
      </c>
      <c r="I446" s="28">
        <f t="shared" ref="I446:I494" si="30">(F446-E446)/G446*1000</f>
        <v>0</v>
      </c>
      <c r="J446" s="39"/>
    </row>
    <row r="447" spans="1:10" x14ac:dyDescent="0.35">
      <c r="A447" s="2" t="str">
        <f>IF(D447=List!$A$2,List!$B$2,IF(D447=List!$A$3,List!$B$3,IF(D447=List!$A$4,List!$B$4,IF(D447=List!$A$5,List!$B$5,IF(D447=List!$A$6,List!$B$6,IF(D447=List!$A$7,List!$B$7,IF(D447=List!$A$8,List!$B$8,IF(D447=List!$A$9,List!$B$9,IF(D447=List!$A$10,List!$B$10,IF(D447=List!$A$11,List!$B$11,IF(D447=List!$A$12,List!$B$12,IF(D447=List!$A$13,List!$B$13,IF(D447=List!$A$14,List!$B$14,IF(D447=List!$A$15,List!$B$15,IF(D447=List!$A$16,List!$B$16,IF(D447=List!$A$17,List!$B$17,0))))))))))))))))</f>
        <v>F</v>
      </c>
      <c r="B447" s="10" t="str">
        <f t="shared" si="28"/>
        <v>43817F</v>
      </c>
      <c r="C447" s="55">
        <v>43817</v>
      </c>
      <c r="D447" s="57" t="s">
        <v>94</v>
      </c>
      <c r="E447" s="39">
        <v>0.59230000000000005</v>
      </c>
      <c r="F447" s="39">
        <v>0.60429999999999995</v>
      </c>
      <c r="G447" s="39">
        <v>30</v>
      </c>
      <c r="H447" s="52">
        <f t="shared" si="29"/>
        <v>399.99999999999665</v>
      </c>
      <c r="I447" s="28">
        <f t="shared" si="30"/>
        <v>0.39999999999999664</v>
      </c>
      <c r="J447" s="39"/>
    </row>
    <row r="448" spans="1:10" x14ac:dyDescent="0.35">
      <c r="A448" s="2" t="str">
        <f>IF(D448=List!$A$2,List!$B$2,IF(D448=List!$A$3,List!$B$3,IF(D448=List!$A$4,List!$B$4,IF(D448=List!$A$5,List!$B$5,IF(D448=List!$A$6,List!$B$6,IF(D448=List!$A$7,List!$B$7,IF(D448=List!$A$8,List!$B$8,IF(D448=List!$A$9,List!$B$9,IF(D448=List!$A$10,List!$B$10,IF(D448=List!$A$11,List!$B$11,IF(D448=List!$A$12,List!$B$12,IF(D448=List!$A$13,List!$B$13,IF(D448=List!$A$14,List!$B$14,IF(D448=List!$A$15,List!$B$15,IF(D448=List!$A$16,List!$B$16,IF(D448=List!$A$17,List!$B$17,0))))))))))))))))</f>
        <v>F</v>
      </c>
      <c r="B448" s="10" t="str">
        <f t="shared" si="28"/>
        <v>43817F</v>
      </c>
      <c r="C448" s="55">
        <v>43817</v>
      </c>
      <c r="D448" s="57" t="s">
        <v>94</v>
      </c>
      <c r="E448" s="39">
        <v>0.59250000000000003</v>
      </c>
      <c r="F448" s="39">
        <v>0.60460000000000003</v>
      </c>
      <c r="G448" s="39">
        <v>30</v>
      </c>
      <c r="H448" s="52">
        <f t="shared" si="29"/>
        <v>403.33333333333331</v>
      </c>
      <c r="I448" s="28">
        <f t="shared" si="30"/>
        <v>0.40333333333333332</v>
      </c>
      <c r="J448" s="39"/>
    </row>
    <row r="449" spans="1:10" x14ac:dyDescent="0.35">
      <c r="A449" s="2" t="str">
        <f>IF(D449=List!$A$2,List!$B$2,IF(D449=List!$A$3,List!$B$3,IF(D449=List!$A$4,List!$B$4,IF(D449=List!$A$5,List!$B$5,IF(D449=List!$A$6,List!$B$6,IF(D449=List!$A$7,List!$B$7,IF(D449=List!$A$8,List!$B$8,IF(D449=List!$A$9,List!$B$9,IF(D449=List!$A$10,List!$B$10,IF(D449=List!$A$11,List!$B$11,IF(D449=List!$A$12,List!$B$12,IF(D449=List!$A$13,List!$B$13,IF(D449=List!$A$14,List!$B$14,IF(D449=List!$A$15,List!$B$15,IF(D449=List!$A$16,List!$B$16,IF(D449=List!$A$17,List!$B$17,0))))))))))))))))</f>
        <v>F</v>
      </c>
      <c r="B449" s="10" t="str">
        <f t="shared" si="28"/>
        <v>43817F</v>
      </c>
      <c r="C449" s="55">
        <v>43817</v>
      </c>
      <c r="D449" s="57" t="s">
        <v>94</v>
      </c>
      <c r="E449" s="39">
        <v>0.60070000000000001</v>
      </c>
      <c r="F449" s="39">
        <v>0.61250000000000004</v>
      </c>
      <c r="G449" s="39">
        <v>30</v>
      </c>
      <c r="H449" s="52">
        <f t="shared" si="29"/>
        <v>393.33333333333439</v>
      </c>
      <c r="I449" s="28">
        <f t="shared" si="30"/>
        <v>0.39333333333333442</v>
      </c>
      <c r="J449" s="39"/>
    </row>
    <row r="450" spans="1:10" x14ac:dyDescent="0.35">
      <c r="A450" s="2" t="str">
        <f>IF(D450=List!$A$2,List!$B$2,IF(D450=List!$A$3,List!$B$3,IF(D450=List!$A$4,List!$B$4,IF(D450=List!$A$5,List!$B$5,IF(D450=List!$A$6,List!$B$6,IF(D450=List!$A$7,List!$B$7,IF(D450=List!$A$8,List!$B$8,IF(D450=List!$A$9,List!$B$9,IF(D450=List!$A$10,List!$B$10,IF(D450=List!$A$11,List!$B$11,IF(D450=List!$A$12,List!$B$12,IF(D450=List!$A$13,List!$B$13,IF(D450=List!$A$14,List!$B$14,IF(D450=List!$A$15,List!$B$15,IF(D450=List!$A$16,List!$B$16,IF(D450=List!$A$17,List!$B$17,0))))))))))))))))</f>
        <v>F</v>
      </c>
      <c r="B450" s="10" t="str">
        <f t="shared" si="28"/>
        <v>43817F</v>
      </c>
      <c r="C450" s="55">
        <v>43817</v>
      </c>
      <c r="D450" s="57" t="s">
        <v>94</v>
      </c>
      <c r="E450" s="39"/>
      <c r="F450" s="39"/>
      <c r="G450" s="39">
        <v>30</v>
      </c>
      <c r="H450" s="52">
        <f t="shared" si="29"/>
        <v>0</v>
      </c>
      <c r="I450" s="28">
        <f t="shared" si="30"/>
        <v>0</v>
      </c>
      <c r="J450" s="39"/>
    </row>
    <row r="451" spans="1:10" x14ac:dyDescent="0.35">
      <c r="A451" s="2" t="str">
        <f>IF(D451=List!$A$2,List!$B$2,IF(D451=List!$A$3,List!$B$3,IF(D451=List!$A$4,List!$B$4,IF(D451=List!$A$5,List!$B$5,IF(D451=List!$A$6,List!$B$6,IF(D451=List!$A$7,List!$B$7,IF(D451=List!$A$8,List!$B$8,IF(D451=List!$A$9,List!$B$9,IF(D451=List!$A$10,List!$B$10,IF(D451=List!$A$11,List!$B$11,IF(D451=List!$A$12,List!$B$12,IF(D451=List!$A$13,List!$B$13,IF(D451=List!$A$14,List!$B$14,IF(D451=List!$A$15,List!$B$15,IF(D451=List!$A$16,List!$B$16,IF(D451=List!$A$17,List!$B$17,0))))))))))))))))</f>
        <v>I</v>
      </c>
      <c r="B451" s="10" t="str">
        <f t="shared" si="28"/>
        <v>43817I</v>
      </c>
      <c r="C451" s="55">
        <v>43817</v>
      </c>
      <c r="D451" s="57" t="s">
        <v>98</v>
      </c>
      <c r="E451" s="39">
        <v>0.60629999999999995</v>
      </c>
      <c r="F451" s="39">
        <v>0.6139</v>
      </c>
      <c r="G451" s="39">
        <v>100</v>
      </c>
      <c r="H451" s="52">
        <f t="shared" si="29"/>
        <v>76.000000000000512</v>
      </c>
      <c r="I451" s="28">
        <f t="shared" si="30"/>
        <v>7.6000000000000512E-2</v>
      </c>
      <c r="J451" s="39"/>
    </row>
    <row r="452" spans="1:10" x14ac:dyDescent="0.35">
      <c r="A452" s="2" t="str">
        <f>IF(D452=List!$A$2,List!$B$2,IF(D452=List!$A$3,List!$B$3,IF(D452=List!$A$4,List!$B$4,IF(D452=List!$A$5,List!$B$5,IF(D452=List!$A$6,List!$B$6,IF(D452=List!$A$7,List!$B$7,IF(D452=List!$A$8,List!$B$8,IF(D452=List!$A$9,List!$B$9,IF(D452=List!$A$10,List!$B$10,IF(D452=List!$A$11,List!$B$11,IF(D452=List!$A$12,List!$B$12,IF(D452=List!$A$13,List!$B$13,IF(D452=List!$A$14,List!$B$14,IF(D452=List!$A$15,List!$B$15,IF(D452=List!$A$16,List!$B$16,IF(D452=List!$A$17,List!$B$17,0))))))))))))))))</f>
        <v>I</v>
      </c>
      <c r="B452" s="10" t="str">
        <f t="shared" si="28"/>
        <v>43817I</v>
      </c>
      <c r="C452" s="55">
        <v>43817</v>
      </c>
      <c r="D452" s="57" t="s">
        <v>98</v>
      </c>
      <c r="E452" s="39">
        <v>0.60750000000000004</v>
      </c>
      <c r="F452" s="39">
        <v>0.61460000000000004</v>
      </c>
      <c r="G452" s="39">
        <v>100</v>
      </c>
      <c r="H452" s="52">
        <f t="shared" si="29"/>
        <v>70.999999999999957</v>
      </c>
      <c r="I452" s="28">
        <f t="shared" si="30"/>
        <v>7.0999999999999952E-2</v>
      </c>
      <c r="J452" s="39"/>
    </row>
    <row r="453" spans="1:10" x14ac:dyDescent="0.35">
      <c r="A453" s="2" t="str">
        <f>IF(D453=List!$A$2,List!$B$2,IF(D453=List!$A$3,List!$B$3,IF(D453=List!$A$4,List!$B$4,IF(D453=List!$A$5,List!$B$5,IF(D453=List!$A$6,List!$B$6,IF(D453=List!$A$7,List!$B$7,IF(D453=List!$A$8,List!$B$8,IF(D453=List!$A$9,List!$B$9,IF(D453=List!$A$10,List!$B$10,IF(D453=List!$A$11,List!$B$11,IF(D453=List!$A$12,List!$B$12,IF(D453=List!$A$13,List!$B$13,IF(D453=List!$A$14,List!$B$14,IF(D453=List!$A$15,List!$B$15,IF(D453=List!$A$16,List!$B$16,IF(D453=List!$A$17,List!$B$17,0))))))))))))))))</f>
        <v>I</v>
      </c>
      <c r="B453" s="10" t="str">
        <f t="shared" si="28"/>
        <v>43817I</v>
      </c>
      <c r="C453" s="55">
        <v>43817</v>
      </c>
      <c r="D453" s="57" t="s">
        <v>98</v>
      </c>
      <c r="E453" s="39">
        <v>0.6079</v>
      </c>
      <c r="F453" s="39">
        <v>0.61380000000000001</v>
      </c>
      <c r="G453" s="39">
        <v>100</v>
      </c>
      <c r="H453" s="52">
        <f t="shared" si="29"/>
        <v>59.000000000000163</v>
      </c>
      <c r="I453" s="28">
        <f t="shared" si="30"/>
        <v>5.9000000000000163E-2</v>
      </c>
      <c r="J453" s="39"/>
    </row>
    <row r="454" spans="1:10" x14ac:dyDescent="0.35">
      <c r="A454" s="2" t="str">
        <f>IF(D454=List!$A$2,List!$B$2,IF(D454=List!$A$3,List!$B$3,IF(D454=List!$A$4,List!$B$4,IF(D454=List!$A$5,List!$B$5,IF(D454=List!$A$6,List!$B$6,IF(D454=List!$A$7,List!$B$7,IF(D454=List!$A$8,List!$B$8,IF(D454=List!$A$9,List!$B$9,IF(D454=List!$A$10,List!$B$10,IF(D454=List!$A$11,List!$B$11,IF(D454=List!$A$12,List!$B$12,IF(D454=List!$A$13,List!$B$13,IF(D454=List!$A$14,List!$B$14,IF(D454=List!$A$15,List!$B$15,IF(D454=List!$A$16,List!$B$16,IF(D454=List!$A$17,List!$B$17,0))))))))))))))))</f>
        <v>I</v>
      </c>
      <c r="B454" s="10" t="str">
        <f t="shared" si="28"/>
        <v>43817I</v>
      </c>
      <c r="C454" s="55">
        <v>43817</v>
      </c>
      <c r="D454" s="57" t="s">
        <v>98</v>
      </c>
      <c r="E454" s="39"/>
      <c r="F454" s="39"/>
      <c r="G454" s="39">
        <v>100</v>
      </c>
      <c r="H454" s="52">
        <f t="shared" si="29"/>
        <v>0</v>
      </c>
      <c r="I454" s="28">
        <f t="shared" si="30"/>
        <v>0</v>
      </c>
      <c r="J454" s="39"/>
    </row>
    <row r="455" spans="1:10" x14ac:dyDescent="0.35">
      <c r="A455" s="2" t="str">
        <f>IF(D455=List!$A$2,List!$B$2,IF(D455=List!$A$3,List!$B$3,IF(D455=List!$A$4,List!$B$4,IF(D455=List!$A$5,List!$B$5,IF(D455=List!$A$6,List!$B$6,IF(D455=List!$A$7,List!$B$7,IF(D455=List!$A$8,List!$B$8,IF(D455=List!$A$9,List!$B$9,IF(D455=List!$A$10,List!$B$10,IF(D455=List!$A$11,List!$B$11,IF(D455=List!$A$12,List!$B$12,IF(D455=List!$A$13,List!$B$13,IF(D455=List!$A$14,List!$B$14,IF(D455=List!$A$15,List!$B$15,IF(D455=List!$A$16,List!$B$16,IF(D455=List!$A$17,List!$B$17,0))))))))))))))))</f>
        <v>D</v>
      </c>
      <c r="B455" s="10" t="str">
        <f t="shared" si="28"/>
        <v>43824D</v>
      </c>
      <c r="C455" s="55">
        <v>43824</v>
      </c>
      <c r="D455" s="57" t="s">
        <v>63</v>
      </c>
      <c r="E455" s="39">
        <v>0.59340000000000004</v>
      </c>
      <c r="F455" s="39">
        <v>0.62070000000000003</v>
      </c>
      <c r="G455" s="39">
        <v>5</v>
      </c>
      <c r="H455" s="52">
        <f t="shared" si="29"/>
        <v>5459.9999999999982</v>
      </c>
      <c r="I455" s="28">
        <f t="shared" si="30"/>
        <v>5.4599999999999982</v>
      </c>
      <c r="J455" s="39"/>
    </row>
    <row r="456" spans="1:10" x14ac:dyDescent="0.35">
      <c r="A456" s="2" t="str">
        <f>IF(D456=List!$A$2,List!$B$2,IF(D456=List!$A$3,List!$B$3,IF(D456=List!$A$4,List!$B$4,IF(D456=List!$A$5,List!$B$5,IF(D456=List!$A$6,List!$B$6,IF(D456=List!$A$7,List!$B$7,IF(D456=List!$A$8,List!$B$8,IF(D456=List!$A$9,List!$B$9,IF(D456=List!$A$10,List!$B$10,IF(D456=List!$A$11,List!$B$11,IF(D456=List!$A$12,List!$B$12,IF(D456=List!$A$13,List!$B$13,IF(D456=List!$A$14,List!$B$14,IF(D456=List!$A$15,List!$B$15,IF(D456=List!$A$16,List!$B$16,IF(D456=List!$A$17,List!$B$17,0))))))))))))))))</f>
        <v>D</v>
      </c>
      <c r="B456" s="10" t="str">
        <f t="shared" si="28"/>
        <v>43824D</v>
      </c>
      <c r="C456" s="55">
        <v>43824</v>
      </c>
      <c r="D456" s="57" t="s">
        <v>63</v>
      </c>
      <c r="E456" s="39">
        <v>0.5927</v>
      </c>
      <c r="F456" s="39">
        <v>0.62080000000000002</v>
      </c>
      <c r="G456" s="39">
        <v>5</v>
      </c>
      <c r="H456" s="52">
        <f t="shared" si="29"/>
        <v>5620.0000000000027</v>
      </c>
      <c r="I456" s="28">
        <f t="shared" si="30"/>
        <v>5.6200000000000028</v>
      </c>
      <c r="J456" s="39"/>
    </row>
    <row r="457" spans="1:10" x14ac:dyDescent="0.35">
      <c r="A457" s="2" t="str">
        <f>IF(D457=List!$A$2,List!$B$2,IF(D457=List!$A$3,List!$B$3,IF(D457=List!$A$4,List!$B$4,IF(D457=List!$A$5,List!$B$5,IF(D457=List!$A$6,List!$B$6,IF(D457=List!$A$7,List!$B$7,IF(D457=List!$A$8,List!$B$8,IF(D457=List!$A$9,List!$B$9,IF(D457=List!$A$10,List!$B$10,IF(D457=List!$A$11,List!$B$11,IF(D457=List!$A$12,List!$B$12,IF(D457=List!$A$13,List!$B$13,IF(D457=List!$A$14,List!$B$14,IF(D457=List!$A$15,List!$B$15,IF(D457=List!$A$16,List!$B$16,IF(D457=List!$A$17,List!$B$17,0))))))))))))))))</f>
        <v>D</v>
      </c>
      <c r="B457" s="10" t="str">
        <f t="shared" si="28"/>
        <v>43824D</v>
      </c>
      <c r="C457" s="55">
        <v>43824</v>
      </c>
      <c r="D457" s="57" t="s">
        <v>63</v>
      </c>
      <c r="E457" s="39">
        <v>0.60189999999999999</v>
      </c>
      <c r="F457" s="39">
        <v>0.63080000000000003</v>
      </c>
      <c r="G457" s="39">
        <v>5</v>
      </c>
      <c r="H457" s="52">
        <f t="shared" si="29"/>
        <v>5780.0000000000073</v>
      </c>
      <c r="I457" s="28">
        <f t="shared" si="30"/>
        <v>5.7800000000000074</v>
      </c>
      <c r="J457" s="39"/>
    </row>
    <row r="458" spans="1:10" x14ac:dyDescent="0.35">
      <c r="A458" s="2" t="str">
        <f>IF(D458=List!$A$2,List!$B$2,IF(D458=List!$A$3,List!$B$3,IF(D458=List!$A$4,List!$B$4,IF(D458=List!$A$5,List!$B$5,IF(D458=List!$A$6,List!$B$6,IF(D458=List!$A$7,List!$B$7,IF(D458=List!$A$8,List!$B$8,IF(D458=List!$A$9,List!$B$9,IF(D458=List!$A$10,List!$B$10,IF(D458=List!$A$11,List!$B$11,IF(D458=List!$A$12,List!$B$12,IF(D458=List!$A$13,List!$B$13,IF(D458=List!$A$14,List!$B$14,IF(D458=List!$A$15,List!$B$15,IF(D458=List!$A$16,List!$B$16,IF(D458=List!$A$17,List!$B$17,0))))))))))))))))</f>
        <v>D</v>
      </c>
      <c r="B458" s="10" t="str">
        <f t="shared" si="28"/>
        <v>43824D</v>
      </c>
      <c r="C458" s="55">
        <v>43824</v>
      </c>
      <c r="D458" s="57" t="s">
        <v>63</v>
      </c>
      <c r="E458" s="39"/>
      <c r="F458" s="39"/>
      <c r="G458" s="39">
        <v>5</v>
      </c>
      <c r="H458" s="52">
        <f t="shared" si="29"/>
        <v>0</v>
      </c>
      <c r="I458" s="28">
        <f t="shared" si="30"/>
        <v>0</v>
      </c>
      <c r="J458" s="39"/>
    </row>
    <row r="459" spans="1:10" x14ac:dyDescent="0.35">
      <c r="A459" s="2" t="str">
        <f>IF(D459=List!$A$2,List!$B$2,IF(D459=List!$A$3,List!$B$3,IF(D459=List!$A$4,List!$B$4,IF(D459=List!$A$5,List!$B$5,IF(D459=List!$A$6,List!$B$6,IF(D459=List!$A$7,List!$B$7,IF(D459=List!$A$8,List!$B$8,IF(D459=List!$A$9,List!$B$9,IF(D459=List!$A$10,List!$B$10,IF(D459=List!$A$11,List!$B$11,IF(D459=List!$A$12,List!$B$12,IF(D459=List!$A$13,List!$B$13,IF(D459=List!$A$14,List!$B$14,IF(D459=List!$A$15,List!$B$15,IF(D459=List!$A$16,List!$B$16,IF(D459=List!$A$17,List!$B$17,0))))))))))))))))</f>
        <v>F</v>
      </c>
      <c r="B459" s="10" t="str">
        <f t="shared" si="28"/>
        <v>43824F</v>
      </c>
      <c r="C459" s="55">
        <v>43824</v>
      </c>
      <c r="D459" s="57" t="s">
        <v>94</v>
      </c>
      <c r="E459" s="39">
        <v>0.60719999999999996</v>
      </c>
      <c r="F459" s="39">
        <v>0.62239999999999995</v>
      </c>
      <c r="G459" s="39">
        <v>30</v>
      </c>
      <c r="H459" s="52">
        <f t="shared" si="29"/>
        <v>506.6666666666664</v>
      </c>
      <c r="I459" s="28">
        <f t="shared" si="30"/>
        <v>0.50666666666666638</v>
      </c>
      <c r="J459" s="39"/>
    </row>
    <row r="460" spans="1:10" x14ac:dyDescent="0.35">
      <c r="A460" s="2" t="str">
        <f>IF(D460=List!$A$2,List!$B$2,IF(D460=List!$A$3,List!$B$3,IF(D460=List!$A$4,List!$B$4,IF(D460=List!$A$5,List!$B$5,IF(D460=List!$A$6,List!$B$6,IF(D460=List!$A$7,List!$B$7,IF(D460=List!$A$8,List!$B$8,IF(D460=List!$A$9,List!$B$9,IF(D460=List!$A$10,List!$B$10,IF(D460=List!$A$11,List!$B$11,IF(D460=List!$A$12,List!$B$12,IF(D460=List!$A$13,List!$B$13,IF(D460=List!$A$14,List!$B$14,IF(D460=List!$A$15,List!$B$15,IF(D460=List!$A$16,List!$B$16,IF(D460=List!$A$17,List!$B$17,0))))))))))))))))</f>
        <v>F</v>
      </c>
      <c r="B460" s="10" t="str">
        <f t="shared" si="28"/>
        <v>43824F</v>
      </c>
      <c r="C460" s="55">
        <v>43824</v>
      </c>
      <c r="D460" s="57" t="s">
        <v>94</v>
      </c>
      <c r="E460" s="39">
        <v>0.60829999999999995</v>
      </c>
      <c r="F460" s="39">
        <v>0.62350000000000005</v>
      </c>
      <c r="G460" s="39">
        <v>30</v>
      </c>
      <c r="H460" s="52">
        <f t="shared" si="29"/>
        <v>506.66666666667015</v>
      </c>
      <c r="I460" s="28">
        <f t="shared" si="30"/>
        <v>0.50666666666667015</v>
      </c>
      <c r="J460" s="39"/>
    </row>
    <row r="461" spans="1:10" x14ac:dyDescent="0.35">
      <c r="A461" s="2" t="str">
        <f>IF(D461=List!$A$2,List!$B$2,IF(D461=List!$A$3,List!$B$3,IF(D461=List!$A$4,List!$B$4,IF(D461=List!$A$5,List!$B$5,IF(D461=List!$A$6,List!$B$6,IF(D461=List!$A$7,List!$B$7,IF(D461=List!$A$8,List!$B$8,IF(D461=List!$A$9,List!$B$9,IF(D461=List!$A$10,List!$B$10,IF(D461=List!$A$11,List!$B$11,IF(D461=List!$A$12,List!$B$12,IF(D461=List!$A$13,List!$B$13,IF(D461=List!$A$14,List!$B$14,IF(D461=List!$A$15,List!$B$15,IF(D461=List!$A$16,List!$B$16,IF(D461=List!$A$17,List!$B$17,0))))))))))))))))</f>
        <v>F</v>
      </c>
      <c r="B461" s="10" t="str">
        <f t="shared" si="28"/>
        <v>43824F</v>
      </c>
      <c r="C461" s="55">
        <v>43824</v>
      </c>
      <c r="D461" s="57" t="s">
        <v>94</v>
      </c>
      <c r="E461" s="39">
        <v>0.60799999999999998</v>
      </c>
      <c r="F461" s="39">
        <v>0.62329999999999997</v>
      </c>
      <c r="G461" s="39">
        <v>30</v>
      </c>
      <c r="H461" s="52">
        <f t="shared" si="29"/>
        <v>509.99999999999932</v>
      </c>
      <c r="I461" s="28">
        <f t="shared" si="30"/>
        <v>0.50999999999999934</v>
      </c>
      <c r="J461" s="39"/>
    </row>
    <row r="462" spans="1:10" x14ac:dyDescent="0.35">
      <c r="A462" s="2" t="str">
        <f>IF(D462=List!$A$2,List!$B$2,IF(D462=List!$A$3,List!$B$3,IF(D462=List!$A$4,List!$B$4,IF(D462=List!$A$5,List!$B$5,IF(D462=List!$A$6,List!$B$6,IF(D462=List!$A$7,List!$B$7,IF(D462=List!$A$8,List!$B$8,IF(D462=List!$A$9,List!$B$9,IF(D462=List!$A$10,List!$B$10,IF(D462=List!$A$11,List!$B$11,IF(D462=List!$A$12,List!$B$12,IF(D462=List!$A$13,List!$B$13,IF(D462=List!$A$14,List!$B$14,IF(D462=List!$A$15,List!$B$15,IF(D462=List!$A$16,List!$B$16,IF(D462=List!$A$17,List!$B$17,0))))))))))))))))</f>
        <v>F</v>
      </c>
      <c r="B462" s="10" t="str">
        <f t="shared" si="28"/>
        <v>43824F</v>
      </c>
      <c r="C462" s="55">
        <v>43824</v>
      </c>
      <c r="D462" s="57" t="s">
        <v>94</v>
      </c>
      <c r="E462" s="39"/>
      <c r="F462" s="39"/>
      <c r="G462" s="39">
        <v>30</v>
      </c>
      <c r="H462" s="52">
        <f t="shared" si="29"/>
        <v>0</v>
      </c>
      <c r="I462" s="28">
        <f t="shared" si="30"/>
        <v>0</v>
      </c>
      <c r="J462" s="39"/>
    </row>
    <row r="463" spans="1:10" x14ac:dyDescent="0.35">
      <c r="A463" s="2" t="str">
        <f>IF(D463=List!$A$2,List!$B$2,IF(D463=List!$A$3,List!$B$3,IF(D463=List!$A$4,List!$B$4,IF(D463=List!$A$5,List!$B$5,IF(D463=List!$A$6,List!$B$6,IF(D463=List!$A$7,List!$B$7,IF(D463=List!$A$8,List!$B$8,IF(D463=List!$A$9,List!$B$9,IF(D463=List!$A$10,List!$B$10,IF(D463=List!$A$11,List!$B$11,IF(D463=List!$A$12,List!$B$12,IF(D463=List!$A$13,List!$B$13,IF(D463=List!$A$14,List!$B$14,IF(D463=List!$A$15,List!$B$15,IF(D463=List!$A$16,List!$B$16,IF(D463=List!$A$17,List!$B$17,0))))))))))))))))</f>
        <v>H</v>
      </c>
      <c r="B463" s="10" t="str">
        <f t="shared" ref="B463:B526" si="31">+CONCATENATE(C463,A463)</f>
        <v>43824H</v>
      </c>
      <c r="C463" s="55">
        <v>43824</v>
      </c>
      <c r="D463" s="57" t="s">
        <v>97</v>
      </c>
      <c r="E463" s="39">
        <v>0.60150000000000003</v>
      </c>
      <c r="F463" s="39">
        <v>0.60580000000000001</v>
      </c>
      <c r="G463" s="39">
        <v>150</v>
      </c>
      <c r="H463" s="52">
        <f t="shared" si="29"/>
        <v>28.666666666666472</v>
      </c>
      <c r="I463" s="28">
        <f t="shared" si="30"/>
        <v>2.8666666666666472E-2</v>
      </c>
      <c r="J463" s="39"/>
    </row>
    <row r="464" spans="1:10" x14ac:dyDescent="0.35">
      <c r="A464" s="2" t="str">
        <f>IF(D464=List!$A$2,List!$B$2,IF(D464=List!$A$3,List!$B$3,IF(D464=List!$A$4,List!$B$4,IF(D464=List!$A$5,List!$B$5,IF(D464=List!$A$6,List!$B$6,IF(D464=List!$A$7,List!$B$7,IF(D464=List!$A$8,List!$B$8,IF(D464=List!$A$9,List!$B$9,IF(D464=List!$A$10,List!$B$10,IF(D464=List!$A$11,List!$B$11,IF(D464=List!$A$12,List!$B$12,IF(D464=List!$A$13,List!$B$13,IF(D464=List!$A$14,List!$B$14,IF(D464=List!$A$15,List!$B$15,IF(D464=List!$A$16,List!$B$16,IF(D464=List!$A$17,List!$B$17,0))))))))))))))))</f>
        <v>H</v>
      </c>
      <c r="B464" s="10" t="str">
        <f t="shared" si="31"/>
        <v>43824H</v>
      </c>
      <c r="C464" s="55">
        <v>43824</v>
      </c>
      <c r="D464" s="57" t="s">
        <v>97</v>
      </c>
      <c r="E464" s="39">
        <v>0.61119999999999997</v>
      </c>
      <c r="F464" s="39">
        <v>0.61570000000000003</v>
      </c>
      <c r="G464" s="39">
        <v>150</v>
      </c>
      <c r="H464" s="52">
        <f t="shared" si="29"/>
        <v>30.000000000000398</v>
      </c>
      <c r="I464" s="28">
        <f t="shared" si="30"/>
        <v>3.0000000000000398E-2</v>
      </c>
      <c r="J464" s="39"/>
    </row>
    <row r="465" spans="1:10" x14ac:dyDescent="0.35">
      <c r="A465" s="2" t="str">
        <f>IF(D465=List!$A$2,List!$B$2,IF(D465=List!$A$3,List!$B$3,IF(D465=List!$A$4,List!$B$4,IF(D465=List!$A$5,List!$B$5,IF(D465=List!$A$6,List!$B$6,IF(D465=List!$A$7,List!$B$7,IF(D465=List!$A$8,List!$B$8,IF(D465=List!$A$9,List!$B$9,IF(D465=List!$A$10,List!$B$10,IF(D465=List!$A$11,List!$B$11,IF(D465=List!$A$12,List!$B$12,IF(D465=List!$A$13,List!$B$13,IF(D465=List!$A$14,List!$B$14,IF(D465=List!$A$15,List!$B$15,IF(D465=List!$A$16,List!$B$16,IF(D465=List!$A$17,List!$B$17,0))))))))))))))))</f>
        <v>H</v>
      </c>
      <c r="B465" s="10" t="str">
        <f t="shared" si="31"/>
        <v>43824H</v>
      </c>
      <c r="C465" s="55">
        <v>43824</v>
      </c>
      <c r="D465" s="57" t="s">
        <v>97</v>
      </c>
      <c r="E465" s="39">
        <v>0.61040000000000005</v>
      </c>
      <c r="F465" s="39">
        <v>0.61550000000000005</v>
      </c>
      <c r="G465" s="39">
        <v>150</v>
      </c>
      <c r="H465" s="52">
        <f t="shared" si="29"/>
        <v>33.999999999999957</v>
      </c>
      <c r="I465" s="28">
        <f t="shared" si="30"/>
        <v>3.3999999999999961E-2</v>
      </c>
      <c r="J465" s="39"/>
    </row>
    <row r="466" spans="1:10" x14ac:dyDescent="0.35">
      <c r="A466" s="2" t="str">
        <f>IF(D466=List!$A$2,List!$B$2,IF(D466=List!$A$3,List!$B$3,IF(D466=List!$A$4,List!$B$4,IF(D466=List!$A$5,List!$B$5,IF(D466=List!$A$6,List!$B$6,IF(D466=List!$A$7,List!$B$7,IF(D466=List!$A$8,List!$B$8,IF(D466=List!$A$9,List!$B$9,IF(D466=List!$A$10,List!$B$10,IF(D466=List!$A$11,List!$B$11,IF(D466=List!$A$12,List!$B$12,IF(D466=List!$A$13,List!$B$13,IF(D466=List!$A$14,List!$B$14,IF(D466=List!$A$15,List!$B$15,IF(D466=List!$A$16,List!$B$16,IF(D466=List!$A$17,List!$B$17,0))))))))))))))))</f>
        <v>H</v>
      </c>
      <c r="B466" s="10" t="str">
        <f t="shared" si="31"/>
        <v>43824H</v>
      </c>
      <c r="C466" s="55">
        <v>43824</v>
      </c>
      <c r="D466" s="57" t="s">
        <v>97</v>
      </c>
      <c r="E466" s="39"/>
      <c r="F466" s="39"/>
      <c r="G466" s="39">
        <v>150</v>
      </c>
      <c r="H466" s="52">
        <f t="shared" si="29"/>
        <v>0</v>
      </c>
      <c r="I466" s="28">
        <f t="shared" si="30"/>
        <v>0</v>
      </c>
      <c r="J466" s="39"/>
    </row>
    <row r="467" spans="1:10" x14ac:dyDescent="0.35">
      <c r="A467" s="2" t="str">
        <f>IF(D467=List!$A$2,List!$B$2,IF(D467=List!$A$3,List!$B$3,IF(D467=List!$A$4,List!$B$4,IF(D467=List!$A$5,List!$B$5,IF(D467=List!$A$6,List!$B$6,IF(D467=List!$A$7,List!$B$7,IF(D467=List!$A$8,List!$B$8,IF(D467=List!$A$9,List!$B$9,IF(D467=List!$A$10,List!$B$10,IF(D467=List!$A$11,List!$B$11,IF(D467=List!$A$12,List!$B$12,IF(D467=List!$A$13,List!$B$13,IF(D467=List!$A$14,List!$B$14,IF(D467=List!$A$15,List!$B$15,IF(D467=List!$A$16,List!$B$16,IF(D467=List!$A$17,List!$B$17,0))))))))))))))))</f>
        <v>I</v>
      </c>
      <c r="B467" s="10" t="str">
        <f t="shared" si="31"/>
        <v>43824I</v>
      </c>
      <c r="C467" s="55">
        <v>43824</v>
      </c>
      <c r="D467" s="57" t="s">
        <v>98</v>
      </c>
      <c r="E467" s="39">
        <v>0.60340000000000005</v>
      </c>
      <c r="F467" s="39">
        <v>0.60560000000000003</v>
      </c>
      <c r="G467" s="39">
        <v>100</v>
      </c>
      <c r="H467" s="52">
        <f t="shared" si="29"/>
        <v>21.999999999999797</v>
      </c>
      <c r="I467" s="28">
        <f t="shared" si="30"/>
        <v>2.1999999999999797E-2</v>
      </c>
      <c r="J467" s="39"/>
    </row>
    <row r="468" spans="1:10" x14ac:dyDescent="0.35">
      <c r="A468" s="2" t="str">
        <f>IF(D468=List!$A$2,List!$B$2,IF(D468=List!$A$3,List!$B$3,IF(D468=List!$A$4,List!$B$4,IF(D468=List!$A$5,List!$B$5,IF(D468=List!$A$6,List!$B$6,IF(D468=List!$A$7,List!$B$7,IF(D468=List!$A$8,List!$B$8,IF(D468=List!$A$9,List!$B$9,IF(D468=List!$A$10,List!$B$10,IF(D468=List!$A$11,List!$B$11,IF(D468=List!$A$12,List!$B$12,IF(D468=List!$A$13,List!$B$13,IF(D468=List!$A$14,List!$B$14,IF(D468=List!$A$15,List!$B$15,IF(D468=List!$A$16,List!$B$16,IF(D468=List!$A$17,List!$B$17,0))))))))))))))))</f>
        <v>I</v>
      </c>
      <c r="B468" s="10" t="str">
        <f t="shared" si="31"/>
        <v>43824I</v>
      </c>
      <c r="C468" s="55">
        <v>43824</v>
      </c>
      <c r="D468" s="57" t="s">
        <v>98</v>
      </c>
      <c r="E468" s="39">
        <v>0.60899999999999999</v>
      </c>
      <c r="F468" s="39">
        <v>0.61199999999999999</v>
      </c>
      <c r="G468" s="39">
        <v>100</v>
      </c>
      <c r="H468" s="52">
        <f t="shared" si="29"/>
        <v>30.000000000000028</v>
      </c>
      <c r="I468" s="28">
        <f t="shared" si="30"/>
        <v>3.0000000000000027E-2</v>
      </c>
      <c r="J468" s="39"/>
    </row>
    <row r="469" spans="1:10" x14ac:dyDescent="0.35">
      <c r="A469" s="2" t="str">
        <f>IF(D469=List!$A$2,List!$B$2,IF(D469=List!$A$3,List!$B$3,IF(D469=List!$A$4,List!$B$4,IF(D469=List!$A$5,List!$B$5,IF(D469=List!$A$6,List!$B$6,IF(D469=List!$A$7,List!$B$7,IF(D469=List!$A$8,List!$B$8,IF(D469=List!$A$9,List!$B$9,IF(D469=List!$A$10,List!$B$10,IF(D469=List!$A$11,List!$B$11,IF(D469=List!$A$12,List!$B$12,IF(D469=List!$A$13,List!$B$13,IF(D469=List!$A$14,List!$B$14,IF(D469=List!$A$15,List!$B$15,IF(D469=List!$A$16,List!$B$16,IF(D469=List!$A$17,List!$B$17,0))))))))))))))))</f>
        <v>I</v>
      </c>
      <c r="B469" s="10" t="str">
        <f t="shared" si="31"/>
        <v>43824I</v>
      </c>
      <c r="C469" s="55">
        <v>43824</v>
      </c>
      <c r="D469" s="57" t="s">
        <v>98</v>
      </c>
      <c r="E469" s="39">
        <v>0.60870000000000002</v>
      </c>
      <c r="F469" s="39">
        <v>0.61129999999999995</v>
      </c>
      <c r="G469" s="39">
        <v>100</v>
      </c>
      <c r="H469" s="52">
        <f t="shared" si="29"/>
        <v>25.999999999999357</v>
      </c>
      <c r="I469" s="28">
        <f t="shared" si="30"/>
        <v>2.5999999999999357E-2</v>
      </c>
      <c r="J469" s="39"/>
    </row>
    <row r="470" spans="1:10" x14ac:dyDescent="0.35">
      <c r="A470" s="2" t="str">
        <f>IF(D470=List!$A$2,List!$B$2,IF(D470=List!$A$3,List!$B$3,IF(D470=List!$A$4,List!$B$4,IF(D470=List!$A$5,List!$B$5,IF(D470=List!$A$6,List!$B$6,IF(D470=List!$A$7,List!$B$7,IF(D470=List!$A$8,List!$B$8,IF(D470=List!$A$9,List!$B$9,IF(D470=List!$A$10,List!$B$10,IF(D470=List!$A$11,List!$B$11,IF(D470=List!$A$12,List!$B$12,IF(D470=List!$A$13,List!$B$13,IF(D470=List!$A$14,List!$B$14,IF(D470=List!$A$15,List!$B$15,IF(D470=List!$A$16,List!$B$16,IF(D470=List!$A$17,List!$B$17,0))))))))))))))))</f>
        <v>I</v>
      </c>
      <c r="B470" s="10" t="str">
        <f t="shared" si="31"/>
        <v>43824I</v>
      </c>
      <c r="C470" s="55">
        <v>43824</v>
      </c>
      <c r="D470" s="57" t="s">
        <v>98</v>
      </c>
      <c r="E470" s="39"/>
      <c r="F470" s="39"/>
      <c r="G470" s="39"/>
      <c r="H470" s="52" t="e">
        <f t="shared" si="29"/>
        <v>#DIV/0!</v>
      </c>
      <c r="I470" s="28" t="e">
        <f t="shared" si="30"/>
        <v>#DIV/0!</v>
      </c>
      <c r="J470" s="39"/>
    </row>
    <row r="471" spans="1:10" x14ac:dyDescent="0.35">
      <c r="A471" s="2" t="str">
        <f>IF(D471=List!$A$2,List!$B$2,IF(D471=List!$A$3,List!$B$3,IF(D471=List!$A$4,List!$B$4,IF(D471=List!$A$5,List!$B$5,IF(D471=List!$A$6,List!$B$6,IF(D471=List!$A$7,List!$B$7,IF(D471=List!$A$8,List!$B$8,IF(D471=List!$A$9,List!$B$9,IF(D471=List!$A$10,List!$B$10,IF(D471=List!$A$11,List!$B$11,IF(D471=List!$A$12,List!$B$12,IF(D471=List!$A$13,List!$B$13,IF(D471=List!$A$14,List!$B$14,IF(D471=List!$A$15,List!$B$15,IF(D471=List!$A$16,List!$B$16,IF(D471=List!$A$17,List!$B$17,0))))))))))))))))</f>
        <v>F</v>
      </c>
      <c r="B471" s="10" t="str">
        <f t="shared" si="31"/>
        <v>43831F</v>
      </c>
      <c r="C471" s="55">
        <v>43831</v>
      </c>
      <c r="D471" s="57" t="s">
        <v>94</v>
      </c>
      <c r="E471" s="39">
        <v>0.59260000000000002</v>
      </c>
      <c r="F471" s="39">
        <v>0.61060000000000003</v>
      </c>
      <c r="G471" s="39">
        <v>30</v>
      </c>
      <c r="H471" s="52">
        <f t="shared" si="29"/>
        <v>600.00000000000057</v>
      </c>
      <c r="I471" s="28">
        <f t="shared" si="30"/>
        <v>0.60000000000000053</v>
      </c>
      <c r="J471" s="39"/>
    </row>
    <row r="472" spans="1:10" x14ac:dyDescent="0.35">
      <c r="A472" s="2" t="str">
        <f>IF(D472=List!$A$2,List!$B$2,IF(D472=List!$A$3,List!$B$3,IF(D472=List!$A$4,List!$B$4,IF(D472=List!$A$5,List!$B$5,IF(D472=List!$A$6,List!$B$6,IF(D472=List!$A$7,List!$B$7,IF(D472=List!$A$8,List!$B$8,IF(D472=List!$A$9,List!$B$9,IF(D472=List!$A$10,List!$B$10,IF(D472=List!$A$11,List!$B$11,IF(D472=List!$A$12,List!$B$12,IF(D472=List!$A$13,List!$B$13,IF(D472=List!$A$14,List!$B$14,IF(D472=List!$A$15,List!$B$15,IF(D472=List!$A$16,List!$B$16,IF(D472=List!$A$17,List!$B$17,0))))))))))))))))</f>
        <v>F</v>
      </c>
      <c r="B472" s="10" t="str">
        <f t="shared" si="31"/>
        <v>43831F</v>
      </c>
      <c r="C472" s="55">
        <v>43831</v>
      </c>
      <c r="D472" s="57" t="s">
        <v>94</v>
      </c>
      <c r="E472" s="39">
        <v>0.59279999999999999</v>
      </c>
      <c r="F472" s="39">
        <v>0.61070000000000002</v>
      </c>
      <c r="G472" s="39">
        <v>30</v>
      </c>
      <c r="H472" s="52">
        <f t="shared" si="29"/>
        <v>596.66666666666754</v>
      </c>
      <c r="I472" s="28">
        <f t="shared" si="30"/>
        <v>0.59666666666666757</v>
      </c>
      <c r="J472" s="39"/>
    </row>
    <row r="473" spans="1:10" x14ac:dyDescent="0.35">
      <c r="A473" s="2" t="str">
        <f>IF(D473=List!$A$2,List!$B$2,IF(D473=List!$A$3,List!$B$3,IF(D473=List!$A$4,List!$B$4,IF(D473=List!$A$5,List!$B$5,IF(D473=List!$A$6,List!$B$6,IF(D473=List!$A$7,List!$B$7,IF(D473=List!$A$8,List!$B$8,IF(D473=List!$A$9,List!$B$9,IF(D473=List!$A$10,List!$B$10,IF(D473=List!$A$11,List!$B$11,IF(D473=List!$A$12,List!$B$12,IF(D473=List!$A$13,List!$B$13,IF(D473=List!$A$14,List!$B$14,IF(D473=List!$A$15,List!$B$15,IF(D473=List!$A$16,List!$B$16,IF(D473=List!$A$17,List!$B$17,0))))))))))))))))</f>
        <v>F</v>
      </c>
      <c r="B473" s="10" t="str">
        <f t="shared" si="31"/>
        <v>43831F</v>
      </c>
      <c r="C473" s="55">
        <v>43831</v>
      </c>
      <c r="D473" s="57" t="s">
        <v>94</v>
      </c>
      <c r="E473" s="39">
        <v>0.60319999999999996</v>
      </c>
      <c r="F473" s="39">
        <v>0.62</v>
      </c>
      <c r="G473" s="39">
        <v>30</v>
      </c>
      <c r="H473" s="52">
        <f t="shared" si="29"/>
        <v>560.00000000000125</v>
      </c>
      <c r="I473" s="28">
        <f t="shared" si="30"/>
        <v>0.56000000000000127</v>
      </c>
      <c r="J473" s="39"/>
    </row>
    <row r="474" spans="1:10" x14ac:dyDescent="0.35">
      <c r="A474" s="2" t="str">
        <f>IF(D474=List!$A$2,List!$B$2,IF(D474=List!$A$3,List!$B$3,IF(D474=List!$A$4,List!$B$4,IF(D474=List!$A$5,List!$B$5,IF(D474=List!$A$6,List!$B$6,IF(D474=List!$A$7,List!$B$7,IF(D474=List!$A$8,List!$B$8,IF(D474=List!$A$9,List!$B$9,IF(D474=List!$A$10,List!$B$10,IF(D474=List!$A$11,List!$B$11,IF(D474=List!$A$12,List!$B$12,IF(D474=List!$A$13,List!$B$13,IF(D474=List!$A$14,List!$B$14,IF(D474=List!$A$15,List!$B$15,IF(D474=List!$A$16,List!$B$16,IF(D474=List!$A$17,List!$B$17,0))))))))))))))))</f>
        <v>F</v>
      </c>
      <c r="B474" s="10" t="str">
        <f t="shared" si="31"/>
        <v>43831F</v>
      </c>
      <c r="C474" s="55">
        <v>43831</v>
      </c>
      <c r="D474" s="57" t="s">
        <v>94</v>
      </c>
      <c r="E474" s="39"/>
      <c r="F474" s="39"/>
      <c r="G474" s="39">
        <v>30</v>
      </c>
      <c r="H474" s="52">
        <f t="shared" si="29"/>
        <v>0</v>
      </c>
      <c r="I474" s="28">
        <f t="shared" si="30"/>
        <v>0</v>
      </c>
      <c r="J474" s="39"/>
    </row>
    <row r="475" spans="1:10" x14ac:dyDescent="0.35">
      <c r="A475" s="2" t="str">
        <f>IF(D475=List!$A$2,List!$B$2,IF(D475=List!$A$3,List!$B$3,IF(D475=List!$A$4,List!$B$4,IF(D475=List!$A$5,List!$B$5,IF(D475=List!$A$6,List!$B$6,IF(D475=List!$A$7,List!$B$7,IF(D475=List!$A$8,List!$B$8,IF(D475=List!$A$9,List!$B$9,IF(D475=List!$A$10,List!$B$10,IF(D475=List!$A$11,List!$B$11,IF(D475=List!$A$12,List!$B$12,IF(D475=List!$A$13,List!$B$13,IF(D475=List!$A$14,List!$B$14,IF(D475=List!$A$15,List!$B$15,IF(D475=List!$A$16,List!$B$16,IF(D475=List!$A$17,List!$B$17,0))))))))))))))))</f>
        <v>I</v>
      </c>
      <c r="B475" s="10" t="str">
        <f t="shared" si="31"/>
        <v>43831I</v>
      </c>
      <c r="C475" s="55">
        <v>43831</v>
      </c>
      <c r="D475" s="57" t="s">
        <v>98</v>
      </c>
      <c r="E475" s="39">
        <v>0.60719999999999996</v>
      </c>
      <c r="F475" s="39">
        <v>0.60850000000000004</v>
      </c>
      <c r="G475" s="39">
        <v>100</v>
      </c>
      <c r="H475" s="52">
        <f t="shared" si="29"/>
        <v>13.000000000000789</v>
      </c>
      <c r="I475" s="28">
        <f t="shared" si="30"/>
        <v>1.3000000000000789E-2</v>
      </c>
      <c r="J475" s="39"/>
    </row>
    <row r="476" spans="1:10" x14ac:dyDescent="0.35">
      <c r="A476" s="2" t="str">
        <f>IF(D476=List!$A$2,List!$B$2,IF(D476=List!$A$3,List!$B$3,IF(D476=List!$A$4,List!$B$4,IF(D476=List!$A$5,List!$B$5,IF(D476=List!$A$6,List!$B$6,IF(D476=List!$A$7,List!$B$7,IF(D476=List!$A$8,List!$B$8,IF(D476=List!$A$9,List!$B$9,IF(D476=List!$A$10,List!$B$10,IF(D476=List!$A$11,List!$B$11,IF(D476=List!$A$12,List!$B$12,IF(D476=List!$A$13,List!$B$13,IF(D476=List!$A$14,List!$B$14,IF(D476=List!$A$15,List!$B$15,IF(D476=List!$A$16,List!$B$16,IF(D476=List!$A$17,List!$B$17,0))))))))))))))))</f>
        <v>I</v>
      </c>
      <c r="B476" s="10" t="str">
        <f t="shared" si="31"/>
        <v>43831I</v>
      </c>
      <c r="C476" s="55">
        <v>43831</v>
      </c>
      <c r="D476" s="57" t="s">
        <v>98</v>
      </c>
      <c r="E476" s="39">
        <v>0.6099</v>
      </c>
      <c r="F476" s="39">
        <v>0.61029999999999995</v>
      </c>
      <c r="G476" s="39">
        <v>100</v>
      </c>
      <c r="H476" s="52">
        <f t="shared" si="29"/>
        <v>3.9999999999995595</v>
      </c>
      <c r="I476" s="28">
        <f t="shared" si="30"/>
        <v>3.9999999999995595E-3</v>
      </c>
      <c r="J476" s="39"/>
    </row>
    <row r="477" spans="1:10" x14ac:dyDescent="0.35">
      <c r="A477" s="2" t="str">
        <f>IF(D477=List!$A$2,List!$B$2,IF(D477=List!$A$3,List!$B$3,IF(D477=List!$A$4,List!$B$4,IF(D477=List!$A$5,List!$B$5,IF(D477=List!$A$6,List!$B$6,IF(D477=List!$A$7,List!$B$7,IF(D477=List!$A$8,List!$B$8,IF(D477=List!$A$9,List!$B$9,IF(D477=List!$A$10,List!$B$10,IF(D477=List!$A$11,List!$B$11,IF(D477=List!$A$12,List!$B$12,IF(D477=List!$A$13,List!$B$13,IF(D477=List!$A$14,List!$B$14,IF(D477=List!$A$15,List!$B$15,IF(D477=List!$A$16,List!$B$16,IF(D477=List!$A$17,List!$B$17,0))))))))))))))))</f>
        <v>I</v>
      </c>
      <c r="B477" s="10" t="str">
        <f t="shared" si="31"/>
        <v>43831I</v>
      </c>
      <c r="C477" s="55">
        <v>43831</v>
      </c>
      <c r="D477" s="57" t="s">
        <v>98</v>
      </c>
      <c r="E477" s="39">
        <v>0.6089</v>
      </c>
      <c r="F477" s="39">
        <v>6099</v>
      </c>
      <c r="G477" s="39">
        <v>100</v>
      </c>
      <c r="H477" s="52">
        <f t="shared" si="29"/>
        <v>60983911</v>
      </c>
      <c r="I477" s="28">
        <f t="shared" si="30"/>
        <v>60983.911</v>
      </c>
      <c r="J477" s="39"/>
    </row>
    <row r="478" spans="1:10" x14ac:dyDescent="0.35">
      <c r="A478" s="2" t="str">
        <f>IF(D478=List!$A$2,List!$B$2,IF(D478=List!$A$3,List!$B$3,IF(D478=List!$A$4,List!$B$4,IF(D478=List!$A$5,List!$B$5,IF(D478=List!$A$6,List!$B$6,IF(D478=List!$A$7,List!$B$7,IF(D478=List!$A$8,List!$B$8,IF(D478=List!$A$9,List!$B$9,IF(D478=List!$A$10,List!$B$10,IF(D478=List!$A$11,List!$B$11,IF(D478=List!$A$12,List!$B$12,IF(D478=List!$A$13,List!$B$13,IF(D478=List!$A$14,List!$B$14,IF(D478=List!$A$15,List!$B$15,IF(D478=List!$A$16,List!$B$16,IF(D478=List!$A$17,List!$B$17,0))))))))))))))))</f>
        <v>I</v>
      </c>
      <c r="B478" s="10" t="str">
        <f t="shared" si="31"/>
        <v>43831I</v>
      </c>
      <c r="C478" s="55">
        <v>43831</v>
      </c>
      <c r="D478" s="57" t="s">
        <v>98</v>
      </c>
      <c r="E478" s="39"/>
      <c r="F478" s="39"/>
      <c r="G478" s="39">
        <v>100</v>
      </c>
      <c r="H478" s="52">
        <f t="shared" si="29"/>
        <v>0</v>
      </c>
      <c r="I478" s="28">
        <f t="shared" si="30"/>
        <v>0</v>
      </c>
      <c r="J478" s="39"/>
    </row>
    <row r="479" spans="1:10" x14ac:dyDescent="0.35">
      <c r="A479" s="2" t="str">
        <f>IF(D479=List!$A$2,List!$B$2,IF(D479=List!$A$3,List!$B$3,IF(D479=List!$A$4,List!$B$4,IF(D479=List!$A$5,List!$B$5,IF(D479=List!$A$6,List!$B$6,IF(D479=List!$A$7,List!$B$7,IF(D479=List!$A$8,List!$B$8,IF(D479=List!$A$9,List!$B$9,IF(D479=List!$A$10,List!$B$10,IF(D479=List!$A$11,List!$B$11,IF(D479=List!$A$12,List!$B$12,IF(D479=List!$A$13,List!$B$13,IF(D479=List!$A$14,List!$B$14,IF(D479=List!$A$15,List!$B$15,IF(D479=List!$A$16,List!$B$16,IF(D479=List!$A$17,List!$B$17,0))))))))))))))))</f>
        <v>D</v>
      </c>
      <c r="B479" s="10" t="str">
        <f t="shared" si="31"/>
        <v>43838D</v>
      </c>
      <c r="C479" s="55">
        <v>43838</v>
      </c>
      <c r="D479" s="57" t="s">
        <v>63</v>
      </c>
      <c r="E479" s="39">
        <v>0.59299999999999997</v>
      </c>
      <c r="F479" s="39">
        <v>0.60729999999999995</v>
      </c>
      <c r="G479" s="39">
        <v>10</v>
      </c>
      <c r="H479" s="52">
        <f t="shared" si="29"/>
        <v>1429.999999999998</v>
      </c>
      <c r="I479" s="28">
        <f t="shared" si="30"/>
        <v>1.4299999999999979</v>
      </c>
      <c r="J479" s="39"/>
    </row>
    <row r="480" spans="1:10" x14ac:dyDescent="0.35">
      <c r="A480" s="2" t="str">
        <f>IF(D480=List!$A$2,List!$B$2,IF(D480=List!$A$3,List!$B$3,IF(D480=List!$A$4,List!$B$4,IF(D480=List!$A$5,List!$B$5,IF(D480=List!$A$6,List!$B$6,IF(D480=List!$A$7,List!$B$7,IF(D480=List!$A$8,List!$B$8,IF(D480=List!$A$9,List!$B$9,IF(D480=List!$A$10,List!$B$10,IF(D480=List!$A$11,List!$B$11,IF(D480=List!$A$12,List!$B$12,IF(D480=List!$A$13,List!$B$13,IF(D480=List!$A$14,List!$B$14,IF(D480=List!$A$15,List!$B$15,IF(D480=List!$A$16,List!$B$16,IF(D480=List!$A$17,List!$B$17,0))))))))))))))))</f>
        <v>D</v>
      </c>
      <c r="B480" s="10" t="str">
        <f t="shared" si="31"/>
        <v>43838D</v>
      </c>
      <c r="C480" s="55">
        <v>43838</v>
      </c>
      <c r="D480" s="57" t="s">
        <v>63</v>
      </c>
      <c r="E480" s="39">
        <v>0.59319999999999995</v>
      </c>
      <c r="F480" s="39">
        <v>0.60729999999999995</v>
      </c>
      <c r="G480" s="39">
        <v>10</v>
      </c>
      <c r="H480" s="52">
        <f t="shared" si="29"/>
        <v>1410.0000000000002</v>
      </c>
      <c r="I480" s="28">
        <f t="shared" si="30"/>
        <v>1.4100000000000001</v>
      </c>
      <c r="J480" s="39"/>
    </row>
    <row r="481" spans="1:10" x14ac:dyDescent="0.35">
      <c r="A481" s="2" t="str">
        <f>IF(D481=List!$A$2,List!$B$2,IF(D481=List!$A$3,List!$B$3,IF(D481=List!$A$4,List!$B$4,IF(D481=List!$A$5,List!$B$5,IF(D481=List!$A$6,List!$B$6,IF(D481=List!$A$7,List!$B$7,IF(D481=List!$A$8,List!$B$8,IF(D481=List!$A$9,List!$B$9,IF(D481=List!$A$10,List!$B$10,IF(D481=List!$A$11,List!$B$11,IF(D481=List!$A$12,List!$B$12,IF(D481=List!$A$13,List!$B$13,IF(D481=List!$A$14,List!$B$14,IF(D481=List!$A$15,List!$B$15,IF(D481=List!$A$16,List!$B$16,IF(D481=List!$A$17,List!$B$17,0))))))))))))))))</f>
        <v>D</v>
      </c>
      <c r="B481" s="10" t="str">
        <f t="shared" si="31"/>
        <v>43838D</v>
      </c>
      <c r="C481" s="55">
        <v>43838</v>
      </c>
      <c r="D481" s="57" t="s">
        <v>63</v>
      </c>
      <c r="E481" s="39">
        <v>0.6008</v>
      </c>
      <c r="F481" s="39">
        <v>0.61560000000000004</v>
      </c>
      <c r="G481" s="39">
        <v>10</v>
      </c>
      <c r="H481" s="52">
        <f t="shared" si="29"/>
        <v>1480.0000000000036</v>
      </c>
      <c r="I481" s="28">
        <f t="shared" si="30"/>
        <v>1.4800000000000035</v>
      </c>
      <c r="J481" s="39"/>
    </row>
    <row r="482" spans="1:10" x14ac:dyDescent="0.35">
      <c r="A482" s="2" t="str">
        <f>IF(D482=List!$A$2,List!$B$2,IF(D482=List!$A$3,List!$B$3,IF(D482=List!$A$4,List!$B$4,IF(D482=List!$A$5,List!$B$5,IF(D482=List!$A$6,List!$B$6,IF(D482=List!$A$7,List!$B$7,IF(D482=List!$A$8,List!$B$8,IF(D482=List!$A$9,List!$B$9,IF(D482=List!$A$10,List!$B$10,IF(D482=List!$A$11,List!$B$11,IF(D482=List!$A$12,List!$B$12,IF(D482=List!$A$13,List!$B$13,IF(D482=List!$A$14,List!$B$14,IF(D482=List!$A$15,List!$B$15,IF(D482=List!$A$16,List!$B$16,IF(D482=List!$A$17,List!$B$17,0))))))))))))))))</f>
        <v>D</v>
      </c>
      <c r="B482" s="10" t="str">
        <f t="shared" si="31"/>
        <v>43838D</v>
      </c>
      <c r="C482" s="55">
        <v>43838</v>
      </c>
      <c r="D482" s="57" t="s">
        <v>63</v>
      </c>
      <c r="E482" s="39"/>
      <c r="F482" s="39"/>
      <c r="G482" s="39">
        <v>10</v>
      </c>
      <c r="H482" s="52">
        <f t="shared" si="29"/>
        <v>0</v>
      </c>
      <c r="I482" s="28">
        <f t="shared" si="30"/>
        <v>0</v>
      </c>
      <c r="J482" s="39"/>
    </row>
    <row r="483" spans="1:10" x14ac:dyDescent="0.35">
      <c r="A483" s="2" t="str">
        <f>IF(D483=List!$A$2,List!$B$2,IF(D483=List!$A$3,List!$B$3,IF(D483=List!$A$4,List!$B$4,IF(D483=List!$A$5,List!$B$5,IF(D483=List!$A$6,List!$B$6,IF(D483=List!$A$7,List!$B$7,IF(D483=List!$A$8,List!$B$8,IF(D483=List!$A$9,List!$B$9,IF(D483=List!$A$10,List!$B$10,IF(D483=List!$A$11,List!$B$11,IF(D483=List!$A$12,List!$B$12,IF(D483=List!$A$13,List!$B$13,IF(D483=List!$A$14,List!$B$14,IF(D483=List!$A$15,List!$B$15,IF(D483=List!$A$16,List!$B$16,IF(D483=List!$A$17,List!$B$17,0))))))))))))))))</f>
        <v>F</v>
      </c>
      <c r="B483" s="10" t="str">
        <f t="shared" si="31"/>
        <v>43838F</v>
      </c>
      <c r="C483" s="55">
        <v>43838</v>
      </c>
      <c r="D483" s="57" t="s">
        <v>94</v>
      </c>
      <c r="E483" s="39">
        <v>0.6069</v>
      </c>
      <c r="F483" s="39">
        <v>0.61919999999999997</v>
      </c>
      <c r="G483" s="39">
        <v>30</v>
      </c>
      <c r="H483" s="52">
        <f t="shared" si="29"/>
        <v>409.99999999999926</v>
      </c>
      <c r="I483" s="28">
        <f t="shared" si="30"/>
        <v>0.40999999999999925</v>
      </c>
      <c r="J483" s="39"/>
    </row>
    <row r="484" spans="1:10" x14ac:dyDescent="0.35">
      <c r="A484" s="2" t="str">
        <f>IF(D484=List!$A$2,List!$B$2,IF(D484=List!$A$3,List!$B$3,IF(D484=List!$A$4,List!$B$4,IF(D484=List!$A$5,List!$B$5,IF(D484=List!$A$6,List!$B$6,IF(D484=List!$A$7,List!$B$7,IF(D484=List!$A$8,List!$B$8,IF(D484=List!$A$9,List!$B$9,IF(D484=List!$A$10,List!$B$10,IF(D484=List!$A$11,List!$B$11,IF(D484=List!$A$12,List!$B$12,IF(D484=List!$A$13,List!$B$13,IF(D484=List!$A$14,List!$B$14,IF(D484=List!$A$15,List!$B$15,IF(D484=List!$A$16,List!$B$16,IF(D484=List!$A$17,List!$B$17,0))))))))))))))))</f>
        <v>F</v>
      </c>
      <c r="B484" s="10" t="str">
        <f t="shared" si="31"/>
        <v>43838F</v>
      </c>
      <c r="C484" s="55">
        <v>43838</v>
      </c>
      <c r="D484" s="57" t="s">
        <v>94</v>
      </c>
      <c r="E484" s="39">
        <v>0.60899999999999999</v>
      </c>
      <c r="F484" s="39">
        <v>0.62170000000000003</v>
      </c>
      <c r="G484" s="39">
        <v>30</v>
      </c>
      <c r="H484" s="52">
        <f t="shared" si="29"/>
        <v>423.33333333333479</v>
      </c>
      <c r="I484" s="28">
        <f t="shared" si="30"/>
        <v>0.42333333333333478</v>
      </c>
      <c r="J484" s="39"/>
    </row>
    <row r="485" spans="1:10" x14ac:dyDescent="0.35">
      <c r="A485" s="2" t="str">
        <f>IF(D485=List!$A$2,List!$B$2,IF(D485=List!$A$3,List!$B$3,IF(D485=List!$A$4,List!$B$4,IF(D485=List!$A$5,List!$B$5,IF(D485=List!$A$6,List!$B$6,IF(D485=List!$A$7,List!$B$7,IF(D485=List!$A$8,List!$B$8,IF(D485=List!$A$9,List!$B$9,IF(D485=List!$A$10,List!$B$10,IF(D485=List!$A$11,List!$B$11,IF(D485=List!$A$12,List!$B$12,IF(D485=List!$A$13,List!$B$13,IF(D485=List!$A$14,List!$B$14,IF(D485=List!$A$15,List!$B$15,IF(D485=List!$A$16,List!$B$16,IF(D485=List!$A$17,List!$B$17,0))))))))))))))))</f>
        <v>F</v>
      </c>
      <c r="B485" s="10" t="str">
        <f t="shared" si="31"/>
        <v>43838F</v>
      </c>
      <c r="C485" s="55">
        <v>43838</v>
      </c>
      <c r="D485" s="57" t="s">
        <v>94</v>
      </c>
      <c r="E485" s="39">
        <v>0.6089</v>
      </c>
      <c r="F485" s="39">
        <v>0.62219999999999998</v>
      </c>
      <c r="G485" s="39">
        <v>30</v>
      </c>
      <c r="H485" s="52">
        <f t="shared" si="29"/>
        <v>443.33333333333263</v>
      </c>
      <c r="I485" s="28">
        <f t="shared" si="30"/>
        <v>0.44333333333333264</v>
      </c>
      <c r="J485" s="39"/>
    </row>
    <row r="486" spans="1:10" x14ac:dyDescent="0.35">
      <c r="A486" s="2" t="str">
        <f>IF(D486=List!$A$2,List!$B$2,IF(D486=List!$A$3,List!$B$3,IF(D486=List!$A$4,List!$B$4,IF(D486=List!$A$5,List!$B$5,IF(D486=List!$A$6,List!$B$6,IF(D486=List!$A$7,List!$B$7,IF(D486=List!$A$8,List!$B$8,IF(D486=List!$A$9,List!$B$9,IF(D486=List!$A$10,List!$B$10,IF(D486=List!$A$11,List!$B$11,IF(D486=List!$A$12,List!$B$12,IF(D486=List!$A$13,List!$B$13,IF(D486=List!$A$14,List!$B$14,IF(D486=List!$A$15,List!$B$15,IF(D486=List!$A$16,List!$B$16,IF(D486=List!$A$17,List!$B$17,0))))))))))))))))</f>
        <v>F</v>
      </c>
      <c r="B486" s="10" t="str">
        <f t="shared" si="31"/>
        <v>43838F</v>
      </c>
      <c r="C486" s="55">
        <v>43838</v>
      </c>
      <c r="D486" s="57" t="s">
        <v>94</v>
      </c>
      <c r="E486" s="39"/>
      <c r="F486" s="39"/>
      <c r="G486" s="39">
        <v>30</v>
      </c>
      <c r="H486" s="52">
        <f t="shared" si="29"/>
        <v>0</v>
      </c>
      <c r="I486" s="28">
        <f t="shared" si="30"/>
        <v>0</v>
      </c>
      <c r="J486" s="39"/>
    </row>
    <row r="487" spans="1:10" x14ac:dyDescent="0.35">
      <c r="A487" s="2" t="str">
        <f>IF(D487=List!$A$2,List!$B$2,IF(D487=List!$A$3,List!$B$3,IF(D487=List!$A$4,List!$B$4,IF(D487=List!$A$5,List!$B$5,IF(D487=List!$A$6,List!$B$6,IF(D487=List!$A$7,List!$B$7,IF(D487=List!$A$8,List!$B$8,IF(D487=List!$A$9,List!$B$9,IF(D487=List!$A$10,List!$B$10,IF(D487=List!$A$11,List!$B$11,IF(D487=List!$A$12,List!$B$12,IF(D487=List!$A$13,List!$B$13,IF(D487=List!$A$14,List!$B$14,IF(D487=List!$A$15,List!$B$15,IF(D487=List!$A$16,List!$B$16,IF(D487=List!$A$17,List!$B$17,0))))))))))))))))</f>
        <v>H</v>
      </c>
      <c r="B487" s="10" t="str">
        <f t="shared" si="31"/>
        <v>43838H</v>
      </c>
      <c r="C487" s="55">
        <v>43838</v>
      </c>
      <c r="D487" s="57" t="s">
        <v>97</v>
      </c>
      <c r="E487" s="39">
        <v>0.60219999999999996</v>
      </c>
      <c r="F487" s="39">
        <v>0.60760000000000003</v>
      </c>
      <c r="G487" s="39">
        <v>150</v>
      </c>
      <c r="H487" s="52">
        <f t="shared" si="29"/>
        <v>36.000000000000476</v>
      </c>
      <c r="I487" s="28">
        <f t="shared" si="30"/>
        <v>3.6000000000000476E-2</v>
      </c>
      <c r="J487" s="39"/>
    </row>
    <row r="488" spans="1:10" x14ac:dyDescent="0.35">
      <c r="A488" s="2" t="str">
        <f>IF(D488=List!$A$2,List!$B$2,IF(D488=List!$A$3,List!$B$3,IF(D488=List!$A$4,List!$B$4,IF(D488=List!$A$5,List!$B$5,IF(D488=List!$A$6,List!$B$6,IF(D488=List!$A$7,List!$B$7,IF(D488=List!$A$8,List!$B$8,IF(D488=List!$A$9,List!$B$9,IF(D488=List!$A$10,List!$B$10,IF(D488=List!$A$11,List!$B$11,IF(D488=List!$A$12,List!$B$12,IF(D488=List!$A$13,List!$B$13,IF(D488=List!$A$14,List!$B$14,IF(D488=List!$A$15,List!$B$15,IF(D488=List!$A$16,List!$B$16,IF(D488=List!$A$17,List!$B$17,0))))))))))))))))</f>
        <v>H</v>
      </c>
      <c r="B488" s="10" t="str">
        <f t="shared" si="31"/>
        <v>43838H</v>
      </c>
      <c r="C488" s="55">
        <v>43838</v>
      </c>
      <c r="D488" s="57" t="s">
        <v>97</v>
      </c>
      <c r="E488" s="39">
        <v>0.6089</v>
      </c>
      <c r="F488" s="39">
        <v>0.61409999999999998</v>
      </c>
      <c r="G488" s="39">
        <v>150</v>
      </c>
      <c r="H488" s="52">
        <f t="shared" si="29"/>
        <v>34.666666666666551</v>
      </c>
      <c r="I488" s="28">
        <f t="shared" si="30"/>
        <v>3.4666666666666547E-2</v>
      </c>
      <c r="J488" s="39"/>
    </row>
    <row r="489" spans="1:10" x14ac:dyDescent="0.35">
      <c r="A489" s="2" t="str">
        <f>IF(D489=List!$A$2,List!$B$2,IF(D489=List!$A$3,List!$B$3,IF(D489=List!$A$4,List!$B$4,IF(D489=List!$A$5,List!$B$5,IF(D489=List!$A$6,List!$B$6,IF(D489=List!$A$7,List!$B$7,IF(D489=List!$A$8,List!$B$8,IF(D489=List!$A$9,List!$B$9,IF(D489=List!$A$10,List!$B$10,IF(D489=List!$A$11,List!$B$11,IF(D489=List!$A$12,List!$B$12,IF(D489=List!$A$13,List!$B$13,IF(D489=List!$A$14,List!$B$14,IF(D489=List!$A$15,List!$B$15,IF(D489=List!$A$16,List!$B$16,IF(D489=List!$A$17,List!$B$17,0))))))))))))))))</f>
        <v>H</v>
      </c>
      <c r="B489" s="10" t="str">
        <f t="shared" si="31"/>
        <v>43838H</v>
      </c>
      <c r="C489" s="55">
        <v>43838</v>
      </c>
      <c r="D489" s="57" t="s">
        <v>97</v>
      </c>
      <c r="E489" s="39">
        <v>0.60970000000000002</v>
      </c>
      <c r="F489" s="39">
        <v>0.6149</v>
      </c>
      <c r="G489" s="39">
        <v>150</v>
      </c>
      <c r="H489" s="52">
        <f t="shared" si="29"/>
        <v>34.666666666666551</v>
      </c>
      <c r="I489" s="28">
        <f t="shared" si="30"/>
        <v>3.4666666666666547E-2</v>
      </c>
      <c r="J489" s="39"/>
    </row>
    <row r="490" spans="1:10" x14ac:dyDescent="0.35">
      <c r="A490" s="2" t="str">
        <f>IF(D490=List!$A$2,List!$B$2,IF(D490=List!$A$3,List!$B$3,IF(D490=List!$A$4,List!$B$4,IF(D490=List!$A$5,List!$B$5,IF(D490=List!$A$6,List!$B$6,IF(D490=List!$A$7,List!$B$7,IF(D490=List!$A$8,List!$B$8,IF(D490=List!$A$9,List!$B$9,IF(D490=List!$A$10,List!$B$10,IF(D490=List!$A$11,List!$B$11,IF(D490=List!$A$12,List!$B$12,IF(D490=List!$A$13,List!$B$13,IF(D490=List!$A$14,List!$B$14,IF(D490=List!$A$15,List!$B$15,IF(D490=List!$A$16,List!$B$16,IF(D490=List!$A$17,List!$B$17,0))))))))))))))))</f>
        <v>H</v>
      </c>
      <c r="B490" s="10" t="str">
        <f t="shared" si="31"/>
        <v>43838H</v>
      </c>
      <c r="C490" s="55">
        <v>43838</v>
      </c>
      <c r="D490" s="57" t="s">
        <v>97</v>
      </c>
      <c r="E490" s="39"/>
      <c r="F490" s="39"/>
      <c r="G490" s="39">
        <v>150</v>
      </c>
      <c r="H490" s="52">
        <f t="shared" si="29"/>
        <v>0</v>
      </c>
      <c r="I490" s="28">
        <f t="shared" si="30"/>
        <v>0</v>
      </c>
      <c r="J490" s="39"/>
    </row>
    <row r="491" spans="1:10" x14ac:dyDescent="0.35">
      <c r="A491" s="2" t="str">
        <f>IF(D491=List!$A$2,List!$B$2,IF(D491=List!$A$3,List!$B$3,IF(D491=List!$A$4,List!$B$4,IF(D491=List!$A$5,List!$B$5,IF(D491=List!$A$6,List!$B$6,IF(D491=List!$A$7,List!$B$7,IF(D491=List!$A$8,List!$B$8,IF(D491=List!$A$9,List!$B$9,IF(D491=List!$A$10,List!$B$10,IF(D491=List!$A$11,List!$B$11,IF(D491=List!$A$12,List!$B$12,IF(D491=List!$A$13,List!$B$13,IF(D491=List!$A$14,List!$B$14,IF(D491=List!$A$15,List!$B$15,IF(D491=List!$A$16,List!$B$16,IF(D491=List!$A$17,List!$B$17,0))))))))))))))))</f>
        <v>I</v>
      </c>
      <c r="B491" s="10" t="str">
        <f t="shared" si="31"/>
        <v>43838I</v>
      </c>
      <c r="C491" s="55">
        <v>43838</v>
      </c>
      <c r="D491" s="57" t="s">
        <v>98</v>
      </c>
      <c r="E491" s="39">
        <v>0.60309999999999997</v>
      </c>
      <c r="F491" s="39">
        <v>0.60529999999999995</v>
      </c>
      <c r="G491" s="39">
        <v>100</v>
      </c>
      <c r="H491" s="52">
        <f t="shared" si="29"/>
        <v>21.999999999999797</v>
      </c>
      <c r="I491" s="28">
        <f t="shared" si="30"/>
        <v>2.1999999999999797E-2</v>
      </c>
      <c r="J491" s="39"/>
    </row>
    <row r="492" spans="1:10" x14ac:dyDescent="0.35">
      <c r="A492" s="2" t="str">
        <f>IF(D492=List!$A$2,List!$B$2,IF(D492=List!$A$3,List!$B$3,IF(D492=List!$A$4,List!$B$4,IF(D492=List!$A$5,List!$B$5,IF(D492=List!$A$6,List!$B$6,IF(D492=List!$A$7,List!$B$7,IF(D492=List!$A$8,List!$B$8,IF(D492=List!$A$9,List!$B$9,IF(D492=List!$A$10,List!$B$10,IF(D492=List!$A$11,List!$B$11,IF(D492=List!$A$12,List!$B$12,IF(D492=List!$A$13,List!$B$13,IF(D492=List!$A$14,List!$B$14,IF(D492=List!$A$15,List!$B$15,IF(D492=List!$A$16,List!$B$16,IF(D492=List!$A$17,List!$B$17,0))))))))))))))))</f>
        <v>I</v>
      </c>
      <c r="B492" s="10" t="str">
        <f t="shared" si="31"/>
        <v>43838I</v>
      </c>
      <c r="C492" s="55">
        <v>43838</v>
      </c>
      <c r="D492" s="57" t="s">
        <v>98</v>
      </c>
      <c r="E492" s="39">
        <v>0.60870000000000002</v>
      </c>
      <c r="F492" s="39">
        <v>0.61099999999999999</v>
      </c>
      <c r="G492" s="39">
        <v>100</v>
      </c>
      <c r="H492" s="52">
        <f t="shared" si="29"/>
        <v>22.999999999999687</v>
      </c>
      <c r="I492" s="28">
        <f t="shared" si="30"/>
        <v>2.2999999999999687E-2</v>
      </c>
      <c r="J492" s="39"/>
    </row>
    <row r="493" spans="1:10" x14ac:dyDescent="0.35">
      <c r="A493" s="2" t="str">
        <f>IF(D493=List!$A$2,List!$B$2,IF(D493=List!$A$3,List!$B$3,IF(D493=List!$A$4,List!$B$4,IF(D493=List!$A$5,List!$B$5,IF(D493=List!$A$6,List!$B$6,IF(D493=List!$A$7,List!$B$7,IF(D493=List!$A$8,List!$B$8,IF(D493=List!$A$9,List!$B$9,IF(D493=List!$A$10,List!$B$10,IF(D493=List!$A$11,List!$B$11,IF(D493=List!$A$12,List!$B$12,IF(D493=List!$A$13,List!$B$13,IF(D493=List!$A$14,List!$B$14,IF(D493=List!$A$15,List!$B$15,IF(D493=List!$A$16,List!$B$16,IF(D493=List!$A$17,List!$B$17,0))))))))))))))))</f>
        <v>I</v>
      </c>
      <c r="B493" s="10" t="str">
        <f t="shared" si="31"/>
        <v>43838I</v>
      </c>
      <c r="C493" s="55">
        <v>43838</v>
      </c>
      <c r="D493" s="57" t="s">
        <v>98</v>
      </c>
      <c r="E493" s="39">
        <v>0.60680000000000001</v>
      </c>
      <c r="F493" s="39">
        <v>0.60899999999999999</v>
      </c>
      <c r="G493" s="39">
        <v>100</v>
      </c>
      <c r="H493" s="52">
        <f t="shared" si="29"/>
        <v>21.999999999999797</v>
      </c>
      <c r="I493" s="28">
        <f t="shared" si="30"/>
        <v>2.1999999999999797E-2</v>
      </c>
      <c r="J493" s="39"/>
    </row>
    <row r="494" spans="1:10" x14ac:dyDescent="0.35">
      <c r="A494" s="2" t="str">
        <f>IF(D494=List!$A$2,List!$B$2,IF(D494=List!$A$3,List!$B$3,IF(D494=List!$A$4,List!$B$4,IF(D494=List!$A$5,List!$B$5,IF(D494=List!$A$6,List!$B$6,IF(D494=List!$A$7,List!$B$7,IF(D494=List!$A$8,List!$B$8,IF(D494=List!$A$9,List!$B$9,IF(D494=List!$A$10,List!$B$10,IF(D494=List!$A$11,List!$B$11,IF(D494=List!$A$12,List!$B$12,IF(D494=List!$A$13,List!$B$13,IF(D494=List!$A$14,List!$B$14,IF(D494=List!$A$15,List!$B$15,IF(D494=List!$A$16,List!$B$16,IF(D494=List!$A$17,List!$B$17,0))))))))))))))))</f>
        <v>I</v>
      </c>
      <c r="B494" s="10" t="str">
        <f t="shared" si="31"/>
        <v>43838I</v>
      </c>
      <c r="C494" s="55">
        <v>43838</v>
      </c>
      <c r="D494" s="57" t="s">
        <v>98</v>
      </c>
      <c r="E494" s="39"/>
      <c r="F494" s="39"/>
      <c r="G494" s="39">
        <v>100</v>
      </c>
      <c r="H494" s="52">
        <f t="shared" si="29"/>
        <v>0</v>
      </c>
      <c r="I494" s="28">
        <f t="shared" si="30"/>
        <v>0</v>
      </c>
      <c r="J494" s="39"/>
    </row>
    <row r="495" spans="1:10" x14ac:dyDescent="0.35">
      <c r="A495" s="2">
        <f>IF(D495=List!$A$2,List!$B$2,IF(D495=List!$A$3,List!$B$3,IF(D495=List!$A$4,List!$B$4,IF(D495=List!$A$5,List!$B$5,IF(D495=List!$A$6,List!$B$6,IF(D495=List!$A$7,List!$B$7,IF(D495=List!$A$8,List!$B$8,IF(D495=List!$A$9,List!$B$9,IF(D495=List!$A$10,List!$B$10,IF(D495=List!$A$11,List!$B$11,IF(D495=List!$A$12,List!$B$12,IF(D495=List!$A$13,List!$B$13,IF(D495=List!$A$14,List!$B$14,IF(D495=List!$A$15,List!$B$15,IF(D495=List!$A$16,List!$B$16,IF(D495=List!$A$17,List!$B$17,0))))))))))))))))</f>
        <v>0</v>
      </c>
      <c r="B495" s="10" t="str">
        <f t="shared" si="31"/>
        <v>0</v>
      </c>
      <c r="C495" s="55"/>
      <c r="D495" s="57"/>
      <c r="E495" s="39"/>
      <c r="F495" s="39"/>
      <c r="G495" s="39"/>
      <c r="H495" s="122">
        <f t="shared" ref="H495:H526" si="32">I495*1000</f>
        <v>0</v>
      </c>
      <c r="I495" s="28"/>
      <c r="J495" s="39"/>
    </row>
    <row r="496" spans="1:10" x14ac:dyDescent="0.35">
      <c r="A496" s="2">
        <f>IF(D496=List!$A$2,List!$B$2,IF(D496=List!$A$3,List!$B$3,IF(D496=List!$A$4,List!$B$4,IF(D496=List!$A$5,List!$B$5,IF(D496=List!$A$6,List!$B$6,IF(D496=List!$A$7,List!$B$7,IF(D496=List!$A$8,List!$B$8,IF(D496=List!$A$9,List!$B$9,IF(D496=List!$A$10,List!$B$10,IF(D496=List!$A$11,List!$B$11,IF(D496=List!$A$12,List!$B$12,IF(D496=List!$A$13,List!$B$13,IF(D496=List!$A$14,List!$B$14,IF(D496=List!$A$15,List!$B$15,IF(D496=List!$A$16,List!$B$16,IF(D496=List!$A$17,List!$B$17,0))))))))))))))))</f>
        <v>0</v>
      </c>
      <c r="B496" s="10" t="str">
        <f t="shared" si="31"/>
        <v>0</v>
      </c>
      <c r="C496" s="55"/>
      <c r="D496" s="57"/>
      <c r="E496" s="39"/>
      <c r="F496" s="39"/>
      <c r="G496" s="39"/>
      <c r="H496" s="122">
        <f t="shared" si="32"/>
        <v>0</v>
      </c>
      <c r="I496" s="28"/>
      <c r="J496" s="39"/>
    </row>
    <row r="497" spans="1:10" x14ac:dyDescent="0.35">
      <c r="A497" s="2">
        <f>IF(D497=List!$A$2,List!$B$2,IF(D497=List!$A$3,List!$B$3,IF(D497=List!$A$4,List!$B$4,IF(D497=List!$A$5,List!$B$5,IF(D497=List!$A$6,List!$B$6,IF(D497=List!$A$7,List!$B$7,IF(D497=List!$A$8,List!$B$8,IF(D497=List!$A$9,List!$B$9,IF(D497=List!$A$10,List!$B$10,IF(D497=List!$A$11,List!$B$11,IF(D497=List!$A$12,List!$B$12,IF(D497=List!$A$13,List!$B$13,IF(D497=List!$A$14,List!$B$14,IF(D497=List!$A$15,List!$B$15,IF(D497=List!$A$16,List!$B$16,IF(D497=List!$A$17,List!$B$17,0))))))))))))))))</f>
        <v>0</v>
      </c>
      <c r="B497" s="10" t="str">
        <f t="shared" si="31"/>
        <v>0</v>
      </c>
      <c r="C497" s="55"/>
      <c r="D497" s="57"/>
      <c r="E497" s="39"/>
      <c r="F497" s="39"/>
      <c r="G497" s="39"/>
      <c r="H497" s="122">
        <f t="shared" si="32"/>
        <v>0</v>
      </c>
      <c r="I497" s="28"/>
      <c r="J497" s="39"/>
    </row>
    <row r="498" spans="1:10" x14ac:dyDescent="0.35">
      <c r="A498" s="2">
        <f>IF(D498=List!$A$2,List!$B$2,IF(D498=List!$A$3,List!$B$3,IF(D498=List!$A$4,List!$B$4,IF(D498=List!$A$5,List!$B$5,IF(D498=List!$A$6,List!$B$6,IF(D498=List!$A$7,List!$B$7,IF(D498=List!$A$8,List!$B$8,IF(D498=List!$A$9,List!$B$9,IF(D498=List!$A$10,List!$B$10,IF(D498=List!$A$11,List!$B$11,IF(D498=List!$A$12,List!$B$12,IF(D498=List!$A$13,List!$B$13,IF(D498=List!$A$14,List!$B$14,IF(D498=List!$A$15,List!$B$15,IF(D498=List!$A$16,List!$B$16,IF(D498=List!$A$17,List!$B$17,0))))))))))))))))</f>
        <v>0</v>
      </c>
      <c r="B498" s="10" t="str">
        <f t="shared" si="31"/>
        <v>0</v>
      </c>
      <c r="C498" s="55"/>
      <c r="D498" s="57"/>
      <c r="E498" s="39"/>
      <c r="F498" s="39"/>
      <c r="G498" s="39"/>
      <c r="H498" s="122">
        <f t="shared" si="32"/>
        <v>0</v>
      </c>
      <c r="I498" s="28"/>
      <c r="J498" s="39"/>
    </row>
    <row r="499" spans="1:10" x14ac:dyDescent="0.35">
      <c r="A499" s="2">
        <f>IF(D499=List!$A$2,List!$B$2,IF(D499=List!$A$3,List!$B$3,IF(D499=List!$A$4,List!$B$4,IF(D499=List!$A$5,List!$B$5,IF(D499=List!$A$6,List!$B$6,IF(D499=List!$A$7,List!$B$7,IF(D499=List!$A$8,List!$B$8,IF(D499=List!$A$9,List!$B$9,IF(D499=List!$A$10,List!$B$10,IF(D499=List!$A$11,List!$B$11,IF(D499=List!$A$12,List!$B$12,IF(D499=List!$A$13,List!$B$13,IF(D499=List!$A$14,List!$B$14,IF(D499=List!$A$15,List!$B$15,IF(D499=List!$A$16,List!$B$16,IF(D499=List!$A$17,List!$B$17,0))))))))))))))))</f>
        <v>0</v>
      </c>
      <c r="B499" s="10" t="str">
        <f t="shared" si="31"/>
        <v>0</v>
      </c>
      <c r="C499" s="55"/>
      <c r="D499" s="57"/>
      <c r="E499" s="39"/>
      <c r="F499" s="39"/>
      <c r="G499" s="39"/>
      <c r="H499" s="122">
        <f t="shared" si="32"/>
        <v>0</v>
      </c>
      <c r="I499" s="28"/>
      <c r="J499" s="39"/>
    </row>
    <row r="500" spans="1:10" x14ac:dyDescent="0.35">
      <c r="A500" s="2">
        <f>IF(D500=List!$A$2,List!$B$2,IF(D500=List!$A$3,List!$B$3,IF(D500=List!$A$4,List!$B$4,IF(D500=List!$A$5,List!$B$5,IF(D500=List!$A$6,List!$B$6,IF(D500=List!$A$7,List!$B$7,IF(D500=List!$A$8,List!$B$8,IF(D500=List!$A$9,List!$B$9,IF(D500=List!$A$10,List!$B$10,IF(D500=List!$A$11,List!$B$11,IF(D500=List!$A$12,List!$B$12,IF(D500=List!$A$13,List!$B$13,IF(D500=List!$A$14,List!$B$14,IF(D500=List!$A$15,List!$B$15,IF(D500=List!$A$16,List!$B$16,IF(D500=List!$A$17,List!$B$17,0))))))))))))))))</f>
        <v>0</v>
      </c>
      <c r="B500" s="10" t="str">
        <f t="shared" si="31"/>
        <v>0</v>
      </c>
      <c r="C500" s="55"/>
      <c r="D500" s="57"/>
      <c r="E500" s="39"/>
      <c r="F500" s="39"/>
      <c r="G500" s="39"/>
      <c r="H500" s="122">
        <f t="shared" si="32"/>
        <v>0</v>
      </c>
      <c r="I500" s="28"/>
      <c r="J500" s="39"/>
    </row>
    <row r="501" spans="1:10" x14ac:dyDescent="0.35">
      <c r="A501" s="2">
        <f>IF(D501=List!$A$2,List!$B$2,IF(D501=List!$A$3,List!$B$3,IF(D501=List!$A$4,List!$B$4,IF(D501=List!$A$5,List!$B$5,IF(D501=List!$A$6,List!$B$6,IF(D501=List!$A$7,List!$B$7,IF(D501=List!$A$8,List!$B$8,IF(D501=List!$A$9,List!$B$9,IF(D501=List!$A$10,List!$B$10,IF(D501=List!$A$11,List!$B$11,IF(D501=List!$A$12,List!$B$12,IF(D501=List!$A$13,List!$B$13,IF(D501=List!$A$14,List!$B$14,IF(D501=List!$A$15,List!$B$15,IF(D501=List!$A$16,List!$B$16,IF(D501=List!$A$17,List!$B$17,0))))))))))))))))</f>
        <v>0</v>
      </c>
      <c r="B501" s="10" t="str">
        <f t="shared" si="31"/>
        <v>0</v>
      </c>
      <c r="C501" s="55"/>
      <c r="D501" s="57"/>
      <c r="E501" s="39"/>
      <c r="F501" s="39"/>
      <c r="G501" s="39"/>
      <c r="H501" s="122">
        <f t="shared" si="32"/>
        <v>0</v>
      </c>
      <c r="I501" s="28"/>
      <c r="J501" s="39"/>
    </row>
    <row r="502" spans="1:10" x14ac:dyDescent="0.35">
      <c r="A502" s="2">
        <f>IF(D502=List!$A$2,List!$B$2,IF(D502=List!$A$3,List!$B$3,IF(D502=List!$A$4,List!$B$4,IF(D502=List!$A$5,List!$B$5,IF(D502=List!$A$6,List!$B$6,IF(D502=List!$A$7,List!$B$7,IF(D502=List!$A$8,List!$B$8,IF(D502=List!$A$9,List!$B$9,IF(D502=List!$A$10,List!$B$10,IF(D502=List!$A$11,List!$B$11,IF(D502=List!$A$12,List!$B$12,IF(D502=List!$A$13,List!$B$13,IF(D502=List!$A$14,List!$B$14,IF(D502=List!$A$15,List!$B$15,IF(D502=List!$A$16,List!$B$16,IF(D502=List!$A$17,List!$B$17,0))))))))))))))))</f>
        <v>0</v>
      </c>
      <c r="B502" s="10" t="str">
        <f t="shared" si="31"/>
        <v>0</v>
      </c>
      <c r="C502" s="55"/>
      <c r="D502" s="57"/>
      <c r="E502" s="39"/>
      <c r="F502" s="39"/>
      <c r="G502" s="39"/>
      <c r="H502" s="122">
        <f t="shared" si="32"/>
        <v>0</v>
      </c>
      <c r="I502" s="28"/>
      <c r="J502" s="39"/>
    </row>
    <row r="503" spans="1:10" x14ac:dyDescent="0.35">
      <c r="A503" s="2">
        <f>IF(D503=List!$A$2,List!$B$2,IF(D503=List!$A$3,List!$B$3,IF(D503=List!$A$4,List!$B$4,IF(D503=List!$A$5,List!$B$5,IF(D503=List!$A$6,List!$B$6,IF(D503=List!$A$7,List!$B$7,IF(D503=List!$A$8,List!$B$8,IF(D503=List!$A$9,List!$B$9,IF(D503=List!$A$10,List!$B$10,IF(D503=List!$A$11,List!$B$11,IF(D503=List!$A$12,List!$B$12,IF(D503=List!$A$13,List!$B$13,IF(D503=List!$A$14,List!$B$14,IF(D503=List!$A$15,List!$B$15,IF(D503=List!$A$16,List!$B$16,IF(D503=List!$A$17,List!$B$17,0))))))))))))))))</f>
        <v>0</v>
      </c>
      <c r="B503" s="10" t="str">
        <f t="shared" si="31"/>
        <v>0</v>
      </c>
      <c r="C503" s="55"/>
      <c r="D503" s="57"/>
      <c r="E503" s="39"/>
      <c r="F503" s="39"/>
      <c r="G503" s="39"/>
      <c r="H503" s="122">
        <f t="shared" si="32"/>
        <v>0</v>
      </c>
      <c r="I503" s="28"/>
      <c r="J503" s="39"/>
    </row>
    <row r="504" spans="1:10" x14ac:dyDescent="0.35">
      <c r="A504" s="2">
        <f>IF(D504=List!$A$2,List!$B$2,IF(D504=List!$A$3,List!$B$3,IF(D504=List!$A$4,List!$B$4,IF(D504=List!$A$5,List!$B$5,IF(D504=List!$A$6,List!$B$6,IF(D504=List!$A$7,List!$B$7,IF(D504=List!$A$8,List!$B$8,IF(D504=List!$A$9,List!$B$9,IF(D504=List!$A$10,List!$B$10,IF(D504=List!$A$11,List!$B$11,IF(D504=List!$A$12,List!$B$12,IF(D504=List!$A$13,List!$B$13,IF(D504=List!$A$14,List!$B$14,IF(D504=List!$A$15,List!$B$15,IF(D504=List!$A$16,List!$B$16,IF(D504=List!$A$17,List!$B$17,0))))))))))))))))</f>
        <v>0</v>
      </c>
      <c r="B504" s="10" t="str">
        <f t="shared" si="31"/>
        <v>0</v>
      </c>
      <c r="C504" s="55"/>
      <c r="D504" s="57"/>
      <c r="E504" s="39"/>
      <c r="F504" s="39"/>
      <c r="G504" s="39"/>
      <c r="H504" s="122">
        <f t="shared" si="32"/>
        <v>0</v>
      </c>
      <c r="I504" s="28"/>
      <c r="J504" s="39"/>
    </row>
    <row r="505" spans="1:10" x14ac:dyDescent="0.35">
      <c r="A505" s="2">
        <f>IF(D505=List!$A$2,List!$B$2,IF(D505=List!$A$3,List!$B$3,IF(D505=List!$A$4,List!$B$4,IF(D505=List!$A$5,List!$B$5,IF(D505=List!$A$6,List!$B$6,IF(D505=List!$A$7,List!$B$7,IF(D505=List!$A$8,List!$B$8,IF(D505=List!$A$9,List!$B$9,IF(D505=List!$A$10,List!$B$10,IF(D505=List!$A$11,List!$B$11,IF(D505=List!$A$12,List!$B$12,IF(D505=List!$A$13,List!$B$13,IF(D505=List!$A$14,List!$B$14,IF(D505=List!$A$15,List!$B$15,IF(D505=List!$A$16,List!$B$16,IF(D505=List!$A$17,List!$B$17,0))))))))))))))))</f>
        <v>0</v>
      </c>
      <c r="B505" s="10" t="str">
        <f t="shared" si="31"/>
        <v>0</v>
      </c>
      <c r="C505" s="55"/>
      <c r="D505" s="57"/>
      <c r="E505" s="39"/>
      <c r="F505" s="39"/>
      <c r="G505" s="39"/>
      <c r="H505" s="122">
        <f t="shared" si="32"/>
        <v>0</v>
      </c>
      <c r="I505" s="28"/>
      <c r="J505" s="39"/>
    </row>
    <row r="506" spans="1:10" x14ac:dyDescent="0.35">
      <c r="A506" s="2">
        <f>IF(D506=List!$A$2,List!$B$2,IF(D506=List!$A$3,List!$B$3,IF(D506=List!$A$4,List!$B$4,IF(D506=List!$A$5,List!$B$5,IF(D506=List!$A$6,List!$B$6,IF(D506=List!$A$7,List!$B$7,IF(D506=List!$A$8,List!$B$8,IF(D506=List!$A$9,List!$B$9,IF(D506=List!$A$10,List!$B$10,IF(D506=List!$A$11,List!$B$11,IF(D506=List!$A$12,List!$B$12,IF(D506=List!$A$13,List!$B$13,IF(D506=List!$A$14,List!$B$14,IF(D506=List!$A$15,List!$B$15,IF(D506=List!$A$16,List!$B$16,IF(D506=List!$A$17,List!$B$17,0))))))))))))))))</f>
        <v>0</v>
      </c>
      <c r="B506" s="10" t="str">
        <f t="shared" si="31"/>
        <v>0</v>
      </c>
      <c r="C506" s="55"/>
      <c r="D506" s="57"/>
      <c r="E506" s="39"/>
      <c r="F506" s="39"/>
      <c r="G506" s="39"/>
      <c r="H506" s="122">
        <f t="shared" si="32"/>
        <v>0</v>
      </c>
      <c r="I506" s="28"/>
      <c r="J506" s="39"/>
    </row>
    <row r="507" spans="1:10" x14ac:dyDescent="0.35">
      <c r="A507" s="2">
        <f>IF(D507=List!$A$2,List!$B$2,IF(D507=List!$A$3,List!$B$3,IF(D507=List!$A$4,List!$B$4,IF(D507=List!$A$5,List!$B$5,IF(D507=List!$A$6,List!$B$6,IF(D507=List!$A$7,List!$B$7,IF(D507=List!$A$8,List!$B$8,IF(D507=List!$A$9,List!$B$9,IF(D507=List!$A$10,List!$B$10,IF(D507=List!$A$11,List!$B$11,IF(D507=List!$A$12,List!$B$12,IF(D507=List!$A$13,List!$B$13,IF(D507=List!$A$14,List!$B$14,IF(D507=List!$A$15,List!$B$15,IF(D507=List!$A$16,List!$B$16,IF(D507=List!$A$17,List!$B$17,0))))))))))))))))</f>
        <v>0</v>
      </c>
      <c r="B507" s="10" t="str">
        <f t="shared" si="31"/>
        <v>0</v>
      </c>
      <c r="C507" s="55"/>
      <c r="D507" s="57"/>
      <c r="E507" s="39"/>
      <c r="F507" s="39"/>
      <c r="G507" s="39"/>
      <c r="H507" s="122">
        <f t="shared" si="32"/>
        <v>0</v>
      </c>
      <c r="I507" s="28"/>
      <c r="J507" s="39"/>
    </row>
    <row r="508" spans="1:10" x14ac:dyDescent="0.35">
      <c r="A508" s="2">
        <f>IF(D508=List!$A$2,List!$B$2,IF(D508=List!$A$3,List!$B$3,IF(D508=List!$A$4,List!$B$4,IF(D508=List!$A$5,List!$B$5,IF(D508=List!$A$6,List!$B$6,IF(D508=List!$A$7,List!$B$7,IF(D508=List!$A$8,List!$B$8,IF(D508=List!$A$9,List!$B$9,IF(D508=List!$A$10,List!$B$10,IF(D508=List!$A$11,List!$B$11,IF(D508=List!$A$12,List!$B$12,IF(D508=List!$A$13,List!$B$13,IF(D508=List!$A$14,List!$B$14,IF(D508=List!$A$15,List!$B$15,IF(D508=List!$A$16,List!$B$16,IF(D508=List!$A$17,List!$B$17,0))))))))))))))))</f>
        <v>0</v>
      </c>
      <c r="B508" s="10" t="str">
        <f t="shared" si="31"/>
        <v>0</v>
      </c>
      <c r="C508" s="55"/>
      <c r="D508" s="57"/>
      <c r="E508" s="39"/>
      <c r="F508" s="39"/>
      <c r="G508" s="39"/>
      <c r="H508" s="122">
        <f t="shared" si="32"/>
        <v>0</v>
      </c>
      <c r="I508" s="28"/>
      <c r="J508" s="39"/>
    </row>
    <row r="509" spans="1:10" x14ac:dyDescent="0.35">
      <c r="A509" s="2">
        <f>IF(D509=List!$A$2,List!$B$2,IF(D509=List!$A$3,List!$B$3,IF(D509=List!$A$4,List!$B$4,IF(D509=List!$A$5,List!$B$5,IF(D509=List!$A$6,List!$B$6,IF(D509=List!$A$7,List!$B$7,IF(D509=List!$A$8,List!$B$8,IF(D509=List!$A$9,List!$B$9,IF(D509=List!$A$10,List!$B$10,IF(D509=List!$A$11,List!$B$11,IF(D509=List!$A$12,List!$B$12,IF(D509=List!$A$13,List!$B$13,IF(D509=List!$A$14,List!$B$14,IF(D509=List!$A$15,List!$B$15,IF(D509=List!$A$16,List!$B$16,IF(D509=List!$A$17,List!$B$17,0))))))))))))))))</f>
        <v>0</v>
      </c>
      <c r="B509" s="10" t="str">
        <f t="shared" si="31"/>
        <v>0</v>
      </c>
      <c r="C509" s="55"/>
      <c r="D509" s="57"/>
      <c r="E509" s="39"/>
      <c r="F509" s="39"/>
      <c r="G509" s="39"/>
      <c r="H509" s="122">
        <f t="shared" si="32"/>
        <v>0</v>
      </c>
      <c r="I509" s="28"/>
      <c r="J509" s="39"/>
    </row>
    <row r="510" spans="1:10" x14ac:dyDescent="0.35">
      <c r="A510" s="2">
        <f>IF(D510=List!$A$2,List!$B$2,IF(D510=List!$A$3,List!$B$3,IF(D510=List!$A$4,List!$B$4,IF(D510=List!$A$5,List!$B$5,IF(D510=List!$A$6,List!$B$6,IF(D510=List!$A$7,List!$B$7,IF(D510=List!$A$8,List!$B$8,IF(D510=List!$A$9,List!$B$9,IF(D510=List!$A$10,List!$B$10,IF(D510=List!$A$11,List!$B$11,IF(D510=List!$A$12,List!$B$12,IF(D510=List!$A$13,List!$B$13,IF(D510=List!$A$14,List!$B$14,IF(D510=List!$A$15,List!$B$15,IF(D510=List!$A$16,List!$B$16,IF(D510=List!$A$17,List!$B$17,0))))))))))))))))</f>
        <v>0</v>
      </c>
      <c r="B510" s="10" t="str">
        <f t="shared" si="31"/>
        <v>0</v>
      </c>
      <c r="C510" s="55"/>
      <c r="D510" s="57"/>
      <c r="E510" s="39"/>
      <c r="F510" s="39"/>
      <c r="G510" s="39"/>
      <c r="H510" s="122">
        <f t="shared" si="32"/>
        <v>0</v>
      </c>
      <c r="I510" s="28"/>
      <c r="J510" s="39"/>
    </row>
    <row r="511" spans="1:10" x14ac:dyDescent="0.35">
      <c r="A511" s="2">
        <f>IF(D511=List!$A$2,List!$B$2,IF(D511=List!$A$3,List!$B$3,IF(D511=List!$A$4,List!$B$4,IF(D511=List!$A$5,List!$B$5,IF(D511=List!$A$6,List!$B$6,IF(D511=List!$A$7,List!$B$7,IF(D511=List!$A$8,List!$B$8,IF(D511=List!$A$9,List!$B$9,IF(D511=List!$A$10,List!$B$10,IF(D511=List!$A$11,List!$B$11,IF(D511=List!$A$12,List!$B$12,IF(D511=List!$A$13,List!$B$13,IF(D511=List!$A$14,List!$B$14,IF(D511=List!$A$15,List!$B$15,IF(D511=List!$A$16,List!$B$16,IF(D511=List!$A$17,List!$B$17,0))))))))))))))))</f>
        <v>0</v>
      </c>
      <c r="B511" s="10" t="str">
        <f t="shared" si="31"/>
        <v>0</v>
      </c>
      <c r="C511" s="55"/>
      <c r="D511" s="57"/>
      <c r="E511" s="39"/>
      <c r="F511" s="39"/>
      <c r="G511" s="39"/>
      <c r="H511" s="122">
        <f t="shared" si="32"/>
        <v>0</v>
      </c>
      <c r="I511" s="28"/>
      <c r="J511" s="39"/>
    </row>
    <row r="512" spans="1:10" x14ac:dyDescent="0.35">
      <c r="A512" s="2">
        <f>IF(D512=List!$A$2,List!$B$2,IF(D512=List!$A$3,List!$B$3,IF(D512=List!$A$4,List!$B$4,IF(D512=List!$A$5,List!$B$5,IF(D512=List!$A$6,List!$B$6,IF(D512=List!$A$7,List!$B$7,IF(D512=List!$A$8,List!$B$8,IF(D512=List!$A$9,List!$B$9,IF(D512=List!$A$10,List!$B$10,IF(D512=List!$A$11,List!$B$11,IF(D512=List!$A$12,List!$B$12,IF(D512=List!$A$13,List!$B$13,IF(D512=List!$A$14,List!$B$14,IF(D512=List!$A$15,List!$B$15,IF(D512=List!$A$16,List!$B$16,IF(D512=List!$A$17,List!$B$17,0))))))))))))))))</f>
        <v>0</v>
      </c>
      <c r="B512" s="10" t="str">
        <f t="shared" si="31"/>
        <v>0</v>
      </c>
      <c r="C512" s="55"/>
      <c r="D512" s="57"/>
      <c r="E512" s="39"/>
      <c r="F512" s="39"/>
      <c r="G512" s="39"/>
      <c r="H512" s="122">
        <f t="shared" si="32"/>
        <v>0</v>
      </c>
      <c r="I512" s="28"/>
      <c r="J512" s="39"/>
    </row>
    <row r="513" spans="1:10" x14ac:dyDescent="0.35">
      <c r="A513" s="2">
        <f>IF(D513=List!$A$2,List!$B$2,IF(D513=List!$A$3,List!$B$3,IF(D513=List!$A$4,List!$B$4,IF(D513=List!$A$5,List!$B$5,IF(D513=List!$A$6,List!$B$6,IF(D513=List!$A$7,List!$B$7,IF(D513=List!$A$8,List!$B$8,IF(D513=List!$A$9,List!$B$9,IF(D513=List!$A$10,List!$B$10,IF(D513=List!$A$11,List!$B$11,IF(D513=List!$A$12,List!$B$12,IF(D513=List!$A$13,List!$B$13,IF(D513=List!$A$14,List!$B$14,IF(D513=List!$A$15,List!$B$15,IF(D513=List!$A$16,List!$B$16,IF(D513=List!$A$17,List!$B$17,0))))))))))))))))</f>
        <v>0</v>
      </c>
      <c r="B513" s="10" t="str">
        <f t="shared" si="31"/>
        <v>0</v>
      </c>
      <c r="C513" s="55"/>
      <c r="D513" s="57"/>
      <c r="E513" s="39"/>
      <c r="F513" s="39"/>
      <c r="G513" s="39"/>
      <c r="H513" s="122">
        <f t="shared" si="32"/>
        <v>0</v>
      </c>
      <c r="I513" s="28"/>
      <c r="J513" s="39"/>
    </row>
    <row r="514" spans="1:10" x14ac:dyDescent="0.35">
      <c r="A514" s="2">
        <f>IF(D514=List!$A$2,List!$B$2,IF(D514=List!$A$3,List!$B$3,IF(D514=List!$A$4,List!$B$4,IF(D514=List!$A$5,List!$B$5,IF(D514=List!$A$6,List!$B$6,IF(D514=List!$A$7,List!$B$7,IF(D514=List!$A$8,List!$B$8,IF(D514=List!$A$9,List!$B$9,IF(D514=List!$A$10,List!$B$10,IF(D514=List!$A$11,List!$B$11,IF(D514=List!$A$12,List!$B$12,IF(D514=List!$A$13,List!$B$13,IF(D514=List!$A$14,List!$B$14,IF(D514=List!$A$15,List!$B$15,IF(D514=List!$A$16,List!$B$16,IF(D514=List!$A$17,List!$B$17,0))))))))))))))))</f>
        <v>0</v>
      </c>
      <c r="B514" s="10" t="str">
        <f t="shared" si="31"/>
        <v>0</v>
      </c>
      <c r="C514" s="55"/>
      <c r="D514" s="57"/>
      <c r="E514" s="39"/>
      <c r="F514" s="39"/>
      <c r="G514" s="39"/>
      <c r="H514" s="122">
        <f t="shared" si="32"/>
        <v>0</v>
      </c>
      <c r="I514" s="28"/>
      <c r="J514" s="39"/>
    </row>
    <row r="515" spans="1:10" x14ac:dyDescent="0.35">
      <c r="A515" s="2">
        <f>IF(D515=List!$A$2,List!$B$2,IF(D515=List!$A$3,List!$B$3,IF(D515=List!$A$4,List!$B$4,IF(D515=List!$A$5,List!$B$5,IF(D515=List!$A$6,List!$B$6,IF(D515=List!$A$7,List!$B$7,IF(D515=List!$A$8,List!$B$8,IF(D515=List!$A$9,List!$B$9,IF(D515=List!$A$10,List!$B$10,IF(D515=List!$A$11,List!$B$11,IF(D515=List!$A$12,List!$B$12,IF(D515=List!$A$13,List!$B$13,IF(D515=List!$A$14,List!$B$14,IF(D515=List!$A$15,List!$B$15,IF(D515=List!$A$16,List!$B$16,IF(D515=List!$A$17,List!$B$17,0))))))))))))))))</f>
        <v>0</v>
      </c>
      <c r="B515" s="10" t="str">
        <f t="shared" si="31"/>
        <v>0</v>
      </c>
      <c r="C515" s="55"/>
      <c r="D515" s="57"/>
      <c r="E515" s="39"/>
      <c r="F515" s="39"/>
      <c r="G515" s="39"/>
      <c r="H515" s="122">
        <f t="shared" si="32"/>
        <v>0</v>
      </c>
      <c r="I515" s="28"/>
      <c r="J515" s="39"/>
    </row>
    <row r="516" spans="1:10" x14ac:dyDescent="0.35">
      <c r="A516" s="2">
        <f>IF(D516=List!$A$2,List!$B$2,IF(D516=List!$A$3,List!$B$3,IF(D516=List!$A$4,List!$B$4,IF(D516=List!$A$5,List!$B$5,IF(D516=List!$A$6,List!$B$6,IF(D516=List!$A$7,List!$B$7,IF(D516=List!$A$8,List!$B$8,IF(D516=List!$A$9,List!$B$9,IF(D516=List!$A$10,List!$B$10,IF(D516=List!$A$11,List!$B$11,IF(D516=List!$A$12,List!$B$12,IF(D516=List!$A$13,List!$B$13,IF(D516=List!$A$14,List!$B$14,IF(D516=List!$A$15,List!$B$15,IF(D516=List!$A$16,List!$B$16,IF(D516=List!$A$17,List!$B$17,0))))))))))))))))</f>
        <v>0</v>
      </c>
      <c r="B516" s="10" t="str">
        <f t="shared" si="31"/>
        <v>0</v>
      </c>
      <c r="C516" s="55"/>
      <c r="D516" s="57"/>
      <c r="E516" s="39"/>
      <c r="F516" s="39"/>
      <c r="G516" s="39"/>
      <c r="H516" s="122">
        <f t="shared" si="32"/>
        <v>0</v>
      </c>
      <c r="I516" s="28"/>
      <c r="J516" s="39"/>
    </row>
    <row r="517" spans="1:10" x14ac:dyDescent="0.35">
      <c r="A517" s="2">
        <f>IF(D517=List!$A$2,List!$B$2,IF(D517=List!$A$3,List!$B$3,IF(D517=List!$A$4,List!$B$4,IF(D517=List!$A$5,List!$B$5,IF(D517=List!$A$6,List!$B$6,IF(D517=List!$A$7,List!$B$7,IF(D517=List!$A$8,List!$B$8,IF(D517=List!$A$9,List!$B$9,IF(D517=List!$A$10,List!$B$10,IF(D517=List!$A$11,List!$B$11,IF(D517=List!$A$12,List!$B$12,IF(D517=List!$A$13,List!$B$13,IF(D517=List!$A$14,List!$B$14,IF(D517=List!$A$15,List!$B$15,IF(D517=List!$A$16,List!$B$16,IF(D517=List!$A$17,List!$B$17,0))))))))))))))))</f>
        <v>0</v>
      </c>
      <c r="B517" s="10" t="str">
        <f t="shared" si="31"/>
        <v>0</v>
      </c>
      <c r="C517" s="55"/>
      <c r="D517" s="57"/>
      <c r="E517" s="39"/>
      <c r="F517" s="39"/>
      <c r="G517" s="39"/>
      <c r="H517" s="122">
        <f t="shared" si="32"/>
        <v>0</v>
      </c>
      <c r="I517" s="28"/>
      <c r="J517" s="39"/>
    </row>
    <row r="518" spans="1:10" x14ac:dyDescent="0.35">
      <c r="A518" s="2">
        <f>IF(D518=List!$A$2,List!$B$2,IF(D518=List!$A$3,List!$B$3,IF(D518=List!$A$4,List!$B$4,IF(D518=List!$A$5,List!$B$5,IF(D518=List!$A$6,List!$B$6,IF(D518=List!$A$7,List!$B$7,IF(D518=List!$A$8,List!$B$8,IF(D518=List!$A$9,List!$B$9,IF(D518=List!$A$10,List!$B$10,IF(D518=List!$A$11,List!$B$11,IF(D518=List!$A$12,List!$B$12,IF(D518=List!$A$13,List!$B$13,IF(D518=List!$A$14,List!$B$14,IF(D518=List!$A$15,List!$B$15,IF(D518=List!$A$16,List!$B$16,IF(D518=List!$A$17,List!$B$17,0))))))))))))))))</f>
        <v>0</v>
      </c>
      <c r="B518" s="10" t="str">
        <f t="shared" si="31"/>
        <v>0</v>
      </c>
      <c r="C518" s="55"/>
      <c r="D518" s="57"/>
      <c r="E518" s="39"/>
      <c r="F518" s="39"/>
      <c r="G518" s="39"/>
      <c r="H518" s="122">
        <f t="shared" si="32"/>
        <v>0</v>
      </c>
      <c r="I518" s="28"/>
      <c r="J518" s="39"/>
    </row>
    <row r="519" spans="1:10" x14ac:dyDescent="0.35">
      <c r="A519" s="2">
        <f>IF(D519=List!$A$2,List!$B$2,IF(D519=List!$A$3,List!$B$3,IF(D519=List!$A$4,List!$B$4,IF(D519=List!$A$5,List!$B$5,IF(D519=List!$A$6,List!$B$6,IF(D519=List!$A$7,List!$B$7,IF(D519=List!$A$8,List!$B$8,IF(D519=List!$A$9,List!$B$9,IF(D519=List!$A$10,List!$B$10,IF(D519=List!$A$11,List!$B$11,IF(D519=List!$A$12,List!$B$12,IF(D519=List!$A$13,List!$B$13,IF(D519=List!$A$14,List!$B$14,IF(D519=List!$A$15,List!$B$15,IF(D519=List!$A$16,List!$B$16,IF(D519=List!$A$17,List!$B$17,0))))))))))))))))</f>
        <v>0</v>
      </c>
      <c r="B519" s="10" t="str">
        <f t="shared" si="31"/>
        <v>0</v>
      </c>
      <c r="C519" s="55"/>
      <c r="D519" s="57"/>
      <c r="E519" s="39"/>
      <c r="F519" s="39"/>
      <c r="G519" s="39"/>
      <c r="H519" s="122">
        <f t="shared" si="32"/>
        <v>0</v>
      </c>
      <c r="I519" s="28"/>
      <c r="J519" s="39"/>
    </row>
    <row r="520" spans="1:10" x14ac:dyDescent="0.35">
      <c r="A520" s="2">
        <f>IF(D520=List!$A$2,List!$B$2,IF(D520=List!$A$3,List!$B$3,IF(D520=List!$A$4,List!$B$4,IF(D520=List!$A$5,List!$B$5,IF(D520=List!$A$6,List!$B$6,IF(D520=List!$A$7,List!$B$7,IF(D520=List!$A$8,List!$B$8,IF(D520=List!$A$9,List!$B$9,IF(D520=List!$A$10,List!$B$10,IF(D520=List!$A$11,List!$B$11,IF(D520=List!$A$12,List!$B$12,IF(D520=List!$A$13,List!$B$13,IF(D520=List!$A$14,List!$B$14,IF(D520=List!$A$15,List!$B$15,IF(D520=List!$A$16,List!$B$16,IF(D520=List!$A$17,List!$B$17,0))))))))))))))))</f>
        <v>0</v>
      </c>
      <c r="B520" s="10" t="str">
        <f t="shared" si="31"/>
        <v>0</v>
      </c>
      <c r="C520" s="55"/>
      <c r="D520" s="57"/>
      <c r="E520" s="39"/>
      <c r="F520" s="39"/>
      <c r="G520" s="39"/>
      <c r="H520" s="122">
        <f t="shared" si="32"/>
        <v>0</v>
      </c>
      <c r="I520" s="28"/>
      <c r="J520" s="39"/>
    </row>
    <row r="521" spans="1:10" x14ac:dyDescent="0.35">
      <c r="A521" s="2">
        <f>IF(D521=List!$A$2,List!$B$2,IF(D521=List!$A$3,List!$B$3,IF(D521=List!$A$4,List!$B$4,IF(D521=List!$A$5,List!$B$5,IF(D521=List!$A$6,List!$B$6,IF(D521=List!$A$7,List!$B$7,IF(D521=List!$A$8,List!$B$8,IF(D521=List!$A$9,List!$B$9,IF(D521=List!$A$10,List!$B$10,IF(D521=List!$A$11,List!$B$11,IF(D521=List!$A$12,List!$B$12,IF(D521=List!$A$13,List!$B$13,IF(D521=List!$A$14,List!$B$14,IF(D521=List!$A$15,List!$B$15,IF(D521=List!$A$16,List!$B$16,IF(D521=List!$A$17,List!$B$17,0))))))))))))))))</f>
        <v>0</v>
      </c>
      <c r="B521" s="10" t="str">
        <f t="shared" si="31"/>
        <v>0</v>
      </c>
      <c r="C521" s="55"/>
      <c r="D521" s="57"/>
      <c r="E521" s="39"/>
      <c r="F521" s="39"/>
      <c r="G521" s="39"/>
      <c r="H521" s="122">
        <f t="shared" si="32"/>
        <v>0</v>
      </c>
      <c r="I521" s="28"/>
      <c r="J521" s="39"/>
    </row>
    <row r="522" spans="1:10" x14ac:dyDescent="0.35">
      <c r="A522" s="2">
        <f>IF(D522=List!$A$2,List!$B$2,IF(D522=List!$A$3,List!$B$3,IF(D522=List!$A$4,List!$B$4,IF(D522=List!$A$5,List!$B$5,IF(D522=List!$A$6,List!$B$6,IF(D522=List!$A$7,List!$B$7,IF(D522=List!$A$8,List!$B$8,IF(D522=List!$A$9,List!$B$9,IF(D522=List!$A$10,List!$B$10,IF(D522=List!$A$11,List!$B$11,IF(D522=List!$A$12,List!$B$12,IF(D522=List!$A$13,List!$B$13,IF(D522=List!$A$14,List!$B$14,IF(D522=List!$A$15,List!$B$15,IF(D522=List!$A$16,List!$B$16,IF(D522=List!$A$17,List!$B$17,0))))))))))))))))</f>
        <v>0</v>
      </c>
      <c r="B522" s="10" t="str">
        <f t="shared" si="31"/>
        <v>0</v>
      </c>
      <c r="C522" s="55"/>
      <c r="D522" s="57"/>
      <c r="E522" s="39"/>
      <c r="F522" s="39"/>
      <c r="G522" s="39"/>
      <c r="H522" s="122">
        <f t="shared" si="32"/>
        <v>0</v>
      </c>
      <c r="I522" s="28"/>
      <c r="J522" s="39"/>
    </row>
    <row r="523" spans="1:10" x14ac:dyDescent="0.35">
      <c r="A523" s="2">
        <f>IF(D523=List!$A$2,List!$B$2,IF(D523=List!$A$3,List!$B$3,IF(D523=List!$A$4,List!$B$4,IF(D523=List!$A$5,List!$B$5,IF(D523=List!$A$6,List!$B$6,IF(D523=List!$A$7,List!$B$7,IF(D523=List!$A$8,List!$B$8,IF(D523=List!$A$9,List!$B$9,IF(D523=List!$A$10,List!$B$10,IF(D523=List!$A$11,List!$B$11,IF(D523=List!$A$12,List!$B$12,IF(D523=List!$A$13,List!$B$13,IF(D523=List!$A$14,List!$B$14,IF(D523=List!$A$15,List!$B$15,IF(D523=List!$A$16,List!$B$16,IF(D523=List!$A$17,List!$B$17,0))))))))))))))))</f>
        <v>0</v>
      </c>
      <c r="B523" s="10" t="str">
        <f t="shared" si="31"/>
        <v>0</v>
      </c>
      <c r="C523" s="55"/>
      <c r="D523" s="57"/>
      <c r="E523" s="39"/>
      <c r="F523" s="39"/>
      <c r="G523" s="39"/>
      <c r="H523" s="122">
        <f t="shared" si="32"/>
        <v>0</v>
      </c>
      <c r="I523" s="28"/>
      <c r="J523" s="39"/>
    </row>
    <row r="524" spans="1:10" x14ac:dyDescent="0.35">
      <c r="A524" s="2">
        <f>IF(D524=List!$A$2,List!$B$2,IF(D524=List!$A$3,List!$B$3,IF(D524=List!$A$4,List!$B$4,IF(D524=List!$A$5,List!$B$5,IF(D524=List!$A$6,List!$B$6,IF(D524=List!$A$7,List!$B$7,IF(D524=List!$A$8,List!$B$8,IF(D524=List!$A$9,List!$B$9,IF(D524=List!$A$10,List!$B$10,IF(D524=List!$A$11,List!$B$11,IF(D524=List!$A$12,List!$B$12,IF(D524=List!$A$13,List!$B$13,IF(D524=List!$A$14,List!$B$14,IF(D524=List!$A$15,List!$B$15,IF(D524=List!$A$16,List!$B$16,IF(D524=List!$A$17,List!$B$17,0))))))))))))))))</f>
        <v>0</v>
      </c>
      <c r="B524" s="10" t="str">
        <f t="shared" si="31"/>
        <v>0</v>
      </c>
      <c r="C524" s="55"/>
      <c r="D524" s="57"/>
      <c r="E524" s="39"/>
      <c r="F524" s="39"/>
      <c r="G524" s="39"/>
      <c r="H524" s="122">
        <f t="shared" si="32"/>
        <v>0</v>
      </c>
      <c r="I524" s="28"/>
      <c r="J524" s="39"/>
    </row>
    <row r="525" spans="1:10" x14ac:dyDescent="0.35">
      <c r="A525" s="2">
        <f>IF(D525=List!$A$2,List!$B$2,IF(D525=List!$A$3,List!$B$3,IF(D525=List!$A$4,List!$B$4,IF(D525=List!$A$5,List!$B$5,IF(D525=List!$A$6,List!$B$6,IF(D525=List!$A$7,List!$B$7,IF(D525=List!$A$8,List!$B$8,IF(D525=List!$A$9,List!$B$9,IF(D525=List!$A$10,List!$B$10,IF(D525=List!$A$11,List!$B$11,IF(D525=List!$A$12,List!$B$12,IF(D525=List!$A$13,List!$B$13,IF(D525=List!$A$14,List!$B$14,IF(D525=List!$A$15,List!$B$15,IF(D525=List!$A$16,List!$B$16,IF(D525=List!$A$17,List!$B$17,0))))))))))))))))</f>
        <v>0</v>
      </c>
      <c r="B525" s="10" t="str">
        <f t="shared" si="31"/>
        <v>0</v>
      </c>
      <c r="C525" s="55"/>
      <c r="D525" s="57"/>
      <c r="E525" s="39"/>
      <c r="F525" s="39"/>
      <c r="G525" s="39"/>
      <c r="H525" s="122">
        <f t="shared" si="32"/>
        <v>0</v>
      </c>
      <c r="I525" s="28"/>
      <c r="J525" s="39"/>
    </row>
    <row r="526" spans="1:10" x14ac:dyDescent="0.35">
      <c r="A526" s="2">
        <f>IF(D526=List!$A$2,List!$B$2,IF(D526=List!$A$3,List!$B$3,IF(D526=List!$A$4,List!$B$4,IF(D526=List!$A$5,List!$B$5,IF(D526=List!$A$6,List!$B$6,IF(D526=List!$A$7,List!$B$7,IF(D526=List!$A$8,List!$B$8,IF(D526=List!$A$9,List!$B$9,IF(D526=List!$A$10,List!$B$10,IF(D526=List!$A$11,List!$B$11,IF(D526=List!$A$12,List!$B$12,IF(D526=List!$A$13,List!$B$13,IF(D526=List!$A$14,List!$B$14,IF(D526=List!$A$15,List!$B$15,IF(D526=List!$A$16,List!$B$16,IF(D526=List!$A$17,List!$B$17,0))))))))))))))))</f>
        <v>0</v>
      </c>
      <c r="B526" s="10" t="str">
        <f t="shared" si="31"/>
        <v>0</v>
      </c>
      <c r="C526" s="55"/>
      <c r="D526" s="57"/>
      <c r="E526" s="39"/>
      <c r="F526" s="39"/>
      <c r="G526" s="39"/>
      <c r="H526" s="122">
        <f t="shared" si="32"/>
        <v>0</v>
      </c>
      <c r="I526" s="28"/>
      <c r="J526" s="39"/>
    </row>
    <row r="527" spans="1:10" x14ac:dyDescent="0.35">
      <c r="A527" s="2">
        <f>IF(D527=List!$A$2,List!$B$2,IF(D527=List!$A$3,List!$B$3,IF(D527=List!$A$4,List!$B$4,IF(D527=List!$A$5,List!$B$5,IF(D527=List!$A$6,List!$B$6,IF(D527=List!$A$7,List!$B$7,IF(D527=List!$A$8,List!$B$8,IF(D527=List!$A$9,List!$B$9,IF(D527=List!$A$10,List!$B$10,IF(D527=List!$A$11,List!$B$11,IF(D527=List!$A$12,List!$B$12,IF(D527=List!$A$13,List!$B$13,IF(D527=List!$A$14,List!$B$14,IF(D527=List!$A$15,List!$B$15,IF(D527=List!$A$16,List!$B$16,IF(D527=List!$A$17,List!$B$17,0))))))))))))))))</f>
        <v>0</v>
      </c>
      <c r="B527" s="10" t="str">
        <f t="shared" ref="B527:B559" si="33">+CONCATENATE(C527,A527)</f>
        <v>0</v>
      </c>
      <c r="C527" s="55"/>
      <c r="D527" s="57"/>
      <c r="E527" s="39"/>
      <c r="F527" s="39"/>
      <c r="G527" s="39"/>
      <c r="H527" s="122">
        <f t="shared" ref="H527:H559" si="34">I527*1000</f>
        <v>0</v>
      </c>
      <c r="I527" s="28"/>
      <c r="J527" s="39"/>
    </row>
    <row r="528" spans="1:10" x14ac:dyDescent="0.35">
      <c r="A528" s="2">
        <f>IF(D528=List!$A$2,List!$B$2,IF(D528=List!$A$3,List!$B$3,IF(D528=List!$A$4,List!$B$4,IF(D528=List!$A$5,List!$B$5,IF(D528=List!$A$6,List!$B$6,IF(D528=List!$A$7,List!$B$7,IF(D528=List!$A$8,List!$B$8,IF(D528=List!$A$9,List!$B$9,IF(D528=List!$A$10,List!$B$10,IF(D528=List!$A$11,List!$B$11,IF(D528=List!$A$12,List!$B$12,IF(D528=List!$A$13,List!$B$13,IF(D528=List!$A$14,List!$B$14,IF(D528=List!$A$15,List!$B$15,IF(D528=List!$A$16,List!$B$16,IF(D528=List!$A$17,List!$B$17,0))))))))))))))))</f>
        <v>0</v>
      </c>
      <c r="B528" s="10" t="str">
        <f t="shared" si="33"/>
        <v>0</v>
      </c>
      <c r="C528" s="55"/>
      <c r="D528" s="57"/>
      <c r="E528" s="39"/>
      <c r="F528" s="39"/>
      <c r="G528" s="39"/>
      <c r="H528" s="122">
        <f t="shared" si="34"/>
        <v>0</v>
      </c>
      <c r="I528" s="28"/>
      <c r="J528" s="39"/>
    </row>
    <row r="529" spans="1:10" x14ac:dyDescent="0.35">
      <c r="A529" s="2">
        <f>IF(D529=List!$A$2,List!$B$2,IF(D529=List!$A$3,List!$B$3,IF(D529=List!$A$4,List!$B$4,IF(D529=List!$A$5,List!$B$5,IF(D529=List!$A$6,List!$B$6,IF(D529=List!$A$7,List!$B$7,IF(D529=List!$A$8,List!$B$8,IF(D529=List!$A$9,List!$B$9,IF(D529=List!$A$10,List!$B$10,IF(D529=List!$A$11,List!$B$11,IF(D529=List!$A$12,List!$B$12,IF(D529=List!$A$13,List!$B$13,IF(D529=List!$A$14,List!$B$14,IF(D529=List!$A$15,List!$B$15,IF(D529=List!$A$16,List!$B$16,IF(D529=List!$A$17,List!$B$17,0))))))))))))))))</f>
        <v>0</v>
      </c>
      <c r="B529" s="10" t="str">
        <f t="shared" si="33"/>
        <v>0</v>
      </c>
      <c r="C529" s="55"/>
      <c r="D529" s="57"/>
      <c r="E529" s="39"/>
      <c r="F529" s="39"/>
      <c r="G529" s="39"/>
      <c r="H529" s="122">
        <f t="shared" si="34"/>
        <v>0</v>
      </c>
      <c r="I529" s="28"/>
      <c r="J529" s="39"/>
    </row>
    <row r="530" spans="1:10" x14ac:dyDescent="0.35">
      <c r="A530" s="2">
        <f>IF(D530=List!$A$2,List!$B$2,IF(D530=List!$A$3,List!$B$3,IF(D530=List!$A$4,List!$B$4,IF(D530=List!$A$5,List!$B$5,IF(D530=List!$A$6,List!$B$6,IF(D530=List!$A$7,List!$B$7,IF(D530=List!$A$8,List!$B$8,IF(D530=List!$A$9,List!$B$9,IF(D530=List!$A$10,List!$B$10,IF(D530=List!$A$11,List!$B$11,IF(D530=List!$A$12,List!$B$12,IF(D530=List!$A$13,List!$B$13,IF(D530=List!$A$14,List!$B$14,IF(D530=List!$A$15,List!$B$15,IF(D530=List!$A$16,List!$B$16,IF(D530=List!$A$17,List!$B$17,0))))))))))))))))</f>
        <v>0</v>
      </c>
      <c r="B530" s="10" t="str">
        <f t="shared" si="33"/>
        <v>0</v>
      </c>
      <c r="C530" s="55"/>
      <c r="D530" s="57"/>
      <c r="E530" s="39"/>
      <c r="F530" s="39"/>
      <c r="G530" s="39"/>
      <c r="H530" s="122">
        <f t="shared" si="34"/>
        <v>0</v>
      </c>
      <c r="I530" s="28"/>
      <c r="J530" s="39"/>
    </row>
    <row r="531" spans="1:10" x14ac:dyDescent="0.35">
      <c r="A531" s="2">
        <f>IF(D531=List!$A$2,List!$B$2,IF(D531=List!$A$3,List!$B$3,IF(D531=List!$A$4,List!$B$4,IF(D531=List!$A$5,List!$B$5,IF(D531=List!$A$6,List!$B$6,IF(D531=List!$A$7,List!$B$7,IF(D531=List!$A$8,List!$B$8,IF(D531=List!$A$9,List!$B$9,IF(D531=List!$A$10,List!$B$10,IF(D531=List!$A$11,List!$B$11,IF(D531=List!$A$12,List!$B$12,IF(D531=List!$A$13,List!$B$13,IF(D531=List!$A$14,List!$B$14,IF(D531=List!$A$15,List!$B$15,IF(D531=List!$A$16,List!$B$16,IF(D531=List!$A$17,List!$B$17,0))))))))))))))))</f>
        <v>0</v>
      </c>
      <c r="B531" s="10" t="str">
        <f t="shared" si="33"/>
        <v>0</v>
      </c>
      <c r="C531" s="55"/>
      <c r="D531" s="57"/>
      <c r="E531" s="39"/>
      <c r="F531" s="39"/>
      <c r="G531" s="39"/>
      <c r="H531" s="122">
        <f t="shared" si="34"/>
        <v>0</v>
      </c>
      <c r="I531" s="28"/>
      <c r="J531" s="39"/>
    </row>
    <row r="532" spans="1:10" x14ac:dyDescent="0.35">
      <c r="A532" s="2">
        <f>IF(D532=List!$A$2,List!$B$2,IF(D532=List!$A$3,List!$B$3,IF(D532=List!$A$4,List!$B$4,IF(D532=List!$A$5,List!$B$5,IF(D532=List!$A$6,List!$B$6,IF(D532=List!$A$7,List!$B$7,IF(D532=List!$A$8,List!$B$8,IF(D532=List!$A$9,List!$B$9,IF(D532=List!$A$10,List!$B$10,IF(D532=List!$A$11,List!$B$11,IF(D532=List!$A$12,List!$B$12,IF(D532=List!$A$13,List!$B$13,IF(D532=List!$A$14,List!$B$14,IF(D532=List!$A$15,List!$B$15,IF(D532=List!$A$16,List!$B$16,IF(D532=List!$A$17,List!$B$17,0))))))))))))))))</f>
        <v>0</v>
      </c>
      <c r="B532" s="10" t="str">
        <f t="shared" si="33"/>
        <v>0</v>
      </c>
      <c r="C532" s="55"/>
      <c r="D532" s="57"/>
      <c r="E532" s="39"/>
      <c r="F532" s="39"/>
      <c r="G532" s="39"/>
      <c r="H532" s="122">
        <f t="shared" si="34"/>
        <v>0</v>
      </c>
      <c r="I532" s="28"/>
      <c r="J532" s="39"/>
    </row>
    <row r="533" spans="1:10" x14ac:dyDescent="0.35">
      <c r="A533" s="2">
        <f>IF(D533=List!$A$2,List!$B$2,IF(D533=List!$A$3,List!$B$3,IF(D533=List!$A$4,List!$B$4,IF(D533=List!$A$5,List!$B$5,IF(D533=List!$A$6,List!$B$6,IF(D533=List!$A$7,List!$B$7,IF(D533=List!$A$8,List!$B$8,IF(D533=List!$A$9,List!$B$9,IF(D533=List!$A$10,List!$B$10,IF(D533=List!$A$11,List!$B$11,IF(D533=List!$A$12,List!$B$12,IF(D533=List!$A$13,List!$B$13,IF(D533=List!$A$14,List!$B$14,IF(D533=List!$A$15,List!$B$15,IF(D533=List!$A$16,List!$B$16,IF(D533=List!$A$17,List!$B$17,0))))))))))))))))</f>
        <v>0</v>
      </c>
      <c r="B533" s="10" t="str">
        <f t="shared" si="33"/>
        <v>0</v>
      </c>
      <c r="C533" s="55"/>
      <c r="D533" s="57"/>
      <c r="E533" s="39"/>
      <c r="F533" s="39"/>
      <c r="G533" s="39"/>
      <c r="H533" s="122">
        <f t="shared" si="34"/>
        <v>0</v>
      </c>
      <c r="I533" s="28"/>
      <c r="J533" s="39"/>
    </row>
    <row r="534" spans="1:10" x14ac:dyDescent="0.35">
      <c r="A534" s="2">
        <f>IF(D534=List!$A$2,List!$B$2,IF(D534=List!$A$3,List!$B$3,IF(D534=List!$A$4,List!$B$4,IF(D534=List!$A$5,List!$B$5,IF(D534=List!$A$6,List!$B$6,IF(D534=List!$A$7,List!$B$7,IF(D534=List!$A$8,List!$B$8,IF(D534=List!$A$9,List!$B$9,IF(D534=List!$A$10,List!$B$10,IF(D534=List!$A$11,List!$B$11,IF(D534=List!$A$12,List!$B$12,IF(D534=List!$A$13,List!$B$13,IF(D534=List!$A$14,List!$B$14,IF(D534=List!$A$15,List!$B$15,IF(D534=List!$A$16,List!$B$16,IF(D534=List!$A$17,List!$B$17,0))))))))))))))))</f>
        <v>0</v>
      </c>
      <c r="B534" s="10" t="str">
        <f t="shared" si="33"/>
        <v>0</v>
      </c>
      <c r="C534" s="55"/>
      <c r="D534" s="57"/>
      <c r="E534" s="39"/>
      <c r="F534" s="39"/>
      <c r="G534" s="39"/>
      <c r="H534" s="122">
        <f t="shared" si="34"/>
        <v>0</v>
      </c>
      <c r="I534" s="28"/>
      <c r="J534" s="39"/>
    </row>
    <row r="535" spans="1:10" x14ac:dyDescent="0.35">
      <c r="A535" s="2">
        <f>IF(D535=List!$A$2,List!$B$2,IF(D535=List!$A$3,List!$B$3,IF(D535=List!$A$4,List!$B$4,IF(D535=List!$A$5,List!$B$5,IF(D535=List!$A$6,List!$B$6,IF(D535=List!$A$7,List!$B$7,IF(D535=List!$A$8,List!$B$8,IF(D535=List!$A$9,List!$B$9,IF(D535=List!$A$10,List!$B$10,IF(D535=List!$A$11,List!$B$11,IF(D535=List!$A$12,List!$B$12,IF(D535=List!$A$13,List!$B$13,IF(D535=List!$A$14,List!$B$14,IF(D535=List!$A$15,List!$B$15,IF(D535=List!$A$16,List!$B$16,IF(D535=List!$A$17,List!$B$17,0))))))))))))))))</f>
        <v>0</v>
      </c>
      <c r="B535" s="10" t="str">
        <f t="shared" si="33"/>
        <v>0</v>
      </c>
      <c r="C535" s="55"/>
      <c r="D535" s="57"/>
      <c r="E535" s="39"/>
      <c r="F535" s="39"/>
      <c r="G535" s="39"/>
      <c r="H535" s="122">
        <f t="shared" si="34"/>
        <v>0</v>
      </c>
      <c r="I535" s="28"/>
      <c r="J535" s="39"/>
    </row>
    <row r="536" spans="1:10" x14ac:dyDescent="0.35">
      <c r="A536" s="2">
        <f>IF(D536=List!$A$2,List!$B$2,IF(D536=List!$A$3,List!$B$3,IF(D536=List!$A$4,List!$B$4,IF(D536=List!$A$5,List!$B$5,IF(D536=List!$A$6,List!$B$6,IF(D536=List!$A$7,List!$B$7,IF(D536=List!$A$8,List!$B$8,IF(D536=List!$A$9,List!$B$9,IF(D536=List!$A$10,List!$B$10,IF(D536=List!$A$11,List!$B$11,IF(D536=List!$A$12,List!$B$12,IF(D536=List!$A$13,List!$B$13,IF(D536=List!$A$14,List!$B$14,IF(D536=List!$A$15,List!$B$15,IF(D536=List!$A$16,List!$B$16,IF(D536=List!$A$17,List!$B$17,0))))))))))))))))</f>
        <v>0</v>
      </c>
      <c r="B536" s="10" t="str">
        <f t="shared" si="33"/>
        <v>0</v>
      </c>
      <c r="C536" s="55"/>
      <c r="D536" s="57"/>
      <c r="E536" s="39"/>
      <c r="F536" s="39"/>
      <c r="G536" s="39"/>
      <c r="H536" s="122">
        <f t="shared" si="34"/>
        <v>0</v>
      </c>
      <c r="I536" s="28"/>
      <c r="J536" s="39"/>
    </row>
    <row r="537" spans="1:10" x14ac:dyDescent="0.35">
      <c r="A537" s="2">
        <f>IF(D537=List!$A$2,List!$B$2,IF(D537=List!$A$3,List!$B$3,IF(D537=List!$A$4,List!$B$4,IF(D537=List!$A$5,List!$B$5,IF(D537=List!$A$6,List!$B$6,IF(D537=List!$A$7,List!$B$7,IF(D537=List!$A$8,List!$B$8,IF(D537=List!$A$9,List!$B$9,IF(D537=List!$A$10,List!$B$10,IF(D537=List!$A$11,List!$B$11,IF(D537=List!$A$12,List!$B$12,IF(D537=List!$A$13,List!$B$13,IF(D537=List!$A$14,List!$B$14,IF(D537=List!$A$15,List!$B$15,IF(D537=List!$A$16,List!$B$16,IF(D537=List!$A$17,List!$B$17,0))))))))))))))))</f>
        <v>0</v>
      </c>
      <c r="B537" s="10" t="str">
        <f t="shared" si="33"/>
        <v>0</v>
      </c>
      <c r="C537" s="55"/>
      <c r="D537" s="57"/>
      <c r="E537" s="39"/>
      <c r="F537" s="39"/>
      <c r="G537" s="39"/>
      <c r="H537" s="122">
        <f t="shared" si="34"/>
        <v>0</v>
      </c>
      <c r="I537" s="28"/>
      <c r="J537" s="39"/>
    </row>
    <row r="538" spans="1:10" x14ac:dyDescent="0.35">
      <c r="A538" s="2">
        <f>IF(D538=List!$A$2,List!$B$2,IF(D538=List!$A$3,List!$B$3,IF(D538=List!$A$4,List!$B$4,IF(D538=List!$A$5,List!$B$5,IF(D538=List!$A$6,List!$B$6,IF(D538=List!$A$7,List!$B$7,IF(D538=List!$A$8,List!$B$8,IF(D538=List!$A$9,List!$B$9,IF(D538=List!$A$10,List!$B$10,IF(D538=List!$A$11,List!$B$11,IF(D538=List!$A$12,List!$B$12,IF(D538=List!$A$13,List!$B$13,IF(D538=List!$A$14,List!$B$14,IF(D538=List!$A$15,List!$B$15,IF(D538=List!$A$16,List!$B$16,IF(D538=List!$A$17,List!$B$17,0))))))))))))))))</f>
        <v>0</v>
      </c>
      <c r="B538" s="10" t="str">
        <f t="shared" si="33"/>
        <v>0</v>
      </c>
      <c r="C538" s="55"/>
      <c r="D538" s="57"/>
      <c r="E538" s="39"/>
      <c r="F538" s="39"/>
      <c r="G538" s="39"/>
      <c r="H538" s="122">
        <f t="shared" si="34"/>
        <v>0</v>
      </c>
      <c r="I538" s="28"/>
      <c r="J538" s="39"/>
    </row>
    <row r="539" spans="1:10" x14ac:dyDescent="0.35">
      <c r="A539" s="2">
        <f>IF(D539=List!$A$2,List!$B$2,IF(D539=List!$A$3,List!$B$3,IF(D539=List!$A$4,List!$B$4,IF(D539=List!$A$5,List!$B$5,IF(D539=List!$A$6,List!$B$6,IF(D539=List!$A$7,List!$B$7,IF(D539=List!$A$8,List!$B$8,IF(D539=List!$A$9,List!$B$9,IF(D539=List!$A$10,List!$B$10,IF(D539=List!$A$11,List!$B$11,IF(D539=List!$A$12,List!$B$12,IF(D539=List!$A$13,List!$B$13,IF(D539=List!$A$14,List!$B$14,IF(D539=List!$A$15,List!$B$15,IF(D539=List!$A$16,List!$B$16,IF(D539=List!$A$17,List!$B$17,0))))))))))))))))</f>
        <v>0</v>
      </c>
      <c r="B539" s="10" t="str">
        <f t="shared" si="33"/>
        <v>0</v>
      </c>
      <c r="C539" s="55"/>
      <c r="D539" s="57"/>
      <c r="E539" s="39"/>
      <c r="F539" s="39"/>
      <c r="G539" s="39"/>
      <c r="H539" s="122">
        <f t="shared" si="34"/>
        <v>0</v>
      </c>
      <c r="I539" s="28"/>
      <c r="J539" s="39"/>
    </row>
    <row r="540" spans="1:10" x14ac:dyDescent="0.35">
      <c r="A540" s="2">
        <f>IF(D540=List!$A$2,List!$B$2,IF(D540=List!$A$3,List!$B$3,IF(D540=List!$A$4,List!$B$4,IF(D540=List!$A$5,List!$B$5,IF(D540=List!$A$6,List!$B$6,IF(D540=List!$A$7,List!$B$7,IF(D540=List!$A$8,List!$B$8,IF(D540=List!$A$9,List!$B$9,IF(D540=List!$A$10,List!$B$10,IF(D540=List!$A$11,List!$B$11,IF(D540=List!$A$12,List!$B$12,IF(D540=List!$A$13,List!$B$13,IF(D540=List!$A$14,List!$B$14,IF(D540=List!$A$15,List!$B$15,IF(D540=List!$A$16,List!$B$16,IF(D540=List!$A$17,List!$B$17,0))))))))))))))))</f>
        <v>0</v>
      </c>
      <c r="B540" s="10" t="str">
        <f t="shared" si="33"/>
        <v>0</v>
      </c>
      <c r="C540" s="55"/>
      <c r="D540" s="57"/>
      <c r="E540" s="39"/>
      <c r="F540" s="39"/>
      <c r="G540" s="39"/>
      <c r="H540" s="122">
        <f t="shared" si="34"/>
        <v>0</v>
      </c>
      <c r="I540" s="28"/>
      <c r="J540" s="39"/>
    </row>
    <row r="541" spans="1:10" x14ac:dyDescent="0.35">
      <c r="A541" s="2">
        <f>IF(D541=List!$A$2,List!$B$2,IF(D541=List!$A$3,List!$B$3,IF(D541=List!$A$4,List!$B$4,IF(D541=List!$A$5,List!$B$5,IF(D541=List!$A$6,List!$B$6,IF(D541=List!$A$7,List!$B$7,IF(D541=List!$A$8,List!$B$8,IF(D541=List!$A$9,List!$B$9,IF(D541=List!$A$10,List!$B$10,IF(D541=List!$A$11,List!$B$11,IF(D541=List!$A$12,List!$B$12,IF(D541=List!$A$13,List!$B$13,IF(D541=List!$A$14,List!$B$14,IF(D541=List!$A$15,List!$B$15,IF(D541=List!$A$16,List!$B$16,IF(D541=List!$A$17,List!$B$17,0))))))))))))))))</f>
        <v>0</v>
      </c>
      <c r="B541" s="10" t="str">
        <f t="shared" si="33"/>
        <v>0</v>
      </c>
      <c r="C541" s="55"/>
      <c r="D541" s="57"/>
      <c r="E541" s="39"/>
      <c r="F541" s="39"/>
      <c r="G541" s="39"/>
      <c r="H541" s="122">
        <f t="shared" si="34"/>
        <v>0</v>
      </c>
      <c r="I541" s="28"/>
      <c r="J541" s="39"/>
    </row>
    <row r="542" spans="1:10" x14ac:dyDescent="0.35">
      <c r="A542" s="2">
        <f>IF(D542=List!$A$2,List!$B$2,IF(D542=List!$A$3,List!$B$3,IF(D542=List!$A$4,List!$B$4,IF(D542=List!$A$5,List!$B$5,IF(D542=List!$A$6,List!$B$6,IF(D542=List!$A$7,List!$B$7,IF(D542=List!$A$8,List!$B$8,IF(D542=List!$A$9,List!$B$9,IF(D542=List!$A$10,List!$B$10,IF(D542=List!$A$11,List!$B$11,IF(D542=List!$A$12,List!$B$12,IF(D542=List!$A$13,List!$B$13,IF(D542=List!$A$14,List!$B$14,IF(D542=List!$A$15,List!$B$15,IF(D542=List!$A$16,List!$B$16,IF(D542=List!$A$17,List!$B$17,0))))))))))))))))</f>
        <v>0</v>
      </c>
      <c r="B542" s="10" t="str">
        <f t="shared" si="33"/>
        <v>0</v>
      </c>
      <c r="C542" s="55"/>
      <c r="D542" s="57"/>
      <c r="E542" s="39"/>
      <c r="F542" s="39"/>
      <c r="G542" s="39"/>
      <c r="H542" s="122">
        <f t="shared" si="34"/>
        <v>0</v>
      </c>
      <c r="I542" s="28"/>
      <c r="J542" s="39"/>
    </row>
    <row r="543" spans="1:10" x14ac:dyDescent="0.35">
      <c r="A543" s="2">
        <f>IF(D543=List!$A$2,List!$B$2,IF(D543=List!$A$3,List!$B$3,IF(D543=List!$A$4,List!$B$4,IF(D543=List!$A$5,List!$B$5,IF(D543=List!$A$6,List!$B$6,IF(D543=List!$A$7,List!$B$7,IF(D543=List!$A$8,List!$B$8,IF(D543=List!$A$9,List!$B$9,IF(D543=List!$A$10,List!$B$10,IF(D543=List!$A$11,List!$B$11,IF(D543=List!$A$12,List!$B$12,IF(D543=List!$A$13,List!$B$13,IF(D543=List!$A$14,List!$B$14,IF(D543=List!$A$15,List!$B$15,IF(D543=List!$A$16,List!$B$16,IF(D543=List!$A$17,List!$B$17,0))))))))))))))))</f>
        <v>0</v>
      </c>
      <c r="B543" s="10" t="str">
        <f t="shared" si="33"/>
        <v>0</v>
      </c>
      <c r="C543" s="55"/>
      <c r="D543" s="57"/>
      <c r="E543" s="39"/>
      <c r="F543" s="39"/>
      <c r="G543" s="39"/>
      <c r="H543" s="122">
        <f t="shared" si="34"/>
        <v>0</v>
      </c>
      <c r="I543" s="28"/>
      <c r="J543" s="39"/>
    </row>
    <row r="544" spans="1:10" x14ac:dyDescent="0.35">
      <c r="A544" s="2">
        <f>IF(D544=List!$A$2,List!$B$2,IF(D544=List!$A$3,List!$B$3,IF(D544=List!$A$4,List!$B$4,IF(D544=List!$A$5,List!$B$5,IF(D544=List!$A$6,List!$B$6,IF(D544=List!$A$7,List!$B$7,IF(D544=List!$A$8,List!$B$8,IF(D544=List!$A$9,List!$B$9,IF(D544=List!$A$10,List!$B$10,IF(D544=List!$A$11,List!$B$11,IF(D544=List!$A$12,List!$B$12,IF(D544=List!$A$13,List!$B$13,IF(D544=List!$A$14,List!$B$14,IF(D544=List!$A$15,List!$B$15,IF(D544=List!$A$16,List!$B$16,IF(D544=List!$A$17,List!$B$17,0))))))))))))))))</f>
        <v>0</v>
      </c>
      <c r="B544" s="10" t="str">
        <f t="shared" si="33"/>
        <v>0</v>
      </c>
      <c r="C544" s="55"/>
      <c r="D544" s="57"/>
      <c r="E544" s="39"/>
      <c r="F544" s="39"/>
      <c r="G544" s="39"/>
      <c r="H544" s="122">
        <f t="shared" si="34"/>
        <v>0</v>
      </c>
      <c r="I544" s="28"/>
      <c r="J544" s="39"/>
    </row>
    <row r="545" spans="1:10" x14ac:dyDescent="0.35">
      <c r="A545" s="2">
        <f>IF(D545=List!$A$2,List!$B$2,IF(D545=List!$A$3,List!$B$3,IF(D545=List!$A$4,List!$B$4,IF(D545=List!$A$5,List!$B$5,IF(D545=List!$A$6,List!$B$6,IF(D545=List!$A$7,List!$B$7,IF(D545=List!$A$8,List!$B$8,IF(D545=List!$A$9,List!$B$9,IF(D545=List!$A$10,List!$B$10,IF(D545=List!$A$11,List!$B$11,IF(D545=List!$A$12,List!$B$12,IF(D545=List!$A$13,List!$B$13,IF(D545=List!$A$14,List!$B$14,IF(D545=List!$A$15,List!$B$15,IF(D545=List!$A$16,List!$B$16,IF(D545=List!$A$17,List!$B$17,0))))))))))))))))</f>
        <v>0</v>
      </c>
      <c r="B545" s="10" t="str">
        <f t="shared" si="33"/>
        <v>0</v>
      </c>
      <c r="C545" s="55"/>
      <c r="D545" s="57"/>
      <c r="E545" s="39"/>
      <c r="F545" s="39"/>
      <c r="G545" s="39"/>
      <c r="H545" s="122">
        <f t="shared" si="34"/>
        <v>0</v>
      </c>
      <c r="I545" s="28"/>
      <c r="J545" s="39"/>
    </row>
    <row r="546" spans="1:10" x14ac:dyDescent="0.35">
      <c r="A546" s="2">
        <f>IF(D546=List!$A$2,List!$B$2,IF(D546=List!$A$3,List!$B$3,IF(D546=List!$A$4,List!$B$4,IF(D546=List!$A$5,List!$B$5,IF(D546=List!$A$6,List!$B$6,IF(D546=List!$A$7,List!$B$7,IF(D546=List!$A$8,List!$B$8,IF(D546=List!$A$9,List!$B$9,IF(D546=List!$A$10,List!$B$10,IF(D546=List!$A$11,List!$B$11,IF(D546=List!$A$12,List!$B$12,IF(D546=List!$A$13,List!$B$13,IF(D546=List!$A$14,List!$B$14,IF(D546=List!$A$15,List!$B$15,IF(D546=List!$A$16,List!$B$16,IF(D546=List!$A$17,List!$B$17,0))))))))))))))))</f>
        <v>0</v>
      </c>
      <c r="B546" s="10" t="str">
        <f t="shared" si="33"/>
        <v>0</v>
      </c>
      <c r="C546" s="55"/>
      <c r="D546" s="57"/>
      <c r="E546" s="39"/>
      <c r="F546" s="39"/>
      <c r="G546" s="39"/>
      <c r="H546" s="122">
        <f t="shared" si="34"/>
        <v>0</v>
      </c>
      <c r="I546" s="28"/>
      <c r="J546" s="39"/>
    </row>
    <row r="547" spans="1:10" x14ac:dyDescent="0.35">
      <c r="A547" s="2">
        <f>IF(D547=List!$A$2,List!$B$2,IF(D547=List!$A$3,List!$B$3,IF(D547=List!$A$4,List!$B$4,IF(D547=List!$A$5,List!$B$5,IF(D547=List!$A$6,List!$B$6,IF(D547=List!$A$7,List!$B$7,IF(D547=List!$A$8,List!$B$8,IF(D547=List!$A$9,List!$B$9,IF(D547=List!$A$10,List!$B$10,IF(D547=List!$A$11,List!$B$11,IF(D547=List!$A$12,List!$B$12,IF(D547=List!$A$13,List!$B$13,IF(D547=List!$A$14,List!$B$14,IF(D547=List!$A$15,List!$B$15,IF(D547=List!$A$16,List!$B$16,IF(D547=List!$A$17,List!$B$17,0))))))))))))))))</f>
        <v>0</v>
      </c>
      <c r="B547" s="10" t="str">
        <f t="shared" si="33"/>
        <v>0</v>
      </c>
      <c r="C547" s="55"/>
      <c r="D547" s="57"/>
      <c r="E547" s="39"/>
      <c r="F547" s="39"/>
      <c r="G547" s="39"/>
      <c r="H547" s="122">
        <f t="shared" si="34"/>
        <v>0</v>
      </c>
      <c r="I547" s="28"/>
      <c r="J547" s="39"/>
    </row>
    <row r="548" spans="1:10" x14ac:dyDescent="0.35">
      <c r="A548" s="2">
        <f>IF(D548=List!$A$2,List!$B$2,IF(D548=List!$A$3,List!$B$3,IF(D548=List!$A$4,List!$B$4,IF(D548=List!$A$5,List!$B$5,IF(D548=List!$A$6,List!$B$6,IF(D548=List!$A$7,List!$B$7,IF(D548=List!$A$8,List!$B$8,IF(D548=List!$A$9,List!$B$9,IF(D548=List!$A$10,List!$B$10,IF(D548=List!$A$11,List!$B$11,IF(D548=List!$A$12,List!$B$12,IF(D548=List!$A$13,List!$B$13,IF(D548=List!$A$14,List!$B$14,IF(D548=List!$A$15,List!$B$15,IF(D548=List!$A$16,List!$B$16,IF(D548=List!$A$17,List!$B$17,0))))))))))))))))</f>
        <v>0</v>
      </c>
      <c r="B548" s="10" t="str">
        <f t="shared" si="33"/>
        <v>0</v>
      </c>
      <c r="C548" s="55"/>
      <c r="D548" s="57"/>
      <c r="E548" s="39"/>
      <c r="F548" s="39"/>
      <c r="G548" s="39"/>
      <c r="H548" s="122">
        <f t="shared" si="34"/>
        <v>0</v>
      </c>
      <c r="I548" s="28"/>
      <c r="J548" s="39"/>
    </row>
    <row r="549" spans="1:10" x14ac:dyDescent="0.35">
      <c r="A549" s="2">
        <f>IF(D549=List!$A$2,List!$B$2,IF(D549=List!$A$3,List!$B$3,IF(D549=List!$A$4,List!$B$4,IF(D549=List!$A$5,List!$B$5,IF(D549=List!$A$6,List!$B$6,IF(D549=List!$A$7,List!$B$7,IF(D549=List!$A$8,List!$B$8,IF(D549=List!$A$9,List!$B$9,IF(D549=List!$A$10,List!$B$10,IF(D549=List!$A$11,List!$B$11,IF(D549=List!$A$12,List!$B$12,IF(D549=List!$A$13,List!$B$13,IF(D549=List!$A$14,List!$B$14,IF(D549=List!$A$15,List!$B$15,IF(D549=List!$A$16,List!$B$16,IF(D549=List!$A$17,List!$B$17,0))))))))))))))))</f>
        <v>0</v>
      </c>
      <c r="B549" s="10" t="str">
        <f t="shared" si="33"/>
        <v>0</v>
      </c>
      <c r="C549" s="55"/>
      <c r="D549" s="57"/>
      <c r="E549" s="39"/>
      <c r="F549" s="39"/>
      <c r="G549" s="39"/>
      <c r="H549" s="122">
        <f t="shared" si="34"/>
        <v>0</v>
      </c>
      <c r="I549" s="28"/>
      <c r="J549" s="39"/>
    </row>
    <row r="550" spans="1:10" x14ac:dyDescent="0.35">
      <c r="A550" s="2">
        <f>IF(D550=List!$A$2,List!$B$2,IF(D550=List!$A$3,List!$B$3,IF(D550=List!$A$4,List!$B$4,IF(D550=List!$A$5,List!$B$5,IF(D550=List!$A$6,List!$B$6,IF(D550=List!$A$7,List!$B$7,IF(D550=List!$A$8,List!$B$8,IF(D550=List!$A$9,List!$B$9,IF(D550=List!$A$10,List!$B$10,IF(D550=List!$A$11,List!$B$11,IF(D550=List!$A$12,List!$B$12,IF(D550=List!$A$13,List!$B$13,IF(D550=List!$A$14,List!$B$14,IF(D550=List!$A$15,List!$B$15,IF(D550=List!$A$16,List!$B$16,IF(D550=List!$A$17,List!$B$17,0))))))))))))))))</f>
        <v>0</v>
      </c>
      <c r="B550" s="10" t="str">
        <f t="shared" si="33"/>
        <v>0</v>
      </c>
      <c r="C550" s="55"/>
      <c r="D550" s="57"/>
      <c r="E550" s="39"/>
      <c r="F550" s="39"/>
      <c r="G550" s="39"/>
      <c r="H550" s="122">
        <f t="shared" si="34"/>
        <v>0</v>
      </c>
      <c r="I550" s="28"/>
      <c r="J550" s="39"/>
    </row>
    <row r="551" spans="1:10" x14ac:dyDescent="0.35">
      <c r="A551" s="2">
        <f>IF(D551=List!$A$2,List!$B$2,IF(D551=List!$A$3,List!$B$3,IF(D551=List!$A$4,List!$B$4,IF(D551=List!$A$5,List!$B$5,IF(D551=List!$A$6,List!$B$6,IF(D551=List!$A$7,List!$B$7,IF(D551=List!$A$8,List!$B$8,IF(D551=List!$A$9,List!$B$9,IF(D551=List!$A$10,List!$B$10,IF(D551=List!$A$11,List!$B$11,IF(D551=List!$A$12,List!$B$12,IF(D551=List!$A$13,List!$B$13,IF(D551=List!$A$14,List!$B$14,IF(D551=List!$A$15,List!$B$15,IF(D551=List!$A$16,List!$B$16,IF(D551=List!$A$17,List!$B$17,0))))))))))))))))</f>
        <v>0</v>
      </c>
      <c r="B551" s="10" t="str">
        <f t="shared" si="33"/>
        <v>0</v>
      </c>
      <c r="C551" s="55"/>
      <c r="D551" s="57"/>
      <c r="E551" s="39"/>
      <c r="F551" s="39"/>
      <c r="G551" s="39"/>
      <c r="H551" s="122">
        <f t="shared" si="34"/>
        <v>0</v>
      </c>
      <c r="I551" s="28"/>
      <c r="J551" s="39"/>
    </row>
    <row r="552" spans="1:10" x14ac:dyDescent="0.35">
      <c r="A552" s="2">
        <f>IF(D552=List!$A$2,List!$B$2,IF(D552=List!$A$3,List!$B$3,IF(D552=List!$A$4,List!$B$4,IF(D552=List!$A$5,List!$B$5,IF(D552=List!$A$6,List!$B$6,IF(D552=List!$A$7,List!$B$7,IF(D552=List!$A$8,List!$B$8,IF(D552=List!$A$9,List!$B$9,IF(D552=List!$A$10,List!$B$10,IF(D552=List!$A$11,List!$B$11,IF(D552=List!$A$12,List!$B$12,IF(D552=List!$A$13,List!$B$13,IF(D552=List!$A$14,List!$B$14,IF(D552=List!$A$15,List!$B$15,IF(D552=List!$A$16,List!$B$16,IF(D552=List!$A$17,List!$B$17,0))))))))))))))))</f>
        <v>0</v>
      </c>
      <c r="B552" s="10" t="str">
        <f t="shared" si="33"/>
        <v>0</v>
      </c>
      <c r="C552" s="55"/>
      <c r="D552" s="57"/>
      <c r="E552" s="39"/>
      <c r="F552" s="39"/>
      <c r="G552" s="39"/>
      <c r="H552" s="122">
        <f t="shared" si="34"/>
        <v>0</v>
      </c>
      <c r="I552" s="28"/>
      <c r="J552" s="39"/>
    </row>
    <row r="553" spans="1:10" x14ac:dyDescent="0.35">
      <c r="A553" s="2">
        <f>IF(D553=List!$A$2,List!$B$2,IF(D553=List!$A$3,List!$B$3,IF(D553=List!$A$4,List!$B$4,IF(D553=List!$A$5,List!$B$5,IF(D553=List!$A$6,List!$B$6,IF(D553=List!$A$7,List!$B$7,IF(D553=List!$A$8,List!$B$8,IF(D553=List!$A$9,List!$B$9,IF(D553=List!$A$10,List!$B$10,IF(D553=List!$A$11,List!$B$11,IF(D553=List!$A$12,List!$B$12,IF(D553=List!$A$13,List!$B$13,IF(D553=List!$A$14,List!$B$14,IF(D553=List!$A$15,List!$B$15,IF(D553=List!$A$16,List!$B$16,IF(D553=List!$A$17,List!$B$17,0))))))))))))))))</f>
        <v>0</v>
      </c>
      <c r="B553" s="10" t="str">
        <f t="shared" si="33"/>
        <v>0</v>
      </c>
      <c r="C553" s="55"/>
      <c r="D553" s="57"/>
      <c r="E553" s="39"/>
      <c r="F553" s="39"/>
      <c r="G553" s="39"/>
      <c r="H553" s="122">
        <f t="shared" si="34"/>
        <v>0</v>
      </c>
      <c r="I553" s="28"/>
      <c r="J553" s="39"/>
    </row>
    <row r="554" spans="1:10" x14ac:dyDescent="0.35">
      <c r="A554" s="2">
        <f>IF(D554=List!$A$2,List!$B$2,IF(D554=List!$A$3,List!$B$3,IF(D554=List!$A$4,List!$B$4,IF(D554=List!$A$5,List!$B$5,IF(D554=List!$A$6,List!$B$6,IF(D554=List!$A$7,List!$B$7,IF(D554=List!$A$8,List!$B$8,IF(D554=List!$A$9,List!$B$9,IF(D554=List!$A$10,List!$B$10,IF(D554=List!$A$11,List!$B$11,IF(D554=List!$A$12,List!$B$12,IF(D554=List!$A$13,List!$B$13,IF(D554=List!$A$14,List!$B$14,IF(D554=List!$A$15,List!$B$15,IF(D554=List!$A$16,List!$B$16,IF(D554=List!$A$17,List!$B$17,0))))))))))))))))</f>
        <v>0</v>
      </c>
      <c r="B554" s="10" t="str">
        <f t="shared" si="33"/>
        <v>0</v>
      </c>
      <c r="C554" s="55"/>
      <c r="D554" s="57"/>
      <c r="E554" s="39"/>
      <c r="F554" s="39"/>
      <c r="G554" s="39"/>
      <c r="H554" s="122">
        <f t="shared" si="34"/>
        <v>0</v>
      </c>
      <c r="I554" s="28"/>
      <c r="J554" s="39"/>
    </row>
    <row r="555" spans="1:10" x14ac:dyDescent="0.35">
      <c r="A555" s="2">
        <f>IF(D555=List!$A$2,List!$B$2,IF(D555=List!$A$3,List!$B$3,IF(D555=List!$A$4,List!$B$4,IF(D555=List!$A$5,List!$B$5,IF(D555=List!$A$6,List!$B$6,IF(D555=List!$A$7,List!$B$7,IF(D555=List!$A$8,List!$B$8,IF(D555=List!$A$9,List!$B$9,IF(D555=List!$A$10,List!$B$10,IF(D555=List!$A$11,List!$B$11,IF(D555=List!$A$12,List!$B$12,IF(D555=List!$A$13,List!$B$13,IF(D555=List!$A$14,List!$B$14,IF(D555=List!$A$15,List!$B$15,IF(D555=List!$A$16,List!$B$16,IF(D555=List!$A$17,List!$B$17,0))))))))))))))))</f>
        <v>0</v>
      </c>
      <c r="B555" s="10" t="str">
        <f t="shared" si="33"/>
        <v>0</v>
      </c>
      <c r="C555" s="55"/>
      <c r="D555" s="57"/>
      <c r="E555" s="39"/>
      <c r="F555" s="39"/>
      <c r="G555" s="39"/>
      <c r="H555" s="122">
        <f t="shared" si="34"/>
        <v>0</v>
      </c>
      <c r="I555" s="28"/>
      <c r="J555" s="39"/>
    </row>
    <row r="556" spans="1:10" x14ac:dyDescent="0.35">
      <c r="A556" s="2">
        <f>IF(D556=List!$A$2,List!$B$2,IF(D556=List!$A$3,List!$B$3,IF(D556=List!$A$4,List!$B$4,IF(D556=List!$A$5,List!$B$5,IF(D556=List!$A$6,List!$B$6,IF(D556=List!$A$7,List!$B$7,IF(D556=List!$A$8,List!$B$8,IF(D556=List!$A$9,List!$B$9,IF(D556=List!$A$10,List!$B$10,IF(D556=List!$A$11,List!$B$11,IF(D556=List!$A$12,List!$B$12,IF(D556=List!$A$13,List!$B$13,IF(D556=List!$A$14,List!$B$14,IF(D556=List!$A$15,List!$B$15,IF(D556=List!$A$16,List!$B$16,IF(D556=List!$A$17,List!$B$17,0))))))))))))))))</f>
        <v>0</v>
      </c>
      <c r="B556" s="10" t="str">
        <f t="shared" si="33"/>
        <v>0</v>
      </c>
      <c r="C556" s="55"/>
      <c r="D556" s="57"/>
      <c r="E556" s="39"/>
      <c r="F556" s="39"/>
      <c r="G556" s="39"/>
      <c r="H556" s="122">
        <f t="shared" si="34"/>
        <v>0</v>
      </c>
      <c r="I556" s="28"/>
      <c r="J556" s="39"/>
    </row>
    <row r="557" spans="1:10" x14ac:dyDescent="0.35">
      <c r="A557" s="2">
        <f>IF(D557=List!$A$2,List!$B$2,IF(D557=List!$A$3,List!$B$3,IF(D557=List!$A$4,List!$B$4,IF(D557=List!$A$5,List!$B$5,IF(D557=List!$A$6,List!$B$6,IF(D557=List!$A$7,List!$B$7,IF(D557=List!$A$8,List!$B$8,IF(D557=List!$A$9,List!$B$9,IF(D557=List!$A$10,List!$B$10,IF(D557=List!$A$11,List!$B$11,IF(D557=List!$A$12,List!$B$12,IF(D557=List!$A$13,List!$B$13,IF(D557=List!$A$14,List!$B$14,IF(D557=List!$A$15,List!$B$15,IF(D557=List!$A$16,List!$B$16,IF(D557=List!$A$17,List!$B$17,0))))))))))))))))</f>
        <v>0</v>
      </c>
      <c r="B557" s="10" t="str">
        <f t="shared" si="33"/>
        <v>0</v>
      </c>
      <c r="C557" s="55"/>
      <c r="D557" s="57"/>
      <c r="E557" s="39"/>
      <c r="F557" s="39"/>
      <c r="G557" s="39"/>
      <c r="H557" s="122">
        <f t="shared" si="34"/>
        <v>0</v>
      </c>
      <c r="I557" s="28"/>
      <c r="J557" s="39"/>
    </row>
    <row r="558" spans="1:10" x14ac:dyDescent="0.35">
      <c r="A558" s="2">
        <f>IF(D558=List!$A$2,List!$B$2,IF(D558=List!$A$3,List!$B$3,IF(D558=List!$A$4,List!$B$4,IF(D558=List!$A$5,List!$B$5,IF(D558=List!$A$6,List!$B$6,IF(D558=List!$A$7,List!$B$7,IF(D558=List!$A$8,List!$B$8,IF(D558=List!$A$9,List!$B$9,IF(D558=List!$A$10,List!$B$10,IF(D558=List!$A$11,List!$B$11,IF(D558=List!$A$12,List!$B$12,IF(D558=List!$A$13,List!$B$13,IF(D558=List!$A$14,List!$B$14,IF(D558=List!$A$15,List!$B$15,IF(D558=List!$A$16,List!$B$16,IF(D558=List!$A$17,List!$B$17,0))))))))))))))))</f>
        <v>0</v>
      </c>
      <c r="B558" s="10" t="str">
        <f t="shared" si="33"/>
        <v>0</v>
      </c>
      <c r="C558" s="55"/>
      <c r="D558" s="57"/>
      <c r="E558" s="39"/>
      <c r="F558" s="39"/>
      <c r="G558" s="39"/>
      <c r="H558" s="122">
        <f t="shared" si="34"/>
        <v>0</v>
      </c>
      <c r="I558" s="28"/>
      <c r="J558" s="39"/>
    </row>
    <row r="559" spans="1:10" x14ac:dyDescent="0.35">
      <c r="A559" s="2">
        <f>IF(D559=List!$A$2,List!$B$2,IF(D559=List!$A$3,List!$B$3,IF(D559=List!$A$4,List!$B$4,IF(D559=List!$A$5,List!$B$5,IF(D559=List!$A$6,List!$B$6,IF(D559=List!$A$7,List!$B$7,IF(D559=List!$A$8,List!$B$8,IF(D559=List!$A$9,List!$B$9,IF(D559=List!$A$10,List!$B$10,IF(D559=List!$A$11,List!$B$11,IF(D559=List!$A$12,List!$B$12,IF(D559=List!$A$13,List!$B$13,IF(D559=List!$A$14,List!$B$14,IF(D559=List!$A$15,List!$B$15,IF(D559=List!$A$16,List!$B$16,IF(D559=List!$A$17,List!$B$17,0))))))))))))))))</f>
        <v>0</v>
      </c>
      <c r="B559" s="10" t="str">
        <f t="shared" si="33"/>
        <v>0</v>
      </c>
      <c r="C559" s="55"/>
      <c r="D559" s="57"/>
      <c r="E559" s="39"/>
      <c r="F559" s="39"/>
      <c r="G559" s="39"/>
      <c r="H559" s="122">
        <f t="shared" si="34"/>
        <v>0</v>
      </c>
      <c r="I559" s="28"/>
      <c r="J559" s="39"/>
    </row>
  </sheetData>
  <autoFilter ref="A2:J198"/>
  <dataValidations count="1">
    <dataValidation type="list" allowBlank="1" showInputMessage="1" sqref="D127:D130 D151:D154 D135:D146">
      <formula1>$F$5:$F$11</formula1>
    </dataValidation>
  </dataValidations>
  <pageMargins left="0.7" right="0.7" top="0.75" bottom="0.75" header="0.3" footer="0.3"/>
  <pageSetup paperSize="9" orientation="portrait" verticalDpi="3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List!$E$3:$E$7</xm:f>
          </x14:formula1>
          <xm:sqref>D147:D150 D123:D126 D4:D114 D155:D559</xm:sqref>
        </x14:dataValidation>
        <x14:dataValidation type="list" allowBlank="1" showInputMessage="1">
          <x14:formula1>
            <xm:f>List!$H$3:$H$9</xm:f>
          </x14:formula1>
          <xm:sqref>D131:D134</xm:sqref>
        </x14:dataValidation>
        <x14:dataValidation type="list" allowBlank="1" showInputMessage="1">
          <x14:formula1>
            <xm:f>List!$D$3:$D$9</xm:f>
          </x14:formula1>
          <xm:sqref>A4:A559</xm:sqref>
        </x14:dataValidation>
        <x14:dataValidation type="list" allowBlank="1" showInputMessage="1">
          <x14:formula1>
            <xm:f>List!$F$3:$F$10</xm:f>
          </x14:formula1>
          <xm:sqref>D115:D122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/>
  <dimension ref="A2:I436"/>
  <sheetViews>
    <sheetView workbookViewId="0">
      <pane xSplit="3" ySplit="3" topLeftCell="D328" activePane="bottomRight" state="frozen"/>
      <selection pane="topRight" activeCell="B1" sqref="B1"/>
      <selection pane="bottomLeft" activeCell="A4" sqref="A4"/>
      <selection pane="bottomRight" activeCell="D340" sqref="D340"/>
    </sheetView>
  </sheetViews>
  <sheetFormatPr defaultColWidth="8.81640625" defaultRowHeight="14.5" x14ac:dyDescent="0.35"/>
  <cols>
    <col min="1" max="1" width="2.26953125" customWidth="1"/>
    <col min="2" max="2" width="8.81640625" style="46" customWidth="1"/>
    <col min="3" max="3" width="13" customWidth="1"/>
    <col min="4" max="4" width="23.54296875" customWidth="1"/>
    <col min="5" max="5" width="16.54296875" customWidth="1"/>
    <col min="6" max="6" width="14.54296875" customWidth="1"/>
    <col min="7" max="7" width="14.54296875" hidden="1" customWidth="1"/>
    <col min="8" max="8" width="15" customWidth="1"/>
    <col min="9" max="9" width="25.7265625" customWidth="1"/>
  </cols>
  <sheetData>
    <row r="2" spans="1:9" x14ac:dyDescent="0.35">
      <c r="C2" s="37" t="s">
        <v>72</v>
      </c>
    </row>
    <row r="3" spans="1:9" x14ac:dyDescent="0.35">
      <c r="A3" s="58"/>
      <c r="B3" s="59" t="s">
        <v>75</v>
      </c>
      <c r="C3" s="22" t="s">
        <v>68</v>
      </c>
      <c r="D3" s="22" t="s">
        <v>67</v>
      </c>
      <c r="E3" s="22" t="s">
        <v>54</v>
      </c>
      <c r="F3" s="22" t="s">
        <v>55</v>
      </c>
      <c r="G3" s="22"/>
      <c r="H3" s="22" t="s">
        <v>56</v>
      </c>
      <c r="I3" s="22" t="s">
        <v>100</v>
      </c>
    </row>
    <row r="4" spans="1:9" x14ac:dyDescent="0.35">
      <c r="A4" s="2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B</v>
      </c>
      <c r="B4" s="10" t="str">
        <f t="shared" ref="B4:B35" si="0">+CONCATENATE(C4,A4)</f>
        <v>43427B</v>
      </c>
      <c r="C4" s="55">
        <v>43427</v>
      </c>
      <c r="D4" s="39" t="s">
        <v>77</v>
      </c>
      <c r="E4" s="39">
        <v>3</v>
      </c>
      <c r="F4" s="39">
        <v>870</v>
      </c>
      <c r="G4" s="39"/>
      <c r="H4" s="24">
        <f>F4*E4</f>
        <v>2610</v>
      </c>
      <c r="I4" s="39" t="s">
        <v>118</v>
      </c>
    </row>
    <row r="5" spans="1:9" x14ac:dyDescent="0.35">
      <c r="A5" s="2" t="str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C</v>
      </c>
      <c r="B5" s="10" t="str">
        <f t="shared" si="0"/>
        <v>43427C</v>
      </c>
      <c r="C5" s="55">
        <v>43427</v>
      </c>
      <c r="D5" s="39" t="s">
        <v>96</v>
      </c>
      <c r="E5" s="39">
        <v>3</v>
      </c>
      <c r="F5" s="39">
        <v>810</v>
      </c>
      <c r="G5" s="39"/>
      <c r="H5" s="24">
        <f>F5*E5</f>
        <v>2430</v>
      </c>
      <c r="I5" s="39" t="s">
        <v>118</v>
      </c>
    </row>
    <row r="6" spans="1:9" x14ac:dyDescent="0.35">
      <c r="A6" s="2" t="str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F</v>
      </c>
      <c r="B6" s="10" t="str">
        <f t="shared" si="0"/>
        <v>43427F</v>
      </c>
      <c r="C6" s="55">
        <v>43427</v>
      </c>
      <c r="D6" s="39" t="s">
        <v>94</v>
      </c>
      <c r="E6" s="39">
        <v>1</v>
      </c>
      <c r="F6" s="39">
        <v>1360</v>
      </c>
      <c r="G6" s="39"/>
      <c r="H6" s="24">
        <f>F6*E6</f>
        <v>1360</v>
      </c>
      <c r="I6" s="39" t="s">
        <v>118</v>
      </c>
    </row>
    <row r="7" spans="1:9" x14ac:dyDescent="0.35">
      <c r="A7" s="2" t="str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D</v>
      </c>
      <c r="B7" s="10" t="str">
        <f t="shared" si="0"/>
        <v>43427D</v>
      </c>
      <c r="C7" s="55">
        <v>43427</v>
      </c>
      <c r="D7" s="39" t="s">
        <v>63</v>
      </c>
      <c r="E7" s="39">
        <v>3</v>
      </c>
      <c r="F7" s="39">
        <v>420</v>
      </c>
      <c r="G7" s="39"/>
      <c r="H7" s="24">
        <f>F7*E7</f>
        <v>1260</v>
      </c>
      <c r="I7" s="39" t="s">
        <v>118</v>
      </c>
    </row>
    <row r="8" spans="1:9" x14ac:dyDescent="0.35">
      <c r="A8" s="2" t="str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B</v>
      </c>
      <c r="B8" s="10" t="str">
        <f t="shared" si="0"/>
        <v>43430B</v>
      </c>
      <c r="C8" s="55">
        <v>43430</v>
      </c>
      <c r="D8" s="39" t="s">
        <v>77</v>
      </c>
      <c r="E8" s="39">
        <v>3</v>
      </c>
      <c r="F8" s="39">
        <v>1500</v>
      </c>
      <c r="G8" s="39"/>
      <c r="H8" s="8">
        <f t="shared" ref="H8:H113" si="1">F8*E8</f>
        <v>4500</v>
      </c>
      <c r="I8" s="39" t="s">
        <v>118</v>
      </c>
    </row>
    <row r="9" spans="1:9" x14ac:dyDescent="0.35">
      <c r="A9" s="2" t="str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C</v>
      </c>
      <c r="B9" s="10" t="str">
        <f t="shared" si="0"/>
        <v>43430C</v>
      </c>
      <c r="C9" s="55">
        <v>43430</v>
      </c>
      <c r="D9" s="39" t="s">
        <v>96</v>
      </c>
      <c r="E9" s="39">
        <v>3</v>
      </c>
      <c r="F9" s="39">
        <v>960</v>
      </c>
      <c r="G9" s="39"/>
      <c r="H9" s="8">
        <f t="shared" si="1"/>
        <v>2880</v>
      </c>
      <c r="I9" s="39" t="s">
        <v>118</v>
      </c>
    </row>
    <row r="10" spans="1:9" x14ac:dyDescent="0.35">
      <c r="A10" s="2" t="str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D</v>
      </c>
      <c r="B10" s="10" t="str">
        <f t="shared" si="0"/>
        <v>43430D</v>
      </c>
      <c r="C10" s="55">
        <v>43430</v>
      </c>
      <c r="D10" s="39" t="s">
        <v>63</v>
      </c>
      <c r="E10" s="39">
        <v>3</v>
      </c>
      <c r="F10" s="39">
        <v>720</v>
      </c>
      <c r="G10" s="39"/>
      <c r="H10" s="8">
        <f t="shared" si="1"/>
        <v>2160</v>
      </c>
      <c r="I10" s="39" t="s">
        <v>118</v>
      </c>
    </row>
    <row r="11" spans="1:9" x14ac:dyDescent="0.35">
      <c r="A11" s="2" t="str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F</v>
      </c>
      <c r="B11" s="10" t="str">
        <f t="shared" si="0"/>
        <v>43430F</v>
      </c>
      <c r="C11" s="55">
        <v>43430</v>
      </c>
      <c r="D11" s="39" t="s">
        <v>94</v>
      </c>
      <c r="E11" s="39">
        <v>1</v>
      </c>
      <c r="F11" s="39">
        <v>1400</v>
      </c>
      <c r="G11" s="39"/>
      <c r="H11" s="8">
        <f t="shared" si="1"/>
        <v>1400</v>
      </c>
      <c r="I11" s="39" t="s">
        <v>118</v>
      </c>
    </row>
    <row r="12" spans="1:9" x14ac:dyDescent="0.35">
      <c r="A12" s="2" t="str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B</v>
      </c>
      <c r="B12" s="10" t="str">
        <f t="shared" si="0"/>
        <v>43431B</v>
      </c>
      <c r="C12" s="55">
        <v>43431</v>
      </c>
      <c r="D12" s="39" t="s">
        <v>77</v>
      </c>
      <c r="E12" s="39">
        <v>3</v>
      </c>
      <c r="F12" s="39">
        <v>1280</v>
      </c>
      <c r="G12" s="39"/>
      <c r="H12" s="8">
        <f t="shared" si="1"/>
        <v>3840</v>
      </c>
      <c r="I12" s="39" t="s">
        <v>118</v>
      </c>
    </row>
    <row r="13" spans="1:9" x14ac:dyDescent="0.35">
      <c r="A13" s="2" t="str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C</v>
      </c>
      <c r="B13" s="10" t="str">
        <f t="shared" si="0"/>
        <v>43431C</v>
      </c>
      <c r="C13" s="55">
        <v>43431</v>
      </c>
      <c r="D13" s="39" t="s">
        <v>96</v>
      </c>
      <c r="E13" s="39">
        <v>3</v>
      </c>
      <c r="F13" s="39">
        <v>1360</v>
      </c>
      <c r="G13" s="39"/>
      <c r="H13" s="8">
        <f t="shared" si="1"/>
        <v>4080</v>
      </c>
      <c r="I13" s="39" t="s">
        <v>118</v>
      </c>
    </row>
    <row r="14" spans="1:9" x14ac:dyDescent="0.35">
      <c r="A14" s="2" t="str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D</v>
      </c>
      <c r="B14" s="10" t="str">
        <f t="shared" si="0"/>
        <v>43431D</v>
      </c>
      <c r="C14" s="55">
        <v>43431</v>
      </c>
      <c r="D14" s="39" t="s">
        <v>63</v>
      </c>
      <c r="E14" s="39">
        <v>3</v>
      </c>
      <c r="F14" s="39">
        <v>680</v>
      </c>
      <c r="G14" s="39"/>
      <c r="H14" s="8">
        <f t="shared" si="1"/>
        <v>2040</v>
      </c>
      <c r="I14" s="39" t="s">
        <v>118</v>
      </c>
    </row>
    <row r="15" spans="1:9" x14ac:dyDescent="0.35">
      <c r="A15" s="2" t="str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F</v>
      </c>
      <c r="B15" s="10" t="str">
        <f t="shared" si="0"/>
        <v>43431F</v>
      </c>
      <c r="C15" s="55">
        <v>43431</v>
      </c>
      <c r="D15" s="39" t="s">
        <v>94</v>
      </c>
      <c r="E15" s="39">
        <v>1</v>
      </c>
      <c r="F15" s="39">
        <v>1640</v>
      </c>
      <c r="G15" s="39"/>
      <c r="H15" s="8">
        <f t="shared" si="1"/>
        <v>1640</v>
      </c>
      <c r="I15" s="39" t="s">
        <v>118</v>
      </c>
    </row>
    <row r="16" spans="1:9" x14ac:dyDescent="0.35">
      <c r="A16" s="2" t="str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H</v>
      </c>
      <c r="B16" s="10" t="str">
        <f t="shared" si="0"/>
        <v>43431H</v>
      </c>
      <c r="C16" s="55">
        <v>43431</v>
      </c>
      <c r="D16" s="39" t="s">
        <v>97</v>
      </c>
      <c r="E16" s="39">
        <v>10</v>
      </c>
      <c r="F16" s="39">
        <v>64</v>
      </c>
      <c r="G16" s="39"/>
      <c r="H16" s="24">
        <f t="shared" si="1"/>
        <v>640</v>
      </c>
      <c r="I16" s="39" t="s">
        <v>118</v>
      </c>
    </row>
    <row r="17" spans="1:9" x14ac:dyDescent="0.35">
      <c r="A17" s="2" t="str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I</v>
      </c>
      <c r="B17" s="10" t="str">
        <f t="shared" si="0"/>
        <v>43431I</v>
      </c>
      <c r="C17" s="55">
        <v>43431</v>
      </c>
      <c r="D17" s="39" t="s">
        <v>98</v>
      </c>
      <c r="E17" s="39">
        <v>10</v>
      </c>
      <c r="F17" s="39">
        <v>40</v>
      </c>
      <c r="G17" s="39"/>
      <c r="H17" s="24">
        <f t="shared" si="1"/>
        <v>400</v>
      </c>
      <c r="I17" s="39" t="s">
        <v>118</v>
      </c>
    </row>
    <row r="18" spans="1:9" x14ac:dyDescent="0.35">
      <c r="A18" s="2" t="str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B</v>
      </c>
      <c r="B18" s="10" t="str">
        <f t="shared" si="0"/>
        <v>43432B</v>
      </c>
      <c r="C18" s="55">
        <v>43432</v>
      </c>
      <c r="D18" s="39" t="s">
        <v>77</v>
      </c>
      <c r="E18" s="39">
        <v>3</v>
      </c>
      <c r="F18" s="39">
        <v>2000</v>
      </c>
      <c r="G18" s="39"/>
      <c r="H18" s="24">
        <f t="shared" si="1"/>
        <v>6000</v>
      </c>
      <c r="I18" s="39" t="s">
        <v>118</v>
      </c>
    </row>
    <row r="19" spans="1:9" x14ac:dyDescent="0.35">
      <c r="A19" s="2" t="str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C</v>
      </c>
      <c r="B19" s="10" t="str">
        <f t="shared" si="0"/>
        <v>43432C</v>
      </c>
      <c r="C19" s="55">
        <v>43432</v>
      </c>
      <c r="D19" s="39" t="s">
        <v>96</v>
      </c>
      <c r="E19" s="39">
        <v>3</v>
      </c>
      <c r="F19" s="39">
        <v>890</v>
      </c>
      <c r="G19" s="39"/>
      <c r="H19" s="24">
        <f t="shared" si="1"/>
        <v>2670</v>
      </c>
      <c r="I19" s="39" t="s">
        <v>118</v>
      </c>
    </row>
    <row r="20" spans="1:9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D</v>
      </c>
      <c r="B20" s="10" t="str">
        <f t="shared" si="0"/>
        <v>43432D</v>
      </c>
      <c r="C20" s="55">
        <v>43432</v>
      </c>
      <c r="D20" s="39" t="s">
        <v>63</v>
      </c>
      <c r="E20" s="39">
        <v>3</v>
      </c>
      <c r="F20" s="39">
        <v>530</v>
      </c>
      <c r="G20" s="39"/>
      <c r="H20" s="24">
        <f t="shared" si="1"/>
        <v>1590</v>
      </c>
      <c r="I20" s="39" t="s">
        <v>118</v>
      </c>
    </row>
    <row r="21" spans="1:9" x14ac:dyDescent="0.35">
      <c r="A21" s="2" t="str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F</v>
      </c>
      <c r="B21" s="10" t="str">
        <f t="shared" si="0"/>
        <v>43432F</v>
      </c>
      <c r="C21" s="55">
        <v>43432</v>
      </c>
      <c r="D21" s="39" t="s">
        <v>94</v>
      </c>
      <c r="E21" s="39">
        <v>1</v>
      </c>
      <c r="F21" s="39">
        <v>1520</v>
      </c>
      <c r="G21" s="39"/>
      <c r="H21" s="24">
        <f t="shared" si="1"/>
        <v>1520</v>
      </c>
      <c r="I21" s="39" t="s">
        <v>118</v>
      </c>
    </row>
    <row r="22" spans="1:9" x14ac:dyDescent="0.35">
      <c r="A22" s="2" t="str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B</v>
      </c>
      <c r="B22" s="10" t="str">
        <f t="shared" si="0"/>
        <v>43433B</v>
      </c>
      <c r="C22" s="55">
        <v>43433</v>
      </c>
      <c r="D22" s="39" t="s">
        <v>77</v>
      </c>
      <c r="E22" s="39">
        <v>3</v>
      </c>
      <c r="F22" s="39">
        <v>2000</v>
      </c>
      <c r="G22" s="39"/>
      <c r="H22" s="24">
        <f t="shared" si="1"/>
        <v>6000</v>
      </c>
      <c r="I22" s="39" t="s">
        <v>118</v>
      </c>
    </row>
    <row r="23" spans="1:9" x14ac:dyDescent="0.35">
      <c r="A23" s="2" t="str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C</v>
      </c>
      <c r="B23" s="10" t="str">
        <f t="shared" si="0"/>
        <v>43433C</v>
      </c>
      <c r="C23" s="55">
        <v>43433</v>
      </c>
      <c r="D23" s="39" t="s">
        <v>96</v>
      </c>
      <c r="E23" s="39">
        <v>3</v>
      </c>
      <c r="F23" s="39">
        <v>930</v>
      </c>
      <c r="G23" s="39"/>
      <c r="H23" s="24">
        <f t="shared" si="1"/>
        <v>2790</v>
      </c>
      <c r="I23" s="39" t="s">
        <v>118</v>
      </c>
    </row>
    <row r="24" spans="1:9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D</v>
      </c>
      <c r="B24" s="10" t="str">
        <f t="shared" si="0"/>
        <v>43433D</v>
      </c>
      <c r="C24" s="55">
        <v>43433</v>
      </c>
      <c r="D24" s="39" t="s">
        <v>63</v>
      </c>
      <c r="E24" s="39">
        <v>3</v>
      </c>
      <c r="F24" s="39">
        <v>628</v>
      </c>
      <c r="G24" s="39"/>
      <c r="H24" s="24">
        <f t="shared" si="1"/>
        <v>1884</v>
      </c>
      <c r="I24" s="39" t="s">
        <v>118</v>
      </c>
    </row>
    <row r="25" spans="1:9" x14ac:dyDescent="0.35">
      <c r="A25" s="2" t="str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F</v>
      </c>
      <c r="B25" s="10" t="str">
        <f t="shared" si="0"/>
        <v>43433F</v>
      </c>
      <c r="C25" s="55">
        <v>43433</v>
      </c>
      <c r="D25" s="39" t="s">
        <v>94</v>
      </c>
      <c r="E25" s="39">
        <v>1</v>
      </c>
      <c r="F25" s="39">
        <v>1400</v>
      </c>
      <c r="G25" s="39"/>
      <c r="H25" s="24">
        <f t="shared" si="1"/>
        <v>1400</v>
      </c>
      <c r="I25" s="39" t="s">
        <v>118</v>
      </c>
    </row>
    <row r="26" spans="1:9" x14ac:dyDescent="0.35">
      <c r="A26" s="2" t="str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H</v>
      </c>
      <c r="B26" s="10" t="str">
        <f t="shared" si="0"/>
        <v>43433H</v>
      </c>
      <c r="C26" s="55">
        <v>43433</v>
      </c>
      <c r="D26" s="39" t="s">
        <v>97</v>
      </c>
      <c r="E26" s="39">
        <v>1</v>
      </c>
      <c r="F26" s="39">
        <v>410</v>
      </c>
      <c r="G26" s="39"/>
      <c r="H26" s="24">
        <f t="shared" si="1"/>
        <v>410</v>
      </c>
      <c r="I26" s="39" t="s">
        <v>118</v>
      </c>
    </row>
    <row r="27" spans="1:9" x14ac:dyDescent="0.35">
      <c r="A27" s="2" t="str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I</v>
      </c>
      <c r="B27" s="10" t="str">
        <f t="shared" si="0"/>
        <v>43433I</v>
      </c>
      <c r="C27" s="55">
        <v>43433</v>
      </c>
      <c r="D27" s="39" t="s">
        <v>98</v>
      </c>
      <c r="E27" s="39">
        <v>1</v>
      </c>
      <c r="F27" s="39">
        <v>510</v>
      </c>
      <c r="G27" s="39"/>
      <c r="H27" s="24">
        <f t="shared" si="1"/>
        <v>510</v>
      </c>
      <c r="I27" s="39" t="s">
        <v>118</v>
      </c>
    </row>
    <row r="28" spans="1:9" x14ac:dyDescent="0.35">
      <c r="A28" s="2" t="str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G</v>
      </c>
      <c r="B28" s="10" t="str">
        <f t="shared" si="0"/>
        <v>43434G</v>
      </c>
      <c r="C28" s="55">
        <v>43434</v>
      </c>
      <c r="D28" s="39" t="s">
        <v>95</v>
      </c>
      <c r="E28" s="39">
        <v>1</v>
      </c>
      <c r="F28" s="39">
        <v>670</v>
      </c>
      <c r="G28" s="39"/>
      <c r="H28" s="24">
        <f t="shared" si="1"/>
        <v>670</v>
      </c>
      <c r="I28" s="39" t="s">
        <v>118</v>
      </c>
    </row>
    <row r="29" spans="1:9" x14ac:dyDescent="0.35">
      <c r="A29" s="2" t="str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H</v>
      </c>
      <c r="B29" s="10" t="str">
        <f t="shared" si="0"/>
        <v>43434H</v>
      </c>
      <c r="C29" s="55">
        <v>43434</v>
      </c>
      <c r="D29" s="39" t="s">
        <v>97</v>
      </c>
      <c r="E29" s="39">
        <v>1</v>
      </c>
      <c r="F29" s="39">
        <v>520</v>
      </c>
      <c r="G29" s="39"/>
      <c r="H29" s="24">
        <f t="shared" si="1"/>
        <v>520</v>
      </c>
      <c r="I29" s="39" t="s">
        <v>118</v>
      </c>
    </row>
    <row r="30" spans="1:9" x14ac:dyDescent="0.35">
      <c r="A30" s="2" t="str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I</v>
      </c>
      <c r="B30" s="10" t="str">
        <f t="shared" si="0"/>
        <v>43434I</v>
      </c>
      <c r="C30" s="55">
        <v>43434</v>
      </c>
      <c r="D30" s="39" t="s">
        <v>98</v>
      </c>
      <c r="E30" s="39">
        <v>1</v>
      </c>
      <c r="F30" s="39">
        <v>350</v>
      </c>
      <c r="G30" s="39"/>
      <c r="H30" s="24">
        <f t="shared" si="1"/>
        <v>350</v>
      </c>
      <c r="I30" s="39" t="s">
        <v>118</v>
      </c>
    </row>
    <row r="31" spans="1:9" x14ac:dyDescent="0.35">
      <c r="A31" s="2" t="str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B</v>
      </c>
      <c r="B31" s="10" t="str">
        <f t="shared" si="0"/>
        <v>43437B</v>
      </c>
      <c r="C31" s="55">
        <v>43437</v>
      </c>
      <c r="D31" s="39" t="s">
        <v>77</v>
      </c>
      <c r="E31" s="39">
        <v>5</v>
      </c>
      <c r="F31" s="39">
        <v>630</v>
      </c>
      <c r="G31" s="39"/>
      <c r="H31" s="24">
        <f t="shared" si="1"/>
        <v>3150</v>
      </c>
      <c r="I31" s="39" t="s">
        <v>119</v>
      </c>
    </row>
    <row r="32" spans="1:9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C</v>
      </c>
      <c r="B32" s="10" t="str">
        <f t="shared" si="0"/>
        <v>43437C</v>
      </c>
      <c r="C32" s="55">
        <v>43437</v>
      </c>
      <c r="D32" s="39" t="s">
        <v>96</v>
      </c>
      <c r="E32" s="39">
        <v>3</v>
      </c>
      <c r="F32" s="39">
        <v>780</v>
      </c>
      <c r="G32" s="39"/>
      <c r="H32" s="24">
        <f t="shared" si="1"/>
        <v>2340</v>
      </c>
      <c r="I32" s="39" t="s">
        <v>119</v>
      </c>
    </row>
    <row r="33" spans="1:9" x14ac:dyDescent="0.35">
      <c r="A33" s="2" t="str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D</v>
      </c>
      <c r="B33" s="10" t="str">
        <f t="shared" si="0"/>
        <v>43437D</v>
      </c>
      <c r="C33" s="55">
        <v>43437</v>
      </c>
      <c r="D33" s="39" t="s">
        <v>63</v>
      </c>
      <c r="E33" s="39">
        <v>3</v>
      </c>
      <c r="F33" s="39">
        <v>830</v>
      </c>
      <c r="G33" s="39"/>
      <c r="H33" s="24">
        <f t="shared" si="1"/>
        <v>2490</v>
      </c>
      <c r="I33" s="39" t="s">
        <v>119</v>
      </c>
    </row>
    <row r="34" spans="1:9" x14ac:dyDescent="0.35">
      <c r="A34" s="2" t="str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G</v>
      </c>
      <c r="B34" s="10" t="str">
        <f t="shared" si="0"/>
        <v>43437G</v>
      </c>
      <c r="C34" s="55">
        <v>43437</v>
      </c>
      <c r="D34" s="39" t="s">
        <v>95</v>
      </c>
      <c r="E34" s="39">
        <v>1</v>
      </c>
      <c r="F34" s="39">
        <v>2000</v>
      </c>
      <c r="G34" s="39"/>
      <c r="H34" s="24">
        <f t="shared" si="1"/>
        <v>2000</v>
      </c>
      <c r="I34" s="39" t="s">
        <v>117</v>
      </c>
    </row>
    <row r="35" spans="1:9" x14ac:dyDescent="0.35">
      <c r="A35" s="2" t="str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H</v>
      </c>
      <c r="B35" s="10" t="str">
        <f t="shared" si="0"/>
        <v>43437H</v>
      </c>
      <c r="C35" s="55">
        <v>43437</v>
      </c>
      <c r="D35" s="39" t="s">
        <v>97</v>
      </c>
      <c r="E35" s="39">
        <v>1</v>
      </c>
      <c r="F35" s="39">
        <v>1900</v>
      </c>
      <c r="G35" s="39"/>
      <c r="H35" s="24">
        <f t="shared" si="1"/>
        <v>1900</v>
      </c>
      <c r="I35" s="39" t="s">
        <v>117</v>
      </c>
    </row>
    <row r="36" spans="1:9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I</v>
      </c>
      <c r="B36" s="10" t="str">
        <f t="shared" ref="B36:B67" si="2">+CONCATENATE(C36,A36)</f>
        <v>43437I</v>
      </c>
      <c r="C36" s="55">
        <v>43437</v>
      </c>
      <c r="D36" s="39" t="s">
        <v>98</v>
      </c>
      <c r="E36" s="39">
        <v>1</v>
      </c>
      <c r="F36" s="39">
        <v>1500</v>
      </c>
      <c r="G36" s="39"/>
      <c r="H36" s="24">
        <f t="shared" si="1"/>
        <v>1500</v>
      </c>
      <c r="I36" s="39" t="s">
        <v>117</v>
      </c>
    </row>
    <row r="37" spans="1:9" x14ac:dyDescent="0.35">
      <c r="A37" s="2" t="str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A</v>
      </c>
      <c r="B37" s="10" t="str">
        <f t="shared" si="2"/>
        <v>43439A</v>
      </c>
      <c r="C37" s="55">
        <v>43439</v>
      </c>
      <c r="D37" s="39" t="s">
        <v>76</v>
      </c>
      <c r="E37" s="39">
        <v>10</v>
      </c>
      <c r="F37" s="39">
        <v>580</v>
      </c>
      <c r="G37" s="39"/>
      <c r="H37" s="24">
        <f t="shared" si="1"/>
        <v>5800</v>
      </c>
      <c r="I37" s="39" t="s">
        <v>117</v>
      </c>
    </row>
    <row r="38" spans="1:9" x14ac:dyDescent="0.35">
      <c r="A38" s="2" t="str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B</v>
      </c>
      <c r="B38" s="10" t="str">
        <f t="shared" si="2"/>
        <v>43439B</v>
      </c>
      <c r="C38" s="55">
        <v>43439</v>
      </c>
      <c r="D38" s="39" t="s">
        <v>77</v>
      </c>
      <c r="E38" s="39">
        <v>5</v>
      </c>
      <c r="F38" s="39">
        <v>570</v>
      </c>
      <c r="G38" s="39"/>
      <c r="H38" s="24">
        <f t="shared" si="1"/>
        <v>2850</v>
      </c>
      <c r="I38" s="39" t="s">
        <v>117</v>
      </c>
    </row>
    <row r="39" spans="1:9" x14ac:dyDescent="0.35">
      <c r="A39" s="2" t="str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C</v>
      </c>
      <c r="B39" s="10" t="str">
        <f t="shared" si="2"/>
        <v>43439C</v>
      </c>
      <c r="C39" s="55">
        <v>43439</v>
      </c>
      <c r="D39" s="39" t="s">
        <v>96</v>
      </c>
      <c r="E39" s="39">
        <v>3</v>
      </c>
      <c r="F39" s="39">
        <v>740</v>
      </c>
      <c r="G39" s="39"/>
      <c r="H39" s="24">
        <f t="shared" si="1"/>
        <v>2220</v>
      </c>
      <c r="I39" s="39" t="s">
        <v>117</v>
      </c>
    </row>
    <row r="40" spans="1:9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D</v>
      </c>
      <c r="B40" s="10" t="str">
        <f t="shared" si="2"/>
        <v>43439D</v>
      </c>
      <c r="C40" s="55">
        <v>43439</v>
      </c>
      <c r="D40" s="39" t="s">
        <v>63</v>
      </c>
      <c r="E40" s="39">
        <v>3</v>
      </c>
      <c r="F40" s="39">
        <v>760</v>
      </c>
      <c r="G40" s="39"/>
      <c r="H40" s="24">
        <f t="shared" si="1"/>
        <v>2280</v>
      </c>
      <c r="I40" s="39" t="s">
        <v>117</v>
      </c>
    </row>
    <row r="41" spans="1:9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F</v>
      </c>
      <c r="B41" s="10" t="str">
        <f t="shared" si="2"/>
        <v>43439F</v>
      </c>
      <c r="C41" s="55">
        <v>43439</v>
      </c>
      <c r="D41" s="39" t="s">
        <v>94</v>
      </c>
      <c r="E41" s="39">
        <v>1</v>
      </c>
      <c r="F41" s="39">
        <v>1880</v>
      </c>
      <c r="G41" s="39"/>
      <c r="H41" s="24">
        <f t="shared" si="1"/>
        <v>1880</v>
      </c>
      <c r="I41" s="39" t="s">
        <v>117</v>
      </c>
    </row>
    <row r="42" spans="1:9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G</v>
      </c>
      <c r="B42" s="10" t="str">
        <f t="shared" si="2"/>
        <v>43439G</v>
      </c>
      <c r="C42" s="55">
        <v>43439</v>
      </c>
      <c r="D42" s="39" t="s">
        <v>95</v>
      </c>
      <c r="E42" s="39">
        <v>1</v>
      </c>
      <c r="F42" s="39">
        <v>1120</v>
      </c>
      <c r="G42" s="39"/>
      <c r="H42" s="24">
        <f t="shared" si="1"/>
        <v>1120</v>
      </c>
      <c r="I42" s="39" t="s">
        <v>117</v>
      </c>
    </row>
    <row r="43" spans="1:9" x14ac:dyDescent="0.35">
      <c r="A43" s="2" t="str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H</v>
      </c>
      <c r="B43" s="10" t="str">
        <f t="shared" si="2"/>
        <v>43439H</v>
      </c>
      <c r="C43" s="55">
        <v>43439</v>
      </c>
      <c r="D43" s="39" t="s">
        <v>97</v>
      </c>
      <c r="E43" s="39">
        <v>1</v>
      </c>
      <c r="F43" s="39">
        <v>860</v>
      </c>
      <c r="G43" s="39"/>
      <c r="H43" s="24">
        <f t="shared" si="1"/>
        <v>860</v>
      </c>
      <c r="I43" s="39" t="s">
        <v>117</v>
      </c>
    </row>
    <row r="44" spans="1:9" x14ac:dyDescent="0.35">
      <c r="A44" s="2" t="str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I</v>
      </c>
      <c r="B44" s="10" t="str">
        <f t="shared" si="2"/>
        <v>43439I</v>
      </c>
      <c r="C44" s="55">
        <v>43439</v>
      </c>
      <c r="D44" s="39" t="s">
        <v>98</v>
      </c>
      <c r="E44" s="39">
        <v>1</v>
      </c>
      <c r="F44" s="39">
        <v>1060</v>
      </c>
      <c r="G44" s="39"/>
      <c r="H44" s="2">
        <f t="shared" si="1"/>
        <v>1060</v>
      </c>
      <c r="I44" s="39" t="s">
        <v>117</v>
      </c>
    </row>
    <row r="45" spans="1:9" x14ac:dyDescent="0.35">
      <c r="A45" s="2" t="str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A</v>
      </c>
      <c r="B45" s="10" t="str">
        <f t="shared" si="2"/>
        <v>43439A</v>
      </c>
      <c r="C45" s="55">
        <v>43439</v>
      </c>
      <c r="D45" s="39" t="s">
        <v>76</v>
      </c>
      <c r="E45" s="39">
        <v>15</v>
      </c>
      <c r="F45" s="39">
        <v>370</v>
      </c>
      <c r="G45" s="39"/>
      <c r="H45" s="2">
        <f t="shared" si="1"/>
        <v>5550</v>
      </c>
      <c r="I45" s="39" t="s">
        <v>117</v>
      </c>
    </row>
    <row r="46" spans="1:9" x14ac:dyDescent="0.35">
      <c r="A46" s="2" t="str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A</v>
      </c>
      <c r="B46" s="10" t="str">
        <f t="shared" si="2"/>
        <v>43441A</v>
      </c>
      <c r="C46" s="55">
        <v>43441</v>
      </c>
      <c r="D46" s="39" t="s">
        <v>76</v>
      </c>
      <c r="E46" s="39">
        <v>10</v>
      </c>
      <c r="F46" s="39" t="s">
        <v>134</v>
      </c>
      <c r="G46" s="39"/>
      <c r="H46" s="2"/>
      <c r="I46" s="39" t="s">
        <v>121</v>
      </c>
    </row>
    <row r="47" spans="1:9" x14ac:dyDescent="0.35">
      <c r="A47" s="2" t="str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B</v>
      </c>
      <c r="B47" s="10" t="str">
        <f t="shared" si="2"/>
        <v>43441B</v>
      </c>
      <c r="C47" s="55">
        <v>43441</v>
      </c>
      <c r="D47" s="39" t="s">
        <v>77</v>
      </c>
      <c r="E47" s="39">
        <v>5</v>
      </c>
      <c r="F47" s="39">
        <v>500</v>
      </c>
      <c r="G47" s="39"/>
      <c r="H47" s="2">
        <f t="shared" si="1"/>
        <v>2500</v>
      </c>
      <c r="I47" s="39" t="s">
        <v>121</v>
      </c>
    </row>
    <row r="48" spans="1:9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C</v>
      </c>
      <c r="B48" s="10" t="str">
        <f t="shared" si="2"/>
        <v>43441C</v>
      </c>
      <c r="C48" s="55">
        <v>43441</v>
      </c>
      <c r="D48" s="39" t="s">
        <v>96</v>
      </c>
      <c r="E48" s="39">
        <v>3</v>
      </c>
      <c r="F48" s="39">
        <v>760</v>
      </c>
      <c r="G48" s="39"/>
      <c r="H48" s="2">
        <f t="shared" si="1"/>
        <v>2280</v>
      </c>
      <c r="I48" s="39" t="s">
        <v>121</v>
      </c>
    </row>
    <row r="49" spans="1:9" x14ac:dyDescent="0.35">
      <c r="A49" s="2" t="str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D</v>
      </c>
      <c r="B49" s="10" t="str">
        <f t="shared" si="2"/>
        <v>43441D</v>
      </c>
      <c r="C49" s="55">
        <v>43441</v>
      </c>
      <c r="D49" s="39" t="s">
        <v>63</v>
      </c>
      <c r="E49" s="39">
        <v>3</v>
      </c>
      <c r="F49" s="39">
        <v>690</v>
      </c>
      <c r="G49" s="39"/>
      <c r="H49" s="2">
        <f t="shared" si="1"/>
        <v>2070</v>
      </c>
      <c r="I49" s="39" t="s">
        <v>121</v>
      </c>
    </row>
    <row r="50" spans="1:9" x14ac:dyDescent="0.35">
      <c r="A50" s="2" t="str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F</v>
      </c>
      <c r="B50" s="10" t="str">
        <f t="shared" si="2"/>
        <v>43441F</v>
      </c>
      <c r="C50" s="55">
        <v>43441</v>
      </c>
      <c r="D50" s="39" t="s">
        <v>94</v>
      </c>
      <c r="E50" s="39">
        <v>1</v>
      </c>
      <c r="F50" s="39">
        <v>1560</v>
      </c>
      <c r="G50" s="39"/>
      <c r="H50" s="2">
        <f t="shared" si="1"/>
        <v>1560</v>
      </c>
      <c r="I50" s="39" t="s">
        <v>121</v>
      </c>
    </row>
    <row r="51" spans="1:9" x14ac:dyDescent="0.35">
      <c r="A51" s="2" t="str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G</v>
      </c>
      <c r="B51" s="10" t="str">
        <f t="shared" si="2"/>
        <v>43441G</v>
      </c>
      <c r="C51" s="55">
        <v>43441</v>
      </c>
      <c r="D51" s="39" t="s">
        <v>95</v>
      </c>
      <c r="E51" s="39">
        <v>1</v>
      </c>
      <c r="F51" s="39">
        <v>980</v>
      </c>
      <c r="G51" s="39"/>
      <c r="H51" s="2">
        <f t="shared" si="1"/>
        <v>980</v>
      </c>
      <c r="I51" s="39" t="s">
        <v>121</v>
      </c>
    </row>
    <row r="52" spans="1:9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H</v>
      </c>
      <c r="B52" s="10" t="str">
        <f t="shared" si="2"/>
        <v>43441H</v>
      </c>
      <c r="C52" s="55">
        <v>43441</v>
      </c>
      <c r="D52" s="39" t="s">
        <v>97</v>
      </c>
      <c r="E52" s="39">
        <v>1</v>
      </c>
      <c r="F52" s="39">
        <v>1040</v>
      </c>
      <c r="G52" s="39"/>
      <c r="H52" s="2">
        <f t="shared" si="1"/>
        <v>1040</v>
      </c>
      <c r="I52" s="39" t="s">
        <v>121</v>
      </c>
    </row>
    <row r="53" spans="1:9" x14ac:dyDescent="0.35">
      <c r="A53" s="2" t="str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I</v>
      </c>
      <c r="B53" s="10" t="str">
        <f t="shared" si="2"/>
        <v>43441I</v>
      </c>
      <c r="C53" s="55">
        <v>43441</v>
      </c>
      <c r="D53" s="39" t="s">
        <v>98</v>
      </c>
      <c r="E53" s="39">
        <v>1</v>
      </c>
      <c r="F53" s="39">
        <v>950</v>
      </c>
      <c r="G53" s="39"/>
      <c r="H53" s="2">
        <f t="shared" si="1"/>
        <v>950</v>
      </c>
      <c r="I53" s="39" t="s">
        <v>121</v>
      </c>
    </row>
    <row r="54" spans="1:9" x14ac:dyDescent="0.35">
      <c r="A54" s="2" t="str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A</v>
      </c>
      <c r="B54" s="10" t="str">
        <f t="shared" si="2"/>
        <v>43447A</v>
      </c>
      <c r="C54" s="55">
        <v>43447</v>
      </c>
      <c r="D54" s="39" t="s">
        <v>76</v>
      </c>
      <c r="E54" s="39">
        <v>15</v>
      </c>
      <c r="F54" s="39">
        <v>1300</v>
      </c>
      <c r="G54" s="39"/>
      <c r="H54" s="2">
        <f t="shared" si="1"/>
        <v>19500</v>
      </c>
      <c r="I54" s="39" t="s">
        <v>116</v>
      </c>
    </row>
    <row r="55" spans="1:9" x14ac:dyDescent="0.35">
      <c r="A55" s="2" t="str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B</v>
      </c>
      <c r="B55" s="10" t="str">
        <f t="shared" si="2"/>
        <v>43447B</v>
      </c>
      <c r="C55" s="55">
        <v>43447</v>
      </c>
      <c r="D55" s="39" t="s">
        <v>77</v>
      </c>
      <c r="E55" s="39">
        <v>5</v>
      </c>
      <c r="F55" s="39">
        <v>780</v>
      </c>
      <c r="G55" s="39"/>
      <c r="H55" s="2">
        <f t="shared" si="1"/>
        <v>3900</v>
      </c>
      <c r="I55" s="39" t="s">
        <v>116</v>
      </c>
    </row>
    <row r="56" spans="1:9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G</v>
      </c>
      <c r="B56" s="10" t="str">
        <f t="shared" si="2"/>
        <v>43447G</v>
      </c>
      <c r="C56" s="55">
        <v>43447</v>
      </c>
      <c r="D56" s="39" t="s">
        <v>95</v>
      </c>
      <c r="E56" s="39">
        <v>1</v>
      </c>
      <c r="F56" s="39">
        <v>1048</v>
      </c>
      <c r="G56" s="39"/>
      <c r="H56" s="2">
        <f t="shared" si="1"/>
        <v>1048</v>
      </c>
      <c r="I56" s="39" t="s">
        <v>116</v>
      </c>
    </row>
    <row r="57" spans="1:9" x14ac:dyDescent="0.35">
      <c r="A57" s="2" t="str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I</v>
      </c>
      <c r="B57" s="10" t="str">
        <f t="shared" si="2"/>
        <v>43447I</v>
      </c>
      <c r="C57" s="55">
        <v>43447</v>
      </c>
      <c r="D57" s="39" t="s">
        <v>98</v>
      </c>
      <c r="E57" s="39">
        <v>1</v>
      </c>
      <c r="F57" s="39">
        <v>1260</v>
      </c>
      <c r="G57" s="39"/>
      <c r="H57" s="2">
        <f t="shared" si="1"/>
        <v>1260</v>
      </c>
      <c r="I57" s="39" t="s">
        <v>116</v>
      </c>
    </row>
    <row r="58" spans="1:9" x14ac:dyDescent="0.35">
      <c r="A58" s="2" t="str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A</v>
      </c>
      <c r="B58" s="10" t="str">
        <f t="shared" si="2"/>
        <v>43454A</v>
      </c>
      <c r="C58" s="55">
        <v>43454</v>
      </c>
      <c r="D58" s="39" t="s">
        <v>76</v>
      </c>
      <c r="E58" s="39">
        <v>15</v>
      </c>
      <c r="F58" s="39">
        <v>1580</v>
      </c>
      <c r="G58" s="39"/>
      <c r="H58" s="2">
        <f t="shared" si="1"/>
        <v>23700</v>
      </c>
      <c r="I58" s="39" t="s">
        <v>121</v>
      </c>
    </row>
    <row r="59" spans="1:9" x14ac:dyDescent="0.35">
      <c r="A59" s="2" t="str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B</v>
      </c>
      <c r="B59" s="10" t="str">
        <f t="shared" si="2"/>
        <v>43454B</v>
      </c>
      <c r="C59" s="55">
        <v>43454</v>
      </c>
      <c r="D59" s="39" t="s">
        <v>77</v>
      </c>
      <c r="E59" s="39">
        <v>5</v>
      </c>
      <c r="F59" s="39" t="s">
        <v>134</v>
      </c>
      <c r="G59" s="39"/>
      <c r="H59" s="2"/>
      <c r="I59" s="39" t="s">
        <v>121</v>
      </c>
    </row>
    <row r="60" spans="1:9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G</v>
      </c>
      <c r="B60" s="10" t="str">
        <f t="shared" si="2"/>
        <v>43454G</v>
      </c>
      <c r="C60" s="55">
        <v>43454</v>
      </c>
      <c r="D60" s="39" t="s">
        <v>95</v>
      </c>
      <c r="E60" s="39">
        <v>1</v>
      </c>
      <c r="F60" s="39">
        <v>1100</v>
      </c>
      <c r="G60" s="39"/>
      <c r="H60" s="2">
        <f t="shared" si="1"/>
        <v>1100</v>
      </c>
      <c r="I60" s="39" t="s">
        <v>121</v>
      </c>
    </row>
    <row r="61" spans="1:9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I</v>
      </c>
      <c r="B61" s="10" t="str">
        <f t="shared" si="2"/>
        <v>43454I</v>
      </c>
      <c r="C61" s="55">
        <v>43454</v>
      </c>
      <c r="D61" s="39" t="s">
        <v>98</v>
      </c>
      <c r="E61" s="39">
        <v>1</v>
      </c>
      <c r="F61" s="39">
        <v>980</v>
      </c>
      <c r="G61" s="39"/>
      <c r="H61" s="2">
        <f t="shared" si="1"/>
        <v>980</v>
      </c>
      <c r="I61" s="39" t="s">
        <v>121</v>
      </c>
    </row>
    <row r="62" spans="1:9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A</v>
      </c>
      <c r="B62" s="10" t="str">
        <f t="shared" si="2"/>
        <v>43472A</v>
      </c>
      <c r="C62" s="55">
        <v>43472</v>
      </c>
      <c r="D62" s="39" t="s">
        <v>76</v>
      </c>
      <c r="E62" s="39">
        <v>15</v>
      </c>
      <c r="F62" s="39">
        <v>1780</v>
      </c>
      <c r="G62" s="39"/>
      <c r="H62" s="2">
        <f t="shared" si="1"/>
        <v>26700</v>
      </c>
      <c r="I62" s="39" t="s">
        <v>117</v>
      </c>
    </row>
    <row r="63" spans="1:9" x14ac:dyDescent="0.35">
      <c r="A63" s="2" t="str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B</v>
      </c>
      <c r="B63" s="10" t="str">
        <f t="shared" si="2"/>
        <v>43472B</v>
      </c>
      <c r="C63" s="55">
        <v>43472</v>
      </c>
      <c r="D63" s="39" t="s">
        <v>77</v>
      </c>
      <c r="E63" s="39">
        <v>5</v>
      </c>
      <c r="F63" s="39">
        <v>1080</v>
      </c>
      <c r="G63" s="39"/>
      <c r="H63" s="2">
        <f t="shared" si="1"/>
        <v>5400</v>
      </c>
      <c r="I63" s="39" t="s">
        <v>117</v>
      </c>
    </row>
    <row r="64" spans="1:9" x14ac:dyDescent="0.35">
      <c r="A64" s="2" t="str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G</v>
      </c>
      <c r="B64" s="10" t="str">
        <f t="shared" si="2"/>
        <v>43472G</v>
      </c>
      <c r="C64" s="55">
        <v>43472</v>
      </c>
      <c r="D64" s="39" t="s">
        <v>95</v>
      </c>
      <c r="E64" s="39">
        <v>1</v>
      </c>
      <c r="F64" s="39">
        <v>1540</v>
      </c>
      <c r="G64" s="39"/>
      <c r="H64" s="2">
        <f t="shared" si="1"/>
        <v>1540</v>
      </c>
      <c r="I64" s="39" t="s">
        <v>117</v>
      </c>
    </row>
    <row r="65" spans="1:9" x14ac:dyDescent="0.35">
      <c r="A65" s="2" t="str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I</v>
      </c>
      <c r="B65" s="10" t="str">
        <f t="shared" si="2"/>
        <v>43472I</v>
      </c>
      <c r="C65" s="55">
        <v>43472</v>
      </c>
      <c r="D65" s="39" t="s">
        <v>98</v>
      </c>
      <c r="E65" s="39">
        <v>1</v>
      </c>
      <c r="F65" s="39">
        <v>1280</v>
      </c>
      <c r="G65" s="39"/>
      <c r="H65" s="2">
        <f t="shared" si="1"/>
        <v>1280</v>
      </c>
      <c r="I65" s="39" t="s">
        <v>117</v>
      </c>
    </row>
    <row r="66" spans="1:9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A</v>
      </c>
      <c r="B66" s="10" t="str">
        <f t="shared" si="2"/>
        <v>43474A</v>
      </c>
      <c r="C66" s="55">
        <v>43474</v>
      </c>
      <c r="D66" s="39" t="s">
        <v>76</v>
      </c>
      <c r="E66" s="39">
        <v>15</v>
      </c>
      <c r="F66" s="39">
        <v>400</v>
      </c>
      <c r="G66" s="39"/>
      <c r="H66" s="2">
        <f t="shared" si="1"/>
        <v>6000</v>
      </c>
      <c r="I66" s="39" t="s">
        <v>117</v>
      </c>
    </row>
    <row r="67" spans="1:9" x14ac:dyDescent="0.35">
      <c r="A67" s="2" t="str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B</v>
      </c>
      <c r="B67" s="10" t="str">
        <f t="shared" si="2"/>
        <v>43474B</v>
      </c>
      <c r="C67" s="55">
        <v>43474</v>
      </c>
      <c r="D67" s="39" t="s">
        <v>77</v>
      </c>
      <c r="E67" s="39">
        <v>5</v>
      </c>
      <c r="F67" s="39">
        <v>1020</v>
      </c>
      <c r="G67" s="39"/>
      <c r="H67" s="2">
        <f t="shared" si="1"/>
        <v>5100</v>
      </c>
      <c r="I67" s="39" t="s">
        <v>117</v>
      </c>
    </row>
    <row r="68" spans="1:9" x14ac:dyDescent="0.35">
      <c r="A68" s="2" t="str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C</v>
      </c>
      <c r="B68" s="10" t="str">
        <f>+CONCATENATE(C68,A68)</f>
        <v>43474C</v>
      </c>
      <c r="C68" s="55">
        <v>43474</v>
      </c>
      <c r="D68" s="39" t="s">
        <v>96</v>
      </c>
      <c r="E68" s="39">
        <v>3</v>
      </c>
      <c r="F68" s="39">
        <v>1960</v>
      </c>
      <c r="G68" s="39"/>
      <c r="H68" s="2">
        <f t="shared" si="1"/>
        <v>5880</v>
      </c>
      <c r="I68" s="39" t="s">
        <v>117</v>
      </c>
    </row>
    <row r="69" spans="1:9" x14ac:dyDescent="0.35">
      <c r="A69" s="2" t="str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D</v>
      </c>
      <c r="B69" s="10" t="str">
        <f>+CONCATENATE(C69,A69)</f>
        <v>43474D</v>
      </c>
      <c r="C69" s="55">
        <v>43474</v>
      </c>
      <c r="D69" s="39" t="s">
        <v>63</v>
      </c>
      <c r="E69" s="39">
        <v>3</v>
      </c>
      <c r="F69" s="39">
        <v>1500</v>
      </c>
      <c r="G69" s="39"/>
      <c r="H69" s="2">
        <f t="shared" si="1"/>
        <v>4500</v>
      </c>
      <c r="I69" s="39" t="s">
        <v>117</v>
      </c>
    </row>
    <row r="70" spans="1:9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E</v>
      </c>
      <c r="B70" s="10" t="str">
        <f>+CONCATENATE(C70,A70)</f>
        <v>43474E</v>
      </c>
      <c r="C70" s="55">
        <v>43474</v>
      </c>
      <c r="D70" s="39" t="s">
        <v>159</v>
      </c>
      <c r="E70" s="39">
        <v>1</v>
      </c>
      <c r="F70" s="39">
        <v>1540</v>
      </c>
      <c r="G70" s="39"/>
      <c r="H70" s="2">
        <f t="shared" si="1"/>
        <v>1540</v>
      </c>
      <c r="I70" s="39" t="s">
        <v>117</v>
      </c>
    </row>
    <row r="71" spans="1:9" x14ac:dyDescent="0.35">
      <c r="A71" s="2" t="str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F</v>
      </c>
      <c r="B71" s="10" t="str">
        <f>+CONCATENATE(C71,A71)</f>
        <v>43474F</v>
      </c>
      <c r="C71" s="55">
        <v>43474</v>
      </c>
      <c r="D71" s="39" t="s">
        <v>94</v>
      </c>
      <c r="E71" s="39">
        <v>1</v>
      </c>
      <c r="F71" s="39">
        <v>1660</v>
      </c>
      <c r="G71" s="39"/>
      <c r="H71" s="2">
        <f t="shared" si="1"/>
        <v>1660</v>
      </c>
      <c r="I71" s="39" t="s">
        <v>117</v>
      </c>
    </row>
    <row r="72" spans="1:9" x14ac:dyDescent="0.35">
      <c r="A72" s="2" t="str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G</v>
      </c>
      <c r="B72" s="10" t="str">
        <f t="shared" ref="B72:B167" si="3">+CONCATENATE(C72,A72)</f>
        <v>43474G</v>
      </c>
      <c r="C72" s="55">
        <v>43474</v>
      </c>
      <c r="D72" s="39" t="s">
        <v>95</v>
      </c>
      <c r="E72" s="39">
        <v>1</v>
      </c>
      <c r="F72" s="39">
        <v>960</v>
      </c>
      <c r="G72" s="39"/>
      <c r="H72" s="2">
        <f t="shared" si="1"/>
        <v>960</v>
      </c>
      <c r="I72" s="39" t="s">
        <v>117</v>
      </c>
    </row>
    <row r="73" spans="1:9" x14ac:dyDescent="0.35">
      <c r="A73" s="2" t="str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H</v>
      </c>
      <c r="B73" s="10" t="str">
        <f t="shared" si="3"/>
        <v>43474H</v>
      </c>
      <c r="C73" s="55">
        <v>43474</v>
      </c>
      <c r="D73" s="39" t="s">
        <v>97</v>
      </c>
      <c r="E73" s="39">
        <v>1</v>
      </c>
      <c r="F73" s="39">
        <v>1140</v>
      </c>
      <c r="G73" s="39"/>
      <c r="H73" s="2">
        <f t="shared" si="1"/>
        <v>1140</v>
      </c>
      <c r="I73" s="39" t="s">
        <v>117</v>
      </c>
    </row>
    <row r="74" spans="1:9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I</v>
      </c>
      <c r="B74" s="10" t="str">
        <f t="shared" si="3"/>
        <v>43474I</v>
      </c>
      <c r="C74" s="55">
        <v>43474</v>
      </c>
      <c r="D74" s="39" t="s">
        <v>98</v>
      </c>
      <c r="E74" s="39">
        <v>1</v>
      </c>
      <c r="F74" s="39">
        <v>1200</v>
      </c>
      <c r="G74" s="39"/>
      <c r="H74" s="2">
        <f t="shared" si="1"/>
        <v>1200</v>
      </c>
      <c r="I74" s="39" t="s">
        <v>117</v>
      </c>
    </row>
    <row r="75" spans="1:9" x14ac:dyDescent="0.35">
      <c r="A75" s="2" t="str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A</v>
      </c>
      <c r="B75" s="10" t="str">
        <f t="shared" si="3"/>
        <v>43479A</v>
      </c>
      <c r="C75" s="55">
        <v>43479</v>
      </c>
      <c r="D75" s="39" t="s">
        <v>76</v>
      </c>
      <c r="E75" s="39">
        <v>15</v>
      </c>
      <c r="F75" s="39">
        <v>460</v>
      </c>
      <c r="G75" s="39"/>
      <c r="H75" s="2">
        <f t="shared" si="1"/>
        <v>6900</v>
      </c>
      <c r="I75" s="39" t="s">
        <v>117</v>
      </c>
    </row>
    <row r="76" spans="1:9" x14ac:dyDescent="0.35">
      <c r="A76" s="2" t="str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B</v>
      </c>
      <c r="B76" s="10" t="str">
        <f t="shared" si="3"/>
        <v>43479B</v>
      </c>
      <c r="C76" s="55">
        <v>43479</v>
      </c>
      <c r="D76" s="39" t="s">
        <v>77</v>
      </c>
      <c r="E76" s="39">
        <v>5</v>
      </c>
      <c r="F76" s="39">
        <v>800</v>
      </c>
      <c r="G76" s="39"/>
      <c r="H76" s="2">
        <f t="shared" si="1"/>
        <v>4000</v>
      </c>
      <c r="I76" s="39" t="s">
        <v>117</v>
      </c>
    </row>
    <row r="77" spans="1:9" x14ac:dyDescent="0.35">
      <c r="A77" s="2" t="str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G</v>
      </c>
      <c r="B77" s="10" t="str">
        <f t="shared" si="3"/>
        <v>43479G</v>
      </c>
      <c r="C77" s="55">
        <v>43479</v>
      </c>
      <c r="D77" s="39" t="s">
        <v>95</v>
      </c>
      <c r="E77" s="39">
        <v>1</v>
      </c>
      <c r="F77" s="39">
        <v>1060</v>
      </c>
      <c r="G77" s="39"/>
      <c r="H77" s="2">
        <f t="shared" si="1"/>
        <v>1060</v>
      </c>
      <c r="I77" s="39" t="s">
        <v>117</v>
      </c>
    </row>
    <row r="78" spans="1:9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I</v>
      </c>
      <c r="B78" s="10" t="str">
        <f t="shared" si="3"/>
        <v>43479I</v>
      </c>
      <c r="C78" s="55">
        <v>43479</v>
      </c>
      <c r="D78" s="39" t="s">
        <v>98</v>
      </c>
      <c r="E78" s="39">
        <v>1</v>
      </c>
      <c r="F78" s="39">
        <v>1040</v>
      </c>
      <c r="G78" s="39"/>
      <c r="H78" s="2">
        <f t="shared" si="1"/>
        <v>1040</v>
      </c>
      <c r="I78" s="39" t="s">
        <v>117</v>
      </c>
    </row>
    <row r="79" spans="1:9" x14ac:dyDescent="0.35">
      <c r="A79" s="2" t="str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A</v>
      </c>
      <c r="B79" s="10" t="str">
        <f t="shared" si="3"/>
        <v>43481A</v>
      </c>
      <c r="C79" s="55">
        <v>43481</v>
      </c>
      <c r="D79" s="39" t="s">
        <v>76</v>
      </c>
      <c r="E79" s="39">
        <v>15</v>
      </c>
      <c r="F79" s="39">
        <v>820</v>
      </c>
      <c r="G79" s="39"/>
      <c r="H79" s="2">
        <f t="shared" si="1"/>
        <v>12300</v>
      </c>
      <c r="I79" s="39" t="s">
        <v>162</v>
      </c>
    </row>
    <row r="80" spans="1:9" x14ac:dyDescent="0.35">
      <c r="A80" s="2" t="str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B</v>
      </c>
      <c r="B80" s="10" t="str">
        <f t="shared" si="3"/>
        <v>43481B</v>
      </c>
      <c r="C80" s="55">
        <v>43481</v>
      </c>
      <c r="D80" s="39" t="s">
        <v>77</v>
      </c>
      <c r="E80" s="39">
        <v>5</v>
      </c>
      <c r="F80" s="39">
        <v>860</v>
      </c>
      <c r="G80" s="39"/>
      <c r="H80" s="2">
        <f t="shared" si="1"/>
        <v>4300</v>
      </c>
      <c r="I80" s="39" t="s">
        <v>162</v>
      </c>
    </row>
    <row r="81" spans="1:9" x14ac:dyDescent="0.35">
      <c r="A81" s="2" t="str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G</v>
      </c>
      <c r="B81" s="10" t="str">
        <f t="shared" si="3"/>
        <v>43481G</v>
      </c>
      <c r="C81" s="55">
        <v>43481</v>
      </c>
      <c r="D81" s="39" t="s">
        <v>95</v>
      </c>
      <c r="E81" s="39">
        <v>1</v>
      </c>
      <c r="F81" s="39">
        <v>1100</v>
      </c>
      <c r="G81" s="39"/>
      <c r="H81" s="2">
        <f t="shared" si="1"/>
        <v>1100</v>
      </c>
      <c r="I81" s="39" t="s">
        <v>162</v>
      </c>
    </row>
    <row r="82" spans="1:9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I</v>
      </c>
      <c r="B82" s="10" t="str">
        <f t="shared" si="3"/>
        <v>43481I</v>
      </c>
      <c r="C82" s="55">
        <v>43481</v>
      </c>
      <c r="D82" s="39" t="s">
        <v>98</v>
      </c>
      <c r="E82" s="39">
        <v>1</v>
      </c>
      <c r="F82" s="39">
        <v>1260</v>
      </c>
      <c r="G82" s="39"/>
      <c r="H82" s="2">
        <f t="shared" si="1"/>
        <v>1260</v>
      </c>
      <c r="I82" s="39" t="s">
        <v>162</v>
      </c>
    </row>
    <row r="83" spans="1:9" x14ac:dyDescent="0.35">
      <c r="A83" s="2" t="str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A</v>
      </c>
      <c r="B83" s="10" t="str">
        <f t="shared" si="3"/>
        <v>43487A</v>
      </c>
      <c r="C83" s="55">
        <v>43487</v>
      </c>
      <c r="D83" s="39" t="s">
        <v>76</v>
      </c>
      <c r="E83" s="39">
        <v>15</v>
      </c>
      <c r="F83" s="39">
        <v>330</v>
      </c>
      <c r="G83" s="39"/>
      <c r="H83" s="2">
        <f t="shared" si="1"/>
        <v>4950</v>
      </c>
      <c r="I83" s="39" t="s">
        <v>164</v>
      </c>
    </row>
    <row r="84" spans="1:9" x14ac:dyDescent="0.35">
      <c r="A84" s="2" t="str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B</v>
      </c>
      <c r="B84" s="10" t="str">
        <f t="shared" si="3"/>
        <v>43487B</v>
      </c>
      <c r="C84" s="55">
        <v>43487</v>
      </c>
      <c r="D84" s="39" t="s">
        <v>77</v>
      </c>
      <c r="E84" s="39">
        <v>5</v>
      </c>
      <c r="F84" s="39">
        <v>1020</v>
      </c>
      <c r="G84" s="39"/>
      <c r="H84" s="2">
        <f t="shared" si="1"/>
        <v>5100</v>
      </c>
      <c r="I84" s="39" t="s">
        <v>164</v>
      </c>
    </row>
    <row r="85" spans="1:9" x14ac:dyDescent="0.35">
      <c r="A85" s="2" t="str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C</v>
      </c>
      <c r="B85" s="10" t="str">
        <f t="shared" si="3"/>
        <v>43487C</v>
      </c>
      <c r="C85" s="55">
        <v>43487</v>
      </c>
      <c r="D85" s="39" t="s">
        <v>96</v>
      </c>
      <c r="E85" s="39">
        <v>3</v>
      </c>
      <c r="F85" s="39">
        <v>1060</v>
      </c>
      <c r="G85" s="39"/>
      <c r="H85" s="2">
        <f t="shared" si="1"/>
        <v>3180</v>
      </c>
      <c r="I85" s="39" t="s">
        <v>164</v>
      </c>
    </row>
    <row r="86" spans="1:9" x14ac:dyDescent="0.35">
      <c r="A86" s="2" t="str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D</v>
      </c>
      <c r="B86" s="10" t="str">
        <f t="shared" si="3"/>
        <v>43487D</v>
      </c>
      <c r="C86" s="55">
        <v>43487</v>
      </c>
      <c r="D86" s="39" t="s">
        <v>63</v>
      </c>
      <c r="E86" s="39">
        <v>3</v>
      </c>
      <c r="F86" s="39">
        <v>930</v>
      </c>
      <c r="G86" s="39"/>
      <c r="H86" s="2">
        <f t="shared" si="1"/>
        <v>2790</v>
      </c>
      <c r="I86" s="39" t="s">
        <v>164</v>
      </c>
    </row>
    <row r="87" spans="1:9" x14ac:dyDescent="0.35">
      <c r="A87" s="2" t="str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H</v>
      </c>
      <c r="B87" s="10" t="str">
        <f t="shared" si="3"/>
        <v>43487H</v>
      </c>
      <c r="C87" s="55">
        <v>43487</v>
      </c>
      <c r="D87" s="39" t="s">
        <v>97</v>
      </c>
      <c r="E87" s="39">
        <v>1</v>
      </c>
      <c r="F87" s="39">
        <v>1280</v>
      </c>
      <c r="G87" s="39"/>
      <c r="H87" s="2">
        <f t="shared" si="1"/>
        <v>1280</v>
      </c>
      <c r="I87" s="39" t="s">
        <v>164</v>
      </c>
    </row>
    <row r="88" spans="1:9" x14ac:dyDescent="0.35">
      <c r="A88" s="2" t="str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I</v>
      </c>
      <c r="B88" s="10" t="str">
        <f t="shared" si="3"/>
        <v>43487I</v>
      </c>
      <c r="C88" s="55">
        <v>43487</v>
      </c>
      <c r="D88" s="39" t="s">
        <v>98</v>
      </c>
      <c r="E88" s="39">
        <v>1</v>
      </c>
      <c r="F88" s="39">
        <v>1260</v>
      </c>
      <c r="G88" s="39"/>
      <c r="H88" s="2">
        <f t="shared" si="1"/>
        <v>1260</v>
      </c>
      <c r="I88" s="39" t="s">
        <v>164</v>
      </c>
    </row>
    <row r="89" spans="1:9" x14ac:dyDescent="0.35">
      <c r="A89" s="2" t="str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E</v>
      </c>
      <c r="B89" s="10" t="str">
        <f t="shared" si="3"/>
        <v>43487E</v>
      </c>
      <c r="C89" s="55">
        <v>43487</v>
      </c>
      <c r="D89" s="39" t="s">
        <v>159</v>
      </c>
      <c r="E89" s="39">
        <v>1</v>
      </c>
      <c r="F89" s="39">
        <v>1900</v>
      </c>
      <c r="G89" s="39"/>
      <c r="H89" s="2">
        <f t="shared" si="1"/>
        <v>1900</v>
      </c>
      <c r="I89" s="39" t="s">
        <v>164</v>
      </c>
    </row>
    <row r="90" spans="1:9" x14ac:dyDescent="0.35">
      <c r="A90" s="2" t="str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A</v>
      </c>
      <c r="B90" s="10" t="str">
        <f t="shared" si="3"/>
        <v>43496A</v>
      </c>
      <c r="C90" s="55">
        <v>43496</v>
      </c>
      <c r="D90" s="39" t="s">
        <v>76</v>
      </c>
      <c r="E90" s="39">
        <v>15</v>
      </c>
      <c r="F90" s="39">
        <v>290</v>
      </c>
      <c r="G90" s="39"/>
      <c r="H90" s="2">
        <f t="shared" si="1"/>
        <v>4350</v>
      </c>
      <c r="I90" s="39" t="s">
        <v>164</v>
      </c>
    </row>
    <row r="91" spans="1:9" x14ac:dyDescent="0.35">
      <c r="A91" s="2" t="str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B</v>
      </c>
      <c r="B91" s="10" t="str">
        <f t="shared" si="3"/>
        <v>43496B</v>
      </c>
      <c r="C91" s="55">
        <v>43496</v>
      </c>
      <c r="D91" s="39" t="s">
        <v>77</v>
      </c>
      <c r="E91" s="39">
        <v>5</v>
      </c>
      <c r="F91" s="39">
        <v>1100</v>
      </c>
      <c r="G91" s="39"/>
      <c r="H91" s="2">
        <f t="shared" si="1"/>
        <v>5500</v>
      </c>
      <c r="I91" s="39" t="s">
        <v>164</v>
      </c>
    </row>
    <row r="92" spans="1:9" x14ac:dyDescent="0.35">
      <c r="A92" s="2" t="str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G</v>
      </c>
      <c r="B92" s="10" t="str">
        <f t="shared" si="3"/>
        <v>43496G</v>
      </c>
      <c r="C92" s="55">
        <v>43496</v>
      </c>
      <c r="D92" s="39" t="s">
        <v>95</v>
      </c>
      <c r="E92" s="39">
        <v>1</v>
      </c>
      <c r="F92" s="39">
        <v>1220</v>
      </c>
      <c r="G92" s="39"/>
      <c r="H92" s="2">
        <f t="shared" si="1"/>
        <v>1220</v>
      </c>
      <c r="I92" s="39" t="s">
        <v>164</v>
      </c>
    </row>
    <row r="93" spans="1:9" x14ac:dyDescent="0.35">
      <c r="A93" s="2" t="str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I</v>
      </c>
      <c r="B93" s="10" t="str">
        <f t="shared" si="3"/>
        <v>43496I</v>
      </c>
      <c r="C93" s="55">
        <v>43496</v>
      </c>
      <c r="D93" s="39" t="s">
        <v>98</v>
      </c>
      <c r="E93" s="39">
        <v>1</v>
      </c>
      <c r="F93" s="39">
        <v>1440</v>
      </c>
      <c r="G93" s="39"/>
      <c r="H93" s="2">
        <f t="shared" si="1"/>
        <v>1440</v>
      </c>
      <c r="I93" s="39" t="s">
        <v>164</v>
      </c>
    </row>
    <row r="94" spans="1:9" x14ac:dyDescent="0.35">
      <c r="A94" s="2" t="str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A</v>
      </c>
      <c r="B94" s="10" t="str">
        <f t="shared" si="3"/>
        <v>43502A</v>
      </c>
      <c r="C94" s="55">
        <v>43502</v>
      </c>
      <c r="D94" s="39" t="s">
        <v>76</v>
      </c>
      <c r="E94" s="39">
        <v>15</v>
      </c>
      <c r="F94" s="39">
        <v>520</v>
      </c>
      <c r="G94" s="39"/>
      <c r="H94" s="2">
        <f t="shared" si="1"/>
        <v>7800</v>
      </c>
      <c r="I94" s="39" t="s">
        <v>164</v>
      </c>
    </row>
    <row r="95" spans="1:9" x14ac:dyDescent="0.35">
      <c r="A95" s="2" t="str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B</v>
      </c>
      <c r="B95" s="10" t="str">
        <f t="shared" si="3"/>
        <v>43502B</v>
      </c>
      <c r="C95" s="55">
        <v>43502</v>
      </c>
      <c r="D95" s="39" t="s">
        <v>77</v>
      </c>
      <c r="E95" s="39">
        <v>5</v>
      </c>
      <c r="F95" s="39">
        <v>810</v>
      </c>
      <c r="G95" s="39"/>
      <c r="H95" s="2">
        <f t="shared" si="1"/>
        <v>4050</v>
      </c>
      <c r="I95" s="39" t="s">
        <v>164</v>
      </c>
    </row>
    <row r="96" spans="1:9" x14ac:dyDescent="0.35">
      <c r="A96" s="2" t="str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C</v>
      </c>
      <c r="B96" s="10" t="str">
        <f t="shared" si="3"/>
        <v>43502C</v>
      </c>
      <c r="C96" s="55">
        <v>43502</v>
      </c>
      <c r="D96" s="39" t="s">
        <v>96</v>
      </c>
      <c r="E96" s="39">
        <v>8</v>
      </c>
      <c r="F96" s="39">
        <v>1800</v>
      </c>
      <c r="G96" s="39"/>
      <c r="H96" s="2">
        <f t="shared" si="1"/>
        <v>14400</v>
      </c>
      <c r="I96" s="39" t="s">
        <v>164</v>
      </c>
    </row>
    <row r="97" spans="1:9" x14ac:dyDescent="0.35">
      <c r="A97" s="2" t="str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D</v>
      </c>
      <c r="B97" s="10" t="str">
        <f t="shared" si="3"/>
        <v>43502D</v>
      </c>
      <c r="C97" s="55">
        <v>43502</v>
      </c>
      <c r="D97" s="39" t="s">
        <v>63</v>
      </c>
      <c r="E97" s="39">
        <v>3</v>
      </c>
      <c r="F97" s="39">
        <v>1760</v>
      </c>
      <c r="G97" s="39"/>
      <c r="H97" s="2">
        <f t="shared" si="1"/>
        <v>5280</v>
      </c>
      <c r="I97" s="39" t="s">
        <v>164</v>
      </c>
    </row>
    <row r="98" spans="1:9" x14ac:dyDescent="0.35">
      <c r="A98" s="2" t="str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E</v>
      </c>
      <c r="B98" s="10" t="str">
        <f t="shared" si="3"/>
        <v>43502E</v>
      </c>
      <c r="C98" s="55">
        <v>43502</v>
      </c>
      <c r="D98" s="39" t="s">
        <v>159</v>
      </c>
      <c r="E98" s="39">
        <v>3</v>
      </c>
      <c r="F98" s="39">
        <v>850</v>
      </c>
      <c r="G98" s="39"/>
      <c r="H98" s="2">
        <f t="shared" si="1"/>
        <v>2550</v>
      </c>
      <c r="I98" s="39" t="s">
        <v>164</v>
      </c>
    </row>
    <row r="99" spans="1:9" x14ac:dyDescent="0.35">
      <c r="A99" s="2" t="str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F</v>
      </c>
      <c r="B99" s="10" t="str">
        <f t="shared" si="3"/>
        <v>43502F</v>
      </c>
      <c r="C99" s="55">
        <v>43502</v>
      </c>
      <c r="D99" s="39" t="s">
        <v>94</v>
      </c>
      <c r="E99" s="39">
        <v>3</v>
      </c>
      <c r="F99" s="39">
        <v>710</v>
      </c>
      <c r="G99" s="39"/>
      <c r="H99" s="2">
        <f t="shared" si="1"/>
        <v>2130</v>
      </c>
      <c r="I99" s="39" t="s">
        <v>164</v>
      </c>
    </row>
    <row r="100" spans="1:9" x14ac:dyDescent="0.35">
      <c r="A100" s="2" t="str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G</v>
      </c>
      <c r="B100" s="10" t="str">
        <f t="shared" si="3"/>
        <v>43502G</v>
      </c>
      <c r="C100" s="55">
        <v>43502</v>
      </c>
      <c r="D100" s="39" t="s">
        <v>95</v>
      </c>
      <c r="E100" s="39">
        <v>1</v>
      </c>
      <c r="F100" s="39">
        <v>1160</v>
      </c>
      <c r="G100" s="39"/>
      <c r="H100" s="2">
        <f t="shared" si="1"/>
        <v>1160</v>
      </c>
      <c r="I100" s="39" t="s">
        <v>164</v>
      </c>
    </row>
    <row r="101" spans="1:9" x14ac:dyDescent="0.35">
      <c r="A101" s="2" t="str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H</v>
      </c>
      <c r="B101" s="10" t="str">
        <f t="shared" si="3"/>
        <v>43502H</v>
      </c>
      <c r="C101" s="55">
        <v>43502</v>
      </c>
      <c r="D101" s="39" t="s">
        <v>97</v>
      </c>
      <c r="E101" s="39">
        <v>1</v>
      </c>
      <c r="F101" s="39">
        <v>1200</v>
      </c>
      <c r="G101" s="39"/>
      <c r="H101" s="2">
        <f t="shared" si="1"/>
        <v>1200</v>
      </c>
      <c r="I101" s="39" t="s">
        <v>164</v>
      </c>
    </row>
    <row r="102" spans="1:9" x14ac:dyDescent="0.35">
      <c r="A102" s="2" t="str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A</v>
      </c>
      <c r="B102" s="10" t="str">
        <f t="shared" ref="B102:B112" si="4">+CONCATENATE(C102,A102)</f>
        <v>43510A</v>
      </c>
      <c r="C102" s="55">
        <v>43510</v>
      </c>
      <c r="D102" s="39" t="s">
        <v>76</v>
      </c>
      <c r="E102" s="39">
        <v>15</v>
      </c>
      <c r="F102" s="39">
        <v>360</v>
      </c>
      <c r="G102" s="39"/>
      <c r="H102" s="2">
        <f t="shared" ref="H102:H112" si="5">F102*E102</f>
        <v>5400</v>
      </c>
      <c r="I102" s="39" t="s">
        <v>164</v>
      </c>
    </row>
    <row r="103" spans="1:9" x14ac:dyDescent="0.35">
      <c r="A103" s="2" t="str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B</v>
      </c>
      <c r="B103" s="10" t="str">
        <f t="shared" si="4"/>
        <v>43510B</v>
      </c>
      <c r="C103" s="55">
        <v>43510</v>
      </c>
      <c r="D103" s="39" t="s">
        <v>77</v>
      </c>
      <c r="E103" s="39">
        <v>5</v>
      </c>
      <c r="F103" s="39">
        <v>1840</v>
      </c>
      <c r="G103" s="39"/>
      <c r="H103" s="2">
        <f t="shared" si="5"/>
        <v>9200</v>
      </c>
      <c r="I103" s="39" t="s">
        <v>164</v>
      </c>
    </row>
    <row r="104" spans="1:9" x14ac:dyDescent="0.35">
      <c r="A104" s="2" t="str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G</v>
      </c>
      <c r="B104" s="10" t="str">
        <f t="shared" si="4"/>
        <v>43510G</v>
      </c>
      <c r="C104" s="55">
        <v>43510</v>
      </c>
      <c r="D104" s="39" t="s">
        <v>95</v>
      </c>
      <c r="E104" s="39">
        <v>1</v>
      </c>
      <c r="F104" s="39">
        <v>1160</v>
      </c>
      <c r="G104" s="39"/>
      <c r="H104" s="2">
        <f t="shared" si="5"/>
        <v>1160</v>
      </c>
      <c r="I104" s="39" t="s">
        <v>164</v>
      </c>
    </row>
    <row r="105" spans="1:9" x14ac:dyDescent="0.35">
      <c r="A105" s="2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0</v>
      </c>
      <c r="B105" s="10" t="str">
        <f t="shared" si="4"/>
        <v>435150</v>
      </c>
      <c r="C105" s="55">
        <v>43515</v>
      </c>
      <c r="D105" s="39" t="s">
        <v>208</v>
      </c>
      <c r="E105" s="39">
        <v>10</v>
      </c>
      <c r="F105" s="39">
        <v>1040</v>
      </c>
      <c r="G105" s="39"/>
      <c r="H105" s="2">
        <f t="shared" si="5"/>
        <v>10400</v>
      </c>
      <c r="I105" s="39" t="s">
        <v>164</v>
      </c>
    </row>
    <row r="106" spans="1:9" x14ac:dyDescent="0.35">
      <c r="A106" s="2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0</v>
      </c>
      <c r="B106" s="10" t="str">
        <f t="shared" si="4"/>
        <v>435150</v>
      </c>
      <c r="C106" s="55">
        <v>43515</v>
      </c>
      <c r="D106" s="39" t="s">
        <v>209</v>
      </c>
      <c r="E106" s="39">
        <v>10</v>
      </c>
      <c r="F106" s="39">
        <v>1860</v>
      </c>
      <c r="G106" s="39"/>
      <c r="H106" s="2">
        <f t="shared" si="5"/>
        <v>18600</v>
      </c>
      <c r="I106" s="39" t="s">
        <v>164</v>
      </c>
    </row>
    <row r="107" spans="1:9" x14ac:dyDescent="0.35">
      <c r="A107" s="2" t="str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A</v>
      </c>
      <c r="B107" s="10" t="str">
        <f t="shared" si="4"/>
        <v>43516A</v>
      </c>
      <c r="C107" s="55">
        <v>43516</v>
      </c>
      <c r="D107" s="39" t="s">
        <v>76</v>
      </c>
      <c r="E107" s="39">
        <v>15</v>
      </c>
      <c r="F107" s="39">
        <v>1400</v>
      </c>
      <c r="G107" s="39"/>
      <c r="H107" s="2">
        <f t="shared" si="5"/>
        <v>21000</v>
      </c>
      <c r="I107" s="39" t="s">
        <v>164</v>
      </c>
    </row>
    <row r="108" spans="1:9" x14ac:dyDescent="0.35">
      <c r="A108" s="2" t="str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B</v>
      </c>
      <c r="B108" s="10" t="str">
        <f t="shared" si="4"/>
        <v>43516B</v>
      </c>
      <c r="C108" s="55">
        <v>43516</v>
      </c>
      <c r="D108" s="39" t="s">
        <v>77</v>
      </c>
      <c r="E108" s="39">
        <v>5</v>
      </c>
      <c r="F108" s="39">
        <v>1320</v>
      </c>
      <c r="G108" s="39"/>
      <c r="H108" s="2">
        <f t="shared" si="5"/>
        <v>6600</v>
      </c>
      <c r="I108" s="39" t="s">
        <v>164</v>
      </c>
    </row>
    <row r="109" spans="1:9" x14ac:dyDescent="0.35">
      <c r="A109" s="2" t="str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C</v>
      </c>
      <c r="B109" s="10" t="str">
        <f t="shared" si="4"/>
        <v>43516C</v>
      </c>
      <c r="C109" s="55">
        <v>43516</v>
      </c>
      <c r="D109" s="39" t="s">
        <v>96</v>
      </c>
      <c r="E109" s="39">
        <v>5</v>
      </c>
      <c r="F109" s="39">
        <v>1920</v>
      </c>
      <c r="G109" s="39"/>
      <c r="H109" s="2">
        <f t="shared" si="5"/>
        <v>9600</v>
      </c>
      <c r="I109" s="39" t="s">
        <v>164</v>
      </c>
    </row>
    <row r="110" spans="1:9" x14ac:dyDescent="0.35">
      <c r="A110" s="2" t="str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D</v>
      </c>
      <c r="B110" s="10" t="str">
        <f t="shared" si="4"/>
        <v>43516D</v>
      </c>
      <c r="C110" s="55">
        <v>43516</v>
      </c>
      <c r="D110" s="39" t="s">
        <v>63</v>
      </c>
      <c r="E110" s="39">
        <v>3</v>
      </c>
      <c r="F110" s="39">
        <v>1200</v>
      </c>
      <c r="G110" s="39"/>
      <c r="H110" s="2">
        <f t="shared" si="5"/>
        <v>3600</v>
      </c>
      <c r="I110" s="39" t="s">
        <v>164</v>
      </c>
    </row>
    <row r="111" spans="1:9" x14ac:dyDescent="0.35">
      <c r="A111" s="2" t="str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E</v>
      </c>
      <c r="B111" s="10" t="str">
        <f t="shared" si="4"/>
        <v>43516E</v>
      </c>
      <c r="C111" s="55">
        <v>43516</v>
      </c>
      <c r="D111" s="39" t="s">
        <v>159</v>
      </c>
      <c r="E111" s="39">
        <v>3</v>
      </c>
      <c r="F111" s="39">
        <v>770</v>
      </c>
      <c r="G111" s="39"/>
      <c r="H111" s="2">
        <f t="shared" si="5"/>
        <v>2310</v>
      </c>
      <c r="I111" s="39" t="s">
        <v>164</v>
      </c>
    </row>
    <row r="112" spans="1:9" x14ac:dyDescent="0.35">
      <c r="A112" s="2" t="str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G</v>
      </c>
      <c r="B112" s="10" t="str">
        <f t="shared" si="4"/>
        <v>43516G</v>
      </c>
      <c r="C112" s="55">
        <v>43516</v>
      </c>
      <c r="D112" s="39" t="s">
        <v>95</v>
      </c>
      <c r="E112" s="39">
        <v>1</v>
      </c>
      <c r="F112" s="39">
        <v>1160</v>
      </c>
      <c r="G112" s="39"/>
      <c r="H112" s="2">
        <f t="shared" si="5"/>
        <v>1160</v>
      </c>
      <c r="I112" s="39" t="s">
        <v>164</v>
      </c>
    </row>
    <row r="113" spans="1:9" x14ac:dyDescent="0.35">
      <c r="A113" s="2" t="str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H</v>
      </c>
      <c r="B113" s="10" t="str">
        <f t="shared" si="3"/>
        <v>43516H</v>
      </c>
      <c r="C113" s="55">
        <v>43516</v>
      </c>
      <c r="D113" s="39" t="s">
        <v>97</v>
      </c>
      <c r="E113" s="39">
        <v>1</v>
      </c>
      <c r="F113" s="39">
        <v>1000</v>
      </c>
      <c r="G113" s="39"/>
      <c r="H113" s="2">
        <f t="shared" si="1"/>
        <v>1000</v>
      </c>
      <c r="I113" s="39" t="s">
        <v>213</v>
      </c>
    </row>
    <row r="114" spans="1:9" x14ac:dyDescent="0.35">
      <c r="A114" s="2" t="str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A</v>
      </c>
      <c r="B114" s="10" t="str">
        <f t="shared" si="3"/>
        <v>43523A</v>
      </c>
      <c r="C114" s="55">
        <v>43523</v>
      </c>
      <c r="D114" s="39" t="s">
        <v>76</v>
      </c>
      <c r="E114" s="39">
        <v>15</v>
      </c>
      <c r="F114" s="39">
        <v>320</v>
      </c>
      <c r="G114" s="39"/>
      <c r="H114" s="2">
        <f t="shared" ref="H114:H167" si="6">F114*E114</f>
        <v>4800</v>
      </c>
      <c r="I114" s="39" t="s">
        <v>214</v>
      </c>
    </row>
    <row r="115" spans="1:9" x14ac:dyDescent="0.35">
      <c r="A115" s="2" t="str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B</v>
      </c>
      <c r="B115" s="10" t="str">
        <f t="shared" si="3"/>
        <v>43523B</v>
      </c>
      <c r="C115" s="55">
        <v>43523</v>
      </c>
      <c r="D115" s="39" t="s">
        <v>77</v>
      </c>
      <c r="E115" s="39">
        <v>5</v>
      </c>
      <c r="F115" s="39">
        <v>1940</v>
      </c>
      <c r="G115" s="39"/>
      <c r="H115" s="2">
        <f t="shared" si="6"/>
        <v>9700</v>
      </c>
      <c r="I115" s="39" t="s">
        <v>164</v>
      </c>
    </row>
    <row r="116" spans="1:9" x14ac:dyDescent="0.35">
      <c r="A116" s="2" t="str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F</v>
      </c>
      <c r="B116" s="10" t="str">
        <f t="shared" si="3"/>
        <v>43523F</v>
      </c>
      <c r="C116" s="55">
        <v>43523</v>
      </c>
      <c r="D116" s="39" t="s">
        <v>94</v>
      </c>
      <c r="E116" s="39">
        <v>2</v>
      </c>
      <c r="F116" s="39">
        <v>950</v>
      </c>
      <c r="G116" s="39"/>
      <c r="H116" s="2">
        <f t="shared" si="6"/>
        <v>1900</v>
      </c>
      <c r="I116" s="39" t="s">
        <v>164</v>
      </c>
    </row>
    <row r="117" spans="1:9" x14ac:dyDescent="0.35">
      <c r="A117" s="2" t="str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I</v>
      </c>
      <c r="B117" s="10" t="str">
        <f t="shared" si="3"/>
        <v>43523I</v>
      </c>
      <c r="C117" s="55">
        <v>43523</v>
      </c>
      <c r="D117" s="39" t="s">
        <v>98</v>
      </c>
      <c r="E117" s="39">
        <v>2</v>
      </c>
      <c r="F117" s="39">
        <v>410</v>
      </c>
      <c r="G117" s="39"/>
      <c r="H117" s="2">
        <f t="shared" si="6"/>
        <v>820</v>
      </c>
      <c r="I117" s="39" t="s">
        <v>164</v>
      </c>
    </row>
    <row r="118" spans="1:9" x14ac:dyDescent="0.35">
      <c r="A118" s="2" t="str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A</v>
      </c>
      <c r="B118" s="10" t="str">
        <f>+CONCATENATE(C118,A118)</f>
        <v>43530A</v>
      </c>
      <c r="C118" s="55">
        <v>43530</v>
      </c>
      <c r="D118" s="39" t="s">
        <v>76</v>
      </c>
      <c r="E118" s="39">
        <v>15</v>
      </c>
      <c r="F118" s="39">
        <v>590</v>
      </c>
      <c r="G118" s="39"/>
      <c r="H118" s="2">
        <f>F118*E118</f>
        <v>8850</v>
      </c>
      <c r="I118" s="39" t="s">
        <v>164</v>
      </c>
    </row>
    <row r="119" spans="1:9" x14ac:dyDescent="0.35">
      <c r="A119" s="2" t="str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B</v>
      </c>
      <c r="B119" s="10" t="str">
        <f>+CONCATENATE(C119,A119)</f>
        <v>43530B</v>
      </c>
      <c r="C119" s="55">
        <v>43530</v>
      </c>
      <c r="D119" s="39" t="s">
        <v>77</v>
      </c>
      <c r="E119" s="39">
        <v>10</v>
      </c>
      <c r="F119" s="39">
        <v>1340</v>
      </c>
      <c r="G119" s="39"/>
      <c r="H119" s="2">
        <f>F119*E119</f>
        <v>13400</v>
      </c>
      <c r="I119" s="39" t="s">
        <v>164</v>
      </c>
    </row>
    <row r="120" spans="1:9" x14ac:dyDescent="0.35">
      <c r="A120" s="2" t="str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C</v>
      </c>
      <c r="B120" s="10" t="str">
        <f>+CONCATENATE(C120,A120)</f>
        <v>43530C</v>
      </c>
      <c r="C120" s="55">
        <v>43530</v>
      </c>
      <c r="D120" s="39" t="s">
        <v>96</v>
      </c>
      <c r="E120" s="39">
        <v>3</v>
      </c>
      <c r="F120" s="39">
        <v>910</v>
      </c>
      <c r="G120" s="39"/>
      <c r="H120" s="2">
        <f>F120*E120</f>
        <v>2730</v>
      </c>
      <c r="I120" s="39" t="s">
        <v>164</v>
      </c>
    </row>
    <row r="121" spans="1:9" x14ac:dyDescent="0.35">
      <c r="A121" s="2" t="str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D</v>
      </c>
      <c r="B121" s="10" t="str">
        <f>+CONCATENATE(C121,A121)</f>
        <v>43530D</v>
      </c>
      <c r="C121" s="55">
        <v>43530</v>
      </c>
      <c r="D121" s="39" t="s">
        <v>63</v>
      </c>
      <c r="E121" s="39">
        <v>3</v>
      </c>
      <c r="F121" s="39">
        <v>520</v>
      </c>
      <c r="G121" s="39"/>
      <c r="H121" s="2">
        <f>F121*E121</f>
        <v>1560</v>
      </c>
      <c r="I121" s="39" t="s">
        <v>164</v>
      </c>
    </row>
    <row r="122" spans="1:9" x14ac:dyDescent="0.35">
      <c r="A122" s="2" t="str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F</v>
      </c>
      <c r="B122" s="10" t="str">
        <f>+CONCATENATE(C122,A122)</f>
        <v>43530F</v>
      </c>
      <c r="C122" s="55">
        <v>43530</v>
      </c>
      <c r="D122" s="39" t="s">
        <v>94</v>
      </c>
      <c r="E122" s="39">
        <v>3</v>
      </c>
      <c r="F122" s="39">
        <v>690</v>
      </c>
      <c r="G122" s="39"/>
      <c r="H122" s="2">
        <f>F122*E122</f>
        <v>2070</v>
      </c>
      <c r="I122" s="39" t="s">
        <v>164</v>
      </c>
    </row>
    <row r="123" spans="1:9" x14ac:dyDescent="0.35">
      <c r="A123" s="2" t="str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H</v>
      </c>
      <c r="B123" s="10" t="str">
        <f t="shared" si="3"/>
        <v>43530H</v>
      </c>
      <c r="C123" s="55">
        <v>43530</v>
      </c>
      <c r="D123" s="39" t="s">
        <v>97</v>
      </c>
      <c r="E123" s="39">
        <v>2</v>
      </c>
      <c r="F123" s="39">
        <v>520</v>
      </c>
      <c r="G123" s="39"/>
      <c r="H123" s="2">
        <f t="shared" si="6"/>
        <v>1040</v>
      </c>
      <c r="I123" s="39" t="s">
        <v>164</v>
      </c>
    </row>
    <row r="124" spans="1:9" x14ac:dyDescent="0.35">
      <c r="A124" s="2" t="str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I</v>
      </c>
      <c r="B124" s="10" t="str">
        <f t="shared" si="3"/>
        <v>43530I</v>
      </c>
      <c r="C124" s="55">
        <v>43530</v>
      </c>
      <c r="D124" s="39" t="s">
        <v>98</v>
      </c>
      <c r="E124" s="39">
        <v>2</v>
      </c>
      <c r="F124" s="39">
        <v>460</v>
      </c>
      <c r="G124" s="39"/>
      <c r="H124" s="2">
        <f t="shared" si="6"/>
        <v>920</v>
      </c>
      <c r="I124" s="39" t="s">
        <v>164</v>
      </c>
    </row>
    <row r="125" spans="1:9" x14ac:dyDescent="0.35">
      <c r="A125" s="2" t="str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A</v>
      </c>
      <c r="B125" s="10" t="str">
        <f>+CONCATENATE(C125,A125)</f>
        <v>43537A</v>
      </c>
      <c r="C125" s="55">
        <v>43537</v>
      </c>
      <c r="D125" s="39" t="s">
        <v>76</v>
      </c>
      <c r="E125" s="39">
        <v>15</v>
      </c>
      <c r="F125" s="39">
        <v>1780</v>
      </c>
      <c r="G125" s="39"/>
      <c r="H125" s="2">
        <f>F125*E125</f>
        <v>26700</v>
      </c>
      <c r="I125" s="39" t="s">
        <v>164</v>
      </c>
    </row>
    <row r="126" spans="1:9" x14ac:dyDescent="0.35">
      <c r="A126" s="2" t="str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B</v>
      </c>
      <c r="B126" s="10" t="str">
        <f t="shared" si="3"/>
        <v>43537B</v>
      </c>
      <c r="C126" s="55">
        <v>43537</v>
      </c>
      <c r="D126" s="39" t="s">
        <v>77</v>
      </c>
      <c r="E126" s="39">
        <v>5</v>
      </c>
      <c r="F126" s="39">
        <v>1860</v>
      </c>
      <c r="G126" s="39"/>
      <c r="H126" s="2">
        <f t="shared" si="6"/>
        <v>9300</v>
      </c>
      <c r="I126" s="39" t="s">
        <v>164</v>
      </c>
    </row>
    <row r="127" spans="1:9" x14ac:dyDescent="0.35">
      <c r="A127" s="2" t="str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F</v>
      </c>
      <c r="B127" s="10" t="str">
        <f t="shared" si="3"/>
        <v>43537F</v>
      </c>
      <c r="C127" s="55">
        <v>43537</v>
      </c>
      <c r="D127" s="39" t="s">
        <v>94</v>
      </c>
      <c r="E127" s="39">
        <v>2</v>
      </c>
      <c r="F127" s="39">
        <v>920</v>
      </c>
      <c r="G127" s="39"/>
      <c r="H127" s="2">
        <f t="shared" si="6"/>
        <v>1840</v>
      </c>
      <c r="I127" s="39" t="s">
        <v>164</v>
      </c>
    </row>
    <row r="128" spans="1:9" x14ac:dyDescent="0.35">
      <c r="A128" s="2" t="str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I</v>
      </c>
      <c r="B128" s="10" t="str">
        <f t="shared" si="3"/>
        <v>43537I</v>
      </c>
      <c r="C128" s="55">
        <v>43537</v>
      </c>
      <c r="D128" s="39" t="s">
        <v>98</v>
      </c>
      <c r="E128" s="39">
        <v>2</v>
      </c>
      <c r="F128" s="39">
        <v>340</v>
      </c>
      <c r="G128" s="39"/>
      <c r="H128" s="2">
        <f t="shared" si="6"/>
        <v>680</v>
      </c>
      <c r="I128" s="39" t="s">
        <v>164</v>
      </c>
    </row>
    <row r="129" spans="1:9" x14ac:dyDescent="0.35">
      <c r="A129" s="2" t="str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A</v>
      </c>
      <c r="B129" s="10" t="str">
        <f t="shared" si="3"/>
        <v>43544A</v>
      </c>
      <c r="C129" s="55">
        <v>43544</v>
      </c>
      <c r="D129" s="39" t="s">
        <v>76</v>
      </c>
      <c r="E129" s="39">
        <v>15</v>
      </c>
      <c r="F129" s="39">
        <v>900</v>
      </c>
      <c r="G129" s="39"/>
      <c r="H129" s="2">
        <f t="shared" si="6"/>
        <v>13500</v>
      </c>
      <c r="I129" s="39" t="s">
        <v>164</v>
      </c>
    </row>
    <row r="130" spans="1:9" x14ac:dyDescent="0.35">
      <c r="A130" s="2" t="str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B</v>
      </c>
      <c r="B130" s="10" t="str">
        <f t="shared" si="3"/>
        <v>43544B</v>
      </c>
      <c r="C130" s="55">
        <v>43544</v>
      </c>
      <c r="D130" s="39" t="s">
        <v>77</v>
      </c>
      <c r="E130" s="39">
        <v>10</v>
      </c>
      <c r="F130" s="39">
        <v>1240</v>
      </c>
      <c r="G130" s="39"/>
      <c r="H130" s="2">
        <f t="shared" si="6"/>
        <v>12400</v>
      </c>
      <c r="I130" s="39" t="s">
        <v>164</v>
      </c>
    </row>
    <row r="131" spans="1:9" x14ac:dyDescent="0.35">
      <c r="A131" s="2" t="str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C</v>
      </c>
      <c r="B131" s="10" t="str">
        <f t="shared" si="3"/>
        <v>43544C</v>
      </c>
      <c r="C131" s="55">
        <v>43544</v>
      </c>
      <c r="D131" s="39" t="s">
        <v>96</v>
      </c>
      <c r="E131" s="39">
        <v>3</v>
      </c>
      <c r="F131" s="39">
        <v>1040</v>
      </c>
      <c r="G131" s="39"/>
      <c r="H131" s="2">
        <f t="shared" si="6"/>
        <v>3120</v>
      </c>
      <c r="I131" s="39" t="s">
        <v>164</v>
      </c>
    </row>
    <row r="132" spans="1:9" x14ac:dyDescent="0.35">
      <c r="A132" s="2" t="str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D</v>
      </c>
      <c r="B132" s="10" t="str">
        <f t="shared" si="3"/>
        <v>43544D</v>
      </c>
      <c r="C132" s="55">
        <v>43544</v>
      </c>
      <c r="D132" s="39" t="s">
        <v>63</v>
      </c>
      <c r="E132" s="39">
        <v>3</v>
      </c>
      <c r="F132" s="39">
        <v>710</v>
      </c>
      <c r="G132" s="39"/>
      <c r="H132" s="2">
        <f t="shared" si="6"/>
        <v>2130</v>
      </c>
      <c r="I132" s="39" t="s">
        <v>164</v>
      </c>
    </row>
    <row r="133" spans="1:9" x14ac:dyDescent="0.35">
      <c r="A133" s="2" t="str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F</v>
      </c>
      <c r="B133" s="10" t="str">
        <f t="shared" si="3"/>
        <v>43544F</v>
      </c>
      <c r="C133" s="55">
        <v>43544</v>
      </c>
      <c r="D133" s="39" t="s">
        <v>94</v>
      </c>
      <c r="E133" s="39">
        <v>2</v>
      </c>
      <c r="F133" s="39">
        <v>1180</v>
      </c>
      <c r="G133" s="39"/>
      <c r="H133" s="2">
        <f t="shared" si="6"/>
        <v>2360</v>
      </c>
      <c r="I133" s="39" t="s">
        <v>164</v>
      </c>
    </row>
    <row r="134" spans="1:9" x14ac:dyDescent="0.35">
      <c r="A134" s="2" t="str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H</v>
      </c>
      <c r="B134" s="10" t="str">
        <f t="shared" si="3"/>
        <v>43544H</v>
      </c>
      <c r="C134" s="55">
        <v>43544</v>
      </c>
      <c r="D134" s="39" t="s">
        <v>97</v>
      </c>
      <c r="E134" s="39">
        <v>2</v>
      </c>
      <c r="F134" s="39">
        <v>720</v>
      </c>
      <c r="G134" s="39"/>
      <c r="H134" s="2">
        <f t="shared" si="6"/>
        <v>1440</v>
      </c>
      <c r="I134" s="39" t="s">
        <v>164</v>
      </c>
    </row>
    <row r="135" spans="1:9" x14ac:dyDescent="0.35">
      <c r="A135" s="2" t="str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I</v>
      </c>
      <c r="B135" s="10" t="str">
        <f t="shared" si="3"/>
        <v>43544I</v>
      </c>
      <c r="C135" s="55">
        <v>43544</v>
      </c>
      <c r="D135" s="39" t="s">
        <v>98</v>
      </c>
      <c r="E135" s="39">
        <v>2</v>
      </c>
      <c r="F135" s="39">
        <v>650</v>
      </c>
      <c r="G135" s="39"/>
      <c r="H135" s="2">
        <f t="shared" si="6"/>
        <v>1300</v>
      </c>
      <c r="I135" s="39" t="s">
        <v>164</v>
      </c>
    </row>
    <row r="136" spans="1:9" x14ac:dyDescent="0.35">
      <c r="A136" s="2" t="str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A</v>
      </c>
      <c r="B136" s="10" t="str">
        <f t="shared" si="3"/>
        <v>43551A</v>
      </c>
      <c r="C136" s="55">
        <v>43551</v>
      </c>
      <c r="D136" s="39" t="s">
        <v>76</v>
      </c>
      <c r="E136" s="39">
        <v>20</v>
      </c>
      <c r="F136" s="39">
        <v>1760</v>
      </c>
      <c r="G136" s="39"/>
      <c r="H136" s="2">
        <f t="shared" si="6"/>
        <v>35200</v>
      </c>
      <c r="I136" s="39" t="s">
        <v>164</v>
      </c>
    </row>
    <row r="137" spans="1:9" x14ac:dyDescent="0.35">
      <c r="A137" s="2" t="str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B</v>
      </c>
      <c r="B137" s="10" t="str">
        <f t="shared" si="3"/>
        <v>43551B</v>
      </c>
      <c r="C137" s="55">
        <v>43551</v>
      </c>
      <c r="D137" s="39" t="s">
        <v>77</v>
      </c>
      <c r="E137" s="39">
        <v>10</v>
      </c>
      <c r="F137" s="39">
        <v>1540</v>
      </c>
      <c r="G137" s="39"/>
      <c r="H137" s="2">
        <f t="shared" si="6"/>
        <v>15400</v>
      </c>
      <c r="I137" s="39" t="s">
        <v>164</v>
      </c>
    </row>
    <row r="138" spans="1:9" x14ac:dyDescent="0.35">
      <c r="A138" s="2" t="str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F</v>
      </c>
      <c r="B138" s="10" t="str">
        <f t="shared" si="3"/>
        <v>43551F</v>
      </c>
      <c r="C138" s="55">
        <v>43551</v>
      </c>
      <c r="D138" s="39" t="s">
        <v>94</v>
      </c>
      <c r="E138" s="39">
        <v>5</v>
      </c>
      <c r="F138" s="39">
        <v>370</v>
      </c>
      <c r="G138" s="39"/>
      <c r="H138" s="2">
        <f t="shared" si="6"/>
        <v>1850</v>
      </c>
      <c r="I138" s="39" t="s">
        <v>164</v>
      </c>
    </row>
    <row r="139" spans="1:9" x14ac:dyDescent="0.35">
      <c r="A139" s="2" t="str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I</v>
      </c>
      <c r="B139" s="10" t="str">
        <f t="shared" si="3"/>
        <v>43551I</v>
      </c>
      <c r="C139" s="55">
        <v>43551</v>
      </c>
      <c r="D139" s="39" t="s">
        <v>98</v>
      </c>
      <c r="E139" s="39">
        <v>1</v>
      </c>
      <c r="F139" s="39">
        <v>1380</v>
      </c>
      <c r="G139" s="39"/>
      <c r="H139" s="2">
        <f t="shared" si="6"/>
        <v>1380</v>
      </c>
      <c r="I139" s="39" t="s">
        <v>164</v>
      </c>
    </row>
    <row r="140" spans="1:9" x14ac:dyDescent="0.35">
      <c r="A140" s="2" t="str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A</v>
      </c>
      <c r="B140" s="10" t="str">
        <f t="shared" si="3"/>
        <v>43558A</v>
      </c>
      <c r="C140" s="55">
        <v>43558</v>
      </c>
      <c r="D140" s="39" t="s">
        <v>76</v>
      </c>
      <c r="E140" s="39">
        <v>15</v>
      </c>
      <c r="F140" s="39">
        <v>660</v>
      </c>
      <c r="G140" s="39"/>
      <c r="H140" s="2">
        <f t="shared" si="6"/>
        <v>9900</v>
      </c>
      <c r="I140" s="39" t="s">
        <v>164</v>
      </c>
    </row>
    <row r="141" spans="1:9" x14ac:dyDescent="0.35">
      <c r="A141" s="2" t="str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B</v>
      </c>
      <c r="B141" s="10" t="str">
        <f t="shared" si="3"/>
        <v>43558B</v>
      </c>
      <c r="C141" s="55">
        <v>43558</v>
      </c>
      <c r="D141" s="39" t="s">
        <v>77</v>
      </c>
      <c r="E141" s="39">
        <v>5</v>
      </c>
      <c r="F141" s="39">
        <v>1440</v>
      </c>
      <c r="G141" s="39"/>
      <c r="H141" s="2">
        <f t="shared" si="6"/>
        <v>7200</v>
      </c>
      <c r="I141" s="39" t="s">
        <v>164</v>
      </c>
    </row>
    <row r="142" spans="1:9" x14ac:dyDescent="0.35">
      <c r="A142" s="2" t="str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F</v>
      </c>
      <c r="B142" s="10" t="str">
        <f t="shared" ref="B142:B154" si="7">+CONCATENATE(C142,A142)</f>
        <v>43558F</v>
      </c>
      <c r="C142" s="55">
        <v>43558</v>
      </c>
      <c r="D142" s="39" t="s">
        <v>94</v>
      </c>
      <c r="E142" s="39">
        <v>3</v>
      </c>
      <c r="F142" s="39">
        <v>920</v>
      </c>
      <c r="G142" s="39"/>
      <c r="H142" s="2">
        <f t="shared" ref="H142:H154" si="8">F142*E142</f>
        <v>2760</v>
      </c>
      <c r="I142" s="39" t="s">
        <v>164</v>
      </c>
    </row>
    <row r="143" spans="1:9" x14ac:dyDescent="0.35">
      <c r="A143" s="2" t="str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I</v>
      </c>
      <c r="B143" s="10" t="str">
        <f t="shared" si="7"/>
        <v>43558I</v>
      </c>
      <c r="C143" s="55">
        <v>43558</v>
      </c>
      <c r="D143" s="39" t="s">
        <v>98</v>
      </c>
      <c r="E143" s="39">
        <v>1</v>
      </c>
      <c r="F143" s="39">
        <v>1260</v>
      </c>
      <c r="G143" s="39"/>
      <c r="H143" s="2">
        <f t="shared" si="8"/>
        <v>1260</v>
      </c>
      <c r="I143" s="39" t="s">
        <v>164</v>
      </c>
    </row>
    <row r="144" spans="1:9" x14ac:dyDescent="0.35">
      <c r="A144" s="2" t="str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A</v>
      </c>
      <c r="B144" s="10" t="str">
        <f t="shared" si="7"/>
        <v>43565A</v>
      </c>
      <c r="C144" s="55">
        <v>43565</v>
      </c>
      <c r="D144" s="39" t="s">
        <v>76</v>
      </c>
      <c r="E144" s="39">
        <v>15</v>
      </c>
      <c r="F144" s="39">
        <v>1760</v>
      </c>
      <c r="G144" s="39"/>
      <c r="H144" s="2">
        <f t="shared" si="8"/>
        <v>26400</v>
      </c>
      <c r="I144" s="39" t="s">
        <v>164</v>
      </c>
    </row>
    <row r="145" spans="1:9" x14ac:dyDescent="0.35">
      <c r="A145" s="2" t="str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B</v>
      </c>
      <c r="B145" s="10" t="str">
        <f t="shared" si="7"/>
        <v>43565B</v>
      </c>
      <c r="C145" s="55">
        <v>43565</v>
      </c>
      <c r="D145" s="39" t="s">
        <v>77</v>
      </c>
      <c r="E145" s="39">
        <v>5</v>
      </c>
      <c r="F145" s="39">
        <v>1200</v>
      </c>
      <c r="G145" s="39"/>
      <c r="H145" s="2">
        <f t="shared" si="8"/>
        <v>6000</v>
      </c>
      <c r="I145" s="39" t="s">
        <v>164</v>
      </c>
    </row>
    <row r="146" spans="1:9" x14ac:dyDescent="0.35">
      <c r="A146" s="2" t="str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C</v>
      </c>
      <c r="B146" s="10" t="str">
        <f t="shared" si="7"/>
        <v>43565C</v>
      </c>
      <c r="C146" s="55">
        <v>43565</v>
      </c>
      <c r="D146" s="39" t="s">
        <v>96</v>
      </c>
      <c r="E146" s="39">
        <v>3</v>
      </c>
      <c r="F146" s="39">
        <v>1160</v>
      </c>
      <c r="G146" s="39"/>
      <c r="H146" s="2">
        <f t="shared" si="8"/>
        <v>3480</v>
      </c>
      <c r="I146" s="39" t="s">
        <v>164</v>
      </c>
    </row>
    <row r="147" spans="1:9" x14ac:dyDescent="0.35">
      <c r="A147" s="2" t="str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D</v>
      </c>
      <c r="B147" s="10" t="str">
        <f t="shared" si="7"/>
        <v>43565D</v>
      </c>
      <c r="C147" s="55">
        <v>43565</v>
      </c>
      <c r="D147" s="39" t="s">
        <v>63</v>
      </c>
      <c r="E147" s="39">
        <v>3</v>
      </c>
      <c r="F147" s="39">
        <v>980</v>
      </c>
      <c r="G147" s="39"/>
      <c r="H147" s="2">
        <f t="shared" si="8"/>
        <v>2940</v>
      </c>
      <c r="I147" s="39" t="s">
        <v>164</v>
      </c>
    </row>
    <row r="148" spans="1:9" x14ac:dyDescent="0.35">
      <c r="A148" s="2" t="str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F</v>
      </c>
      <c r="B148" s="10" t="str">
        <f t="shared" si="7"/>
        <v>43565F</v>
      </c>
      <c r="C148" s="55">
        <v>43565</v>
      </c>
      <c r="D148" s="39" t="s">
        <v>94</v>
      </c>
      <c r="E148" s="39">
        <v>3</v>
      </c>
      <c r="F148" s="39">
        <v>850</v>
      </c>
      <c r="G148" s="39"/>
      <c r="H148" s="2">
        <f t="shared" si="8"/>
        <v>2550</v>
      </c>
      <c r="I148" s="39" t="s">
        <v>164</v>
      </c>
    </row>
    <row r="149" spans="1:9" x14ac:dyDescent="0.35">
      <c r="A149" s="2" t="str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H</v>
      </c>
      <c r="B149" s="10" t="str">
        <f t="shared" si="7"/>
        <v>43565H</v>
      </c>
      <c r="C149" s="55">
        <v>43565</v>
      </c>
      <c r="D149" s="39" t="s">
        <v>97</v>
      </c>
      <c r="E149" s="39">
        <v>3</v>
      </c>
      <c r="F149" s="39">
        <v>1760</v>
      </c>
      <c r="G149" s="39"/>
      <c r="H149" s="2">
        <f t="shared" si="8"/>
        <v>5280</v>
      </c>
      <c r="I149" s="39" t="s">
        <v>164</v>
      </c>
    </row>
    <row r="150" spans="1:9" x14ac:dyDescent="0.35">
      <c r="A150" s="2" t="str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I</v>
      </c>
      <c r="B150" s="10" t="str">
        <f t="shared" si="7"/>
        <v>43565I</v>
      </c>
      <c r="C150" s="55">
        <v>43565</v>
      </c>
      <c r="D150" s="39" t="s">
        <v>98</v>
      </c>
      <c r="E150" s="39">
        <v>3</v>
      </c>
      <c r="F150" s="39">
        <v>1160</v>
      </c>
      <c r="G150" s="39"/>
      <c r="H150" s="2">
        <f t="shared" si="8"/>
        <v>3480</v>
      </c>
      <c r="I150" s="39" t="s">
        <v>164</v>
      </c>
    </row>
    <row r="151" spans="1:9" x14ac:dyDescent="0.35">
      <c r="A151" s="2" t="str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A</v>
      </c>
      <c r="B151" s="10" t="str">
        <f t="shared" si="7"/>
        <v>43572A</v>
      </c>
      <c r="C151" s="55">
        <v>43572</v>
      </c>
      <c r="D151" s="39" t="s">
        <v>76</v>
      </c>
      <c r="E151" s="39">
        <v>15</v>
      </c>
      <c r="F151" s="39">
        <v>1860</v>
      </c>
      <c r="G151" s="39"/>
      <c r="H151" s="2">
        <f t="shared" si="8"/>
        <v>27900</v>
      </c>
      <c r="I151" s="39" t="s">
        <v>164</v>
      </c>
    </row>
    <row r="152" spans="1:9" x14ac:dyDescent="0.35">
      <c r="A152" s="2" t="str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B</v>
      </c>
      <c r="B152" s="10" t="str">
        <f t="shared" si="7"/>
        <v>43572B</v>
      </c>
      <c r="C152" s="55">
        <v>43572</v>
      </c>
      <c r="D152" s="39" t="s">
        <v>77</v>
      </c>
      <c r="E152" s="39">
        <v>10</v>
      </c>
      <c r="F152" s="39">
        <v>800</v>
      </c>
      <c r="G152" s="39"/>
      <c r="H152" s="2">
        <f t="shared" si="8"/>
        <v>8000</v>
      </c>
      <c r="I152" s="39" t="s">
        <v>164</v>
      </c>
    </row>
    <row r="153" spans="1:9" x14ac:dyDescent="0.35">
      <c r="A153" s="2" t="str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F</v>
      </c>
      <c r="B153" s="10" t="str">
        <f t="shared" si="7"/>
        <v>43572F</v>
      </c>
      <c r="C153" s="55">
        <v>43572</v>
      </c>
      <c r="D153" s="39" t="s">
        <v>94</v>
      </c>
      <c r="E153" s="39">
        <v>3</v>
      </c>
      <c r="F153" s="39">
        <v>770</v>
      </c>
      <c r="G153" s="39"/>
      <c r="H153" s="2">
        <f t="shared" si="8"/>
        <v>2310</v>
      </c>
      <c r="I153" s="39" t="s">
        <v>164</v>
      </c>
    </row>
    <row r="154" spans="1:9" x14ac:dyDescent="0.35">
      <c r="A154" s="2" t="str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I</v>
      </c>
      <c r="B154" s="10" t="str">
        <f t="shared" si="7"/>
        <v>43572I</v>
      </c>
      <c r="C154" s="55">
        <v>43572</v>
      </c>
      <c r="D154" s="39" t="s">
        <v>98</v>
      </c>
      <c r="E154" s="39">
        <v>3</v>
      </c>
      <c r="F154" s="39">
        <v>1060</v>
      </c>
      <c r="G154" s="39"/>
      <c r="H154" s="2">
        <f t="shared" si="8"/>
        <v>3180</v>
      </c>
      <c r="I154" s="39" t="s">
        <v>164</v>
      </c>
    </row>
    <row r="155" spans="1:9" x14ac:dyDescent="0.35">
      <c r="A155" s="2" t="str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A</v>
      </c>
      <c r="B155" s="10" t="str">
        <f t="shared" si="3"/>
        <v>43586A</v>
      </c>
      <c r="C155" s="55">
        <v>43586</v>
      </c>
      <c r="D155" s="39" t="s">
        <v>76</v>
      </c>
      <c r="E155" s="39">
        <v>23</v>
      </c>
      <c r="F155" s="39">
        <v>1900</v>
      </c>
      <c r="G155" s="39"/>
      <c r="H155" s="2">
        <f t="shared" si="6"/>
        <v>43700</v>
      </c>
      <c r="I155" s="39" t="s">
        <v>164</v>
      </c>
    </row>
    <row r="156" spans="1:9" x14ac:dyDescent="0.35">
      <c r="A156" s="2" t="str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B</v>
      </c>
      <c r="B156" s="10" t="str">
        <f t="shared" ref="B156:B163" si="9">+CONCATENATE(C156,A156)</f>
        <v>43586B</v>
      </c>
      <c r="C156" s="55">
        <v>43586</v>
      </c>
      <c r="D156" s="39" t="s">
        <v>77</v>
      </c>
      <c r="E156" s="39">
        <v>10</v>
      </c>
      <c r="F156" s="39">
        <v>1540</v>
      </c>
      <c r="G156" s="39"/>
      <c r="H156" s="2">
        <f t="shared" ref="H156:H163" si="10">F156*E156</f>
        <v>15400</v>
      </c>
      <c r="I156" s="39" t="s">
        <v>164</v>
      </c>
    </row>
    <row r="157" spans="1:9" x14ac:dyDescent="0.35">
      <c r="A157" s="2" t="str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F</v>
      </c>
      <c r="B157" s="10" t="str">
        <f t="shared" si="9"/>
        <v>43586F</v>
      </c>
      <c r="C157" s="55">
        <v>43586</v>
      </c>
      <c r="D157" s="39" t="s">
        <v>94</v>
      </c>
      <c r="E157" s="39">
        <v>3</v>
      </c>
      <c r="F157" s="39">
        <v>730</v>
      </c>
      <c r="G157" s="39"/>
      <c r="H157" s="2">
        <f t="shared" si="10"/>
        <v>2190</v>
      </c>
      <c r="I157" s="39" t="s">
        <v>164</v>
      </c>
    </row>
    <row r="158" spans="1:9" x14ac:dyDescent="0.35">
      <c r="A158" s="2" t="str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I</v>
      </c>
      <c r="B158" s="10" t="str">
        <f t="shared" si="9"/>
        <v>43586I</v>
      </c>
      <c r="C158" s="55">
        <v>43586</v>
      </c>
      <c r="D158" s="39" t="s">
        <v>98</v>
      </c>
      <c r="E158" s="39">
        <v>0</v>
      </c>
      <c r="F158" s="39">
        <v>1260</v>
      </c>
      <c r="G158" s="39"/>
      <c r="H158" s="2">
        <f t="shared" si="10"/>
        <v>0</v>
      </c>
      <c r="I158" s="39" t="s">
        <v>164</v>
      </c>
    </row>
    <row r="159" spans="1:9" x14ac:dyDescent="0.35">
      <c r="A159" s="2" t="str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A</v>
      </c>
      <c r="B159" s="10" t="str">
        <f t="shared" si="9"/>
        <v>43593A</v>
      </c>
      <c r="C159" s="55">
        <v>43593</v>
      </c>
      <c r="D159" s="39" t="s">
        <v>76</v>
      </c>
      <c r="E159" s="39">
        <v>20</v>
      </c>
      <c r="F159" s="39">
        <v>1340</v>
      </c>
      <c r="G159" s="39"/>
      <c r="H159" s="2">
        <f t="shared" si="10"/>
        <v>26800</v>
      </c>
      <c r="I159" s="39" t="s">
        <v>164</v>
      </c>
    </row>
    <row r="160" spans="1:9" x14ac:dyDescent="0.35">
      <c r="A160" s="2" t="str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B</v>
      </c>
      <c r="B160" s="10" t="str">
        <f t="shared" si="9"/>
        <v>43593B</v>
      </c>
      <c r="C160" s="55">
        <v>43593</v>
      </c>
      <c r="D160" s="39" t="s">
        <v>77</v>
      </c>
      <c r="E160" s="39">
        <v>10</v>
      </c>
      <c r="F160" s="39">
        <v>1480</v>
      </c>
      <c r="G160" s="39"/>
      <c r="H160" s="2">
        <f t="shared" si="10"/>
        <v>14800</v>
      </c>
      <c r="I160" s="39" t="s">
        <v>164</v>
      </c>
    </row>
    <row r="161" spans="1:9" x14ac:dyDescent="0.35">
      <c r="A161" s="2" t="str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C</v>
      </c>
      <c r="B161" s="10" t="str">
        <f t="shared" si="9"/>
        <v>43593C</v>
      </c>
      <c r="C161" s="55">
        <v>43593</v>
      </c>
      <c r="D161" s="39" t="s">
        <v>96</v>
      </c>
      <c r="E161" s="39">
        <v>5</v>
      </c>
      <c r="F161" s="39">
        <v>1600</v>
      </c>
      <c r="G161" s="39"/>
      <c r="H161" s="2">
        <f t="shared" si="10"/>
        <v>8000</v>
      </c>
      <c r="I161" s="39" t="s">
        <v>164</v>
      </c>
    </row>
    <row r="162" spans="1:9" x14ac:dyDescent="0.35">
      <c r="A162" s="2" t="str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D</v>
      </c>
      <c r="B162" s="10" t="str">
        <f t="shared" si="9"/>
        <v>43593D</v>
      </c>
      <c r="C162" s="55">
        <v>43593</v>
      </c>
      <c r="D162" s="39" t="s">
        <v>63</v>
      </c>
      <c r="E162" s="39">
        <v>3</v>
      </c>
      <c r="F162" s="39">
        <v>930</v>
      </c>
      <c r="G162" s="39"/>
      <c r="H162" s="2">
        <f t="shared" si="10"/>
        <v>2790</v>
      </c>
      <c r="I162" s="39" t="s">
        <v>164</v>
      </c>
    </row>
    <row r="163" spans="1:9" x14ac:dyDescent="0.35">
      <c r="A163" s="2" t="str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F</v>
      </c>
      <c r="B163" s="10" t="str">
        <f t="shared" si="9"/>
        <v>43593F</v>
      </c>
      <c r="C163" s="55">
        <v>43593</v>
      </c>
      <c r="D163" s="39" t="s">
        <v>94</v>
      </c>
      <c r="E163" s="39">
        <v>3</v>
      </c>
      <c r="F163" s="39">
        <v>870</v>
      </c>
      <c r="G163" s="39"/>
      <c r="H163" s="2">
        <f t="shared" si="10"/>
        <v>2610</v>
      </c>
      <c r="I163" s="39" t="s">
        <v>164</v>
      </c>
    </row>
    <row r="164" spans="1:9" x14ac:dyDescent="0.35">
      <c r="A164" s="2" t="str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H</v>
      </c>
      <c r="B164" s="10" t="str">
        <f t="shared" si="3"/>
        <v>43593H</v>
      </c>
      <c r="C164" s="55">
        <v>43593</v>
      </c>
      <c r="D164" s="39" t="s">
        <v>97</v>
      </c>
      <c r="E164" s="39">
        <v>3</v>
      </c>
      <c r="F164" s="39">
        <v>1020</v>
      </c>
      <c r="G164" s="39"/>
      <c r="H164" s="2">
        <f t="shared" si="6"/>
        <v>3060</v>
      </c>
      <c r="I164" s="39" t="s">
        <v>164</v>
      </c>
    </row>
    <row r="165" spans="1:9" x14ac:dyDescent="0.35">
      <c r="A165" s="2" t="str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I</v>
      </c>
      <c r="B165" s="10" t="str">
        <f t="shared" si="3"/>
        <v>43593I</v>
      </c>
      <c r="C165" s="55">
        <v>43593</v>
      </c>
      <c r="D165" s="39" t="s">
        <v>98</v>
      </c>
      <c r="E165" s="39">
        <v>3</v>
      </c>
      <c r="F165" s="39">
        <v>810</v>
      </c>
      <c r="G165" s="39"/>
      <c r="H165" s="2">
        <f t="shared" si="6"/>
        <v>2430</v>
      </c>
      <c r="I165" s="39" t="s">
        <v>164</v>
      </c>
    </row>
    <row r="166" spans="1:9" x14ac:dyDescent="0.35">
      <c r="A166" s="2" t="str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A</v>
      </c>
      <c r="B166" s="10" t="str">
        <f t="shared" si="3"/>
        <v>43600A</v>
      </c>
      <c r="C166" s="55">
        <v>43600</v>
      </c>
      <c r="D166" s="39" t="s">
        <v>76</v>
      </c>
      <c r="E166" s="39">
        <v>15</v>
      </c>
      <c r="F166" s="39">
        <v>840</v>
      </c>
      <c r="G166" s="39"/>
      <c r="H166" s="2">
        <f t="shared" si="6"/>
        <v>12600</v>
      </c>
      <c r="I166" s="39" t="s">
        <v>164</v>
      </c>
    </row>
    <row r="167" spans="1:9" x14ac:dyDescent="0.35">
      <c r="A167" s="2" t="str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B</v>
      </c>
      <c r="B167" s="10" t="str">
        <f t="shared" si="3"/>
        <v>43600B</v>
      </c>
      <c r="C167" s="55">
        <v>43600</v>
      </c>
      <c r="D167" s="39" t="s">
        <v>77</v>
      </c>
      <c r="E167" s="39">
        <v>5</v>
      </c>
      <c r="F167" s="39">
        <v>1400</v>
      </c>
      <c r="G167" s="39"/>
      <c r="H167" s="2">
        <f t="shared" si="6"/>
        <v>7000</v>
      </c>
      <c r="I167" s="39" t="s">
        <v>164</v>
      </c>
    </row>
    <row r="168" spans="1:9" x14ac:dyDescent="0.35">
      <c r="A168" s="2" t="str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F</v>
      </c>
      <c r="B168" s="10" t="str">
        <f t="shared" ref="B168:B226" si="11">+CONCATENATE(C168,A168)</f>
        <v>43600F</v>
      </c>
      <c r="C168" s="55">
        <v>43600</v>
      </c>
      <c r="D168" s="39" t="s">
        <v>94</v>
      </c>
      <c r="E168" s="39">
        <v>3</v>
      </c>
      <c r="F168" s="39">
        <v>640</v>
      </c>
      <c r="G168" s="39"/>
      <c r="H168" s="2">
        <f t="shared" ref="H168:H226" si="12">F168*E168</f>
        <v>1920</v>
      </c>
      <c r="I168" s="39" t="s">
        <v>164</v>
      </c>
    </row>
    <row r="169" spans="1:9" x14ac:dyDescent="0.35">
      <c r="A169" s="2" t="str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I</v>
      </c>
      <c r="B169" s="10" t="str">
        <f t="shared" si="11"/>
        <v>43600I</v>
      </c>
      <c r="C169" s="55">
        <v>43600</v>
      </c>
      <c r="D169" s="39" t="s">
        <v>98</v>
      </c>
      <c r="E169" s="39">
        <v>0</v>
      </c>
      <c r="F169" s="39">
        <v>1120</v>
      </c>
      <c r="G169" s="39"/>
      <c r="H169" s="2">
        <f t="shared" si="12"/>
        <v>0</v>
      </c>
      <c r="I169" s="39" t="s">
        <v>164</v>
      </c>
    </row>
    <row r="170" spans="1:9" x14ac:dyDescent="0.35">
      <c r="A170" s="2" t="str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A</v>
      </c>
      <c r="B170" s="10" t="str">
        <f t="shared" si="11"/>
        <v>43607A</v>
      </c>
      <c r="C170" s="55">
        <v>43607</v>
      </c>
      <c r="D170" s="39" t="s">
        <v>76</v>
      </c>
      <c r="E170" s="39">
        <v>15</v>
      </c>
      <c r="F170" s="39">
        <v>64</v>
      </c>
      <c r="G170" s="39"/>
      <c r="H170" s="2">
        <f t="shared" si="12"/>
        <v>960</v>
      </c>
      <c r="I170" s="39" t="s">
        <v>164</v>
      </c>
    </row>
    <row r="171" spans="1:9" x14ac:dyDescent="0.35">
      <c r="A171" s="2" t="str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B</v>
      </c>
      <c r="B171" s="10" t="str">
        <f t="shared" si="11"/>
        <v>43607B</v>
      </c>
      <c r="C171" s="55">
        <v>43607</v>
      </c>
      <c r="D171" s="39" t="s">
        <v>77</v>
      </c>
      <c r="E171" s="39">
        <v>5</v>
      </c>
      <c r="F171" s="39">
        <v>1600</v>
      </c>
      <c r="G171" s="39"/>
      <c r="H171" s="2">
        <f t="shared" si="12"/>
        <v>8000</v>
      </c>
      <c r="I171" s="39" t="s">
        <v>164</v>
      </c>
    </row>
    <row r="172" spans="1:9" x14ac:dyDescent="0.35">
      <c r="A172" s="2" t="str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C</v>
      </c>
      <c r="B172" s="10" t="str">
        <f t="shared" si="11"/>
        <v>43607C</v>
      </c>
      <c r="C172" s="55">
        <v>43607</v>
      </c>
      <c r="D172" s="39" t="s">
        <v>96</v>
      </c>
      <c r="E172" s="39">
        <v>3</v>
      </c>
      <c r="F172" s="39">
        <v>860</v>
      </c>
      <c r="G172" s="39"/>
      <c r="H172" s="2">
        <f t="shared" si="12"/>
        <v>2580</v>
      </c>
      <c r="I172" s="39" t="s">
        <v>164</v>
      </c>
    </row>
    <row r="173" spans="1:9" x14ac:dyDescent="0.35">
      <c r="A173" s="2" t="str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D</v>
      </c>
      <c r="B173" s="10" t="str">
        <f t="shared" si="11"/>
        <v>43607D</v>
      </c>
      <c r="C173" s="55">
        <v>43607</v>
      </c>
      <c r="D173" s="39" t="s">
        <v>63</v>
      </c>
      <c r="E173" s="39">
        <v>3</v>
      </c>
      <c r="F173" s="39">
        <v>540</v>
      </c>
      <c r="G173" s="39"/>
      <c r="H173" s="2">
        <f t="shared" si="12"/>
        <v>1620</v>
      </c>
      <c r="I173" s="39" t="s">
        <v>164</v>
      </c>
    </row>
    <row r="174" spans="1:9" x14ac:dyDescent="0.35">
      <c r="A174" s="2" t="str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A</v>
      </c>
      <c r="B174" s="10" t="str">
        <f t="shared" si="11"/>
        <v>43649A</v>
      </c>
      <c r="C174" s="55">
        <v>43649</v>
      </c>
      <c r="D174" s="39" t="s">
        <v>76</v>
      </c>
      <c r="E174" s="39">
        <v>15</v>
      </c>
      <c r="F174" s="39">
        <v>1000</v>
      </c>
      <c r="G174" s="39"/>
      <c r="H174" s="2">
        <f t="shared" si="12"/>
        <v>15000</v>
      </c>
      <c r="I174" s="39" t="s">
        <v>164</v>
      </c>
    </row>
    <row r="175" spans="1:9" x14ac:dyDescent="0.35">
      <c r="A175" s="2" t="str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B</v>
      </c>
      <c r="B175" s="10" t="str">
        <f t="shared" si="11"/>
        <v>43649B</v>
      </c>
      <c r="C175" s="55">
        <v>43649</v>
      </c>
      <c r="D175" s="39" t="s">
        <v>77</v>
      </c>
      <c r="E175" s="39">
        <v>5</v>
      </c>
      <c r="F175" s="39">
        <v>1460</v>
      </c>
      <c r="G175" s="39"/>
      <c r="H175" s="2">
        <f t="shared" si="12"/>
        <v>7300</v>
      </c>
      <c r="I175" s="39" t="s">
        <v>164</v>
      </c>
    </row>
    <row r="176" spans="1:9" x14ac:dyDescent="0.35">
      <c r="A176" s="2" t="str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G</v>
      </c>
      <c r="B176" s="10" t="str">
        <f t="shared" si="11"/>
        <v>43649G</v>
      </c>
      <c r="C176" s="55">
        <v>43649</v>
      </c>
      <c r="D176" s="39" t="s">
        <v>95</v>
      </c>
      <c r="E176" s="39">
        <v>0</v>
      </c>
      <c r="F176" s="39">
        <v>470</v>
      </c>
      <c r="G176" s="39"/>
      <c r="H176" s="2">
        <f t="shared" si="12"/>
        <v>0</v>
      </c>
      <c r="I176" s="39" t="s">
        <v>164</v>
      </c>
    </row>
    <row r="177" spans="1:9" x14ac:dyDescent="0.35">
      <c r="A177" s="2" t="str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I</v>
      </c>
      <c r="B177" s="10" t="str">
        <f t="shared" si="11"/>
        <v>43649I</v>
      </c>
      <c r="C177" s="55">
        <v>43649</v>
      </c>
      <c r="D177" s="39" t="s">
        <v>98</v>
      </c>
      <c r="E177" s="39">
        <v>0</v>
      </c>
      <c r="F177" s="39">
        <v>490</v>
      </c>
      <c r="G177" s="39"/>
      <c r="H177" s="2">
        <f t="shared" si="12"/>
        <v>0</v>
      </c>
      <c r="I177" s="39" t="s">
        <v>164</v>
      </c>
    </row>
    <row r="178" spans="1:9" x14ac:dyDescent="0.35">
      <c r="A178" s="2" t="str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A</v>
      </c>
      <c r="B178" s="10" t="str">
        <f t="shared" si="11"/>
        <v>43656A</v>
      </c>
      <c r="C178" s="55">
        <v>43656</v>
      </c>
      <c r="D178" s="39" t="s">
        <v>76</v>
      </c>
      <c r="E178" s="39">
        <v>15</v>
      </c>
      <c r="F178" s="39">
        <v>85</v>
      </c>
      <c r="G178" s="39"/>
      <c r="H178" s="2">
        <f t="shared" si="12"/>
        <v>1275</v>
      </c>
      <c r="I178" s="39" t="s">
        <v>164</v>
      </c>
    </row>
    <row r="179" spans="1:9" x14ac:dyDescent="0.35">
      <c r="A179" s="2" t="str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B</v>
      </c>
      <c r="B179" s="10" t="str">
        <f t="shared" si="11"/>
        <v>43656B</v>
      </c>
      <c r="C179" s="55">
        <v>43656</v>
      </c>
      <c r="D179" s="39" t="s">
        <v>77</v>
      </c>
      <c r="E179" s="39">
        <v>5</v>
      </c>
      <c r="F179" s="39">
        <v>400</v>
      </c>
      <c r="G179" s="39"/>
      <c r="H179" s="2">
        <f t="shared" si="12"/>
        <v>2000</v>
      </c>
      <c r="I179" s="39" t="s">
        <v>164</v>
      </c>
    </row>
    <row r="180" spans="1:9" x14ac:dyDescent="0.35">
      <c r="A180" s="2" t="str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C</v>
      </c>
      <c r="B180" s="10" t="str">
        <f t="shared" si="11"/>
        <v>43656C</v>
      </c>
      <c r="C180" s="55">
        <v>43656</v>
      </c>
      <c r="D180" s="39" t="s">
        <v>96</v>
      </c>
      <c r="E180" s="39">
        <v>3</v>
      </c>
      <c r="F180" s="39">
        <v>590</v>
      </c>
      <c r="G180" s="39"/>
      <c r="H180" s="2">
        <f t="shared" si="12"/>
        <v>1770</v>
      </c>
      <c r="I180" s="39" t="s">
        <v>164</v>
      </c>
    </row>
    <row r="181" spans="1:9" x14ac:dyDescent="0.35">
      <c r="A181" s="2" t="str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D</v>
      </c>
      <c r="B181" s="10" t="str">
        <f t="shared" si="11"/>
        <v>43656D</v>
      </c>
      <c r="C181" s="55">
        <v>43656</v>
      </c>
      <c r="D181" s="39" t="s">
        <v>63</v>
      </c>
      <c r="E181" s="39">
        <v>3</v>
      </c>
      <c r="F181" s="39">
        <v>390</v>
      </c>
      <c r="G181" s="39"/>
      <c r="H181" s="2">
        <f t="shared" si="12"/>
        <v>1170</v>
      </c>
      <c r="I181" s="39" t="s">
        <v>164</v>
      </c>
    </row>
    <row r="182" spans="1:9" x14ac:dyDescent="0.35">
      <c r="A182" s="2" t="str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G</v>
      </c>
      <c r="B182" s="10" t="str">
        <f t="shared" si="11"/>
        <v>43656G</v>
      </c>
      <c r="C182" s="55">
        <v>43656</v>
      </c>
      <c r="D182" s="39" t="s">
        <v>95</v>
      </c>
      <c r="E182" s="39">
        <v>0</v>
      </c>
      <c r="F182" s="39">
        <v>440</v>
      </c>
      <c r="G182" s="39"/>
      <c r="H182" s="2">
        <f t="shared" si="12"/>
        <v>0</v>
      </c>
      <c r="I182" s="39" t="s">
        <v>164</v>
      </c>
    </row>
    <row r="183" spans="1:9" x14ac:dyDescent="0.35">
      <c r="A183" s="2" t="str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H</v>
      </c>
      <c r="B183" s="10" t="str">
        <f t="shared" si="11"/>
        <v>43656H</v>
      </c>
      <c r="C183" s="55">
        <v>43656</v>
      </c>
      <c r="D183" s="39" t="s">
        <v>97</v>
      </c>
      <c r="E183" s="39">
        <v>0</v>
      </c>
      <c r="F183" s="39">
        <v>570</v>
      </c>
      <c r="G183" s="39"/>
      <c r="H183" s="2">
        <f t="shared" si="12"/>
        <v>0</v>
      </c>
      <c r="I183" s="39" t="s">
        <v>164</v>
      </c>
    </row>
    <row r="184" spans="1:9" x14ac:dyDescent="0.35">
      <c r="A184" s="2" t="str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I</v>
      </c>
      <c r="B184" s="10" t="str">
        <f t="shared" si="11"/>
        <v>43656I</v>
      </c>
      <c r="C184" s="55">
        <v>43656</v>
      </c>
      <c r="D184" s="39" t="s">
        <v>98</v>
      </c>
      <c r="E184" s="39">
        <v>0</v>
      </c>
      <c r="F184" s="39">
        <v>500</v>
      </c>
      <c r="G184" s="39"/>
      <c r="H184" s="2">
        <f t="shared" si="12"/>
        <v>0</v>
      </c>
      <c r="I184" s="39" t="s">
        <v>164</v>
      </c>
    </row>
    <row r="185" spans="1:9" x14ac:dyDescent="0.35">
      <c r="A185" s="2" t="str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A</v>
      </c>
      <c r="B185" s="10" t="str">
        <f t="shared" si="11"/>
        <v>43663A</v>
      </c>
      <c r="C185" s="55">
        <v>43663</v>
      </c>
      <c r="D185" s="39" t="s">
        <v>76</v>
      </c>
      <c r="E185" s="39">
        <v>0</v>
      </c>
      <c r="F185" s="39">
        <v>2000</v>
      </c>
      <c r="G185" s="39"/>
      <c r="H185" s="2">
        <f t="shared" si="12"/>
        <v>0</v>
      </c>
      <c r="I185" s="39" t="s">
        <v>164</v>
      </c>
    </row>
    <row r="186" spans="1:9" x14ac:dyDescent="0.35">
      <c r="A186" s="2" t="str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B</v>
      </c>
      <c r="B186" s="10" t="str">
        <f t="shared" si="11"/>
        <v>43663B</v>
      </c>
      <c r="C186" s="55">
        <v>43663</v>
      </c>
      <c r="D186" s="39" t="s">
        <v>77</v>
      </c>
      <c r="E186" s="39">
        <v>0</v>
      </c>
      <c r="F186" s="39">
        <v>1560</v>
      </c>
      <c r="G186" s="39"/>
      <c r="H186" s="2">
        <f t="shared" si="12"/>
        <v>0</v>
      </c>
      <c r="I186" s="39" t="s">
        <v>164</v>
      </c>
    </row>
    <row r="187" spans="1:9" x14ac:dyDescent="0.35">
      <c r="A187" s="2" t="str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G</v>
      </c>
      <c r="B187" s="10" t="str">
        <f t="shared" si="11"/>
        <v>43663G</v>
      </c>
      <c r="C187" s="55">
        <v>43663</v>
      </c>
      <c r="D187" s="39" t="s">
        <v>95</v>
      </c>
      <c r="E187" s="39">
        <v>0</v>
      </c>
      <c r="F187" s="39">
        <v>430</v>
      </c>
      <c r="G187" s="39"/>
      <c r="H187" s="2">
        <f t="shared" si="12"/>
        <v>0</v>
      </c>
      <c r="I187" s="39" t="s">
        <v>164</v>
      </c>
    </row>
    <row r="188" spans="1:9" x14ac:dyDescent="0.35">
      <c r="A188" s="2" t="str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I</v>
      </c>
      <c r="B188" s="10" t="str">
        <f t="shared" si="11"/>
        <v>43663I</v>
      </c>
      <c r="C188" s="55">
        <v>43663</v>
      </c>
      <c r="D188" s="39" t="s">
        <v>98</v>
      </c>
      <c r="E188" s="39">
        <v>0</v>
      </c>
      <c r="F188" s="39">
        <v>420</v>
      </c>
      <c r="G188" s="39"/>
      <c r="H188" s="2">
        <f t="shared" si="12"/>
        <v>0</v>
      </c>
      <c r="I188" s="39" t="s">
        <v>164</v>
      </c>
    </row>
    <row r="189" spans="1:9" x14ac:dyDescent="0.35">
      <c r="A189" s="2" t="str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A</v>
      </c>
      <c r="B189" s="10" t="str">
        <f t="shared" si="11"/>
        <v>43670A</v>
      </c>
      <c r="C189" s="55">
        <v>43670</v>
      </c>
      <c r="D189" s="39" t="s">
        <v>76</v>
      </c>
      <c r="E189" s="39">
        <v>5</v>
      </c>
      <c r="F189" s="39">
        <v>1980</v>
      </c>
      <c r="G189" s="39"/>
      <c r="H189" s="2">
        <f t="shared" si="12"/>
        <v>9900</v>
      </c>
      <c r="I189" s="39" t="s">
        <v>164</v>
      </c>
    </row>
    <row r="190" spans="1:9" x14ac:dyDescent="0.35">
      <c r="A190" s="2" t="str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B</v>
      </c>
      <c r="B190" s="10" t="str">
        <f t="shared" si="11"/>
        <v>43670B</v>
      </c>
      <c r="C190" s="55">
        <v>43670</v>
      </c>
      <c r="D190" s="39" t="s">
        <v>77</v>
      </c>
      <c r="E190" s="39">
        <v>5</v>
      </c>
      <c r="F190" s="39">
        <v>920</v>
      </c>
      <c r="G190" s="39"/>
      <c r="H190" s="2">
        <f t="shared" si="12"/>
        <v>4600</v>
      </c>
      <c r="I190" s="39" t="s">
        <v>164</v>
      </c>
    </row>
    <row r="191" spans="1:9" x14ac:dyDescent="0.35">
      <c r="A191" s="2" t="str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C</v>
      </c>
      <c r="B191" s="10" t="str">
        <f t="shared" si="11"/>
        <v>43670C</v>
      </c>
      <c r="C191" s="55">
        <v>43670</v>
      </c>
      <c r="D191" s="39" t="s">
        <v>96</v>
      </c>
      <c r="E191" s="39">
        <v>0</v>
      </c>
      <c r="F191" s="39">
        <v>1420</v>
      </c>
      <c r="G191" s="39"/>
      <c r="H191" s="2">
        <f t="shared" si="12"/>
        <v>0</v>
      </c>
      <c r="I191" s="39" t="s">
        <v>164</v>
      </c>
    </row>
    <row r="192" spans="1:9" x14ac:dyDescent="0.35">
      <c r="A192" s="2" t="str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D</v>
      </c>
      <c r="B192" s="10" t="str">
        <f t="shared" si="11"/>
        <v>43670D</v>
      </c>
      <c r="C192" s="55">
        <v>43670</v>
      </c>
      <c r="D192" s="39" t="s">
        <v>63</v>
      </c>
      <c r="E192" s="39">
        <v>0</v>
      </c>
      <c r="F192" s="39">
        <v>1180</v>
      </c>
      <c r="G192" s="39"/>
      <c r="H192" s="2">
        <f t="shared" si="12"/>
        <v>0</v>
      </c>
      <c r="I192" s="39" t="s">
        <v>164</v>
      </c>
    </row>
    <row r="193" spans="1:9" x14ac:dyDescent="0.35">
      <c r="A193" s="2" t="str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G</v>
      </c>
      <c r="B193" s="10" t="str">
        <f t="shared" si="11"/>
        <v>43670G</v>
      </c>
      <c r="C193" s="55">
        <v>43670</v>
      </c>
      <c r="D193" s="39" t="s">
        <v>95</v>
      </c>
      <c r="E193" s="39">
        <v>0</v>
      </c>
      <c r="F193" s="39">
        <v>470</v>
      </c>
      <c r="G193" s="39"/>
      <c r="H193" s="2">
        <f t="shared" si="12"/>
        <v>0</v>
      </c>
      <c r="I193" s="39" t="s">
        <v>164</v>
      </c>
    </row>
    <row r="194" spans="1:9" x14ac:dyDescent="0.35">
      <c r="A194" s="2" t="str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H</v>
      </c>
      <c r="B194" s="10" t="str">
        <f t="shared" si="11"/>
        <v>43670H</v>
      </c>
      <c r="C194" s="55">
        <v>43670</v>
      </c>
      <c r="D194" s="39" t="s">
        <v>97</v>
      </c>
      <c r="E194" s="39">
        <v>0</v>
      </c>
      <c r="F194" s="39">
        <v>570</v>
      </c>
      <c r="G194" s="39"/>
      <c r="H194" s="2">
        <f t="shared" si="12"/>
        <v>0</v>
      </c>
      <c r="I194" s="39" t="s">
        <v>164</v>
      </c>
    </row>
    <row r="195" spans="1:9" x14ac:dyDescent="0.35">
      <c r="A195" s="2" t="str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I</v>
      </c>
      <c r="B195" s="10" t="str">
        <f t="shared" si="11"/>
        <v>43670I</v>
      </c>
      <c r="C195" s="55">
        <v>43670</v>
      </c>
      <c r="D195" s="39" t="s">
        <v>98</v>
      </c>
      <c r="E195" s="39">
        <v>0</v>
      </c>
      <c r="F195" s="39">
        <v>620</v>
      </c>
      <c r="G195" s="39"/>
      <c r="H195" s="2">
        <f t="shared" si="12"/>
        <v>0</v>
      </c>
      <c r="I195" s="39" t="s">
        <v>164</v>
      </c>
    </row>
    <row r="196" spans="1:9" x14ac:dyDescent="0.35">
      <c r="A196" s="2" t="str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A</v>
      </c>
      <c r="B196" s="10" t="str">
        <f t="shared" si="11"/>
        <v>43677A</v>
      </c>
      <c r="C196" s="55">
        <v>43677</v>
      </c>
      <c r="D196" s="39" t="s">
        <v>76</v>
      </c>
      <c r="E196" s="39">
        <v>5</v>
      </c>
      <c r="F196" s="39">
        <v>1160</v>
      </c>
      <c r="G196" s="39"/>
      <c r="H196" s="2">
        <f t="shared" si="12"/>
        <v>5800</v>
      </c>
      <c r="I196" s="39" t="s">
        <v>164</v>
      </c>
    </row>
    <row r="197" spans="1:9" x14ac:dyDescent="0.35">
      <c r="A197" s="2" t="str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B</v>
      </c>
      <c r="B197" s="10" t="str">
        <f t="shared" si="11"/>
        <v>43677B</v>
      </c>
      <c r="C197" s="55">
        <v>43677</v>
      </c>
      <c r="D197" s="39" t="s">
        <v>77</v>
      </c>
      <c r="E197" s="39">
        <v>5</v>
      </c>
      <c r="F197" s="39">
        <v>660</v>
      </c>
      <c r="G197" s="39"/>
      <c r="H197" s="2">
        <f t="shared" si="12"/>
        <v>3300</v>
      </c>
      <c r="I197" s="39" t="s">
        <v>164</v>
      </c>
    </row>
    <row r="198" spans="1:9" x14ac:dyDescent="0.35">
      <c r="A198" s="2" t="str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G</v>
      </c>
      <c r="B198" s="10" t="str">
        <f t="shared" si="11"/>
        <v>43677G</v>
      </c>
      <c r="C198" s="55">
        <v>43677</v>
      </c>
      <c r="D198" s="39" t="s">
        <v>95</v>
      </c>
      <c r="E198" s="39">
        <v>0</v>
      </c>
      <c r="F198" s="39">
        <v>490</v>
      </c>
      <c r="G198" s="39"/>
      <c r="H198" s="2">
        <f t="shared" si="12"/>
        <v>0</v>
      </c>
      <c r="I198" s="39" t="s">
        <v>164</v>
      </c>
    </row>
    <row r="199" spans="1:9" x14ac:dyDescent="0.35">
      <c r="A199" s="2" t="str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I</v>
      </c>
      <c r="B199" s="10" t="str">
        <f t="shared" si="11"/>
        <v>43677I</v>
      </c>
      <c r="C199" s="55">
        <v>43677</v>
      </c>
      <c r="D199" s="39" t="s">
        <v>98</v>
      </c>
      <c r="E199" s="39">
        <v>0</v>
      </c>
      <c r="F199" s="39">
        <v>320</v>
      </c>
      <c r="G199" s="39"/>
      <c r="H199" s="2">
        <f t="shared" si="12"/>
        <v>0</v>
      </c>
      <c r="I199" s="39" t="s">
        <v>164</v>
      </c>
    </row>
    <row r="200" spans="1:9" x14ac:dyDescent="0.35">
      <c r="A200" s="2" t="str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A</v>
      </c>
      <c r="B200" s="10" t="str">
        <f t="shared" si="11"/>
        <v>43684A</v>
      </c>
      <c r="C200" s="55">
        <v>43684</v>
      </c>
      <c r="D200" s="39" t="s">
        <v>76</v>
      </c>
      <c r="E200" s="39">
        <v>5</v>
      </c>
      <c r="F200" s="39">
        <v>1940</v>
      </c>
      <c r="G200" s="39"/>
      <c r="H200" s="2">
        <f t="shared" si="12"/>
        <v>9700</v>
      </c>
      <c r="I200" s="39" t="s">
        <v>164</v>
      </c>
    </row>
    <row r="201" spans="1:9" x14ac:dyDescent="0.35">
      <c r="A201" s="2" t="str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B</v>
      </c>
      <c r="B201" s="10" t="str">
        <f t="shared" si="11"/>
        <v>43684B</v>
      </c>
      <c r="C201" s="55">
        <v>43684</v>
      </c>
      <c r="D201" s="39" t="s">
        <v>77</v>
      </c>
      <c r="E201" s="39">
        <v>5</v>
      </c>
      <c r="F201" s="39">
        <v>840</v>
      </c>
      <c r="G201" s="39"/>
      <c r="H201" s="2">
        <f t="shared" si="12"/>
        <v>4200</v>
      </c>
      <c r="I201" s="39" t="s">
        <v>164</v>
      </c>
    </row>
    <row r="202" spans="1:9" x14ac:dyDescent="0.35">
      <c r="A202" s="2" t="str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C</v>
      </c>
      <c r="B202" s="10" t="str">
        <f t="shared" si="11"/>
        <v>43684C</v>
      </c>
      <c r="C202" s="55">
        <v>43684</v>
      </c>
      <c r="D202" s="39" t="s">
        <v>96</v>
      </c>
      <c r="E202" s="39">
        <v>0</v>
      </c>
      <c r="F202" s="39">
        <v>1220</v>
      </c>
      <c r="G202" s="39"/>
      <c r="H202" s="2">
        <f t="shared" si="12"/>
        <v>0</v>
      </c>
      <c r="I202" s="39" t="s">
        <v>164</v>
      </c>
    </row>
    <row r="203" spans="1:9" x14ac:dyDescent="0.35">
      <c r="A203" s="2" t="str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D</v>
      </c>
      <c r="B203" s="10" t="str">
        <f t="shared" si="11"/>
        <v>43684D</v>
      </c>
      <c r="C203" s="55">
        <v>43684</v>
      </c>
      <c r="D203" s="39" t="s">
        <v>63</v>
      </c>
      <c r="E203" s="39">
        <v>0</v>
      </c>
      <c r="F203" s="39">
        <v>740</v>
      </c>
      <c r="G203" s="39"/>
      <c r="H203" s="2">
        <f t="shared" si="12"/>
        <v>0</v>
      </c>
      <c r="I203" s="39" t="s">
        <v>164</v>
      </c>
    </row>
    <row r="204" spans="1:9" x14ac:dyDescent="0.35">
      <c r="A204" s="2" t="str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G</v>
      </c>
      <c r="B204" s="10" t="str">
        <f t="shared" si="11"/>
        <v>43684G</v>
      </c>
      <c r="C204" s="55">
        <v>43684</v>
      </c>
      <c r="D204" s="39" t="s">
        <v>95</v>
      </c>
      <c r="E204" s="39">
        <v>0</v>
      </c>
      <c r="F204" s="39">
        <v>520</v>
      </c>
      <c r="G204" s="39"/>
      <c r="H204" s="2">
        <f t="shared" si="12"/>
        <v>0</v>
      </c>
      <c r="I204" s="39" t="s">
        <v>164</v>
      </c>
    </row>
    <row r="205" spans="1:9" x14ac:dyDescent="0.35">
      <c r="A205" s="2" t="str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H</v>
      </c>
      <c r="B205" s="10" t="str">
        <f t="shared" si="11"/>
        <v>43684H</v>
      </c>
      <c r="C205" s="55">
        <v>43684</v>
      </c>
      <c r="D205" s="39" t="s">
        <v>97</v>
      </c>
      <c r="E205" s="39">
        <v>0</v>
      </c>
      <c r="F205" s="39">
        <v>500</v>
      </c>
      <c r="G205" s="39"/>
      <c r="H205" s="2">
        <f t="shared" si="12"/>
        <v>0</v>
      </c>
      <c r="I205" s="39" t="s">
        <v>164</v>
      </c>
    </row>
    <row r="206" spans="1:9" x14ac:dyDescent="0.35">
      <c r="A206" s="2" t="str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H</v>
      </c>
      <c r="B206" s="10" t="str">
        <f t="shared" si="11"/>
        <v>43684H</v>
      </c>
      <c r="C206" s="55">
        <v>43684</v>
      </c>
      <c r="D206" s="39" t="s">
        <v>97</v>
      </c>
      <c r="E206" s="39">
        <v>0</v>
      </c>
      <c r="F206" s="39">
        <v>480</v>
      </c>
      <c r="G206" s="39"/>
      <c r="H206" s="2">
        <f t="shared" si="12"/>
        <v>0</v>
      </c>
      <c r="I206" s="39" t="s">
        <v>164</v>
      </c>
    </row>
    <row r="207" spans="1:9" x14ac:dyDescent="0.35">
      <c r="A207" s="2" t="str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A</v>
      </c>
      <c r="B207" s="10" t="str">
        <f t="shared" si="11"/>
        <v>43692A</v>
      </c>
      <c r="C207" s="55">
        <v>43692</v>
      </c>
      <c r="D207" s="39" t="s">
        <v>76</v>
      </c>
      <c r="E207" s="39">
        <v>5</v>
      </c>
      <c r="F207" s="39">
        <v>840</v>
      </c>
      <c r="G207" s="39"/>
      <c r="H207" s="2">
        <f t="shared" si="12"/>
        <v>4200</v>
      </c>
      <c r="I207" s="39" t="s">
        <v>164</v>
      </c>
    </row>
    <row r="208" spans="1:9" x14ac:dyDescent="0.35">
      <c r="A208" s="2" t="str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B</v>
      </c>
      <c r="B208" s="10" t="str">
        <f t="shared" si="11"/>
        <v>43692B</v>
      </c>
      <c r="C208" s="55">
        <v>43692</v>
      </c>
      <c r="D208" s="39" t="s">
        <v>77</v>
      </c>
      <c r="E208" s="39">
        <v>3</v>
      </c>
      <c r="F208" s="39">
        <v>610</v>
      </c>
      <c r="G208" s="39"/>
      <c r="H208" s="2">
        <f t="shared" si="12"/>
        <v>1830</v>
      </c>
      <c r="I208" s="39" t="s">
        <v>164</v>
      </c>
    </row>
    <row r="209" spans="1:9" x14ac:dyDescent="0.35">
      <c r="A209" s="2" t="str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G</v>
      </c>
      <c r="B209" s="10" t="str">
        <f t="shared" si="11"/>
        <v>43692G</v>
      </c>
      <c r="C209" s="55">
        <v>43692</v>
      </c>
      <c r="D209" s="39" t="s">
        <v>95</v>
      </c>
      <c r="E209" s="39">
        <v>0</v>
      </c>
      <c r="F209" s="39">
        <v>470</v>
      </c>
      <c r="G209" s="39"/>
      <c r="H209" s="2">
        <f t="shared" si="12"/>
        <v>0</v>
      </c>
      <c r="I209" s="39" t="s">
        <v>164</v>
      </c>
    </row>
    <row r="210" spans="1:9" x14ac:dyDescent="0.35">
      <c r="A210" s="2" t="str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I</v>
      </c>
      <c r="B210" s="10" t="str">
        <f t="shared" si="11"/>
        <v>43692I</v>
      </c>
      <c r="C210" s="55">
        <v>43692</v>
      </c>
      <c r="D210" s="39" t="s">
        <v>98</v>
      </c>
      <c r="E210" s="39">
        <v>0</v>
      </c>
      <c r="F210" s="39">
        <v>320</v>
      </c>
      <c r="G210" s="39"/>
      <c r="H210" s="2">
        <f t="shared" si="12"/>
        <v>0</v>
      </c>
      <c r="I210" s="39" t="s">
        <v>164</v>
      </c>
    </row>
    <row r="211" spans="1:9" x14ac:dyDescent="0.35">
      <c r="A211" s="2" t="str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A</v>
      </c>
      <c r="B211" s="10" t="str">
        <f t="shared" si="11"/>
        <v>43698A</v>
      </c>
      <c r="C211" s="55">
        <v>43698</v>
      </c>
      <c r="D211" s="39" t="s">
        <v>76</v>
      </c>
      <c r="E211" s="39">
        <v>5</v>
      </c>
      <c r="F211" s="39">
        <v>1280</v>
      </c>
      <c r="G211" s="39"/>
      <c r="H211" s="2">
        <f t="shared" si="12"/>
        <v>6400</v>
      </c>
      <c r="I211" s="39" t="s">
        <v>164</v>
      </c>
    </row>
    <row r="212" spans="1:9" x14ac:dyDescent="0.35">
      <c r="A212" s="2" t="str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B</v>
      </c>
      <c r="B212" s="10" t="str">
        <f t="shared" si="11"/>
        <v>43698B</v>
      </c>
      <c r="C212" s="55">
        <v>43698</v>
      </c>
      <c r="D212" s="39" t="s">
        <v>77</v>
      </c>
      <c r="E212" s="39">
        <v>3</v>
      </c>
      <c r="F212" s="39">
        <v>1000</v>
      </c>
      <c r="G212" s="39"/>
      <c r="H212" s="2">
        <f t="shared" si="12"/>
        <v>3000</v>
      </c>
      <c r="I212" s="39" t="s">
        <v>164</v>
      </c>
    </row>
    <row r="213" spans="1:9" x14ac:dyDescent="0.35">
      <c r="A213" s="2" t="str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C</v>
      </c>
      <c r="B213" s="10" t="str">
        <f t="shared" si="11"/>
        <v>43698C</v>
      </c>
      <c r="C213" s="55">
        <v>43698</v>
      </c>
      <c r="D213" s="39" t="s">
        <v>96</v>
      </c>
      <c r="E213" s="39">
        <v>0</v>
      </c>
      <c r="F213" s="39">
        <v>1400</v>
      </c>
      <c r="G213" s="39"/>
      <c r="H213" s="2">
        <f t="shared" si="12"/>
        <v>0</v>
      </c>
      <c r="I213" s="39" t="s">
        <v>164</v>
      </c>
    </row>
    <row r="214" spans="1:9" x14ac:dyDescent="0.35">
      <c r="A214" s="2" t="str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D</v>
      </c>
      <c r="B214" s="10" t="str">
        <f t="shared" si="11"/>
        <v>43698D</v>
      </c>
      <c r="C214" s="55">
        <v>43698</v>
      </c>
      <c r="D214" s="39" t="s">
        <v>63</v>
      </c>
      <c r="E214" s="39">
        <v>0</v>
      </c>
      <c r="F214" s="39">
        <v>980</v>
      </c>
      <c r="G214" s="39"/>
      <c r="H214" s="2">
        <f t="shared" si="12"/>
        <v>0</v>
      </c>
      <c r="I214" s="39" t="s">
        <v>164</v>
      </c>
    </row>
    <row r="215" spans="1:9" x14ac:dyDescent="0.35">
      <c r="A215" s="2" t="str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G</v>
      </c>
      <c r="B215" s="10" t="str">
        <f t="shared" si="11"/>
        <v>43698G</v>
      </c>
      <c r="C215" s="55">
        <v>43698</v>
      </c>
      <c r="D215" s="39" t="s">
        <v>95</v>
      </c>
      <c r="E215" s="39">
        <v>0</v>
      </c>
      <c r="F215" s="39">
        <v>480</v>
      </c>
      <c r="G215" s="39"/>
      <c r="H215" s="2">
        <f t="shared" si="12"/>
        <v>0</v>
      </c>
      <c r="I215" s="39" t="s">
        <v>164</v>
      </c>
    </row>
    <row r="216" spans="1:9" x14ac:dyDescent="0.35">
      <c r="A216" s="2" t="str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H</v>
      </c>
      <c r="B216" s="10" t="str">
        <f t="shared" si="11"/>
        <v>43698H</v>
      </c>
      <c r="C216" s="55">
        <v>43698</v>
      </c>
      <c r="D216" s="39" t="s">
        <v>97</v>
      </c>
      <c r="E216" s="39">
        <v>0</v>
      </c>
      <c r="F216" s="39">
        <v>560</v>
      </c>
      <c r="G216" s="39"/>
      <c r="H216" s="2">
        <f t="shared" si="12"/>
        <v>0</v>
      </c>
      <c r="I216" s="39" t="s">
        <v>164</v>
      </c>
    </row>
    <row r="217" spans="1:9" x14ac:dyDescent="0.35">
      <c r="A217" s="2" t="str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I</v>
      </c>
      <c r="B217" s="10" t="str">
        <f t="shared" si="11"/>
        <v>43698I</v>
      </c>
      <c r="C217" s="55">
        <v>43698</v>
      </c>
      <c r="D217" s="39" t="s">
        <v>98</v>
      </c>
      <c r="E217" s="39">
        <v>0</v>
      </c>
      <c r="F217" s="39">
        <v>510</v>
      </c>
      <c r="G217" s="39"/>
      <c r="H217" s="2">
        <f t="shared" si="12"/>
        <v>0</v>
      </c>
      <c r="I217" s="39" t="s">
        <v>164</v>
      </c>
    </row>
    <row r="218" spans="1:9" x14ac:dyDescent="0.35">
      <c r="A218" s="2" t="str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A</v>
      </c>
      <c r="B218" s="10" t="str">
        <f t="shared" si="11"/>
        <v>43705A</v>
      </c>
      <c r="C218" s="55">
        <v>43705</v>
      </c>
      <c r="D218" s="39" t="s">
        <v>76</v>
      </c>
      <c r="E218" s="39">
        <v>7</v>
      </c>
      <c r="F218" s="39">
        <v>1880</v>
      </c>
      <c r="G218" s="39"/>
      <c r="H218" s="2">
        <f t="shared" si="12"/>
        <v>13160</v>
      </c>
      <c r="I218" s="39" t="s">
        <v>164</v>
      </c>
    </row>
    <row r="219" spans="1:9" x14ac:dyDescent="0.35">
      <c r="A219" s="2" t="str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B</v>
      </c>
      <c r="B219" s="10" t="str">
        <f t="shared" si="11"/>
        <v>43705B</v>
      </c>
      <c r="C219" s="55">
        <v>43705</v>
      </c>
      <c r="D219" s="39" t="s">
        <v>77</v>
      </c>
      <c r="E219" s="39">
        <v>3</v>
      </c>
      <c r="F219" s="39">
        <v>700</v>
      </c>
      <c r="G219" s="39"/>
      <c r="H219" s="2">
        <f t="shared" si="12"/>
        <v>2100</v>
      </c>
      <c r="I219" s="39" t="s">
        <v>164</v>
      </c>
    </row>
    <row r="220" spans="1:9" x14ac:dyDescent="0.35">
      <c r="A220" s="2" t="str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G</v>
      </c>
      <c r="B220" s="10" t="str">
        <f t="shared" si="11"/>
        <v>43705G</v>
      </c>
      <c r="C220" s="55">
        <v>43705</v>
      </c>
      <c r="D220" s="39" t="s">
        <v>95</v>
      </c>
      <c r="E220" s="39">
        <v>0</v>
      </c>
      <c r="F220" s="39">
        <v>420</v>
      </c>
      <c r="G220" s="39"/>
      <c r="H220" s="2">
        <f t="shared" si="12"/>
        <v>0</v>
      </c>
      <c r="I220" s="39" t="s">
        <v>164</v>
      </c>
    </row>
    <row r="221" spans="1:9" x14ac:dyDescent="0.35">
      <c r="A221" s="2" t="str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I</v>
      </c>
      <c r="B221" s="10" t="str">
        <f t="shared" si="11"/>
        <v>43705I</v>
      </c>
      <c r="C221" s="55">
        <v>43705</v>
      </c>
      <c r="D221" s="39" t="s">
        <v>98</v>
      </c>
      <c r="E221" s="39">
        <v>0</v>
      </c>
      <c r="F221" s="39">
        <v>520</v>
      </c>
      <c r="G221" s="39"/>
      <c r="H221" s="2">
        <f t="shared" si="12"/>
        <v>0</v>
      </c>
      <c r="I221" s="39" t="s">
        <v>164</v>
      </c>
    </row>
    <row r="222" spans="1:9" x14ac:dyDescent="0.35">
      <c r="A222" s="2" t="str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A</v>
      </c>
      <c r="B222" s="10" t="str">
        <f t="shared" si="11"/>
        <v>43712A</v>
      </c>
      <c r="C222" s="55">
        <v>43712</v>
      </c>
      <c r="D222" s="39" t="s">
        <v>76</v>
      </c>
      <c r="E222" s="39">
        <v>10</v>
      </c>
      <c r="F222" s="39">
        <v>1820</v>
      </c>
      <c r="G222" s="39"/>
      <c r="H222" s="2">
        <f t="shared" si="12"/>
        <v>18200</v>
      </c>
      <c r="I222" s="39" t="s">
        <v>164</v>
      </c>
    </row>
    <row r="223" spans="1:9" x14ac:dyDescent="0.35">
      <c r="A223" s="2" t="str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B</v>
      </c>
      <c r="B223" s="10" t="str">
        <f t="shared" si="11"/>
        <v>43712B</v>
      </c>
      <c r="C223" s="55">
        <v>43712</v>
      </c>
      <c r="D223" s="39" t="s">
        <v>77</v>
      </c>
      <c r="E223" s="39">
        <v>3</v>
      </c>
      <c r="F223" s="39">
        <v>920</v>
      </c>
      <c r="G223" s="39"/>
      <c r="H223" s="2">
        <f t="shared" si="12"/>
        <v>2760</v>
      </c>
      <c r="I223" s="39" t="s">
        <v>164</v>
      </c>
    </row>
    <row r="224" spans="1:9" x14ac:dyDescent="0.35">
      <c r="A224" s="2" t="str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G</v>
      </c>
      <c r="B224" s="10" t="str">
        <f t="shared" si="11"/>
        <v>43712G</v>
      </c>
      <c r="C224" s="55">
        <v>43712</v>
      </c>
      <c r="D224" s="39" t="s">
        <v>95</v>
      </c>
      <c r="E224" s="39">
        <v>0</v>
      </c>
      <c r="F224" s="39">
        <v>480</v>
      </c>
      <c r="G224" s="39"/>
      <c r="H224" s="2">
        <f t="shared" si="12"/>
        <v>0</v>
      </c>
      <c r="I224" s="39" t="s">
        <v>164</v>
      </c>
    </row>
    <row r="225" spans="1:9" x14ac:dyDescent="0.35">
      <c r="A225" s="2" t="str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I</v>
      </c>
      <c r="B225" s="10" t="str">
        <f t="shared" si="11"/>
        <v>43712I</v>
      </c>
      <c r="C225" s="55">
        <v>43712</v>
      </c>
      <c r="D225" s="39" t="s">
        <v>98</v>
      </c>
      <c r="E225" s="39">
        <v>0</v>
      </c>
      <c r="F225" s="39">
        <v>690</v>
      </c>
      <c r="G225" s="39"/>
      <c r="H225" s="2">
        <f t="shared" si="12"/>
        <v>0</v>
      </c>
      <c r="I225" s="39" t="s">
        <v>164</v>
      </c>
    </row>
    <row r="226" spans="1:9" x14ac:dyDescent="0.35">
      <c r="A226" s="2" t="str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A</v>
      </c>
      <c r="B226" s="10" t="str">
        <f t="shared" si="11"/>
        <v>43719A</v>
      </c>
      <c r="C226" s="55">
        <v>43719</v>
      </c>
      <c r="D226" s="39" t="s">
        <v>76</v>
      </c>
      <c r="E226" s="39">
        <v>5</v>
      </c>
      <c r="F226" s="39">
        <v>640</v>
      </c>
      <c r="G226" s="39"/>
      <c r="H226" s="2">
        <f t="shared" si="12"/>
        <v>3200</v>
      </c>
      <c r="I226" s="39" t="s">
        <v>164</v>
      </c>
    </row>
    <row r="227" spans="1:9" x14ac:dyDescent="0.35">
      <c r="A227" s="2" t="str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B</v>
      </c>
      <c r="B227" s="10" t="str">
        <f t="shared" ref="B227:B273" si="13">+CONCATENATE(C227,A227)</f>
        <v>43719B</v>
      </c>
      <c r="C227" s="55">
        <v>43719</v>
      </c>
      <c r="D227" s="39" t="s">
        <v>77</v>
      </c>
      <c r="E227" s="39">
        <v>3</v>
      </c>
      <c r="F227" s="39">
        <v>740</v>
      </c>
      <c r="G227" s="39"/>
      <c r="H227" s="2">
        <f t="shared" ref="H227:H273" si="14">F227*E227</f>
        <v>2220</v>
      </c>
      <c r="I227" s="39" t="s">
        <v>164</v>
      </c>
    </row>
    <row r="228" spans="1:9" x14ac:dyDescent="0.35">
      <c r="A228" s="2" t="str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C</v>
      </c>
      <c r="B228" s="10" t="str">
        <f t="shared" si="13"/>
        <v>43719C</v>
      </c>
      <c r="C228" s="55">
        <v>43719</v>
      </c>
      <c r="D228" s="39" t="s">
        <v>96</v>
      </c>
      <c r="E228" s="39">
        <v>0</v>
      </c>
      <c r="F228" s="39">
        <v>1140</v>
      </c>
      <c r="G228" s="39"/>
      <c r="H228" s="2">
        <f t="shared" si="14"/>
        <v>0</v>
      </c>
      <c r="I228" s="39" t="s">
        <v>164</v>
      </c>
    </row>
    <row r="229" spans="1:9" x14ac:dyDescent="0.35">
      <c r="A229" s="2" t="str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D</v>
      </c>
      <c r="B229" s="10" t="str">
        <f t="shared" si="13"/>
        <v>43719D</v>
      </c>
      <c r="C229" s="55">
        <v>43719</v>
      </c>
      <c r="D229" s="39" t="s">
        <v>63</v>
      </c>
      <c r="E229" s="39">
        <v>0</v>
      </c>
      <c r="F229" s="39">
        <v>890</v>
      </c>
      <c r="G229" s="39"/>
      <c r="H229" s="2">
        <f t="shared" si="14"/>
        <v>0</v>
      </c>
      <c r="I229" s="39" t="s">
        <v>164</v>
      </c>
    </row>
    <row r="230" spans="1:9" x14ac:dyDescent="0.35">
      <c r="A230" s="2" t="str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G</v>
      </c>
      <c r="B230" s="10" t="str">
        <f t="shared" si="13"/>
        <v>43719G</v>
      </c>
      <c r="C230" s="55">
        <v>43719</v>
      </c>
      <c r="D230" s="39" t="s">
        <v>95</v>
      </c>
      <c r="E230" s="39">
        <v>0</v>
      </c>
      <c r="F230" s="39">
        <v>530</v>
      </c>
      <c r="G230" s="39"/>
      <c r="H230" s="2">
        <f t="shared" si="14"/>
        <v>0</v>
      </c>
      <c r="I230" s="39" t="s">
        <v>164</v>
      </c>
    </row>
    <row r="231" spans="1:9" x14ac:dyDescent="0.35">
      <c r="A231" s="2" t="str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H</v>
      </c>
      <c r="B231" s="10" t="str">
        <f t="shared" si="13"/>
        <v>43719H</v>
      </c>
      <c r="C231" s="55">
        <v>43719</v>
      </c>
      <c r="D231" s="39" t="s">
        <v>97</v>
      </c>
      <c r="E231" s="39">
        <v>0</v>
      </c>
      <c r="F231" s="39">
        <v>560</v>
      </c>
      <c r="G231" s="39"/>
      <c r="H231" s="2">
        <f t="shared" si="14"/>
        <v>0</v>
      </c>
      <c r="I231" s="39" t="s">
        <v>164</v>
      </c>
    </row>
    <row r="232" spans="1:9" x14ac:dyDescent="0.35">
      <c r="A232" s="2" t="str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I</v>
      </c>
      <c r="B232" s="10" t="str">
        <f t="shared" si="13"/>
        <v>43719I</v>
      </c>
      <c r="C232" s="55">
        <v>43719</v>
      </c>
      <c r="D232" s="39" t="s">
        <v>98</v>
      </c>
      <c r="E232" s="39">
        <v>0</v>
      </c>
      <c r="F232" s="39">
        <v>370</v>
      </c>
      <c r="G232" s="39"/>
      <c r="H232" s="2">
        <f t="shared" si="14"/>
        <v>0</v>
      </c>
      <c r="I232" s="39" t="s">
        <v>164</v>
      </c>
    </row>
    <row r="233" spans="1:9" x14ac:dyDescent="0.35">
      <c r="A233" s="2" t="str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A</v>
      </c>
      <c r="B233" s="10" t="str">
        <f t="shared" si="13"/>
        <v>43726A</v>
      </c>
      <c r="C233" s="55">
        <v>43726</v>
      </c>
      <c r="D233" s="39" t="s">
        <v>76</v>
      </c>
      <c r="E233" s="39">
        <v>5</v>
      </c>
      <c r="F233" s="39">
        <v>840</v>
      </c>
      <c r="G233" s="39"/>
      <c r="H233" s="2">
        <f t="shared" si="14"/>
        <v>4200</v>
      </c>
      <c r="I233" s="39" t="s">
        <v>164</v>
      </c>
    </row>
    <row r="234" spans="1:9" x14ac:dyDescent="0.35">
      <c r="A234" s="2" t="str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B</v>
      </c>
      <c r="B234" s="10" t="str">
        <f t="shared" si="13"/>
        <v>43726B</v>
      </c>
      <c r="C234" s="55">
        <v>43726</v>
      </c>
      <c r="D234" s="39" t="s">
        <v>77</v>
      </c>
      <c r="E234" s="39">
        <v>3</v>
      </c>
      <c r="F234" s="39">
        <v>640</v>
      </c>
      <c r="G234" s="39"/>
      <c r="H234" s="2">
        <f t="shared" si="14"/>
        <v>1920</v>
      </c>
      <c r="I234" s="39" t="s">
        <v>164</v>
      </c>
    </row>
    <row r="235" spans="1:9" x14ac:dyDescent="0.35">
      <c r="A235" s="2" t="str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G</v>
      </c>
      <c r="B235" s="10" t="str">
        <f t="shared" si="13"/>
        <v>43726G</v>
      </c>
      <c r="C235" s="55">
        <v>43726</v>
      </c>
      <c r="D235" s="39" t="s">
        <v>95</v>
      </c>
      <c r="E235" s="39">
        <v>0</v>
      </c>
      <c r="F235" s="39">
        <v>450</v>
      </c>
      <c r="G235" s="39"/>
      <c r="H235" s="2">
        <f t="shared" si="14"/>
        <v>0</v>
      </c>
      <c r="I235" s="39" t="s">
        <v>164</v>
      </c>
    </row>
    <row r="236" spans="1:9" x14ac:dyDescent="0.35">
      <c r="A236" s="2" t="str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I</v>
      </c>
      <c r="B236" s="10" t="str">
        <f t="shared" si="13"/>
        <v>43726I</v>
      </c>
      <c r="C236" s="55">
        <v>43726</v>
      </c>
      <c r="D236" s="39" t="s">
        <v>98</v>
      </c>
      <c r="E236" s="39">
        <v>0</v>
      </c>
      <c r="F236" s="39">
        <v>350</v>
      </c>
      <c r="G236" s="39"/>
      <c r="H236" s="2">
        <f t="shared" si="14"/>
        <v>0</v>
      </c>
      <c r="I236" s="39" t="s">
        <v>164</v>
      </c>
    </row>
    <row r="237" spans="1:9" x14ac:dyDescent="0.35">
      <c r="A237" s="2" t="str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A</v>
      </c>
      <c r="B237" s="10" t="str">
        <f t="shared" si="13"/>
        <v>43733A</v>
      </c>
      <c r="C237" s="55">
        <v>43733</v>
      </c>
      <c r="D237" s="39" t="s">
        <v>76</v>
      </c>
      <c r="E237" s="39">
        <v>5</v>
      </c>
      <c r="F237" s="39">
        <v>1420</v>
      </c>
      <c r="G237" s="39"/>
      <c r="H237" s="2">
        <f t="shared" si="14"/>
        <v>7100</v>
      </c>
      <c r="I237" s="39" t="s">
        <v>164</v>
      </c>
    </row>
    <row r="238" spans="1:9" x14ac:dyDescent="0.35">
      <c r="A238" s="2" t="str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B</v>
      </c>
      <c r="B238" s="10" t="str">
        <f t="shared" si="13"/>
        <v>43733B</v>
      </c>
      <c r="C238" s="55">
        <v>43733</v>
      </c>
      <c r="D238" s="39" t="s">
        <v>77</v>
      </c>
      <c r="E238" s="39">
        <v>3</v>
      </c>
      <c r="F238" s="39">
        <v>710</v>
      </c>
      <c r="G238" s="39"/>
      <c r="H238" s="2">
        <f t="shared" si="14"/>
        <v>2130</v>
      </c>
      <c r="I238" s="39" t="s">
        <v>164</v>
      </c>
    </row>
    <row r="239" spans="1:9" x14ac:dyDescent="0.35">
      <c r="A239" s="2" t="str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C</v>
      </c>
      <c r="B239" s="10" t="str">
        <f t="shared" si="13"/>
        <v>43733C</v>
      </c>
      <c r="C239" s="55">
        <v>43733</v>
      </c>
      <c r="D239" s="39" t="s">
        <v>96</v>
      </c>
      <c r="E239" s="39">
        <v>0</v>
      </c>
      <c r="F239" s="39">
        <v>1540</v>
      </c>
      <c r="G239" s="39"/>
      <c r="H239" s="2">
        <f t="shared" si="14"/>
        <v>0</v>
      </c>
      <c r="I239" s="39" t="s">
        <v>164</v>
      </c>
    </row>
    <row r="240" spans="1:9" x14ac:dyDescent="0.35">
      <c r="A240" s="2" t="str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D</v>
      </c>
      <c r="B240" s="10" t="str">
        <f t="shared" si="13"/>
        <v>43733D</v>
      </c>
      <c r="C240" s="55">
        <v>43733</v>
      </c>
      <c r="D240" s="39" t="s">
        <v>63</v>
      </c>
      <c r="E240" s="39">
        <v>0</v>
      </c>
      <c r="F240" s="39">
        <v>920</v>
      </c>
      <c r="G240" s="39"/>
      <c r="H240" s="2">
        <f t="shared" si="14"/>
        <v>0</v>
      </c>
      <c r="I240" s="39" t="s">
        <v>164</v>
      </c>
    </row>
    <row r="241" spans="1:9" x14ac:dyDescent="0.35">
      <c r="A241" s="2" t="str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G</v>
      </c>
      <c r="B241" s="10" t="str">
        <f t="shared" si="13"/>
        <v>43733G</v>
      </c>
      <c r="C241" s="55">
        <v>43733</v>
      </c>
      <c r="D241" s="39" t="s">
        <v>95</v>
      </c>
      <c r="E241" s="39">
        <v>0</v>
      </c>
      <c r="F241" s="39">
        <v>530</v>
      </c>
      <c r="G241" s="39"/>
      <c r="H241" s="2">
        <f t="shared" si="14"/>
        <v>0</v>
      </c>
      <c r="I241" s="39" t="s">
        <v>164</v>
      </c>
    </row>
    <row r="242" spans="1:9" x14ac:dyDescent="0.35">
      <c r="A242" s="2" t="str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H</v>
      </c>
      <c r="B242" s="10" t="str">
        <f t="shared" si="13"/>
        <v>43733H</v>
      </c>
      <c r="C242" s="55">
        <v>43733</v>
      </c>
      <c r="D242" s="39" t="s">
        <v>97</v>
      </c>
      <c r="E242" s="39">
        <v>0</v>
      </c>
      <c r="F242" s="39">
        <v>600</v>
      </c>
      <c r="G242" s="39"/>
      <c r="H242" s="2">
        <f t="shared" si="14"/>
        <v>0</v>
      </c>
      <c r="I242" s="39" t="s">
        <v>164</v>
      </c>
    </row>
    <row r="243" spans="1:9" x14ac:dyDescent="0.35">
      <c r="A243" s="2" t="str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I</v>
      </c>
      <c r="B243" s="10" t="str">
        <f t="shared" si="13"/>
        <v>43733I</v>
      </c>
      <c r="C243" s="55">
        <v>43733</v>
      </c>
      <c r="D243" s="39" t="s">
        <v>98</v>
      </c>
      <c r="E243" s="39">
        <v>0</v>
      </c>
      <c r="F243" s="39">
        <v>490</v>
      </c>
      <c r="G243" s="39"/>
      <c r="H243" s="2">
        <f t="shared" si="14"/>
        <v>0</v>
      </c>
      <c r="I243" s="39" t="s">
        <v>164</v>
      </c>
    </row>
    <row r="244" spans="1:9" x14ac:dyDescent="0.35">
      <c r="A244" s="2" t="str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A</v>
      </c>
      <c r="B244" s="10" t="str">
        <f t="shared" si="13"/>
        <v>43740A</v>
      </c>
      <c r="C244" s="55">
        <v>43740</v>
      </c>
      <c r="D244" s="39" t="s">
        <v>76</v>
      </c>
      <c r="E244" s="39">
        <v>7</v>
      </c>
      <c r="F244" s="39">
        <v>1660</v>
      </c>
      <c r="G244" s="39"/>
      <c r="H244" s="2">
        <f t="shared" si="14"/>
        <v>11620</v>
      </c>
      <c r="I244" s="39" t="s">
        <v>164</v>
      </c>
    </row>
    <row r="245" spans="1:9" x14ac:dyDescent="0.35">
      <c r="A245" s="2" t="str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B</v>
      </c>
      <c r="B245" s="10" t="str">
        <f t="shared" si="13"/>
        <v>43740B</v>
      </c>
      <c r="C245" s="55">
        <v>43740</v>
      </c>
      <c r="D245" s="39" t="s">
        <v>77</v>
      </c>
      <c r="E245" s="39">
        <v>3</v>
      </c>
      <c r="F245" s="39">
        <v>920</v>
      </c>
      <c r="G245" s="39"/>
      <c r="H245" s="2">
        <f t="shared" si="14"/>
        <v>2760</v>
      </c>
      <c r="I245" s="39" t="s">
        <v>164</v>
      </c>
    </row>
    <row r="246" spans="1:9" x14ac:dyDescent="0.35">
      <c r="A246" s="2" t="str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G</v>
      </c>
      <c r="B246" s="10" t="str">
        <f t="shared" si="13"/>
        <v>43740G</v>
      </c>
      <c r="C246" s="55">
        <v>43740</v>
      </c>
      <c r="D246" s="39" t="s">
        <v>95</v>
      </c>
      <c r="E246" s="39">
        <v>0</v>
      </c>
      <c r="F246" s="39">
        <v>580</v>
      </c>
      <c r="G246" s="39"/>
      <c r="H246" s="2">
        <f t="shared" si="14"/>
        <v>0</v>
      </c>
      <c r="I246" s="39" t="s">
        <v>164</v>
      </c>
    </row>
    <row r="247" spans="1:9" x14ac:dyDescent="0.35">
      <c r="A247" s="2" t="str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E</v>
      </c>
      <c r="B247" s="10" t="str">
        <f t="shared" si="13"/>
        <v>43740E</v>
      </c>
      <c r="C247" s="55">
        <v>43740</v>
      </c>
      <c r="D247" s="39" t="s">
        <v>159</v>
      </c>
      <c r="E247" s="39">
        <v>0</v>
      </c>
      <c r="F247" s="39">
        <v>610</v>
      </c>
      <c r="G247" s="39"/>
      <c r="H247" s="2">
        <f t="shared" si="14"/>
        <v>0</v>
      </c>
      <c r="I247" s="39" t="s">
        <v>164</v>
      </c>
    </row>
    <row r="248" spans="1:9" x14ac:dyDescent="0.35">
      <c r="A248" s="2" t="str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A</v>
      </c>
      <c r="B248" s="10" t="str">
        <f t="shared" si="13"/>
        <v>43747A</v>
      </c>
      <c r="C248" s="55">
        <v>43747</v>
      </c>
      <c r="D248" s="39" t="s">
        <v>76</v>
      </c>
      <c r="E248" s="39">
        <v>5</v>
      </c>
      <c r="F248" s="39">
        <v>920</v>
      </c>
      <c r="G248" s="39"/>
      <c r="H248" s="2">
        <f t="shared" si="14"/>
        <v>4600</v>
      </c>
      <c r="I248" s="39" t="s">
        <v>164</v>
      </c>
    </row>
    <row r="249" spans="1:9" x14ac:dyDescent="0.35">
      <c r="A249" s="2" t="str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B</v>
      </c>
      <c r="B249" s="10" t="str">
        <f t="shared" si="13"/>
        <v>43747B</v>
      </c>
      <c r="C249" s="55">
        <v>43747</v>
      </c>
      <c r="D249" s="39" t="s">
        <v>77</v>
      </c>
      <c r="E249" s="39">
        <v>3</v>
      </c>
      <c r="F249" s="39">
        <v>670</v>
      </c>
      <c r="G249" s="39"/>
      <c r="H249" s="2">
        <f t="shared" si="14"/>
        <v>2010</v>
      </c>
      <c r="I249" s="39" t="s">
        <v>164</v>
      </c>
    </row>
    <row r="250" spans="1:9" x14ac:dyDescent="0.35">
      <c r="A250" s="2" t="str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C</v>
      </c>
      <c r="B250" s="10" t="str">
        <f t="shared" si="13"/>
        <v>43747C</v>
      </c>
      <c r="C250" s="55">
        <v>43747</v>
      </c>
      <c r="D250" s="39" t="s">
        <v>96</v>
      </c>
      <c r="E250" s="39">
        <v>0</v>
      </c>
      <c r="F250" s="39">
        <v>960</v>
      </c>
      <c r="G250" s="39"/>
      <c r="H250" s="2">
        <f t="shared" si="14"/>
        <v>0</v>
      </c>
      <c r="I250" s="39" t="s">
        <v>164</v>
      </c>
    </row>
    <row r="251" spans="1:9" x14ac:dyDescent="0.35">
      <c r="A251" s="2" t="str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D</v>
      </c>
      <c r="B251" s="10" t="str">
        <f t="shared" si="13"/>
        <v>43747D</v>
      </c>
      <c r="C251" s="55">
        <v>43747</v>
      </c>
      <c r="D251" s="39" t="s">
        <v>63</v>
      </c>
      <c r="E251" s="39">
        <v>0</v>
      </c>
      <c r="F251" s="39">
        <v>880</v>
      </c>
      <c r="G251" s="39"/>
      <c r="H251" s="2">
        <f t="shared" si="14"/>
        <v>0</v>
      </c>
      <c r="I251" s="39" t="s">
        <v>164</v>
      </c>
    </row>
    <row r="252" spans="1:9" x14ac:dyDescent="0.35">
      <c r="A252" s="2" t="str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G</v>
      </c>
      <c r="B252" s="10" t="str">
        <f t="shared" si="13"/>
        <v>43747G</v>
      </c>
      <c r="C252" s="55">
        <v>43747</v>
      </c>
      <c r="D252" s="39" t="s">
        <v>95</v>
      </c>
      <c r="E252" s="39">
        <v>0</v>
      </c>
      <c r="F252" s="39">
        <v>520</v>
      </c>
      <c r="G252" s="39"/>
      <c r="H252" s="2">
        <f t="shared" si="14"/>
        <v>0</v>
      </c>
      <c r="I252" s="39" t="s">
        <v>164</v>
      </c>
    </row>
    <row r="253" spans="1:9" x14ac:dyDescent="0.35">
      <c r="A253" s="2" t="str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H</v>
      </c>
      <c r="B253" s="10" t="str">
        <f t="shared" si="13"/>
        <v>43747H</v>
      </c>
      <c r="C253" s="55">
        <v>43747</v>
      </c>
      <c r="D253" s="39" t="s">
        <v>97</v>
      </c>
      <c r="E253" s="39">
        <v>0</v>
      </c>
      <c r="F253" s="39">
        <v>450</v>
      </c>
      <c r="G253" s="39"/>
      <c r="H253" s="2">
        <f t="shared" si="14"/>
        <v>0</v>
      </c>
      <c r="I253" s="39" t="s">
        <v>164</v>
      </c>
    </row>
    <row r="254" spans="1:9" x14ac:dyDescent="0.35">
      <c r="A254" s="2" t="str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I</v>
      </c>
      <c r="B254" s="10" t="str">
        <f t="shared" si="13"/>
        <v>43747I</v>
      </c>
      <c r="C254" s="55">
        <v>43747</v>
      </c>
      <c r="D254" s="39" t="s">
        <v>98</v>
      </c>
      <c r="E254" s="39">
        <v>0</v>
      </c>
      <c r="F254" s="39">
        <v>470</v>
      </c>
      <c r="G254" s="39"/>
      <c r="H254" s="2">
        <f t="shared" si="14"/>
        <v>0</v>
      </c>
      <c r="I254" s="39" t="s">
        <v>164</v>
      </c>
    </row>
    <row r="255" spans="1:9" x14ac:dyDescent="0.35">
      <c r="A255" s="2" t="str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A</v>
      </c>
      <c r="B255" s="10" t="str">
        <f t="shared" si="13"/>
        <v>43754A</v>
      </c>
      <c r="C255" s="55">
        <v>43754</v>
      </c>
      <c r="D255" s="39" t="s">
        <v>76</v>
      </c>
      <c r="E255" s="39">
        <v>5</v>
      </c>
      <c r="F255" s="39">
        <v>1800</v>
      </c>
      <c r="G255" s="39"/>
      <c r="H255" s="2">
        <f t="shared" si="14"/>
        <v>9000</v>
      </c>
      <c r="I255" s="39" t="s">
        <v>164</v>
      </c>
    </row>
    <row r="256" spans="1:9" x14ac:dyDescent="0.35">
      <c r="A256" s="2" t="str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B</v>
      </c>
      <c r="B256" s="10" t="str">
        <f t="shared" si="13"/>
        <v>43754B</v>
      </c>
      <c r="C256" s="55">
        <v>43754</v>
      </c>
      <c r="D256" s="39" t="s">
        <v>77</v>
      </c>
      <c r="E256" s="39">
        <v>3</v>
      </c>
      <c r="F256" s="39">
        <v>920</v>
      </c>
      <c r="G256" s="39"/>
      <c r="H256" s="2">
        <f t="shared" si="14"/>
        <v>2760</v>
      </c>
      <c r="I256" s="39" t="s">
        <v>164</v>
      </c>
    </row>
    <row r="257" spans="1:9" x14ac:dyDescent="0.35">
      <c r="A257" s="2" t="str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G</v>
      </c>
      <c r="B257" s="10" t="str">
        <f t="shared" si="13"/>
        <v>43754G</v>
      </c>
      <c r="C257" s="55">
        <v>43754</v>
      </c>
      <c r="D257" s="39" t="s">
        <v>95</v>
      </c>
      <c r="E257" s="39">
        <v>0</v>
      </c>
      <c r="F257" s="39">
        <v>570</v>
      </c>
      <c r="G257" s="39"/>
      <c r="H257" s="2">
        <f t="shared" si="14"/>
        <v>0</v>
      </c>
      <c r="I257" s="39" t="s">
        <v>164</v>
      </c>
    </row>
    <row r="258" spans="1:9" x14ac:dyDescent="0.35">
      <c r="A258" s="2" t="str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I</v>
      </c>
      <c r="B258" s="10" t="str">
        <f t="shared" si="13"/>
        <v>43754I</v>
      </c>
      <c r="C258" s="55">
        <v>43754</v>
      </c>
      <c r="D258" s="39" t="s">
        <v>98</v>
      </c>
      <c r="E258" s="39">
        <v>0</v>
      </c>
      <c r="F258" s="39">
        <v>400</v>
      </c>
      <c r="G258" s="39"/>
      <c r="H258" s="2">
        <f t="shared" si="14"/>
        <v>0</v>
      </c>
      <c r="I258" s="39" t="s">
        <v>164</v>
      </c>
    </row>
    <row r="259" spans="1:9" x14ac:dyDescent="0.35">
      <c r="A259" s="2" t="str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A</v>
      </c>
      <c r="B259" s="10" t="str">
        <f t="shared" si="13"/>
        <v>43761A</v>
      </c>
      <c r="C259" s="55">
        <v>43761</v>
      </c>
      <c r="D259" s="39" t="s">
        <v>76</v>
      </c>
      <c r="E259" s="39">
        <v>5</v>
      </c>
      <c r="F259" s="39">
        <v>1880</v>
      </c>
      <c r="G259" s="39"/>
      <c r="H259" s="2">
        <f t="shared" si="14"/>
        <v>9400</v>
      </c>
      <c r="I259" s="39" t="s">
        <v>164</v>
      </c>
    </row>
    <row r="260" spans="1:9" x14ac:dyDescent="0.35">
      <c r="A260" s="2" t="str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B</v>
      </c>
      <c r="B260" s="10" t="str">
        <f t="shared" si="13"/>
        <v>43761B</v>
      </c>
      <c r="C260" s="55">
        <v>43761</v>
      </c>
      <c r="D260" s="39" t="s">
        <v>77</v>
      </c>
      <c r="E260" s="39">
        <v>3</v>
      </c>
      <c r="F260" s="39">
        <v>1860</v>
      </c>
      <c r="G260" s="39"/>
      <c r="H260" s="2">
        <f t="shared" si="14"/>
        <v>5580</v>
      </c>
      <c r="I260" s="39" t="s">
        <v>164</v>
      </c>
    </row>
    <row r="261" spans="1:9" x14ac:dyDescent="0.35">
      <c r="A261" s="2" t="str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C</v>
      </c>
      <c r="B261" s="10" t="str">
        <f t="shared" si="13"/>
        <v>43761C</v>
      </c>
      <c r="C261" s="55">
        <v>43761</v>
      </c>
      <c r="D261" s="39" t="s">
        <v>96</v>
      </c>
      <c r="E261" s="39">
        <v>3</v>
      </c>
      <c r="F261" s="39">
        <v>1800</v>
      </c>
      <c r="G261" s="39"/>
      <c r="H261" s="2">
        <f t="shared" si="14"/>
        <v>5400</v>
      </c>
      <c r="I261" s="39" t="s">
        <v>164</v>
      </c>
    </row>
    <row r="262" spans="1:9" x14ac:dyDescent="0.35">
      <c r="A262" s="2" t="str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D</v>
      </c>
      <c r="B262" s="10" t="str">
        <f t="shared" si="13"/>
        <v>43761D</v>
      </c>
      <c r="C262" s="55">
        <v>43761</v>
      </c>
      <c r="D262" s="39" t="s">
        <v>63</v>
      </c>
      <c r="E262" s="39">
        <v>0</v>
      </c>
      <c r="F262" s="39">
        <v>1880</v>
      </c>
      <c r="G262" s="39"/>
      <c r="H262" s="2">
        <f t="shared" si="14"/>
        <v>0</v>
      </c>
      <c r="I262" s="39" t="s">
        <v>164</v>
      </c>
    </row>
    <row r="263" spans="1:9" x14ac:dyDescent="0.35">
      <c r="A263" s="2" t="str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G</v>
      </c>
      <c r="B263" s="10" t="str">
        <f t="shared" si="13"/>
        <v>43761G</v>
      </c>
      <c r="C263" s="55">
        <v>43761</v>
      </c>
      <c r="D263" s="39" t="s">
        <v>95</v>
      </c>
      <c r="E263" s="39">
        <v>0</v>
      </c>
      <c r="F263" s="39">
        <v>560</v>
      </c>
      <c r="G263" s="39"/>
      <c r="H263" s="2">
        <f t="shared" si="14"/>
        <v>0</v>
      </c>
      <c r="I263" s="39" t="s">
        <v>164</v>
      </c>
    </row>
    <row r="264" spans="1:9" x14ac:dyDescent="0.35">
      <c r="A264" s="2" t="str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H</v>
      </c>
      <c r="B264" s="10" t="str">
        <f t="shared" si="13"/>
        <v>43761H</v>
      </c>
      <c r="C264" s="55">
        <v>43761</v>
      </c>
      <c r="D264" s="39" t="s">
        <v>97</v>
      </c>
      <c r="E264" s="39">
        <v>0</v>
      </c>
      <c r="F264" s="39">
        <v>580</v>
      </c>
      <c r="G264" s="39"/>
      <c r="H264" s="2">
        <f t="shared" si="14"/>
        <v>0</v>
      </c>
      <c r="I264" s="39" t="s">
        <v>164</v>
      </c>
    </row>
    <row r="265" spans="1:9" x14ac:dyDescent="0.35">
      <c r="A265" s="2" t="str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I</v>
      </c>
      <c r="B265" s="10" t="str">
        <f t="shared" si="13"/>
        <v>43761I</v>
      </c>
      <c r="C265" s="55">
        <v>43761</v>
      </c>
      <c r="D265" s="39" t="s">
        <v>98</v>
      </c>
      <c r="E265" s="39">
        <v>0</v>
      </c>
      <c r="F265" s="39">
        <v>490</v>
      </c>
      <c r="G265" s="39"/>
      <c r="H265" s="2">
        <f t="shared" si="14"/>
        <v>0</v>
      </c>
      <c r="I265" s="39" t="s">
        <v>164</v>
      </c>
    </row>
    <row r="266" spans="1:9" x14ac:dyDescent="0.35">
      <c r="A266" s="2" t="str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A</v>
      </c>
      <c r="B266" s="10" t="str">
        <f t="shared" si="13"/>
        <v>43768A</v>
      </c>
      <c r="C266" s="55">
        <v>43768</v>
      </c>
      <c r="D266" s="39" t="s">
        <v>76</v>
      </c>
      <c r="E266" s="39">
        <v>5</v>
      </c>
      <c r="F266" s="39">
        <v>1020</v>
      </c>
      <c r="G266" s="39"/>
      <c r="H266" s="2">
        <f t="shared" si="14"/>
        <v>5100</v>
      </c>
      <c r="I266" s="39" t="s">
        <v>164</v>
      </c>
    </row>
    <row r="267" spans="1:9" x14ac:dyDescent="0.35">
      <c r="A267" s="2" t="str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B</v>
      </c>
      <c r="B267" s="10" t="str">
        <f t="shared" si="13"/>
        <v>43768B</v>
      </c>
      <c r="C267" s="55">
        <v>43768</v>
      </c>
      <c r="D267" s="39" t="s">
        <v>77</v>
      </c>
      <c r="E267" s="39">
        <v>3</v>
      </c>
      <c r="F267" s="39">
        <v>1260</v>
      </c>
      <c r="G267" s="39"/>
      <c r="H267" s="2">
        <f t="shared" si="14"/>
        <v>3780</v>
      </c>
      <c r="I267" s="39" t="s">
        <v>164</v>
      </c>
    </row>
    <row r="268" spans="1:9" x14ac:dyDescent="0.35">
      <c r="A268" s="2" t="str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G</v>
      </c>
      <c r="B268" s="10" t="str">
        <f t="shared" si="13"/>
        <v>43768G</v>
      </c>
      <c r="C268" s="55">
        <v>43768</v>
      </c>
      <c r="D268" s="39" t="s">
        <v>95</v>
      </c>
      <c r="E268" s="39">
        <v>0</v>
      </c>
      <c r="F268" s="39">
        <v>580</v>
      </c>
      <c r="G268" s="39"/>
      <c r="H268" s="2">
        <f t="shared" si="14"/>
        <v>0</v>
      </c>
      <c r="I268" s="39" t="s">
        <v>164</v>
      </c>
    </row>
    <row r="269" spans="1:9" x14ac:dyDescent="0.35">
      <c r="A269" s="2" t="str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I</v>
      </c>
      <c r="B269" s="10" t="str">
        <f t="shared" si="13"/>
        <v>43768I</v>
      </c>
      <c r="C269" s="55">
        <v>43768</v>
      </c>
      <c r="D269" s="39" t="s">
        <v>98</v>
      </c>
      <c r="E269" s="39">
        <v>0</v>
      </c>
      <c r="F269" s="39">
        <v>500</v>
      </c>
      <c r="G269" s="39"/>
      <c r="H269" s="2">
        <f t="shared" si="14"/>
        <v>0</v>
      </c>
      <c r="I269" s="39" t="s">
        <v>164</v>
      </c>
    </row>
    <row r="270" spans="1:9" x14ac:dyDescent="0.35">
      <c r="A270" s="2" t="str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A</v>
      </c>
      <c r="B270" s="10" t="str">
        <f t="shared" si="13"/>
        <v>43775A</v>
      </c>
      <c r="C270" s="55">
        <v>43775</v>
      </c>
      <c r="D270" s="39" t="s">
        <v>76</v>
      </c>
      <c r="E270" s="39">
        <v>5</v>
      </c>
      <c r="F270" s="39">
        <v>1700</v>
      </c>
      <c r="G270" s="39"/>
      <c r="H270" s="2">
        <f t="shared" si="14"/>
        <v>8500</v>
      </c>
      <c r="I270" s="39" t="s">
        <v>164</v>
      </c>
    </row>
    <row r="271" spans="1:9" x14ac:dyDescent="0.35">
      <c r="A271" s="2" t="str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B</v>
      </c>
      <c r="B271" s="10" t="str">
        <f t="shared" si="13"/>
        <v>43775B</v>
      </c>
      <c r="C271" s="55">
        <v>43775</v>
      </c>
      <c r="D271" s="39" t="s">
        <v>77</v>
      </c>
      <c r="E271" s="39">
        <v>3</v>
      </c>
      <c r="F271" s="39">
        <v>1300</v>
      </c>
      <c r="G271" s="39"/>
      <c r="H271" s="2">
        <f t="shared" si="14"/>
        <v>3900</v>
      </c>
      <c r="I271" s="39" t="s">
        <v>164</v>
      </c>
    </row>
    <row r="272" spans="1:9" x14ac:dyDescent="0.35">
      <c r="A272" s="2" t="str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C</v>
      </c>
      <c r="B272" s="10" t="str">
        <f t="shared" si="13"/>
        <v>43775C</v>
      </c>
      <c r="C272" s="55">
        <v>43775</v>
      </c>
      <c r="D272" s="39" t="s">
        <v>96</v>
      </c>
      <c r="E272" s="39">
        <v>2</v>
      </c>
      <c r="F272" s="39">
        <v>1960</v>
      </c>
      <c r="G272" s="39"/>
      <c r="H272" s="2">
        <f t="shared" si="14"/>
        <v>3920</v>
      </c>
      <c r="I272" s="39" t="s">
        <v>164</v>
      </c>
    </row>
    <row r="273" spans="1:9" x14ac:dyDescent="0.35">
      <c r="A273" s="2" t="str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D</v>
      </c>
      <c r="B273" s="10" t="str">
        <f t="shared" si="13"/>
        <v>43775D</v>
      </c>
      <c r="C273" s="55">
        <v>43775</v>
      </c>
      <c r="D273" s="39" t="s">
        <v>63</v>
      </c>
      <c r="E273" s="39">
        <v>0</v>
      </c>
      <c r="F273" s="39">
        <v>1900</v>
      </c>
      <c r="G273" s="39"/>
      <c r="H273" s="2">
        <f t="shared" si="14"/>
        <v>0</v>
      </c>
      <c r="I273" s="39" t="s">
        <v>164</v>
      </c>
    </row>
    <row r="274" spans="1:9" x14ac:dyDescent="0.35">
      <c r="A274" s="2" t="str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G</v>
      </c>
      <c r="B274" s="10" t="str">
        <f t="shared" ref="B274:B337" si="15">+CONCATENATE(C274,A274)</f>
        <v>43775G</v>
      </c>
      <c r="C274" s="55">
        <v>43775</v>
      </c>
      <c r="D274" s="39" t="s">
        <v>95</v>
      </c>
      <c r="E274" s="39">
        <v>0</v>
      </c>
      <c r="F274" s="39">
        <v>520</v>
      </c>
      <c r="G274" s="39"/>
      <c r="H274" s="2">
        <f t="shared" ref="H274:H337" si="16">F274*E274</f>
        <v>0</v>
      </c>
      <c r="I274" s="39" t="s">
        <v>164</v>
      </c>
    </row>
    <row r="275" spans="1:9" x14ac:dyDescent="0.35">
      <c r="A275" s="2" t="str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H</v>
      </c>
      <c r="B275" s="10" t="str">
        <f t="shared" si="15"/>
        <v>43775H</v>
      </c>
      <c r="C275" s="55">
        <v>43775</v>
      </c>
      <c r="D275" s="39" t="s">
        <v>97</v>
      </c>
      <c r="E275" s="39">
        <v>0</v>
      </c>
      <c r="F275" s="39">
        <v>560</v>
      </c>
      <c r="G275" s="39"/>
      <c r="H275" s="2">
        <f t="shared" si="16"/>
        <v>0</v>
      </c>
      <c r="I275" s="39" t="s">
        <v>164</v>
      </c>
    </row>
    <row r="276" spans="1:9" x14ac:dyDescent="0.35">
      <c r="A276" s="2" t="str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I</v>
      </c>
      <c r="B276" s="10" t="str">
        <f t="shared" si="15"/>
        <v>43775I</v>
      </c>
      <c r="C276" s="55">
        <v>43775</v>
      </c>
      <c r="D276" s="39" t="s">
        <v>98</v>
      </c>
      <c r="E276" s="39">
        <v>0</v>
      </c>
      <c r="F276" s="39">
        <v>520</v>
      </c>
      <c r="G276" s="39"/>
      <c r="H276" s="2">
        <f t="shared" si="16"/>
        <v>0</v>
      </c>
      <c r="I276" s="39" t="s">
        <v>164</v>
      </c>
    </row>
    <row r="277" spans="1:9" x14ac:dyDescent="0.35">
      <c r="A277" s="2" t="str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A</v>
      </c>
      <c r="B277" s="10" t="str">
        <f t="shared" si="15"/>
        <v>43782A</v>
      </c>
      <c r="C277" s="55">
        <v>43782</v>
      </c>
      <c r="D277" s="39" t="s">
        <v>76</v>
      </c>
      <c r="E277" s="39">
        <v>5</v>
      </c>
      <c r="F277" s="39">
        <v>2000</v>
      </c>
      <c r="G277" s="39"/>
      <c r="H277" s="2">
        <f t="shared" si="16"/>
        <v>10000</v>
      </c>
      <c r="I277" s="39" t="s">
        <v>164</v>
      </c>
    </row>
    <row r="278" spans="1:9" x14ac:dyDescent="0.35">
      <c r="A278" s="2" t="str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B</v>
      </c>
      <c r="B278" s="10" t="str">
        <f t="shared" si="15"/>
        <v>43782B</v>
      </c>
      <c r="C278" s="55">
        <v>43782</v>
      </c>
      <c r="D278" s="39" t="s">
        <v>77</v>
      </c>
      <c r="E278" s="39">
        <v>3</v>
      </c>
      <c r="F278" s="39">
        <v>960</v>
      </c>
      <c r="G278" s="39"/>
      <c r="H278" s="2">
        <f t="shared" si="16"/>
        <v>2880</v>
      </c>
      <c r="I278" s="39" t="s">
        <v>164</v>
      </c>
    </row>
    <row r="279" spans="1:9" x14ac:dyDescent="0.35">
      <c r="A279" s="2" t="str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G</v>
      </c>
      <c r="B279" s="10" t="str">
        <f t="shared" si="15"/>
        <v>43782G</v>
      </c>
      <c r="C279" s="55">
        <v>43782</v>
      </c>
      <c r="D279" s="39" t="s">
        <v>95</v>
      </c>
      <c r="E279" s="39">
        <v>0</v>
      </c>
      <c r="F279" s="39">
        <v>560</v>
      </c>
      <c r="G279" s="39"/>
      <c r="H279" s="2">
        <f t="shared" si="16"/>
        <v>0</v>
      </c>
      <c r="I279" s="39" t="s">
        <v>164</v>
      </c>
    </row>
    <row r="280" spans="1:9" x14ac:dyDescent="0.35">
      <c r="A280" s="2" t="str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I</v>
      </c>
      <c r="B280" s="10" t="str">
        <f t="shared" si="15"/>
        <v>43782I</v>
      </c>
      <c r="C280" s="55">
        <v>43782</v>
      </c>
      <c r="D280" s="39" t="s">
        <v>98</v>
      </c>
      <c r="E280" s="39">
        <v>0</v>
      </c>
      <c r="F280" s="39">
        <v>430</v>
      </c>
      <c r="G280" s="39"/>
      <c r="H280" s="2">
        <f t="shared" si="16"/>
        <v>0</v>
      </c>
      <c r="I280" s="39" t="s">
        <v>164</v>
      </c>
    </row>
    <row r="281" spans="1:9" x14ac:dyDescent="0.35">
      <c r="A281" s="2" t="str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A</v>
      </c>
      <c r="B281" s="10" t="str">
        <f t="shared" si="15"/>
        <v>43789A</v>
      </c>
      <c r="C281" s="55">
        <v>43789</v>
      </c>
      <c r="D281" s="39" t="s">
        <v>76</v>
      </c>
      <c r="E281" s="39">
        <v>7</v>
      </c>
      <c r="F281" s="39">
        <v>1920</v>
      </c>
      <c r="G281" s="39"/>
      <c r="H281" s="2">
        <f t="shared" si="16"/>
        <v>13440</v>
      </c>
      <c r="I281" s="39" t="s">
        <v>164</v>
      </c>
    </row>
    <row r="282" spans="1:9" x14ac:dyDescent="0.35">
      <c r="A282" s="2" t="str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B</v>
      </c>
      <c r="B282" s="10" t="str">
        <f t="shared" si="15"/>
        <v>43789B</v>
      </c>
      <c r="C282" s="55">
        <v>43789</v>
      </c>
      <c r="D282" s="39" t="s">
        <v>77</v>
      </c>
      <c r="E282" s="39">
        <v>3</v>
      </c>
      <c r="F282" s="39">
        <v>1740</v>
      </c>
      <c r="G282" s="39"/>
      <c r="H282" s="2">
        <f t="shared" si="16"/>
        <v>5220</v>
      </c>
      <c r="I282" s="39" t="s">
        <v>164</v>
      </c>
    </row>
    <row r="283" spans="1:9" x14ac:dyDescent="0.35">
      <c r="A283" s="2" t="str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C</v>
      </c>
      <c r="B283" s="10" t="str">
        <f t="shared" si="15"/>
        <v>43789C</v>
      </c>
      <c r="C283" s="55">
        <v>43789</v>
      </c>
      <c r="D283" s="39" t="s">
        <v>96</v>
      </c>
      <c r="E283" s="39">
        <v>0</v>
      </c>
      <c r="F283" s="39">
        <v>1700</v>
      </c>
      <c r="G283" s="39"/>
      <c r="H283" s="2">
        <f t="shared" si="16"/>
        <v>0</v>
      </c>
      <c r="I283" s="39" t="s">
        <v>164</v>
      </c>
    </row>
    <row r="284" spans="1:9" x14ac:dyDescent="0.35">
      <c r="A284" s="2" t="str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D</v>
      </c>
      <c r="B284" s="10" t="str">
        <f t="shared" si="15"/>
        <v>43789D</v>
      </c>
      <c r="C284" s="55">
        <v>43789</v>
      </c>
      <c r="D284" s="39" t="s">
        <v>63</v>
      </c>
      <c r="E284" s="39">
        <v>0</v>
      </c>
      <c r="F284" s="39">
        <v>1300</v>
      </c>
      <c r="G284" s="39"/>
      <c r="H284" s="2">
        <f t="shared" si="16"/>
        <v>0</v>
      </c>
      <c r="I284" s="39" t="s">
        <v>164</v>
      </c>
    </row>
    <row r="285" spans="1:9" x14ac:dyDescent="0.35">
      <c r="A285" s="2" t="str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G</v>
      </c>
      <c r="B285" s="10" t="str">
        <f t="shared" si="15"/>
        <v>43789G</v>
      </c>
      <c r="C285" s="55">
        <v>43789</v>
      </c>
      <c r="D285" s="39" t="s">
        <v>95</v>
      </c>
      <c r="E285" s="39">
        <v>0</v>
      </c>
      <c r="F285" s="39">
        <v>570</v>
      </c>
      <c r="G285" s="39"/>
      <c r="H285" s="2">
        <f t="shared" si="16"/>
        <v>0</v>
      </c>
      <c r="I285" s="39" t="s">
        <v>164</v>
      </c>
    </row>
    <row r="286" spans="1:9" x14ac:dyDescent="0.35">
      <c r="A286" s="2" t="str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H</v>
      </c>
      <c r="B286" s="10" t="str">
        <f t="shared" si="15"/>
        <v>43789H</v>
      </c>
      <c r="C286" s="55">
        <v>43789</v>
      </c>
      <c r="D286" s="39" t="s">
        <v>97</v>
      </c>
      <c r="E286" s="39">
        <v>0</v>
      </c>
      <c r="F286" s="39">
        <v>540</v>
      </c>
      <c r="G286" s="39"/>
      <c r="H286" s="2">
        <f t="shared" si="16"/>
        <v>0</v>
      </c>
      <c r="I286" s="39" t="s">
        <v>164</v>
      </c>
    </row>
    <row r="287" spans="1:9" x14ac:dyDescent="0.35">
      <c r="A287" s="2" t="str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I</v>
      </c>
      <c r="B287" s="10" t="str">
        <f t="shared" si="15"/>
        <v>43789I</v>
      </c>
      <c r="C287" s="55">
        <v>43789</v>
      </c>
      <c r="D287" s="39" t="s">
        <v>98</v>
      </c>
      <c r="E287" s="39">
        <v>0</v>
      </c>
      <c r="F287" s="39">
        <v>430</v>
      </c>
      <c r="G287" s="39"/>
      <c r="H287" s="2">
        <f t="shared" si="16"/>
        <v>0</v>
      </c>
      <c r="I287" s="39" t="s">
        <v>164</v>
      </c>
    </row>
    <row r="288" spans="1:9" x14ac:dyDescent="0.35">
      <c r="A288" s="2" t="str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A</v>
      </c>
      <c r="B288" s="10" t="str">
        <f t="shared" si="15"/>
        <v>43796A</v>
      </c>
      <c r="C288" s="55">
        <v>43796</v>
      </c>
      <c r="D288" s="39" t="s">
        <v>76</v>
      </c>
      <c r="E288" s="39">
        <v>5</v>
      </c>
      <c r="F288" s="39">
        <v>1760</v>
      </c>
      <c r="G288" s="39"/>
      <c r="H288" s="2">
        <f t="shared" si="16"/>
        <v>8800</v>
      </c>
      <c r="I288" s="39" t="s">
        <v>164</v>
      </c>
    </row>
    <row r="289" spans="1:9" x14ac:dyDescent="0.35">
      <c r="A289" s="2" t="str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B</v>
      </c>
      <c r="B289" s="10" t="str">
        <f t="shared" si="15"/>
        <v>43796B</v>
      </c>
      <c r="C289" s="55">
        <v>43796</v>
      </c>
      <c r="D289" s="39" t="s">
        <v>77</v>
      </c>
      <c r="E289" s="39">
        <v>3</v>
      </c>
      <c r="F289" s="39">
        <v>1820</v>
      </c>
      <c r="G289" s="39"/>
      <c r="H289" s="2">
        <f t="shared" si="16"/>
        <v>5460</v>
      </c>
      <c r="I289" s="39" t="s">
        <v>164</v>
      </c>
    </row>
    <row r="290" spans="1:9" x14ac:dyDescent="0.35">
      <c r="A290" s="2" t="str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G</v>
      </c>
      <c r="B290" s="10" t="str">
        <f t="shared" si="15"/>
        <v>43796G</v>
      </c>
      <c r="C290" s="55">
        <v>43796</v>
      </c>
      <c r="D290" s="39" t="s">
        <v>95</v>
      </c>
      <c r="E290" s="39">
        <v>0</v>
      </c>
      <c r="F290" s="39">
        <v>590</v>
      </c>
      <c r="G290" s="39"/>
      <c r="H290" s="2">
        <f t="shared" si="16"/>
        <v>0</v>
      </c>
      <c r="I290" s="39" t="s">
        <v>164</v>
      </c>
    </row>
    <row r="291" spans="1:9" x14ac:dyDescent="0.35">
      <c r="A291" s="2" t="str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I</v>
      </c>
      <c r="B291" s="10" t="str">
        <f t="shared" si="15"/>
        <v>43796I</v>
      </c>
      <c r="C291" s="55">
        <v>43796</v>
      </c>
      <c r="D291" s="39" t="s">
        <v>98</v>
      </c>
      <c r="E291" s="39">
        <v>0</v>
      </c>
      <c r="F291" s="39">
        <v>480</v>
      </c>
      <c r="G291" s="39"/>
      <c r="H291" s="2">
        <f t="shared" si="16"/>
        <v>0</v>
      </c>
      <c r="I291" s="39" t="s">
        <v>164</v>
      </c>
    </row>
    <row r="292" spans="1:9" x14ac:dyDescent="0.35">
      <c r="A292" s="2" t="str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A</v>
      </c>
      <c r="B292" s="10" t="str">
        <f t="shared" si="15"/>
        <v>43803A</v>
      </c>
      <c r="C292" s="55">
        <v>43803</v>
      </c>
      <c r="D292" s="39" t="s">
        <v>76</v>
      </c>
      <c r="E292" s="39">
        <v>5</v>
      </c>
      <c r="F292" s="39">
        <v>2000</v>
      </c>
      <c r="G292" s="39"/>
      <c r="H292" s="2">
        <f t="shared" si="16"/>
        <v>10000</v>
      </c>
      <c r="I292" s="39" t="s">
        <v>164</v>
      </c>
    </row>
    <row r="293" spans="1:9" x14ac:dyDescent="0.35">
      <c r="A293" s="2" t="str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B</v>
      </c>
      <c r="B293" s="10" t="str">
        <f t="shared" si="15"/>
        <v>43803B</v>
      </c>
      <c r="C293" s="55">
        <v>43803</v>
      </c>
      <c r="D293" s="39" t="s">
        <v>77</v>
      </c>
      <c r="E293" s="39">
        <v>3</v>
      </c>
      <c r="F293" s="39">
        <v>1780</v>
      </c>
      <c r="G293" s="39"/>
      <c r="H293" s="2">
        <f t="shared" si="16"/>
        <v>5340</v>
      </c>
      <c r="I293" s="39" t="s">
        <v>164</v>
      </c>
    </row>
    <row r="294" spans="1:9" x14ac:dyDescent="0.35">
      <c r="A294" s="2" t="str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G</v>
      </c>
      <c r="B294" s="10" t="str">
        <f t="shared" si="15"/>
        <v>43803G</v>
      </c>
      <c r="C294" s="55">
        <v>43803</v>
      </c>
      <c r="D294" s="39" t="s">
        <v>95</v>
      </c>
      <c r="E294" s="39">
        <v>0</v>
      </c>
      <c r="F294" s="39">
        <v>620</v>
      </c>
      <c r="G294" s="39"/>
      <c r="H294" s="2">
        <f t="shared" si="16"/>
        <v>0</v>
      </c>
      <c r="I294" s="39" t="s">
        <v>164</v>
      </c>
    </row>
    <row r="295" spans="1:9" x14ac:dyDescent="0.35">
      <c r="A295" s="2" t="str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I</v>
      </c>
      <c r="B295" s="10" t="str">
        <f t="shared" si="15"/>
        <v>43803I</v>
      </c>
      <c r="C295" s="55">
        <v>43803</v>
      </c>
      <c r="D295" s="39" t="s">
        <v>98</v>
      </c>
      <c r="E295" s="39">
        <v>0</v>
      </c>
      <c r="F295" s="39">
        <v>480</v>
      </c>
      <c r="G295" s="39"/>
      <c r="H295" s="2">
        <f t="shared" si="16"/>
        <v>0</v>
      </c>
      <c r="I295" s="39" t="s">
        <v>164</v>
      </c>
    </row>
    <row r="296" spans="1:9" x14ac:dyDescent="0.35">
      <c r="A296" s="2" t="str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A</v>
      </c>
      <c r="B296" s="10" t="str">
        <f t="shared" si="15"/>
        <v>43810A</v>
      </c>
      <c r="C296" s="55">
        <v>43810</v>
      </c>
      <c r="D296" s="39" t="s">
        <v>76</v>
      </c>
      <c r="E296" s="39">
        <v>5</v>
      </c>
      <c r="F296" s="39">
        <v>1700</v>
      </c>
      <c r="G296" s="39"/>
      <c r="H296" s="2">
        <f t="shared" si="16"/>
        <v>8500</v>
      </c>
      <c r="I296" s="39" t="s">
        <v>164</v>
      </c>
    </row>
    <row r="297" spans="1:9" x14ac:dyDescent="0.35">
      <c r="A297" s="2" t="str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B</v>
      </c>
      <c r="B297" s="10" t="str">
        <f t="shared" si="15"/>
        <v>43810B</v>
      </c>
      <c r="C297" s="55">
        <v>43810</v>
      </c>
      <c r="D297" s="39" t="s">
        <v>77</v>
      </c>
      <c r="E297" s="39">
        <v>3</v>
      </c>
      <c r="F297" s="39">
        <v>1380</v>
      </c>
      <c r="G297" s="39"/>
      <c r="H297" s="2">
        <f t="shared" si="16"/>
        <v>4140</v>
      </c>
      <c r="I297" s="39" t="s">
        <v>164</v>
      </c>
    </row>
    <row r="298" spans="1:9" x14ac:dyDescent="0.35">
      <c r="A298" s="2" t="str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C</v>
      </c>
      <c r="B298" s="10" t="str">
        <f t="shared" si="15"/>
        <v>43810C</v>
      </c>
      <c r="C298" s="55">
        <v>43810</v>
      </c>
      <c r="D298" s="39" t="s">
        <v>96</v>
      </c>
      <c r="E298" s="39">
        <v>0</v>
      </c>
      <c r="F298" s="39">
        <v>1860</v>
      </c>
      <c r="G298" s="39"/>
      <c r="H298" s="2">
        <f t="shared" si="16"/>
        <v>0</v>
      </c>
      <c r="I298" s="39" t="s">
        <v>164</v>
      </c>
    </row>
    <row r="299" spans="1:9" x14ac:dyDescent="0.35">
      <c r="A299" s="2" t="str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D</v>
      </c>
      <c r="B299" s="10" t="str">
        <f t="shared" si="15"/>
        <v>43810D</v>
      </c>
      <c r="C299" s="55">
        <v>43810</v>
      </c>
      <c r="D299" s="39" t="s">
        <v>63</v>
      </c>
      <c r="E299" s="39">
        <v>0</v>
      </c>
      <c r="F299" s="39">
        <v>1840</v>
      </c>
      <c r="G299" s="39"/>
      <c r="H299" s="2">
        <f t="shared" si="16"/>
        <v>0</v>
      </c>
      <c r="I299" s="39" t="s">
        <v>164</v>
      </c>
    </row>
    <row r="300" spans="1:9" x14ac:dyDescent="0.35">
      <c r="A300" s="2" t="str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G</v>
      </c>
      <c r="B300" s="10" t="str">
        <f t="shared" si="15"/>
        <v>43810G</v>
      </c>
      <c r="C300" s="55">
        <v>43810</v>
      </c>
      <c r="D300" s="39" t="s">
        <v>95</v>
      </c>
      <c r="E300" s="39">
        <v>0</v>
      </c>
      <c r="F300" s="39">
        <v>660</v>
      </c>
      <c r="G300" s="39"/>
      <c r="H300" s="2">
        <f t="shared" si="16"/>
        <v>0</v>
      </c>
      <c r="I300" s="39" t="s">
        <v>164</v>
      </c>
    </row>
    <row r="301" spans="1:9" x14ac:dyDescent="0.35">
      <c r="A301" s="2" t="str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H</v>
      </c>
      <c r="B301" s="10" t="str">
        <f t="shared" si="15"/>
        <v>43810H</v>
      </c>
      <c r="C301" s="55">
        <v>43810</v>
      </c>
      <c r="D301" s="39" t="s">
        <v>97</v>
      </c>
      <c r="E301" s="39">
        <v>0</v>
      </c>
      <c r="F301" s="39">
        <v>640</v>
      </c>
      <c r="G301" s="39"/>
      <c r="H301" s="2">
        <f t="shared" si="16"/>
        <v>0</v>
      </c>
      <c r="I301" s="39" t="s">
        <v>164</v>
      </c>
    </row>
    <row r="302" spans="1:9" x14ac:dyDescent="0.35">
      <c r="A302" s="2" t="str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I</v>
      </c>
      <c r="B302" s="10" t="str">
        <f t="shared" si="15"/>
        <v>43810I</v>
      </c>
      <c r="C302" s="55">
        <v>43810</v>
      </c>
      <c r="D302" s="39" t="s">
        <v>98</v>
      </c>
      <c r="E302" s="39">
        <v>0</v>
      </c>
      <c r="F302" s="39">
        <v>530</v>
      </c>
      <c r="G302" s="39"/>
      <c r="H302" s="2">
        <f t="shared" si="16"/>
        <v>0</v>
      </c>
      <c r="I302" s="39" t="s">
        <v>164</v>
      </c>
    </row>
    <row r="303" spans="1:9" x14ac:dyDescent="0.35">
      <c r="A303" s="2" t="str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A</v>
      </c>
      <c r="B303" s="10" t="str">
        <f t="shared" si="15"/>
        <v>43817A</v>
      </c>
      <c r="C303" s="55">
        <v>43817</v>
      </c>
      <c r="D303" s="39" t="s">
        <v>76</v>
      </c>
      <c r="E303" s="39">
        <v>5</v>
      </c>
      <c r="F303" s="39">
        <v>1540</v>
      </c>
      <c r="G303" s="39"/>
      <c r="H303" s="2">
        <f t="shared" si="16"/>
        <v>7700</v>
      </c>
      <c r="I303" s="39" t="s">
        <v>164</v>
      </c>
    </row>
    <row r="304" spans="1:9" x14ac:dyDescent="0.35">
      <c r="A304" s="2" t="str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B</v>
      </c>
      <c r="B304" s="10" t="str">
        <f t="shared" si="15"/>
        <v>43817B</v>
      </c>
      <c r="C304" s="55">
        <v>43817</v>
      </c>
      <c r="D304" s="39" t="s">
        <v>77</v>
      </c>
      <c r="E304" s="39">
        <v>3</v>
      </c>
      <c r="F304" s="39">
        <v>1860</v>
      </c>
      <c r="G304" s="39"/>
      <c r="H304" s="2">
        <f t="shared" si="16"/>
        <v>5580</v>
      </c>
      <c r="I304" s="39" t="s">
        <v>164</v>
      </c>
    </row>
    <row r="305" spans="1:9" x14ac:dyDescent="0.35">
      <c r="A305" s="2" t="str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G</v>
      </c>
      <c r="B305" s="10" t="str">
        <f t="shared" si="15"/>
        <v>43817G</v>
      </c>
      <c r="C305" s="55">
        <v>43817</v>
      </c>
      <c r="D305" s="39" t="s">
        <v>95</v>
      </c>
      <c r="E305" s="39">
        <v>0</v>
      </c>
      <c r="F305" s="39">
        <v>570</v>
      </c>
      <c r="G305" s="39"/>
      <c r="H305" s="2">
        <f t="shared" si="16"/>
        <v>0</v>
      </c>
      <c r="I305" s="39" t="s">
        <v>164</v>
      </c>
    </row>
    <row r="306" spans="1:9" x14ac:dyDescent="0.35">
      <c r="A306" s="2" t="str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I</v>
      </c>
      <c r="B306" s="10" t="str">
        <f t="shared" si="15"/>
        <v>43817I</v>
      </c>
      <c r="C306" s="55">
        <v>43817</v>
      </c>
      <c r="D306" s="39" t="s">
        <v>98</v>
      </c>
      <c r="E306" s="39">
        <v>0</v>
      </c>
      <c r="F306" s="39">
        <v>510</v>
      </c>
      <c r="G306" s="39"/>
      <c r="H306" s="2">
        <f t="shared" si="16"/>
        <v>0</v>
      </c>
      <c r="I306" s="39" t="s">
        <v>164</v>
      </c>
    </row>
    <row r="307" spans="1:9" x14ac:dyDescent="0.35">
      <c r="A307" s="2" t="str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A</v>
      </c>
      <c r="B307" s="10" t="str">
        <f t="shared" si="15"/>
        <v>43824A</v>
      </c>
      <c r="C307" s="55">
        <v>43824</v>
      </c>
      <c r="D307" s="39" t="s">
        <v>76</v>
      </c>
      <c r="E307" s="39">
        <v>5</v>
      </c>
      <c r="F307" s="39">
        <v>1980</v>
      </c>
      <c r="G307" s="39"/>
      <c r="H307" s="2">
        <f t="shared" si="16"/>
        <v>9900</v>
      </c>
      <c r="I307" s="39" t="s">
        <v>164</v>
      </c>
    </row>
    <row r="308" spans="1:9" x14ac:dyDescent="0.35">
      <c r="A308" s="2" t="str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B</v>
      </c>
      <c r="B308" s="10" t="str">
        <f t="shared" si="15"/>
        <v>43824B</v>
      </c>
      <c r="C308" s="55">
        <v>43824</v>
      </c>
      <c r="D308" s="39" t="s">
        <v>77</v>
      </c>
      <c r="E308" s="39">
        <v>3</v>
      </c>
      <c r="F308" s="39">
        <v>1940</v>
      </c>
      <c r="G308" s="39"/>
      <c r="H308" s="2">
        <f t="shared" si="16"/>
        <v>5820</v>
      </c>
      <c r="I308" s="39" t="s">
        <v>164</v>
      </c>
    </row>
    <row r="309" spans="1:9" x14ac:dyDescent="0.35">
      <c r="A309" s="2" t="str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C</v>
      </c>
      <c r="B309" s="10" t="str">
        <f t="shared" si="15"/>
        <v>43824C</v>
      </c>
      <c r="C309" s="55">
        <v>43824</v>
      </c>
      <c r="D309" s="39" t="s">
        <v>96</v>
      </c>
      <c r="E309" s="39">
        <v>3</v>
      </c>
      <c r="F309" s="39">
        <v>1820</v>
      </c>
      <c r="G309" s="39"/>
      <c r="H309" s="2">
        <f t="shared" si="16"/>
        <v>5460</v>
      </c>
      <c r="I309" s="39" t="s">
        <v>164</v>
      </c>
    </row>
    <row r="310" spans="1:9" x14ac:dyDescent="0.35">
      <c r="A310" s="2" t="str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D</v>
      </c>
      <c r="B310" s="10" t="str">
        <f t="shared" si="15"/>
        <v>43824D</v>
      </c>
      <c r="C310" s="55">
        <v>43824</v>
      </c>
      <c r="D310" s="39" t="s">
        <v>63</v>
      </c>
      <c r="E310" s="39">
        <v>3</v>
      </c>
      <c r="F310" s="39">
        <v>2000</v>
      </c>
      <c r="G310" s="39"/>
      <c r="H310" s="2">
        <f t="shared" si="16"/>
        <v>6000</v>
      </c>
      <c r="I310" s="39" t="s">
        <v>164</v>
      </c>
    </row>
    <row r="311" spans="1:9" x14ac:dyDescent="0.35">
      <c r="A311" s="2" t="str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G</v>
      </c>
      <c r="B311" s="10" t="str">
        <f t="shared" si="15"/>
        <v>43824G</v>
      </c>
      <c r="C311" s="55">
        <v>43824</v>
      </c>
      <c r="D311" s="39" t="s">
        <v>95</v>
      </c>
      <c r="E311" s="39">
        <v>0</v>
      </c>
      <c r="F311" s="39">
        <v>640</v>
      </c>
      <c r="G311" s="39"/>
      <c r="H311" s="2">
        <f t="shared" si="16"/>
        <v>0</v>
      </c>
      <c r="I311" s="39" t="s">
        <v>164</v>
      </c>
    </row>
    <row r="312" spans="1:9" x14ac:dyDescent="0.35">
      <c r="A312" s="2" t="str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H</v>
      </c>
      <c r="B312" s="10" t="str">
        <f t="shared" si="15"/>
        <v>43824H</v>
      </c>
      <c r="C312" s="55">
        <v>43824</v>
      </c>
      <c r="D312" s="39" t="s">
        <v>97</v>
      </c>
      <c r="E312" s="39">
        <v>0</v>
      </c>
      <c r="F312" s="39">
        <v>700</v>
      </c>
      <c r="G312" s="39"/>
      <c r="H312" s="2">
        <f t="shared" si="16"/>
        <v>0</v>
      </c>
      <c r="I312" s="39" t="s">
        <v>164</v>
      </c>
    </row>
    <row r="313" spans="1:9" x14ac:dyDescent="0.35">
      <c r="A313" s="2" t="str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I</v>
      </c>
      <c r="B313" s="10" t="str">
        <f t="shared" si="15"/>
        <v>43824I</v>
      </c>
      <c r="C313" s="55">
        <v>43824</v>
      </c>
      <c r="D313" s="39" t="s">
        <v>98</v>
      </c>
      <c r="E313" s="39">
        <v>0</v>
      </c>
      <c r="F313" s="39">
        <v>530</v>
      </c>
      <c r="G313" s="39"/>
      <c r="H313" s="2">
        <f t="shared" si="16"/>
        <v>0</v>
      </c>
      <c r="I313" s="39" t="s">
        <v>164</v>
      </c>
    </row>
    <row r="314" spans="1:9" x14ac:dyDescent="0.35">
      <c r="A314" s="2" t="str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A</v>
      </c>
      <c r="B314" s="10" t="str">
        <f t="shared" si="15"/>
        <v>43832A</v>
      </c>
      <c r="C314" s="55">
        <v>43832</v>
      </c>
      <c r="D314" s="39" t="s">
        <v>76</v>
      </c>
      <c r="E314" s="39">
        <v>5</v>
      </c>
      <c r="F314" s="39">
        <v>1980</v>
      </c>
      <c r="G314" s="39"/>
      <c r="H314" s="2">
        <f t="shared" si="16"/>
        <v>9900</v>
      </c>
      <c r="I314" s="39" t="s">
        <v>164</v>
      </c>
    </row>
    <row r="315" spans="1:9" x14ac:dyDescent="0.35">
      <c r="A315" s="2" t="str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B</v>
      </c>
      <c r="B315" s="10" t="str">
        <f t="shared" si="15"/>
        <v>43832B</v>
      </c>
      <c r="C315" s="55">
        <v>43832</v>
      </c>
      <c r="D315" s="39" t="s">
        <v>77</v>
      </c>
      <c r="E315" s="39">
        <v>3</v>
      </c>
      <c r="F315" s="39">
        <v>1960</v>
      </c>
      <c r="G315" s="39"/>
      <c r="H315" s="2">
        <f t="shared" si="16"/>
        <v>5880</v>
      </c>
      <c r="I315" s="39" t="s">
        <v>164</v>
      </c>
    </row>
    <row r="316" spans="1:9" x14ac:dyDescent="0.35">
      <c r="A316" s="2" t="str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G</v>
      </c>
      <c r="B316" s="10" t="str">
        <f t="shared" si="15"/>
        <v>43832G</v>
      </c>
      <c r="C316" s="55">
        <v>43832</v>
      </c>
      <c r="D316" s="39" t="s">
        <v>95</v>
      </c>
      <c r="E316" s="39">
        <v>0</v>
      </c>
      <c r="F316" s="39">
        <v>690</v>
      </c>
      <c r="G316" s="39"/>
      <c r="H316" s="2">
        <f t="shared" si="16"/>
        <v>0</v>
      </c>
      <c r="I316" s="39" t="s">
        <v>164</v>
      </c>
    </row>
    <row r="317" spans="1:9" x14ac:dyDescent="0.35">
      <c r="A317" s="2" t="str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I</v>
      </c>
      <c r="B317" s="10" t="str">
        <f t="shared" si="15"/>
        <v>43832I</v>
      </c>
      <c r="C317" s="55">
        <v>43832</v>
      </c>
      <c r="D317" s="39" t="s">
        <v>98</v>
      </c>
      <c r="E317" s="39">
        <v>0</v>
      </c>
      <c r="F317" s="39">
        <v>530</v>
      </c>
      <c r="G317" s="39"/>
      <c r="H317" s="2">
        <f t="shared" si="16"/>
        <v>0</v>
      </c>
      <c r="I317" s="39" t="s">
        <v>164</v>
      </c>
    </row>
    <row r="318" spans="1:9" x14ac:dyDescent="0.35">
      <c r="A318" s="2" t="str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A</v>
      </c>
      <c r="B318" s="10" t="str">
        <f t="shared" si="15"/>
        <v>43838A</v>
      </c>
      <c r="C318" s="55">
        <v>43838</v>
      </c>
      <c r="D318" s="39" t="s">
        <v>76</v>
      </c>
      <c r="E318" s="39">
        <v>5</v>
      </c>
      <c r="F318" s="39">
        <v>2000</v>
      </c>
      <c r="G318" s="39"/>
      <c r="H318" s="2">
        <f t="shared" si="16"/>
        <v>10000</v>
      </c>
      <c r="I318" s="39" t="s">
        <v>164</v>
      </c>
    </row>
    <row r="319" spans="1:9" x14ac:dyDescent="0.35">
      <c r="A319" s="2" t="str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B</v>
      </c>
      <c r="B319" s="10" t="str">
        <f t="shared" si="15"/>
        <v>43838B</v>
      </c>
      <c r="C319" s="55">
        <v>43838</v>
      </c>
      <c r="D319" s="39" t="s">
        <v>77</v>
      </c>
      <c r="E319" s="39">
        <v>3</v>
      </c>
      <c r="F319" s="39">
        <v>1940</v>
      </c>
      <c r="G319" s="39"/>
      <c r="H319" s="2">
        <f t="shared" si="16"/>
        <v>5820</v>
      </c>
      <c r="I319" s="39" t="s">
        <v>164</v>
      </c>
    </row>
    <row r="320" spans="1:9" x14ac:dyDescent="0.35">
      <c r="A320" s="2" t="str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C</v>
      </c>
      <c r="B320" s="10" t="str">
        <f t="shared" si="15"/>
        <v>43838C</v>
      </c>
      <c r="C320" s="55">
        <v>43838</v>
      </c>
      <c r="D320" s="39" t="s">
        <v>96</v>
      </c>
      <c r="E320" s="39">
        <v>0</v>
      </c>
      <c r="F320" s="39">
        <v>1920</v>
      </c>
      <c r="G320" s="39"/>
      <c r="H320" s="2">
        <f t="shared" si="16"/>
        <v>0</v>
      </c>
      <c r="I320" s="39" t="s">
        <v>164</v>
      </c>
    </row>
    <row r="321" spans="1:9" x14ac:dyDescent="0.35">
      <c r="A321" s="2" t="str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D</v>
      </c>
      <c r="B321" s="10" t="str">
        <f t="shared" si="15"/>
        <v>43838D</v>
      </c>
      <c r="C321" s="55">
        <v>43838</v>
      </c>
      <c r="D321" s="39" t="s">
        <v>63</v>
      </c>
      <c r="E321" s="39">
        <v>0</v>
      </c>
      <c r="F321" s="39">
        <v>1840</v>
      </c>
      <c r="G321" s="39"/>
      <c r="H321" s="2">
        <f t="shared" si="16"/>
        <v>0</v>
      </c>
      <c r="I321" s="39" t="s">
        <v>164</v>
      </c>
    </row>
    <row r="322" spans="1:9" x14ac:dyDescent="0.35">
      <c r="A322" s="2" t="str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G</v>
      </c>
      <c r="B322" s="10" t="str">
        <f t="shared" si="15"/>
        <v>43838G</v>
      </c>
      <c r="C322" s="55">
        <v>43838</v>
      </c>
      <c r="D322" s="39" t="s">
        <v>95</v>
      </c>
      <c r="E322" s="39">
        <v>0</v>
      </c>
      <c r="F322" s="39">
        <v>730</v>
      </c>
      <c r="G322" s="39"/>
      <c r="H322" s="2">
        <f t="shared" si="16"/>
        <v>0</v>
      </c>
      <c r="I322" s="39" t="s">
        <v>164</v>
      </c>
    </row>
    <row r="323" spans="1:9" x14ac:dyDescent="0.35">
      <c r="A323" s="2" t="str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H</v>
      </c>
      <c r="B323" s="10" t="str">
        <f t="shared" si="15"/>
        <v>43838H</v>
      </c>
      <c r="C323" s="55">
        <v>43838</v>
      </c>
      <c r="D323" s="39" t="s">
        <v>97</v>
      </c>
      <c r="E323" s="39">
        <v>0</v>
      </c>
      <c r="F323" s="39">
        <v>490</v>
      </c>
      <c r="G323" s="39"/>
      <c r="H323" s="2">
        <f t="shared" si="16"/>
        <v>0</v>
      </c>
      <c r="I323" s="39" t="s">
        <v>164</v>
      </c>
    </row>
    <row r="324" spans="1:9" x14ac:dyDescent="0.35">
      <c r="A324" s="2" t="str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I</v>
      </c>
      <c r="B324" s="10" t="str">
        <f t="shared" si="15"/>
        <v>43838I</v>
      </c>
      <c r="C324" s="55">
        <v>43838</v>
      </c>
      <c r="D324" s="39" t="s">
        <v>98</v>
      </c>
      <c r="E324" s="39">
        <v>0</v>
      </c>
      <c r="F324" s="39">
        <v>460</v>
      </c>
      <c r="G324" s="39"/>
      <c r="H324" s="2">
        <f t="shared" si="16"/>
        <v>0</v>
      </c>
      <c r="I324" s="39" t="s">
        <v>164</v>
      </c>
    </row>
    <row r="325" spans="1:9" x14ac:dyDescent="0.35">
      <c r="A325" s="2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0</v>
      </c>
      <c r="B325" s="10" t="str">
        <f t="shared" si="15"/>
        <v>0</v>
      </c>
      <c r="C325" s="39"/>
      <c r="D325" s="39"/>
      <c r="E325" s="39"/>
      <c r="F325" s="39"/>
      <c r="G325" s="39"/>
      <c r="H325" s="2">
        <f t="shared" si="16"/>
        <v>0</v>
      </c>
      <c r="I325" s="39" t="s">
        <v>164</v>
      </c>
    </row>
    <row r="326" spans="1:9" x14ac:dyDescent="0.35">
      <c r="A326" s="2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0</v>
      </c>
      <c r="B326" s="10" t="str">
        <f t="shared" si="15"/>
        <v>0</v>
      </c>
      <c r="C326" s="39"/>
      <c r="D326" s="39"/>
      <c r="E326" s="39"/>
      <c r="F326" s="39"/>
      <c r="G326" s="39"/>
      <c r="H326" s="2">
        <f t="shared" si="16"/>
        <v>0</v>
      </c>
      <c r="I326" s="39" t="s">
        <v>164</v>
      </c>
    </row>
    <row r="327" spans="1:9" x14ac:dyDescent="0.35">
      <c r="A327" s="2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0</v>
      </c>
      <c r="B327" s="10" t="str">
        <f t="shared" si="15"/>
        <v>0</v>
      </c>
      <c r="C327" s="39"/>
      <c r="D327" s="39"/>
      <c r="E327" s="39"/>
      <c r="F327" s="39"/>
      <c r="G327" s="39"/>
      <c r="H327" s="2">
        <f t="shared" si="16"/>
        <v>0</v>
      </c>
      <c r="I327" s="39" t="s">
        <v>164</v>
      </c>
    </row>
    <row r="328" spans="1:9" x14ac:dyDescent="0.35">
      <c r="A328" s="2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0</v>
      </c>
      <c r="B328" s="10" t="str">
        <f t="shared" si="15"/>
        <v>0</v>
      </c>
      <c r="C328" s="39"/>
      <c r="D328" s="39"/>
      <c r="E328" s="39"/>
      <c r="F328" s="39"/>
      <c r="G328" s="39"/>
      <c r="H328" s="2">
        <f t="shared" si="16"/>
        <v>0</v>
      </c>
      <c r="I328" s="39" t="s">
        <v>164</v>
      </c>
    </row>
    <row r="329" spans="1:9" x14ac:dyDescent="0.35">
      <c r="A329" s="2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0</v>
      </c>
      <c r="B329" s="10" t="str">
        <f t="shared" si="15"/>
        <v>0</v>
      </c>
      <c r="C329" s="39"/>
      <c r="D329" s="39"/>
      <c r="E329" s="39"/>
      <c r="F329" s="39"/>
      <c r="G329" s="39"/>
      <c r="H329" s="2">
        <f t="shared" si="16"/>
        <v>0</v>
      </c>
      <c r="I329" s="39" t="s">
        <v>164</v>
      </c>
    </row>
    <row r="330" spans="1:9" x14ac:dyDescent="0.35">
      <c r="A330" s="2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0</v>
      </c>
      <c r="B330" s="10" t="str">
        <f t="shared" si="15"/>
        <v>0</v>
      </c>
      <c r="C330" s="39"/>
      <c r="D330" s="39"/>
      <c r="E330" s="39"/>
      <c r="F330" s="39"/>
      <c r="G330" s="39"/>
      <c r="H330" s="2">
        <f t="shared" si="16"/>
        <v>0</v>
      </c>
      <c r="I330" s="39" t="s">
        <v>164</v>
      </c>
    </row>
    <row r="331" spans="1:9" x14ac:dyDescent="0.35">
      <c r="A331" s="2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0</v>
      </c>
      <c r="B331" s="10" t="str">
        <f t="shared" si="15"/>
        <v>0</v>
      </c>
      <c r="C331" s="39"/>
      <c r="D331" s="39"/>
      <c r="E331" s="39"/>
      <c r="F331" s="39"/>
      <c r="G331" s="39"/>
      <c r="H331" s="2">
        <f t="shared" si="16"/>
        <v>0</v>
      </c>
      <c r="I331" s="39" t="s">
        <v>164</v>
      </c>
    </row>
    <row r="332" spans="1:9" x14ac:dyDescent="0.35">
      <c r="A332" s="2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0</v>
      </c>
      <c r="B332" s="10" t="str">
        <f t="shared" si="15"/>
        <v>0</v>
      </c>
      <c r="C332" s="39"/>
      <c r="D332" s="39"/>
      <c r="E332" s="39"/>
      <c r="F332" s="39"/>
      <c r="G332" s="39"/>
      <c r="H332" s="2">
        <f t="shared" si="16"/>
        <v>0</v>
      </c>
      <c r="I332" s="39" t="s">
        <v>164</v>
      </c>
    </row>
    <row r="333" spans="1:9" x14ac:dyDescent="0.35">
      <c r="A333" s="2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0</v>
      </c>
      <c r="B333" s="10" t="str">
        <f t="shared" si="15"/>
        <v>0</v>
      </c>
      <c r="C333" s="39"/>
      <c r="D333" s="39"/>
      <c r="E333" s="39"/>
      <c r="F333" s="39"/>
      <c r="G333" s="39"/>
      <c r="H333" s="2">
        <f t="shared" si="16"/>
        <v>0</v>
      </c>
      <c r="I333" s="39" t="s">
        <v>164</v>
      </c>
    </row>
    <row r="334" spans="1:9" x14ac:dyDescent="0.35">
      <c r="A334" s="2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0</v>
      </c>
      <c r="B334" s="10" t="str">
        <f t="shared" si="15"/>
        <v>0</v>
      </c>
      <c r="C334" s="39"/>
      <c r="D334" s="39"/>
      <c r="E334" s="39"/>
      <c r="F334" s="39"/>
      <c r="G334" s="39"/>
      <c r="H334" s="2">
        <f t="shared" si="16"/>
        <v>0</v>
      </c>
      <c r="I334" s="39" t="s">
        <v>164</v>
      </c>
    </row>
    <row r="335" spans="1:9" x14ac:dyDescent="0.35">
      <c r="A335" s="2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0</v>
      </c>
      <c r="B335" s="10" t="str">
        <f t="shared" si="15"/>
        <v>0</v>
      </c>
      <c r="C335" s="39"/>
      <c r="D335" s="39"/>
      <c r="E335" s="39"/>
      <c r="F335" s="39"/>
      <c r="G335" s="39"/>
      <c r="H335" s="2">
        <f t="shared" si="16"/>
        <v>0</v>
      </c>
      <c r="I335" s="39" t="s">
        <v>164</v>
      </c>
    </row>
    <row r="336" spans="1:9" x14ac:dyDescent="0.35">
      <c r="A336" s="2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0</v>
      </c>
      <c r="B336" s="10" t="str">
        <f t="shared" si="15"/>
        <v>0</v>
      </c>
      <c r="C336" s="39"/>
      <c r="D336" s="39"/>
      <c r="E336" s="39"/>
      <c r="F336" s="39"/>
      <c r="G336" s="39"/>
      <c r="H336" s="2">
        <f t="shared" si="16"/>
        <v>0</v>
      </c>
      <c r="I336" s="39" t="s">
        <v>164</v>
      </c>
    </row>
    <row r="337" spans="1:9" x14ac:dyDescent="0.35">
      <c r="A337" s="2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0</v>
      </c>
      <c r="B337" s="10" t="str">
        <f t="shared" si="15"/>
        <v>0</v>
      </c>
      <c r="C337" s="39"/>
      <c r="D337" s="39"/>
      <c r="E337" s="39"/>
      <c r="F337" s="39"/>
      <c r="G337" s="39"/>
      <c r="H337" s="2">
        <f t="shared" si="16"/>
        <v>0</v>
      </c>
      <c r="I337" s="39" t="s">
        <v>164</v>
      </c>
    </row>
    <row r="338" spans="1:9" x14ac:dyDescent="0.35">
      <c r="A338" s="2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0</v>
      </c>
      <c r="B338" s="10" t="str">
        <f t="shared" ref="B338:B401" si="17">+CONCATENATE(C338,A338)</f>
        <v>0</v>
      </c>
      <c r="C338" s="39"/>
      <c r="D338" s="39"/>
      <c r="E338" s="39"/>
      <c r="F338" s="39"/>
      <c r="G338" s="39"/>
      <c r="H338" s="2">
        <f t="shared" ref="H338:H401" si="18">F338*E338</f>
        <v>0</v>
      </c>
      <c r="I338" s="39" t="s">
        <v>164</v>
      </c>
    </row>
    <row r="339" spans="1:9" x14ac:dyDescent="0.35">
      <c r="A339" s="2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0</v>
      </c>
      <c r="B339" s="10" t="str">
        <f t="shared" si="17"/>
        <v>0</v>
      </c>
      <c r="C339" s="39"/>
      <c r="D339" s="39"/>
      <c r="E339" s="39"/>
      <c r="F339" s="39"/>
      <c r="G339" s="39"/>
      <c r="H339" s="2">
        <f t="shared" si="18"/>
        <v>0</v>
      </c>
      <c r="I339" s="39" t="s">
        <v>164</v>
      </c>
    </row>
    <row r="340" spans="1:9" x14ac:dyDescent="0.35">
      <c r="A340" s="2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0</v>
      </c>
      <c r="B340" s="10" t="str">
        <f t="shared" si="17"/>
        <v>0</v>
      </c>
      <c r="C340" s="39"/>
      <c r="D340" s="39"/>
      <c r="E340" s="39"/>
      <c r="F340" s="39"/>
      <c r="G340" s="39"/>
      <c r="H340" s="2">
        <f t="shared" si="18"/>
        <v>0</v>
      </c>
      <c r="I340" s="39" t="s">
        <v>164</v>
      </c>
    </row>
    <row r="341" spans="1:9" x14ac:dyDescent="0.35">
      <c r="A341" s="2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0</v>
      </c>
      <c r="B341" s="10" t="str">
        <f t="shared" si="17"/>
        <v>0</v>
      </c>
      <c r="C341" s="39"/>
      <c r="D341" s="39"/>
      <c r="E341" s="39"/>
      <c r="F341" s="39"/>
      <c r="G341" s="39"/>
      <c r="H341" s="2">
        <f t="shared" si="18"/>
        <v>0</v>
      </c>
      <c r="I341" s="39" t="s">
        <v>164</v>
      </c>
    </row>
    <row r="342" spans="1:9" x14ac:dyDescent="0.35">
      <c r="A342" s="2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0</v>
      </c>
      <c r="B342" s="10" t="str">
        <f t="shared" si="17"/>
        <v>0</v>
      </c>
      <c r="C342" s="39"/>
      <c r="D342" s="39"/>
      <c r="E342" s="39"/>
      <c r="F342" s="39"/>
      <c r="G342" s="39"/>
      <c r="H342" s="2">
        <f t="shared" si="18"/>
        <v>0</v>
      </c>
      <c r="I342" s="39" t="s">
        <v>164</v>
      </c>
    </row>
    <row r="343" spans="1:9" x14ac:dyDescent="0.35">
      <c r="A343" s="2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0</v>
      </c>
      <c r="B343" s="10" t="str">
        <f t="shared" si="17"/>
        <v>0</v>
      </c>
      <c r="C343" s="39"/>
      <c r="D343" s="39"/>
      <c r="E343" s="39"/>
      <c r="F343" s="39"/>
      <c r="G343" s="39"/>
      <c r="H343" s="2">
        <f t="shared" si="18"/>
        <v>0</v>
      </c>
      <c r="I343" s="39"/>
    </row>
    <row r="344" spans="1:9" x14ac:dyDescent="0.35">
      <c r="A344" s="2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0</v>
      </c>
      <c r="B344" s="10" t="str">
        <f t="shared" si="17"/>
        <v>0</v>
      </c>
      <c r="C344" s="39"/>
      <c r="D344" s="39"/>
      <c r="E344" s="39"/>
      <c r="F344" s="39"/>
      <c r="G344" s="39"/>
      <c r="H344" s="2">
        <f t="shared" si="18"/>
        <v>0</v>
      </c>
      <c r="I344" s="39"/>
    </row>
    <row r="345" spans="1:9" x14ac:dyDescent="0.35">
      <c r="A345" s="2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0</v>
      </c>
      <c r="B345" s="10" t="str">
        <f t="shared" si="17"/>
        <v>0</v>
      </c>
      <c r="C345" s="39"/>
      <c r="D345" s="39"/>
      <c r="E345" s="39"/>
      <c r="F345" s="39"/>
      <c r="G345" s="39"/>
      <c r="H345" s="2">
        <f t="shared" si="18"/>
        <v>0</v>
      </c>
      <c r="I345" s="39"/>
    </row>
    <row r="346" spans="1:9" x14ac:dyDescent="0.35">
      <c r="A346" s="2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0</v>
      </c>
      <c r="B346" s="10" t="str">
        <f t="shared" si="17"/>
        <v>0</v>
      </c>
      <c r="C346" s="39"/>
      <c r="D346" s="39"/>
      <c r="E346" s="39"/>
      <c r="F346" s="39"/>
      <c r="G346" s="39"/>
      <c r="H346" s="2">
        <f t="shared" si="18"/>
        <v>0</v>
      </c>
      <c r="I346" s="39"/>
    </row>
    <row r="347" spans="1:9" x14ac:dyDescent="0.35">
      <c r="A347" s="2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0</v>
      </c>
      <c r="B347" s="10" t="str">
        <f t="shared" si="17"/>
        <v>0</v>
      </c>
      <c r="C347" s="39"/>
      <c r="D347" s="39"/>
      <c r="E347" s="39"/>
      <c r="F347" s="39"/>
      <c r="G347" s="39"/>
      <c r="H347" s="2">
        <f t="shared" si="18"/>
        <v>0</v>
      </c>
      <c r="I347" s="39"/>
    </row>
    <row r="348" spans="1:9" x14ac:dyDescent="0.35">
      <c r="A348" s="2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0</v>
      </c>
      <c r="B348" s="10" t="str">
        <f t="shared" si="17"/>
        <v>0</v>
      </c>
      <c r="C348" s="39"/>
      <c r="D348" s="39"/>
      <c r="E348" s="39"/>
      <c r="F348" s="39"/>
      <c r="G348" s="39"/>
      <c r="H348" s="2">
        <f t="shared" si="18"/>
        <v>0</v>
      </c>
      <c r="I348" s="39"/>
    </row>
    <row r="349" spans="1:9" x14ac:dyDescent="0.35">
      <c r="A349" s="2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0</v>
      </c>
      <c r="B349" s="10" t="str">
        <f t="shared" si="17"/>
        <v>0</v>
      </c>
      <c r="C349" s="39"/>
      <c r="D349" s="39"/>
      <c r="E349" s="39"/>
      <c r="F349" s="39"/>
      <c r="G349" s="39"/>
      <c r="H349" s="2">
        <f t="shared" si="18"/>
        <v>0</v>
      </c>
      <c r="I349" s="39"/>
    </row>
    <row r="350" spans="1:9" x14ac:dyDescent="0.35">
      <c r="A350" s="2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0</v>
      </c>
      <c r="B350" s="10" t="str">
        <f t="shared" si="17"/>
        <v>0</v>
      </c>
      <c r="C350" s="39"/>
      <c r="D350" s="39"/>
      <c r="E350" s="39"/>
      <c r="F350" s="39"/>
      <c r="G350" s="39"/>
      <c r="H350" s="2">
        <f t="shared" si="18"/>
        <v>0</v>
      </c>
      <c r="I350" s="39"/>
    </row>
    <row r="351" spans="1:9" x14ac:dyDescent="0.35">
      <c r="A351" s="2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0</v>
      </c>
      <c r="B351" s="10" t="str">
        <f t="shared" si="17"/>
        <v>0</v>
      </c>
      <c r="C351" s="39"/>
      <c r="D351" s="39"/>
      <c r="E351" s="39"/>
      <c r="F351" s="39"/>
      <c r="G351" s="39"/>
      <c r="H351" s="2">
        <f t="shared" si="18"/>
        <v>0</v>
      </c>
      <c r="I351" s="39"/>
    </row>
    <row r="352" spans="1:9" x14ac:dyDescent="0.35">
      <c r="A352" s="2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0</v>
      </c>
      <c r="B352" s="10" t="str">
        <f t="shared" si="17"/>
        <v>0</v>
      </c>
      <c r="C352" s="39"/>
      <c r="D352" s="39"/>
      <c r="E352" s="39"/>
      <c r="F352" s="39"/>
      <c r="G352" s="39"/>
      <c r="H352" s="2">
        <f t="shared" si="18"/>
        <v>0</v>
      </c>
      <c r="I352" s="39"/>
    </row>
    <row r="353" spans="1:9" x14ac:dyDescent="0.35">
      <c r="A353" s="2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0</v>
      </c>
      <c r="B353" s="10" t="str">
        <f t="shared" si="17"/>
        <v>0</v>
      </c>
      <c r="C353" s="39"/>
      <c r="D353" s="39"/>
      <c r="E353" s="39"/>
      <c r="F353" s="39"/>
      <c r="G353" s="39"/>
      <c r="H353" s="2">
        <f t="shared" si="18"/>
        <v>0</v>
      </c>
      <c r="I353" s="39"/>
    </row>
    <row r="354" spans="1:9" x14ac:dyDescent="0.35">
      <c r="A354" s="2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0</v>
      </c>
      <c r="B354" s="10" t="str">
        <f t="shared" si="17"/>
        <v>0</v>
      </c>
      <c r="C354" s="39"/>
      <c r="D354" s="39"/>
      <c r="E354" s="39"/>
      <c r="F354" s="39"/>
      <c r="G354" s="39"/>
      <c r="H354" s="2">
        <f t="shared" si="18"/>
        <v>0</v>
      </c>
      <c r="I354" s="39"/>
    </row>
    <row r="355" spans="1:9" x14ac:dyDescent="0.35">
      <c r="A355" s="2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0</v>
      </c>
      <c r="B355" s="10" t="str">
        <f t="shared" si="17"/>
        <v>0</v>
      </c>
      <c r="C355" s="39"/>
      <c r="D355" s="39"/>
      <c r="E355" s="39"/>
      <c r="F355" s="39"/>
      <c r="G355" s="39"/>
      <c r="H355" s="2">
        <f t="shared" si="18"/>
        <v>0</v>
      </c>
      <c r="I355" s="39"/>
    </row>
    <row r="356" spans="1:9" x14ac:dyDescent="0.35">
      <c r="A356" s="2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0</v>
      </c>
      <c r="B356" s="10" t="str">
        <f t="shared" si="17"/>
        <v>0</v>
      </c>
      <c r="C356" s="39"/>
      <c r="D356" s="39"/>
      <c r="E356" s="39"/>
      <c r="F356" s="39"/>
      <c r="G356" s="39"/>
      <c r="H356" s="2">
        <f t="shared" si="18"/>
        <v>0</v>
      </c>
      <c r="I356" s="39"/>
    </row>
    <row r="357" spans="1:9" x14ac:dyDescent="0.35">
      <c r="A357" s="2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0</v>
      </c>
      <c r="B357" s="10" t="str">
        <f t="shared" si="17"/>
        <v>0</v>
      </c>
      <c r="C357" s="39"/>
      <c r="D357" s="39"/>
      <c r="E357" s="39"/>
      <c r="F357" s="39"/>
      <c r="G357" s="39"/>
      <c r="H357" s="2">
        <f t="shared" si="18"/>
        <v>0</v>
      </c>
      <c r="I357" s="39"/>
    </row>
    <row r="358" spans="1:9" x14ac:dyDescent="0.35">
      <c r="A358" s="2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0</v>
      </c>
      <c r="B358" s="10" t="str">
        <f t="shared" si="17"/>
        <v>0</v>
      </c>
      <c r="C358" s="39"/>
      <c r="D358" s="39"/>
      <c r="E358" s="39"/>
      <c r="F358" s="39"/>
      <c r="G358" s="39"/>
      <c r="H358" s="2">
        <f t="shared" si="18"/>
        <v>0</v>
      </c>
      <c r="I358" s="39"/>
    </row>
    <row r="359" spans="1:9" x14ac:dyDescent="0.35">
      <c r="A359" s="2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0</v>
      </c>
      <c r="B359" s="10" t="str">
        <f t="shared" si="17"/>
        <v>0</v>
      </c>
      <c r="C359" s="39"/>
      <c r="D359" s="39"/>
      <c r="E359" s="39"/>
      <c r="F359" s="39"/>
      <c r="G359" s="39"/>
      <c r="H359" s="2">
        <f t="shared" si="18"/>
        <v>0</v>
      </c>
      <c r="I359" s="39"/>
    </row>
    <row r="360" spans="1:9" x14ac:dyDescent="0.35">
      <c r="A360" s="2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0</v>
      </c>
      <c r="B360" s="10" t="str">
        <f t="shared" si="17"/>
        <v>0</v>
      </c>
      <c r="C360" s="39"/>
      <c r="D360" s="39"/>
      <c r="E360" s="39"/>
      <c r="F360" s="39"/>
      <c r="G360" s="39"/>
      <c r="H360" s="2">
        <f t="shared" si="18"/>
        <v>0</v>
      </c>
      <c r="I360" s="39"/>
    </row>
    <row r="361" spans="1:9" x14ac:dyDescent="0.35">
      <c r="A361" s="2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0</v>
      </c>
      <c r="B361" s="10" t="str">
        <f t="shared" si="17"/>
        <v>0</v>
      </c>
      <c r="C361" s="39"/>
      <c r="D361" s="39"/>
      <c r="E361" s="39"/>
      <c r="F361" s="39"/>
      <c r="G361" s="39"/>
      <c r="H361" s="2">
        <f t="shared" si="18"/>
        <v>0</v>
      </c>
      <c r="I361" s="39"/>
    </row>
    <row r="362" spans="1:9" x14ac:dyDescent="0.35">
      <c r="A362" s="2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0</v>
      </c>
      <c r="B362" s="10" t="str">
        <f t="shared" si="17"/>
        <v>0</v>
      </c>
      <c r="C362" s="39"/>
      <c r="D362" s="39"/>
      <c r="E362" s="39"/>
      <c r="F362" s="39"/>
      <c r="G362" s="39"/>
      <c r="H362" s="2">
        <f t="shared" si="18"/>
        <v>0</v>
      </c>
      <c r="I362" s="39"/>
    </row>
    <row r="363" spans="1:9" x14ac:dyDescent="0.35">
      <c r="A363" s="2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0</v>
      </c>
      <c r="B363" s="10" t="str">
        <f t="shared" si="17"/>
        <v>0</v>
      </c>
      <c r="C363" s="39"/>
      <c r="D363" s="39"/>
      <c r="E363" s="39"/>
      <c r="F363" s="39"/>
      <c r="G363" s="39"/>
      <c r="H363" s="2">
        <f t="shared" si="18"/>
        <v>0</v>
      </c>
      <c r="I363" s="39"/>
    </row>
    <row r="364" spans="1:9" x14ac:dyDescent="0.35">
      <c r="A364" s="2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0</v>
      </c>
      <c r="B364" s="10" t="str">
        <f t="shared" si="17"/>
        <v>0</v>
      </c>
      <c r="C364" s="39"/>
      <c r="D364" s="39"/>
      <c r="E364" s="39"/>
      <c r="F364" s="39"/>
      <c r="G364" s="39"/>
      <c r="H364" s="2">
        <f t="shared" si="18"/>
        <v>0</v>
      </c>
      <c r="I364" s="39"/>
    </row>
    <row r="365" spans="1:9" x14ac:dyDescent="0.35">
      <c r="A365" s="2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0</v>
      </c>
      <c r="B365" s="10" t="str">
        <f t="shared" si="17"/>
        <v>0</v>
      </c>
      <c r="C365" s="39"/>
      <c r="D365" s="39"/>
      <c r="E365" s="39"/>
      <c r="F365" s="39"/>
      <c r="G365" s="39"/>
      <c r="H365" s="2">
        <f t="shared" si="18"/>
        <v>0</v>
      </c>
      <c r="I365" s="39"/>
    </row>
    <row r="366" spans="1:9" x14ac:dyDescent="0.35">
      <c r="A366" s="2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0</v>
      </c>
      <c r="B366" s="10" t="str">
        <f t="shared" si="17"/>
        <v>0</v>
      </c>
      <c r="C366" s="39"/>
      <c r="D366" s="39"/>
      <c r="E366" s="39"/>
      <c r="F366" s="39"/>
      <c r="G366" s="39"/>
      <c r="H366" s="2">
        <f t="shared" si="18"/>
        <v>0</v>
      </c>
      <c r="I366" s="39"/>
    </row>
    <row r="367" spans="1:9" x14ac:dyDescent="0.35">
      <c r="A367" s="2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0</v>
      </c>
      <c r="B367" s="10" t="str">
        <f t="shared" si="17"/>
        <v>0</v>
      </c>
      <c r="C367" s="39"/>
      <c r="D367" s="39"/>
      <c r="E367" s="39"/>
      <c r="F367" s="39"/>
      <c r="G367" s="39"/>
      <c r="H367" s="2">
        <f t="shared" si="18"/>
        <v>0</v>
      </c>
      <c r="I367" s="39"/>
    </row>
    <row r="368" spans="1:9" x14ac:dyDescent="0.35">
      <c r="A368" s="2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0</v>
      </c>
      <c r="B368" s="10" t="str">
        <f t="shared" si="17"/>
        <v>0</v>
      </c>
      <c r="C368" s="39"/>
      <c r="D368" s="39"/>
      <c r="E368" s="39"/>
      <c r="F368" s="39"/>
      <c r="G368" s="39"/>
      <c r="H368" s="2">
        <f t="shared" si="18"/>
        <v>0</v>
      </c>
      <c r="I368" s="39"/>
    </row>
    <row r="369" spans="1:9" x14ac:dyDescent="0.35">
      <c r="A369" s="2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0</v>
      </c>
      <c r="B369" s="10" t="str">
        <f t="shared" si="17"/>
        <v>0</v>
      </c>
      <c r="C369" s="39"/>
      <c r="D369" s="39"/>
      <c r="E369" s="39"/>
      <c r="F369" s="39"/>
      <c r="G369" s="39"/>
      <c r="H369" s="2">
        <f t="shared" si="18"/>
        <v>0</v>
      </c>
      <c r="I369" s="39"/>
    </row>
    <row r="370" spans="1:9" x14ac:dyDescent="0.35">
      <c r="A370" s="2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0</v>
      </c>
      <c r="B370" s="10" t="str">
        <f t="shared" si="17"/>
        <v>0</v>
      </c>
      <c r="C370" s="39"/>
      <c r="D370" s="39"/>
      <c r="E370" s="39"/>
      <c r="F370" s="39"/>
      <c r="G370" s="39"/>
      <c r="H370" s="2">
        <f t="shared" si="18"/>
        <v>0</v>
      </c>
      <c r="I370" s="39"/>
    </row>
    <row r="371" spans="1:9" x14ac:dyDescent="0.35">
      <c r="A371" s="2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0</v>
      </c>
      <c r="B371" s="10" t="str">
        <f t="shared" si="17"/>
        <v>0</v>
      </c>
      <c r="C371" s="39"/>
      <c r="D371" s="39"/>
      <c r="E371" s="39"/>
      <c r="F371" s="39"/>
      <c r="G371" s="39"/>
      <c r="H371" s="2">
        <f t="shared" si="18"/>
        <v>0</v>
      </c>
      <c r="I371" s="39"/>
    </row>
    <row r="372" spans="1:9" x14ac:dyDescent="0.35">
      <c r="A372" s="2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0</v>
      </c>
      <c r="B372" s="10" t="str">
        <f t="shared" si="17"/>
        <v>0</v>
      </c>
      <c r="C372" s="39"/>
      <c r="D372" s="39"/>
      <c r="E372" s="39"/>
      <c r="F372" s="39"/>
      <c r="G372" s="39"/>
      <c r="H372" s="2">
        <f t="shared" si="18"/>
        <v>0</v>
      </c>
      <c r="I372" s="39"/>
    </row>
    <row r="373" spans="1:9" x14ac:dyDescent="0.35">
      <c r="A373" s="2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0</v>
      </c>
      <c r="B373" s="10" t="str">
        <f t="shared" si="17"/>
        <v>0</v>
      </c>
      <c r="C373" s="39"/>
      <c r="D373" s="39"/>
      <c r="E373" s="39"/>
      <c r="F373" s="39"/>
      <c r="G373" s="39"/>
      <c r="H373" s="2">
        <f t="shared" si="18"/>
        <v>0</v>
      </c>
      <c r="I373" s="39"/>
    </row>
    <row r="374" spans="1:9" x14ac:dyDescent="0.35">
      <c r="A374" s="2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0</v>
      </c>
      <c r="B374" s="10" t="str">
        <f t="shared" si="17"/>
        <v>0</v>
      </c>
      <c r="C374" s="39"/>
      <c r="D374" s="39"/>
      <c r="E374" s="39"/>
      <c r="F374" s="39"/>
      <c r="G374" s="39"/>
      <c r="H374" s="2">
        <f t="shared" si="18"/>
        <v>0</v>
      </c>
      <c r="I374" s="39"/>
    </row>
    <row r="375" spans="1:9" x14ac:dyDescent="0.35">
      <c r="A375" s="2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0</v>
      </c>
      <c r="B375" s="10" t="str">
        <f t="shared" si="17"/>
        <v>0</v>
      </c>
      <c r="C375" s="39"/>
      <c r="D375" s="39"/>
      <c r="E375" s="39"/>
      <c r="F375" s="39"/>
      <c r="G375" s="39"/>
      <c r="H375" s="2">
        <f t="shared" si="18"/>
        <v>0</v>
      </c>
      <c r="I375" s="39"/>
    </row>
    <row r="376" spans="1:9" x14ac:dyDescent="0.35">
      <c r="A376" s="2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0</v>
      </c>
      <c r="B376" s="10" t="str">
        <f t="shared" si="17"/>
        <v>0</v>
      </c>
      <c r="C376" s="39"/>
      <c r="D376" s="39"/>
      <c r="E376" s="39"/>
      <c r="F376" s="39"/>
      <c r="G376" s="39"/>
      <c r="H376" s="2">
        <f t="shared" si="18"/>
        <v>0</v>
      </c>
      <c r="I376" s="39"/>
    </row>
    <row r="377" spans="1:9" x14ac:dyDescent="0.35">
      <c r="A377" s="2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0</v>
      </c>
      <c r="B377" s="10" t="str">
        <f t="shared" si="17"/>
        <v>0</v>
      </c>
      <c r="C377" s="39"/>
      <c r="D377" s="39"/>
      <c r="E377" s="39"/>
      <c r="F377" s="39"/>
      <c r="G377" s="39"/>
      <c r="H377" s="2">
        <f t="shared" si="18"/>
        <v>0</v>
      </c>
      <c r="I377" s="39"/>
    </row>
    <row r="378" spans="1:9" x14ac:dyDescent="0.35">
      <c r="A378" s="2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0</v>
      </c>
      <c r="B378" s="10" t="str">
        <f t="shared" si="17"/>
        <v>0</v>
      </c>
      <c r="C378" s="39"/>
      <c r="D378" s="39"/>
      <c r="E378" s="39"/>
      <c r="F378" s="39"/>
      <c r="G378" s="39"/>
      <c r="H378" s="2">
        <f t="shared" si="18"/>
        <v>0</v>
      </c>
      <c r="I378" s="39"/>
    </row>
    <row r="379" spans="1:9" x14ac:dyDescent="0.35">
      <c r="A379" s="2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0</v>
      </c>
      <c r="B379" s="10" t="str">
        <f t="shared" si="17"/>
        <v>0</v>
      </c>
      <c r="C379" s="39"/>
      <c r="D379" s="39"/>
      <c r="E379" s="39"/>
      <c r="F379" s="39"/>
      <c r="G379" s="39"/>
      <c r="H379" s="2">
        <f t="shared" si="18"/>
        <v>0</v>
      </c>
      <c r="I379" s="39"/>
    </row>
    <row r="380" spans="1:9" x14ac:dyDescent="0.35">
      <c r="A380" s="2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0</v>
      </c>
      <c r="B380" s="10" t="str">
        <f t="shared" si="17"/>
        <v>0</v>
      </c>
      <c r="C380" s="39"/>
      <c r="D380" s="39"/>
      <c r="E380" s="39"/>
      <c r="F380" s="39"/>
      <c r="G380" s="39"/>
      <c r="H380" s="2">
        <f t="shared" si="18"/>
        <v>0</v>
      </c>
      <c r="I380" s="39"/>
    </row>
    <row r="381" spans="1:9" x14ac:dyDescent="0.35">
      <c r="A381" s="2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0</v>
      </c>
      <c r="B381" s="10" t="str">
        <f t="shared" si="17"/>
        <v>0</v>
      </c>
      <c r="C381" s="39"/>
      <c r="D381" s="39"/>
      <c r="E381" s="39"/>
      <c r="F381" s="39"/>
      <c r="G381" s="39"/>
      <c r="H381" s="2">
        <f t="shared" si="18"/>
        <v>0</v>
      </c>
      <c r="I381" s="39"/>
    </row>
    <row r="382" spans="1:9" x14ac:dyDescent="0.35">
      <c r="A382" s="2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0</v>
      </c>
      <c r="B382" s="10" t="str">
        <f t="shared" si="17"/>
        <v>0</v>
      </c>
      <c r="C382" s="39"/>
      <c r="D382" s="39"/>
      <c r="E382" s="39"/>
      <c r="F382" s="39"/>
      <c r="G382" s="39"/>
      <c r="H382" s="2">
        <f t="shared" si="18"/>
        <v>0</v>
      </c>
      <c r="I382" s="39"/>
    </row>
    <row r="383" spans="1:9" x14ac:dyDescent="0.35">
      <c r="A383" s="2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0</v>
      </c>
      <c r="B383" s="10" t="str">
        <f t="shared" si="17"/>
        <v>0</v>
      </c>
      <c r="C383" s="39"/>
      <c r="D383" s="39"/>
      <c r="E383" s="39"/>
      <c r="F383" s="39"/>
      <c r="G383" s="39"/>
      <c r="H383" s="2">
        <f t="shared" si="18"/>
        <v>0</v>
      </c>
      <c r="I383" s="39"/>
    </row>
    <row r="384" spans="1:9" x14ac:dyDescent="0.35">
      <c r="A384" s="2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0</v>
      </c>
      <c r="B384" s="10" t="str">
        <f t="shared" si="17"/>
        <v>0</v>
      </c>
      <c r="C384" s="39"/>
      <c r="D384" s="39"/>
      <c r="E384" s="39"/>
      <c r="F384" s="39"/>
      <c r="G384" s="39"/>
      <c r="H384" s="2">
        <f t="shared" si="18"/>
        <v>0</v>
      </c>
      <c r="I384" s="39"/>
    </row>
    <row r="385" spans="1:9" x14ac:dyDescent="0.35">
      <c r="A385" s="2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0</v>
      </c>
      <c r="B385" s="10" t="str">
        <f t="shared" si="17"/>
        <v>0</v>
      </c>
      <c r="C385" s="39"/>
      <c r="D385" s="39"/>
      <c r="E385" s="39"/>
      <c r="F385" s="39"/>
      <c r="G385" s="39"/>
      <c r="H385" s="2">
        <f t="shared" si="18"/>
        <v>0</v>
      </c>
      <c r="I385" s="39"/>
    </row>
    <row r="386" spans="1:9" x14ac:dyDescent="0.35">
      <c r="A386" s="2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0</v>
      </c>
      <c r="B386" s="10" t="str">
        <f t="shared" si="17"/>
        <v>0</v>
      </c>
      <c r="C386" s="39"/>
      <c r="D386" s="39"/>
      <c r="E386" s="39"/>
      <c r="F386" s="39"/>
      <c r="G386" s="39"/>
      <c r="H386" s="2">
        <f t="shared" si="18"/>
        <v>0</v>
      </c>
      <c r="I386" s="39"/>
    </row>
    <row r="387" spans="1:9" x14ac:dyDescent="0.35">
      <c r="A387" s="2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0</v>
      </c>
      <c r="B387" s="10" t="str">
        <f t="shared" si="17"/>
        <v>0</v>
      </c>
      <c r="C387" s="39"/>
      <c r="D387" s="39"/>
      <c r="E387" s="39"/>
      <c r="F387" s="39"/>
      <c r="G387" s="39"/>
      <c r="H387" s="2">
        <f t="shared" si="18"/>
        <v>0</v>
      </c>
      <c r="I387" s="39"/>
    </row>
    <row r="388" spans="1:9" x14ac:dyDescent="0.35">
      <c r="A388" s="2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0</v>
      </c>
      <c r="B388" s="10" t="str">
        <f t="shared" si="17"/>
        <v>0</v>
      </c>
      <c r="C388" s="39"/>
      <c r="D388" s="39"/>
      <c r="E388" s="39"/>
      <c r="F388" s="39"/>
      <c r="G388" s="39"/>
      <c r="H388" s="2">
        <f t="shared" si="18"/>
        <v>0</v>
      </c>
      <c r="I388" s="39"/>
    </row>
    <row r="389" spans="1:9" x14ac:dyDescent="0.35">
      <c r="A389" s="2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0</v>
      </c>
      <c r="B389" s="10" t="str">
        <f t="shared" si="17"/>
        <v>0</v>
      </c>
      <c r="C389" s="39"/>
      <c r="D389" s="39"/>
      <c r="E389" s="39"/>
      <c r="F389" s="39"/>
      <c r="G389" s="39"/>
      <c r="H389" s="2">
        <f t="shared" si="18"/>
        <v>0</v>
      </c>
      <c r="I389" s="39"/>
    </row>
    <row r="390" spans="1:9" x14ac:dyDescent="0.35">
      <c r="A390" s="2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0</v>
      </c>
      <c r="B390" s="10" t="str">
        <f t="shared" si="17"/>
        <v>0</v>
      </c>
      <c r="C390" s="39"/>
      <c r="D390" s="39"/>
      <c r="E390" s="39"/>
      <c r="F390" s="39"/>
      <c r="G390" s="39"/>
      <c r="H390" s="2">
        <f t="shared" si="18"/>
        <v>0</v>
      </c>
      <c r="I390" s="39"/>
    </row>
    <row r="391" spans="1:9" x14ac:dyDescent="0.35">
      <c r="A391" s="2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0</v>
      </c>
      <c r="B391" s="10" t="str">
        <f t="shared" si="17"/>
        <v>0</v>
      </c>
      <c r="C391" s="39"/>
      <c r="D391" s="39"/>
      <c r="E391" s="39"/>
      <c r="F391" s="39"/>
      <c r="G391" s="39"/>
      <c r="H391" s="2">
        <f t="shared" si="18"/>
        <v>0</v>
      </c>
      <c r="I391" s="39"/>
    </row>
    <row r="392" spans="1:9" x14ac:dyDescent="0.35">
      <c r="A392" s="2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0</v>
      </c>
      <c r="B392" s="10" t="str">
        <f t="shared" si="17"/>
        <v>0</v>
      </c>
      <c r="C392" s="39"/>
      <c r="D392" s="39"/>
      <c r="E392" s="39"/>
      <c r="F392" s="39"/>
      <c r="G392" s="39"/>
      <c r="H392" s="2">
        <f t="shared" si="18"/>
        <v>0</v>
      </c>
      <c r="I392" s="39"/>
    </row>
    <row r="393" spans="1:9" x14ac:dyDescent="0.35">
      <c r="A393" s="2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0</v>
      </c>
      <c r="B393" s="10" t="str">
        <f t="shared" si="17"/>
        <v>0</v>
      </c>
      <c r="C393" s="39"/>
      <c r="D393" s="39"/>
      <c r="E393" s="39"/>
      <c r="F393" s="39"/>
      <c r="G393" s="39"/>
      <c r="H393" s="2">
        <f t="shared" si="18"/>
        <v>0</v>
      </c>
      <c r="I393" s="39"/>
    </row>
    <row r="394" spans="1:9" x14ac:dyDescent="0.35">
      <c r="A394" s="2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0</v>
      </c>
      <c r="B394" s="10" t="str">
        <f t="shared" si="17"/>
        <v>0</v>
      </c>
      <c r="C394" s="39"/>
      <c r="D394" s="39"/>
      <c r="E394" s="39"/>
      <c r="F394" s="39"/>
      <c r="G394" s="39"/>
      <c r="H394" s="2">
        <f t="shared" si="18"/>
        <v>0</v>
      </c>
      <c r="I394" s="39"/>
    </row>
    <row r="395" spans="1:9" x14ac:dyDescent="0.35">
      <c r="A395" s="2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0</v>
      </c>
      <c r="B395" s="10" t="str">
        <f t="shared" si="17"/>
        <v>0</v>
      </c>
      <c r="C395" s="39"/>
      <c r="D395" s="39"/>
      <c r="E395" s="39"/>
      <c r="F395" s="39"/>
      <c r="G395" s="39"/>
      <c r="H395" s="2">
        <f t="shared" si="18"/>
        <v>0</v>
      </c>
      <c r="I395" s="39"/>
    </row>
    <row r="396" spans="1:9" x14ac:dyDescent="0.35">
      <c r="A396" s="2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0</v>
      </c>
      <c r="B396" s="10" t="str">
        <f t="shared" si="17"/>
        <v>0</v>
      </c>
      <c r="C396" s="39"/>
      <c r="D396" s="39"/>
      <c r="E396" s="39"/>
      <c r="F396" s="39"/>
      <c r="G396" s="39"/>
      <c r="H396" s="2">
        <f t="shared" si="18"/>
        <v>0</v>
      </c>
      <c r="I396" s="39"/>
    </row>
    <row r="397" spans="1:9" x14ac:dyDescent="0.35">
      <c r="A397" s="2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0</v>
      </c>
      <c r="B397" s="10" t="str">
        <f t="shared" si="17"/>
        <v>0</v>
      </c>
      <c r="C397" s="39"/>
      <c r="D397" s="39"/>
      <c r="E397" s="39"/>
      <c r="F397" s="39"/>
      <c r="G397" s="39"/>
      <c r="H397" s="2">
        <f t="shared" si="18"/>
        <v>0</v>
      </c>
      <c r="I397" s="39"/>
    </row>
    <row r="398" spans="1:9" x14ac:dyDescent="0.35">
      <c r="A398" s="2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0</v>
      </c>
      <c r="B398" s="10" t="str">
        <f t="shared" si="17"/>
        <v>0</v>
      </c>
      <c r="C398" s="39"/>
      <c r="D398" s="39"/>
      <c r="E398" s="39"/>
      <c r="F398" s="39"/>
      <c r="G398" s="39"/>
      <c r="H398" s="2">
        <f t="shared" si="18"/>
        <v>0</v>
      </c>
      <c r="I398" s="39"/>
    </row>
    <row r="399" spans="1:9" x14ac:dyDescent="0.35">
      <c r="A399" s="2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0</v>
      </c>
      <c r="B399" s="10" t="str">
        <f t="shared" si="17"/>
        <v>0</v>
      </c>
      <c r="C399" s="39"/>
      <c r="D399" s="39"/>
      <c r="E399" s="39"/>
      <c r="F399" s="39"/>
      <c r="G399" s="39"/>
      <c r="H399" s="2">
        <f t="shared" si="18"/>
        <v>0</v>
      </c>
      <c r="I399" s="39"/>
    </row>
    <row r="400" spans="1:9" x14ac:dyDescent="0.35">
      <c r="A400" s="2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0</v>
      </c>
      <c r="B400" s="10" t="str">
        <f t="shared" si="17"/>
        <v>0</v>
      </c>
      <c r="C400" s="39"/>
      <c r="D400" s="39"/>
      <c r="E400" s="39"/>
      <c r="F400" s="39"/>
      <c r="G400" s="39"/>
      <c r="H400" s="2">
        <f t="shared" si="18"/>
        <v>0</v>
      </c>
      <c r="I400" s="39"/>
    </row>
    <row r="401" spans="1:9" x14ac:dyDescent="0.35">
      <c r="A401" s="2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0</v>
      </c>
      <c r="B401" s="10" t="str">
        <f t="shared" si="17"/>
        <v>0</v>
      </c>
      <c r="C401" s="39"/>
      <c r="D401" s="39"/>
      <c r="E401" s="39"/>
      <c r="F401" s="39"/>
      <c r="G401" s="39"/>
      <c r="H401" s="2">
        <f t="shared" si="18"/>
        <v>0</v>
      </c>
      <c r="I401" s="39"/>
    </row>
    <row r="402" spans="1:9" x14ac:dyDescent="0.35">
      <c r="A402" s="2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0</v>
      </c>
      <c r="B402" s="10" t="str">
        <f t="shared" ref="B402:B436" si="19">+CONCATENATE(C402,A402)</f>
        <v>0</v>
      </c>
      <c r="C402" s="39"/>
      <c r="D402" s="39"/>
      <c r="E402" s="39"/>
      <c r="F402" s="39"/>
      <c r="G402" s="39"/>
      <c r="H402" s="2">
        <f t="shared" ref="H402:H436" si="20">F402*E402</f>
        <v>0</v>
      </c>
      <c r="I402" s="39"/>
    </row>
    <row r="403" spans="1:9" x14ac:dyDescent="0.35">
      <c r="A403" s="2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0</v>
      </c>
      <c r="B403" s="10" t="str">
        <f t="shared" si="19"/>
        <v>0</v>
      </c>
      <c r="C403" s="39"/>
      <c r="D403" s="39"/>
      <c r="E403" s="39"/>
      <c r="F403" s="39"/>
      <c r="G403" s="39"/>
      <c r="H403" s="2">
        <f t="shared" si="20"/>
        <v>0</v>
      </c>
      <c r="I403" s="39"/>
    </row>
    <row r="404" spans="1:9" x14ac:dyDescent="0.35">
      <c r="A404" s="2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0</v>
      </c>
      <c r="B404" s="10" t="str">
        <f t="shared" si="19"/>
        <v>0</v>
      </c>
      <c r="C404" s="39"/>
      <c r="D404" s="39"/>
      <c r="E404" s="39"/>
      <c r="F404" s="39"/>
      <c r="G404" s="39"/>
      <c r="H404" s="2">
        <f t="shared" si="20"/>
        <v>0</v>
      </c>
      <c r="I404" s="39"/>
    </row>
    <row r="405" spans="1:9" x14ac:dyDescent="0.35">
      <c r="A405" s="2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0</v>
      </c>
      <c r="B405" s="10" t="str">
        <f t="shared" si="19"/>
        <v>0</v>
      </c>
      <c r="C405" s="39"/>
      <c r="D405" s="39"/>
      <c r="E405" s="39"/>
      <c r="F405" s="39"/>
      <c r="G405" s="39"/>
      <c r="H405" s="2">
        <f t="shared" si="20"/>
        <v>0</v>
      </c>
      <c r="I405" s="39"/>
    </row>
    <row r="406" spans="1:9" x14ac:dyDescent="0.35">
      <c r="A406" s="2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0</v>
      </c>
      <c r="B406" s="10" t="str">
        <f t="shared" si="19"/>
        <v>0</v>
      </c>
      <c r="C406" s="39"/>
      <c r="D406" s="39"/>
      <c r="E406" s="39"/>
      <c r="F406" s="39"/>
      <c r="G406" s="39"/>
      <c r="H406" s="2">
        <f t="shared" si="20"/>
        <v>0</v>
      </c>
      <c r="I406" s="39"/>
    </row>
    <row r="407" spans="1:9" x14ac:dyDescent="0.35">
      <c r="A407" s="2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0</v>
      </c>
      <c r="B407" s="10" t="str">
        <f t="shared" si="19"/>
        <v>0</v>
      </c>
      <c r="C407" s="39"/>
      <c r="D407" s="39"/>
      <c r="E407" s="39"/>
      <c r="F407" s="39"/>
      <c r="G407" s="39"/>
      <c r="H407" s="2">
        <f t="shared" si="20"/>
        <v>0</v>
      </c>
      <c r="I407" s="39"/>
    </row>
    <row r="408" spans="1:9" x14ac:dyDescent="0.35">
      <c r="A408" s="2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0</v>
      </c>
      <c r="B408" s="10" t="str">
        <f t="shared" si="19"/>
        <v>0</v>
      </c>
      <c r="C408" s="39"/>
      <c r="D408" s="39"/>
      <c r="E408" s="39"/>
      <c r="F408" s="39"/>
      <c r="G408" s="39"/>
      <c r="H408" s="2">
        <f t="shared" si="20"/>
        <v>0</v>
      </c>
      <c r="I408" s="39"/>
    </row>
    <row r="409" spans="1:9" x14ac:dyDescent="0.35">
      <c r="A409" s="2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0</v>
      </c>
      <c r="B409" s="10" t="str">
        <f t="shared" si="19"/>
        <v>0</v>
      </c>
      <c r="C409" s="39"/>
      <c r="D409" s="39"/>
      <c r="E409" s="39"/>
      <c r="F409" s="39"/>
      <c r="G409" s="39"/>
      <c r="H409" s="2">
        <f t="shared" si="20"/>
        <v>0</v>
      </c>
      <c r="I409" s="39"/>
    </row>
    <row r="410" spans="1:9" x14ac:dyDescent="0.35">
      <c r="A410" s="2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0</v>
      </c>
      <c r="B410" s="10" t="str">
        <f t="shared" si="19"/>
        <v>0</v>
      </c>
      <c r="C410" s="39"/>
      <c r="D410" s="39"/>
      <c r="E410" s="39"/>
      <c r="F410" s="39"/>
      <c r="G410" s="39"/>
      <c r="H410" s="2">
        <f t="shared" si="20"/>
        <v>0</v>
      </c>
      <c r="I410" s="39"/>
    </row>
    <row r="411" spans="1:9" x14ac:dyDescent="0.35">
      <c r="A411" s="2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0</v>
      </c>
      <c r="B411" s="10" t="str">
        <f t="shared" si="19"/>
        <v>0</v>
      </c>
      <c r="C411" s="39"/>
      <c r="D411" s="39"/>
      <c r="E411" s="39"/>
      <c r="F411" s="39"/>
      <c r="G411" s="39"/>
      <c r="H411" s="2">
        <f t="shared" si="20"/>
        <v>0</v>
      </c>
      <c r="I411" s="39"/>
    </row>
    <row r="412" spans="1:9" x14ac:dyDescent="0.35">
      <c r="A412" s="2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0</v>
      </c>
      <c r="B412" s="10" t="str">
        <f t="shared" si="19"/>
        <v>0</v>
      </c>
      <c r="C412" s="39"/>
      <c r="D412" s="39"/>
      <c r="E412" s="39"/>
      <c r="F412" s="39"/>
      <c r="G412" s="39"/>
      <c r="H412" s="2">
        <f t="shared" si="20"/>
        <v>0</v>
      </c>
      <c r="I412" s="39"/>
    </row>
    <row r="413" spans="1:9" x14ac:dyDescent="0.35">
      <c r="A413" s="2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0</v>
      </c>
      <c r="B413" s="10" t="str">
        <f t="shared" si="19"/>
        <v>0</v>
      </c>
      <c r="C413" s="39"/>
      <c r="D413" s="39"/>
      <c r="E413" s="39"/>
      <c r="F413" s="39"/>
      <c r="G413" s="39"/>
      <c r="H413" s="2">
        <f t="shared" si="20"/>
        <v>0</v>
      </c>
      <c r="I413" s="39"/>
    </row>
    <row r="414" spans="1:9" x14ac:dyDescent="0.35">
      <c r="A414" s="2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0</v>
      </c>
      <c r="B414" s="10" t="str">
        <f t="shared" si="19"/>
        <v>0</v>
      </c>
      <c r="C414" s="39"/>
      <c r="D414" s="39"/>
      <c r="E414" s="39"/>
      <c r="F414" s="39"/>
      <c r="G414" s="39"/>
      <c r="H414" s="2">
        <f t="shared" si="20"/>
        <v>0</v>
      </c>
      <c r="I414" s="39"/>
    </row>
    <row r="415" spans="1:9" x14ac:dyDescent="0.35">
      <c r="A415" s="2">
        <f>IF(D415=List!$A$2,List!$B$2,IF(D415=List!$A$3,List!$B$3,IF(D415=List!$A$4,List!$B$4,IF(D415=List!$A$5,List!$B$5,IF(D415=List!$A$6,List!$B$6,IF(D415=List!$A$7,List!$B$7,IF(D415=List!$A$8,List!$B$8,IF(D415=List!$A$9,List!$B$9,IF(D415=List!$A$10,List!$B$10,IF(D415=List!$A$11,List!$B$11,IF(D415=List!$A$12,List!$B$12,IF(D415=List!$A$13,List!$B$13,IF(D415=List!$A$14,List!$B$14,IF(D415=List!$A$15,List!$B$15,IF(D415=List!$A$16,List!$B$16,IF(D415=List!$A$17,List!$B$17,0))))))))))))))))</f>
        <v>0</v>
      </c>
      <c r="B415" s="10" t="str">
        <f t="shared" si="19"/>
        <v>0</v>
      </c>
      <c r="C415" s="39"/>
      <c r="D415" s="39"/>
      <c r="E415" s="39"/>
      <c r="F415" s="39"/>
      <c r="G415" s="39"/>
      <c r="H415" s="2">
        <f t="shared" si="20"/>
        <v>0</v>
      </c>
      <c r="I415" s="39"/>
    </row>
    <row r="416" spans="1:9" x14ac:dyDescent="0.35">
      <c r="A416" s="2">
        <f>IF(D416=List!$A$2,List!$B$2,IF(D416=List!$A$3,List!$B$3,IF(D416=List!$A$4,List!$B$4,IF(D416=List!$A$5,List!$B$5,IF(D416=List!$A$6,List!$B$6,IF(D416=List!$A$7,List!$B$7,IF(D416=List!$A$8,List!$B$8,IF(D416=List!$A$9,List!$B$9,IF(D416=List!$A$10,List!$B$10,IF(D416=List!$A$11,List!$B$11,IF(D416=List!$A$12,List!$B$12,IF(D416=List!$A$13,List!$B$13,IF(D416=List!$A$14,List!$B$14,IF(D416=List!$A$15,List!$B$15,IF(D416=List!$A$16,List!$B$16,IF(D416=List!$A$17,List!$B$17,0))))))))))))))))</f>
        <v>0</v>
      </c>
      <c r="B416" s="10" t="str">
        <f t="shared" si="19"/>
        <v>0</v>
      </c>
      <c r="C416" s="39"/>
      <c r="D416" s="39"/>
      <c r="E416" s="39"/>
      <c r="F416" s="39"/>
      <c r="G416" s="39"/>
      <c r="H416" s="2">
        <f t="shared" si="20"/>
        <v>0</v>
      </c>
      <c r="I416" s="39"/>
    </row>
    <row r="417" spans="1:9" x14ac:dyDescent="0.35">
      <c r="A417" s="2">
        <f>IF(D417=List!$A$2,List!$B$2,IF(D417=List!$A$3,List!$B$3,IF(D417=List!$A$4,List!$B$4,IF(D417=List!$A$5,List!$B$5,IF(D417=List!$A$6,List!$B$6,IF(D417=List!$A$7,List!$B$7,IF(D417=List!$A$8,List!$B$8,IF(D417=List!$A$9,List!$B$9,IF(D417=List!$A$10,List!$B$10,IF(D417=List!$A$11,List!$B$11,IF(D417=List!$A$12,List!$B$12,IF(D417=List!$A$13,List!$B$13,IF(D417=List!$A$14,List!$B$14,IF(D417=List!$A$15,List!$B$15,IF(D417=List!$A$16,List!$B$16,IF(D417=List!$A$17,List!$B$17,0))))))))))))))))</f>
        <v>0</v>
      </c>
      <c r="B417" s="10" t="str">
        <f t="shared" si="19"/>
        <v>0</v>
      </c>
      <c r="C417" s="39"/>
      <c r="D417" s="39"/>
      <c r="E417" s="39"/>
      <c r="F417" s="39"/>
      <c r="G417" s="39"/>
      <c r="H417" s="2">
        <f t="shared" si="20"/>
        <v>0</v>
      </c>
      <c r="I417" s="39"/>
    </row>
    <row r="418" spans="1:9" x14ac:dyDescent="0.35">
      <c r="A418" s="2">
        <f>IF(D418=List!$A$2,List!$B$2,IF(D418=List!$A$3,List!$B$3,IF(D418=List!$A$4,List!$B$4,IF(D418=List!$A$5,List!$B$5,IF(D418=List!$A$6,List!$B$6,IF(D418=List!$A$7,List!$B$7,IF(D418=List!$A$8,List!$B$8,IF(D418=List!$A$9,List!$B$9,IF(D418=List!$A$10,List!$B$10,IF(D418=List!$A$11,List!$B$11,IF(D418=List!$A$12,List!$B$12,IF(D418=List!$A$13,List!$B$13,IF(D418=List!$A$14,List!$B$14,IF(D418=List!$A$15,List!$B$15,IF(D418=List!$A$16,List!$B$16,IF(D418=List!$A$17,List!$B$17,0))))))))))))))))</f>
        <v>0</v>
      </c>
      <c r="B418" s="10" t="str">
        <f t="shared" si="19"/>
        <v>0</v>
      </c>
      <c r="C418" s="39"/>
      <c r="D418" s="39"/>
      <c r="E418" s="39"/>
      <c r="F418" s="39"/>
      <c r="G418" s="39"/>
      <c r="H418" s="2">
        <f t="shared" si="20"/>
        <v>0</v>
      </c>
      <c r="I418" s="39"/>
    </row>
    <row r="419" spans="1:9" x14ac:dyDescent="0.35">
      <c r="A419" s="2">
        <f>IF(D419=List!$A$2,List!$B$2,IF(D419=List!$A$3,List!$B$3,IF(D419=List!$A$4,List!$B$4,IF(D419=List!$A$5,List!$B$5,IF(D419=List!$A$6,List!$B$6,IF(D419=List!$A$7,List!$B$7,IF(D419=List!$A$8,List!$B$8,IF(D419=List!$A$9,List!$B$9,IF(D419=List!$A$10,List!$B$10,IF(D419=List!$A$11,List!$B$11,IF(D419=List!$A$12,List!$B$12,IF(D419=List!$A$13,List!$B$13,IF(D419=List!$A$14,List!$B$14,IF(D419=List!$A$15,List!$B$15,IF(D419=List!$A$16,List!$B$16,IF(D419=List!$A$17,List!$B$17,0))))))))))))))))</f>
        <v>0</v>
      </c>
      <c r="B419" s="10" t="str">
        <f t="shared" si="19"/>
        <v>0</v>
      </c>
      <c r="C419" s="39"/>
      <c r="D419" s="39"/>
      <c r="E419" s="39"/>
      <c r="F419" s="39"/>
      <c r="G419" s="39"/>
      <c r="H419" s="2">
        <f t="shared" si="20"/>
        <v>0</v>
      </c>
      <c r="I419" s="39"/>
    </row>
    <row r="420" spans="1:9" x14ac:dyDescent="0.35">
      <c r="A420" s="2">
        <f>IF(D420=List!$A$2,List!$B$2,IF(D420=List!$A$3,List!$B$3,IF(D420=List!$A$4,List!$B$4,IF(D420=List!$A$5,List!$B$5,IF(D420=List!$A$6,List!$B$6,IF(D420=List!$A$7,List!$B$7,IF(D420=List!$A$8,List!$B$8,IF(D420=List!$A$9,List!$B$9,IF(D420=List!$A$10,List!$B$10,IF(D420=List!$A$11,List!$B$11,IF(D420=List!$A$12,List!$B$12,IF(D420=List!$A$13,List!$B$13,IF(D420=List!$A$14,List!$B$14,IF(D420=List!$A$15,List!$B$15,IF(D420=List!$A$16,List!$B$16,IF(D420=List!$A$17,List!$B$17,0))))))))))))))))</f>
        <v>0</v>
      </c>
      <c r="B420" s="10" t="str">
        <f t="shared" si="19"/>
        <v>0</v>
      </c>
      <c r="C420" s="39"/>
      <c r="D420" s="39"/>
      <c r="E420" s="39"/>
      <c r="F420" s="39"/>
      <c r="G420" s="39"/>
      <c r="H420" s="2">
        <f t="shared" si="20"/>
        <v>0</v>
      </c>
      <c r="I420" s="39"/>
    </row>
    <row r="421" spans="1:9" x14ac:dyDescent="0.35">
      <c r="A421" s="2">
        <f>IF(D421=List!$A$2,List!$B$2,IF(D421=List!$A$3,List!$B$3,IF(D421=List!$A$4,List!$B$4,IF(D421=List!$A$5,List!$B$5,IF(D421=List!$A$6,List!$B$6,IF(D421=List!$A$7,List!$B$7,IF(D421=List!$A$8,List!$B$8,IF(D421=List!$A$9,List!$B$9,IF(D421=List!$A$10,List!$B$10,IF(D421=List!$A$11,List!$B$11,IF(D421=List!$A$12,List!$B$12,IF(D421=List!$A$13,List!$B$13,IF(D421=List!$A$14,List!$B$14,IF(D421=List!$A$15,List!$B$15,IF(D421=List!$A$16,List!$B$16,IF(D421=List!$A$17,List!$B$17,0))))))))))))))))</f>
        <v>0</v>
      </c>
      <c r="B421" s="10" t="str">
        <f t="shared" si="19"/>
        <v>0</v>
      </c>
      <c r="C421" s="39"/>
      <c r="D421" s="39"/>
      <c r="E421" s="39"/>
      <c r="F421" s="39"/>
      <c r="G421" s="39"/>
      <c r="H421" s="2">
        <f t="shared" si="20"/>
        <v>0</v>
      </c>
      <c r="I421" s="39"/>
    </row>
    <row r="422" spans="1:9" x14ac:dyDescent="0.35">
      <c r="A422" s="2">
        <f>IF(D422=List!$A$2,List!$B$2,IF(D422=List!$A$3,List!$B$3,IF(D422=List!$A$4,List!$B$4,IF(D422=List!$A$5,List!$B$5,IF(D422=List!$A$6,List!$B$6,IF(D422=List!$A$7,List!$B$7,IF(D422=List!$A$8,List!$B$8,IF(D422=List!$A$9,List!$B$9,IF(D422=List!$A$10,List!$B$10,IF(D422=List!$A$11,List!$B$11,IF(D422=List!$A$12,List!$B$12,IF(D422=List!$A$13,List!$B$13,IF(D422=List!$A$14,List!$B$14,IF(D422=List!$A$15,List!$B$15,IF(D422=List!$A$16,List!$B$16,IF(D422=List!$A$17,List!$B$17,0))))))))))))))))</f>
        <v>0</v>
      </c>
      <c r="B422" s="10" t="str">
        <f t="shared" si="19"/>
        <v>0</v>
      </c>
      <c r="C422" s="39"/>
      <c r="D422" s="39"/>
      <c r="E422" s="39"/>
      <c r="F422" s="39"/>
      <c r="G422" s="39"/>
      <c r="H422" s="2">
        <f t="shared" si="20"/>
        <v>0</v>
      </c>
      <c r="I422" s="39"/>
    </row>
    <row r="423" spans="1:9" x14ac:dyDescent="0.35">
      <c r="A423" s="2">
        <f>IF(D423=List!$A$2,List!$B$2,IF(D423=List!$A$3,List!$B$3,IF(D423=List!$A$4,List!$B$4,IF(D423=List!$A$5,List!$B$5,IF(D423=List!$A$6,List!$B$6,IF(D423=List!$A$7,List!$B$7,IF(D423=List!$A$8,List!$B$8,IF(D423=List!$A$9,List!$B$9,IF(D423=List!$A$10,List!$B$10,IF(D423=List!$A$11,List!$B$11,IF(D423=List!$A$12,List!$B$12,IF(D423=List!$A$13,List!$B$13,IF(D423=List!$A$14,List!$B$14,IF(D423=List!$A$15,List!$B$15,IF(D423=List!$A$16,List!$B$16,IF(D423=List!$A$17,List!$B$17,0))))))))))))))))</f>
        <v>0</v>
      </c>
      <c r="B423" s="10" t="str">
        <f t="shared" si="19"/>
        <v>0</v>
      </c>
      <c r="C423" s="39"/>
      <c r="D423" s="39"/>
      <c r="E423" s="39"/>
      <c r="F423" s="39"/>
      <c r="G423" s="39"/>
      <c r="H423" s="2">
        <f t="shared" si="20"/>
        <v>0</v>
      </c>
      <c r="I423" s="39"/>
    </row>
    <row r="424" spans="1:9" x14ac:dyDescent="0.35">
      <c r="A424" s="2">
        <f>IF(D424=List!$A$2,List!$B$2,IF(D424=List!$A$3,List!$B$3,IF(D424=List!$A$4,List!$B$4,IF(D424=List!$A$5,List!$B$5,IF(D424=List!$A$6,List!$B$6,IF(D424=List!$A$7,List!$B$7,IF(D424=List!$A$8,List!$B$8,IF(D424=List!$A$9,List!$B$9,IF(D424=List!$A$10,List!$B$10,IF(D424=List!$A$11,List!$B$11,IF(D424=List!$A$12,List!$B$12,IF(D424=List!$A$13,List!$B$13,IF(D424=List!$A$14,List!$B$14,IF(D424=List!$A$15,List!$B$15,IF(D424=List!$A$16,List!$B$16,IF(D424=List!$A$17,List!$B$17,0))))))))))))))))</f>
        <v>0</v>
      </c>
      <c r="B424" s="10" t="str">
        <f t="shared" si="19"/>
        <v>0</v>
      </c>
      <c r="C424" s="39"/>
      <c r="D424" s="39"/>
      <c r="E424" s="39"/>
      <c r="F424" s="39"/>
      <c r="G424" s="39"/>
      <c r="H424" s="2">
        <f t="shared" si="20"/>
        <v>0</v>
      </c>
      <c r="I424" s="39"/>
    </row>
    <row r="425" spans="1:9" x14ac:dyDescent="0.35">
      <c r="A425" s="2">
        <f>IF(D425=List!$A$2,List!$B$2,IF(D425=List!$A$3,List!$B$3,IF(D425=List!$A$4,List!$B$4,IF(D425=List!$A$5,List!$B$5,IF(D425=List!$A$6,List!$B$6,IF(D425=List!$A$7,List!$B$7,IF(D425=List!$A$8,List!$B$8,IF(D425=List!$A$9,List!$B$9,IF(D425=List!$A$10,List!$B$10,IF(D425=List!$A$11,List!$B$11,IF(D425=List!$A$12,List!$B$12,IF(D425=List!$A$13,List!$B$13,IF(D425=List!$A$14,List!$B$14,IF(D425=List!$A$15,List!$B$15,IF(D425=List!$A$16,List!$B$16,IF(D425=List!$A$17,List!$B$17,0))))))))))))))))</f>
        <v>0</v>
      </c>
      <c r="B425" s="10" t="str">
        <f t="shared" si="19"/>
        <v>0</v>
      </c>
      <c r="C425" s="39"/>
      <c r="D425" s="39"/>
      <c r="E425" s="39"/>
      <c r="F425" s="39"/>
      <c r="G425" s="39"/>
      <c r="H425" s="2">
        <f t="shared" si="20"/>
        <v>0</v>
      </c>
      <c r="I425" s="39"/>
    </row>
    <row r="426" spans="1:9" x14ac:dyDescent="0.35">
      <c r="A426" s="2">
        <f>IF(D426=List!$A$2,List!$B$2,IF(D426=List!$A$3,List!$B$3,IF(D426=List!$A$4,List!$B$4,IF(D426=List!$A$5,List!$B$5,IF(D426=List!$A$6,List!$B$6,IF(D426=List!$A$7,List!$B$7,IF(D426=List!$A$8,List!$B$8,IF(D426=List!$A$9,List!$B$9,IF(D426=List!$A$10,List!$B$10,IF(D426=List!$A$11,List!$B$11,IF(D426=List!$A$12,List!$B$12,IF(D426=List!$A$13,List!$B$13,IF(D426=List!$A$14,List!$B$14,IF(D426=List!$A$15,List!$B$15,IF(D426=List!$A$16,List!$B$16,IF(D426=List!$A$17,List!$B$17,0))))))))))))))))</f>
        <v>0</v>
      </c>
      <c r="B426" s="10" t="str">
        <f t="shared" si="19"/>
        <v>0</v>
      </c>
      <c r="C426" s="39"/>
      <c r="D426" s="39"/>
      <c r="E426" s="39"/>
      <c r="F426" s="39"/>
      <c r="G426" s="39"/>
      <c r="H426" s="2">
        <f t="shared" si="20"/>
        <v>0</v>
      </c>
      <c r="I426" s="39"/>
    </row>
    <row r="427" spans="1:9" x14ac:dyDescent="0.35">
      <c r="A427" s="2">
        <f>IF(D427=List!$A$2,List!$B$2,IF(D427=List!$A$3,List!$B$3,IF(D427=List!$A$4,List!$B$4,IF(D427=List!$A$5,List!$B$5,IF(D427=List!$A$6,List!$B$6,IF(D427=List!$A$7,List!$B$7,IF(D427=List!$A$8,List!$B$8,IF(D427=List!$A$9,List!$B$9,IF(D427=List!$A$10,List!$B$10,IF(D427=List!$A$11,List!$B$11,IF(D427=List!$A$12,List!$B$12,IF(D427=List!$A$13,List!$B$13,IF(D427=List!$A$14,List!$B$14,IF(D427=List!$A$15,List!$B$15,IF(D427=List!$A$16,List!$B$16,IF(D427=List!$A$17,List!$B$17,0))))))))))))))))</f>
        <v>0</v>
      </c>
      <c r="B427" s="10" t="str">
        <f t="shared" si="19"/>
        <v>0</v>
      </c>
      <c r="C427" s="39"/>
      <c r="D427" s="39"/>
      <c r="E427" s="39"/>
      <c r="F427" s="39"/>
      <c r="G427" s="39"/>
      <c r="H427" s="2">
        <f t="shared" si="20"/>
        <v>0</v>
      </c>
      <c r="I427" s="39"/>
    </row>
    <row r="428" spans="1:9" x14ac:dyDescent="0.35">
      <c r="A428" s="2">
        <f>IF(D428=List!$A$2,List!$B$2,IF(D428=List!$A$3,List!$B$3,IF(D428=List!$A$4,List!$B$4,IF(D428=List!$A$5,List!$B$5,IF(D428=List!$A$6,List!$B$6,IF(D428=List!$A$7,List!$B$7,IF(D428=List!$A$8,List!$B$8,IF(D428=List!$A$9,List!$B$9,IF(D428=List!$A$10,List!$B$10,IF(D428=List!$A$11,List!$B$11,IF(D428=List!$A$12,List!$B$12,IF(D428=List!$A$13,List!$B$13,IF(D428=List!$A$14,List!$B$14,IF(D428=List!$A$15,List!$B$15,IF(D428=List!$A$16,List!$B$16,IF(D428=List!$A$17,List!$B$17,0))))))))))))))))</f>
        <v>0</v>
      </c>
      <c r="B428" s="10" t="str">
        <f t="shared" si="19"/>
        <v>0</v>
      </c>
      <c r="C428" s="39"/>
      <c r="D428" s="39"/>
      <c r="E428" s="39"/>
      <c r="F428" s="39"/>
      <c r="G428" s="39"/>
      <c r="H428" s="2">
        <f t="shared" si="20"/>
        <v>0</v>
      </c>
      <c r="I428" s="39"/>
    </row>
    <row r="429" spans="1:9" x14ac:dyDescent="0.35">
      <c r="A429" s="2">
        <f>IF(D429=List!$A$2,List!$B$2,IF(D429=List!$A$3,List!$B$3,IF(D429=List!$A$4,List!$B$4,IF(D429=List!$A$5,List!$B$5,IF(D429=List!$A$6,List!$B$6,IF(D429=List!$A$7,List!$B$7,IF(D429=List!$A$8,List!$B$8,IF(D429=List!$A$9,List!$B$9,IF(D429=List!$A$10,List!$B$10,IF(D429=List!$A$11,List!$B$11,IF(D429=List!$A$12,List!$B$12,IF(D429=List!$A$13,List!$B$13,IF(D429=List!$A$14,List!$B$14,IF(D429=List!$A$15,List!$B$15,IF(D429=List!$A$16,List!$B$16,IF(D429=List!$A$17,List!$B$17,0))))))))))))))))</f>
        <v>0</v>
      </c>
      <c r="B429" s="10" t="str">
        <f t="shared" si="19"/>
        <v>0</v>
      </c>
      <c r="C429" s="39"/>
      <c r="D429" s="39"/>
      <c r="E429" s="39"/>
      <c r="F429" s="39"/>
      <c r="G429" s="39"/>
      <c r="H429" s="2">
        <f t="shared" si="20"/>
        <v>0</v>
      </c>
      <c r="I429" s="39"/>
    </row>
    <row r="430" spans="1:9" x14ac:dyDescent="0.35">
      <c r="A430" s="2">
        <f>IF(D430=List!$A$2,List!$B$2,IF(D430=List!$A$3,List!$B$3,IF(D430=List!$A$4,List!$B$4,IF(D430=List!$A$5,List!$B$5,IF(D430=List!$A$6,List!$B$6,IF(D430=List!$A$7,List!$B$7,IF(D430=List!$A$8,List!$B$8,IF(D430=List!$A$9,List!$B$9,IF(D430=List!$A$10,List!$B$10,IF(D430=List!$A$11,List!$B$11,IF(D430=List!$A$12,List!$B$12,IF(D430=List!$A$13,List!$B$13,IF(D430=List!$A$14,List!$B$14,IF(D430=List!$A$15,List!$B$15,IF(D430=List!$A$16,List!$B$16,IF(D430=List!$A$17,List!$B$17,0))))))))))))))))</f>
        <v>0</v>
      </c>
      <c r="B430" s="10" t="str">
        <f t="shared" si="19"/>
        <v>0</v>
      </c>
      <c r="C430" s="39"/>
      <c r="D430" s="39"/>
      <c r="E430" s="39"/>
      <c r="F430" s="39"/>
      <c r="G430" s="39"/>
      <c r="H430" s="2">
        <f t="shared" si="20"/>
        <v>0</v>
      </c>
      <c r="I430" s="39"/>
    </row>
    <row r="431" spans="1:9" x14ac:dyDescent="0.35">
      <c r="A431" s="2">
        <f>IF(D431=List!$A$2,List!$B$2,IF(D431=List!$A$3,List!$B$3,IF(D431=List!$A$4,List!$B$4,IF(D431=List!$A$5,List!$B$5,IF(D431=List!$A$6,List!$B$6,IF(D431=List!$A$7,List!$B$7,IF(D431=List!$A$8,List!$B$8,IF(D431=List!$A$9,List!$B$9,IF(D431=List!$A$10,List!$B$10,IF(D431=List!$A$11,List!$B$11,IF(D431=List!$A$12,List!$B$12,IF(D431=List!$A$13,List!$B$13,IF(D431=List!$A$14,List!$B$14,IF(D431=List!$A$15,List!$B$15,IF(D431=List!$A$16,List!$B$16,IF(D431=List!$A$17,List!$B$17,0))))))))))))))))</f>
        <v>0</v>
      </c>
      <c r="B431" s="10" t="str">
        <f t="shared" si="19"/>
        <v>0</v>
      </c>
      <c r="C431" s="39"/>
      <c r="D431" s="39"/>
      <c r="E431" s="39"/>
      <c r="F431" s="39"/>
      <c r="G431" s="39"/>
      <c r="H431" s="2">
        <f t="shared" si="20"/>
        <v>0</v>
      </c>
      <c r="I431" s="39"/>
    </row>
    <row r="432" spans="1:9" x14ac:dyDescent="0.35">
      <c r="A432" s="2">
        <f>IF(D432=List!$A$2,List!$B$2,IF(D432=List!$A$3,List!$B$3,IF(D432=List!$A$4,List!$B$4,IF(D432=List!$A$5,List!$B$5,IF(D432=List!$A$6,List!$B$6,IF(D432=List!$A$7,List!$B$7,IF(D432=List!$A$8,List!$B$8,IF(D432=List!$A$9,List!$B$9,IF(D432=List!$A$10,List!$B$10,IF(D432=List!$A$11,List!$B$11,IF(D432=List!$A$12,List!$B$12,IF(D432=List!$A$13,List!$B$13,IF(D432=List!$A$14,List!$B$14,IF(D432=List!$A$15,List!$B$15,IF(D432=List!$A$16,List!$B$16,IF(D432=List!$A$17,List!$B$17,0))))))))))))))))</f>
        <v>0</v>
      </c>
      <c r="B432" s="10" t="str">
        <f t="shared" si="19"/>
        <v>0</v>
      </c>
      <c r="C432" s="39"/>
      <c r="D432" s="39"/>
      <c r="E432" s="39"/>
      <c r="F432" s="39"/>
      <c r="G432" s="39"/>
      <c r="H432" s="2">
        <f t="shared" si="20"/>
        <v>0</v>
      </c>
      <c r="I432" s="39"/>
    </row>
    <row r="433" spans="1:9" x14ac:dyDescent="0.35">
      <c r="A433" s="2">
        <f>IF(D433=List!$A$2,List!$B$2,IF(D433=List!$A$3,List!$B$3,IF(D433=List!$A$4,List!$B$4,IF(D433=List!$A$5,List!$B$5,IF(D433=List!$A$6,List!$B$6,IF(D433=List!$A$7,List!$B$7,IF(D433=List!$A$8,List!$B$8,IF(D433=List!$A$9,List!$B$9,IF(D433=List!$A$10,List!$B$10,IF(D433=List!$A$11,List!$B$11,IF(D433=List!$A$12,List!$B$12,IF(D433=List!$A$13,List!$B$13,IF(D433=List!$A$14,List!$B$14,IF(D433=List!$A$15,List!$B$15,IF(D433=List!$A$16,List!$B$16,IF(D433=List!$A$17,List!$B$17,0))))))))))))))))</f>
        <v>0</v>
      </c>
      <c r="B433" s="10" t="str">
        <f t="shared" si="19"/>
        <v>0</v>
      </c>
      <c r="C433" s="39"/>
      <c r="D433" s="39"/>
      <c r="E433" s="39"/>
      <c r="F433" s="39"/>
      <c r="G433" s="39"/>
      <c r="H433" s="2">
        <f t="shared" si="20"/>
        <v>0</v>
      </c>
      <c r="I433" s="39"/>
    </row>
    <row r="434" spans="1:9" x14ac:dyDescent="0.35">
      <c r="A434" s="2">
        <f>IF(D434=List!$A$2,List!$B$2,IF(D434=List!$A$3,List!$B$3,IF(D434=List!$A$4,List!$B$4,IF(D434=List!$A$5,List!$B$5,IF(D434=List!$A$6,List!$B$6,IF(D434=List!$A$7,List!$B$7,IF(D434=List!$A$8,List!$B$8,IF(D434=List!$A$9,List!$B$9,IF(D434=List!$A$10,List!$B$10,IF(D434=List!$A$11,List!$B$11,IF(D434=List!$A$12,List!$B$12,IF(D434=List!$A$13,List!$B$13,IF(D434=List!$A$14,List!$B$14,IF(D434=List!$A$15,List!$B$15,IF(D434=List!$A$16,List!$B$16,IF(D434=List!$A$17,List!$B$17,0))))))))))))))))</f>
        <v>0</v>
      </c>
      <c r="B434" s="10" t="str">
        <f t="shared" si="19"/>
        <v>0</v>
      </c>
      <c r="C434" s="39"/>
      <c r="D434" s="39"/>
      <c r="E434" s="39"/>
      <c r="F434" s="39"/>
      <c r="G434" s="39"/>
      <c r="H434" s="2">
        <f t="shared" si="20"/>
        <v>0</v>
      </c>
      <c r="I434" s="39"/>
    </row>
    <row r="435" spans="1:9" x14ac:dyDescent="0.35">
      <c r="A435" s="2">
        <f>IF(D435=List!$A$2,List!$B$2,IF(D435=List!$A$3,List!$B$3,IF(D435=List!$A$4,List!$B$4,IF(D435=List!$A$5,List!$B$5,IF(D435=List!$A$6,List!$B$6,IF(D435=List!$A$7,List!$B$7,IF(D435=List!$A$8,List!$B$8,IF(D435=List!$A$9,List!$B$9,IF(D435=List!$A$10,List!$B$10,IF(D435=List!$A$11,List!$B$11,IF(D435=List!$A$12,List!$B$12,IF(D435=List!$A$13,List!$B$13,IF(D435=List!$A$14,List!$B$14,IF(D435=List!$A$15,List!$B$15,IF(D435=List!$A$16,List!$B$16,IF(D435=List!$A$17,List!$B$17,0))))))))))))))))</f>
        <v>0</v>
      </c>
      <c r="B435" s="10" t="str">
        <f t="shared" si="19"/>
        <v>0</v>
      </c>
      <c r="C435" s="39"/>
      <c r="D435" s="39"/>
      <c r="E435" s="39"/>
      <c r="F435" s="39"/>
      <c r="G435" s="39"/>
      <c r="H435" s="2">
        <f t="shared" si="20"/>
        <v>0</v>
      </c>
      <c r="I435" s="39"/>
    </row>
    <row r="436" spans="1:9" x14ac:dyDescent="0.35">
      <c r="A436" s="2">
        <f>IF(D436=List!$A$2,List!$B$2,IF(D436=List!$A$3,List!$B$3,IF(D436=List!$A$4,List!$B$4,IF(D436=List!$A$5,List!$B$5,IF(D436=List!$A$6,List!$B$6,IF(D436=List!$A$7,List!$B$7,IF(D436=List!$A$8,List!$B$8,IF(D436=List!$A$9,List!$B$9,IF(D436=List!$A$10,List!$B$10,IF(D436=List!$A$11,List!$B$11,IF(D436=List!$A$12,List!$B$12,IF(D436=List!$A$13,List!$B$13,IF(D436=List!$A$14,List!$B$14,IF(D436=List!$A$15,List!$B$15,IF(D436=List!$A$16,List!$B$16,IF(D436=List!$A$17,List!$B$17,0))))))))))))))))</f>
        <v>0</v>
      </c>
      <c r="B436" s="10" t="str">
        <f t="shared" si="19"/>
        <v>0</v>
      </c>
      <c r="C436" s="39"/>
      <c r="D436" s="39"/>
      <c r="E436" s="39"/>
      <c r="F436" s="39"/>
      <c r="G436" s="39"/>
      <c r="H436" s="2">
        <f t="shared" si="20"/>
        <v>0</v>
      </c>
      <c r="I436" s="39"/>
    </row>
  </sheetData>
  <autoFilter ref="A3:I167"/>
  <pageMargins left="0.7" right="0.7" top="0.75" bottom="0.75" header="0.3" footer="0.3"/>
  <pageSetup orientation="portrait" horizontalDpi="300" verticalDpi="3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>
          <x14:formula1>
            <xm:f>List!$F$3:$F$11</xm:f>
          </x14:formula1>
          <xm:sqref>D4:D104 D107:D436</xm:sqref>
        </x14:dataValidation>
        <x14:dataValidation type="list" allowBlank="1" showInputMessage="1">
          <x14:formula1>
            <xm:f>List!$D$3:$D$12</xm:f>
          </x14:formula1>
          <xm:sqref>D105:D106</xm:sqref>
        </x14:dataValidation>
        <x14:dataValidation type="list" allowBlank="1" showInputMessage="1">
          <x14:formula1>
            <xm:f>List!$D$3:$D$9</xm:f>
          </x14:formula1>
          <xm:sqref>A4:A436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/>
  <dimension ref="A2:J436"/>
  <sheetViews>
    <sheetView workbookViewId="0">
      <pane xSplit="3" ySplit="3" topLeftCell="D267" activePane="bottomRight" state="frozen"/>
      <selection pane="topRight" activeCell="B1" sqref="B1"/>
      <selection pane="bottomLeft" activeCell="A5" sqref="A5"/>
      <selection pane="bottomRight" activeCell="H280" sqref="H280"/>
    </sheetView>
  </sheetViews>
  <sheetFormatPr defaultColWidth="8.81640625" defaultRowHeight="14.5" x14ac:dyDescent="0.35"/>
  <cols>
    <col min="1" max="1" width="2.26953125" customWidth="1"/>
    <col min="2" max="2" width="7.26953125" style="46" customWidth="1"/>
    <col min="3" max="3" width="13" customWidth="1"/>
    <col min="4" max="4" width="22.81640625" customWidth="1"/>
    <col min="5" max="5" width="16.54296875" customWidth="1"/>
    <col min="6" max="6" width="14.54296875" customWidth="1"/>
    <col min="7" max="7" width="2.54296875" hidden="1" customWidth="1"/>
    <col min="8" max="8" width="15" customWidth="1"/>
    <col min="9" max="9" width="25.7265625" customWidth="1"/>
  </cols>
  <sheetData>
    <row r="2" spans="1:9" x14ac:dyDescent="0.35">
      <c r="C2" s="37" t="s">
        <v>71</v>
      </c>
    </row>
    <row r="3" spans="1:9" x14ac:dyDescent="0.35">
      <c r="A3" s="34"/>
      <c r="B3" s="34" t="s">
        <v>75</v>
      </c>
      <c r="C3" s="34" t="s">
        <v>69</v>
      </c>
      <c r="D3" s="34" t="s">
        <v>67</v>
      </c>
      <c r="E3" s="34" t="s">
        <v>54</v>
      </c>
      <c r="F3" s="34" t="s">
        <v>55</v>
      </c>
      <c r="G3" s="34"/>
      <c r="H3" s="34" t="s">
        <v>62</v>
      </c>
      <c r="I3" s="34" t="s">
        <v>100</v>
      </c>
    </row>
    <row r="4" spans="1:9" x14ac:dyDescent="0.35">
      <c r="A4" s="2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B</v>
      </c>
      <c r="B4" s="10" t="str">
        <f t="shared" ref="B4:B35" si="0">+CONCATENATE(C4,A4)</f>
        <v>43427B</v>
      </c>
      <c r="C4" s="55">
        <v>43427</v>
      </c>
      <c r="D4" s="39" t="s">
        <v>77</v>
      </c>
      <c r="E4" s="39">
        <v>20</v>
      </c>
      <c r="F4" s="39">
        <v>52</v>
      </c>
      <c r="G4" s="39"/>
      <c r="H4" s="8">
        <f>F4*E4</f>
        <v>1040</v>
      </c>
      <c r="I4" s="39" t="s">
        <v>118</v>
      </c>
    </row>
    <row r="5" spans="1:9" x14ac:dyDescent="0.35">
      <c r="A5" s="2" t="str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C</v>
      </c>
      <c r="B5" s="10" t="str">
        <f t="shared" si="0"/>
        <v>43427C</v>
      </c>
      <c r="C5" s="55">
        <v>43427</v>
      </c>
      <c r="D5" s="39" t="s">
        <v>96</v>
      </c>
      <c r="E5" s="39">
        <v>20</v>
      </c>
      <c r="F5" s="39">
        <v>53</v>
      </c>
      <c r="G5" s="39"/>
      <c r="H5" s="8">
        <f>F5*E5</f>
        <v>1060</v>
      </c>
      <c r="I5" s="39" t="s">
        <v>118</v>
      </c>
    </row>
    <row r="6" spans="1:9" x14ac:dyDescent="0.35">
      <c r="A6" s="2" t="str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F</v>
      </c>
      <c r="B6" s="10" t="str">
        <f t="shared" si="0"/>
        <v>43427F</v>
      </c>
      <c r="C6" s="55">
        <v>43427</v>
      </c>
      <c r="D6" s="39" t="s">
        <v>94</v>
      </c>
      <c r="E6" s="39">
        <v>10</v>
      </c>
      <c r="F6" s="39">
        <v>43</v>
      </c>
      <c r="G6" s="39"/>
      <c r="H6" s="8">
        <f>F6*E6</f>
        <v>430</v>
      </c>
      <c r="I6" s="39" t="s">
        <v>118</v>
      </c>
    </row>
    <row r="7" spans="1:9" x14ac:dyDescent="0.35">
      <c r="A7" s="2" t="str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B</v>
      </c>
      <c r="B7" s="10" t="str">
        <f t="shared" si="0"/>
        <v>43430B</v>
      </c>
      <c r="C7" s="55">
        <v>43430</v>
      </c>
      <c r="D7" s="39" t="s">
        <v>77</v>
      </c>
      <c r="E7" s="39">
        <v>20</v>
      </c>
      <c r="F7" s="39">
        <v>62</v>
      </c>
      <c r="G7" s="39"/>
      <c r="H7" s="8">
        <f>F7*E7</f>
        <v>1240</v>
      </c>
      <c r="I7" s="39" t="s">
        <v>118</v>
      </c>
    </row>
    <row r="8" spans="1:9" x14ac:dyDescent="0.35">
      <c r="A8" s="2" t="str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C</v>
      </c>
      <c r="B8" s="10" t="str">
        <f t="shared" si="0"/>
        <v>43430C</v>
      </c>
      <c r="C8" s="55">
        <v>43430</v>
      </c>
      <c r="D8" s="39" t="s">
        <v>96</v>
      </c>
      <c r="E8" s="39">
        <v>20</v>
      </c>
      <c r="F8" s="39">
        <v>57.5</v>
      </c>
      <c r="G8" s="39"/>
      <c r="H8" s="8">
        <f t="shared" ref="H8:H26" si="1">F8*E8</f>
        <v>1150</v>
      </c>
      <c r="I8" s="39" t="s">
        <v>118</v>
      </c>
    </row>
    <row r="9" spans="1:9" x14ac:dyDescent="0.35">
      <c r="A9" s="2" t="str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D</v>
      </c>
      <c r="B9" s="10" t="str">
        <f t="shared" si="0"/>
        <v>43430D</v>
      </c>
      <c r="C9" s="55">
        <v>43430</v>
      </c>
      <c r="D9" s="39" t="s">
        <v>63</v>
      </c>
      <c r="E9" s="39">
        <v>20</v>
      </c>
      <c r="F9" s="39">
        <v>46</v>
      </c>
      <c r="G9" s="39"/>
      <c r="H9" s="8">
        <f t="shared" si="1"/>
        <v>920</v>
      </c>
      <c r="I9" s="39" t="s">
        <v>118</v>
      </c>
    </row>
    <row r="10" spans="1:9" x14ac:dyDescent="0.35">
      <c r="A10" s="2" t="str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F</v>
      </c>
      <c r="B10" s="10" t="str">
        <f t="shared" si="0"/>
        <v>43430F</v>
      </c>
      <c r="C10" s="55">
        <v>43430</v>
      </c>
      <c r="D10" s="39" t="s">
        <v>94</v>
      </c>
      <c r="E10" s="39">
        <v>10</v>
      </c>
      <c r="F10" s="39">
        <v>38.5</v>
      </c>
      <c r="G10" s="39"/>
      <c r="H10" s="8">
        <f t="shared" si="1"/>
        <v>385</v>
      </c>
      <c r="I10" s="39" t="s">
        <v>118</v>
      </c>
    </row>
    <row r="11" spans="1:9" x14ac:dyDescent="0.35">
      <c r="A11" s="2" t="str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B</v>
      </c>
      <c r="B11" s="10" t="str">
        <f t="shared" si="0"/>
        <v>43431B</v>
      </c>
      <c r="C11" s="55">
        <v>43431</v>
      </c>
      <c r="D11" s="39" t="s">
        <v>77</v>
      </c>
      <c r="E11" s="39">
        <v>20</v>
      </c>
      <c r="F11" s="39">
        <v>43</v>
      </c>
      <c r="G11" s="39"/>
      <c r="H11" s="8">
        <f>F11*E11</f>
        <v>860</v>
      </c>
      <c r="I11" s="39" t="s">
        <v>118</v>
      </c>
    </row>
    <row r="12" spans="1:9" x14ac:dyDescent="0.35">
      <c r="A12" s="2" t="str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C</v>
      </c>
      <c r="B12" s="10" t="str">
        <f t="shared" si="0"/>
        <v>43431C</v>
      </c>
      <c r="C12" s="55">
        <v>43431</v>
      </c>
      <c r="D12" s="39" t="s">
        <v>96</v>
      </c>
      <c r="E12" s="39">
        <v>20</v>
      </c>
      <c r="F12" s="39">
        <v>50</v>
      </c>
      <c r="G12" s="39"/>
      <c r="H12" s="8">
        <f t="shared" si="1"/>
        <v>1000</v>
      </c>
      <c r="I12" s="39" t="s">
        <v>118</v>
      </c>
    </row>
    <row r="13" spans="1:9" x14ac:dyDescent="0.35">
      <c r="A13" s="2" t="str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D</v>
      </c>
      <c r="B13" s="10" t="str">
        <f t="shared" si="0"/>
        <v>43431D</v>
      </c>
      <c r="C13" s="55">
        <v>43431</v>
      </c>
      <c r="D13" s="39" t="s">
        <v>63</v>
      </c>
      <c r="E13" s="39">
        <v>20</v>
      </c>
      <c r="F13" s="39">
        <v>43</v>
      </c>
      <c r="G13" s="39"/>
      <c r="H13" s="8">
        <f t="shared" si="1"/>
        <v>860</v>
      </c>
      <c r="I13" s="39" t="s">
        <v>118</v>
      </c>
    </row>
    <row r="14" spans="1:9" x14ac:dyDescent="0.35">
      <c r="A14" s="2" t="str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F</v>
      </c>
      <c r="B14" s="10" t="str">
        <f t="shared" si="0"/>
        <v>43431F</v>
      </c>
      <c r="C14" s="55">
        <v>43431</v>
      </c>
      <c r="D14" s="39" t="s">
        <v>94</v>
      </c>
      <c r="E14" s="39">
        <v>10</v>
      </c>
      <c r="F14" s="39">
        <v>38</v>
      </c>
      <c r="G14" s="39"/>
      <c r="H14" s="8">
        <f t="shared" si="1"/>
        <v>380</v>
      </c>
      <c r="I14" s="39" t="s">
        <v>118</v>
      </c>
    </row>
    <row r="15" spans="1:9" x14ac:dyDescent="0.35">
      <c r="A15" s="2" t="str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H</v>
      </c>
      <c r="B15" s="10" t="str">
        <f t="shared" si="0"/>
        <v>43431H</v>
      </c>
      <c r="C15" s="55">
        <v>43431</v>
      </c>
      <c r="D15" s="39" t="s">
        <v>97</v>
      </c>
      <c r="E15" s="39">
        <v>20</v>
      </c>
      <c r="F15" s="39">
        <v>16.600000000000001</v>
      </c>
      <c r="G15" s="39"/>
      <c r="H15" s="8">
        <f t="shared" si="1"/>
        <v>332</v>
      </c>
      <c r="I15" s="39" t="s">
        <v>118</v>
      </c>
    </row>
    <row r="16" spans="1:9" x14ac:dyDescent="0.35">
      <c r="A16" s="2" t="str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I</v>
      </c>
      <c r="B16" s="10" t="str">
        <f t="shared" si="0"/>
        <v>43431I</v>
      </c>
      <c r="C16" s="55">
        <v>43431</v>
      </c>
      <c r="D16" s="39" t="s">
        <v>98</v>
      </c>
      <c r="E16" s="39">
        <v>20</v>
      </c>
      <c r="F16" s="39">
        <v>9.6</v>
      </c>
      <c r="G16" s="39"/>
      <c r="H16" s="8">
        <f t="shared" si="1"/>
        <v>192</v>
      </c>
      <c r="I16" s="39" t="s">
        <v>118</v>
      </c>
    </row>
    <row r="17" spans="1:9" x14ac:dyDescent="0.35">
      <c r="A17" s="2" t="str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B</v>
      </c>
      <c r="B17" s="10" t="str">
        <f t="shared" si="0"/>
        <v>43432B</v>
      </c>
      <c r="C17" s="55">
        <v>43432</v>
      </c>
      <c r="D17" s="39" t="s">
        <v>77</v>
      </c>
      <c r="E17" s="39">
        <v>20</v>
      </c>
      <c r="F17" s="39">
        <v>54.5</v>
      </c>
      <c r="G17" s="39"/>
      <c r="H17" s="8">
        <f t="shared" si="1"/>
        <v>1090</v>
      </c>
      <c r="I17" s="39" t="s">
        <v>118</v>
      </c>
    </row>
    <row r="18" spans="1:9" x14ac:dyDescent="0.35">
      <c r="A18" s="2" t="str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C</v>
      </c>
      <c r="B18" s="10" t="str">
        <f t="shared" si="0"/>
        <v>43432C</v>
      </c>
      <c r="C18" s="55">
        <v>43432</v>
      </c>
      <c r="D18" s="39" t="s">
        <v>96</v>
      </c>
      <c r="E18" s="39">
        <v>20</v>
      </c>
      <c r="F18" s="39">
        <v>46</v>
      </c>
      <c r="G18" s="39"/>
      <c r="H18" s="8">
        <f t="shared" si="1"/>
        <v>920</v>
      </c>
      <c r="I18" s="39" t="s">
        <v>118</v>
      </c>
    </row>
    <row r="19" spans="1:9" x14ac:dyDescent="0.35">
      <c r="A19" s="2" t="str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D</v>
      </c>
      <c r="B19" s="10" t="str">
        <f t="shared" si="0"/>
        <v>43432D</v>
      </c>
      <c r="C19" s="55">
        <v>43432</v>
      </c>
      <c r="D19" s="39" t="s">
        <v>63</v>
      </c>
      <c r="E19" s="39">
        <v>20</v>
      </c>
      <c r="F19" s="39">
        <v>44.5</v>
      </c>
      <c r="G19" s="39"/>
      <c r="H19" s="8">
        <f t="shared" si="1"/>
        <v>890</v>
      </c>
      <c r="I19" s="39" t="s">
        <v>118</v>
      </c>
    </row>
    <row r="20" spans="1:9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F</v>
      </c>
      <c r="B20" s="10" t="str">
        <f t="shared" si="0"/>
        <v>43432F</v>
      </c>
      <c r="C20" s="55">
        <v>43432</v>
      </c>
      <c r="D20" s="39" t="s">
        <v>94</v>
      </c>
      <c r="E20" s="39">
        <v>10</v>
      </c>
      <c r="F20" s="39">
        <v>38.5</v>
      </c>
      <c r="G20" s="39"/>
      <c r="H20" s="8">
        <f t="shared" si="1"/>
        <v>385</v>
      </c>
      <c r="I20" s="39" t="s">
        <v>118</v>
      </c>
    </row>
    <row r="21" spans="1:9" x14ac:dyDescent="0.35">
      <c r="A21" s="2" t="str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B</v>
      </c>
      <c r="B21" s="10" t="str">
        <f t="shared" si="0"/>
        <v>43433B</v>
      </c>
      <c r="C21" s="55">
        <v>43433</v>
      </c>
      <c r="D21" s="39" t="s">
        <v>77</v>
      </c>
      <c r="E21" s="39">
        <v>20</v>
      </c>
      <c r="F21" s="39">
        <v>52</v>
      </c>
      <c r="G21" s="39"/>
      <c r="H21" s="8">
        <f t="shared" si="1"/>
        <v>1040</v>
      </c>
      <c r="I21" s="39" t="s">
        <v>118</v>
      </c>
    </row>
    <row r="22" spans="1:9" x14ac:dyDescent="0.35">
      <c r="A22" s="2" t="str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C</v>
      </c>
      <c r="B22" s="10" t="str">
        <f t="shared" si="0"/>
        <v>43433C</v>
      </c>
      <c r="C22" s="55">
        <v>43433</v>
      </c>
      <c r="D22" s="39" t="s">
        <v>96</v>
      </c>
      <c r="E22" s="39">
        <v>20</v>
      </c>
      <c r="F22" s="39">
        <v>53</v>
      </c>
      <c r="G22" s="39"/>
      <c r="H22" s="8">
        <f t="shared" si="1"/>
        <v>1060</v>
      </c>
      <c r="I22" s="39" t="s">
        <v>118</v>
      </c>
    </row>
    <row r="23" spans="1:9" x14ac:dyDescent="0.35">
      <c r="A23" s="2" t="str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D</v>
      </c>
      <c r="B23" s="10" t="str">
        <f t="shared" si="0"/>
        <v>43433D</v>
      </c>
      <c r="C23" s="55">
        <v>43433</v>
      </c>
      <c r="D23" s="39" t="s">
        <v>63</v>
      </c>
      <c r="E23" s="39">
        <v>20</v>
      </c>
      <c r="F23" s="39">
        <v>48</v>
      </c>
      <c r="G23" s="39"/>
      <c r="H23" s="8">
        <f t="shared" si="1"/>
        <v>960</v>
      </c>
      <c r="I23" s="39" t="s">
        <v>118</v>
      </c>
    </row>
    <row r="24" spans="1:9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F</v>
      </c>
      <c r="B24" s="10" t="str">
        <f t="shared" si="0"/>
        <v>43433F</v>
      </c>
      <c r="C24" s="55">
        <v>43433</v>
      </c>
      <c r="D24" s="39" t="s">
        <v>94</v>
      </c>
      <c r="E24" s="39">
        <v>10</v>
      </c>
      <c r="F24" s="39">
        <v>35.5</v>
      </c>
      <c r="G24" s="39"/>
      <c r="H24" s="8">
        <f t="shared" si="1"/>
        <v>355</v>
      </c>
      <c r="I24" s="39" t="s">
        <v>118</v>
      </c>
    </row>
    <row r="25" spans="1:9" x14ac:dyDescent="0.35">
      <c r="A25" s="2" t="str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H</v>
      </c>
      <c r="B25" s="10" t="str">
        <f t="shared" si="0"/>
        <v>43433H</v>
      </c>
      <c r="C25" s="55">
        <v>43433</v>
      </c>
      <c r="D25" s="39" t="s">
        <v>97</v>
      </c>
      <c r="E25" s="39">
        <v>5</v>
      </c>
      <c r="F25" s="39">
        <v>64</v>
      </c>
      <c r="G25" s="39"/>
      <c r="H25" s="8">
        <f t="shared" si="1"/>
        <v>320</v>
      </c>
      <c r="I25" s="39" t="s">
        <v>118</v>
      </c>
    </row>
    <row r="26" spans="1:9" x14ac:dyDescent="0.35">
      <c r="A26" s="2" t="str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I</v>
      </c>
      <c r="B26" s="10" t="str">
        <f t="shared" si="0"/>
        <v>43433I</v>
      </c>
      <c r="C26" s="55">
        <v>43433</v>
      </c>
      <c r="D26" s="39" t="s">
        <v>98</v>
      </c>
      <c r="E26" s="39">
        <v>4</v>
      </c>
      <c r="F26" s="39">
        <v>46</v>
      </c>
      <c r="G26" s="39"/>
      <c r="H26" s="8">
        <f t="shared" si="1"/>
        <v>184</v>
      </c>
      <c r="I26" s="39" t="s">
        <v>118</v>
      </c>
    </row>
    <row r="27" spans="1:9" x14ac:dyDescent="0.35">
      <c r="A27" s="2" t="str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G</v>
      </c>
      <c r="B27" s="10" t="str">
        <f t="shared" si="0"/>
        <v>43434G</v>
      </c>
      <c r="C27" s="55">
        <v>43434</v>
      </c>
      <c r="D27" s="57" t="s">
        <v>95</v>
      </c>
      <c r="E27" s="39">
        <v>10</v>
      </c>
      <c r="F27" s="39">
        <v>34</v>
      </c>
      <c r="G27" s="39"/>
      <c r="H27" s="8">
        <f t="shared" ref="H27:H72" si="2">F27*E27</f>
        <v>340</v>
      </c>
      <c r="I27" s="39" t="s">
        <v>118</v>
      </c>
    </row>
    <row r="28" spans="1:9" x14ac:dyDescent="0.35">
      <c r="A28" s="2" t="str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H</v>
      </c>
      <c r="B28" s="10" t="str">
        <f t="shared" si="0"/>
        <v>43434H</v>
      </c>
      <c r="C28" s="55">
        <v>43434</v>
      </c>
      <c r="D28" s="57" t="s">
        <v>97</v>
      </c>
      <c r="E28" s="39">
        <v>5</v>
      </c>
      <c r="F28" s="39">
        <v>73</v>
      </c>
      <c r="G28" s="39"/>
      <c r="H28" s="8">
        <f t="shared" si="2"/>
        <v>365</v>
      </c>
      <c r="I28" s="39" t="s">
        <v>118</v>
      </c>
    </row>
    <row r="29" spans="1:9" x14ac:dyDescent="0.35">
      <c r="A29" s="2" t="str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I</v>
      </c>
      <c r="B29" s="10" t="str">
        <f t="shared" si="0"/>
        <v>43434I</v>
      </c>
      <c r="C29" s="55">
        <v>43434</v>
      </c>
      <c r="D29" s="57" t="s">
        <v>98</v>
      </c>
      <c r="E29" s="39">
        <v>6</v>
      </c>
      <c r="F29" s="39">
        <v>58</v>
      </c>
      <c r="G29" s="39"/>
      <c r="H29" s="8">
        <f t="shared" si="2"/>
        <v>348</v>
      </c>
      <c r="I29" s="39" t="s">
        <v>118</v>
      </c>
    </row>
    <row r="30" spans="1:9" x14ac:dyDescent="0.35">
      <c r="A30" s="2" t="str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B</v>
      </c>
      <c r="B30" s="10" t="str">
        <f t="shared" si="0"/>
        <v>43437B</v>
      </c>
      <c r="C30" s="55">
        <v>43437</v>
      </c>
      <c r="D30" s="57" t="s">
        <v>77</v>
      </c>
      <c r="E30" s="39">
        <v>20</v>
      </c>
      <c r="F30" s="39">
        <v>33.5</v>
      </c>
      <c r="G30" s="39"/>
      <c r="H30" s="8">
        <f t="shared" si="2"/>
        <v>670</v>
      </c>
      <c r="I30" s="39" t="s">
        <v>117</v>
      </c>
    </row>
    <row r="31" spans="1:9" x14ac:dyDescent="0.35">
      <c r="A31" s="2" t="str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C</v>
      </c>
      <c r="B31" s="10" t="str">
        <f t="shared" si="0"/>
        <v>43437C</v>
      </c>
      <c r="C31" s="55">
        <v>43437</v>
      </c>
      <c r="D31" s="39" t="s">
        <v>96</v>
      </c>
      <c r="E31" s="39">
        <v>20</v>
      </c>
      <c r="F31" s="39">
        <v>47.5</v>
      </c>
      <c r="G31" s="39"/>
      <c r="H31" s="8">
        <f t="shared" si="2"/>
        <v>950</v>
      </c>
      <c r="I31" s="39" t="s">
        <v>116</v>
      </c>
    </row>
    <row r="32" spans="1:9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D</v>
      </c>
      <c r="B32" s="10" t="str">
        <f t="shared" si="0"/>
        <v>43437D</v>
      </c>
      <c r="C32" s="55">
        <v>43437</v>
      </c>
      <c r="D32" s="39" t="s">
        <v>63</v>
      </c>
      <c r="E32" s="39">
        <v>20</v>
      </c>
      <c r="F32" s="39">
        <v>41</v>
      </c>
      <c r="G32" s="39"/>
      <c r="H32" s="8">
        <f t="shared" si="2"/>
        <v>820</v>
      </c>
      <c r="I32" s="39" t="s">
        <v>116</v>
      </c>
    </row>
    <row r="33" spans="1:9" x14ac:dyDescent="0.35">
      <c r="A33" s="2" t="str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G</v>
      </c>
      <c r="B33" s="10" t="str">
        <f t="shared" si="0"/>
        <v>43437G</v>
      </c>
      <c r="C33" s="55">
        <v>43437</v>
      </c>
      <c r="D33" s="39" t="s">
        <v>95</v>
      </c>
      <c r="E33" s="39">
        <v>10</v>
      </c>
      <c r="F33" s="39">
        <v>31</v>
      </c>
      <c r="G33" s="39"/>
      <c r="H33" s="8">
        <f t="shared" si="2"/>
        <v>310</v>
      </c>
      <c r="I33" s="39" t="s">
        <v>117</v>
      </c>
    </row>
    <row r="34" spans="1:9" x14ac:dyDescent="0.35">
      <c r="A34" s="2" t="str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H</v>
      </c>
      <c r="B34" s="10" t="str">
        <f t="shared" si="0"/>
        <v>43437H</v>
      </c>
      <c r="C34" s="55">
        <v>43437</v>
      </c>
      <c r="D34" s="39" t="s">
        <v>97</v>
      </c>
      <c r="E34" s="39">
        <v>5</v>
      </c>
      <c r="F34" s="39">
        <v>82</v>
      </c>
      <c r="G34" s="39"/>
      <c r="H34" s="8">
        <f t="shared" si="2"/>
        <v>410</v>
      </c>
      <c r="I34" s="39" t="s">
        <v>117</v>
      </c>
    </row>
    <row r="35" spans="1:9" x14ac:dyDescent="0.35">
      <c r="A35" s="2" t="str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I</v>
      </c>
      <c r="B35" s="10" t="str">
        <f t="shared" si="0"/>
        <v>43437I</v>
      </c>
      <c r="C35" s="55">
        <v>43437</v>
      </c>
      <c r="D35" s="39" t="s">
        <v>98</v>
      </c>
      <c r="E35" s="39">
        <v>4</v>
      </c>
      <c r="F35" s="39">
        <v>63</v>
      </c>
      <c r="G35" s="39"/>
      <c r="H35" s="8">
        <f t="shared" si="2"/>
        <v>252</v>
      </c>
      <c r="I35" s="39" t="s">
        <v>117</v>
      </c>
    </row>
    <row r="36" spans="1:9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B</v>
      </c>
      <c r="B36" s="10" t="str">
        <f t="shared" ref="B36:B67" si="3">+CONCATENATE(C36,A36)</f>
        <v>43439B</v>
      </c>
      <c r="C36" s="55">
        <v>43439</v>
      </c>
      <c r="D36" s="39" t="s">
        <v>77</v>
      </c>
      <c r="E36" s="39">
        <v>20</v>
      </c>
      <c r="F36" s="39">
        <v>36</v>
      </c>
      <c r="G36" s="39"/>
      <c r="H36" s="8">
        <f t="shared" si="2"/>
        <v>720</v>
      </c>
      <c r="I36" s="39" t="s">
        <v>117</v>
      </c>
    </row>
    <row r="37" spans="1:9" x14ac:dyDescent="0.35">
      <c r="A37" s="2" t="str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C</v>
      </c>
      <c r="B37" s="10" t="str">
        <f t="shared" si="3"/>
        <v>43439C</v>
      </c>
      <c r="C37" s="55">
        <v>43439</v>
      </c>
      <c r="D37" s="39" t="s">
        <v>96</v>
      </c>
      <c r="E37" s="39">
        <v>20</v>
      </c>
      <c r="F37" s="39">
        <v>43</v>
      </c>
      <c r="G37" s="39"/>
      <c r="H37" s="8">
        <f t="shared" si="2"/>
        <v>860</v>
      </c>
      <c r="I37" s="39" t="s">
        <v>117</v>
      </c>
    </row>
    <row r="38" spans="1:9" x14ac:dyDescent="0.35">
      <c r="A38" s="2" t="str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D</v>
      </c>
      <c r="B38" s="10" t="str">
        <f t="shared" si="3"/>
        <v>43439D</v>
      </c>
      <c r="C38" s="55">
        <v>43439</v>
      </c>
      <c r="D38" s="39" t="s">
        <v>63</v>
      </c>
      <c r="E38" s="39">
        <v>20</v>
      </c>
      <c r="F38" s="39">
        <v>31</v>
      </c>
      <c r="G38" s="39"/>
      <c r="H38" s="8">
        <f t="shared" si="2"/>
        <v>620</v>
      </c>
      <c r="I38" s="39" t="s">
        <v>117</v>
      </c>
    </row>
    <row r="39" spans="1:9" x14ac:dyDescent="0.35">
      <c r="A39" s="2" t="str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G</v>
      </c>
      <c r="B39" s="10" t="str">
        <f t="shared" si="3"/>
        <v>43439G</v>
      </c>
      <c r="C39" s="55">
        <v>43439</v>
      </c>
      <c r="D39" s="39" t="s">
        <v>95</v>
      </c>
      <c r="E39" s="39">
        <v>10</v>
      </c>
      <c r="F39" s="39">
        <v>33.5</v>
      </c>
      <c r="G39" s="39"/>
      <c r="H39" s="8">
        <f t="shared" si="2"/>
        <v>335</v>
      </c>
      <c r="I39" s="39" t="s">
        <v>117</v>
      </c>
    </row>
    <row r="40" spans="1:9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H</v>
      </c>
      <c r="B40" s="10" t="str">
        <f t="shared" si="3"/>
        <v>43439H</v>
      </c>
      <c r="C40" s="55">
        <v>43439</v>
      </c>
      <c r="D40" s="39" t="s">
        <v>97</v>
      </c>
      <c r="E40" s="39">
        <v>5</v>
      </c>
      <c r="F40" s="39">
        <v>76</v>
      </c>
      <c r="G40" s="39"/>
      <c r="H40" s="8">
        <f t="shared" si="2"/>
        <v>380</v>
      </c>
      <c r="I40" s="39" t="s">
        <v>117</v>
      </c>
    </row>
    <row r="41" spans="1:9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I</v>
      </c>
      <c r="B41" s="10" t="str">
        <f t="shared" si="3"/>
        <v>43439I</v>
      </c>
      <c r="C41" s="55">
        <v>43439</v>
      </c>
      <c r="D41" s="39" t="s">
        <v>98</v>
      </c>
      <c r="E41" s="39">
        <v>4</v>
      </c>
      <c r="F41" s="39">
        <v>58</v>
      </c>
      <c r="G41" s="39"/>
      <c r="H41" s="8">
        <f t="shared" si="2"/>
        <v>232</v>
      </c>
      <c r="I41" s="39" t="s">
        <v>117</v>
      </c>
    </row>
    <row r="42" spans="1:9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B</v>
      </c>
      <c r="B42" s="10" t="str">
        <f t="shared" si="3"/>
        <v>43441B</v>
      </c>
      <c r="C42" s="55">
        <v>43441</v>
      </c>
      <c r="D42" s="39" t="s">
        <v>77</v>
      </c>
      <c r="E42" s="39">
        <v>20</v>
      </c>
      <c r="F42" s="39">
        <v>45.5</v>
      </c>
      <c r="G42" s="39"/>
      <c r="H42" s="8">
        <f t="shared" si="2"/>
        <v>910</v>
      </c>
      <c r="I42" s="39" t="s">
        <v>121</v>
      </c>
    </row>
    <row r="43" spans="1:9" x14ac:dyDescent="0.35">
      <c r="A43" s="2" t="str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C</v>
      </c>
      <c r="B43" s="10" t="str">
        <f t="shared" si="3"/>
        <v>43441C</v>
      </c>
      <c r="C43" s="55">
        <v>43441</v>
      </c>
      <c r="D43" s="39" t="s">
        <v>96</v>
      </c>
      <c r="E43" s="39">
        <v>20</v>
      </c>
      <c r="F43" s="39">
        <v>38.5</v>
      </c>
      <c r="G43" s="39"/>
      <c r="H43" s="8">
        <f t="shared" si="2"/>
        <v>770</v>
      </c>
      <c r="I43" s="39" t="s">
        <v>121</v>
      </c>
    </row>
    <row r="44" spans="1:9" x14ac:dyDescent="0.35">
      <c r="A44" s="2" t="str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D</v>
      </c>
      <c r="B44" s="10" t="str">
        <f t="shared" si="3"/>
        <v>43441D</v>
      </c>
      <c r="C44" s="55">
        <v>43441</v>
      </c>
      <c r="D44" s="39" t="s">
        <v>63</v>
      </c>
      <c r="E44" s="39">
        <v>20</v>
      </c>
      <c r="F44" s="39">
        <v>40</v>
      </c>
      <c r="G44" s="39"/>
      <c r="H44" s="8">
        <f t="shared" si="2"/>
        <v>800</v>
      </c>
      <c r="I44" s="39" t="s">
        <v>121</v>
      </c>
    </row>
    <row r="45" spans="1:9" x14ac:dyDescent="0.35">
      <c r="A45" s="2" t="str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G</v>
      </c>
      <c r="B45" s="10" t="str">
        <f t="shared" si="3"/>
        <v>43441G</v>
      </c>
      <c r="C45" s="55">
        <v>43441</v>
      </c>
      <c r="D45" s="39" t="s">
        <v>95</v>
      </c>
      <c r="E45" s="39">
        <v>10</v>
      </c>
      <c r="F45" s="39">
        <v>31.5</v>
      </c>
      <c r="G45" s="39"/>
      <c r="H45" s="8">
        <f t="shared" si="2"/>
        <v>315</v>
      </c>
      <c r="I45" s="39" t="s">
        <v>121</v>
      </c>
    </row>
    <row r="46" spans="1:9" x14ac:dyDescent="0.35">
      <c r="A46" s="2" t="str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H</v>
      </c>
      <c r="B46" s="10" t="str">
        <f t="shared" si="3"/>
        <v>43441H</v>
      </c>
      <c r="C46" s="55">
        <v>43441</v>
      </c>
      <c r="D46" s="39" t="s">
        <v>97</v>
      </c>
      <c r="E46" s="39">
        <v>6</v>
      </c>
      <c r="F46" s="39">
        <v>85</v>
      </c>
      <c r="G46" s="39"/>
      <c r="H46" s="8">
        <f t="shared" si="2"/>
        <v>510</v>
      </c>
      <c r="I46" s="39" t="s">
        <v>121</v>
      </c>
    </row>
    <row r="47" spans="1:9" x14ac:dyDescent="0.35">
      <c r="A47" s="2" t="str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I</v>
      </c>
      <c r="B47" s="10" t="str">
        <f t="shared" si="3"/>
        <v>43441I</v>
      </c>
      <c r="C47" s="55">
        <v>43441</v>
      </c>
      <c r="D47" s="39" t="s">
        <v>98</v>
      </c>
      <c r="E47" s="39">
        <v>5</v>
      </c>
      <c r="F47" s="39">
        <v>95</v>
      </c>
      <c r="G47" s="39"/>
      <c r="H47" s="8">
        <f t="shared" si="2"/>
        <v>475</v>
      </c>
      <c r="I47" s="39" t="s">
        <v>121</v>
      </c>
    </row>
    <row r="48" spans="1:9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B</v>
      </c>
      <c r="B48" s="10" t="str">
        <f t="shared" si="3"/>
        <v>43447B</v>
      </c>
      <c r="C48" s="55">
        <v>43447</v>
      </c>
      <c r="D48" s="39" t="s">
        <v>77</v>
      </c>
      <c r="E48" s="39">
        <v>20</v>
      </c>
      <c r="F48" s="39">
        <v>47.5</v>
      </c>
      <c r="G48" s="39"/>
      <c r="H48" s="8">
        <f t="shared" si="2"/>
        <v>950</v>
      </c>
      <c r="I48" s="39" t="s">
        <v>116</v>
      </c>
    </row>
    <row r="49" spans="1:9" x14ac:dyDescent="0.35">
      <c r="A49" s="2" t="str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G</v>
      </c>
      <c r="B49" s="10" t="str">
        <f t="shared" si="3"/>
        <v>43447G</v>
      </c>
      <c r="C49" s="55">
        <v>43447</v>
      </c>
      <c r="D49" s="39" t="s">
        <v>95</v>
      </c>
      <c r="E49" s="39">
        <v>10</v>
      </c>
      <c r="F49" s="39">
        <v>34.5</v>
      </c>
      <c r="G49" s="39"/>
      <c r="H49" s="8">
        <f t="shared" si="2"/>
        <v>345</v>
      </c>
      <c r="I49" s="39" t="s">
        <v>116</v>
      </c>
    </row>
    <row r="50" spans="1:9" x14ac:dyDescent="0.35">
      <c r="A50" s="2" t="str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I</v>
      </c>
      <c r="B50" s="10" t="str">
        <f t="shared" si="3"/>
        <v>43447I</v>
      </c>
      <c r="C50" s="55">
        <v>43447</v>
      </c>
      <c r="D50" s="39" t="s">
        <v>98</v>
      </c>
      <c r="E50" s="39">
        <v>10</v>
      </c>
      <c r="F50" s="39">
        <v>54.5</v>
      </c>
      <c r="G50" s="39"/>
      <c r="H50" s="8">
        <f t="shared" si="2"/>
        <v>545</v>
      </c>
      <c r="I50" s="39" t="s">
        <v>116</v>
      </c>
    </row>
    <row r="51" spans="1:9" x14ac:dyDescent="0.35">
      <c r="A51" s="2" t="str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B</v>
      </c>
      <c r="B51" s="10" t="str">
        <f t="shared" si="3"/>
        <v>43454B</v>
      </c>
      <c r="C51" s="55">
        <v>43454</v>
      </c>
      <c r="D51" s="39" t="s">
        <v>77</v>
      </c>
      <c r="E51" s="39">
        <v>20</v>
      </c>
      <c r="F51" s="39">
        <v>77</v>
      </c>
      <c r="G51" s="39"/>
      <c r="H51" s="8">
        <f t="shared" si="2"/>
        <v>1540</v>
      </c>
      <c r="I51" s="39" t="s">
        <v>121</v>
      </c>
    </row>
    <row r="52" spans="1:9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G</v>
      </c>
      <c r="B52" s="10" t="str">
        <f t="shared" si="3"/>
        <v>43454G</v>
      </c>
      <c r="C52" s="55">
        <v>43454</v>
      </c>
      <c r="D52" s="39" t="s">
        <v>95</v>
      </c>
      <c r="E52" s="39">
        <v>10</v>
      </c>
      <c r="F52" s="39">
        <v>39</v>
      </c>
      <c r="G52" s="39"/>
      <c r="H52" s="8">
        <f t="shared" si="2"/>
        <v>390</v>
      </c>
      <c r="I52" s="39" t="s">
        <v>121</v>
      </c>
    </row>
    <row r="53" spans="1:9" x14ac:dyDescent="0.35">
      <c r="A53" s="2" t="str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I</v>
      </c>
      <c r="B53" s="10" t="str">
        <f t="shared" si="3"/>
        <v>43454I</v>
      </c>
      <c r="C53" s="55">
        <v>43454</v>
      </c>
      <c r="D53" s="39" t="s">
        <v>98</v>
      </c>
      <c r="E53" s="39">
        <v>4</v>
      </c>
      <c r="F53" s="39">
        <v>63</v>
      </c>
      <c r="G53" s="39"/>
      <c r="H53" s="8">
        <f t="shared" si="2"/>
        <v>252</v>
      </c>
      <c r="I53" s="39" t="s">
        <v>121</v>
      </c>
    </row>
    <row r="54" spans="1:9" x14ac:dyDescent="0.35">
      <c r="A54" s="2" t="str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B</v>
      </c>
      <c r="B54" s="10" t="str">
        <f t="shared" si="3"/>
        <v>43472B</v>
      </c>
      <c r="C54" s="55">
        <v>43472</v>
      </c>
      <c r="D54" s="39" t="s">
        <v>77</v>
      </c>
      <c r="E54" s="39">
        <v>20</v>
      </c>
      <c r="F54" s="39">
        <v>48</v>
      </c>
      <c r="G54" s="39"/>
      <c r="H54" s="8">
        <f t="shared" si="2"/>
        <v>960</v>
      </c>
      <c r="I54" s="39" t="s">
        <v>117</v>
      </c>
    </row>
    <row r="55" spans="1:9" x14ac:dyDescent="0.35">
      <c r="A55" s="2" t="str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G</v>
      </c>
      <c r="B55" s="10" t="str">
        <f t="shared" si="3"/>
        <v>43472G</v>
      </c>
      <c r="C55" s="55">
        <v>43472</v>
      </c>
      <c r="D55" s="39" t="s">
        <v>95</v>
      </c>
      <c r="E55" s="39">
        <v>10</v>
      </c>
      <c r="F55" s="39">
        <v>38.5</v>
      </c>
      <c r="G55" s="39"/>
      <c r="H55" s="8">
        <f t="shared" si="2"/>
        <v>385</v>
      </c>
      <c r="I55" s="39" t="s">
        <v>117</v>
      </c>
    </row>
    <row r="56" spans="1:9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I</v>
      </c>
      <c r="B56" s="10" t="str">
        <f t="shared" si="3"/>
        <v>43472I</v>
      </c>
      <c r="C56" s="55">
        <v>43472</v>
      </c>
      <c r="D56" s="39" t="s">
        <v>98</v>
      </c>
      <c r="E56" s="39">
        <v>10</v>
      </c>
      <c r="F56" s="39">
        <v>55</v>
      </c>
      <c r="G56" s="39"/>
      <c r="H56" s="8">
        <f t="shared" si="2"/>
        <v>550</v>
      </c>
      <c r="I56" s="39" t="s">
        <v>117</v>
      </c>
    </row>
    <row r="57" spans="1:9" x14ac:dyDescent="0.35">
      <c r="A57" s="2" t="str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B</v>
      </c>
      <c r="B57" s="10" t="str">
        <f t="shared" si="3"/>
        <v>43474B</v>
      </c>
      <c r="C57" s="55">
        <v>43474</v>
      </c>
      <c r="D57" s="39" t="s">
        <v>77</v>
      </c>
      <c r="E57" s="39">
        <v>20</v>
      </c>
      <c r="F57" s="39">
        <v>48.5</v>
      </c>
      <c r="G57" s="39"/>
      <c r="H57" s="8">
        <f>F57*E57</f>
        <v>970</v>
      </c>
      <c r="I57" s="39" t="s">
        <v>117</v>
      </c>
    </row>
    <row r="58" spans="1:9" x14ac:dyDescent="0.35">
      <c r="A58" s="2" t="str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C</v>
      </c>
      <c r="B58" s="10" t="str">
        <f t="shared" si="3"/>
        <v>43474C</v>
      </c>
      <c r="C58" s="55">
        <v>43474</v>
      </c>
      <c r="D58" s="39" t="s">
        <v>96</v>
      </c>
      <c r="E58" s="39">
        <v>20</v>
      </c>
      <c r="F58" s="39">
        <v>48.5</v>
      </c>
      <c r="G58" s="39"/>
      <c r="H58" s="8">
        <f t="shared" si="2"/>
        <v>970</v>
      </c>
      <c r="I58" s="39" t="s">
        <v>117</v>
      </c>
    </row>
    <row r="59" spans="1:9" x14ac:dyDescent="0.35">
      <c r="A59" s="2" t="str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D</v>
      </c>
      <c r="B59" s="10" t="str">
        <f t="shared" si="3"/>
        <v>43474D</v>
      </c>
      <c r="C59" s="55">
        <v>43474</v>
      </c>
      <c r="D59" s="39" t="s">
        <v>63</v>
      </c>
      <c r="E59" s="39">
        <v>20</v>
      </c>
      <c r="F59" s="39">
        <v>43.5</v>
      </c>
      <c r="G59" s="39"/>
      <c r="H59" s="8">
        <f t="shared" si="2"/>
        <v>870</v>
      </c>
      <c r="I59" s="39" t="s">
        <v>117</v>
      </c>
    </row>
    <row r="60" spans="1:9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E</v>
      </c>
      <c r="B60" s="10" t="str">
        <f t="shared" si="3"/>
        <v>43474E</v>
      </c>
      <c r="C60" s="55">
        <v>43474</v>
      </c>
      <c r="D60" s="39" t="s">
        <v>159</v>
      </c>
      <c r="E60" s="39">
        <v>10</v>
      </c>
      <c r="F60" s="39">
        <v>44</v>
      </c>
      <c r="G60" s="39"/>
      <c r="H60" s="8">
        <f t="shared" si="2"/>
        <v>440</v>
      </c>
      <c r="I60" s="39" t="s">
        <v>117</v>
      </c>
    </row>
    <row r="61" spans="1:9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G</v>
      </c>
      <c r="B61" s="10" t="str">
        <f t="shared" si="3"/>
        <v>43474G</v>
      </c>
      <c r="C61" s="55">
        <v>43474</v>
      </c>
      <c r="D61" s="39" t="s">
        <v>95</v>
      </c>
      <c r="E61" s="39">
        <v>10</v>
      </c>
      <c r="F61" s="39">
        <v>37.5</v>
      </c>
      <c r="G61" s="39"/>
      <c r="H61" s="8">
        <f t="shared" si="2"/>
        <v>375</v>
      </c>
      <c r="I61" s="39" t="s">
        <v>117</v>
      </c>
    </row>
    <row r="62" spans="1:9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H</v>
      </c>
      <c r="B62" s="10" t="str">
        <f t="shared" si="3"/>
        <v>43474H</v>
      </c>
      <c r="C62" s="55">
        <v>43474</v>
      </c>
      <c r="D62" s="39" t="s">
        <v>97</v>
      </c>
      <c r="E62" s="39">
        <v>6</v>
      </c>
      <c r="F62" s="39">
        <v>102</v>
      </c>
      <c r="G62" s="39"/>
      <c r="H62" s="8">
        <f t="shared" si="2"/>
        <v>612</v>
      </c>
      <c r="I62" s="39" t="s">
        <v>117</v>
      </c>
    </row>
    <row r="63" spans="1:9" x14ac:dyDescent="0.35">
      <c r="A63" s="2" t="str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I</v>
      </c>
      <c r="B63" s="10" t="str">
        <f t="shared" si="3"/>
        <v>43474I</v>
      </c>
      <c r="C63" s="55">
        <v>43474</v>
      </c>
      <c r="D63" s="39" t="s">
        <v>98</v>
      </c>
      <c r="E63" s="39">
        <v>10</v>
      </c>
      <c r="F63" s="39">
        <v>51.5</v>
      </c>
      <c r="G63" s="39"/>
      <c r="H63" s="8">
        <f t="shared" si="2"/>
        <v>515</v>
      </c>
      <c r="I63" s="39" t="s">
        <v>117</v>
      </c>
    </row>
    <row r="64" spans="1:9" x14ac:dyDescent="0.35">
      <c r="A64" s="2" t="str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B</v>
      </c>
      <c r="B64" s="10" t="str">
        <f t="shared" si="3"/>
        <v>43479B</v>
      </c>
      <c r="C64" s="55">
        <v>43479</v>
      </c>
      <c r="D64" s="39" t="s">
        <v>77</v>
      </c>
      <c r="E64" s="39">
        <v>20</v>
      </c>
      <c r="F64" s="39">
        <v>47.5</v>
      </c>
      <c r="G64" s="39"/>
      <c r="H64" s="8">
        <f t="shared" si="2"/>
        <v>950</v>
      </c>
      <c r="I64" s="39" t="s">
        <v>117</v>
      </c>
    </row>
    <row r="65" spans="1:9" x14ac:dyDescent="0.35">
      <c r="A65" s="2" t="str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G</v>
      </c>
      <c r="B65" s="10" t="str">
        <f t="shared" si="3"/>
        <v>43479G</v>
      </c>
      <c r="C65" s="55">
        <v>43479</v>
      </c>
      <c r="D65" s="39" t="s">
        <v>95</v>
      </c>
      <c r="E65" s="39">
        <v>10</v>
      </c>
      <c r="F65" s="39">
        <v>40.5</v>
      </c>
      <c r="G65" s="39"/>
      <c r="H65" s="8">
        <f t="shared" si="2"/>
        <v>405</v>
      </c>
      <c r="I65" s="39" t="s">
        <v>117</v>
      </c>
    </row>
    <row r="66" spans="1:9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I</v>
      </c>
      <c r="B66" s="10" t="str">
        <f t="shared" si="3"/>
        <v>43479I</v>
      </c>
      <c r="C66" s="55">
        <v>43479</v>
      </c>
      <c r="D66" s="39" t="s">
        <v>98</v>
      </c>
      <c r="E66" s="39">
        <v>5</v>
      </c>
      <c r="F66" s="39">
        <v>65</v>
      </c>
      <c r="G66" s="39"/>
      <c r="H66" s="8">
        <f t="shared" si="2"/>
        <v>325</v>
      </c>
      <c r="I66" s="39" t="s">
        <v>117</v>
      </c>
    </row>
    <row r="67" spans="1:9" x14ac:dyDescent="0.35">
      <c r="A67" s="2" t="str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B</v>
      </c>
      <c r="B67" s="10" t="str">
        <f t="shared" si="3"/>
        <v>43481B</v>
      </c>
      <c r="C67" s="55">
        <v>43481</v>
      </c>
      <c r="D67" s="39" t="s">
        <v>77</v>
      </c>
      <c r="E67" s="39">
        <v>20</v>
      </c>
      <c r="F67" s="39">
        <v>48.5</v>
      </c>
      <c r="G67" s="39"/>
      <c r="H67" s="8">
        <f t="shared" si="2"/>
        <v>970</v>
      </c>
      <c r="I67" s="39" t="s">
        <v>119</v>
      </c>
    </row>
    <row r="68" spans="1:9" x14ac:dyDescent="0.35">
      <c r="A68" s="2" t="str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G</v>
      </c>
      <c r="B68" s="10" t="str">
        <f t="shared" ref="B68:B84" si="4">+CONCATENATE(C68,A68)</f>
        <v>43481G</v>
      </c>
      <c r="C68" s="55">
        <v>43481</v>
      </c>
      <c r="D68" s="39" t="s">
        <v>95</v>
      </c>
      <c r="E68" s="39">
        <v>10</v>
      </c>
      <c r="F68" s="39">
        <v>45</v>
      </c>
      <c r="G68" s="39"/>
      <c r="H68" s="8">
        <f t="shared" si="2"/>
        <v>450</v>
      </c>
      <c r="I68" s="39" t="s">
        <v>119</v>
      </c>
    </row>
    <row r="69" spans="1:9" x14ac:dyDescent="0.35">
      <c r="A69" s="2" t="str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I</v>
      </c>
      <c r="B69" s="10" t="str">
        <f t="shared" si="4"/>
        <v>43481I</v>
      </c>
      <c r="C69" s="55">
        <v>43481</v>
      </c>
      <c r="D69" s="39" t="s">
        <v>98</v>
      </c>
      <c r="E69" s="39">
        <v>5</v>
      </c>
      <c r="F69" s="39">
        <v>90</v>
      </c>
      <c r="G69" s="39"/>
      <c r="H69" s="8">
        <f t="shared" si="2"/>
        <v>450</v>
      </c>
      <c r="I69" s="39" t="s">
        <v>119</v>
      </c>
    </row>
    <row r="70" spans="1:9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B</v>
      </c>
      <c r="B70" s="10" t="str">
        <f t="shared" si="4"/>
        <v>43487B</v>
      </c>
      <c r="C70" s="55">
        <v>43487</v>
      </c>
      <c r="D70" s="39" t="s">
        <v>77</v>
      </c>
      <c r="E70" s="39">
        <v>20</v>
      </c>
      <c r="F70" s="39">
        <v>53</v>
      </c>
      <c r="G70" s="39"/>
      <c r="H70" s="8">
        <f t="shared" si="2"/>
        <v>1060</v>
      </c>
      <c r="I70" s="39" t="s">
        <v>139</v>
      </c>
    </row>
    <row r="71" spans="1:9" x14ac:dyDescent="0.35">
      <c r="A71" s="2" t="str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C</v>
      </c>
      <c r="B71" s="10" t="str">
        <f t="shared" si="4"/>
        <v>43487C</v>
      </c>
      <c r="C71" s="55">
        <v>43487</v>
      </c>
      <c r="D71" s="39" t="s">
        <v>96</v>
      </c>
      <c r="E71" s="39">
        <v>20</v>
      </c>
      <c r="F71" s="39">
        <v>48</v>
      </c>
      <c r="G71" s="39"/>
      <c r="H71" s="8">
        <f t="shared" si="2"/>
        <v>960</v>
      </c>
      <c r="I71" s="39" t="s">
        <v>139</v>
      </c>
    </row>
    <row r="72" spans="1:9" x14ac:dyDescent="0.35">
      <c r="A72" s="2" t="str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D</v>
      </c>
      <c r="B72" s="10" t="str">
        <f t="shared" si="4"/>
        <v>43487D</v>
      </c>
      <c r="C72" s="55">
        <v>43487</v>
      </c>
      <c r="D72" s="39" t="s">
        <v>63</v>
      </c>
      <c r="E72" s="39">
        <v>20</v>
      </c>
      <c r="F72" s="39">
        <v>46.5</v>
      </c>
      <c r="G72" s="39"/>
      <c r="H72" s="8">
        <f t="shared" si="2"/>
        <v>930</v>
      </c>
      <c r="I72" s="39" t="s">
        <v>139</v>
      </c>
    </row>
    <row r="73" spans="1:9" x14ac:dyDescent="0.35">
      <c r="A73" s="2" t="str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E</v>
      </c>
      <c r="B73" s="10" t="str">
        <f t="shared" si="4"/>
        <v>43487E</v>
      </c>
      <c r="C73" s="55">
        <v>43487</v>
      </c>
      <c r="D73" s="39" t="s">
        <v>159</v>
      </c>
      <c r="E73" s="39">
        <v>10</v>
      </c>
      <c r="F73" s="39">
        <v>51.5</v>
      </c>
      <c r="G73" s="39"/>
      <c r="H73" s="8">
        <f t="shared" ref="H73:H84" si="5">F73*E73</f>
        <v>515</v>
      </c>
      <c r="I73" s="39" t="s">
        <v>139</v>
      </c>
    </row>
    <row r="74" spans="1:9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H</v>
      </c>
      <c r="B74" s="10" t="str">
        <f t="shared" si="4"/>
        <v>43487H</v>
      </c>
      <c r="C74" s="55">
        <v>43487</v>
      </c>
      <c r="D74" s="39" t="s">
        <v>97</v>
      </c>
      <c r="E74" s="39">
        <v>8</v>
      </c>
      <c r="F74" s="39">
        <v>95</v>
      </c>
      <c r="G74" s="39"/>
      <c r="H74" s="8">
        <f t="shared" si="5"/>
        <v>760</v>
      </c>
      <c r="I74" s="39" t="s">
        <v>139</v>
      </c>
    </row>
    <row r="75" spans="1:9" x14ac:dyDescent="0.35">
      <c r="A75" s="2" t="str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I</v>
      </c>
      <c r="B75" s="10" t="str">
        <f t="shared" si="4"/>
        <v>43487I</v>
      </c>
      <c r="C75" s="55">
        <v>43487</v>
      </c>
      <c r="D75" s="39" t="s">
        <v>98</v>
      </c>
      <c r="E75" s="39">
        <v>4</v>
      </c>
      <c r="F75" s="39">
        <v>100</v>
      </c>
      <c r="G75" s="39"/>
      <c r="H75" s="8">
        <f t="shared" si="5"/>
        <v>400</v>
      </c>
      <c r="I75" s="39" t="s">
        <v>139</v>
      </c>
    </row>
    <row r="76" spans="1:9" x14ac:dyDescent="0.35">
      <c r="A76" s="2" t="str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B</v>
      </c>
      <c r="B76" s="10" t="str">
        <f t="shared" si="4"/>
        <v>43496B</v>
      </c>
      <c r="C76" s="55">
        <v>43496</v>
      </c>
      <c r="D76" s="39" t="s">
        <v>77</v>
      </c>
      <c r="E76" s="39">
        <v>20</v>
      </c>
      <c r="F76" s="39">
        <v>60</v>
      </c>
      <c r="G76" s="39"/>
      <c r="H76" s="8">
        <f t="shared" si="5"/>
        <v>1200</v>
      </c>
      <c r="I76" s="39" t="s">
        <v>139</v>
      </c>
    </row>
    <row r="77" spans="1:9" x14ac:dyDescent="0.35">
      <c r="A77" s="2" t="str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G</v>
      </c>
      <c r="B77" s="10" t="str">
        <f t="shared" si="4"/>
        <v>43496G</v>
      </c>
      <c r="C77" s="55">
        <v>43496</v>
      </c>
      <c r="D77" s="39" t="s">
        <v>95</v>
      </c>
      <c r="E77" s="39">
        <v>10</v>
      </c>
      <c r="F77" s="39">
        <v>48</v>
      </c>
      <c r="G77" s="39"/>
      <c r="H77" s="8">
        <f t="shared" si="5"/>
        <v>480</v>
      </c>
      <c r="I77" s="39" t="s">
        <v>139</v>
      </c>
    </row>
    <row r="78" spans="1:9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I</v>
      </c>
      <c r="B78" s="10" t="str">
        <f t="shared" si="4"/>
        <v>43496I</v>
      </c>
      <c r="C78" s="55">
        <v>43496</v>
      </c>
      <c r="D78" s="39" t="s">
        <v>98</v>
      </c>
      <c r="E78" s="39">
        <v>10</v>
      </c>
      <c r="F78" s="39">
        <v>49</v>
      </c>
      <c r="G78" s="39"/>
      <c r="H78" s="8">
        <f t="shared" si="5"/>
        <v>490</v>
      </c>
      <c r="I78" s="39" t="s">
        <v>139</v>
      </c>
    </row>
    <row r="79" spans="1:9" x14ac:dyDescent="0.35">
      <c r="A79" s="2" t="str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B</v>
      </c>
      <c r="B79" s="10" t="str">
        <f t="shared" si="4"/>
        <v>43502B</v>
      </c>
      <c r="C79" s="55">
        <v>43502</v>
      </c>
      <c r="D79" s="39" t="s">
        <v>77</v>
      </c>
      <c r="E79" s="39">
        <v>20</v>
      </c>
      <c r="F79" s="39">
        <v>51</v>
      </c>
      <c r="G79" s="39"/>
      <c r="H79" s="8">
        <f t="shared" si="5"/>
        <v>1020</v>
      </c>
      <c r="I79" s="39" t="s">
        <v>139</v>
      </c>
    </row>
    <row r="80" spans="1:9" x14ac:dyDescent="0.35">
      <c r="A80" s="2" t="str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C</v>
      </c>
      <c r="B80" s="10" t="str">
        <f t="shared" si="4"/>
        <v>43502C</v>
      </c>
      <c r="C80" s="55">
        <v>43502</v>
      </c>
      <c r="D80" s="39" t="s">
        <v>96</v>
      </c>
      <c r="E80" s="39">
        <v>20</v>
      </c>
      <c r="F80" s="39">
        <v>60</v>
      </c>
      <c r="G80" s="39"/>
      <c r="H80" s="8">
        <f t="shared" si="5"/>
        <v>1200</v>
      </c>
      <c r="I80" s="39" t="s">
        <v>139</v>
      </c>
    </row>
    <row r="81" spans="1:9" x14ac:dyDescent="0.35">
      <c r="A81" s="2" t="str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D</v>
      </c>
      <c r="B81" s="10" t="str">
        <f t="shared" si="4"/>
        <v>43502D</v>
      </c>
      <c r="C81" s="55">
        <v>43502</v>
      </c>
      <c r="D81" s="39" t="s">
        <v>63</v>
      </c>
      <c r="E81" s="39">
        <v>20</v>
      </c>
      <c r="F81" s="39">
        <v>49.5</v>
      </c>
      <c r="G81" s="39"/>
      <c r="H81" s="8">
        <f t="shared" si="5"/>
        <v>990</v>
      </c>
      <c r="I81" s="39" t="s">
        <v>139</v>
      </c>
    </row>
    <row r="82" spans="1:9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E</v>
      </c>
      <c r="B82" s="10" t="str">
        <f t="shared" si="4"/>
        <v>43502E</v>
      </c>
      <c r="C82" s="55">
        <v>43502</v>
      </c>
      <c r="D82" s="39" t="s">
        <v>159</v>
      </c>
      <c r="E82" s="39">
        <v>10</v>
      </c>
      <c r="F82" s="39">
        <v>46.5</v>
      </c>
      <c r="G82" s="39"/>
      <c r="H82" s="8">
        <f t="shared" si="5"/>
        <v>465</v>
      </c>
      <c r="I82" s="39" t="s">
        <v>139</v>
      </c>
    </row>
    <row r="83" spans="1:9" x14ac:dyDescent="0.35">
      <c r="A83" s="2" t="str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G</v>
      </c>
      <c r="B83" s="10" t="str">
        <f t="shared" si="4"/>
        <v>43502G</v>
      </c>
      <c r="C83" s="55">
        <v>43502</v>
      </c>
      <c r="D83" s="39" t="s">
        <v>95</v>
      </c>
      <c r="E83" s="39">
        <v>10</v>
      </c>
      <c r="F83" s="39">
        <v>37</v>
      </c>
      <c r="G83" s="39"/>
      <c r="H83" s="8">
        <f t="shared" si="5"/>
        <v>370</v>
      </c>
      <c r="I83" s="39" t="s">
        <v>139</v>
      </c>
    </row>
    <row r="84" spans="1:9" x14ac:dyDescent="0.35">
      <c r="A84" s="2" t="str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H</v>
      </c>
      <c r="B84" s="10" t="str">
        <f t="shared" si="4"/>
        <v>43502H</v>
      </c>
      <c r="C84" s="55">
        <v>43502</v>
      </c>
      <c r="D84" s="39" t="s">
        <v>97</v>
      </c>
      <c r="E84" s="39">
        <v>10</v>
      </c>
      <c r="F84" s="39">
        <v>82</v>
      </c>
      <c r="G84" s="39"/>
      <c r="H84" s="8">
        <f t="shared" si="5"/>
        <v>820</v>
      </c>
      <c r="I84" s="39" t="s">
        <v>139</v>
      </c>
    </row>
    <row r="85" spans="1:9" x14ac:dyDescent="0.35">
      <c r="A85" s="2" t="str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B</v>
      </c>
      <c r="B85" s="10" t="str">
        <f t="shared" ref="B85:B90" si="6">+CONCATENATE(C85,A85)</f>
        <v>43510B</v>
      </c>
      <c r="C85" s="55">
        <v>43510</v>
      </c>
      <c r="D85" s="39" t="s">
        <v>77</v>
      </c>
      <c r="E85" s="39">
        <v>20</v>
      </c>
      <c r="F85" s="39">
        <v>39</v>
      </c>
      <c r="G85" s="39"/>
      <c r="H85" s="8">
        <f t="shared" ref="H85:H90" si="7">F85*E85</f>
        <v>780</v>
      </c>
      <c r="I85" s="39" t="s">
        <v>139</v>
      </c>
    </row>
    <row r="86" spans="1:9" x14ac:dyDescent="0.35">
      <c r="A86" s="2" t="str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G</v>
      </c>
      <c r="B86" s="10" t="str">
        <f t="shared" si="6"/>
        <v>43510G</v>
      </c>
      <c r="C86" s="55">
        <v>43510</v>
      </c>
      <c r="D86" s="39" t="s">
        <v>95</v>
      </c>
      <c r="E86" s="39">
        <v>10</v>
      </c>
      <c r="F86" s="39">
        <v>42</v>
      </c>
      <c r="G86" s="39"/>
      <c r="H86" s="8">
        <f t="shared" si="7"/>
        <v>420</v>
      </c>
      <c r="I86" s="39" t="s">
        <v>139</v>
      </c>
    </row>
    <row r="87" spans="1:9" x14ac:dyDescent="0.35">
      <c r="A87" s="2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0</v>
      </c>
      <c r="B87" s="10" t="str">
        <f t="shared" si="6"/>
        <v>435150</v>
      </c>
      <c r="C87" s="55">
        <v>43515</v>
      </c>
      <c r="D87" s="39" t="s">
        <v>208</v>
      </c>
      <c r="E87" s="39">
        <v>20</v>
      </c>
      <c r="F87" s="39">
        <v>59</v>
      </c>
      <c r="G87" s="39"/>
      <c r="H87" s="8">
        <f t="shared" si="7"/>
        <v>1180</v>
      </c>
      <c r="I87" s="39" t="s">
        <v>121</v>
      </c>
    </row>
    <row r="88" spans="1:9" x14ac:dyDescent="0.35">
      <c r="A88" s="2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0</v>
      </c>
      <c r="B88" s="10" t="str">
        <f t="shared" si="6"/>
        <v>435150</v>
      </c>
      <c r="C88" s="55">
        <v>43515</v>
      </c>
      <c r="D88" s="39" t="s">
        <v>209</v>
      </c>
      <c r="E88" s="39">
        <v>20</v>
      </c>
      <c r="F88" s="39">
        <v>73</v>
      </c>
      <c r="G88" s="39"/>
      <c r="H88" s="8">
        <f t="shared" si="7"/>
        <v>1460</v>
      </c>
      <c r="I88" s="39" t="s">
        <v>121</v>
      </c>
    </row>
    <row r="89" spans="1:9" x14ac:dyDescent="0.35">
      <c r="A89" s="2" t="str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B</v>
      </c>
      <c r="B89" s="10" t="str">
        <f t="shared" si="6"/>
        <v>43516B</v>
      </c>
      <c r="C89" s="55">
        <v>43516</v>
      </c>
      <c r="D89" s="39" t="s">
        <v>77</v>
      </c>
      <c r="E89" s="39">
        <v>20</v>
      </c>
      <c r="F89" s="39">
        <v>53.5</v>
      </c>
      <c r="G89" s="39"/>
      <c r="H89" s="8">
        <f t="shared" si="7"/>
        <v>1070</v>
      </c>
      <c r="I89" s="39" t="s">
        <v>164</v>
      </c>
    </row>
    <row r="90" spans="1:9" x14ac:dyDescent="0.35">
      <c r="A90" s="2" t="str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C</v>
      </c>
      <c r="B90" s="10" t="str">
        <f t="shared" si="6"/>
        <v>43516C</v>
      </c>
      <c r="C90" s="55">
        <v>43516</v>
      </c>
      <c r="D90" s="39" t="s">
        <v>96</v>
      </c>
      <c r="E90" s="39">
        <v>20</v>
      </c>
      <c r="F90" s="39">
        <v>60</v>
      </c>
      <c r="G90" s="39"/>
      <c r="H90" s="8">
        <f t="shared" si="7"/>
        <v>1200</v>
      </c>
      <c r="I90" s="39" t="s">
        <v>164</v>
      </c>
    </row>
    <row r="91" spans="1:9" x14ac:dyDescent="0.35">
      <c r="A91" s="2" t="str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D</v>
      </c>
      <c r="B91" s="10" t="str">
        <f t="shared" ref="B91:B105" si="8">+CONCATENATE(C91,A91)</f>
        <v>43516D</v>
      </c>
      <c r="C91" s="55">
        <v>43516</v>
      </c>
      <c r="D91" s="39" t="s">
        <v>63</v>
      </c>
      <c r="E91" s="39">
        <v>20</v>
      </c>
      <c r="F91" s="39">
        <v>50</v>
      </c>
      <c r="G91" s="39"/>
      <c r="H91" s="8">
        <f t="shared" ref="H91:H105" si="9">F91*E91</f>
        <v>1000</v>
      </c>
      <c r="I91" s="39" t="s">
        <v>164</v>
      </c>
    </row>
    <row r="92" spans="1:9" x14ac:dyDescent="0.35">
      <c r="A92" s="2" t="str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E</v>
      </c>
      <c r="B92" s="10" t="str">
        <f t="shared" si="8"/>
        <v>43516E</v>
      </c>
      <c r="C92" s="55">
        <v>43516</v>
      </c>
      <c r="D92" s="39" t="s">
        <v>159</v>
      </c>
      <c r="E92" s="39">
        <v>10</v>
      </c>
      <c r="F92" s="39">
        <v>41</v>
      </c>
      <c r="G92" s="39"/>
      <c r="H92" s="8">
        <f t="shared" si="9"/>
        <v>410</v>
      </c>
      <c r="I92" s="39" t="s">
        <v>164</v>
      </c>
    </row>
    <row r="93" spans="1:9" x14ac:dyDescent="0.35">
      <c r="A93" s="2" t="str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G</v>
      </c>
      <c r="B93" s="10" t="str">
        <f t="shared" si="8"/>
        <v>43516G</v>
      </c>
      <c r="C93" s="55">
        <v>43516</v>
      </c>
      <c r="D93" s="39" t="s">
        <v>95</v>
      </c>
      <c r="E93" s="39">
        <v>10</v>
      </c>
      <c r="F93" s="39">
        <v>36</v>
      </c>
      <c r="G93" s="39"/>
      <c r="H93" s="8">
        <f t="shared" si="9"/>
        <v>360</v>
      </c>
      <c r="I93" s="39" t="s">
        <v>164</v>
      </c>
    </row>
    <row r="94" spans="1:9" x14ac:dyDescent="0.35">
      <c r="A94" s="2" t="str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H</v>
      </c>
      <c r="B94" s="10" t="str">
        <f t="shared" si="8"/>
        <v>43516H</v>
      </c>
      <c r="C94" s="55">
        <v>43516</v>
      </c>
      <c r="D94" s="39" t="s">
        <v>97</v>
      </c>
      <c r="E94" s="39">
        <v>10</v>
      </c>
      <c r="F94" s="39">
        <v>68</v>
      </c>
      <c r="G94" s="39"/>
      <c r="H94" s="8">
        <f t="shared" si="9"/>
        <v>680</v>
      </c>
      <c r="I94" s="39" t="s">
        <v>164</v>
      </c>
    </row>
    <row r="95" spans="1:9" x14ac:dyDescent="0.35">
      <c r="A95" s="2" t="str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B</v>
      </c>
      <c r="B95" s="10" t="str">
        <f t="shared" si="8"/>
        <v>43523B</v>
      </c>
      <c r="C95" s="55">
        <v>43523</v>
      </c>
      <c r="D95" s="39" t="s">
        <v>77</v>
      </c>
      <c r="E95" s="39">
        <v>20</v>
      </c>
      <c r="F95" s="39">
        <v>50.5</v>
      </c>
      <c r="G95" s="39"/>
      <c r="H95" s="8">
        <f t="shared" si="9"/>
        <v>1010</v>
      </c>
      <c r="I95" s="39" t="s">
        <v>164</v>
      </c>
    </row>
    <row r="96" spans="1:9" x14ac:dyDescent="0.35">
      <c r="A96" s="2" t="str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F</v>
      </c>
      <c r="B96" s="10" t="str">
        <f t="shared" si="8"/>
        <v>43523F</v>
      </c>
      <c r="C96" s="55">
        <v>43523</v>
      </c>
      <c r="D96" s="39" t="s">
        <v>94</v>
      </c>
      <c r="E96" s="39">
        <v>10</v>
      </c>
      <c r="F96" s="39">
        <v>40.5</v>
      </c>
      <c r="G96" s="39"/>
      <c r="H96" s="8">
        <f t="shared" si="9"/>
        <v>405</v>
      </c>
      <c r="I96" s="39" t="s">
        <v>164</v>
      </c>
    </row>
    <row r="97" spans="1:9" x14ac:dyDescent="0.35">
      <c r="A97" s="2" t="str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I</v>
      </c>
      <c r="B97" s="10" t="str">
        <f t="shared" si="8"/>
        <v>43523I</v>
      </c>
      <c r="C97" s="55">
        <v>43523</v>
      </c>
      <c r="D97" s="39" t="s">
        <v>98</v>
      </c>
      <c r="E97" s="39">
        <v>10</v>
      </c>
      <c r="F97" s="39">
        <v>70</v>
      </c>
      <c r="G97" s="39"/>
      <c r="H97" s="8">
        <f t="shared" si="9"/>
        <v>700</v>
      </c>
      <c r="I97" s="39" t="s">
        <v>164</v>
      </c>
    </row>
    <row r="98" spans="1:9" x14ac:dyDescent="0.35">
      <c r="A98" s="2" t="str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B</v>
      </c>
      <c r="B98" s="10" t="str">
        <f t="shared" si="8"/>
        <v>43530B</v>
      </c>
      <c r="C98" s="55">
        <v>43530</v>
      </c>
      <c r="D98" s="39" t="s">
        <v>77</v>
      </c>
      <c r="E98" s="39">
        <v>15</v>
      </c>
      <c r="F98" s="39">
        <v>79</v>
      </c>
      <c r="G98" s="39"/>
      <c r="H98" s="8">
        <f t="shared" si="9"/>
        <v>1185</v>
      </c>
      <c r="I98" s="39" t="s">
        <v>164</v>
      </c>
    </row>
    <row r="99" spans="1:9" x14ac:dyDescent="0.35">
      <c r="A99" s="2" t="str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C</v>
      </c>
      <c r="B99" s="10" t="str">
        <f t="shared" si="8"/>
        <v>43530C</v>
      </c>
      <c r="C99" s="55">
        <v>43530</v>
      </c>
      <c r="D99" s="39" t="s">
        <v>96</v>
      </c>
      <c r="E99" s="39">
        <v>15</v>
      </c>
      <c r="F99" s="39">
        <v>69</v>
      </c>
      <c r="G99" s="39"/>
      <c r="H99" s="8">
        <f t="shared" si="9"/>
        <v>1035</v>
      </c>
      <c r="I99" s="39" t="s">
        <v>164</v>
      </c>
    </row>
    <row r="100" spans="1:9" x14ac:dyDescent="0.35">
      <c r="A100" s="2" t="str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D</v>
      </c>
      <c r="B100" s="10" t="str">
        <f t="shared" si="8"/>
        <v>43530D</v>
      </c>
      <c r="C100" s="55">
        <v>43530</v>
      </c>
      <c r="D100" s="39" t="s">
        <v>63</v>
      </c>
      <c r="E100" s="39">
        <v>10</v>
      </c>
      <c r="F100" s="39">
        <v>89</v>
      </c>
      <c r="G100" s="39"/>
      <c r="H100" s="8">
        <f t="shared" si="9"/>
        <v>890</v>
      </c>
      <c r="I100" s="39" t="s">
        <v>164</v>
      </c>
    </row>
    <row r="101" spans="1:9" x14ac:dyDescent="0.35">
      <c r="A101" s="2" t="str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F</v>
      </c>
      <c r="B101" s="10" t="str">
        <f t="shared" si="8"/>
        <v>43530F</v>
      </c>
      <c r="C101" s="55">
        <v>43530</v>
      </c>
      <c r="D101" s="39" t="s">
        <v>94</v>
      </c>
      <c r="E101" s="39">
        <v>10</v>
      </c>
      <c r="F101" s="39">
        <v>40</v>
      </c>
      <c r="G101" s="39"/>
      <c r="H101" s="8">
        <f t="shared" si="9"/>
        <v>400</v>
      </c>
      <c r="I101" s="39" t="s">
        <v>164</v>
      </c>
    </row>
    <row r="102" spans="1:9" x14ac:dyDescent="0.35">
      <c r="A102" s="2" t="str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H</v>
      </c>
      <c r="B102" s="10" t="str">
        <f t="shared" si="8"/>
        <v>43530H</v>
      </c>
      <c r="C102" s="55">
        <v>43530</v>
      </c>
      <c r="D102" s="39" t="s">
        <v>97</v>
      </c>
      <c r="E102" s="39">
        <v>8</v>
      </c>
      <c r="F102" s="39">
        <v>77</v>
      </c>
      <c r="G102" s="39"/>
      <c r="H102" s="8">
        <f t="shared" si="9"/>
        <v>616</v>
      </c>
      <c r="I102" s="39" t="s">
        <v>164</v>
      </c>
    </row>
    <row r="103" spans="1:9" x14ac:dyDescent="0.35">
      <c r="A103" s="2" t="str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I</v>
      </c>
      <c r="B103" s="10" t="str">
        <f t="shared" si="8"/>
        <v>43530I</v>
      </c>
      <c r="C103" s="55">
        <v>43530</v>
      </c>
      <c r="D103" s="39" t="s">
        <v>98</v>
      </c>
      <c r="E103" s="39">
        <v>8</v>
      </c>
      <c r="F103" s="39">
        <v>70</v>
      </c>
      <c r="G103" s="39"/>
      <c r="H103" s="8">
        <f t="shared" si="9"/>
        <v>560</v>
      </c>
      <c r="I103" s="39" t="s">
        <v>164</v>
      </c>
    </row>
    <row r="104" spans="1:9" x14ac:dyDescent="0.35">
      <c r="A104" s="2" t="str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B</v>
      </c>
      <c r="B104" s="10" t="str">
        <f t="shared" si="8"/>
        <v>43537B</v>
      </c>
      <c r="C104" s="55">
        <v>43537</v>
      </c>
      <c r="D104" s="39" t="s">
        <v>77</v>
      </c>
      <c r="E104" s="39">
        <v>15</v>
      </c>
      <c r="F104" s="39">
        <v>55.5</v>
      </c>
      <c r="G104" s="39"/>
      <c r="H104" s="8">
        <f t="shared" si="9"/>
        <v>832.5</v>
      </c>
      <c r="I104" s="39" t="s">
        <v>164</v>
      </c>
    </row>
    <row r="105" spans="1:9" x14ac:dyDescent="0.35">
      <c r="A105" s="2" t="str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F</v>
      </c>
      <c r="B105" s="10" t="str">
        <f t="shared" si="8"/>
        <v>43537F</v>
      </c>
      <c r="C105" s="55">
        <v>43537</v>
      </c>
      <c r="D105" s="39" t="s">
        <v>94</v>
      </c>
      <c r="E105" s="39">
        <v>5</v>
      </c>
      <c r="F105" s="39">
        <v>85</v>
      </c>
      <c r="G105" s="39"/>
      <c r="H105" s="8">
        <f t="shared" si="9"/>
        <v>425</v>
      </c>
      <c r="I105" s="39" t="s">
        <v>164</v>
      </c>
    </row>
    <row r="106" spans="1:9" x14ac:dyDescent="0.35">
      <c r="A106" s="2" t="str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I</v>
      </c>
      <c r="B106" s="10" t="str">
        <f t="shared" ref="B106:B127" si="10">+CONCATENATE(C106,A106)</f>
        <v>43537I</v>
      </c>
      <c r="C106" s="55">
        <v>43537</v>
      </c>
      <c r="D106" s="39" t="s">
        <v>98</v>
      </c>
      <c r="E106" s="39">
        <v>5</v>
      </c>
      <c r="F106" s="39">
        <v>97</v>
      </c>
      <c r="G106" s="39"/>
      <c r="H106" s="8">
        <f t="shared" ref="H106:H127" si="11">F106*E106</f>
        <v>485</v>
      </c>
      <c r="I106" s="39" t="s">
        <v>164</v>
      </c>
    </row>
    <row r="107" spans="1:9" x14ac:dyDescent="0.35">
      <c r="A107" s="2" t="str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B</v>
      </c>
      <c r="B107" s="10" t="str">
        <f t="shared" si="10"/>
        <v>43544B</v>
      </c>
      <c r="C107" s="55">
        <v>43544</v>
      </c>
      <c r="D107" s="39" t="s">
        <v>77</v>
      </c>
      <c r="E107" s="39">
        <v>15</v>
      </c>
      <c r="F107" s="39">
        <v>76</v>
      </c>
      <c r="G107" s="39"/>
      <c r="H107" s="8">
        <f t="shared" si="11"/>
        <v>1140</v>
      </c>
      <c r="I107" s="39" t="s">
        <v>164</v>
      </c>
    </row>
    <row r="108" spans="1:9" x14ac:dyDescent="0.35">
      <c r="A108" s="2" t="str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C</v>
      </c>
      <c r="B108" s="10" t="str">
        <f t="shared" si="10"/>
        <v>43544C</v>
      </c>
      <c r="C108" s="55">
        <v>43544</v>
      </c>
      <c r="D108" s="39" t="s">
        <v>96</v>
      </c>
      <c r="E108" s="39">
        <v>15</v>
      </c>
      <c r="F108" s="39">
        <v>74</v>
      </c>
      <c r="G108" s="39"/>
      <c r="H108" s="8">
        <f t="shared" si="11"/>
        <v>1110</v>
      </c>
      <c r="I108" s="39" t="s">
        <v>164</v>
      </c>
    </row>
    <row r="109" spans="1:9" x14ac:dyDescent="0.35">
      <c r="A109" s="2" t="str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D</v>
      </c>
      <c r="B109" s="10" t="str">
        <f t="shared" si="10"/>
        <v>43544D</v>
      </c>
      <c r="C109" s="55">
        <v>43544</v>
      </c>
      <c r="D109" s="39" t="s">
        <v>63</v>
      </c>
      <c r="E109" s="39">
        <v>10</v>
      </c>
      <c r="F109" s="39">
        <v>100</v>
      </c>
      <c r="G109" s="39"/>
      <c r="H109" s="8">
        <f t="shared" si="11"/>
        <v>1000</v>
      </c>
      <c r="I109" s="39" t="s">
        <v>164</v>
      </c>
    </row>
    <row r="110" spans="1:9" x14ac:dyDescent="0.35">
      <c r="A110" s="2" t="str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F</v>
      </c>
      <c r="B110" s="10" t="str">
        <f t="shared" si="10"/>
        <v>43544F</v>
      </c>
      <c r="C110" s="55">
        <v>43544</v>
      </c>
      <c r="D110" s="39" t="s">
        <v>94</v>
      </c>
      <c r="E110" s="39">
        <v>5</v>
      </c>
      <c r="F110" s="39">
        <v>102</v>
      </c>
      <c r="G110" s="39"/>
      <c r="H110" s="8">
        <f t="shared" si="11"/>
        <v>510</v>
      </c>
      <c r="I110" s="39" t="s">
        <v>164</v>
      </c>
    </row>
    <row r="111" spans="1:9" x14ac:dyDescent="0.35">
      <c r="A111" s="2" t="str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H</v>
      </c>
      <c r="B111" s="10" t="str">
        <f t="shared" si="10"/>
        <v>43544H</v>
      </c>
      <c r="C111" s="55">
        <v>43544</v>
      </c>
      <c r="D111" s="39" t="s">
        <v>97</v>
      </c>
      <c r="E111" s="39">
        <v>8</v>
      </c>
      <c r="F111" s="39">
        <v>87</v>
      </c>
      <c r="G111" s="39"/>
      <c r="H111" s="8">
        <f t="shared" si="11"/>
        <v>696</v>
      </c>
      <c r="I111" s="39" t="s">
        <v>164</v>
      </c>
    </row>
    <row r="112" spans="1:9" x14ac:dyDescent="0.35">
      <c r="A112" s="2" t="str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I</v>
      </c>
      <c r="B112" s="10" t="str">
        <f>+CONCATENATE(C112,A112)</f>
        <v>43544I</v>
      </c>
      <c r="C112" s="55">
        <v>43544</v>
      </c>
      <c r="D112" s="39" t="s">
        <v>98</v>
      </c>
      <c r="E112" s="39">
        <v>8</v>
      </c>
      <c r="F112" s="39">
        <v>75</v>
      </c>
      <c r="G112" s="39"/>
      <c r="H112" s="8">
        <f>F112*E112</f>
        <v>600</v>
      </c>
      <c r="I112" s="39" t="s">
        <v>164</v>
      </c>
    </row>
    <row r="113" spans="1:9" x14ac:dyDescent="0.35">
      <c r="A113" s="2" t="str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B</v>
      </c>
      <c r="B113" s="10" t="str">
        <f>+CONCATENATE(C113,A113)</f>
        <v>43551B</v>
      </c>
      <c r="C113" s="55">
        <v>43551</v>
      </c>
      <c r="D113" s="39" t="s">
        <v>77</v>
      </c>
      <c r="E113" s="39">
        <v>15</v>
      </c>
      <c r="F113" s="39">
        <v>82</v>
      </c>
      <c r="G113" s="39"/>
      <c r="H113" s="8">
        <f>F113*E113</f>
        <v>1230</v>
      </c>
      <c r="I113" s="39" t="s">
        <v>164</v>
      </c>
    </row>
    <row r="114" spans="1:9" x14ac:dyDescent="0.35">
      <c r="A114" s="2" t="str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F</v>
      </c>
      <c r="B114" s="10" t="str">
        <f>+CONCATENATE(C114,A114)</f>
        <v>43551F</v>
      </c>
      <c r="C114" s="55">
        <v>43551</v>
      </c>
      <c r="D114" s="39" t="s">
        <v>94</v>
      </c>
      <c r="E114" s="39">
        <v>7</v>
      </c>
      <c r="F114" s="39">
        <v>86.7</v>
      </c>
      <c r="G114" s="39"/>
      <c r="H114" s="8">
        <f>F114*E114</f>
        <v>606.9</v>
      </c>
      <c r="I114" s="39" t="s">
        <v>164</v>
      </c>
    </row>
    <row r="115" spans="1:9" x14ac:dyDescent="0.35">
      <c r="A115" s="2" t="str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I</v>
      </c>
      <c r="B115" s="10" t="str">
        <f>+CONCATENATE(C115,A115)</f>
        <v>43551I</v>
      </c>
      <c r="C115" s="55">
        <v>43551</v>
      </c>
      <c r="D115" s="39" t="s">
        <v>98</v>
      </c>
      <c r="E115" s="39">
        <v>7</v>
      </c>
      <c r="F115" s="39">
        <v>100</v>
      </c>
      <c r="G115" s="39"/>
      <c r="H115" s="8">
        <f>F115*E115</f>
        <v>700</v>
      </c>
      <c r="I115" s="39" t="s">
        <v>164</v>
      </c>
    </row>
    <row r="116" spans="1:9" x14ac:dyDescent="0.35">
      <c r="A116" s="2" t="str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B</v>
      </c>
      <c r="B116" s="10" t="str">
        <f>+CONCATENATE(C116,A116)</f>
        <v>43558B</v>
      </c>
      <c r="C116" s="55">
        <v>43558</v>
      </c>
      <c r="D116" s="39" t="s">
        <v>77</v>
      </c>
      <c r="E116" s="39">
        <v>15</v>
      </c>
      <c r="F116" s="39">
        <v>80</v>
      </c>
      <c r="G116" s="39"/>
      <c r="H116" s="8">
        <f>F116*E116</f>
        <v>1200</v>
      </c>
      <c r="I116" s="39" t="s">
        <v>164</v>
      </c>
    </row>
    <row r="117" spans="1:9" x14ac:dyDescent="0.35">
      <c r="A117" s="2" t="str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F</v>
      </c>
      <c r="B117" s="10" t="str">
        <f t="shared" si="10"/>
        <v>43558F</v>
      </c>
      <c r="C117" s="55">
        <v>43558</v>
      </c>
      <c r="D117" s="39" t="s">
        <v>94</v>
      </c>
      <c r="E117" s="39">
        <v>7</v>
      </c>
      <c r="F117" s="39">
        <v>83</v>
      </c>
      <c r="G117" s="39"/>
      <c r="H117" s="8">
        <f t="shared" si="11"/>
        <v>581</v>
      </c>
      <c r="I117" s="39" t="s">
        <v>164</v>
      </c>
    </row>
    <row r="118" spans="1:9" x14ac:dyDescent="0.35">
      <c r="A118" s="2" t="str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I</v>
      </c>
      <c r="B118" s="10" t="str">
        <f t="shared" si="10"/>
        <v>43558I</v>
      </c>
      <c r="C118" s="55">
        <v>43558</v>
      </c>
      <c r="D118" s="39" t="s">
        <v>98</v>
      </c>
      <c r="E118" s="39">
        <v>7</v>
      </c>
      <c r="F118" s="39">
        <v>91</v>
      </c>
      <c r="G118" s="39"/>
      <c r="H118" s="8">
        <f t="shared" si="11"/>
        <v>637</v>
      </c>
      <c r="I118" s="39" t="s">
        <v>164</v>
      </c>
    </row>
    <row r="119" spans="1:9" x14ac:dyDescent="0.35">
      <c r="A119" s="2" t="str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B</v>
      </c>
      <c r="B119" s="10" t="str">
        <f t="shared" si="10"/>
        <v>43565B</v>
      </c>
      <c r="C119" s="55">
        <v>43565</v>
      </c>
      <c r="D119" s="39" t="s">
        <v>77</v>
      </c>
      <c r="E119" s="39">
        <v>15</v>
      </c>
      <c r="F119" s="39">
        <v>710</v>
      </c>
      <c r="G119" s="39"/>
      <c r="H119" s="8">
        <f t="shared" si="11"/>
        <v>10650</v>
      </c>
      <c r="I119" s="39" t="s">
        <v>164</v>
      </c>
    </row>
    <row r="120" spans="1:9" x14ac:dyDescent="0.35">
      <c r="A120" s="2" t="str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C</v>
      </c>
      <c r="B120" s="10" t="str">
        <f t="shared" si="10"/>
        <v>43565C</v>
      </c>
      <c r="C120" s="55">
        <v>43565</v>
      </c>
      <c r="D120" s="39" t="s">
        <v>96</v>
      </c>
      <c r="E120" s="39">
        <v>15</v>
      </c>
      <c r="F120" s="39">
        <v>70</v>
      </c>
      <c r="G120" s="39"/>
      <c r="H120" s="8">
        <f t="shared" si="11"/>
        <v>1050</v>
      </c>
      <c r="I120" s="39" t="s">
        <v>164</v>
      </c>
    </row>
    <row r="121" spans="1:9" x14ac:dyDescent="0.35">
      <c r="A121" s="2" t="str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D</v>
      </c>
      <c r="B121" s="10" t="str">
        <f t="shared" si="10"/>
        <v>43565D</v>
      </c>
      <c r="C121" s="55">
        <v>43565</v>
      </c>
      <c r="D121" s="39" t="s">
        <v>63</v>
      </c>
      <c r="E121" s="39">
        <v>10</v>
      </c>
      <c r="F121" s="39">
        <v>91</v>
      </c>
      <c r="G121" s="39"/>
      <c r="H121" s="8">
        <f t="shared" si="11"/>
        <v>910</v>
      </c>
      <c r="I121" s="39" t="s">
        <v>164</v>
      </c>
    </row>
    <row r="122" spans="1:9" x14ac:dyDescent="0.35">
      <c r="A122" s="2" t="str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F</v>
      </c>
      <c r="B122" s="10" t="str">
        <f>+CONCATENATE(C122,A122)</f>
        <v>43565F</v>
      </c>
      <c r="C122" s="55">
        <v>43565</v>
      </c>
      <c r="D122" s="39" t="s">
        <v>94</v>
      </c>
      <c r="E122" s="39">
        <v>5</v>
      </c>
      <c r="F122" s="39">
        <v>56</v>
      </c>
      <c r="G122" s="39"/>
      <c r="H122" s="8">
        <f>F122*E122</f>
        <v>280</v>
      </c>
      <c r="I122" s="39" t="s">
        <v>164</v>
      </c>
    </row>
    <row r="123" spans="1:9" x14ac:dyDescent="0.35">
      <c r="A123" s="2" t="str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H</v>
      </c>
      <c r="B123" s="10" t="str">
        <f>+CONCATENATE(C123,A123)</f>
        <v>43565H</v>
      </c>
      <c r="C123" s="55">
        <v>43565</v>
      </c>
      <c r="D123" s="39" t="s">
        <v>97</v>
      </c>
      <c r="E123" s="39">
        <v>5</v>
      </c>
      <c r="F123" s="39">
        <v>65</v>
      </c>
      <c r="G123" s="39"/>
      <c r="H123" s="8">
        <f>F123*E123</f>
        <v>325</v>
      </c>
      <c r="I123" s="39" t="s">
        <v>164</v>
      </c>
    </row>
    <row r="124" spans="1:9" x14ac:dyDescent="0.35">
      <c r="A124" s="2" t="str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I</v>
      </c>
      <c r="B124" s="10" t="str">
        <f>+CONCATENATE(C124,A124)</f>
        <v>43565I</v>
      </c>
      <c r="C124" s="55">
        <v>43565</v>
      </c>
      <c r="D124" s="39" t="s">
        <v>98</v>
      </c>
      <c r="E124" s="39">
        <v>5</v>
      </c>
      <c r="F124" s="39">
        <v>55.5</v>
      </c>
      <c r="G124" s="39"/>
      <c r="H124" s="8">
        <f>F124*E124</f>
        <v>277.5</v>
      </c>
      <c r="I124" s="39" t="s">
        <v>164</v>
      </c>
    </row>
    <row r="125" spans="1:9" x14ac:dyDescent="0.35">
      <c r="A125" s="2" t="str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B</v>
      </c>
      <c r="B125" s="10" t="str">
        <f>+CONCATENATE(C125,A125)</f>
        <v>43572B</v>
      </c>
      <c r="C125" s="55">
        <v>43572</v>
      </c>
      <c r="D125" s="39" t="s">
        <v>77</v>
      </c>
      <c r="E125" s="39">
        <v>15</v>
      </c>
      <c r="F125" s="39">
        <v>71</v>
      </c>
      <c r="G125" s="39"/>
      <c r="H125" s="8">
        <f>F125*E125</f>
        <v>1065</v>
      </c>
      <c r="I125" s="39" t="s">
        <v>164</v>
      </c>
    </row>
    <row r="126" spans="1:9" x14ac:dyDescent="0.35">
      <c r="A126" s="2" t="str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F</v>
      </c>
      <c r="B126" s="10" t="str">
        <f>+CONCATENATE(C126,A126)</f>
        <v>43572F</v>
      </c>
      <c r="C126" s="55">
        <v>43572</v>
      </c>
      <c r="D126" s="39" t="s">
        <v>94</v>
      </c>
      <c r="E126" s="39">
        <v>7</v>
      </c>
      <c r="F126" s="39">
        <v>73</v>
      </c>
      <c r="G126" s="39"/>
      <c r="H126" s="8">
        <f>F126*E126</f>
        <v>511</v>
      </c>
      <c r="I126" s="39" t="s">
        <v>164</v>
      </c>
    </row>
    <row r="127" spans="1:9" x14ac:dyDescent="0.35">
      <c r="A127" s="2" t="str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I</v>
      </c>
      <c r="B127" s="10" t="str">
        <f t="shared" si="10"/>
        <v>43572I</v>
      </c>
      <c r="C127" s="55">
        <v>43572</v>
      </c>
      <c r="D127" s="39" t="s">
        <v>98</v>
      </c>
      <c r="E127" s="39">
        <v>7</v>
      </c>
      <c r="F127" s="39">
        <v>50.5</v>
      </c>
      <c r="G127" s="39"/>
      <c r="H127" s="8">
        <f t="shared" si="11"/>
        <v>353.5</v>
      </c>
      <c r="I127" s="39" t="s">
        <v>164</v>
      </c>
    </row>
    <row r="128" spans="1:9" x14ac:dyDescent="0.35">
      <c r="A128" s="2" t="str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B</v>
      </c>
      <c r="B128" s="10" t="str">
        <f>+CONCATENATE(C128,A128)</f>
        <v>43586B</v>
      </c>
      <c r="C128" s="55">
        <v>43586</v>
      </c>
      <c r="D128" s="39" t="s">
        <v>77</v>
      </c>
      <c r="E128" s="39">
        <v>15</v>
      </c>
      <c r="F128" s="39">
        <v>85</v>
      </c>
      <c r="G128" s="39"/>
      <c r="H128" s="8">
        <f>F128*E128</f>
        <v>1275</v>
      </c>
      <c r="I128" s="39" t="s">
        <v>164</v>
      </c>
    </row>
    <row r="129" spans="1:9" x14ac:dyDescent="0.35">
      <c r="A129" s="2" t="str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F</v>
      </c>
      <c r="B129" s="10" t="str">
        <f>+CONCATENATE(C129,A129)</f>
        <v>43586F</v>
      </c>
      <c r="C129" s="55">
        <v>43586</v>
      </c>
      <c r="D129" s="39" t="s">
        <v>94</v>
      </c>
      <c r="E129" s="39">
        <v>5</v>
      </c>
      <c r="F129" s="39">
        <v>93</v>
      </c>
      <c r="G129" s="39"/>
      <c r="H129" s="8">
        <f>F129*E129</f>
        <v>465</v>
      </c>
      <c r="I129" s="39" t="s">
        <v>164</v>
      </c>
    </row>
    <row r="130" spans="1:9" x14ac:dyDescent="0.35">
      <c r="A130" s="2" t="str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I</v>
      </c>
      <c r="B130" s="10" t="str">
        <f>+CONCATENATE(C130,A130)</f>
        <v>43586I</v>
      </c>
      <c r="C130" s="55">
        <v>43586</v>
      </c>
      <c r="D130" s="39" t="s">
        <v>98</v>
      </c>
      <c r="E130" s="39">
        <v>10</v>
      </c>
      <c r="F130" s="39">
        <v>85</v>
      </c>
      <c r="G130" s="39"/>
      <c r="H130" s="8">
        <f>F130*E130</f>
        <v>850</v>
      </c>
      <c r="I130" s="39" t="s">
        <v>164</v>
      </c>
    </row>
    <row r="131" spans="1:9" x14ac:dyDescent="0.35">
      <c r="A131" s="2" t="str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B</v>
      </c>
      <c r="B131" s="10" t="str">
        <f>+CONCATENATE(C131,A131)</f>
        <v>43593B</v>
      </c>
      <c r="C131" s="55">
        <v>43593</v>
      </c>
      <c r="D131" s="39" t="s">
        <v>77</v>
      </c>
      <c r="E131" s="39">
        <v>15</v>
      </c>
      <c r="F131" s="39">
        <v>61</v>
      </c>
      <c r="G131" s="39"/>
      <c r="H131" s="8">
        <f>F131*E131</f>
        <v>915</v>
      </c>
      <c r="I131" s="39" t="s">
        <v>164</v>
      </c>
    </row>
    <row r="132" spans="1:9" x14ac:dyDescent="0.35">
      <c r="A132" s="2" t="str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C</v>
      </c>
      <c r="B132" s="10" t="str">
        <f t="shared" ref="B132:B146" si="12">+CONCATENATE(C132,A132)</f>
        <v>43593C</v>
      </c>
      <c r="C132" s="55">
        <v>43593</v>
      </c>
      <c r="D132" s="39" t="s">
        <v>96</v>
      </c>
      <c r="E132" s="39">
        <v>15</v>
      </c>
      <c r="F132" s="39">
        <v>83</v>
      </c>
      <c r="G132" s="39"/>
      <c r="H132" s="8">
        <f t="shared" ref="H132:H146" si="13">F132*E132</f>
        <v>1245</v>
      </c>
      <c r="I132" s="39" t="s">
        <v>164</v>
      </c>
    </row>
    <row r="133" spans="1:9" x14ac:dyDescent="0.35">
      <c r="A133" s="2" t="str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D</v>
      </c>
      <c r="B133" s="10" t="str">
        <f t="shared" si="12"/>
        <v>43593D</v>
      </c>
      <c r="C133" s="55">
        <v>43593</v>
      </c>
      <c r="D133" s="39" t="s">
        <v>63</v>
      </c>
      <c r="E133" s="39">
        <v>15</v>
      </c>
      <c r="F133" s="39">
        <v>64</v>
      </c>
      <c r="G133" s="39"/>
      <c r="H133" s="8">
        <f t="shared" si="13"/>
        <v>960</v>
      </c>
      <c r="I133" s="39" t="s">
        <v>164</v>
      </c>
    </row>
    <row r="134" spans="1:9" x14ac:dyDescent="0.35">
      <c r="A134" s="2" t="str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F</v>
      </c>
      <c r="B134" s="10" t="str">
        <f t="shared" si="12"/>
        <v>43593F</v>
      </c>
      <c r="C134" s="55">
        <v>43593</v>
      </c>
      <c r="D134" s="39" t="s">
        <v>94</v>
      </c>
      <c r="E134" s="39">
        <v>8</v>
      </c>
      <c r="F134" s="39">
        <v>55</v>
      </c>
      <c r="G134" s="39"/>
      <c r="H134" s="8">
        <f t="shared" si="13"/>
        <v>440</v>
      </c>
      <c r="I134" s="39" t="s">
        <v>164</v>
      </c>
    </row>
    <row r="135" spans="1:9" x14ac:dyDescent="0.35">
      <c r="A135" s="2" t="str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H</v>
      </c>
      <c r="B135" s="10" t="str">
        <f t="shared" si="12"/>
        <v>43593H</v>
      </c>
      <c r="C135" s="55">
        <v>43593</v>
      </c>
      <c r="D135" s="39" t="s">
        <v>97</v>
      </c>
      <c r="E135" s="39">
        <v>7</v>
      </c>
      <c r="F135" s="39">
        <v>77</v>
      </c>
      <c r="G135" s="39"/>
      <c r="H135" s="8">
        <f t="shared" si="13"/>
        <v>539</v>
      </c>
      <c r="I135" s="39" t="s">
        <v>164</v>
      </c>
    </row>
    <row r="136" spans="1:9" x14ac:dyDescent="0.35">
      <c r="A136" s="2" t="str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I</v>
      </c>
      <c r="B136" s="10" t="str">
        <f t="shared" si="12"/>
        <v>43593I</v>
      </c>
      <c r="C136" s="55">
        <v>43593</v>
      </c>
      <c r="D136" s="39" t="s">
        <v>98</v>
      </c>
      <c r="E136" s="39">
        <v>5</v>
      </c>
      <c r="F136" s="39">
        <v>86</v>
      </c>
      <c r="G136" s="39"/>
      <c r="H136" s="8">
        <f t="shared" si="13"/>
        <v>430</v>
      </c>
      <c r="I136" s="39" t="s">
        <v>164</v>
      </c>
    </row>
    <row r="137" spans="1:9" x14ac:dyDescent="0.35">
      <c r="A137" s="2" t="str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B</v>
      </c>
      <c r="B137" s="10" t="str">
        <f t="shared" si="12"/>
        <v>43600B</v>
      </c>
      <c r="C137" s="55">
        <v>43600</v>
      </c>
      <c r="D137" s="39" t="s">
        <v>77</v>
      </c>
      <c r="E137" s="39">
        <v>15</v>
      </c>
      <c r="F137" s="39">
        <v>0</v>
      </c>
      <c r="G137" s="39"/>
      <c r="H137" s="8">
        <f t="shared" si="13"/>
        <v>0</v>
      </c>
      <c r="I137" s="39" t="s">
        <v>164</v>
      </c>
    </row>
    <row r="138" spans="1:9" x14ac:dyDescent="0.35">
      <c r="A138" s="2" t="str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F</v>
      </c>
      <c r="B138" s="10" t="str">
        <f t="shared" si="12"/>
        <v>43600F</v>
      </c>
      <c r="C138" s="55">
        <v>43600</v>
      </c>
      <c r="D138" s="39" t="s">
        <v>94</v>
      </c>
      <c r="E138" s="39">
        <v>5</v>
      </c>
      <c r="F138" s="39">
        <v>23</v>
      </c>
      <c r="G138" s="39"/>
      <c r="H138" s="8">
        <f t="shared" si="13"/>
        <v>115</v>
      </c>
      <c r="I138" s="39" t="s">
        <v>164</v>
      </c>
    </row>
    <row r="139" spans="1:9" x14ac:dyDescent="0.35">
      <c r="A139" s="2" t="str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I</v>
      </c>
      <c r="B139" s="10" t="str">
        <f t="shared" si="12"/>
        <v>43600I</v>
      </c>
      <c r="C139" s="55">
        <v>43600</v>
      </c>
      <c r="D139" s="39" t="s">
        <v>98</v>
      </c>
      <c r="E139" s="39">
        <v>5</v>
      </c>
      <c r="F139" s="39">
        <v>100</v>
      </c>
      <c r="G139" s="39"/>
      <c r="H139" s="8">
        <f t="shared" si="13"/>
        <v>500</v>
      </c>
      <c r="I139" s="39" t="s">
        <v>164</v>
      </c>
    </row>
    <row r="140" spans="1:9" x14ac:dyDescent="0.35">
      <c r="A140" s="2" t="str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B</v>
      </c>
      <c r="B140" s="10" t="str">
        <f t="shared" si="12"/>
        <v>43607B</v>
      </c>
      <c r="C140" s="55">
        <v>43607</v>
      </c>
      <c r="D140" s="39" t="s">
        <v>77</v>
      </c>
      <c r="E140" s="39">
        <v>15</v>
      </c>
      <c r="F140" s="39">
        <v>64</v>
      </c>
      <c r="G140" s="39"/>
      <c r="H140" s="8">
        <f t="shared" si="13"/>
        <v>960</v>
      </c>
      <c r="I140" s="39" t="s">
        <v>164</v>
      </c>
    </row>
    <row r="141" spans="1:9" x14ac:dyDescent="0.35">
      <c r="A141" s="2" t="str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C</v>
      </c>
      <c r="B141" s="10" t="str">
        <f t="shared" si="12"/>
        <v>43607C</v>
      </c>
      <c r="C141" s="55">
        <v>43607</v>
      </c>
      <c r="D141" s="39" t="s">
        <v>96</v>
      </c>
      <c r="E141" s="39">
        <v>15</v>
      </c>
      <c r="F141" s="39">
        <v>68</v>
      </c>
      <c r="G141" s="39"/>
      <c r="H141" s="8">
        <f t="shared" si="13"/>
        <v>1020</v>
      </c>
      <c r="I141" s="39" t="s">
        <v>164</v>
      </c>
    </row>
    <row r="142" spans="1:9" x14ac:dyDescent="0.35">
      <c r="A142" s="2" t="str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D</v>
      </c>
      <c r="B142" s="10" t="str">
        <f t="shared" si="12"/>
        <v>43607D</v>
      </c>
      <c r="C142" s="55">
        <v>43607</v>
      </c>
      <c r="D142" s="39" t="s">
        <v>63</v>
      </c>
      <c r="E142" s="39">
        <v>10</v>
      </c>
      <c r="F142" s="39">
        <v>102</v>
      </c>
      <c r="G142" s="39"/>
      <c r="H142" s="8">
        <f t="shared" si="13"/>
        <v>1020</v>
      </c>
      <c r="I142" s="39" t="s">
        <v>164</v>
      </c>
    </row>
    <row r="143" spans="1:9" x14ac:dyDescent="0.35">
      <c r="A143" s="2" t="str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F</v>
      </c>
      <c r="B143" s="10" t="str">
        <f t="shared" si="12"/>
        <v>43607F</v>
      </c>
      <c r="C143" s="55">
        <v>43607</v>
      </c>
      <c r="D143" s="39" t="s">
        <v>94</v>
      </c>
      <c r="E143" s="39">
        <v>7</v>
      </c>
      <c r="F143" s="39">
        <v>67</v>
      </c>
      <c r="G143" s="39"/>
      <c r="H143" s="8">
        <f t="shared" si="13"/>
        <v>469</v>
      </c>
      <c r="I143" s="39" t="s">
        <v>164</v>
      </c>
    </row>
    <row r="144" spans="1:9" x14ac:dyDescent="0.35">
      <c r="A144" s="2" t="str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H</v>
      </c>
      <c r="B144" s="10" t="str">
        <f t="shared" si="12"/>
        <v>43607H</v>
      </c>
      <c r="C144" s="55">
        <v>43607</v>
      </c>
      <c r="D144" s="39" t="s">
        <v>97</v>
      </c>
      <c r="E144" s="39">
        <v>10</v>
      </c>
      <c r="F144" s="39">
        <v>85</v>
      </c>
      <c r="G144" s="39"/>
      <c r="H144" s="8">
        <f t="shared" si="13"/>
        <v>850</v>
      </c>
      <c r="I144" s="39" t="s">
        <v>164</v>
      </c>
    </row>
    <row r="145" spans="1:10" x14ac:dyDescent="0.35">
      <c r="A145" s="2" t="str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I</v>
      </c>
      <c r="B145" s="10" t="str">
        <f t="shared" si="12"/>
        <v>43607I</v>
      </c>
      <c r="C145" s="55">
        <v>43607</v>
      </c>
      <c r="D145" s="39" t="s">
        <v>98</v>
      </c>
      <c r="E145" s="39">
        <v>10</v>
      </c>
      <c r="F145" s="39">
        <v>74</v>
      </c>
      <c r="G145" s="39"/>
      <c r="H145" s="8">
        <f t="shared" si="13"/>
        <v>740</v>
      </c>
      <c r="I145" s="39" t="s">
        <v>164</v>
      </c>
    </row>
    <row r="146" spans="1:10" x14ac:dyDescent="0.35">
      <c r="A146" s="2" t="str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B</v>
      </c>
      <c r="B146" s="10" t="str">
        <f t="shared" si="12"/>
        <v>43614B</v>
      </c>
      <c r="C146" s="55">
        <v>43614</v>
      </c>
      <c r="D146" s="39" t="s">
        <v>77</v>
      </c>
      <c r="E146" s="39">
        <v>15</v>
      </c>
      <c r="F146" s="39">
        <v>57.5</v>
      </c>
      <c r="G146" s="39"/>
      <c r="H146" s="8">
        <f t="shared" si="13"/>
        <v>862.5</v>
      </c>
      <c r="I146" s="39" t="s">
        <v>164</v>
      </c>
    </row>
    <row r="147" spans="1:10" x14ac:dyDescent="0.35">
      <c r="A147" s="2" t="str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F</v>
      </c>
      <c r="B147" s="10" t="str">
        <f t="shared" ref="B147:B210" si="14">+CONCATENATE(C147,A147)</f>
        <v>43614F</v>
      </c>
      <c r="C147" s="55">
        <v>43614</v>
      </c>
      <c r="D147" s="39" t="s">
        <v>94</v>
      </c>
      <c r="E147" s="39">
        <v>7</v>
      </c>
      <c r="F147" s="39">
        <v>69</v>
      </c>
      <c r="G147" s="39"/>
      <c r="H147" s="8">
        <f t="shared" ref="H147:H210" si="15">F147*E147</f>
        <v>483</v>
      </c>
      <c r="I147" s="39" t="s">
        <v>164</v>
      </c>
    </row>
    <row r="148" spans="1:10" x14ac:dyDescent="0.35">
      <c r="A148" s="2" t="str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I</v>
      </c>
      <c r="B148" s="10" t="str">
        <f t="shared" si="14"/>
        <v>43614I</v>
      </c>
      <c r="C148" s="55">
        <v>43614</v>
      </c>
      <c r="D148" s="39" t="s">
        <v>98</v>
      </c>
      <c r="E148" s="39">
        <v>10</v>
      </c>
      <c r="F148" s="39">
        <v>68</v>
      </c>
      <c r="G148" s="39"/>
      <c r="H148" s="8">
        <f t="shared" si="15"/>
        <v>680</v>
      </c>
      <c r="I148" s="39" t="s">
        <v>164</v>
      </c>
    </row>
    <row r="149" spans="1:10" x14ac:dyDescent="0.35">
      <c r="A149" s="2" t="str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B</v>
      </c>
      <c r="B149" s="10" t="str">
        <f t="shared" si="14"/>
        <v>43628B</v>
      </c>
      <c r="C149" s="55">
        <v>43628</v>
      </c>
      <c r="D149" s="39" t="s">
        <v>77</v>
      </c>
      <c r="E149" s="39">
        <v>15</v>
      </c>
      <c r="F149" s="39">
        <v>52.5</v>
      </c>
      <c r="G149" s="39"/>
      <c r="H149" s="8">
        <f t="shared" si="15"/>
        <v>787.5</v>
      </c>
      <c r="I149" s="39" t="s">
        <v>164</v>
      </c>
    </row>
    <row r="150" spans="1:10" x14ac:dyDescent="0.35">
      <c r="A150" s="2" t="str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F</v>
      </c>
      <c r="B150" s="10" t="str">
        <f t="shared" si="14"/>
        <v>43628F</v>
      </c>
      <c r="C150" s="55">
        <v>43628</v>
      </c>
      <c r="D150" s="39" t="s">
        <v>94</v>
      </c>
      <c r="E150" s="39">
        <v>5</v>
      </c>
      <c r="F150" s="39">
        <v>61</v>
      </c>
      <c r="G150" s="39"/>
      <c r="H150" s="8">
        <f t="shared" si="15"/>
        <v>305</v>
      </c>
      <c r="I150" s="39" t="s">
        <v>164</v>
      </c>
    </row>
    <row r="151" spans="1:10" x14ac:dyDescent="0.35">
      <c r="A151" s="2" t="str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I</v>
      </c>
      <c r="B151" s="10" t="str">
        <f t="shared" si="14"/>
        <v>43628I</v>
      </c>
      <c r="C151" s="55">
        <v>43628</v>
      </c>
      <c r="D151" s="39" t="s">
        <v>98</v>
      </c>
      <c r="E151" s="39">
        <v>5</v>
      </c>
      <c r="F151" s="39">
        <v>42</v>
      </c>
      <c r="G151" s="39"/>
      <c r="H151" s="8">
        <f t="shared" si="15"/>
        <v>210</v>
      </c>
      <c r="I151" s="39" t="s">
        <v>164</v>
      </c>
    </row>
    <row r="152" spans="1:10" x14ac:dyDescent="0.35">
      <c r="A152" s="2" t="str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B</v>
      </c>
      <c r="B152" s="10" t="str">
        <f t="shared" si="14"/>
        <v>43635B</v>
      </c>
      <c r="C152" s="55">
        <v>43635</v>
      </c>
      <c r="D152" s="39" t="s">
        <v>77</v>
      </c>
      <c r="E152" s="39">
        <v>15</v>
      </c>
      <c r="F152" s="39">
        <v>56.5</v>
      </c>
      <c r="G152" s="39"/>
      <c r="H152" s="8">
        <f t="shared" si="15"/>
        <v>847.5</v>
      </c>
      <c r="I152" s="39" t="s">
        <v>164</v>
      </c>
    </row>
    <row r="153" spans="1:10" x14ac:dyDescent="0.35">
      <c r="A153" s="2" t="str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C</v>
      </c>
      <c r="B153" s="10" t="str">
        <f t="shared" si="14"/>
        <v>43635C</v>
      </c>
      <c r="C153" s="55">
        <v>43635</v>
      </c>
      <c r="D153" s="39" t="s">
        <v>96</v>
      </c>
      <c r="E153" s="39">
        <v>15</v>
      </c>
      <c r="F153" s="39">
        <v>57</v>
      </c>
      <c r="G153" s="39"/>
      <c r="H153" s="8">
        <f t="shared" si="15"/>
        <v>855</v>
      </c>
      <c r="I153" s="39" t="s">
        <v>164</v>
      </c>
    </row>
    <row r="154" spans="1:10" x14ac:dyDescent="0.35">
      <c r="A154" s="2" t="str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D</v>
      </c>
      <c r="B154" s="10" t="str">
        <f t="shared" si="14"/>
        <v>43635D</v>
      </c>
      <c r="C154" s="55">
        <v>43635</v>
      </c>
      <c r="D154" s="39" t="s">
        <v>63</v>
      </c>
      <c r="E154" s="39">
        <v>10</v>
      </c>
      <c r="F154" s="39">
        <v>83</v>
      </c>
      <c r="G154" s="39"/>
      <c r="H154" s="8">
        <f t="shared" si="15"/>
        <v>830</v>
      </c>
      <c r="I154" s="39" t="s">
        <v>164</v>
      </c>
    </row>
    <row r="155" spans="1:10" x14ac:dyDescent="0.35">
      <c r="A155" s="2" t="str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F</v>
      </c>
      <c r="B155" s="10" t="str">
        <f t="shared" si="14"/>
        <v>43635F</v>
      </c>
      <c r="C155" s="55">
        <v>43635</v>
      </c>
      <c r="D155" s="39" t="s">
        <v>94</v>
      </c>
      <c r="E155" s="39">
        <v>5</v>
      </c>
      <c r="F155" s="39">
        <v>53.5</v>
      </c>
      <c r="G155" s="39"/>
      <c r="H155" s="8">
        <f t="shared" si="15"/>
        <v>267.5</v>
      </c>
      <c r="I155" s="39" t="s">
        <v>164</v>
      </c>
    </row>
    <row r="156" spans="1:10" x14ac:dyDescent="0.35">
      <c r="A156" s="2" t="str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H</v>
      </c>
      <c r="B156" s="10" t="str">
        <f t="shared" si="14"/>
        <v>43635H</v>
      </c>
      <c r="C156" s="55">
        <v>43635</v>
      </c>
      <c r="D156" s="39" t="s">
        <v>97</v>
      </c>
      <c r="E156" s="39">
        <v>5</v>
      </c>
      <c r="F156" s="39">
        <v>15.8</v>
      </c>
      <c r="G156" s="39"/>
      <c r="H156" s="8">
        <f t="shared" si="15"/>
        <v>79</v>
      </c>
      <c r="I156" s="39" t="s">
        <v>164</v>
      </c>
      <c r="J156" t="s">
        <v>228</v>
      </c>
    </row>
    <row r="157" spans="1:10" x14ac:dyDescent="0.35">
      <c r="A157" s="2" t="str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I</v>
      </c>
      <c r="B157" s="10" t="str">
        <f t="shared" si="14"/>
        <v>43635I</v>
      </c>
      <c r="C157" s="55">
        <v>43635</v>
      </c>
      <c r="D157" s="39" t="s">
        <v>98</v>
      </c>
      <c r="E157" s="39">
        <v>5</v>
      </c>
      <c r="F157" s="39"/>
      <c r="G157" s="39"/>
      <c r="H157" s="8">
        <f t="shared" si="15"/>
        <v>0</v>
      </c>
      <c r="I157" s="39" t="s">
        <v>164</v>
      </c>
    </row>
    <row r="158" spans="1:10" x14ac:dyDescent="0.35">
      <c r="A158" s="2" t="str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B</v>
      </c>
      <c r="B158" s="10" t="str">
        <f t="shared" si="14"/>
        <v>43649B</v>
      </c>
      <c r="C158" s="55">
        <v>43649</v>
      </c>
      <c r="D158" s="39" t="s">
        <v>77</v>
      </c>
      <c r="E158" s="39">
        <v>15</v>
      </c>
      <c r="F158" s="39">
        <v>54</v>
      </c>
      <c r="G158" s="39"/>
      <c r="H158" s="8">
        <f t="shared" si="15"/>
        <v>810</v>
      </c>
      <c r="I158" s="39" t="s">
        <v>164</v>
      </c>
    </row>
    <row r="159" spans="1:10" x14ac:dyDescent="0.35">
      <c r="A159" s="2" t="str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G</v>
      </c>
      <c r="B159" s="10" t="str">
        <f t="shared" si="14"/>
        <v>43649G</v>
      </c>
      <c r="C159" s="55">
        <v>43649</v>
      </c>
      <c r="D159" s="39" t="s">
        <v>95</v>
      </c>
      <c r="E159" s="39">
        <v>5</v>
      </c>
      <c r="F159" s="39">
        <v>41.5</v>
      </c>
      <c r="G159" s="39"/>
      <c r="H159" s="8">
        <f t="shared" si="15"/>
        <v>207.5</v>
      </c>
      <c r="I159" s="39" t="s">
        <v>164</v>
      </c>
    </row>
    <row r="160" spans="1:10" x14ac:dyDescent="0.35">
      <c r="A160" s="2" t="str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I</v>
      </c>
      <c r="B160" s="10" t="str">
        <f t="shared" si="14"/>
        <v>43649I</v>
      </c>
      <c r="C160" s="55">
        <v>43649</v>
      </c>
      <c r="D160" s="39" t="s">
        <v>98</v>
      </c>
      <c r="E160" s="39">
        <v>5</v>
      </c>
      <c r="F160" s="39">
        <v>59</v>
      </c>
      <c r="G160" s="39"/>
      <c r="H160" s="8">
        <f t="shared" si="15"/>
        <v>295</v>
      </c>
      <c r="I160" s="39" t="s">
        <v>164</v>
      </c>
    </row>
    <row r="161" spans="1:9" x14ac:dyDescent="0.35">
      <c r="A161" s="2" t="str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B</v>
      </c>
      <c r="B161" s="10" t="str">
        <f t="shared" si="14"/>
        <v>43656B</v>
      </c>
      <c r="C161" s="55">
        <v>43656</v>
      </c>
      <c r="D161" s="39" t="s">
        <v>77</v>
      </c>
      <c r="E161" s="39">
        <v>15</v>
      </c>
      <c r="F161" s="39">
        <v>28</v>
      </c>
      <c r="G161" s="39"/>
      <c r="H161" s="8">
        <f t="shared" si="15"/>
        <v>420</v>
      </c>
      <c r="I161" s="39" t="s">
        <v>164</v>
      </c>
    </row>
    <row r="162" spans="1:9" x14ac:dyDescent="0.35">
      <c r="A162" s="2" t="str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C</v>
      </c>
      <c r="B162" s="10" t="str">
        <f t="shared" si="14"/>
        <v>43656C</v>
      </c>
      <c r="C162" s="55">
        <v>43656</v>
      </c>
      <c r="D162" s="39" t="s">
        <v>96</v>
      </c>
      <c r="E162" s="39">
        <v>15</v>
      </c>
      <c r="F162" s="39">
        <v>37.5</v>
      </c>
      <c r="G162" s="39"/>
      <c r="H162" s="8">
        <f t="shared" si="15"/>
        <v>562.5</v>
      </c>
      <c r="I162" s="39" t="s">
        <v>164</v>
      </c>
    </row>
    <row r="163" spans="1:9" x14ac:dyDescent="0.35">
      <c r="A163" s="2" t="str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D</v>
      </c>
      <c r="B163" s="10" t="str">
        <f t="shared" si="14"/>
        <v>43656D</v>
      </c>
      <c r="C163" s="55">
        <v>43656</v>
      </c>
      <c r="D163" s="39" t="s">
        <v>63</v>
      </c>
      <c r="E163" s="39">
        <v>10</v>
      </c>
      <c r="F163" s="39">
        <v>39.5</v>
      </c>
      <c r="G163" s="39"/>
      <c r="H163" s="8">
        <f t="shared" si="15"/>
        <v>395</v>
      </c>
      <c r="I163" s="39" t="s">
        <v>164</v>
      </c>
    </row>
    <row r="164" spans="1:9" x14ac:dyDescent="0.35">
      <c r="A164" s="2" t="str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G</v>
      </c>
      <c r="B164" s="10" t="str">
        <f t="shared" si="14"/>
        <v>43656G</v>
      </c>
      <c r="C164" s="55">
        <v>43656</v>
      </c>
      <c r="D164" s="39" t="s">
        <v>95</v>
      </c>
      <c r="E164" s="39">
        <v>5</v>
      </c>
      <c r="F164" s="39">
        <v>32.5</v>
      </c>
      <c r="G164" s="39"/>
      <c r="H164" s="8">
        <f t="shared" si="15"/>
        <v>162.5</v>
      </c>
      <c r="I164" s="39" t="s">
        <v>164</v>
      </c>
    </row>
    <row r="165" spans="1:9" x14ac:dyDescent="0.35">
      <c r="A165" s="2" t="str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H</v>
      </c>
      <c r="B165" s="10" t="str">
        <f t="shared" si="14"/>
        <v>43656H</v>
      </c>
      <c r="C165" s="55">
        <v>43656</v>
      </c>
      <c r="D165" s="39" t="s">
        <v>97</v>
      </c>
      <c r="E165" s="39">
        <v>7</v>
      </c>
      <c r="F165" s="39">
        <v>73</v>
      </c>
      <c r="G165" s="39"/>
      <c r="H165" s="8">
        <f t="shared" si="15"/>
        <v>511</v>
      </c>
      <c r="I165" s="39" t="s">
        <v>164</v>
      </c>
    </row>
    <row r="166" spans="1:9" x14ac:dyDescent="0.35">
      <c r="A166" s="2" t="str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I</v>
      </c>
      <c r="B166" s="10" t="str">
        <f t="shared" si="14"/>
        <v>43656I</v>
      </c>
      <c r="C166" s="55">
        <v>43656</v>
      </c>
      <c r="D166" s="39" t="s">
        <v>98</v>
      </c>
      <c r="E166" s="39">
        <v>5</v>
      </c>
      <c r="F166" s="39">
        <v>40.5</v>
      </c>
      <c r="G166" s="39"/>
      <c r="H166" s="8">
        <f t="shared" si="15"/>
        <v>202.5</v>
      </c>
      <c r="I166" s="39" t="s">
        <v>164</v>
      </c>
    </row>
    <row r="167" spans="1:9" x14ac:dyDescent="0.35">
      <c r="A167" s="2" t="str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B</v>
      </c>
      <c r="B167" s="10" t="str">
        <f t="shared" si="14"/>
        <v>43663B</v>
      </c>
      <c r="C167" s="55">
        <v>43663</v>
      </c>
      <c r="D167" s="39" t="s">
        <v>77</v>
      </c>
      <c r="E167" s="39">
        <v>15</v>
      </c>
      <c r="F167" s="39">
        <v>36</v>
      </c>
      <c r="G167" s="39"/>
      <c r="H167" s="8">
        <f t="shared" si="15"/>
        <v>540</v>
      </c>
      <c r="I167" s="39" t="s">
        <v>164</v>
      </c>
    </row>
    <row r="168" spans="1:9" x14ac:dyDescent="0.35">
      <c r="A168" s="2" t="str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G</v>
      </c>
      <c r="B168" s="10" t="str">
        <f t="shared" si="14"/>
        <v>43663G</v>
      </c>
      <c r="C168" s="55">
        <v>43663</v>
      </c>
      <c r="D168" s="39" t="s">
        <v>95</v>
      </c>
      <c r="E168" s="39">
        <v>5</v>
      </c>
      <c r="F168" s="39">
        <v>34</v>
      </c>
      <c r="G168" s="39"/>
      <c r="H168" s="8">
        <f t="shared" si="15"/>
        <v>170</v>
      </c>
      <c r="I168" s="39" t="s">
        <v>164</v>
      </c>
    </row>
    <row r="169" spans="1:9" x14ac:dyDescent="0.35">
      <c r="A169" s="2" t="str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I</v>
      </c>
      <c r="B169" s="10" t="str">
        <f t="shared" si="14"/>
        <v>43663I</v>
      </c>
      <c r="C169" s="55">
        <v>43663</v>
      </c>
      <c r="D169" s="39" t="s">
        <v>98</v>
      </c>
      <c r="E169" s="39">
        <v>5</v>
      </c>
      <c r="F169" s="39">
        <v>91</v>
      </c>
      <c r="G169" s="39"/>
      <c r="H169" s="8">
        <f t="shared" si="15"/>
        <v>455</v>
      </c>
      <c r="I169" s="39" t="s">
        <v>164</v>
      </c>
    </row>
    <row r="170" spans="1:9" x14ac:dyDescent="0.35">
      <c r="A170" s="2" t="str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B</v>
      </c>
      <c r="B170" s="10" t="str">
        <f t="shared" si="14"/>
        <v>43670B</v>
      </c>
      <c r="C170" s="55">
        <v>43670</v>
      </c>
      <c r="D170" s="39" t="s">
        <v>77</v>
      </c>
      <c r="E170" s="39">
        <v>15</v>
      </c>
      <c r="F170" s="39">
        <v>52</v>
      </c>
      <c r="G170" s="39"/>
      <c r="H170" s="8">
        <f t="shared" si="15"/>
        <v>780</v>
      </c>
      <c r="I170" s="39" t="s">
        <v>164</v>
      </c>
    </row>
    <row r="171" spans="1:9" x14ac:dyDescent="0.35">
      <c r="A171" s="2" t="str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C</v>
      </c>
      <c r="B171" s="10" t="str">
        <f t="shared" si="14"/>
        <v>43670C</v>
      </c>
      <c r="C171" s="55">
        <v>43670</v>
      </c>
      <c r="D171" s="39" t="s">
        <v>96</v>
      </c>
      <c r="E171" s="39">
        <v>15</v>
      </c>
      <c r="F171" s="39">
        <v>42</v>
      </c>
      <c r="G171" s="39"/>
      <c r="H171" s="8">
        <f t="shared" si="15"/>
        <v>630</v>
      </c>
      <c r="I171" s="39" t="s">
        <v>164</v>
      </c>
    </row>
    <row r="172" spans="1:9" x14ac:dyDescent="0.35">
      <c r="A172" s="2" t="str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D</v>
      </c>
      <c r="B172" s="10" t="str">
        <f t="shared" si="14"/>
        <v>43670D</v>
      </c>
      <c r="C172" s="55">
        <v>43670</v>
      </c>
      <c r="D172" s="39" t="s">
        <v>63</v>
      </c>
      <c r="E172" s="39">
        <v>10</v>
      </c>
      <c r="F172" s="39">
        <v>45.5</v>
      </c>
      <c r="G172" s="39"/>
      <c r="H172" s="8">
        <f t="shared" si="15"/>
        <v>455</v>
      </c>
      <c r="I172" s="39" t="s">
        <v>164</v>
      </c>
    </row>
    <row r="173" spans="1:9" x14ac:dyDescent="0.35">
      <c r="A173" s="2" t="str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G</v>
      </c>
      <c r="B173" s="10" t="str">
        <f t="shared" si="14"/>
        <v>43670G</v>
      </c>
      <c r="C173" s="55">
        <v>43670</v>
      </c>
      <c r="D173" s="39" t="s">
        <v>95</v>
      </c>
      <c r="E173" s="39">
        <v>5</v>
      </c>
      <c r="F173" s="39">
        <v>42</v>
      </c>
      <c r="G173" s="39"/>
      <c r="H173" s="8">
        <f t="shared" si="15"/>
        <v>210</v>
      </c>
      <c r="I173" s="39" t="s">
        <v>164</v>
      </c>
    </row>
    <row r="174" spans="1:9" x14ac:dyDescent="0.35">
      <c r="A174" s="2" t="str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H</v>
      </c>
      <c r="B174" s="10" t="str">
        <f t="shared" si="14"/>
        <v>43670H</v>
      </c>
      <c r="C174" s="55">
        <v>43670</v>
      </c>
      <c r="D174" s="39" t="s">
        <v>97</v>
      </c>
      <c r="E174" s="39">
        <v>5</v>
      </c>
      <c r="F174" s="39">
        <v>86</v>
      </c>
      <c r="G174" s="39"/>
      <c r="H174" s="8">
        <f t="shared" si="15"/>
        <v>430</v>
      </c>
      <c r="I174" s="39" t="s">
        <v>164</v>
      </c>
    </row>
    <row r="175" spans="1:9" x14ac:dyDescent="0.35">
      <c r="A175" s="2" t="str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I</v>
      </c>
      <c r="B175" s="10" t="str">
        <f t="shared" si="14"/>
        <v>43670I</v>
      </c>
      <c r="C175" s="55">
        <v>43670</v>
      </c>
      <c r="D175" s="39" t="s">
        <v>98</v>
      </c>
      <c r="E175" s="39">
        <v>5</v>
      </c>
      <c r="F175" s="39">
        <v>24</v>
      </c>
      <c r="G175" s="39"/>
      <c r="H175" s="8">
        <f t="shared" si="15"/>
        <v>120</v>
      </c>
      <c r="I175" s="39" t="s">
        <v>164</v>
      </c>
    </row>
    <row r="176" spans="1:9" x14ac:dyDescent="0.35">
      <c r="A176" s="2" t="str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B</v>
      </c>
      <c r="B176" s="10" t="str">
        <f t="shared" si="14"/>
        <v>43677B</v>
      </c>
      <c r="C176" s="55">
        <v>43677</v>
      </c>
      <c r="D176" s="39" t="s">
        <v>77</v>
      </c>
      <c r="E176" s="39">
        <v>15</v>
      </c>
      <c r="F176" s="39">
        <v>31</v>
      </c>
      <c r="G176" s="39"/>
      <c r="H176" s="8">
        <f t="shared" si="15"/>
        <v>465</v>
      </c>
      <c r="I176" s="39" t="s">
        <v>164</v>
      </c>
    </row>
    <row r="177" spans="1:9" x14ac:dyDescent="0.35">
      <c r="A177" s="2" t="str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G</v>
      </c>
      <c r="B177" s="10" t="str">
        <f t="shared" si="14"/>
        <v>43677G</v>
      </c>
      <c r="C177" s="55">
        <v>43677</v>
      </c>
      <c r="D177" s="39" t="s">
        <v>95</v>
      </c>
      <c r="E177" s="39">
        <v>5</v>
      </c>
      <c r="F177" s="39">
        <v>14.8</v>
      </c>
      <c r="G177" s="39"/>
      <c r="H177" s="8">
        <f t="shared" si="15"/>
        <v>74</v>
      </c>
      <c r="I177" s="39" t="s">
        <v>164</v>
      </c>
    </row>
    <row r="178" spans="1:9" x14ac:dyDescent="0.35">
      <c r="A178" s="2" t="str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I</v>
      </c>
      <c r="B178" s="10" t="str">
        <f t="shared" si="14"/>
        <v>43677I</v>
      </c>
      <c r="C178" s="55">
        <v>43677</v>
      </c>
      <c r="D178" s="39" t="s">
        <v>98</v>
      </c>
      <c r="E178" s="39">
        <v>5</v>
      </c>
      <c r="F178" s="39">
        <v>2.4</v>
      </c>
      <c r="G178" s="39"/>
      <c r="H178" s="8">
        <f t="shared" si="15"/>
        <v>12</v>
      </c>
      <c r="I178" s="39" t="s">
        <v>164</v>
      </c>
    </row>
    <row r="179" spans="1:9" x14ac:dyDescent="0.35">
      <c r="A179" s="2" t="str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B</v>
      </c>
      <c r="B179" s="10" t="str">
        <f t="shared" si="14"/>
        <v>43684B</v>
      </c>
      <c r="C179" s="55">
        <v>43684</v>
      </c>
      <c r="D179" s="39" t="s">
        <v>77</v>
      </c>
      <c r="E179" s="39">
        <v>15</v>
      </c>
      <c r="F179" s="39">
        <v>36.5</v>
      </c>
      <c r="G179" s="39"/>
      <c r="H179" s="8">
        <f t="shared" si="15"/>
        <v>547.5</v>
      </c>
      <c r="I179" s="39" t="s">
        <v>164</v>
      </c>
    </row>
    <row r="180" spans="1:9" x14ac:dyDescent="0.35">
      <c r="A180" s="2" t="str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C</v>
      </c>
      <c r="B180" s="10" t="str">
        <f t="shared" si="14"/>
        <v>43684C</v>
      </c>
      <c r="C180" s="55">
        <v>43684</v>
      </c>
      <c r="D180" s="39" t="s">
        <v>96</v>
      </c>
      <c r="E180" s="39">
        <v>15</v>
      </c>
      <c r="F180" s="39">
        <v>39.5</v>
      </c>
      <c r="G180" s="39"/>
      <c r="H180" s="8">
        <f t="shared" si="15"/>
        <v>592.5</v>
      </c>
      <c r="I180" s="39" t="s">
        <v>164</v>
      </c>
    </row>
    <row r="181" spans="1:9" x14ac:dyDescent="0.35">
      <c r="A181" s="2" t="str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D</v>
      </c>
      <c r="B181" s="10" t="str">
        <f t="shared" si="14"/>
        <v>43684D</v>
      </c>
      <c r="C181" s="55">
        <v>43684</v>
      </c>
      <c r="D181" s="39" t="s">
        <v>63</v>
      </c>
      <c r="E181" s="39">
        <v>10</v>
      </c>
      <c r="F181" s="39">
        <v>48</v>
      </c>
      <c r="G181" s="39"/>
      <c r="H181" s="8">
        <f t="shared" si="15"/>
        <v>480</v>
      </c>
      <c r="I181" s="39" t="s">
        <v>164</v>
      </c>
    </row>
    <row r="182" spans="1:9" x14ac:dyDescent="0.35">
      <c r="A182" s="2" t="str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G</v>
      </c>
      <c r="B182" s="10" t="str">
        <f t="shared" si="14"/>
        <v>43684G</v>
      </c>
      <c r="C182" s="55">
        <v>43684</v>
      </c>
      <c r="D182" s="39" t="s">
        <v>95</v>
      </c>
      <c r="E182" s="39">
        <v>5</v>
      </c>
      <c r="F182" s="39">
        <v>26.5</v>
      </c>
      <c r="G182" s="39"/>
      <c r="H182" s="8">
        <f t="shared" si="15"/>
        <v>132.5</v>
      </c>
      <c r="I182" s="39" t="s">
        <v>164</v>
      </c>
    </row>
    <row r="183" spans="1:9" x14ac:dyDescent="0.35">
      <c r="A183" s="2" t="str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H</v>
      </c>
      <c r="B183" s="10" t="str">
        <f t="shared" si="14"/>
        <v>43684H</v>
      </c>
      <c r="C183" s="55">
        <v>43684</v>
      </c>
      <c r="D183" s="39" t="s">
        <v>97</v>
      </c>
      <c r="E183" s="39">
        <v>7</v>
      </c>
      <c r="F183" s="39">
        <v>81</v>
      </c>
      <c r="G183" s="39"/>
      <c r="H183" s="8">
        <f t="shared" si="15"/>
        <v>567</v>
      </c>
      <c r="I183" s="39" t="s">
        <v>164</v>
      </c>
    </row>
    <row r="184" spans="1:9" x14ac:dyDescent="0.35">
      <c r="A184" s="2" t="str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I</v>
      </c>
      <c r="B184" s="10" t="str">
        <f t="shared" si="14"/>
        <v>43684I</v>
      </c>
      <c r="C184" s="55">
        <v>43684</v>
      </c>
      <c r="D184" s="39" t="s">
        <v>98</v>
      </c>
      <c r="E184" s="39">
        <v>5</v>
      </c>
      <c r="F184" s="39">
        <v>47.5</v>
      </c>
      <c r="G184" s="39"/>
      <c r="H184" s="8">
        <f t="shared" si="15"/>
        <v>237.5</v>
      </c>
      <c r="I184" s="39" t="s">
        <v>164</v>
      </c>
    </row>
    <row r="185" spans="1:9" x14ac:dyDescent="0.35">
      <c r="A185" s="2" t="str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B</v>
      </c>
      <c r="B185" s="10" t="str">
        <f t="shared" si="14"/>
        <v>43692B</v>
      </c>
      <c r="C185" s="55">
        <v>43692</v>
      </c>
      <c r="D185" s="39" t="s">
        <v>77</v>
      </c>
      <c r="E185" s="39">
        <v>15</v>
      </c>
      <c r="F185" s="39">
        <v>39.5</v>
      </c>
      <c r="G185" s="39"/>
      <c r="H185" s="8">
        <f t="shared" si="15"/>
        <v>592.5</v>
      </c>
      <c r="I185" s="39" t="s">
        <v>164</v>
      </c>
    </row>
    <row r="186" spans="1:9" x14ac:dyDescent="0.35">
      <c r="A186" s="2" t="str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F</v>
      </c>
      <c r="B186" s="10" t="str">
        <f t="shared" si="14"/>
        <v>43692F</v>
      </c>
      <c r="C186" s="55">
        <v>43692</v>
      </c>
      <c r="D186" s="39" t="s">
        <v>94</v>
      </c>
      <c r="E186" s="39">
        <v>5</v>
      </c>
      <c r="F186" s="39">
        <v>21.5</v>
      </c>
      <c r="G186" s="39"/>
      <c r="H186" s="8">
        <f t="shared" si="15"/>
        <v>107.5</v>
      </c>
      <c r="I186" s="39" t="s">
        <v>164</v>
      </c>
    </row>
    <row r="187" spans="1:9" x14ac:dyDescent="0.35">
      <c r="A187" s="2" t="str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I</v>
      </c>
      <c r="B187" s="10" t="str">
        <f t="shared" si="14"/>
        <v>43692I</v>
      </c>
      <c r="C187" s="55">
        <v>43692</v>
      </c>
      <c r="D187" s="39" t="s">
        <v>98</v>
      </c>
      <c r="E187" s="39">
        <v>5</v>
      </c>
      <c r="F187" s="39">
        <v>19.2</v>
      </c>
      <c r="G187" s="39"/>
      <c r="H187" s="8">
        <f t="shared" si="15"/>
        <v>96</v>
      </c>
      <c r="I187" s="39" t="s">
        <v>164</v>
      </c>
    </row>
    <row r="188" spans="1:9" x14ac:dyDescent="0.35">
      <c r="A188" s="2" t="str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B</v>
      </c>
      <c r="B188" s="10" t="str">
        <f t="shared" si="14"/>
        <v>43698B</v>
      </c>
      <c r="C188" s="55">
        <v>43698</v>
      </c>
      <c r="D188" s="39" t="s">
        <v>77</v>
      </c>
      <c r="E188" s="39">
        <v>15</v>
      </c>
      <c r="F188" s="39">
        <v>44</v>
      </c>
      <c r="G188" s="39"/>
      <c r="H188" s="8">
        <f t="shared" si="15"/>
        <v>660</v>
      </c>
      <c r="I188" s="39" t="s">
        <v>164</v>
      </c>
    </row>
    <row r="189" spans="1:9" x14ac:dyDescent="0.35">
      <c r="A189" s="2" t="str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C</v>
      </c>
      <c r="B189" s="10" t="str">
        <f t="shared" si="14"/>
        <v>43698C</v>
      </c>
      <c r="C189" s="55">
        <v>43698</v>
      </c>
      <c r="D189" s="39" t="s">
        <v>96</v>
      </c>
      <c r="E189" s="39">
        <v>15</v>
      </c>
      <c r="F189" s="39">
        <v>45.5</v>
      </c>
      <c r="G189" s="39"/>
      <c r="H189" s="8">
        <f t="shared" si="15"/>
        <v>682.5</v>
      </c>
      <c r="I189" s="39" t="s">
        <v>164</v>
      </c>
    </row>
    <row r="190" spans="1:9" x14ac:dyDescent="0.35">
      <c r="A190" s="2" t="str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D</v>
      </c>
      <c r="B190" s="10" t="str">
        <f t="shared" si="14"/>
        <v>43698D</v>
      </c>
      <c r="C190" s="55">
        <v>43698</v>
      </c>
      <c r="D190" s="39" t="s">
        <v>63</v>
      </c>
      <c r="E190" s="39">
        <v>10</v>
      </c>
      <c r="F190" s="39">
        <v>63</v>
      </c>
      <c r="G190" s="39"/>
      <c r="H190" s="8">
        <f t="shared" si="15"/>
        <v>630</v>
      </c>
      <c r="I190" s="39" t="s">
        <v>164</v>
      </c>
    </row>
    <row r="191" spans="1:9" x14ac:dyDescent="0.35">
      <c r="A191" s="2" t="str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G</v>
      </c>
      <c r="B191" s="10" t="str">
        <f t="shared" si="14"/>
        <v>43698G</v>
      </c>
      <c r="C191" s="55">
        <v>43698</v>
      </c>
      <c r="D191" s="39" t="s">
        <v>95</v>
      </c>
      <c r="E191" s="39">
        <v>5</v>
      </c>
      <c r="F191" s="39">
        <v>32</v>
      </c>
      <c r="G191" s="39"/>
      <c r="H191" s="8">
        <f t="shared" si="15"/>
        <v>160</v>
      </c>
      <c r="I191" s="39" t="s">
        <v>164</v>
      </c>
    </row>
    <row r="192" spans="1:9" x14ac:dyDescent="0.35">
      <c r="A192" s="2" t="str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H</v>
      </c>
      <c r="B192" s="10" t="str">
        <f t="shared" si="14"/>
        <v>43698H</v>
      </c>
      <c r="C192" s="55">
        <v>43698</v>
      </c>
      <c r="D192" s="39" t="s">
        <v>97</v>
      </c>
      <c r="E192" s="39">
        <v>5</v>
      </c>
      <c r="F192" s="39">
        <v>65</v>
      </c>
      <c r="G192" s="39"/>
      <c r="H192" s="8">
        <f t="shared" si="15"/>
        <v>325</v>
      </c>
      <c r="I192" s="39" t="s">
        <v>164</v>
      </c>
    </row>
    <row r="193" spans="1:9" x14ac:dyDescent="0.35">
      <c r="A193" s="2" t="str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I</v>
      </c>
      <c r="B193" s="10" t="str">
        <f t="shared" si="14"/>
        <v>43698I</v>
      </c>
      <c r="C193" s="55">
        <v>43698</v>
      </c>
      <c r="D193" s="39" t="s">
        <v>98</v>
      </c>
      <c r="E193" s="39">
        <v>5</v>
      </c>
      <c r="F193" s="39">
        <v>32.5</v>
      </c>
      <c r="G193" s="39"/>
      <c r="H193" s="8">
        <f t="shared" si="15"/>
        <v>162.5</v>
      </c>
      <c r="I193" s="39" t="s">
        <v>164</v>
      </c>
    </row>
    <row r="194" spans="1:9" x14ac:dyDescent="0.35">
      <c r="A194" s="2" t="str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B</v>
      </c>
      <c r="B194" s="10" t="str">
        <f t="shared" si="14"/>
        <v>43705B</v>
      </c>
      <c r="C194" s="55">
        <v>43705</v>
      </c>
      <c r="D194" s="39" t="s">
        <v>77</v>
      </c>
      <c r="E194" s="39">
        <v>15</v>
      </c>
      <c r="F194" s="39">
        <v>39</v>
      </c>
      <c r="G194" s="39"/>
      <c r="H194" s="8">
        <f t="shared" si="15"/>
        <v>585</v>
      </c>
      <c r="I194" s="39" t="s">
        <v>164</v>
      </c>
    </row>
    <row r="195" spans="1:9" x14ac:dyDescent="0.35">
      <c r="A195" s="2" t="str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G</v>
      </c>
      <c r="B195" s="10" t="str">
        <f t="shared" si="14"/>
        <v>43705G</v>
      </c>
      <c r="C195" s="55">
        <v>43705</v>
      </c>
      <c r="D195" s="39" t="s">
        <v>95</v>
      </c>
      <c r="E195" s="39">
        <v>5</v>
      </c>
      <c r="F195" s="39">
        <v>48.5</v>
      </c>
      <c r="G195" s="39"/>
      <c r="H195" s="8">
        <f t="shared" si="15"/>
        <v>242.5</v>
      </c>
      <c r="I195" s="39" t="s">
        <v>164</v>
      </c>
    </row>
    <row r="196" spans="1:9" x14ac:dyDescent="0.35">
      <c r="A196" s="2" t="str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I</v>
      </c>
      <c r="B196" s="10" t="str">
        <f t="shared" si="14"/>
        <v>43705I</v>
      </c>
      <c r="C196" s="55">
        <v>43705</v>
      </c>
      <c r="D196" s="39" t="s">
        <v>98</v>
      </c>
      <c r="E196" s="39">
        <v>5</v>
      </c>
      <c r="F196" s="39">
        <v>82</v>
      </c>
      <c r="G196" s="39"/>
      <c r="H196" s="8">
        <f t="shared" si="15"/>
        <v>410</v>
      </c>
      <c r="I196" s="39" t="s">
        <v>164</v>
      </c>
    </row>
    <row r="197" spans="1:9" x14ac:dyDescent="0.35">
      <c r="A197" s="2" t="str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B</v>
      </c>
      <c r="B197" s="10" t="str">
        <f t="shared" si="14"/>
        <v>43712B</v>
      </c>
      <c r="C197" s="55">
        <v>43712</v>
      </c>
      <c r="D197" s="39" t="s">
        <v>77</v>
      </c>
      <c r="E197" s="39">
        <v>15</v>
      </c>
      <c r="F197" s="39">
        <v>52</v>
      </c>
      <c r="G197" s="39"/>
      <c r="H197" s="8">
        <f t="shared" si="15"/>
        <v>780</v>
      </c>
      <c r="I197" s="39" t="s">
        <v>164</v>
      </c>
    </row>
    <row r="198" spans="1:9" x14ac:dyDescent="0.35">
      <c r="A198" s="2" t="str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G</v>
      </c>
      <c r="B198" s="10" t="str">
        <f t="shared" si="14"/>
        <v>43712G</v>
      </c>
      <c r="C198" s="55">
        <v>43712</v>
      </c>
      <c r="D198" s="39" t="s">
        <v>95</v>
      </c>
      <c r="E198" s="39">
        <v>5</v>
      </c>
      <c r="F198" s="39">
        <v>37.5</v>
      </c>
      <c r="G198" s="39"/>
      <c r="H198" s="8">
        <f t="shared" si="15"/>
        <v>187.5</v>
      </c>
      <c r="I198" s="39" t="s">
        <v>164</v>
      </c>
    </row>
    <row r="199" spans="1:9" x14ac:dyDescent="0.35">
      <c r="A199" s="2" t="str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I</v>
      </c>
      <c r="B199" s="10" t="str">
        <f t="shared" si="14"/>
        <v>43712I</v>
      </c>
      <c r="C199" s="55">
        <v>43712</v>
      </c>
      <c r="D199" s="39" t="s">
        <v>98</v>
      </c>
      <c r="E199" s="39">
        <v>5</v>
      </c>
      <c r="F199" s="39">
        <v>52.5</v>
      </c>
      <c r="G199" s="39"/>
      <c r="H199" s="8">
        <f t="shared" si="15"/>
        <v>262.5</v>
      </c>
      <c r="I199" s="39" t="s">
        <v>164</v>
      </c>
    </row>
    <row r="200" spans="1:9" x14ac:dyDescent="0.35">
      <c r="A200" s="2" t="str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B</v>
      </c>
      <c r="B200" s="10" t="str">
        <f t="shared" si="14"/>
        <v>43719B</v>
      </c>
      <c r="C200" s="55">
        <v>43719</v>
      </c>
      <c r="D200" s="39" t="s">
        <v>77</v>
      </c>
      <c r="E200" s="39">
        <v>15</v>
      </c>
      <c r="F200" s="39">
        <v>25</v>
      </c>
      <c r="G200" s="39"/>
      <c r="H200" s="8">
        <f t="shared" si="15"/>
        <v>375</v>
      </c>
      <c r="I200" s="39" t="s">
        <v>164</v>
      </c>
    </row>
    <row r="201" spans="1:9" x14ac:dyDescent="0.35">
      <c r="A201" s="2" t="str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C</v>
      </c>
      <c r="B201" s="10" t="str">
        <f t="shared" si="14"/>
        <v>43719C</v>
      </c>
      <c r="C201" s="55">
        <v>43719</v>
      </c>
      <c r="D201" s="39" t="s">
        <v>96</v>
      </c>
      <c r="E201" s="39">
        <v>15</v>
      </c>
      <c r="F201" s="39">
        <v>30</v>
      </c>
      <c r="G201" s="39"/>
      <c r="H201" s="8">
        <f t="shared" si="15"/>
        <v>450</v>
      </c>
      <c r="I201" s="39" t="s">
        <v>164</v>
      </c>
    </row>
    <row r="202" spans="1:9" x14ac:dyDescent="0.35">
      <c r="A202" s="2" t="str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D</v>
      </c>
      <c r="B202" s="10" t="str">
        <f t="shared" si="14"/>
        <v>43719D</v>
      </c>
      <c r="C202" s="55">
        <v>43719</v>
      </c>
      <c r="D202" s="39" t="s">
        <v>63</v>
      </c>
      <c r="E202" s="39">
        <v>10</v>
      </c>
      <c r="F202" s="39">
        <v>40.5</v>
      </c>
      <c r="G202" s="39"/>
      <c r="H202" s="8">
        <f t="shared" si="15"/>
        <v>405</v>
      </c>
      <c r="I202" s="39" t="s">
        <v>164</v>
      </c>
    </row>
    <row r="203" spans="1:9" x14ac:dyDescent="0.35">
      <c r="A203" s="2" t="str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G</v>
      </c>
      <c r="B203" s="10" t="str">
        <f t="shared" si="14"/>
        <v>43719G</v>
      </c>
      <c r="C203" s="55">
        <v>43719</v>
      </c>
      <c r="D203" s="39" t="s">
        <v>95</v>
      </c>
      <c r="E203" s="39">
        <v>5</v>
      </c>
      <c r="F203" s="39">
        <v>29</v>
      </c>
      <c r="G203" s="39"/>
      <c r="H203" s="8">
        <f t="shared" si="15"/>
        <v>145</v>
      </c>
      <c r="I203" s="39" t="s">
        <v>164</v>
      </c>
    </row>
    <row r="204" spans="1:9" x14ac:dyDescent="0.35">
      <c r="A204" s="2" t="str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H</v>
      </c>
      <c r="B204" s="10" t="str">
        <f t="shared" si="14"/>
        <v>43719H</v>
      </c>
      <c r="C204" s="55">
        <v>43719</v>
      </c>
      <c r="D204" s="39" t="s">
        <v>97</v>
      </c>
      <c r="E204" s="39">
        <v>7</v>
      </c>
      <c r="F204" s="39">
        <v>74</v>
      </c>
      <c r="G204" s="39"/>
      <c r="H204" s="8">
        <f t="shared" si="15"/>
        <v>518</v>
      </c>
      <c r="I204" s="39" t="s">
        <v>164</v>
      </c>
    </row>
    <row r="205" spans="1:9" x14ac:dyDescent="0.35">
      <c r="A205" s="2" t="str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I</v>
      </c>
      <c r="B205" s="10" t="str">
        <f t="shared" si="14"/>
        <v>43719I</v>
      </c>
      <c r="C205" s="55">
        <v>43719</v>
      </c>
      <c r="D205" s="39" t="s">
        <v>98</v>
      </c>
      <c r="E205" s="39">
        <v>5</v>
      </c>
      <c r="F205" s="39">
        <v>28</v>
      </c>
      <c r="G205" s="39"/>
      <c r="H205" s="8">
        <f t="shared" si="15"/>
        <v>140</v>
      </c>
      <c r="I205" s="39" t="s">
        <v>164</v>
      </c>
    </row>
    <row r="206" spans="1:9" x14ac:dyDescent="0.35">
      <c r="A206" s="2" t="str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B</v>
      </c>
      <c r="B206" s="10" t="str">
        <f t="shared" si="14"/>
        <v>43726B</v>
      </c>
      <c r="C206" s="55">
        <v>43726</v>
      </c>
      <c r="D206" s="39" t="s">
        <v>77</v>
      </c>
      <c r="E206" s="39">
        <v>15</v>
      </c>
      <c r="F206" s="39">
        <v>39</v>
      </c>
      <c r="G206" s="39"/>
      <c r="H206" s="8">
        <f t="shared" si="15"/>
        <v>585</v>
      </c>
      <c r="I206" s="39" t="s">
        <v>164</v>
      </c>
    </row>
    <row r="207" spans="1:9" x14ac:dyDescent="0.35">
      <c r="A207" s="2" t="str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G</v>
      </c>
      <c r="B207" s="10" t="str">
        <f t="shared" si="14"/>
        <v>43726G</v>
      </c>
      <c r="C207" s="55">
        <v>43726</v>
      </c>
      <c r="D207" s="39" t="s">
        <v>95</v>
      </c>
      <c r="E207" s="39">
        <v>5</v>
      </c>
      <c r="F207" s="39">
        <v>15.2</v>
      </c>
      <c r="G207" s="39"/>
      <c r="H207" s="8">
        <f t="shared" si="15"/>
        <v>76</v>
      </c>
      <c r="I207" s="39" t="s">
        <v>164</v>
      </c>
    </row>
    <row r="208" spans="1:9" x14ac:dyDescent="0.35">
      <c r="A208" s="2" t="str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I</v>
      </c>
      <c r="B208" s="10" t="str">
        <f t="shared" si="14"/>
        <v>43726I</v>
      </c>
      <c r="C208" s="55">
        <v>43726</v>
      </c>
      <c r="D208" s="39" t="s">
        <v>98</v>
      </c>
      <c r="E208" s="39">
        <v>5</v>
      </c>
      <c r="F208" s="39">
        <v>21.5</v>
      </c>
      <c r="G208" s="39"/>
      <c r="H208" s="8">
        <f t="shared" si="15"/>
        <v>107.5</v>
      </c>
      <c r="I208" s="39" t="s">
        <v>164</v>
      </c>
    </row>
    <row r="209" spans="1:9" x14ac:dyDescent="0.35">
      <c r="A209" s="2" t="str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B</v>
      </c>
      <c r="B209" s="10" t="str">
        <f t="shared" si="14"/>
        <v>43733B</v>
      </c>
      <c r="C209" s="55">
        <v>43733</v>
      </c>
      <c r="D209" s="39" t="s">
        <v>77</v>
      </c>
      <c r="E209" s="39">
        <v>15</v>
      </c>
      <c r="F209" s="39">
        <v>34</v>
      </c>
      <c r="G209" s="39"/>
      <c r="H209" s="8">
        <f t="shared" si="15"/>
        <v>510</v>
      </c>
      <c r="I209" s="39" t="s">
        <v>164</v>
      </c>
    </row>
    <row r="210" spans="1:9" x14ac:dyDescent="0.35">
      <c r="A210" s="2" t="str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C</v>
      </c>
      <c r="B210" s="10" t="str">
        <f t="shared" si="14"/>
        <v>43733C</v>
      </c>
      <c r="C210" s="55">
        <v>43733</v>
      </c>
      <c r="D210" s="39" t="s">
        <v>96</v>
      </c>
      <c r="E210" s="39">
        <v>15</v>
      </c>
      <c r="F210" s="39">
        <v>36</v>
      </c>
      <c r="G210" s="39"/>
      <c r="H210" s="8">
        <f t="shared" si="15"/>
        <v>540</v>
      </c>
      <c r="I210" s="39" t="s">
        <v>164</v>
      </c>
    </row>
    <row r="211" spans="1:9" x14ac:dyDescent="0.35">
      <c r="A211" s="2" t="str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D</v>
      </c>
      <c r="B211" s="10" t="str">
        <f t="shared" ref="B211:B265" si="16">+CONCATENATE(C211,A211)</f>
        <v>43733D</v>
      </c>
      <c r="C211" s="55">
        <v>43733</v>
      </c>
      <c r="D211" s="39" t="s">
        <v>63</v>
      </c>
      <c r="E211" s="39">
        <v>10</v>
      </c>
      <c r="F211" s="39">
        <v>43</v>
      </c>
      <c r="G211" s="39"/>
      <c r="H211" s="8">
        <f t="shared" ref="H211:H265" si="17">F211*E211</f>
        <v>430</v>
      </c>
      <c r="I211" s="39" t="s">
        <v>164</v>
      </c>
    </row>
    <row r="212" spans="1:9" x14ac:dyDescent="0.35">
      <c r="A212" s="2" t="str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G</v>
      </c>
      <c r="B212" s="10" t="str">
        <f t="shared" si="16"/>
        <v>43733G</v>
      </c>
      <c r="C212" s="55">
        <v>43733</v>
      </c>
      <c r="D212" s="39" t="s">
        <v>95</v>
      </c>
      <c r="E212" s="39">
        <v>5</v>
      </c>
      <c r="F212" s="39">
        <v>23.5</v>
      </c>
      <c r="G212" s="39"/>
      <c r="H212" s="8">
        <f t="shared" si="17"/>
        <v>117.5</v>
      </c>
      <c r="I212" s="39" t="s">
        <v>164</v>
      </c>
    </row>
    <row r="213" spans="1:9" x14ac:dyDescent="0.35">
      <c r="A213" s="2" t="str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H</v>
      </c>
      <c r="B213" s="10" t="str">
        <f t="shared" si="16"/>
        <v>43733H</v>
      </c>
      <c r="C213" s="55">
        <v>43733</v>
      </c>
      <c r="D213" s="39" t="s">
        <v>97</v>
      </c>
      <c r="E213" s="39">
        <v>5</v>
      </c>
      <c r="F213" s="39">
        <v>85</v>
      </c>
      <c r="G213" s="39"/>
      <c r="H213" s="8">
        <f t="shared" si="17"/>
        <v>425</v>
      </c>
      <c r="I213" s="39" t="s">
        <v>164</v>
      </c>
    </row>
    <row r="214" spans="1:9" x14ac:dyDescent="0.35">
      <c r="A214" s="2" t="str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I</v>
      </c>
      <c r="B214" s="10" t="str">
        <f t="shared" si="16"/>
        <v>43733I</v>
      </c>
      <c r="C214" s="55">
        <v>43733</v>
      </c>
      <c r="D214" s="39" t="s">
        <v>98</v>
      </c>
      <c r="E214" s="39">
        <v>5</v>
      </c>
      <c r="F214" s="39">
        <v>54</v>
      </c>
      <c r="G214" s="39"/>
      <c r="H214" s="8">
        <f t="shared" si="17"/>
        <v>270</v>
      </c>
      <c r="I214" s="39" t="s">
        <v>164</v>
      </c>
    </row>
    <row r="215" spans="1:9" x14ac:dyDescent="0.35">
      <c r="A215" s="2" t="str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B</v>
      </c>
      <c r="B215" s="10" t="str">
        <f t="shared" si="16"/>
        <v>43740B</v>
      </c>
      <c r="C215" s="55">
        <v>43740</v>
      </c>
      <c r="D215" s="39" t="s">
        <v>77</v>
      </c>
      <c r="E215" s="39">
        <v>15</v>
      </c>
      <c r="F215" s="39">
        <v>34.5</v>
      </c>
      <c r="G215" s="39"/>
      <c r="H215" s="8">
        <f t="shared" si="17"/>
        <v>517.5</v>
      </c>
      <c r="I215" s="39" t="s">
        <v>164</v>
      </c>
    </row>
    <row r="216" spans="1:9" x14ac:dyDescent="0.35">
      <c r="A216" s="2" t="str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G</v>
      </c>
      <c r="B216" s="10" t="str">
        <f t="shared" si="16"/>
        <v>43740G</v>
      </c>
      <c r="C216" s="55">
        <v>43740</v>
      </c>
      <c r="D216" s="39" t="s">
        <v>95</v>
      </c>
      <c r="E216" s="39">
        <v>5</v>
      </c>
      <c r="F216" s="39">
        <v>36.5</v>
      </c>
      <c r="G216" s="39"/>
      <c r="H216" s="8">
        <f t="shared" si="17"/>
        <v>182.5</v>
      </c>
      <c r="I216" s="39" t="s">
        <v>164</v>
      </c>
    </row>
    <row r="217" spans="1:9" x14ac:dyDescent="0.35">
      <c r="A217" s="2" t="str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I</v>
      </c>
      <c r="B217" s="10" t="str">
        <f t="shared" si="16"/>
        <v>43740I</v>
      </c>
      <c r="C217" s="55">
        <v>43740</v>
      </c>
      <c r="D217" s="39" t="s">
        <v>98</v>
      </c>
      <c r="E217" s="39">
        <v>5</v>
      </c>
      <c r="F217" s="39">
        <v>26.5</v>
      </c>
      <c r="G217" s="39"/>
      <c r="H217" s="8">
        <f t="shared" si="17"/>
        <v>132.5</v>
      </c>
      <c r="I217" s="39" t="s">
        <v>164</v>
      </c>
    </row>
    <row r="218" spans="1:9" x14ac:dyDescent="0.35">
      <c r="A218" s="2" t="str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B</v>
      </c>
      <c r="B218" s="10" t="str">
        <f t="shared" si="16"/>
        <v>43747B</v>
      </c>
      <c r="C218" s="55">
        <v>43747</v>
      </c>
      <c r="D218" s="39" t="s">
        <v>77</v>
      </c>
      <c r="E218" s="39">
        <v>15</v>
      </c>
      <c r="F218" s="39">
        <v>41</v>
      </c>
      <c r="G218" s="39"/>
      <c r="H218" s="8">
        <f t="shared" si="17"/>
        <v>615</v>
      </c>
      <c r="I218" s="39" t="s">
        <v>164</v>
      </c>
    </row>
    <row r="219" spans="1:9" x14ac:dyDescent="0.35">
      <c r="A219" s="2" t="str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C</v>
      </c>
      <c r="B219" s="10" t="str">
        <f t="shared" si="16"/>
        <v>43747C</v>
      </c>
      <c r="C219" s="55">
        <v>43747</v>
      </c>
      <c r="D219" s="39" t="s">
        <v>96</v>
      </c>
      <c r="E219" s="39">
        <v>15</v>
      </c>
      <c r="F219" s="39">
        <v>48</v>
      </c>
      <c r="G219" s="39"/>
      <c r="H219" s="8">
        <f t="shared" si="17"/>
        <v>720</v>
      </c>
      <c r="I219" s="39" t="s">
        <v>164</v>
      </c>
    </row>
    <row r="220" spans="1:9" x14ac:dyDescent="0.35">
      <c r="A220" s="2" t="str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D</v>
      </c>
      <c r="B220" s="10" t="str">
        <f t="shared" si="16"/>
        <v>43747D</v>
      </c>
      <c r="C220" s="55">
        <v>43747</v>
      </c>
      <c r="D220" s="39" t="s">
        <v>63</v>
      </c>
      <c r="E220" s="39">
        <v>10</v>
      </c>
      <c r="F220" s="39">
        <v>67</v>
      </c>
      <c r="G220" s="39"/>
      <c r="H220" s="8">
        <f t="shared" si="17"/>
        <v>670</v>
      </c>
      <c r="I220" s="39" t="s">
        <v>164</v>
      </c>
    </row>
    <row r="221" spans="1:9" x14ac:dyDescent="0.35">
      <c r="A221" s="2" t="str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G</v>
      </c>
      <c r="B221" s="10" t="str">
        <f t="shared" si="16"/>
        <v>43747G</v>
      </c>
      <c r="C221" s="55">
        <v>43747</v>
      </c>
      <c r="D221" s="39" t="s">
        <v>95</v>
      </c>
      <c r="E221" s="39">
        <v>5</v>
      </c>
      <c r="F221" s="39">
        <v>52.5</v>
      </c>
      <c r="G221" s="39"/>
      <c r="H221" s="8">
        <f t="shared" si="17"/>
        <v>262.5</v>
      </c>
      <c r="I221" s="39" t="s">
        <v>164</v>
      </c>
    </row>
    <row r="222" spans="1:9" x14ac:dyDescent="0.35">
      <c r="A222" s="2" t="str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H</v>
      </c>
      <c r="B222" s="10" t="str">
        <f t="shared" si="16"/>
        <v>43747H</v>
      </c>
      <c r="C222" s="55">
        <v>43747</v>
      </c>
      <c r="D222" s="39" t="s">
        <v>97</v>
      </c>
      <c r="E222" s="39">
        <v>5</v>
      </c>
      <c r="F222" s="39">
        <v>45</v>
      </c>
      <c r="G222" s="39"/>
      <c r="H222" s="8">
        <f t="shared" si="17"/>
        <v>225</v>
      </c>
      <c r="I222" s="39" t="s">
        <v>164</v>
      </c>
    </row>
    <row r="223" spans="1:9" x14ac:dyDescent="0.35">
      <c r="A223" s="2" t="str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I</v>
      </c>
      <c r="B223" s="10" t="str">
        <f t="shared" si="16"/>
        <v>43747I</v>
      </c>
      <c r="C223" s="55">
        <v>43747</v>
      </c>
      <c r="D223" s="39" t="s">
        <v>98</v>
      </c>
      <c r="E223" s="39">
        <v>5</v>
      </c>
      <c r="F223" s="39">
        <v>16</v>
      </c>
      <c r="G223" s="39"/>
      <c r="H223" s="8">
        <f t="shared" si="17"/>
        <v>80</v>
      </c>
      <c r="I223" s="39" t="s">
        <v>164</v>
      </c>
    </row>
    <row r="224" spans="1:9" x14ac:dyDescent="0.35">
      <c r="A224" s="2" t="str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B</v>
      </c>
      <c r="B224" s="10" t="str">
        <f t="shared" si="16"/>
        <v>43754B</v>
      </c>
      <c r="C224" s="55">
        <v>43754</v>
      </c>
      <c r="D224" s="39" t="s">
        <v>77</v>
      </c>
      <c r="E224" s="39">
        <v>15</v>
      </c>
      <c r="F224" s="39">
        <v>45.5</v>
      </c>
      <c r="G224" s="39"/>
      <c r="H224" s="8">
        <f t="shared" si="17"/>
        <v>682.5</v>
      </c>
      <c r="I224" s="39" t="s">
        <v>164</v>
      </c>
    </row>
    <row r="225" spans="1:9" x14ac:dyDescent="0.35">
      <c r="A225" s="2" t="str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G</v>
      </c>
      <c r="B225" s="10" t="str">
        <f t="shared" si="16"/>
        <v>43754G</v>
      </c>
      <c r="C225" s="55">
        <v>43754</v>
      </c>
      <c r="D225" s="39" t="s">
        <v>95</v>
      </c>
      <c r="E225" s="39">
        <v>5</v>
      </c>
      <c r="F225" s="39">
        <v>51</v>
      </c>
      <c r="G225" s="39"/>
      <c r="H225" s="8">
        <f t="shared" si="17"/>
        <v>255</v>
      </c>
      <c r="I225" s="39" t="s">
        <v>164</v>
      </c>
    </row>
    <row r="226" spans="1:9" x14ac:dyDescent="0.35">
      <c r="A226" s="2" t="str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I</v>
      </c>
      <c r="B226" s="10" t="str">
        <f t="shared" si="16"/>
        <v>43754I</v>
      </c>
      <c r="C226" s="55">
        <v>43754</v>
      </c>
      <c r="D226" s="39" t="s">
        <v>98</v>
      </c>
      <c r="E226" s="39">
        <v>5</v>
      </c>
      <c r="F226" s="39">
        <v>10.199999999999999</v>
      </c>
      <c r="G226" s="39"/>
      <c r="H226" s="8">
        <f t="shared" si="17"/>
        <v>51</v>
      </c>
      <c r="I226" s="39" t="s">
        <v>164</v>
      </c>
    </row>
    <row r="227" spans="1:9" x14ac:dyDescent="0.35">
      <c r="A227" s="2" t="str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B</v>
      </c>
      <c r="B227" s="10" t="str">
        <f t="shared" si="16"/>
        <v>43761B</v>
      </c>
      <c r="C227" s="55">
        <v>43761</v>
      </c>
      <c r="D227" s="39" t="s">
        <v>77</v>
      </c>
      <c r="E227" s="39">
        <v>15</v>
      </c>
      <c r="F227" s="39">
        <v>43.5</v>
      </c>
      <c r="G227" s="39"/>
      <c r="H227" s="8">
        <f t="shared" si="17"/>
        <v>652.5</v>
      </c>
      <c r="I227" s="39" t="s">
        <v>164</v>
      </c>
    </row>
    <row r="228" spans="1:9" x14ac:dyDescent="0.35">
      <c r="A228" s="2" t="str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C</v>
      </c>
      <c r="B228" s="10" t="str">
        <f t="shared" si="16"/>
        <v>43761C</v>
      </c>
      <c r="C228" s="55">
        <v>43761</v>
      </c>
      <c r="D228" s="39" t="s">
        <v>96</v>
      </c>
      <c r="E228" s="39">
        <v>15</v>
      </c>
      <c r="F228" s="39">
        <v>56</v>
      </c>
      <c r="G228" s="39"/>
      <c r="H228" s="8">
        <f t="shared" si="17"/>
        <v>840</v>
      </c>
      <c r="I228" s="39" t="s">
        <v>164</v>
      </c>
    </row>
    <row r="229" spans="1:9" x14ac:dyDescent="0.35">
      <c r="A229" s="2" t="str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D</v>
      </c>
      <c r="B229" s="10" t="str">
        <f t="shared" si="16"/>
        <v>43761D</v>
      </c>
      <c r="C229" s="55">
        <v>43761</v>
      </c>
      <c r="D229" s="39" t="s">
        <v>63</v>
      </c>
      <c r="E229" s="39">
        <v>10</v>
      </c>
      <c r="F229" s="39">
        <v>76</v>
      </c>
      <c r="G229" s="39"/>
      <c r="H229" s="8">
        <f t="shared" si="17"/>
        <v>760</v>
      </c>
      <c r="I229" s="39" t="s">
        <v>164</v>
      </c>
    </row>
    <row r="230" spans="1:9" x14ac:dyDescent="0.35">
      <c r="A230" s="2" t="str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G</v>
      </c>
      <c r="B230" s="10" t="str">
        <f t="shared" si="16"/>
        <v>43761G</v>
      </c>
      <c r="C230" s="55">
        <v>43761</v>
      </c>
      <c r="D230" s="39" t="s">
        <v>95</v>
      </c>
      <c r="E230" s="39">
        <v>5</v>
      </c>
      <c r="F230" s="39">
        <v>38</v>
      </c>
      <c r="G230" s="39"/>
      <c r="H230" s="8">
        <f t="shared" si="17"/>
        <v>190</v>
      </c>
      <c r="I230" s="39" t="s">
        <v>164</v>
      </c>
    </row>
    <row r="231" spans="1:9" x14ac:dyDescent="0.35">
      <c r="A231" s="2" t="str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H</v>
      </c>
      <c r="B231" s="10" t="str">
        <f t="shared" si="16"/>
        <v>43761H</v>
      </c>
      <c r="C231" s="55">
        <v>43761</v>
      </c>
      <c r="D231" s="39" t="s">
        <v>97</v>
      </c>
      <c r="E231" s="39">
        <v>7</v>
      </c>
      <c r="F231" s="39">
        <v>84</v>
      </c>
      <c r="G231" s="39"/>
      <c r="H231" s="8">
        <f t="shared" si="17"/>
        <v>588</v>
      </c>
      <c r="I231" s="39" t="s">
        <v>164</v>
      </c>
    </row>
    <row r="232" spans="1:9" x14ac:dyDescent="0.35">
      <c r="A232" s="2" t="str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I</v>
      </c>
      <c r="B232" s="10" t="str">
        <f t="shared" si="16"/>
        <v>43761I</v>
      </c>
      <c r="C232" s="55">
        <v>43761</v>
      </c>
      <c r="D232" s="39" t="s">
        <v>98</v>
      </c>
      <c r="E232" s="39">
        <v>7</v>
      </c>
      <c r="F232" s="39">
        <v>61</v>
      </c>
      <c r="G232" s="39"/>
      <c r="H232" s="8">
        <f t="shared" si="17"/>
        <v>427</v>
      </c>
      <c r="I232" s="39" t="s">
        <v>164</v>
      </c>
    </row>
    <row r="233" spans="1:9" x14ac:dyDescent="0.35">
      <c r="A233" s="2" t="str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B</v>
      </c>
      <c r="B233" s="10" t="str">
        <f t="shared" si="16"/>
        <v>43768B</v>
      </c>
      <c r="C233" s="55">
        <v>43768</v>
      </c>
      <c r="D233" s="39" t="s">
        <v>77</v>
      </c>
      <c r="E233" s="39">
        <v>15</v>
      </c>
      <c r="F233" s="39">
        <v>57</v>
      </c>
      <c r="G233" s="39"/>
      <c r="H233" s="8">
        <f t="shared" si="17"/>
        <v>855</v>
      </c>
      <c r="I233" s="39" t="s">
        <v>164</v>
      </c>
    </row>
    <row r="234" spans="1:9" x14ac:dyDescent="0.35">
      <c r="A234" s="2" t="str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G</v>
      </c>
      <c r="B234" s="10" t="str">
        <f t="shared" si="16"/>
        <v>43768G</v>
      </c>
      <c r="C234" s="55">
        <v>43768</v>
      </c>
      <c r="D234" s="39" t="s">
        <v>95</v>
      </c>
      <c r="E234" s="39">
        <v>5</v>
      </c>
      <c r="F234" s="39">
        <v>40</v>
      </c>
      <c r="G234" s="39"/>
      <c r="H234" s="8">
        <f t="shared" si="17"/>
        <v>200</v>
      </c>
      <c r="I234" s="39" t="s">
        <v>164</v>
      </c>
    </row>
    <row r="235" spans="1:9" x14ac:dyDescent="0.35">
      <c r="A235" s="2" t="str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I</v>
      </c>
      <c r="B235" s="10" t="str">
        <f t="shared" si="16"/>
        <v>43768I</v>
      </c>
      <c r="C235" s="55">
        <v>43768</v>
      </c>
      <c r="D235" s="39" t="s">
        <v>98</v>
      </c>
      <c r="E235" s="39">
        <v>5</v>
      </c>
      <c r="F235" s="39">
        <v>72</v>
      </c>
      <c r="G235" s="39"/>
      <c r="H235" s="8">
        <f t="shared" si="17"/>
        <v>360</v>
      </c>
      <c r="I235" s="39" t="s">
        <v>164</v>
      </c>
    </row>
    <row r="236" spans="1:9" x14ac:dyDescent="0.35">
      <c r="A236" s="2" t="str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B</v>
      </c>
      <c r="B236" s="10" t="str">
        <f t="shared" si="16"/>
        <v>43775B</v>
      </c>
      <c r="C236" s="55">
        <v>43775</v>
      </c>
      <c r="D236" s="39" t="s">
        <v>77</v>
      </c>
      <c r="E236" s="39">
        <v>15</v>
      </c>
      <c r="F236" s="39">
        <v>64</v>
      </c>
      <c r="G236" s="39"/>
      <c r="H236" s="8">
        <f t="shared" si="17"/>
        <v>960</v>
      </c>
      <c r="I236" s="39" t="s">
        <v>164</v>
      </c>
    </row>
    <row r="237" spans="1:9" x14ac:dyDescent="0.35">
      <c r="A237" s="2" t="str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C</v>
      </c>
      <c r="B237" s="10" t="str">
        <f t="shared" si="16"/>
        <v>43775C</v>
      </c>
      <c r="C237" s="55">
        <v>43775</v>
      </c>
      <c r="D237" s="39" t="s">
        <v>96</v>
      </c>
      <c r="E237" s="39">
        <v>15</v>
      </c>
      <c r="F237" s="39">
        <v>54.5</v>
      </c>
      <c r="G237" s="39"/>
      <c r="H237" s="8">
        <f t="shared" si="17"/>
        <v>817.5</v>
      </c>
      <c r="I237" s="39" t="s">
        <v>164</v>
      </c>
    </row>
    <row r="238" spans="1:9" x14ac:dyDescent="0.35">
      <c r="A238" s="2" t="str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D</v>
      </c>
      <c r="B238" s="10" t="str">
        <f t="shared" si="16"/>
        <v>43775D</v>
      </c>
      <c r="C238" s="55">
        <v>43775</v>
      </c>
      <c r="D238" s="39" t="s">
        <v>63</v>
      </c>
      <c r="E238" s="39">
        <v>10</v>
      </c>
      <c r="F238" s="39">
        <v>67</v>
      </c>
      <c r="G238" s="39"/>
      <c r="H238" s="8">
        <f t="shared" si="17"/>
        <v>670</v>
      </c>
      <c r="I238" s="39" t="s">
        <v>164</v>
      </c>
    </row>
    <row r="239" spans="1:9" x14ac:dyDescent="0.35">
      <c r="A239" s="2" t="str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G</v>
      </c>
      <c r="B239" s="10" t="str">
        <f t="shared" si="16"/>
        <v>43775G</v>
      </c>
      <c r="C239" s="55">
        <v>43775</v>
      </c>
      <c r="D239" s="39" t="s">
        <v>95</v>
      </c>
      <c r="E239" s="39">
        <v>5</v>
      </c>
      <c r="F239" s="39">
        <v>53.5</v>
      </c>
      <c r="G239" s="39"/>
      <c r="H239" s="8">
        <f t="shared" si="17"/>
        <v>267.5</v>
      </c>
      <c r="I239" s="39" t="s">
        <v>164</v>
      </c>
    </row>
    <row r="240" spans="1:9" x14ac:dyDescent="0.35">
      <c r="A240" s="2" t="str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H</v>
      </c>
      <c r="B240" s="10" t="str">
        <f t="shared" si="16"/>
        <v>43775H</v>
      </c>
      <c r="C240" s="55">
        <v>43775</v>
      </c>
      <c r="D240" s="39" t="s">
        <v>97</v>
      </c>
      <c r="E240" s="39">
        <v>5</v>
      </c>
      <c r="F240" s="39">
        <v>67</v>
      </c>
      <c r="G240" s="39"/>
      <c r="H240" s="8">
        <f t="shared" si="17"/>
        <v>335</v>
      </c>
      <c r="I240" s="39" t="s">
        <v>164</v>
      </c>
    </row>
    <row r="241" spans="1:9" x14ac:dyDescent="0.35">
      <c r="A241" s="2" t="str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I</v>
      </c>
      <c r="B241" s="10" t="str">
        <f t="shared" si="16"/>
        <v>43775I</v>
      </c>
      <c r="C241" s="55">
        <v>43775</v>
      </c>
      <c r="D241" s="39" t="s">
        <v>98</v>
      </c>
      <c r="E241" s="39">
        <v>5</v>
      </c>
      <c r="F241" s="39">
        <v>51</v>
      </c>
      <c r="G241" s="39"/>
      <c r="H241" s="8">
        <f t="shared" si="17"/>
        <v>255</v>
      </c>
      <c r="I241" s="39" t="s">
        <v>164</v>
      </c>
    </row>
    <row r="242" spans="1:9" x14ac:dyDescent="0.35">
      <c r="A242" s="2" t="str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B</v>
      </c>
      <c r="B242" s="10" t="str">
        <f t="shared" si="16"/>
        <v>43782B</v>
      </c>
      <c r="C242" s="55">
        <v>43782</v>
      </c>
      <c r="D242" s="39" t="s">
        <v>77</v>
      </c>
      <c r="E242" s="39">
        <v>15</v>
      </c>
      <c r="F242" s="39">
        <v>52</v>
      </c>
      <c r="G242" s="39"/>
      <c r="H242" s="8">
        <f t="shared" si="17"/>
        <v>780</v>
      </c>
      <c r="I242" s="39" t="s">
        <v>164</v>
      </c>
    </row>
    <row r="243" spans="1:9" x14ac:dyDescent="0.35">
      <c r="A243" s="2" t="str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G</v>
      </c>
      <c r="B243" s="10" t="str">
        <f t="shared" si="16"/>
        <v>43782G</v>
      </c>
      <c r="C243" s="55">
        <v>43782</v>
      </c>
      <c r="D243" s="39" t="s">
        <v>95</v>
      </c>
      <c r="E243" s="39">
        <v>5</v>
      </c>
      <c r="F243" s="39">
        <v>59</v>
      </c>
      <c r="G243" s="39"/>
      <c r="H243" s="8">
        <f t="shared" si="17"/>
        <v>295</v>
      </c>
      <c r="I243" s="39" t="s">
        <v>164</v>
      </c>
    </row>
    <row r="244" spans="1:9" x14ac:dyDescent="0.35">
      <c r="A244" s="2" t="str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I</v>
      </c>
      <c r="B244" s="10" t="str">
        <f t="shared" si="16"/>
        <v>43782I</v>
      </c>
      <c r="C244" s="55">
        <v>43782</v>
      </c>
      <c r="D244" s="39" t="s">
        <v>98</v>
      </c>
      <c r="E244" s="39">
        <v>5</v>
      </c>
      <c r="F244" s="39">
        <v>14</v>
      </c>
      <c r="G244" s="39"/>
      <c r="H244" s="8">
        <f t="shared" si="17"/>
        <v>70</v>
      </c>
      <c r="I244" s="39" t="s">
        <v>164</v>
      </c>
    </row>
    <row r="245" spans="1:9" x14ac:dyDescent="0.35">
      <c r="A245" s="2" t="str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B</v>
      </c>
      <c r="B245" s="10" t="str">
        <f t="shared" si="16"/>
        <v>43789B</v>
      </c>
      <c r="C245" s="55">
        <v>43789</v>
      </c>
      <c r="D245" s="39" t="s">
        <v>77</v>
      </c>
      <c r="E245" s="39">
        <v>15</v>
      </c>
      <c r="F245" s="39">
        <v>64</v>
      </c>
      <c r="G245" s="39"/>
      <c r="H245" s="8">
        <f t="shared" si="17"/>
        <v>960</v>
      </c>
      <c r="I245" s="39"/>
    </row>
    <row r="246" spans="1:9" x14ac:dyDescent="0.35">
      <c r="A246" s="2" t="str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C</v>
      </c>
      <c r="B246" s="10" t="str">
        <f t="shared" si="16"/>
        <v>43789C</v>
      </c>
      <c r="C246" s="55">
        <v>43789</v>
      </c>
      <c r="D246" s="39" t="s">
        <v>96</v>
      </c>
      <c r="E246" s="39">
        <v>15</v>
      </c>
      <c r="F246" s="39">
        <v>57</v>
      </c>
      <c r="G246" s="39"/>
      <c r="H246" s="8">
        <f t="shared" si="17"/>
        <v>855</v>
      </c>
      <c r="I246" s="39"/>
    </row>
    <row r="247" spans="1:9" x14ac:dyDescent="0.35">
      <c r="A247" s="2" t="str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D</v>
      </c>
      <c r="B247" s="10" t="str">
        <f t="shared" si="16"/>
        <v>43789D</v>
      </c>
      <c r="C247" s="55">
        <v>43789</v>
      </c>
      <c r="D247" s="39" t="s">
        <v>63</v>
      </c>
      <c r="E247" s="39">
        <v>10</v>
      </c>
      <c r="F247" s="39">
        <v>78</v>
      </c>
      <c r="G247" s="39"/>
      <c r="H247" s="8">
        <f t="shared" si="17"/>
        <v>780</v>
      </c>
      <c r="I247" s="39"/>
    </row>
    <row r="248" spans="1:9" x14ac:dyDescent="0.35">
      <c r="A248" s="2" t="str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G</v>
      </c>
      <c r="B248" s="10" t="str">
        <f t="shared" si="16"/>
        <v>43789G</v>
      </c>
      <c r="C248" s="55">
        <v>43789</v>
      </c>
      <c r="D248" s="39" t="s">
        <v>95</v>
      </c>
      <c r="E248" s="39">
        <v>5</v>
      </c>
      <c r="F248" s="39">
        <v>60</v>
      </c>
      <c r="G248" s="39"/>
      <c r="H248" s="8">
        <f t="shared" si="17"/>
        <v>300</v>
      </c>
      <c r="I248" s="39"/>
    </row>
    <row r="249" spans="1:9" x14ac:dyDescent="0.35">
      <c r="A249" s="2" t="str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H</v>
      </c>
      <c r="B249" s="10" t="str">
        <f t="shared" si="16"/>
        <v>43789H</v>
      </c>
      <c r="C249" s="55">
        <v>43789</v>
      </c>
      <c r="D249" s="39" t="s">
        <v>97</v>
      </c>
      <c r="E249" s="39">
        <v>7</v>
      </c>
      <c r="F249" s="39">
        <v>68</v>
      </c>
      <c r="G249" s="39"/>
      <c r="H249" s="8">
        <f t="shared" si="17"/>
        <v>476</v>
      </c>
      <c r="I249" s="39"/>
    </row>
    <row r="250" spans="1:9" x14ac:dyDescent="0.35">
      <c r="A250" s="2" t="str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I</v>
      </c>
      <c r="B250" s="10" t="str">
        <f t="shared" si="16"/>
        <v>43789I</v>
      </c>
      <c r="C250" s="55">
        <v>43789</v>
      </c>
      <c r="D250" s="39" t="s">
        <v>98</v>
      </c>
      <c r="E250" s="39">
        <v>5</v>
      </c>
      <c r="F250" s="39">
        <v>44</v>
      </c>
      <c r="G250" s="39"/>
      <c r="H250" s="8">
        <f t="shared" si="17"/>
        <v>220</v>
      </c>
      <c r="I250" s="39"/>
    </row>
    <row r="251" spans="1:9" x14ac:dyDescent="0.35">
      <c r="A251" s="2" t="str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B</v>
      </c>
      <c r="B251" s="10" t="str">
        <f t="shared" si="16"/>
        <v>43796B</v>
      </c>
      <c r="C251" s="55">
        <v>43796</v>
      </c>
      <c r="D251" s="39" t="s">
        <v>77</v>
      </c>
      <c r="E251" s="39">
        <v>15</v>
      </c>
      <c r="F251" s="39">
        <v>44</v>
      </c>
      <c r="G251" s="39"/>
      <c r="H251" s="8">
        <f t="shared" si="17"/>
        <v>660</v>
      </c>
      <c r="I251" s="39"/>
    </row>
    <row r="252" spans="1:9" x14ac:dyDescent="0.35">
      <c r="A252" s="2" t="str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G</v>
      </c>
      <c r="B252" s="10" t="str">
        <f t="shared" si="16"/>
        <v>43796G</v>
      </c>
      <c r="C252" s="55">
        <v>43796</v>
      </c>
      <c r="D252" s="39" t="s">
        <v>95</v>
      </c>
      <c r="E252" s="39">
        <v>5</v>
      </c>
      <c r="F252" s="39">
        <v>66</v>
      </c>
      <c r="G252" s="39"/>
      <c r="H252" s="8">
        <f t="shared" si="17"/>
        <v>330</v>
      </c>
      <c r="I252" s="39"/>
    </row>
    <row r="253" spans="1:9" x14ac:dyDescent="0.35">
      <c r="A253" s="2" t="str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I</v>
      </c>
      <c r="B253" s="10" t="str">
        <f t="shared" si="16"/>
        <v>43796I</v>
      </c>
      <c r="C253" s="55">
        <v>43796</v>
      </c>
      <c r="D253" s="39" t="s">
        <v>98</v>
      </c>
      <c r="E253" s="39">
        <v>5</v>
      </c>
      <c r="F253" s="39">
        <v>65</v>
      </c>
      <c r="G253" s="39"/>
      <c r="H253" s="8">
        <f t="shared" si="17"/>
        <v>325</v>
      </c>
      <c r="I253" s="39"/>
    </row>
    <row r="254" spans="1:9" x14ac:dyDescent="0.35">
      <c r="A254" s="2" t="str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B</v>
      </c>
      <c r="B254" s="10" t="str">
        <f t="shared" si="16"/>
        <v>43803B</v>
      </c>
      <c r="C254" s="55">
        <v>43803</v>
      </c>
      <c r="D254" s="39" t="s">
        <v>77</v>
      </c>
      <c r="E254" s="39">
        <v>15</v>
      </c>
      <c r="F254" s="39">
        <v>61</v>
      </c>
      <c r="G254" s="39"/>
      <c r="H254" s="8">
        <f t="shared" si="17"/>
        <v>915</v>
      </c>
      <c r="I254" s="39"/>
    </row>
    <row r="255" spans="1:9" x14ac:dyDescent="0.35">
      <c r="A255" s="2" t="str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G</v>
      </c>
      <c r="B255" s="10" t="str">
        <f t="shared" si="16"/>
        <v>43803G</v>
      </c>
      <c r="C255" s="55">
        <v>43803</v>
      </c>
      <c r="D255" s="39" t="s">
        <v>95</v>
      </c>
      <c r="E255" s="39">
        <v>5</v>
      </c>
      <c r="F255" s="39">
        <v>51.5</v>
      </c>
      <c r="G255" s="39"/>
      <c r="H255" s="8">
        <f t="shared" si="17"/>
        <v>257.5</v>
      </c>
      <c r="I255" s="39"/>
    </row>
    <row r="256" spans="1:9" x14ac:dyDescent="0.35">
      <c r="A256" s="2" t="str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I</v>
      </c>
      <c r="B256" s="10" t="str">
        <f t="shared" si="16"/>
        <v>43803I</v>
      </c>
      <c r="C256" s="55">
        <v>43803</v>
      </c>
      <c r="D256" s="39" t="s">
        <v>98</v>
      </c>
      <c r="E256" s="39">
        <v>5</v>
      </c>
      <c r="F256" s="39">
        <v>76</v>
      </c>
      <c r="G256" s="39"/>
      <c r="H256" s="8">
        <f t="shared" si="17"/>
        <v>380</v>
      </c>
      <c r="I256" s="39"/>
    </row>
    <row r="257" spans="1:9" x14ac:dyDescent="0.35">
      <c r="A257" s="2" t="str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B</v>
      </c>
      <c r="B257" s="10" t="str">
        <f t="shared" si="16"/>
        <v>43810B</v>
      </c>
      <c r="C257" s="55">
        <v>43810</v>
      </c>
      <c r="D257" s="39" t="s">
        <v>77</v>
      </c>
      <c r="E257" s="39">
        <v>15</v>
      </c>
      <c r="F257" s="39">
        <v>58</v>
      </c>
      <c r="G257" s="39"/>
      <c r="H257" s="8">
        <f t="shared" si="17"/>
        <v>870</v>
      </c>
      <c r="I257" s="39"/>
    </row>
    <row r="258" spans="1:9" x14ac:dyDescent="0.35">
      <c r="A258" s="2" t="str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C</v>
      </c>
      <c r="B258" s="10" t="str">
        <f t="shared" si="16"/>
        <v>43810C</v>
      </c>
      <c r="C258" s="55">
        <v>43810</v>
      </c>
      <c r="D258" s="39" t="s">
        <v>96</v>
      </c>
      <c r="E258" s="39">
        <v>15</v>
      </c>
      <c r="F258" s="39">
        <v>54</v>
      </c>
      <c r="G258" s="39"/>
      <c r="H258" s="8">
        <f t="shared" si="17"/>
        <v>810</v>
      </c>
      <c r="I258" s="39"/>
    </row>
    <row r="259" spans="1:9" x14ac:dyDescent="0.35">
      <c r="A259" s="2" t="str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D</v>
      </c>
      <c r="B259" s="10" t="str">
        <f t="shared" si="16"/>
        <v>43810D</v>
      </c>
      <c r="C259" s="55">
        <v>43810</v>
      </c>
      <c r="D259" s="39" t="s">
        <v>63</v>
      </c>
      <c r="E259" s="39">
        <v>10</v>
      </c>
      <c r="F259" s="39">
        <v>80</v>
      </c>
      <c r="G259" s="39"/>
      <c r="H259" s="8">
        <f t="shared" si="17"/>
        <v>800</v>
      </c>
      <c r="I259" s="39"/>
    </row>
    <row r="260" spans="1:9" x14ac:dyDescent="0.35">
      <c r="A260" s="2" t="str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G</v>
      </c>
      <c r="B260" s="10" t="str">
        <f t="shared" si="16"/>
        <v>43810G</v>
      </c>
      <c r="C260" s="55">
        <v>43810</v>
      </c>
      <c r="D260" s="39" t="s">
        <v>95</v>
      </c>
      <c r="E260" s="39">
        <v>5</v>
      </c>
      <c r="F260" s="39">
        <v>69</v>
      </c>
      <c r="G260" s="39"/>
      <c r="H260" s="8">
        <f t="shared" si="17"/>
        <v>345</v>
      </c>
      <c r="I260" s="39"/>
    </row>
    <row r="261" spans="1:9" x14ac:dyDescent="0.35">
      <c r="A261" s="2" t="str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H</v>
      </c>
      <c r="B261" s="10" t="str">
        <f t="shared" si="16"/>
        <v>43810H</v>
      </c>
      <c r="C261" s="55">
        <v>43810</v>
      </c>
      <c r="D261" s="39" t="s">
        <v>97</v>
      </c>
      <c r="E261" s="39">
        <v>5</v>
      </c>
      <c r="F261" s="39">
        <v>65</v>
      </c>
      <c r="G261" s="39"/>
      <c r="H261" s="8">
        <f t="shared" si="17"/>
        <v>325</v>
      </c>
      <c r="I261" s="39"/>
    </row>
    <row r="262" spans="1:9" x14ac:dyDescent="0.35">
      <c r="A262" s="2" t="str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I</v>
      </c>
      <c r="B262" s="10" t="str">
        <f t="shared" si="16"/>
        <v>43810I</v>
      </c>
      <c r="C262" s="55">
        <v>43810</v>
      </c>
      <c r="D262" s="39" t="s">
        <v>98</v>
      </c>
      <c r="E262" s="39">
        <v>5</v>
      </c>
      <c r="F262" s="39">
        <v>29</v>
      </c>
      <c r="G262" s="39"/>
      <c r="H262" s="8">
        <f t="shared" si="17"/>
        <v>145</v>
      </c>
      <c r="I262" s="39"/>
    </row>
    <row r="263" spans="1:9" x14ac:dyDescent="0.35">
      <c r="A263" s="2" t="str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B</v>
      </c>
      <c r="B263" s="10" t="str">
        <f t="shared" si="16"/>
        <v>43817B</v>
      </c>
      <c r="C263" s="55">
        <v>43817</v>
      </c>
      <c r="D263" s="39" t="s">
        <v>77</v>
      </c>
      <c r="E263" s="39">
        <v>15</v>
      </c>
      <c r="F263" s="39">
        <v>53</v>
      </c>
      <c r="G263" s="39"/>
      <c r="H263" s="8">
        <f t="shared" si="17"/>
        <v>795</v>
      </c>
      <c r="I263" s="39"/>
    </row>
    <row r="264" spans="1:9" x14ac:dyDescent="0.35">
      <c r="A264" s="2" t="str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G</v>
      </c>
      <c r="B264" s="10" t="str">
        <f t="shared" si="16"/>
        <v>43817G</v>
      </c>
      <c r="C264" s="55">
        <v>43817</v>
      </c>
      <c r="D264" s="39" t="s">
        <v>95</v>
      </c>
      <c r="E264" s="39">
        <v>7</v>
      </c>
      <c r="F264" s="39">
        <v>73</v>
      </c>
      <c r="G264" s="39"/>
      <c r="H264" s="8">
        <f t="shared" si="17"/>
        <v>511</v>
      </c>
      <c r="I264" s="39"/>
    </row>
    <row r="265" spans="1:9" x14ac:dyDescent="0.35">
      <c r="A265" s="2" t="str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I</v>
      </c>
      <c r="B265" s="10" t="str">
        <f t="shared" si="16"/>
        <v>43817I</v>
      </c>
      <c r="C265" s="55">
        <v>43817</v>
      </c>
      <c r="D265" s="39" t="s">
        <v>98</v>
      </c>
      <c r="E265" s="39">
        <v>5</v>
      </c>
      <c r="F265" s="39">
        <v>39</v>
      </c>
      <c r="G265" s="39"/>
      <c r="H265" s="8">
        <f t="shared" si="17"/>
        <v>195</v>
      </c>
      <c r="I265" s="39"/>
    </row>
    <row r="266" spans="1:9" x14ac:dyDescent="0.35">
      <c r="A266" s="2" t="str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B</v>
      </c>
      <c r="B266" s="10" t="str">
        <f t="shared" ref="B266:B329" si="18">+CONCATENATE(C266,A266)</f>
        <v>43824B</v>
      </c>
      <c r="C266" s="55">
        <v>43824</v>
      </c>
      <c r="D266" s="39" t="s">
        <v>77</v>
      </c>
      <c r="E266" s="39">
        <v>15</v>
      </c>
      <c r="F266" s="39">
        <v>65</v>
      </c>
      <c r="G266" s="39"/>
      <c r="H266" s="8">
        <f t="shared" ref="H266:H329" si="19">F266*E266</f>
        <v>975</v>
      </c>
      <c r="I266" s="39"/>
    </row>
    <row r="267" spans="1:9" x14ac:dyDescent="0.35">
      <c r="A267" s="2" t="str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C</v>
      </c>
      <c r="B267" s="10" t="str">
        <f t="shared" si="18"/>
        <v>43824C</v>
      </c>
      <c r="C267" s="55">
        <v>43824</v>
      </c>
      <c r="D267" s="39" t="s">
        <v>96</v>
      </c>
      <c r="E267" s="39">
        <v>15</v>
      </c>
      <c r="F267" s="39">
        <v>59</v>
      </c>
      <c r="G267" s="39"/>
      <c r="H267" s="8">
        <f t="shared" si="19"/>
        <v>885</v>
      </c>
      <c r="I267" s="39"/>
    </row>
    <row r="268" spans="1:9" x14ac:dyDescent="0.35">
      <c r="A268" s="2" t="str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D</v>
      </c>
      <c r="B268" s="10" t="str">
        <f t="shared" si="18"/>
        <v>43824D</v>
      </c>
      <c r="C268" s="55">
        <v>43824</v>
      </c>
      <c r="D268" s="39" t="s">
        <v>63</v>
      </c>
      <c r="E268" s="39">
        <v>10</v>
      </c>
      <c r="F268" s="39">
        <v>100</v>
      </c>
      <c r="G268" s="39"/>
      <c r="H268" s="8">
        <f t="shared" si="19"/>
        <v>1000</v>
      </c>
      <c r="I268" s="39"/>
    </row>
    <row r="269" spans="1:9" x14ac:dyDescent="0.35">
      <c r="A269" s="2" t="str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G</v>
      </c>
      <c r="B269" s="10" t="str">
        <f t="shared" si="18"/>
        <v>43824G</v>
      </c>
      <c r="C269" s="55">
        <v>43824</v>
      </c>
      <c r="D269" s="39" t="s">
        <v>95</v>
      </c>
      <c r="E269" s="39">
        <v>5</v>
      </c>
      <c r="F269" s="39">
        <v>94</v>
      </c>
      <c r="G269" s="39"/>
      <c r="H269" s="8">
        <f t="shared" si="19"/>
        <v>470</v>
      </c>
      <c r="I269" s="39"/>
    </row>
    <row r="270" spans="1:9" x14ac:dyDescent="0.35">
      <c r="A270" s="2" t="str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H</v>
      </c>
      <c r="B270" s="10" t="str">
        <f t="shared" si="18"/>
        <v>43824H</v>
      </c>
      <c r="C270" s="55">
        <v>43824</v>
      </c>
      <c r="D270" s="39" t="s">
        <v>97</v>
      </c>
      <c r="E270" s="39">
        <v>5</v>
      </c>
      <c r="F270" s="39">
        <v>35</v>
      </c>
      <c r="G270" s="39"/>
      <c r="H270" s="8">
        <f t="shared" si="19"/>
        <v>175</v>
      </c>
      <c r="I270" s="39"/>
    </row>
    <row r="271" spans="1:9" x14ac:dyDescent="0.35">
      <c r="A271" s="2" t="str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I</v>
      </c>
      <c r="B271" s="10" t="str">
        <f t="shared" si="18"/>
        <v>43824I</v>
      </c>
      <c r="C271" s="55">
        <v>43824</v>
      </c>
      <c r="D271" s="39" t="s">
        <v>98</v>
      </c>
      <c r="E271" s="39">
        <v>5</v>
      </c>
      <c r="F271" s="39">
        <v>26</v>
      </c>
      <c r="G271" s="39"/>
      <c r="H271" s="8">
        <f t="shared" si="19"/>
        <v>130</v>
      </c>
      <c r="I271" s="39"/>
    </row>
    <row r="272" spans="1:9" x14ac:dyDescent="0.35">
      <c r="A272" s="2" t="str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B</v>
      </c>
      <c r="B272" s="10" t="str">
        <f t="shared" si="18"/>
        <v>43831B</v>
      </c>
      <c r="C272" s="55">
        <v>43831</v>
      </c>
      <c r="D272" s="39" t="s">
        <v>77</v>
      </c>
      <c r="E272" s="39">
        <v>15</v>
      </c>
      <c r="F272" s="39">
        <v>60</v>
      </c>
      <c r="G272" s="39"/>
      <c r="H272" s="8">
        <f t="shared" si="19"/>
        <v>900</v>
      </c>
      <c r="I272" s="39"/>
    </row>
    <row r="273" spans="1:9" x14ac:dyDescent="0.35">
      <c r="A273" s="2" t="str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G</v>
      </c>
      <c r="B273" s="10" t="str">
        <f t="shared" si="18"/>
        <v>43831G</v>
      </c>
      <c r="C273" s="55">
        <v>43831</v>
      </c>
      <c r="D273" s="39" t="s">
        <v>95</v>
      </c>
      <c r="E273" s="39">
        <v>5</v>
      </c>
      <c r="F273" s="39">
        <v>92</v>
      </c>
      <c r="G273" s="39"/>
      <c r="H273" s="8">
        <f t="shared" si="19"/>
        <v>460</v>
      </c>
      <c r="I273" s="39"/>
    </row>
    <row r="274" spans="1:9" x14ac:dyDescent="0.35">
      <c r="A274" s="2" t="str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I</v>
      </c>
      <c r="B274" s="10" t="str">
        <f t="shared" si="18"/>
        <v>43831I</v>
      </c>
      <c r="C274" s="55">
        <v>43831</v>
      </c>
      <c r="D274" s="39" t="s">
        <v>98</v>
      </c>
      <c r="E274" s="39">
        <v>5</v>
      </c>
      <c r="F274" s="39">
        <v>18.8</v>
      </c>
      <c r="G274" s="39"/>
      <c r="H274" s="8">
        <f t="shared" si="19"/>
        <v>94</v>
      </c>
      <c r="I274" s="39"/>
    </row>
    <row r="275" spans="1:9" x14ac:dyDescent="0.35">
      <c r="A275" s="2" t="str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B</v>
      </c>
      <c r="B275" s="10" t="str">
        <f t="shared" si="18"/>
        <v>43838B</v>
      </c>
      <c r="C275" s="55">
        <v>43838</v>
      </c>
      <c r="D275" s="39" t="s">
        <v>77</v>
      </c>
      <c r="E275" s="39">
        <v>15</v>
      </c>
      <c r="F275" s="39">
        <v>72</v>
      </c>
      <c r="G275" s="39"/>
      <c r="H275" s="8">
        <f t="shared" si="19"/>
        <v>1080</v>
      </c>
      <c r="I275" s="39"/>
    </row>
    <row r="276" spans="1:9" x14ac:dyDescent="0.35">
      <c r="A276" s="2" t="str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C</v>
      </c>
      <c r="B276" s="10" t="str">
        <f t="shared" si="18"/>
        <v>43838C</v>
      </c>
      <c r="C276" s="55">
        <v>43838</v>
      </c>
      <c r="D276" s="39" t="s">
        <v>96</v>
      </c>
      <c r="E276" s="39">
        <v>15</v>
      </c>
      <c r="F276" s="39">
        <v>67</v>
      </c>
      <c r="G276" s="39"/>
      <c r="H276" s="8">
        <f t="shared" si="19"/>
        <v>1005</v>
      </c>
      <c r="I276" s="39"/>
    </row>
    <row r="277" spans="1:9" x14ac:dyDescent="0.35">
      <c r="A277" s="2" t="str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D</v>
      </c>
      <c r="B277" s="10" t="str">
        <f t="shared" si="18"/>
        <v>43838D</v>
      </c>
      <c r="C277" s="55">
        <v>43838</v>
      </c>
      <c r="D277" s="39" t="s">
        <v>63</v>
      </c>
      <c r="E277" s="39">
        <v>10</v>
      </c>
      <c r="F277" s="39">
        <v>101</v>
      </c>
      <c r="G277" s="39"/>
      <c r="H277" s="8">
        <f t="shared" si="19"/>
        <v>1010</v>
      </c>
      <c r="I277" s="39"/>
    </row>
    <row r="278" spans="1:9" x14ac:dyDescent="0.35">
      <c r="A278" s="2" t="str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G</v>
      </c>
      <c r="B278" s="10" t="str">
        <f t="shared" si="18"/>
        <v>43838G</v>
      </c>
      <c r="C278" s="55">
        <v>43838</v>
      </c>
      <c r="D278" s="39" t="s">
        <v>95</v>
      </c>
      <c r="E278" s="39">
        <v>7</v>
      </c>
      <c r="F278" s="39">
        <v>82</v>
      </c>
      <c r="G278" s="39"/>
      <c r="H278" s="8">
        <f t="shared" si="19"/>
        <v>574</v>
      </c>
      <c r="I278" s="39"/>
    </row>
    <row r="279" spans="1:9" x14ac:dyDescent="0.35">
      <c r="A279" s="2" t="str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H</v>
      </c>
      <c r="B279" s="10" t="str">
        <f t="shared" si="18"/>
        <v>43838H</v>
      </c>
      <c r="C279" s="55">
        <v>43838</v>
      </c>
      <c r="D279" s="39" t="s">
        <v>97</v>
      </c>
      <c r="E279" s="39">
        <v>5</v>
      </c>
      <c r="F279" s="39">
        <v>102</v>
      </c>
      <c r="G279" s="39"/>
      <c r="H279" s="8">
        <f t="shared" si="19"/>
        <v>510</v>
      </c>
      <c r="I279" s="39"/>
    </row>
    <row r="280" spans="1:9" x14ac:dyDescent="0.35">
      <c r="A280" s="2" t="str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I</v>
      </c>
      <c r="B280" s="10" t="str">
        <f t="shared" si="18"/>
        <v>43838I</v>
      </c>
      <c r="C280" s="55">
        <v>43838</v>
      </c>
      <c r="D280" s="39" t="s">
        <v>98</v>
      </c>
      <c r="E280" s="39">
        <v>5</v>
      </c>
      <c r="F280" s="39">
        <v>48.5</v>
      </c>
      <c r="G280" s="39"/>
      <c r="H280" s="8">
        <f t="shared" si="19"/>
        <v>242.5</v>
      </c>
      <c r="I280" s="39"/>
    </row>
    <row r="281" spans="1:9" x14ac:dyDescent="0.35">
      <c r="A281" s="2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0</v>
      </c>
      <c r="B281" s="10" t="str">
        <f t="shared" si="18"/>
        <v>0</v>
      </c>
      <c r="C281" s="55"/>
      <c r="D281" s="39"/>
      <c r="E281" s="39"/>
      <c r="F281" s="39"/>
      <c r="G281" s="39"/>
      <c r="H281" s="8">
        <f t="shared" si="19"/>
        <v>0</v>
      </c>
      <c r="I281" s="39"/>
    </row>
    <row r="282" spans="1:9" x14ac:dyDescent="0.35">
      <c r="A282" s="2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0</v>
      </c>
      <c r="B282" s="10" t="str">
        <f t="shared" si="18"/>
        <v>0</v>
      </c>
      <c r="C282" s="55"/>
      <c r="D282" s="39"/>
      <c r="E282" s="39"/>
      <c r="F282" s="39"/>
      <c r="G282" s="39"/>
      <c r="H282" s="8">
        <f t="shared" si="19"/>
        <v>0</v>
      </c>
      <c r="I282" s="39"/>
    </row>
    <row r="283" spans="1:9" x14ac:dyDescent="0.35">
      <c r="A283" s="2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0</v>
      </c>
      <c r="B283" s="10" t="str">
        <f t="shared" si="18"/>
        <v>0</v>
      </c>
      <c r="C283" s="55"/>
      <c r="D283" s="39"/>
      <c r="E283" s="39"/>
      <c r="F283" s="39"/>
      <c r="G283" s="39"/>
      <c r="H283" s="8">
        <f t="shared" si="19"/>
        <v>0</v>
      </c>
      <c r="I283" s="39"/>
    </row>
    <row r="284" spans="1:9" x14ac:dyDescent="0.35">
      <c r="A284" s="2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0</v>
      </c>
      <c r="B284" s="10" t="str">
        <f t="shared" si="18"/>
        <v>0</v>
      </c>
      <c r="C284" s="55"/>
      <c r="D284" s="39"/>
      <c r="E284" s="39"/>
      <c r="F284" s="39"/>
      <c r="G284" s="39"/>
      <c r="H284" s="8">
        <f t="shared" si="19"/>
        <v>0</v>
      </c>
      <c r="I284" s="39"/>
    </row>
    <row r="285" spans="1:9" x14ac:dyDescent="0.35">
      <c r="A285" s="2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0</v>
      </c>
      <c r="B285" s="10" t="str">
        <f t="shared" si="18"/>
        <v>0</v>
      </c>
      <c r="C285" s="55"/>
      <c r="D285" s="39"/>
      <c r="E285" s="39"/>
      <c r="F285" s="39"/>
      <c r="G285" s="39"/>
      <c r="H285" s="8">
        <f t="shared" si="19"/>
        <v>0</v>
      </c>
      <c r="I285" s="39"/>
    </row>
    <row r="286" spans="1:9" x14ac:dyDescent="0.35">
      <c r="A286" s="2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0</v>
      </c>
      <c r="B286" s="10" t="str">
        <f t="shared" si="18"/>
        <v>0</v>
      </c>
      <c r="C286" s="55"/>
      <c r="D286" s="39"/>
      <c r="E286" s="39"/>
      <c r="F286" s="39"/>
      <c r="G286" s="39"/>
      <c r="H286" s="8">
        <f t="shared" si="19"/>
        <v>0</v>
      </c>
      <c r="I286" s="39"/>
    </row>
    <row r="287" spans="1:9" x14ac:dyDescent="0.35">
      <c r="A287" s="2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0</v>
      </c>
      <c r="B287" s="10" t="str">
        <f t="shared" si="18"/>
        <v>0</v>
      </c>
      <c r="C287" s="55"/>
      <c r="D287" s="39"/>
      <c r="E287" s="39"/>
      <c r="F287" s="39"/>
      <c r="G287" s="39"/>
      <c r="H287" s="8">
        <f t="shared" si="19"/>
        <v>0</v>
      </c>
      <c r="I287" s="39"/>
    </row>
    <row r="288" spans="1:9" x14ac:dyDescent="0.35">
      <c r="A288" s="2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0</v>
      </c>
      <c r="B288" s="10" t="str">
        <f t="shared" si="18"/>
        <v>0</v>
      </c>
      <c r="C288" s="55"/>
      <c r="D288" s="39"/>
      <c r="E288" s="39"/>
      <c r="F288" s="39"/>
      <c r="G288" s="39"/>
      <c r="H288" s="8">
        <f t="shared" si="19"/>
        <v>0</v>
      </c>
      <c r="I288" s="39"/>
    </row>
    <row r="289" spans="1:9" x14ac:dyDescent="0.35">
      <c r="A289" s="2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0</v>
      </c>
      <c r="B289" s="10" t="str">
        <f t="shared" si="18"/>
        <v>0</v>
      </c>
      <c r="C289" s="55"/>
      <c r="D289" s="39"/>
      <c r="E289" s="39"/>
      <c r="F289" s="39"/>
      <c r="G289" s="39"/>
      <c r="H289" s="8">
        <f t="shared" si="19"/>
        <v>0</v>
      </c>
      <c r="I289" s="39"/>
    </row>
    <row r="290" spans="1:9" x14ac:dyDescent="0.35">
      <c r="A290" s="2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0</v>
      </c>
      <c r="B290" s="10" t="str">
        <f t="shared" si="18"/>
        <v>0</v>
      </c>
      <c r="C290" s="55"/>
      <c r="D290" s="39"/>
      <c r="E290" s="39"/>
      <c r="F290" s="39"/>
      <c r="G290" s="39"/>
      <c r="H290" s="8">
        <f t="shared" si="19"/>
        <v>0</v>
      </c>
      <c r="I290" s="39"/>
    </row>
    <row r="291" spans="1:9" x14ac:dyDescent="0.35">
      <c r="A291" s="2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0</v>
      </c>
      <c r="B291" s="10" t="str">
        <f t="shared" si="18"/>
        <v>0</v>
      </c>
      <c r="C291" s="55"/>
      <c r="D291" s="39"/>
      <c r="E291" s="39"/>
      <c r="F291" s="39"/>
      <c r="G291" s="39"/>
      <c r="H291" s="8">
        <f t="shared" si="19"/>
        <v>0</v>
      </c>
      <c r="I291" s="39"/>
    </row>
    <row r="292" spans="1:9" x14ac:dyDescent="0.35">
      <c r="A292" s="2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0</v>
      </c>
      <c r="B292" s="10" t="str">
        <f t="shared" si="18"/>
        <v>0</v>
      </c>
      <c r="C292" s="55"/>
      <c r="D292" s="39"/>
      <c r="E292" s="39"/>
      <c r="F292" s="39"/>
      <c r="G292" s="39"/>
      <c r="H292" s="8">
        <f t="shared" si="19"/>
        <v>0</v>
      </c>
      <c r="I292" s="39"/>
    </row>
    <row r="293" spans="1:9" x14ac:dyDescent="0.35">
      <c r="A293" s="2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0</v>
      </c>
      <c r="B293" s="10" t="str">
        <f t="shared" si="18"/>
        <v>0</v>
      </c>
      <c r="C293" s="55"/>
      <c r="D293" s="39"/>
      <c r="E293" s="39"/>
      <c r="F293" s="39"/>
      <c r="G293" s="39"/>
      <c r="H293" s="8">
        <f t="shared" si="19"/>
        <v>0</v>
      </c>
      <c r="I293" s="39"/>
    </row>
    <row r="294" spans="1:9" x14ac:dyDescent="0.35">
      <c r="A294" s="2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0</v>
      </c>
      <c r="B294" s="10" t="str">
        <f t="shared" si="18"/>
        <v>0</v>
      </c>
      <c r="C294" s="55"/>
      <c r="D294" s="39"/>
      <c r="E294" s="39"/>
      <c r="F294" s="39"/>
      <c r="G294" s="39"/>
      <c r="H294" s="8">
        <f t="shared" si="19"/>
        <v>0</v>
      </c>
      <c r="I294" s="39"/>
    </row>
    <row r="295" spans="1:9" x14ac:dyDescent="0.35">
      <c r="A295" s="2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0</v>
      </c>
      <c r="B295" s="10" t="str">
        <f t="shared" si="18"/>
        <v>0</v>
      </c>
      <c r="C295" s="55"/>
      <c r="D295" s="39"/>
      <c r="E295" s="39"/>
      <c r="F295" s="39"/>
      <c r="G295" s="39"/>
      <c r="H295" s="8">
        <f t="shared" si="19"/>
        <v>0</v>
      </c>
      <c r="I295" s="39"/>
    </row>
    <row r="296" spans="1:9" x14ac:dyDescent="0.35">
      <c r="A296" s="2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0</v>
      </c>
      <c r="B296" s="10" t="str">
        <f t="shared" si="18"/>
        <v>0</v>
      </c>
      <c r="C296" s="55"/>
      <c r="D296" s="39"/>
      <c r="E296" s="39"/>
      <c r="F296" s="39"/>
      <c r="G296" s="39"/>
      <c r="H296" s="8">
        <f t="shared" si="19"/>
        <v>0</v>
      </c>
      <c r="I296" s="39"/>
    </row>
    <row r="297" spans="1:9" x14ac:dyDescent="0.35">
      <c r="A297" s="2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0</v>
      </c>
      <c r="B297" s="10" t="str">
        <f t="shared" si="18"/>
        <v>0</v>
      </c>
      <c r="C297" s="55"/>
      <c r="D297" s="39"/>
      <c r="E297" s="39"/>
      <c r="F297" s="39"/>
      <c r="G297" s="39"/>
      <c r="H297" s="8">
        <f t="shared" si="19"/>
        <v>0</v>
      </c>
      <c r="I297" s="39"/>
    </row>
    <row r="298" spans="1:9" x14ac:dyDescent="0.35">
      <c r="A298" s="2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0</v>
      </c>
      <c r="B298" s="10" t="str">
        <f t="shared" si="18"/>
        <v>0</v>
      </c>
      <c r="C298" s="55"/>
      <c r="D298" s="39"/>
      <c r="E298" s="39"/>
      <c r="F298" s="39"/>
      <c r="G298" s="39"/>
      <c r="H298" s="8">
        <f t="shared" si="19"/>
        <v>0</v>
      </c>
      <c r="I298" s="39"/>
    </row>
    <row r="299" spans="1:9" x14ac:dyDescent="0.35">
      <c r="A299" s="2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0</v>
      </c>
      <c r="B299" s="10" t="str">
        <f t="shared" si="18"/>
        <v>0</v>
      </c>
      <c r="C299" s="55"/>
      <c r="D299" s="39"/>
      <c r="E299" s="39"/>
      <c r="F299" s="39"/>
      <c r="G299" s="39"/>
      <c r="H299" s="8">
        <f t="shared" si="19"/>
        <v>0</v>
      </c>
      <c r="I299" s="39"/>
    </row>
    <row r="300" spans="1:9" x14ac:dyDescent="0.35">
      <c r="A300" s="2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0</v>
      </c>
      <c r="B300" s="10" t="str">
        <f t="shared" si="18"/>
        <v>0</v>
      </c>
      <c r="C300" s="55"/>
      <c r="D300" s="39"/>
      <c r="E300" s="39"/>
      <c r="F300" s="39"/>
      <c r="G300" s="39"/>
      <c r="H300" s="8">
        <f t="shared" si="19"/>
        <v>0</v>
      </c>
      <c r="I300" s="39"/>
    </row>
    <row r="301" spans="1:9" x14ac:dyDescent="0.35">
      <c r="A301" s="2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0</v>
      </c>
      <c r="B301" s="10" t="str">
        <f t="shared" si="18"/>
        <v>0</v>
      </c>
      <c r="C301" s="55"/>
      <c r="D301" s="39"/>
      <c r="E301" s="39"/>
      <c r="F301" s="39"/>
      <c r="G301" s="39"/>
      <c r="H301" s="8">
        <f t="shared" si="19"/>
        <v>0</v>
      </c>
      <c r="I301" s="39"/>
    </row>
    <row r="302" spans="1:9" x14ac:dyDescent="0.35">
      <c r="A302" s="2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0</v>
      </c>
      <c r="B302" s="10" t="str">
        <f t="shared" si="18"/>
        <v>0</v>
      </c>
      <c r="C302" s="55"/>
      <c r="D302" s="39"/>
      <c r="E302" s="39"/>
      <c r="F302" s="39"/>
      <c r="G302" s="39"/>
      <c r="H302" s="8">
        <f t="shared" si="19"/>
        <v>0</v>
      </c>
      <c r="I302" s="39"/>
    </row>
    <row r="303" spans="1:9" x14ac:dyDescent="0.35">
      <c r="A303" s="2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0</v>
      </c>
      <c r="B303" s="10" t="str">
        <f t="shared" si="18"/>
        <v>0</v>
      </c>
      <c r="C303" s="55"/>
      <c r="D303" s="39"/>
      <c r="E303" s="39"/>
      <c r="F303" s="39"/>
      <c r="G303" s="39"/>
      <c r="H303" s="8">
        <f t="shared" si="19"/>
        <v>0</v>
      </c>
      <c r="I303" s="39"/>
    </row>
    <row r="304" spans="1:9" x14ac:dyDescent="0.35">
      <c r="A304" s="2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0</v>
      </c>
      <c r="B304" s="10" t="str">
        <f t="shared" si="18"/>
        <v>0</v>
      </c>
      <c r="C304" s="55"/>
      <c r="D304" s="39"/>
      <c r="E304" s="39"/>
      <c r="F304" s="39"/>
      <c r="G304" s="39"/>
      <c r="H304" s="8">
        <f t="shared" si="19"/>
        <v>0</v>
      </c>
      <c r="I304" s="39"/>
    </row>
    <row r="305" spans="1:9" x14ac:dyDescent="0.35">
      <c r="A305" s="2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0</v>
      </c>
      <c r="B305" s="10" t="str">
        <f t="shared" si="18"/>
        <v>0</v>
      </c>
      <c r="C305" s="55"/>
      <c r="D305" s="39"/>
      <c r="E305" s="39"/>
      <c r="F305" s="39"/>
      <c r="G305" s="39"/>
      <c r="H305" s="8">
        <f t="shared" si="19"/>
        <v>0</v>
      </c>
      <c r="I305" s="39"/>
    </row>
    <row r="306" spans="1:9" x14ac:dyDescent="0.35">
      <c r="A306" s="2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0</v>
      </c>
      <c r="B306" s="10" t="str">
        <f t="shared" si="18"/>
        <v>0</v>
      </c>
      <c r="C306" s="55"/>
      <c r="D306" s="39"/>
      <c r="E306" s="39"/>
      <c r="F306" s="39"/>
      <c r="G306" s="39"/>
      <c r="H306" s="8">
        <f t="shared" si="19"/>
        <v>0</v>
      </c>
      <c r="I306" s="39"/>
    </row>
    <row r="307" spans="1:9" x14ac:dyDescent="0.35">
      <c r="A307" s="2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0</v>
      </c>
      <c r="B307" s="10" t="str">
        <f t="shared" si="18"/>
        <v>0</v>
      </c>
      <c r="C307" s="55"/>
      <c r="D307" s="39"/>
      <c r="E307" s="39"/>
      <c r="F307" s="39"/>
      <c r="G307" s="39"/>
      <c r="H307" s="8">
        <f t="shared" si="19"/>
        <v>0</v>
      </c>
      <c r="I307" s="39"/>
    </row>
    <row r="308" spans="1:9" x14ac:dyDescent="0.35">
      <c r="A308" s="2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0</v>
      </c>
      <c r="B308" s="10" t="str">
        <f t="shared" si="18"/>
        <v>0</v>
      </c>
      <c r="C308" s="55"/>
      <c r="D308" s="39"/>
      <c r="E308" s="39"/>
      <c r="F308" s="39"/>
      <c r="G308" s="39"/>
      <c r="H308" s="8">
        <f t="shared" si="19"/>
        <v>0</v>
      </c>
      <c r="I308" s="39"/>
    </row>
    <row r="309" spans="1:9" x14ac:dyDescent="0.35">
      <c r="A309" s="2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0</v>
      </c>
      <c r="B309" s="10" t="str">
        <f t="shared" si="18"/>
        <v>0</v>
      </c>
      <c r="C309" s="55"/>
      <c r="D309" s="39"/>
      <c r="E309" s="39"/>
      <c r="F309" s="39"/>
      <c r="G309" s="39"/>
      <c r="H309" s="8">
        <f t="shared" si="19"/>
        <v>0</v>
      </c>
      <c r="I309" s="39"/>
    </row>
    <row r="310" spans="1:9" x14ac:dyDescent="0.35">
      <c r="A310" s="2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0</v>
      </c>
      <c r="B310" s="10" t="str">
        <f t="shared" si="18"/>
        <v>0</v>
      </c>
      <c r="C310" s="55"/>
      <c r="D310" s="39"/>
      <c r="E310" s="39"/>
      <c r="F310" s="39"/>
      <c r="G310" s="39"/>
      <c r="H310" s="8">
        <f t="shared" si="19"/>
        <v>0</v>
      </c>
      <c r="I310" s="39"/>
    </row>
    <row r="311" spans="1:9" x14ac:dyDescent="0.35">
      <c r="A311" s="2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0</v>
      </c>
      <c r="B311" s="10" t="str">
        <f t="shared" si="18"/>
        <v>0</v>
      </c>
      <c r="C311" s="55"/>
      <c r="D311" s="39"/>
      <c r="E311" s="39"/>
      <c r="F311" s="39"/>
      <c r="G311" s="39"/>
      <c r="H311" s="8">
        <f t="shared" si="19"/>
        <v>0</v>
      </c>
      <c r="I311" s="39"/>
    </row>
    <row r="312" spans="1:9" x14ac:dyDescent="0.35">
      <c r="A312" s="2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0</v>
      </c>
      <c r="B312" s="10" t="str">
        <f t="shared" si="18"/>
        <v>0</v>
      </c>
      <c r="C312" s="55"/>
      <c r="D312" s="39"/>
      <c r="E312" s="39"/>
      <c r="F312" s="39"/>
      <c r="G312" s="39"/>
      <c r="H312" s="8">
        <f t="shared" si="19"/>
        <v>0</v>
      </c>
      <c r="I312" s="39"/>
    </row>
    <row r="313" spans="1:9" x14ac:dyDescent="0.35">
      <c r="A313" s="2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0</v>
      </c>
      <c r="B313" s="10" t="str">
        <f t="shared" si="18"/>
        <v>0</v>
      </c>
      <c r="C313" s="55"/>
      <c r="D313" s="39"/>
      <c r="E313" s="39"/>
      <c r="F313" s="39"/>
      <c r="G313" s="39"/>
      <c r="H313" s="8">
        <f t="shared" si="19"/>
        <v>0</v>
      </c>
      <c r="I313" s="39"/>
    </row>
    <row r="314" spans="1:9" x14ac:dyDescent="0.35">
      <c r="A314" s="2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0</v>
      </c>
      <c r="B314" s="10" t="str">
        <f t="shared" si="18"/>
        <v>0</v>
      </c>
      <c r="C314" s="55"/>
      <c r="D314" s="39"/>
      <c r="E314" s="39"/>
      <c r="F314" s="39"/>
      <c r="G314" s="39"/>
      <c r="H314" s="8">
        <f t="shared" si="19"/>
        <v>0</v>
      </c>
      <c r="I314" s="39"/>
    </row>
    <row r="315" spans="1:9" x14ac:dyDescent="0.35">
      <c r="A315" s="2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0</v>
      </c>
      <c r="B315" s="10" t="str">
        <f t="shared" si="18"/>
        <v>0</v>
      </c>
      <c r="C315" s="55"/>
      <c r="D315" s="39"/>
      <c r="E315" s="39"/>
      <c r="F315" s="39"/>
      <c r="G315" s="39"/>
      <c r="H315" s="8">
        <f t="shared" si="19"/>
        <v>0</v>
      </c>
      <c r="I315" s="39"/>
    </row>
    <row r="316" spans="1:9" x14ac:dyDescent="0.35">
      <c r="A316" s="2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0</v>
      </c>
      <c r="B316" s="10" t="str">
        <f t="shared" si="18"/>
        <v>0</v>
      </c>
      <c r="C316" s="55"/>
      <c r="D316" s="39"/>
      <c r="E316" s="39"/>
      <c r="F316" s="39"/>
      <c r="G316" s="39"/>
      <c r="H316" s="8">
        <f t="shared" si="19"/>
        <v>0</v>
      </c>
      <c r="I316" s="39"/>
    </row>
    <row r="317" spans="1:9" x14ac:dyDescent="0.35">
      <c r="A317" s="2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0</v>
      </c>
      <c r="B317" s="10" t="str">
        <f t="shared" si="18"/>
        <v>0</v>
      </c>
      <c r="C317" s="55"/>
      <c r="D317" s="39"/>
      <c r="E317" s="39"/>
      <c r="F317" s="39"/>
      <c r="G317" s="39"/>
      <c r="H317" s="8">
        <f t="shared" si="19"/>
        <v>0</v>
      </c>
      <c r="I317" s="39"/>
    </row>
    <row r="318" spans="1:9" x14ac:dyDescent="0.35">
      <c r="A318" s="2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0</v>
      </c>
      <c r="B318" s="10" t="str">
        <f t="shared" si="18"/>
        <v>0</v>
      </c>
      <c r="C318" s="55"/>
      <c r="D318" s="39"/>
      <c r="E318" s="39"/>
      <c r="F318" s="39"/>
      <c r="G318" s="39"/>
      <c r="H318" s="8">
        <f t="shared" si="19"/>
        <v>0</v>
      </c>
      <c r="I318" s="39"/>
    </row>
    <row r="319" spans="1:9" x14ac:dyDescent="0.35">
      <c r="A319" s="2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0</v>
      </c>
      <c r="B319" s="10" t="str">
        <f t="shared" si="18"/>
        <v>0</v>
      </c>
      <c r="C319" s="55"/>
      <c r="D319" s="39"/>
      <c r="E319" s="39"/>
      <c r="F319" s="39"/>
      <c r="G319" s="39"/>
      <c r="H319" s="8">
        <f t="shared" si="19"/>
        <v>0</v>
      </c>
      <c r="I319" s="39"/>
    </row>
    <row r="320" spans="1:9" x14ac:dyDescent="0.35">
      <c r="A320" s="2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0</v>
      </c>
      <c r="B320" s="10" t="str">
        <f t="shared" si="18"/>
        <v>0</v>
      </c>
      <c r="C320" s="55"/>
      <c r="D320" s="39"/>
      <c r="E320" s="39"/>
      <c r="F320" s="39"/>
      <c r="G320" s="39"/>
      <c r="H320" s="8">
        <f t="shared" si="19"/>
        <v>0</v>
      </c>
      <c r="I320" s="39"/>
    </row>
    <row r="321" spans="1:9" x14ac:dyDescent="0.35">
      <c r="A321" s="2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0</v>
      </c>
      <c r="B321" s="10" t="str">
        <f t="shared" si="18"/>
        <v>0</v>
      </c>
      <c r="C321" s="55"/>
      <c r="D321" s="39"/>
      <c r="E321" s="39"/>
      <c r="F321" s="39"/>
      <c r="G321" s="39"/>
      <c r="H321" s="8">
        <f t="shared" si="19"/>
        <v>0</v>
      </c>
      <c r="I321" s="39"/>
    </row>
    <row r="322" spans="1:9" x14ac:dyDescent="0.35">
      <c r="A322" s="2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0</v>
      </c>
      <c r="B322" s="10" t="str">
        <f t="shared" si="18"/>
        <v>0</v>
      </c>
      <c r="C322" s="55"/>
      <c r="D322" s="39"/>
      <c r="E322" s="39"/>
      <c r="F322" s="39"/>
      <c r="G322" s="39"/>
      <c r="H322" s="8">
        <f t="shared" si="19"/>
        <v>0</v>
      </c>
      <c r="I322" s="39"/>
    </row>
    <row r="323" spans="1:9" x14ac:dyDescent="0.35">
      <c r="A323" s="2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0</v>
      </c>
      <c r="B323" s="10" t="str">
        <f t="shared" si="18"/>
        <v>0</v>
      </c>
      <c r="C323" s="55"/>
      <c r="D323" s="39"/>
      <c r="E323" s="39"/>
      <c r="F323" s="39"/>
      <c r="G323" s="39"/>
      <c r="H323" s="8">
        <f t="shared" si="19"/>
        <v>0</v>
      </c>
      <c r="I323" s="39"/>
    </row>
    <row r="324" spans="1:9" x14ac:dyDescent="0.35">
      <c r="A324" s="2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0</v>
      </c>
      <c r="B324" s="10" t="str">
        <f t="shared" si="18"/>
        <v>0</v>
      </c>
      <c r="C324" s="55"/>
      <c r="D324" s="39"/>
      <c r="E324" s="39"/>
      <c r="F324" s="39"/>
      <c r="G324" s="39"/>
      <c r="H324" s="8">
        <f t="shared" si="19"/>
        <v>0</v>
      </c>
      <c r="I324" s="39"/>
    </row>
    <row r="325" spans="1:9" x14ac:dyDescent="0.35">
      <c r="A325" s="2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0</v>
      </c>
      <c r="B325" s="10" t="str">
        <f t="shared" si="18"/>
        <v>0</v>
      </c>
      <c r="C325" s="55"/>
      <c r="D325" s="39"/>
      <c r="E325" s="39"/>
      <c r="F325" s="39"/>
      <c r="G325" s="39"/>
      <c r="H325" s="8">
        <f t="shared" si="19"/>
        <v>0</v>
      </c>
      <c r="I325" s="39"/>
    </row>
    <row r="326" spans="1:9" x14ac:dyDescent="0.35">
      <c r="A326" s="2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0</v>
      </c>
      <c r="B326" s="10" t="str">
        <f t="shared" si="18"/>
        <v>0</v>
      </c>
      <c r="C326" s="55"/>
      <c r="D326" s="39"/>
      <c r="E326" s="39"/>
      <c r="F326" s="39"/>
      <c r="G326" s="39"/>
      <c r="H326" s="8">
        <f t="shared" si="19"/>
        <v>0</v>
      </c>
      <c r="I326" s="39"/>
    </row>
    <row r="327" spans="1:9" x14ac:dyDescent="0.35">
      <c r="A327" s="2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0</v>
      </c>
      <c r="B327" s="10" t="str">
        <f t="shared" si="18"/>
        <v>0</v>
      </c>
      <c r="C327" s="55"/>
      <c r="D327" s="39"/>
      <c r="E327" s="39"/>
      <c r="F327" s="39"/>
      <c r="G327" s="39"/>
      <c r="H327" s="8">
        <f t="shared" si="19"/>
        <v>0</v>
      </c>
      <c r="I327" s="39"/>
    </row>
    <row r="328" spans="1:9" x14ac:dyDescent="0.35">
      <c r="A328" s="2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0</v>
      </c>
      <c r="B328" s="10" t="str">
        <f t="shared" si="18"/>
        <v>0</v>
      </c>
      <c r="C328" s="55"/>
      <c r="D328" s="39"/>
      <c r="E328" s="39"/>
      <c r="F328" s="39"/>
      <c r="G328" s="39"/>
      <c r="H328" s="8">
        <f t="shared" si="19"/>
        <v>0</v>
      </c>
      <c r="I328" s="39"/>
    </row>
    <row r="329" spans="1:9" x14ac:dyDescent="0.35">
      <c r="A329" s="2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0</v>
      </c>
      <c r="B329" s="10" t="str">
        <f t="shared" si="18"/>
        <v>0</v>
      </c>
      <c r="C329" s="55"/>
      <c r="D329" s="39"/>
      <c r="E329" s="39"/>
      <c r="F329" s="39"/>
      <c r="G329" s="39"/>
      <c r="H329" s="8">
        <f t="shared" si="19"/>
        <v>0</v>
      </c>
      <c r="I329" s="39"/>
    </row>
    <row r="330" spans="1:9" x14ac:dyDescent="0.35">
      <c r="A330" s="2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0</v>
      </c>
      <c r="B330" s="10" t="str">
        <f t="shared" ref="B330:B393" si="20">+CONCATENATE(C330,A330)</f>
        <v>0</v>
      </c>
      <c r="C330" s="55"/>
      <c r="D330" s="39"/>
      <c r="E330" s="39"/>
      <c r="F330" s="39"/>
      <c r="G330" s="39"/>
      <c r="H330" s="8">
        <f t="shared" ref="H330:H393" si="21">F330*E330</f>
        <v>0</v>
      </c>
      <c r="I330" s="39"/>
    </row>
    <row r="331" spans="1:9" x14ac:dyDescent="0.35">
      <c r="A331" s="2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0</v>
      </c>
      <c r="B331" s="10" t="str">
        <f t="shared" si="20"/>
        <v>0</v>
      </c>
      <c r="C331" s="55"/>
      <c r="D331" s="39"/>
      <c r="E331" s="39"/>
      <c r="F331" s="39"/>
      <c r="G331" s="39"/>
      <c r="H331" s="8">
        <f t="shared" si="21"/>
        <v>0</v>
      </c>
      <c r="I331" s="39"/>
    </row>
    <row r="332" spans="1:9" x14ac:dyDescent="0.35">
      <c r="A332" s="2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0</v>
      </c>
      <c r="B332" s="10" t="str">
        <f t="shared" si="20"/>
        <v>0</v>
      </c>
      <c r="C332" s="55"/>
      <c r="D332" s="39"/>
      <c r="E332" s="39"/>
      <c r="F332" s="39"/>
      <c r="G332" s="39"/>
      <c r="H332" s="8">
        <f t="shared" si="21"/>
        <v>0</v>
      </c>
      <c r="I332" s="39"/>
    </row>
    <row r="333" spans="1:9" x14ac:dyDescent="0.35">
      <c r="A333" s="2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0</v>
      </c>
      <c r="B333" s="10" t="str">
        <f t="shared" si="20"/>
        <v>0</v>
      </c>
      <c r="C333" s="55"/>
      <c r="D333" s="39"/>
      <c r="E333" s="39"/>
      <c r="F333" s="39"/>
      <c r="G333" s="39"/>
      <c r="H333" s="8">
        <f t="shared" si="21"/>
        <v>0</v>
      </c>
      <c r="I333" s="39"/>
    </row>
    <row r="334" spans="1:9" x14ac:dyDescent="0.35">
      <c r="A334" s="2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0</v>
      </c>
      <c r="B334" s="10" t="str">
        <f t="shared" si="20"/>
        <v>0</v>
      </c>
      <c r="C334" s="55"/>
      <c r="D334" s="39"/>
      <c r="E334" s="39"/>
      <c r="F334" s="39"/>
      <c r="G334" s="39"/>
      <c r="H334" s="8">
        <f t="shared" si="21"/>
        <v>0</v>
      </c>
      <c r="I334" s="39"/>
    </row>
    <row r="335" spans="1:9" x14ac:dyDescent="0.35">
      <c r="A335" s="2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0</v>
      </c>
      <c r="B335" s="10" t="str">
        <f t="shared" si="20"/>
        <v>0</v>
      </c>
      <c r="C335" s="55"/>
      <c r="D335" s="39"/>
      <c r="E335" s="39"/>
      <c r="F335" s="39"/>
      <c r="G335" s="39"/>
      <c r="H335" s="8">
        <f t="shared" si="21"/>
        <v>0</v>
      </c>
      <c r="I335" s="39"/>
    </row>
    <row r="336" spans="1:9" x14ac:dyDescent="0.35">
      <c r="A336" s="2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0</v>
      </c>
      <c r="B336" s="10" t="str">
        <f t="shared" si="20"/>
        <v>0</v>
      </c>
      <c r="C336" s="55"/>
      <c r="D336" s="39"/>
      <c r="E336" s="39"/>
      <c r="F336" s="39"/>
      <c r="G336" s="39"/>
      <c r="H336" s="8">
        <f t="shared" si="21"/>
        <v>0</v>
      </c>
      <c r="I336" s="39"/>
    </row>
    <row r="337" spans="1:9" x14ac:dyDescent="0.35">
      <c r="A337" s="2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0</v>
      </c>
      <c r="B337" s="10" t="str">
        <f t="shared" si="20"/>
        <v>0</v>
      </c>
      <c r="C337" s="55"/>
      <c r="D337" s="39"/>
      <c r="E337" s="39"/>
      <c r="F337" s="39"/>
      <c r="G337" s="39"/>
      <c r="H337" s="8">
        <f t="shared" si="21"/>
        <v>0</v>
      </c>
      <c r="I337" s="39"/>
    </row>
    <row r="338" spans="1:9" x14ac:dyDescent="0.35">
      <c r="A338" s="2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0</v>
      </c>
      <c r="B338" s="10" t="str">
        <f t="shared" si="20"/>
        <v>0</v>
      </c>
      <c r="C338" s="55"/>
      <c r="D338" s="39"/>
      <c r="E338" s="39"/>
      <c r="F338" s="39"/>
      <c r="G338" s="39"/>
      <c r="H338" s="8">
        <f t="shared" si="21"/>
        <v>0</v>
      </c>
      <c r="I338" s="39"/>
    </row>
    <row r="339" spans="1:9" x14ac:dyDescent="0.35">
      <c r="A339" s="2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0</v>
      </c>
      <c r="B339" s="10" t="str">
        <f t="shared" si="20"/>
        <v>0</v>
      </c>
      <c r="C339" s="55"/>
      <c r="D339" s="39"/>
      <c r="E339" s="39"/>
      <c r="F339" s="39"/>
      <c r="G339" s="39"/>
      <c r="H339" s="8">
        <f t="shared" si="21"/>
        <v>0</v>
      </c>
      <c r="I339" s="39"/>
    </row>
    <row r="340" spans="1:9" x14ac:dyDescent="0.35">
      <c r="A340" s="2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0</v>
      </c>
      <c r="B340" s="10" t="str">
        <f t="shared" si="20"/>
        <v>0</v>
      </c>
      <c r="C340" s="55"/>
      <c r="D340" s="39"/>
      <c r="E340" s="39"/>
      <c r="F340" s="39"/>
      <c r="G340" s="39"/>
      <c r="H340" s="8">
        <f t="shared" si="21"/>
        <v>0</v>
      </c>
      <c r="I340" s="39"/>
    </row>
    <row r="341" spans="1:9" x14ac:dyDescent="0.35">
      <c r="A341" s="2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0</v>
      </c>
      <c r="B341" s="10" t="str">
        <f t="shared" si="20"/>
        <v>0</v>
      </c>
      <c r="C341" s="55"/>
      <c r="D341" s="39"/>
      <c r="E341" s="39"/>
      <c r="F341" s="39"/>
      <c r="G341" s="39"/>
      <c r="H341" s="8">
        <f t="shared" si="21"/>
        <v>0</v>
      </c>
      <c r="I341" s="39"/>
    </row>
    <row r="342" spans="1:9" x14ac:dyDescent="0.35">
      <c r="A342" s="2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0</v>
      </c>
      <c r="B342" s="10" t="str">
        <f t="shared" si="20"/>
        <v>0</v>
      </c>
      <c r="C342" s="55"/>
      <c r="D342" s="39"/>
      <c r="E342" s="39"/>
      <c r="F342" s="39"/>
      <c r="G342" s="39"/>
      <c r="H342" s="8">
        <f t="shared" si="21"/>
        <v>0</v>
      </c>
      <c r="I342" s="39"/>
    </row>
    <row r="343" spans="1:9" x14ac:dyDescent="0.35">
      <c r="A343" s="2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0</v>
      </c>
      <c r="B343" s="10" t="str">
        <f t="shared" si="20"/>
        <v>0</v>
      </c>
      <c r="C343" s="55"/>
      <c r="D343" s="39"/>
      <c r="E343" s="39"/>
      <c r="F343" s="39"/>
      <c r="G343" s="39"/>
      <c r="H343" s="8">
        <f t="shared" si="21"/>
        <v>0</v>
      </c>
      <c r="I343" s="39"/>
    </row>
    <row r="344" spans="1:9" x14ac:dyDescent="0.35">
      <c r="A344" s="2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0</v>
      </c>
      <c r="B344" s="10" t="str">
        <f t="shared" si="20"/>
        <v>0</v>
      </c>
      <c r="C344" s="55"/>
      <c r="D344" s="39"/>
      <c r="E344" s="39"/>
      <c r="F344" s="39"/>
      <c r="G344" s="39"/>
      <c r="H344" s="8">
        <f t="shared" si="21"/>
        <v>0</v>
      </c>
      <c r="I344" s="39"/>
    </row>
    <row r="345" spans="1:9" x14ac:dyDescent="0.35">
      <c r="A345" s="2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0</v>
      </c>
      <c r="B345" s="10" t="str">
        <f t="shared" si="20"/>
        <v>0</v>
      </c>
      <c r="C345" s="55"/>
      <c r="D345" s="39"/>
      <c r="E345" s="39"/>
      <c r="F345" s="39"/>
      <c r="G345" s="39"/>
      <c r="H345" s="8">
        <f t="shared" si="21"/>
        <v>0</v>
      </c>
      <c r="I345" s="39"/>
    </row>
    <row r="346" spans="1:9" x14ac:dyDescent="0.35">
      <c r="A346" s="2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0</v>
      </c>
      <c r="B346" s="10" t="str">
        <f t="shared" si="20"/>
        <v>0</v>
      </c>
      <c r="C346" s="55"/>
      <c r="D346" s="39"/>
      <c r="E346" s="39"/>
      <c r="F346" s="39"/>
      <c r="G346" s="39"/>
      <c r="H346" s="8">
        <f t="shared" si="21"/>
        <v>0</v>
      </c>
      <c r="I346" s="39"/>
    </row>
    <row r="347" spans="1:9" x14ac:dyDescent="0.35">
      <c r="A347" s="2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0</v>
      </c>
      <c r="B347" s="10" t="str">
        <f t="shared" si="20"/>
        <v>0</v>
      </c>
      <c r="C347" s="55"/>
      <c r="D347" s="39"/>
      <c r="E347" s="39"/>
      <c r="F347" s="39"/>
      <c r="G347" s="39"/>
      <c r="H347" s="8">
        <f t="shared" si="21"/>
        <v>0</v>
      </c>
      <c r="I347" s="39"/>
    </row>
    <row r="348" spans="1:9" x14ac:dyDescent="0.35">
      <c r="A348" s="2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0</v>
      </c>
      <c r="B348" s="10" t="str">
        <f t="shared" si="20"/>
        <v>0</v>
      </c>
      <c r="C348" s="55"/>
      <c r="D348" s="39"/>
      <c r="E348" s="39"/>
      <c r="F348" s="39"/>
      <c r="G348" s="39"/>
      <c r="H348" s="8">
        <f t="shared" si="21"/>
        <v>0</v>
      </c>
      <c r="I348" s="39"/>
    </row>
    <row r="349" spans="1:9" x14ac:dyDescent="0.35">
      <c r="A349" s="2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0</v>
      </c>
      <c r="B349" s="10" t="str">
        <f t="shared" si="20"/>
        <v>0</v>
      </c>
      <c r="C349" s="55"/>
      <c r="D349" s="39"/>
      <c r="E349" s="39"/>
      <c r="F349" s="39"/>
      <c r="G349" s="39"/>
      <c r="H349" s="8">
        <f t="shared" si="21"/>
        <v>0</v>
      </c>
      <c r="I349" s="39"/>
    </row>
    <row r="350" spans="1:9" x14ac:dyDescent="0.35">
      <c r="A350" s="2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0</v>
      </c>
      <c r="B350" s="10" t="str">
        <f t="shared" si="20"/>
        <v>0</v>
      </c>
      <c r="C350" s="55"/>
      <c r="D350" s="39"/>
      <c r="E350" s="39"/>
      <c r="F350" s="39"/>
      <c r="G350" s="39"/>
      <c r="H350" s="8">
        <f t="shared" si="21"/>
        <v>0</v>
      </c>
      <c r="I350" s="39"/>
    </row>
    <row r="351" spans="1:9" x14ac:dyDescent="0.35">
      <c r="A351" s="2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0</v>
      </c>
      <c r="B351" s="10" t="str">
        <f t="shared" si="20"/>
        <v>0</v>
      </c>
      <c r="C351" s="55"/>
      <c r="D351" s="39"/>
      <c r="E351" s="39"/>
      <c r="F351" s="39"/>
      <c r="G351" s="39"/>
      <c r="H351" s="8">
        <f t="shared" si="21"/>
        <v>0</v>
      </c>
      <c r="I351" s="39"/>
    </row>
    <row r="352" spans="1:9" x14ac:dyDescent="0.35">
      <c r="A352" s="2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0</v>
      </c>
      <c r="B352" s="10" t="str">
        <f t="shared" si="20"/>
        <v>0</v>
      </c>
      <c r="C352" s="55"/>
      <c r="D352" s="39"/>
      <c r="E352" s="39"/>
      <c r="F352" s="39"/>
      <c r="G352" s="39"/>
      <c r="H352" s="8">
        <f t="shared" si="21"/>
        <v>0</v>
      </c>
      <c r="I352" s="39"/>
    </row>
    <row r="353" spans="1:9" x14ac:dyDescent="0.35">
      <c r="A353" s="2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0</v>
      </c>
      <c r="B353" s="10" t="str">
        <f t="shared" si="20"/>
        <v>0</v>
      </c>
      <c r="C353" s="55"/>
      <c r="D353" s="39"/>
      <c r="E353" s="39"/>
      <c r="F353" s="39"/>
      <c r="G353" s="39"/>
      <c r="H353" s="8">
        <f t="shared" si="21"/>
        <v>0</v>
      </c>
      <c r="I353" s="39"/>
    </row>
    <row r="354" spans="1:9" x14ac:dyDescent="0.35">
      <c r="A354" s="2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0</v>
      </c>
      <c r="B354" s="10" t="str">
        <f t="shared" si="20"/>
        <v>0</v>
      </c>
      <c r="C354" s="55"/>
      <c r="D354" s="39"/>
      <c r="E354" s="39"/>
      <c r="F354" s="39"/>
      <c r="G354" s="39"/>
      <c r="H354" s="8">
        <f t="shared" si="21"/>
        <v>0</v>
      </c>
      <c r="I354" s="39"/>
    </row>
    <row r="355" spans="1:9" x14ac:dyDescent="0.35">
      <c r="A355" s="2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0</v>
      </c>
      <c r="B355" s="10" t="str">
        <f t="shared" si="20"/>
        <v>0</v>
      </c>
      <c r="C355" s="55"/>
      <c r="D355" s="39"/>
      <c r="E355" s="39"/>
      <c r="F355" s="39"/>
      <c r="G355" s="39"/>
      <c r="H355" s="8">
        <f t="shared" si="21"/>
        <v>0</v>
      </c>
      <c r="I355" s="39"/>
    </row>
    <row r="356" spans="1:9" x14ac:dyDescent="0.35">
      <c r="A356" s="2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0</v>
      </c>
      <c r="B356" s="10" t="str">
        <f t="shared" si="20"/>
        <v>0</v>
      </c>
      <c r="C356" s="55"/>
      <c r="D356" s="39"/>
      <c r="E356" s="39"/>
      <c r="F356" s="39"/>
      <c r="G356" s="39"/>
      <c r="H356" s="8">
        <f t="shared" si="21"/>
        <v>0</v>
      </c>
      <c r="I356" s="39"/>
    </row>
    <row r="357" spans="1:9" x14ac:dyDescent="0.35">
      <c r="A357" s="2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0</v>
      </c>
      <c r="B357" s="10" t="str">
        <f t="shared" si="20"/>
        <v>0</v>
      </c>
      <c r="C357" s="55"/>
      <c r="D357" s="39"/>
      <c r="E357" s="39"/>
      <c r="F357" s="39"/>
      <c r="G357" s="39"/>
      <c r="H357" s="8">
        <f t="shared" si="21"/>
        <v>0</v>
      </c>
      <c r="I357" s="39"/>
    </row>
    <row r="358" spans="1:9" x14ac:dyDescent="0.35">
      <c r="A358" s="2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0</v>
      </c>
      <c r="B358" s="10" t="str">
        <f t="shared" si="20"/>
        <v>0</v>
      </c>
      <c r="C358" s="55"/>
      <c r="D358" s="39"/>
      <c r="E358" s="39"/>
      <c r="F358" s="39"/>
      <c r="G358" s="39"/>
      <c r="H358" s="8">
        <f t="shared" si="21"/>
        <v>0</v>
      </c>
      <c r="I358" s="39"/>
    </row>
    <row r="359" spans="1:9" x14ac:dyDescent="0.35">
      <c r="A359" s="2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0</v>
      </c>
      <c r="B359" s="10" t="str">
        <f t="shared" si="20"/>
        <v>0</v>
      </c>
      <c r="C359" s="55"/>
      <c r="D359" s="39"/>
      <c r="E359" s="39"/>
      <c r="F359" s="39"/>
      <c r="G359" s="39"/>
      <c r="H359" s="8">
        <f t="shared" si="21"/>
        <v>0</v>
      </c>
      <c r="I359" s="39"/>
    </row>
    <row r="360" spans="1:9" x14ac:dyDescent="0.35">
      <c r="A360" s="2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0</v>
      </c>
      <c r="B360" s="10" t="str">
        <f t="shared" si="20"/>
        <v>0</v>
      </c>
      <c r="C360" s="55"/>
      <c r="D360" s="39"/>
      <c r="E360" s="39"/>
      <c r="F360" s="39"/>
      <c r="G360" s="39"/>
      <c r="H360" s="8">
        <f t="shared" si="21"/>
        <v>0</v>
      </c>
      <c r="I360" s="39"/>
    </row>
    <row r="361" spans="1:9" x14ac:dyDescent="0.35">
      <c r="A361" s="2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0</v>
      </c>
      <c r="B361" s="10" t="str">
        <f t="shared" si="20"/>
        <v>0</v>
      </c>
      <c r="C361" s="55"/>
      <c r="D361" s="39"/>
      <c r="E361" s="39"/>
      <c r="F361" s="39"/>
      <c r="G361" s="39"/>
      <c r="H361" s="8">
        <f t="shared" si="21"/>
        <v>0</v>
      </c>
      <c r="I361" s="39"/>
    </row>
    <row r="362" spans="1:9" x14ac:dyDescent="0.35">
      <c r="A362" s="2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0</v>
      </c>
      <c r="B362" s="10" t="str">
        <f t="shared" si="20"/>
        <v>0</v>
      </c>
      <c r="C362" s="55"/>
      <c r="D362" s="39"/>
      <c r="E362" s="39"/>
      <c r="F362" s="39"/>
      <c r="G362" s="39"/>
      <c r="H362" s="8">
        <f t="shared" si="21"/>
        <v>0</v>
      </c>
      <c r="I362" s="39"/>
    </row>
    <row r="363" spans="1:9" x14ac:dyDescent="0.35">
      <c r="A363" s="2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0</v>
      </c>
      <c r="B363" s="10" t="str">
        <f t="shared" si="20"/>
        <v>0</v>
      </c>
      <c r="C363" s="55"/>
      <c r="D363" s="39"/>
      <c r="E363" s="39"/>
      <c r="F363" s="39"/>
      <c r="G363" s="39"/>
      <c r="H363" s="8">
        <f t="shared" si="21"/>
        <v>0</v>
      </c>
      <c r="I363" s="39"/>
    </row>
    <row r="364" spans="1:9" x14ac:dyDescent="0.35">
      <c r="A364" s="2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0</v>
      </c>
      <c r="B364" s="10" t="str">
        <f t="shared" si="20"/>
        <v>0</v>
      </c>
      <c r="C364" s="55"/>
      <c r="D364" s="39"/>
      <c r="E364" s="39"/>
      <c r="F364" s="39"/>
      <c r="G364" s="39"/>
      <c r="H364" s="8">
        <f t="shared" si="21"/>
        <v>0</v>
      </c>
      <c r="I364" s="39"/>
    </row>
    <row r="365" spans="1:9" x14ac:dyDescent="0.35">
      <c r="A365" s="2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0</v>
      </c>
      <c r="B365" s="10" t="str">
        <f t="shared" si="20"/>
        <v>0</v>
      </c>
      <c r="C365" s="55"/>
      <c r="D365" s="39"/>
      <c r="E365" s="39"/>
      <c r="F365" s="39"/>
      <c r="G365" s="39"/>
      <c r="H365" s="8">
        <f t="shared" si="21"/>
        <v>0</v>
      </c>
      <c r="I365" s="39"/>
    </row>
    <row r="366" spans="1:9" x14ac:dyDescent="0.35">
      <c r="A366" s="2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0</v>
      </c>
      <c r="B366" s="10" t="str">
        <f t="shared" si="20"/>
        <v>0</v>
      </c>
      <c r="C366" s="55"/>
      <c r="D366" s="39"/>
      <c r="E366" s="39"/>
      <c r="F366" s="39"/>
      <c r="G366" s="39"/>
      <c r="H366" s="8">
        <f t="shared" si="21"/>
        <v>0</v>
      </c>
      <c r="I366" s="39"/>
    </row>
    <row r="367" spans="1:9" x14ac:dyDescent="0.35">
      <c r="A367" s="2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0</v>
      </c>
      <c r="B367" s="10" t="str">
        <f t="shared" si="20"/>
        <v>0</v>
      </c>
      <c r="C367" s="55"/>
      <c r="D367" s="39"/>
      <c r="E367" s="39"/>
      <c r="F367" s="39"/>
      <c r="G367" s="39"/>
      <c r="H367" s="8">
        <f t="shared" si="21"/>
        <v>0</v>
      </c>
      <c r="I367" s="39"/>
    </row>
    <row r="368" spans="1:9" x14ac:dyDescent="0.35">
      <c r="A368" s="2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0</v>
      </c>
      <c r="B368" s="10" t="str">
        <f t="shared" si="20"/>
        <v>0</v>
      </c>
      <c r="C368" s="55"/>
      <c r="D368" s="39"/>
      <c r="E368" s="39"/>
      <c r="F368" s="39"/>
      <c r="G368" s="39"/>
      <c r="H368" s="8">
        <f t="shared" si="21"/>
        <v>0</v>
      </c>
      <c r="I368" s="39"/>
    </row>
    <row r="369" spans="1:9" x14ac:dyDescent="0.35">
      <c r="A369" s="2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0</v>
      </c>
      <c r="B369" s="10" t="str">
        <f t="shared" si="20"/>
        <v>0</v>
      </c>
      <c r="C369" s="55"/>
      <c r="D369" s="39"/>
      <c r="E369" s="39"/>
      <c r="F369" s="39"/>
      <c r="G369" s="39"/>
      <c r="H369" s="8">
        <f t="shared" si="21"/>
        <v>0</v>
      </c>
      <c r="I369" s="39"/>
    </row>
    <row r="370" spans="1:9" x14ac:dyDescent="0.35">
      <c r="A370" s="2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0</v>
      </c>
      <c r="B370" s="10" t="str">
        <f t="shared" si="20"/>
        <v>0</v>
      </c>
      <c r="C370" s="55"/>
      <c r="D370" s="39"/>
      <c r="E370" s="39"/>
      <c r="F370" s="39"/>
      <c r="G370" s="39"/>
      <c r="H370" s="8">
        <f t="shared" si="21"/>
        <v>0</v>
      </c>
      <c r="I370" s="39"/>
    </row>
    <row r="371" spans="1:9" x14ac:dyDescent="0.35">
      <c r="A371" s="2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0</v>
      </c>
      <c r="B371" s="10" t="str">
        <f t="shared" si="20"/>
        <v>0</v>
      </c>
      <c r="C371" s="55"/>
      <c r="D371" s="39"/>
      <c r="E371" s="39"/>
      <c r="F371" s="39"/>
      <c r="G371" s="39"/>
      <c r="H371" s="8">
        <f t="shared" si="21"/>
        <v>0</v>
      </c>
      <c r="I371" s="39"/>
    </row>
    <row r="372" spans="1:9" x14ac:dyDescent="0.35">
      <c r="A372" s="2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0</v>
      </c>
      <c r="B372" s="10" t="str">
        <f t="shared" si="20"/>
        <v>0</v>
      </c>
      <c r="C372" s="55"/>
      <c r="D372" s="39"/>
      <c r="E372" s="39"/>
      <c r="F372" s="39"/>
      <c r="G372" s="39"/>
      <c r="H372" s="8">
        <f t="shared" si="21"/>
        <v>0</v>
      </c>
      <c r="I372" s="39"/>
    </row>
    <row r="373" spans="1:9" x14ac:dyDescent="0.35">
      <c r="A373" s="2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0</v>
      </c>
      <c r="B373" s="10" t="str">
        <f t="shared" si="20"/>
        <v>0</v>
      </c>
      <c r="C373" s="55"/>
      <c r="D373" s="39"/>
      <c r="E373" s="39"/>
      <c r="F373" s="39"/>
      <c r="G373" s="39"/>
      <c r="H373" s="8">
        <f t="shared" si="21"/>
        <v>0</v>
      </c>
      <c r="I373" s="39"/>
    </row>
    <row r="374" spans="1:9" x14ac:dyDescent="0.35">
      <c r="A374" s="2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0</v>
      </c>
      <c r="B374" s="10" t="str">
        <f t="shared" si="20"/>
        <v>0</v>
      </c>
      <c r="C374" s="55"/>
      <c r="D374" s="39"/>
      <c r="E374" s="39"/>
      <c r="F374" s="39"/>
      <c r="G374" s="39"/>
      <c r="H374" s="8">
        <f t="shared" si="21"/>
        <v>0</v>
      </c>
      <c r="I374" s="39"/>
    </row>
    <row r="375" spans="1:9" x14ac:dyDescent="0.35">
      <c r="A375" s="2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0</v>
      </c>
      <c r="B375" s="10" t="str">
        <f t="shared" si="20"/>
        <v>0</v>
      </c>
      <c r="C375" s="55"/>
      <c r="D375" s="39"/>
      <c r="E375" s="39"/>
      <c r="F375" s="39"/>
      <c r="G375" s="39"/>
      <c r="H375" s="8">
        <f t="shared" si="21"/>
        <v>0</v>
      </c>
      <c r="I375" s="39"/>
    </row>
    <row r="376" spans="1:9" x14ac:dyDescent="0.35">
      <c r="A376" s="2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0</v>
      </c>
      <c r="B376" s="10" t="str">
        <f t="shared" si="20"/>
        <v>0</v>
      </c>
      <c r="C376" s="55"/>
      <c r="D376" s="39"/>
      <c r="E376" s="39"/>
      <c r="F376" s="39"/>
      <c r="G376" s="39"/>
      <c r="H376" s="8">
        <f t="shared" si="21"/>
        <v>0</v>
      </c>
      <c r="I376" s="39"/>
    </row>
    <row r="377" spans="1:9" x14ac:dyDescent="0.35">
      <c r="A377" s="2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0</v>
      </c>
      <c r="B377" s="10" t="str">
        <f t="shared" si="20"/>
        <v>0</v>
      </c>
      <c r="C377" s="55"/>
      <c r="D377" s="39"/>
      <c r="E377" s="39"/>
      <c r="F377" s="39"/>
      <c r="G377" s="39"/>
      <c r="H377" s="8">
        <f t="shared" si="21"/>
        <v>0</v>
      </c>
      <c r="I377" s="39"/>
    </row>
    <row r="378" spans="1:9" x14ac:dyDescent="0.35">
      <c r="A378" s="2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0</v>
      </c>
      <c r="B378" s="10" t="str">
        <f t="shared" si="20"/>
        <v>0</v>
      </c>
      <c r="C378" s="55"/>
      <c r="D378" s="39"/>
      <c r="E378" s="39"/>
      <c r="F378" s="39"/>
      <c r="G378" s="39"/>
      <c r="H378" s="8">
        <f t="shared" si="21"/>
        <v>0</v>
      </c>
      <c r="I378" s="39"/>
    </row>
    <row r="379" spans="1:9" x14ac:dyDescent="0.35">
      <c r="A379" s="2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0</v>
      </c>
      <c r="B379" s="10" t="str">
        <f t="shared" si="20"/>
        <v>0</v>
      </c>
      <c r="C379" s="55"/>
      <c r="D379" s="39"/>
      <c r="E379" s="39"/>
      <c r="F379" s="39"/>
      <c r="G379" s="39"/>
      <c r="H379" s="8">
        <f t="shared" si="21"/>
        <v>0</v>
      </c>
      <c r="I379" s="39"/>
    </row>
    <row r="380" spans="1:9" x14ac:dyDescent="0.35">
      <c r="A380" s="2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0</v>
      </c>
      <c r="B380" s="10" t="str">
        <f t="shared" si="20"/>
        <v>0</v>
      </c>
      <c r="C380" s="55"/>
      <c r="D380" s="39"/>
      <c r="E380" s="39"/>
      <c r="F380" s="39"/>
      <c r="G380" s="39"/>
      <c r="H380" s="8">
        <f t="shared" si="21"/>
        <v>0</v>
      </c>
      <c r="I380" s="39"/>
    </row>
    <row r="381" spans="1:9" x14ac:dyDescent="0.35">
      <c r="A381" s="2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0</v>
      </c>
      <c r="B381" s="10" t="str">
        <f t="shared" si="20"/>
        <v>0</v>
      </c>
      <c r="C381" s="55"/>
      <c r="D381" s="39"/>
      <c r="E381" s="39"/>
      <c r="F381" s="39"/>
      <c r="G381" s="39"/>
      <c r="H381" s="8">
        <f t="shared" si="21"/>
        <v>0</v>
      </c>
      <c r="I381" s="39"/>
    </row>
    <row r="382" spans="1:9" x14ac:dyDescent="0.35">
      <c r="A382" s="2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0</v>
      </c>
      <c r="B382" s="10" t="str">
        <f t="shared" si="20"/>
        <v>0</v>
      </c>
      <c r="C382" s="55"/>
      <c r="D382" s="39"/>
      <c r="E382" s="39"/>
      <c r="F382" s="39"/>
      <c r="G382" s="39"/>
      <c r="H382" s="8">
        <f t="shared" si="21"/>
        <v>0</v>
      </c>
      <c r="I382" s="39"/>
    </row>
    <row r="383" spans="1:9" x14ac:dyDescent="0.35">
      <c r="A383" s="2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0</v>
      </c>
      <c r="B383" s="10" t="str">
        <f t="shared" si="20"/>
        <v>0</v>
      </c>
      <c r="C383" s="55"/>
      <c r="D383" s="39"/>
      <c r="E383" s="39"/>
      <c r="F383" s="39"/>
      <c r="G383" s="39"/>
      <c r="H383" s="8">
        <f t="shared" si="21"/>
        <v>0</v>
      </c>
      <c r="I383" s="39"/>
    </row>
    <row r="384" spans="1:9" x14ac:dyDescent="0.35">
      <c r="A384" s="2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0</v>
      </c>
      <c r="B384" s="10" t="str">
        <f t="shared" si="20"/>
        <v>0</v>
      </c>
      <c r="C384" s="55"/>
      <c r="D384" s="39"/>
      <c r="E384" s="39"/>
      <c r="F384" s="39"/>
      <c r="G384" s="39"/>
      <c r="H384" s="8">
        <f t="shared" si="21"/>
        <v>0</v>
      </c>
      <c r="I384" s="39"/>
    </row>
    <row r="385" spans="1:9" x14ac:dyDescent="0.35">
      <c r="A385" s="2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0</v>
      </c>
      <c r="B385" s="10" t="str">
        <f t="shared" si="20"/>
        <v>0</v>
      </c>
      <c r="C385" s="55"/>
      <c r="D385" s="39"/>
      <c r="E385" s="39"/>
      <c r="F385" s="39"/>
      <c r="G385" s="39"/>
      <c r="H385" s="8">
        <f t="shared" si="21"/>
        <v>0</v>
      </c>
      <c r="I385" s="39"/>
    </row>
    <row r="386" spans="1:9" x14ac:dyDescent="0.35">
      <c r="A386" s="2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0</v>
      </c>
      <c r="B386" s="10" t="str">
        <f t="shared" si="20"/>
        <v>0</v>
      </c>
      <c r="C386" s="55"/>
      <c r="D386" s="39"/>
      <c r="E386" s="39"/>
      <c r="F386" s="39"/>
      <c r="G386" s="39"/>
      <c r="H386" s="8">
        <f t="shared" si="21"/>
        <v>0</v>
      </c>
      <c r="I386" s="39"/>
    </row>
    <row r="387" spans="1:9" x14ac:dyDescent="0.35">
      <c r="A387" s="2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0</v>
      </c>
      <c r="B387" s="10" t="str">
        <f t="shared" si="20"/>
        <v>0</v>
      </c>
      <c r="C387" s="55"/>
      <c r="D387" s="39"/>
      <c r="E387" s="39"/>
      <c r="F387" s="39"/>
      <c r="G387" s="39"/>
      <c r="H387" s="8">
        <f t="shared" si="21"/>
        <v>0</v>
      </c>
      <c r="I387" s="39"/>
    </row>
    <row r="388" spans="1:9" x14ac:dyDescent="0.35">
      <c r="A388" s="2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0</v>
      </c>
      <c r="B388" s="10" t="str">
        <f t="shared" si="20"/>
        <v>0</v>
      </c>
      <c r="C388" s="55"/>
      <c r="D388" s="39"/>
      <c r="E388" s="39"/>
      <c r="F388" s="39"/>
      <c r="G388" s="39"/>
      <c r="H388" s="8">
        <f t="shared" si="21"/>
        <v>0</v>
      </c>
      <c r="I388" s="39"/>
    </row>
    <row r="389" spans="1:9" x14ac:dyDescent="0.35">
      <c r="A389" s="2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0</v>
      </c>
      <c r="B389" s="10" t="str">
        <f t="shared" si="20"/>
        <v>0</v>
      </c>
      <c r="C389" s="55"/>
      <c r="D389" s="39"/>
      <c r="E389" s="39"/>
      <c r="F389" s="39"/>
      <c r="G389" s="39"/>
      <c r="H389" s="8">
        <f t="shared" si="21"/>
        <v>0</v>
      </c>
      <c r="I389" s="39"/>
    </row>
    <row r="390" spans="1:9" x14ac:dyDescent="0.35">
      <c r="A390" s="2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0</v>
      </c>
      <c r="B390" s="10" t="str">
        <f t="shared" si="20"/>
        <v>0</v>
      </c>
      <c r="C390" s="55"/>
      <c r="D390" s="39"/>
      <c r="E390" s="39"/>
      <c r="F390" s="39"/>
      <c r="G390" s="39"/>
      <c r="H390" s="8">
        <f t="shared" si="21"/>
        <v>0</v>
      </c>
      <c r="I390" s="39"/>
    </row>
    <row r="391" spans="1:9" x14ac:dyDescent="0.35">
      <c r="A391" s="2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0</v>
      </c>
      <c r="B391" s="10" t="str">
        <f t="shared" si="20"/>
        <v>0</v>
      </c>
      <c r="C391" s="55"/>
      <c r="D391" s="39"/>
      <c r="E391" s="39"/>
      <c r="F391" s="39"/>
      <c r="G391" s="39"/>
      <c r="H391" s="8">
        <f t="shared" si="21"/>
        <v>0</v>
      </c>
      <c r="I391" s="39"/>
    </row>
    <row r="392" spans="1:9" x14ac:dyDescent="0.35">
      <c r="A392" s="2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0</v>
      </c>
      <c r="B392" s="10" t="str">
        <f t="shared" si="20"/>
        <v>0</v>
      </c>
      <c r="C392" s="55"/>
      <c r="D392" s="39"/>
      <c r="E392" s="39"/>
      <c r="F392" s="39"/>
      <c r="G392" s="39"/>
      <c r="H392" s="8">
        <f t="shared" si="21"/>
        <v>0</v>
      </c>
      <c r="I392" s="39"/>
    </row>
    <row r="393" spans="1:9" x14ac:dyDescent="0.35">
      <c r="A393" s="2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0</v>
      </c>
      <c r="B393" s="10" t="str">
        <f t="shared" si="20"/>
        <v>0</v>
      </c>
      <c r="C393" s="55"/>
      <c r="D393" s="39"/>
      <c r="E393" s="39"/>
      <c r="F393" s="39"/>
      <c r="G393" s="39"/>
      <c r="H393" s="8">
        <f t="shared" si="21"/>
        <v>0</v>
      </c>
      <c r="I393" s="39"/>
    </row>
    <row r="394" spans="1:9" x14ac:dyDescent="0.35">
      <c r="A394" s="2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0</v>
      </c>
      <c r="B394" s="10" t="str">
        <f t="shared" ref="B394:B436" si="22">+CONCATENATE(C394,A394)</f>
        <v>0</v>
      </c>
      <c r="C394" s="55"/>
      <c r="D394" s="39"/>
      <c r="E394" s="39"/>
      <c r="F394" s="39"/>
      <c r="G394" s="39"/>
      <c r="H394" s="8">
        <f t="shared" ref="H394:H436" si="23">F394*E394</f>
        <v>0</v>
      </c>
      <c r="I394" s="39"/>
    </row>
    <row r="395" spans="1:9" x14ac:dyDescent="0.35">
      <c r="A395" s="2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0</v>
      </c>
      <c r="B395" s="10" t="str">
        <f t="shared" si="22"/>
        <v>0</v>
      </c>
      <c r="C395" s="55"/>
      <c r="D395" s="39"/>
      <c r="E395" s="39"/>
      <c r="F395" s="39"/>
      <c r="G395" s="39"/>
      <c r="H395" s="8">
        <f t="shared" si="23"/>
        <v>0</v>
      </c>
      <c r="I395" s="39"/>
    </row>
    <row r="396" spans="1:9" x14ac:dyDescent="0.35">
      <c r="A396" s="2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0</v>
      </c>
      <c r="B396" s="10" t="str">
        <f t="shared" si="22"/>
        <v>0</v>
      </c>
      <c r="C396" s="55"/>
      <c r="D396" s="39"/>
      <c r="E396" s="39"/>
      <c r="F396" s="39"/>
      <c r="G396" s="39"/>
      <c r="H396" s="8">
        <f t="shared" si="23"/>
        <v>0</v>
      </c>
      <c r="I396" s="39"/>
    </row>
    <row r="397" spans="1:9" x14ac:dyDescent="0.35">
      <c r="A397" s="2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0</v>
      </c>
      <c r="B397" s="10" t="str">
        <f t="shared" si="22"/>
        <v>0</v>
      </c>
      <c r="C397" s="55"/>
      <c r="D397" s="39"/>
      <c r="E397" s="39"/>
      <c r="F397" s="39"/>
      <c r="G397" s="39"/>
      <c r="H397" s="8">
        <f t="shared" si="23"/>
        <v>0</v>
      </c>
      <c r="I397" s="39"/>
    </row>
    <row r="398" spans="1:9" x14ac:dyDescent="0.35">
      <c r="A398" s="2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0</v>
      </c>
      <c r="B398" s="10" t="str">
        <f t="shared" si="22"/>
        <v>0</v>
      </c>
      <c r="C398" s="55"/>
      <c r="D398" s="39"/>
      <c r="E398" s="39"/>
      <c r="F398" s="39"/>
      <c r="G398" s="39"/>
      <c r="H398" s="8">
        <f t="shared" si="23"/>
        <v>0</v>
      </c>
      <c r="I398" s="39"/>
    </row>
    <row r="399" spans="1:9" x14ac:dyDescent="0.35">
      <c r="A399" s="2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0</v>
      </c>
      <c r="B399" s="10" t="str">
        <f t="shared" si="22"/>
        <v>0</v>
      </c>
      <c r="C399" s="55"/>
      <c r="D399" s="39"/>
      <c r="E399" s="39"/>
      <c r="F399" s="39"/>
      <c r="G399" s="39"/>
      <c r="H399" s="8">
        <f t="shared" si="23"/>
        <v>0</v>
      </c>
      <c r="I399" s="39"/>
    </row>
    <row r="400" spans="1:9" x14ac:dyDescent="0.35">
      <c r="A400" s="2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0</v>
      </c>
      <c r="B400" s="10" t="str">
        <f t="shared" si="22"/>
        <v>0</v>
      </c>
      <c r="C400" s="55"/>
      <c r="D400" s="39"/>
      <c r="E400" s="39"/>
      <c r="F400" s="39"/>
      <c r="G400" s="39"/>
      <c r="H400" s="8">
        <f t="shared" si="23"/>
        <v>0</v>
      </c>
      <c r="I400" s="39"/>
    </row>
    <row r="401" spans="1:9" x14ac:dyDescent="0.35">
      <c r="A401" s="2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0</v>
      </c>
      <c r="B401" s="10" t="str">
        <f t="shared" si="22"/>
        <v>0</v>
      </c>
      <c r="C401" s="55"/>
      <c r="D401" s="39"/>
      <c r="E401" s="39"/>
      <c r="F401" s="39"/>
      <c r="G401" s="39"/>
      <c r="H401" s="8">
        <f t="shared" si="23"/>
        <v>0</v>
      </c>
      <c r="I401" s="39"/>
    </row>
    <row r="402" spans="1:9" x14ac:dyDescent="0.35">
      <c r="A402" s="2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0</v>
      </c>
      <c r="B402" s="10" t="str">
        <f t="shared" si="22"/>
        <v>0</v>
      </c>
      <c r="C402" s="55"/>
      <c r="D402" s="39"/>
      <c r="E402" s="39"/>
      <c r="F402" s="39"/>
      <c r="G402" s="39"/>
      <c r="H402" s="8">
        <f t="shared" si="23"/>
        <v>0</v>
      </c>
      <c r="I402" s="39"/>
    </row>
    <row r="403" spans="1:9" x14ac:dyDescent="0.35">
      <c r="A403" s="2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0</v>
      </c>
      <c r="B403" s="10" t="str">
        <f t="shared" si="22"/>
        <v>0</v>
      </c>
      <c r="C403" s="55"/>
      <c r="D403" s="39"/>
      <c r="E403" s="39"/>
      <c r="F403" s="39"/>
      <c r="G403" s="39"/>
      <c r="H403" s="8">
        <f t="shared" si="23"/>
        <v>0</v>
      </c>
      <c r="I403" s="39"/>
    </row>
    <row r="404" spans="1:9" x14ac:dyDescent="0.35">
      <c r="A404" s="2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0</v>
      </c>
      <c r="B404" s="10" t="str">
        <f t="shared" si="22"/>
        <v>0</v>
      </c>
      <c r="C404" s="55"/>
      <c r="D404" s="39"/>
      <c r="E404" s="39"/>
      <c r="F404" s="39"/>
      <c r="G404" s="39"/>
      <c r="H404" s="8">
        <f t="shared" si="23"/>
        <v>0</v>
      </c>
      <c r="I404" s="39"/>
    </row>
    <row r="405" spans="1:9" x14ac:dyDescent="0.35">
      <c r="A405" s="2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0</v>
      </c>
      <c r="B405" s="10" t="str">
        <f t="shared" si="22"/>
        <v>0</v>
      </c>
      <c r="C405" s="55"/>
      <c r="D405" s="39"/>
      <c r="E405" s="39"/>
      <c r="F405" s="39"/>
      <c r="G405" s="39"/>
      <c r="H405" s="8">
        <f t="shared" si="23"/>
        <v>0</v>
      </c>
      <c r="I405" s="39"/>
    </row>
    <row r="406" spans="1:9" x14ac:dyDescent="0.35">
      <c r="A406" s="2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0</v>
      </c>
      <c r="B406" s="10" t="str">
        <f t="shared" si="22"/>
        <v>0</v>
      </c>
      <c r="C406" s="55"/>
      <c r="D406" s="39"/>
      <c r="E406" s="39"/>
      <c r="F406" s="39"/>
      <c r="G406" s="39"/>
      <c r="H406" s="8">
        <f t="shared" si="23"/>
        <v>0</v>
      </c>
      <c r="I406" s="39"/>
    </row>
    <row r="407" spans="1:9" x14ac:dyDescent="0.35">
      <c r="A407" s="2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0</v>
      </c>
      <c r="B407" s="10" t="str">
        <f t="shared" si="22"/>
        <v>0</v>
      </c>
      <c r="C407" s="55"/>
      <c r="D407" s="39"/>
      <c r="E407" s="39"/>
      <c r="F407" s="39"/>
      <c r="G407" s="39"/>
      <c r="H407" s="8">
        <f t="shared" si="23"/>
        <v>0</v>
      </c>
      <c r="I407" s="39"/>
    </row>
    <row r="408" spans="1:9" x14ac:dyDescent="0.35">
      <c r="A408" s="2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0</v>
      </c>
      <c r="B408" s="10" t="str">
        <f t="shared" si="22"/>
        <v>0</v>
      </c>
      <c r="C408" s="55"/>
      <c r="D408" s="39"/>
      <c r="E408" s="39"/>
      <c r="F408" s="39"/>
      <c r="G408" s="39"/>
      <c r="H408" s="8">
        <f t="shared" si="23"/>
        <v>0</v>
      </c>
      <c r="I408" s="39"/>
    </row>
    <row r="409" spans="1:9" x14ac:dyDescent="0.35">
      <c r="A409" s="2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0</v>
      </c>
      <c r="B409" s="10" t="str">
        <f t="shared" si="22"/>
        <v>0</v>
      </c>
      <c r="C409" s="55"/>
      <c r="D409" s="39"/>
      <c r="E409" s="39"/>
      <c r="F409" s="39"/>
      <c r="G409" s="39"/>
      <c r="H409" s="8">
        <f t="shared" si="23"/>
        <v>0</v>
      </c>
      <c r="I409" s="39"/>
    </row>
    <row r="410" spans="1:9" x14ac:dyDescent="0.35">
      <c r="A410" s="2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0</v>
      </c>
      <c r="B410" s="10" t="str">
        <f t="shared" si="22"/>
        <v>0</v>
      </c>
      <c r="C410" s="55"/>
      <c r="D410" s="39"/>
      <c r="E410" s="39"/>
      <c r="F410" s="39"/>
      <c r="G410" s="39"/>
      <c r="H410" s="8">
        <f t="shared" si="23"/>
        <v>0</v>
      </c>
      <c r="I410" s="39"/>
    </row>
    <row r="411" spans="1:9" x14ac:dyDescent="0.35">
      <c r="A411" s="2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0</v>
      </c>
      <c r="B411" s="10" t="str">
        <f t="shared" si="22"/>
        <v>0</v>
      </c>
      <c r="C411" s="55"/>
      <c r="D411" s="39"/>
      <c r="E411" s="39"/>
      <c r="F411" s="39"/>
      <c r="G411" s="39"/>
      <c r="H411" s="8">
        <f t="shared" si="23"/>
        <v>0</v>
      </c>
      <c r="I411" s="39"/>
    </row>
    <row r="412" spans="1:9" x14ac:dyDescent="0.35">
      <c r="A412" s="2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0</v>
      </c>
      <c r="B412" s="10" t="str">
        <f t="shared" si="22"/>
        <v>0</v>
      </c>
      <c r="C412" s="55"/>
      <c r="D412" s="39"/>
      <c r="E412" s="39"/>
      <c r="F412" s="39"/>
      <c r="G412" s="39"/>
      <c r="H412" s="8">
        <f t="shared" si="23"/>
        <v>0</v>
      </c>
      <c r="I412" s="39"/>
    </row>
    <row r="413" spans="1:9" x14ac:dyDescent="0.35">
      <c r="A413" s="2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0</v>
      </c>
      <c r="B413" s="10" t="str">
        <f t="shared" si="22"/>
        <v>0</v>
      </c>
      <c r="C413" s="55"/>
      <c r="D413" s="39"/>
      <c r="E413" s="39"/>
      <c r="F413" s="39"/>
      <c r="G413" s="39"/>
      <c r="H413" s="8">
        <f t="shared" si="23"/>
        <v>0</v>
      </c>
      <c r="I413" s="39"/>
    </row>
    <row r="414" spans="1:9" x14ac:dyDescent="0.35">
      <c r="A414" s="2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0</v>
      </c>
      <c r="B414" s="10" t="str">
        <f t="shared" si="22"/>
        <v>0</v>
      </c>
      <c r="C414" s="55"/>
      <c r="D414" s="39"/>
      <c r="E414" s="39"/>
      <c r="F414" s="39"/>
      <c r="G414" s="39"/>
      <c r="H414" s="8">
        <f t="shared" si="23"/>
        <v>0</v>
      </c>
      <c r="I414" s="39"/>
    </row>
    <row r="415" spans="1:9" x14ac:dyDescent="0.35">
      <c r="A415" s="2">
        <f>IF(D415=List!$A$2,List!$B$2,IF(D415=List!$A$3,List!$B$3,IF(D415=List!$A$4,List!$B$4,IF(D415=List!$A$5,List!$B$5,IF(D415=List!$A$6,List!$B$6,IF(D415=List!$A$7,List!$B$7,IF(D415=List!$A$8,List!$B$8,IF(D415=List!$A$9,List!$B$9,IF(D415=List!$A$10,List!$B$10,IF(D415=List!$A$11,List!$B$11,IF(D415=List!$A$12,List!$B$12,IF(D415=List!$A$13,List!$B$13,IF(D415=List!$A$14,List!$B$14,IF(D415=List!$A$15,List!$B$15,IF(D415=List!$A$16,List!$B$16,IF(D415=List!$A$17,List!$B$17,0))))))))))))))))</f>
        <v>0</v>
      </c>
      <c r="B415" s="10" t="str">
        <f t="shared" si="22"/>
        <v>0</v>
      </c>
      <c r="C415" s="55"/>
      <c r="D415" s="39"/>
      <c r="E415" s="39"/>
      <c r="F415" s="39"/>
      <c r="G415" s="39"/>
      <c r="H415" s="8">
        <f t="shared" si="23"/>
        <v>0</v>
      </c>
      <c r="I415" s="39"/>
    </row>
    <row r="416" spans="1:9" x14ac:dyDescent="0.35">
      <c r="A416" s="2">
        <f>IF(D416=List!$A$2,List!$B$2,IF(D416=List!$A$3,List!$B$3,IF(D416=List!$A$4,List!$B$4,IF(D416=List!$A$5,List!$B$5,IF(D416=List!$A$6,List!$B$6,IF(D416=List!$A$7,List!$B$7,IF(D416=List!$A$8,List!$B$8,IF(D416=List!$A$9,List!$B$9,IF(D416=List!$A$10,List!$B$10,IF(D416=List!$A$11,List!$B$11,IF(D416=List!$A$12,List!$B$12,IF(D416=List!$A$13,List!$B$13,IF(D416=List!$A$14,List!$B$14,IF(D416=List!$A$15,List!$B$15,IF(D416=List!$A$16,List!$B$16,IF(D416=List!$A$17,List!$B$17,0))))))))))))))))</f>
        <v>0</v>
      </c>
      <c r="B416" s="10" t="str">
        <f t="shared" si="22"/>
        <v>0</v>
      </c>
      <c r="C416" s="55"/>
      <c r="D416" s="39"/>
      <c r="E416" s="39"/>
      <c r="F416" s="39"/>
      <c r="G416" s="39"/>
      <c r="H416" s="8">
        <f t="shared" si="23"/>
        <v>0</v>
      </c>
      <c r="I416" s="39"/>
    </row>
    <row r="417" spans="1:9" x14ac:dyDescent="0.35">
      <c r="A417" s="2">
        <f>IF(D417=List!$A$2,List!$B$2,IF(D417=List!$A$3,List!$B$3,IF(D417=List!$A$4,List!$B$4,IF(D417=List!$A$5,List!$B$5,IF(D417=List!$A$6,List!$B$6,IF(D417=List!$A$7,List!$B$7,IF(D417=List!$A$8,List!$B$8,IF(D417=List!$A$9,List!$B$9,IF(D417=List!$A$10,List!$B$10,IF(D417=List!$A$11,List!$B$11,IF(D417=List!$A$12,List!$B$12,IF(D417=List!$A$13,List!$B$13,IF(D417=List!$A$14,List!$B$14,IF(D417=List!$A$15,List!$B$15,IF(D417=List!$A$16,List!$B$16,IF(D417=List!$A$17,List!$B$17,0))))))))))))))))</f>
        <v>0</v>
      </c>
      <c r="B417" s="10" t="str">
        <f t="shared" si="22"/>
        <v>0</v>
      </c>
      <c r="C417" s="55"/>
      <c r="D417" s="39"/>
      <c r="E417" s="39"/>
      <c r="F417" s="39"/>
      <c r="G417" s="39"/>
      <c r="H417" s="8">
        <f t="shared" si="23"/>
        <v>0</v>
      </c>
      <c r="I417" s="39"/>
    </row>
    <row r="418" spans="1:9" x14ac:dyDescent="0.35">
      <c r="A418" s="2">
        <f>IF(D418=List!$A$2,List!$B$2,IF(D418=List!$A$3,List!$B$3,IF(D418=List!$A$4,List!$B$4,IF(D418=List!$A$5,List!$B$5,IF(D418=List!$A$6,List!$B$6,IF(D418=List!$A$7,List!$B$7,IF(D418=List!$A$8,List!$B$8,IF(D418=List!$A$9,List!$B$9,IF(D418=List!$A$10,List!$B$10,IF(D418=List!$A$11,List!$B$11,IF(D418=List!$A$12,List!$B$12,IF(D418=List!$A$13,List!$B$13,IF(D418=List!$A$14,List!$B$14,IF(D418=List!$A$15,List!$B$15,IF(D418=List!$A$16,List!$B$16,IF(D418=List!$A$17,List!$B$17,0))))))))))))))))</f>
        <v>0</v>
      </c>
      <c r="B418" s="10" t="str">
        <f t="shared" si="22"/>
        <v>0</v>
      </c>
      <c r="C418" s="55"/>
      <c r="D418" s="39"/>
      <c r="E418" s="39"/>
      <c r="F418" s="39"/>
      <c r="G418" s="39"/>
      <c r="H418" s="8">
        <f t="shared" si="23"/>
        <v>0</v>
      </c>
      <c r="I418" s="39"/>
    </row>
    <row r="419" spans="1:9" x14ac:dyDescent="0.35">
      <c r="A419" s="2">
        <f>IF(D419=List!$A$2,List!$B$2,IF(D419=List!$A$3,List!$B$3,IF(D419=List!$A$4,List!$B$4,IF(D419=List!$A$5,List!$B$5,IF(D419=List!$A$6,List!$B$6,IF(D419=List!$A$7,List!$B$7,IF(D419=List!$A$8,List!$B$8,IF(D419=List!$A$9,List!$B$9,IF(D419=List!$A$10,List!$B$10,IF(D419=List!$A$11,List!$B$11,IF(D419=List!$A$12,List!$B$12,IF(D419=List!$A$13,List!$B$13,IF(D419=List!$A$14,List!$B$14,IF(D419=List!$A$15,List!$B$15,IF(D419=List!$A$16,List!$B$16,IF(D419=List!$A$17,List!$B$17,0))))))))))))))))</f>
        <v>0</v>
      </c>
      <c r="B419" s="10" t="str">
        <f t="shared" si="22"/>
        <v>0</v>
      </c>
      <c r="C419" s="55"/>
      <c r="D419" s="39"/>
      <c r="E419" s="39"/>
      <c r="F419" s="39"/>
      <c r="G419" s="39"/>
      <c r="H419" s="8">
        <f t="shared" si="23"/>
        <v>0</v>
      </c>
      <c r="I419" s="39"/>
    </row>
    <row r="420" spans="1:9" x14ac:dyDescent="0.35">
      <c r="A420" s="2">
        <f>IF(D420=List!$A$2,List!$B$2,IF(D420=List!$A$3,List!$B$3,IF(D420=List!$A$4,List!$B$4,IF(D420=List!$A$5,List!$B$5,IF(D420=List!$A$6,List!$B$6,IF(D420=List!$A$7,List!$B$7,IF(D420=List!$A$8,List!$B$8,IF(D420=List!$A$9,List!$B$9,IF(D420=List!$A$10,List!$B$10,IF(D420=List!$A$11,List!$B$11,IF(D420=List!$A$12,List!$B$12,IF(D420=List!$A$13,List!$B$13,IF(D420=List!$A$14,List!$B$14,IF(D420=List!$A$15,List!$B$15,IF(D420=List!$A$16,List!$B$16,IF(D420=List!$A$17,List!$B$17,0))))))))))))))))</f>
        <v>0</v>
      </c>
      <c r="B420" s="10" t="str">
        <f t="shared" si="22"/>
        <v>0</v>
      </c>
      <c r="C420" s="55"/>
      <c r="D420" s="39"/>
      <c r="E420" s="39"/>
      <c r="F420" s="39"/>
      <c r="G420" s="39"/>
      <c r="H420" s="8">
        <f t="shared" si="23"/>
        <v>0</v>
      </c>
      <c r="I420" s="39"/>
    </row>
    <row r="421" spans="1:9" x14ac:dyDescent="0.35">
      <c r="A421" s="2">
        <f>IF(D421=List!$A$2,List!$B$2,IF(D421=List!$A$3,List!$B$3,IF(D421=List!$A$4,List!$B$4,IF(D421=List!$A$5,List!$B$5,IF(D421=List!$A$6,List!$B$6,IF(D421=List!$A$7,List!$B$7,IF(D421=List!$A$8,List!$B$8,IF(D421=List!$A$9,List!$B$9,IF(D421=List!$A$10,List!$B$10,IF(D421=List!$A$11,List!$B$11,IF(D421=List!$A$12,List!$B$12,IF(D421=List!$A$13,List!$B$13,IF(D421=List!$A$14,List!$B$14,IF(D421=List!$A$15,List!$B$15,IF(D421=List!$A$16,List!$B$16,IF(D421=List!$A$17,List!$B$17,0))))))))))))))))</f>
        <v>0</v>
      </c>
      <c r="B421" s="10" t="str">
        <f t="shared" si="22"/>
        <v>0</v>
      </c>
      <c r="C421" s="55"/>
      <c r="D421" s="39"/>
      <c r="E421" s="39"/>
      <c r="F421" s="39"/>
      <c r="G421" s="39"/>
      <c r="H421" s="8">
        <f t="shared" si="23"/>
        <v>0</v>
      </c>
      <c r="I421" s="39"/>
    </row>
    <row r="422" spans="1:9" x14ac:dyDescent="0.35">
      <c r="A422" s="2">
        <f>IF(D422=List!$A$2,List!$B$2,IF(D422=List!$A$3,List!$B$3,IF(D422=List!$A$4,List!$B$4,IF(D422=List!$A$5,List!$B$5,IF(D422=List!$A$6,List!$B$6,IF(D422=List!$A$7,List!$B$7,IF(D422=List!$A$8,List!$B$8,IF(D422=List!$A$9,List!$B$9,IF(D422=List!$A$10,List!$B$10,IF(D422=List!$A$11,List!$B$11,IF(D422=List!$A$12,List!$B$12,IF(D422=List!$A$13,List!$B$13,IF(D422=List!$A$14,List!$B$14,IF(D422=List!$A$15,List!$B$15,IF(D422=List!$A$16,List!$B$16,IF(D422=List!$A$17,List!$B$17,0))))))))))))))))</f>
        <v>0</v>
      </c>
      <c r="B422" s="10" t="str">
        <f t="shared" si="22"/>
        <v>0</v>
      </c>
      <c r="C422" s="55"/>
      <c r="D422" s="39"/>
      <c r="E422" s="39"/>
      <c r="F422" s="39"/>
      <c r="G422" s="39"/>
      <c r="H422" s="8">
        <f t="shared" si="23"/>
        <v>0</v>
      </c>
      <c r="I422" s="39"/>
    </row>
    <row r="423" spans="1:9" x14ac:dyDescent="0.35">
      <c r="A423" s="2">
        <f>IF(D423=List!$A$2,List!$B$2,IF(D423=List!$A$3,List!$B$3,IF(D423=List!$A$4,List!$B$4,IF(D423=List!$A$5,List!$B$5,IF(D423=List!$A$6,List!$B$6,IF(D423=List!$A$7,List!$B$7,IF(D423=List!$A$8,List!$B$8,IF(D423=List!$A$9,List!$B$9,IF(D423=List!$A$10,List!$B$10,IF(D423=List!$A$11,List!$B$11,IF(D423=List!$A$12,List!$B$12,IF(D423=List!$A$13,List!$B$13,IF(D423=List!$A$14,List!$B$14,IF(D423=List!$A$15,List!$B$15,IF(D423=List!$A$16,List!$B$16,IF(D423=List!$A$17,List!$B$17,0))))))))))))))))</f>
        <v>0</v>
      </c>
      <c r="B423" s="10" t="str">
        <f t="shared" si="22"/>
        <v>0</v>
      </c>
      <c r="C423" s="55"/>
      <c r="D423" s="39"/>
      <c r="E423" s="39"/>
      <c r="F423" s="39"/>
      <c r="G423" s="39"/>
      <c r="H423" s="8">
        <f t="shared" si="23"/>
        <v>0</v>
      </c>
      <c r="I423" s="39"/>
    </row>
    <row r="424" spans="1:9" x14ac:dyDescent="0.35">
      <c r="A424" s="2">
        <f>IF(D424=List!$A$2,List!$B$2,IF(D424=List!$A$3,List!$B$3,IF(D424=List!$A$4,List!$B$4,IF(D424=List!$A$5,List!$B$5,IF(D424=List!$A$6,List!$B$6,IF(D424=List!$A$7,List!$B$7,IF(D424=List!$A$8,List!$B$8,IF(D424=List!$A$9,List!$B$9,IF(D424=List!$A$10,List!$B$10,IF(D424=List!$A$11,List!$B$11,IF(D424=List!$A$12,List!$B$12,IF(D424=List!$A$13,List!$B$13,IF(D424=List!$A$14,List!$B$14,IF(D424=List!$A$15,List!$B$15,IF(D424=List!$A$16,List!$B$16,IF(D424=List!$A$17,List!$B$17,0))))))))))))))))</f>
        <v>0</v>
      </c>
      <c r="B424" s="10" t="str">
        <f t="shared" si="22"/>
        <v>0</v>
      </c>
      <c r="C424" s="55"/>
      <c r="D424" s="39"/>
      <c r="E424" s="39"/>
      <c r="F424" s="39"/>
      <c r="G424" s="39"/>
      <c r="H424" s="8">
        <f t="shared" si="23"/>
        <v>0</v>
      </c>
      <c r="I424" s="39"/>
    </row>
    <row r="425" spans="1:9" x14ac:dyDescent="0.35">
      <c r="A425" s="2">
        <f>IF(D425=List!$A$2,List!$B$2,IF(D425=List!$A$3,List!$B$3,IF(D425=List!$A$4,List!$B$4,IF(D425=List!$A$5,List!$B$5,IF(D425=List!$A$6,List!$B$6,IF(D425=List!$A$7,List!$B$7,IF(D425=List!$A$8,List!$B$8,IF(D425=List!$A$9,List!$B$9,IF(D425=List!$A$10,List!$B$10,IF(D425=List!$A$11,List!$B$11,IF(D425=List!$A$12,List!$B$12,IF(D425=List!$A$13,List!$B$13,IF(D425=List!$A$14,List!$B$14,IF(D425=List!$A$15,List!$B$15,IF(D425=List!$A$16,List!$B$16,IF(D425=List!$A$17,List!$B$17,0))))))))))))))))</f>
        <v>0</v>
      </c>
      <c r="B425" s="10" t="str">
        <f t="shared" si="22"/>
        <v>0</v>
      </c>
      <c r="C425" s="55"/>
      <c r="D425" s="39"/>
      <c r="E425" s="39"/>
      <c r="F425" s="39"/>
      <c r="G425" s="39"/>
      <c r="H425" s="8">
        <f t="shared" si="23"/>
        <v>0</v>
      </c>
      <c r="I425" s="39"/>
    </row>
    <row r="426" spans="1:9" x14ac:dyDescent="0.35">
      <c r="A426" s="2">
        <f>IF(D426=List!$A$2,List!$B$2,IF(D426=List!$A$3,List!$B$3,IF(D426=List!$A$4,List!$B$4,IF(D426=List!$A$5,List!$B$5,IF(D426=List!$A$6,List!$B$6,IF(D426=List!$A$7,List!$B$7,IF(D426=List!$A$8,List!$B$8,IF(D426=List!$A$9,List!$B$9,IF(D426=List!$A$10,List!$B$10,IF(D426=List!$A$11,List!$B$11,IF(D426=List!$A$12,List!$B$12,IF(D426=List!$A$13,List!$B$13,IF(D426=List!$A$14,List!$B$14,IF(D426=List!$A$15,List!$B$15,IF(D426=List!$A$16,List!$B$16,IF(D426=List!$A$17,List!$B$17,0))))))))))))))))</f>
        <v>0</v>
      </c>
      <c r="B426" s="10" t="str">
        <f t="shared" si="22"/>
        <v>0</v>
      </c>
      <c r="C426" s="55"/>
      <c r="D426" s="39"/>
      <c r="E426" s="39"/>
      <c r="F426" s="39"/>
      <c r="G426" s="39"/>
      <c r="H426" s="8">
        <f t="shared" si="23"/>
        <v>0</v>
      </c>
      <c r="I426" s="39"/>
    </row>
    <row r="427" spans="1:9" x14ac:dyDescent="0.35">
      <c r="A427" s="2">
        <f>IF(D427=List!$A$2,List!$B$2,IF(D427=List!$A$3,List!$B$3,IF(D427=List!$A$4,List!$B$4,IF(D427=List!$A$5,List!$B$5,IF(D427=List!$A$6,List!$B$6,IF(D427=List!$A$7,List!$B$7,IF(D427=List!$A$8,List!$B$8,IF(D427=List!$A$9,List!$B$9,IF(D427=List!$A$10,List!$B$10,IF(D427=List!$A$11,List!$B$11,IF(D427=List!$A$12,List!$B$12,IF(D427=List!$A$13,List!$B$13,IF(D427=List!$A$14,List!$B$14,IF(D427=List!$A$15,List!$B$15,IF(D427=List!$A$16,List!$B$16,IF(D427=List!$A$17,List!$B$17,0))))))))))))))))</f>
        <v>0</v>
      </c>
      <c r="B427" s="10" t="str">
        <f t="shared" si="22"/>
        <v>0</v>
      </c>
      <c r="C427" s="55"/>
      <c r="D427" s="39"/>
      <c r="E427" s="39"/>
      <c r="F427" s="39"/>
      <c r="G427" s="39"/>
      <c r="H427" s="8">
        <f t="shared" si="23"/>
        <v>0</v>
      </c>
      <c r="I427" s="39"/>
    </row>
    <row r="428" spans="1:9" x14ac:dyDescent="0.35">
      <c r="A428" s="2">
        <f>IF(D428=List!$A$2,List!$B$2,IF(D428=List!$A$3,List!$B$3,IF(D428=List!$A$4,List!$B$4,IF(D428=List!$A$5,List!$B$5,IF(D428=List!$A$6,List!$B$6,IF(D428=List!$A$7,List!$B$7,IF(D428=List!$A$8,List!$B$8,IF(D428=List!$A$9,List!$B$9,IF(D428=List!$A$10,List!$B$10,IF(D428=List!$A$11,List!$B$11,IF(D428=List!$A$12,List!$B$12,IF(D428=List!$A$13,List!$B$13,IF(D428=List!$A$14,List!$B$14,IF(D428=List!$A$15,List!$B$15,IF(D428=List!$A$16,List!$B$16,IF(D428=List!$A$17,List!$B$17,0))))))))))))))))</f>
        <v>0</v>
      </c>
      <c r="B428" s="10" t="str">
        <f t="shared" si="22"/>
        <v>0</v>
      </c>
      <c r="C428" s="55"/>
      <c r="D428" s="39"/>
      <c r="E428" s="39"/>
      <c r="F428" s="39"/>
      <c r="G428" s="39"/>
      <c r="H428" s="8">
        <f t="shared" si="23"/>
        <v>0</v>
      </c>
      <c r="I428" s="39"/>
    </row>
    <row r="429" spans="1:9" x14ac:dyDescent="0.35">
      <c r="A429" s="2">
        <f>IF(D429=List!$A$2,List!$B$2,IF(D429=List!$A$3,List!$B$3,IF(D429=List!$A$4,List!$B$4,IF(D429=List!$A$5,List!$B$5,IF(D429=List!$A$6,List!$B$6,IF(D429=List!$A$7,List!$B$7,IF(D429=List!$A$8,List!$B$8,IF(D429=List!$A$9,List!$B$9,IF(D429=List!$A$10,List!$B$10,IF(D429=List!$A$11,List!$B$11,IF(D429=List!$A$12,List!$B$12,IF(D429=List!$A$13,List!$B$13,IF(D429=List!$A$14,List!$B$14,IF(D429=List!$A$15,List!$B$15,IF(D429=List!$A$16,List!$B$16,IF(D429=List!$A$17,List!$B$17,0))))))))))))))))</f>
        <v>0</v>
      </c>
      <c r="B429" s="10" t="str">
        <f t="shared" si="22"/>
        <v>0</v>
      </c>
      <c r="C429" s="55"/>
      <c r="D429" s="39"/>
      <c r="E429" s="39"/>
      <c r="F429" s="39"/>
      <c r="G429" s="39"/>
      <c r="H429" s="8">
        <f t="shared" si="23"/>
        <v>0</v>
      </c>
      <c r="I429" s="39"/>
    </row>
    <row r="430" spans="1:9" x14ac:dyDescent="0.35">
      <c r="A430" s="2">
        <f>IF(D430=List!$A$2,List!$B$2,IF(D430=List!$A$3,List!$B$3,IF(D430=List!$A$4,List!$B$4,IF(D430=List!$A$5,List!$B$5,IF(D430=List!$A$6,List!$B$6,IF(D430=List!$A$7,List!$B$7,IF(D430=List!$A$8,List!$B$8,IF(D430=List!$A$9,List!$B$9,IF(D430=List!$A$10,List!$B$10,IF(D430=List!$A$11,List!$B$11,IF(D430=List!$A$12,List!$B$12,IF(D430=List!$A$13,List!$B$13,IF(D430=List!$A$14,List!$B$14,IF(D430=List!$A$15,List!$B$15,IF(D430=List!$A$16,List!$B$16,IF(D430=List!$A$17,List!$B$17,0))))))))))))))))</f>
        <v>0</v>
      </c>
      <c r="B430" s="10" t="str">
        <f t="shared" si="22"/>
        <v>0</v>
      </c>
      <c r="C430" s="55"/>
      <c r="D430" s="39"/>
      <c r="E430" s="39"/>
      <c r="F430" s="39"/>
      <c r="G430" s="39"/>
      <c r="H430" s="8">
        <f t="shared" si="23"/>
        <v>0</v>
      </c>
      <c r="I430" s="39"/>
    </row>
    <row r="431" spans="1:9" x14ac:dyDescent="0.35">
      <c r="A431" s="2">
        <f>IF(D431=List!$A$2,List!$B$2,IF(D431=List!$A$3,List!$B$3,IF(D431=List!$A$4,List!$B$4,IF(D431=List!$A$5,List!$B$5,IF(D431=List!$A$6,List!$B$6,IF(D431=List!$A$7,List!$B$7,IF(D431=List!$A$8,List!$B$8,IF(D431=List!$A$9,List!$B$9,IF(D431=List!$A$10,List!$B$10,IF(D431=List!$A$11,List!$B$11,IF(D431=List!$A$12,List!$B$12,IF(D431=List!$A$13,List!$B$13,IF(D431=List!$A$14,List!$B$14,IF(D431=List!$A$15,List!$B$15,IF(D431=List!$A$16,List!$B$16,IF(D431=List!$A$17,List!$B$17,0))))))))))))))))</f>
        <v>0</v>
      </c>
      <c r="B431" s="10" t="str">
        <f t="shared" si="22"/>
        <v>0</v>
      </c>
      <c r="C431" s="55"/>
      <c r="D431" s="39"/>
      <c r="E431" s="39"/>
      <c r="F431" s="39"/>
      <c r="G431" s="39"/>
      <c r="H431" s="8">
        <f t="shared" si="23"/>
        <v>0</v>
      </c>
      <c r="I431" s="39"/>
    </row>
    <row r="432" spans="1:9" x14ac:dyDescent="0.35">
      <c r="A432" s="2">
        <f>IF(D432=List!$A$2,List!$B$2,IF(D432=List!$A$3,List!$B$3,IF(D432=List!$A$4,List!$B$4,IF(D432=List!$A$5,List!$B$5,IF(D432=List!$A$6,List!$B$6,IF(D432=List!$A$7,List!$B$7,IF(D432=List!$A$8,List!$B$8,IF(D432=List!$A$9,List!$B$9,IF(D432=List!$A$10,List!$B$10,IF(D432=List!$A$11,List!$B$11,IF(D432=List!$A$12,List!$B$12,IF(D432=List!$A$13,List!$B$13,IF(D432=List!$A$14,List!$B$14,IF(D432=List!$A$15,List!$B$15,IF(D432=List!$A$16,List!$B$16,IF(D432=List!$A$17,List!$B$17,0))))))))))))))))</f>
        <v>0</v>
      </c>
      <c r="B432" s="10" t="str">
        <f t="shared" si="22"/>
        <v>0</v>
      </c>
      <c r="C432" s="55"/>
      <c r="D432" s="39"/>
      <c r="E432" s="39"/>
      <c r="F432" s="39"/>
      <c r="G432" s="39"/>
      <c r="H432" s="8">
        <f t="shared" si="23"/>
        <v>0</v>
      </c>
      <c r="I432" s="39"/>
    </row>
    <row r="433" spans="1:9" x14ac:dyDescent="0.35">
      <c r="A433" s="2">
        <f>IF(D433=List!$A$2,List!$B$2,IF(D433=List!$A$3,List!$B$3,IF(D433=List!$A$4,List!$B$4,IF(D433=List!$A$5,List!$B$5,IF(D433=List!$A$6,List!$B$6,IF(D433=List!$A$7,List!$B$7,IF(D433=List!$A$8,List!$B$8,IF(D433=List!$A$9,List!$B$9,IF(D433=List!$A$10,List!$B$10,IF(D433=List!$A$11,List!$B$11,IF(D433=List!$A$12,List!$B$12,IF(D433=List!$A$13,List!$B$13,IF(D433=List!$A$14,List!$B$14,IF(D433=List!$A$15,List!$B$15,IF(D433=List!$A$16,List!$B$16,IF(D433=List!$A$17,List!$B$17,0))))))))))))))))</f>
        <v>0</v>
      </c>
      <c r="B433" s="10" t="str">
        <f t="shared" si="22"/>
        <v>0</v>
      </c>
      <c r="C433" s="55"/>
      <c r="D433" s="39"/>
      <c r="E433" s="39"/>
      <c r="F433" s="39"/>
      <c r="G433" s="39"/>
      <c r="H433" s="8">
        <f t="shared" si="23"/>
        <v>0</v>
      </c>
      <c r="I433" s="39"/>
    </row>
    <row r="434" spans="1:9" x14ac:dyDescent="0.35">
      <c r="A434" s="2">
        <f>IF(D434=List!$A$2,List!$B$2,IF(D434=List!$A$3,List!$B$3,IF(D434=List!$A$4,List!$B$4,IF(D434=List!$A$5,List!$B$5,IF(D434=List!$A$6,List!$B$6,IF(D434=List!$A$7,List!$B$7,IF(D434=List!$A$8,List!$B$8,IF(D434=List!$A$9,List!$B$9,IF(D434=List!$A$10,List!$B$10,IF(D434=List!$A$11,List!$B$11,IF(D434=List!$A$12,List!$B$12,IF(D434=List!$A$13,List!$B$13,IF(D434=List!$A$14,List!$B$14,IF(D434=List!$A$15,List!$B$15,IF(D434=List!$A$16,List!$B$16,IF(D434=List!$A$17,List!$B$17,0))))))))))))))))</f>
        <v>0</v>
      </c>
      <c r="B434" s="10" t="str">
        <f t="shared" si="22"/>
        <v>0</v>
      </c>
      <c r="C434" s="55"/>
      <c r="D434" s="39"/>
      <c r="E434" s="39"/>
      <c r="F434" s="39"/>
      <c r="G434" s="39"/>
      <c r="H434" s="8">
        <f t="shared" si="23"/>
        <v>0</v>
      </c>
      <c r="I434" s="39"/>
    </row>
    <row r="435" spans="1:9" x14ac:dyDescent="0.35">
      <c r="A435" s="2">
        <f>IF(D435=List!$A$2,List!$B$2,IF(D435=List!$A$3,List!$B$3,IF(D435=List!$A$4,List!$B$4,IF(D435=List!$A$5,List!$B$5,IF(D435=List!$A$6,List!$B$6,IF(D435=List!$A$7,List!$B$7,IF(D435=List!$A$8,List!$B$8,IF(D435=List!$A$9,List!$B$9,IF(D435=List!$A$10,List!$B$10,IF(D435=List!$A$11,List!$B$11,IF(D435=List!$A$12,List!$B$12,IF(D435=List!$A$13,List!$B$13,IF(D435=List!$A$14,List!$B$14,IF(D435=List!$A$15,List!$B$15,IF(D435=List!$A$16,List!$B$16,IF(D435=List!$A$17,List!$B$17,0))))))))))))))))</f>
        <v>0</v>
      </c>
      <c r="B435" s="10" t="str">
        <f t="shared" si="22"/>
        <v>0</v>
      </c>
      <c r="C435" s="55"/>
      <c r="D435" s="39"/>
      <c r="E435" s="39"/>
      <c r="F435" s="39"/>
      <c r="G435" s="39"/>
      <c r="H435" s="8">
        <f t="shared" si="23"/>
        <v>0</v>
      </c>
      <c r="I435" s="39"/>
    </row>
    <row r="436" spans="1:9" x14ac:dyDescent="0.35">
      <c r="A436" s="2">
        <f>IF(D436=List!$A$2,List!$B$2,IF(D436=List!$A$3,List!$B$3,IF(D436=List!$A$4,List!$B$4,IF(D436=List!$A$5,List!$B$5,IF(D436=List!$A$6,List!$B$6,IF(D436=List!$A$7,List!$B$7,IF(D436=List!$A$8,List!$B$8,IF(D436=List!$A$9,List!$B$9,IF(D436=List!$A$10,List!$B$10,IF(D436=List!$A$11,List!$B$11,IF(D436=List!$A$12,List!$B$12,IF(D436=List!$A$13,List!$B$13,IF(D436=List!$A$14,List!$B$14,IF(D436=List!$A$15,List!$B$15,IF(D436=List!$A$16,List!$B$16,IF(D436=List!$A$17,List!$B$17,0))))))))))))))))</f>
        <v>0</v>
      </c>
      <c r="B436" s="10" t="str">
        <f t="shared" si="22"/>
        <v>0</v>
      </c>
      <c r="C436" s="55"/>
      <c r="D436" s="39"/>
      <c r="E436" s="39"/>
      <c r="F436" s="39"/>
      <c r="G436" s="39"/>
      <c r="H436" s="8">
        <f t="shared" si="23"/>
        <v>0</v>
      </c>
      <c r="I436" s="39"/>
    </row>
  </sheetData>
  <autoFilter ref="A3:I131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>
          <x14:formula1>
            <xm:f>List!$G$3:$G$10</xm:f>
          </x14:formula1>
          <xm:sqref>D4:D86 D89:D436</xm:sqref>
        </x14:dataValidation>
        <x14:dataValidation type="list" allowBlank="1" showInputMessage="1">
          <x14:formula1>
            <xm:f>List!$D$3:$D$9</xm:f>
          </x14:formula1>
          <xm:sqref>A4:A436</xm:sqref>
        </x14:dataValidation>
        <x14:dataValidation type="list" allowBlank="1" showInputMessage="1">
          <x14:formula1>
            <xm:f>List!$D$3:$D$12</xm:f>
          </x14:formula1>
          <xm:sqref>D87:D88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/>
  <dimension ref="A2:I414"/>
  <sheetViews>
    <sheetView workbookViewId="0">
      <pane xSplit="3" ySplit="3" topLeftCell="D272" activePane="bottomRight" state="frozen"/>
      <selection pane="topRight" activeCell="B1" sqref="B1"/>
      <selection pane="bottomLeft" activeCell="A4" sqref="A4"/>
      <selection pane="bottomRight" activeCell="H282" sqref="H282"/>
    </sheetView>
  </sheetViews>
  <sheetFormatPr defaultColWidth="8.81640625" defaultRowHeight="14.5" x14ac:dyDescent="0.35"/>
  <cols>
    <col min="1" max="1" width="2.54296875" customWidth="1"/>
    <col min="2" max="2" width="7.26953125" style="46" customWidth="1"/>
    <col min="3" max="3" width="13" customWidth="1"/>
    <col min="4" max="4" width="22.81640625" customWidth="1"/>
    <col min="5" max="5" width="16.54296875" customWidth="1"/>
    <col min="6" max="6" width="14.54296875" customWidth="1"/>
    <col min="7" max="7" width="3.81640625" hidden="1" customWidth="1"/>
    <col min="8" max="8" width="15" customWidth="1"/>
    <col min="9" max="9" width="25.54296875" customWidth="1"/>
  </cols>
  <sheetData>
    <row r="2" spans="1:9" x14ac:dyDescent="0.35">
      <c r="B2"/>
      <c r="C2" s="37" t="s">
        <v>70</v>
      </c>
    </row>
    <row r="3" spans="1:9" x14ac:dyDescent="0.35">
      <c r="A3" s="36"/>
      <c r="B3" s="36" t="s">
        <v>75</v>
      </c>
      <c r="C3" s="36" t="s">
        <v>69</v>
      </c>
      <c r="D3" s="36" t="s">
        <v>67</v>
      </c>
      <c r="E3" s="36" t="s">
        <v>54</v>
      </c>
      <c r="F3" s="36" t="s">
        <v>55</v>
      </c>
      <c r="G3" s="36"/>
      <c r="H3" s="36" t="s">
        <v>61</v>
      </c>
      <c r="I3" s="36" t="s">
        <v>100</v>
      </c>
    </row>
    <row r="4" spans="1:9" x14ac:dyDescent="0.35">
      <c r="A4" s="2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B</v>
      </c>
      <c r="B4" s="48" t="str">
        <f>+CONCATENATE(C4,D4)</f>
        <v>43427HBT outlet liquid</v>
      </c>
      <c r="C4" s="55">
        <v>43427</v>
      </c>
      <c r="D4" s="39" t="s">
        <v>77</v>
      </c>
      <c r="E4" s="39">
        <v>1</v>
      </c>
      <c r="F4" s="39">
        <v>15</v>
      </c>
      <c r="G4" s="39"/>
      <c r="H4" s="8">
        <f>F4*E4</f>
        <v>15</v>
      </c>
      <c r="I4" s="39" t="s">
        <v>118</v>
      </c>
    </row>
    <row r="5" spans="1:9" x14ac:dyDescent="0.35">
      <c r="A5" s="2" t="str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C</v>
      </c>
      <c r="B5" s="48" t="str">
        <f>+CONCATENATE(C5,D5)</f>
        <v>43427Outlet ABR</v>
      </c>
      <c r="C5" s="55">
        <v>43427</v>
      </c>
      <c r="D5" s="39" t="s">
        <v>96</v>
      </c>
      <c r="E5" s="39">
        <v>1</v>
      </c>
      <c r="F5" s="39">
        <v>12</v>
      </c>
      <c r="G5" s="39"/>
      <c r="H5" s="8">
        <f>F5*E5</f>
        <v>12</v>
      </c>
      <c r="I5" s="39" t="s">
        <v>118</v>
      </c>
    </row>
    <row r="6" spans="1:9" x14ac:dyDescent="0.35">
      <c r="A6" s="2" t="str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F</v>
      </c>
      <c r="B6" s="10" t="str">
        <f t="shared" ref="B6:B37" si="0">+CONCATENATE(C6,A6)</f>
        <v>43427F</v>
      </c>
      <c r="C6" s="55">
        <v>43427</v>
      </c>
      <c r="D6" s="39" t="s">
        <v>94</v>
      </c>
      <c r="E6" s="39">
        <v>1</v>
      </c>
      <c r="F6" s="39">
        <v>4.5999999999999996</v>
      </c>
      <c r="G6" s="39"/>
      <c r="H6" s="8">
        <f>F6*E6</f>
        <v>4.5999999999999996</v>
      </c>
      <c r="I6" s="39" t="s">
        <v>118</v>
      </c>
    </row>
    <row r="7" spans="1:9" x14ac:dyDescent="0.35">
      <c r="A7" s="2" t="str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B</v>
      </c>
      <c r="B7" s="10" t="str">
        <f t="shared" si="0"/>
        <v>43430B</v>
      </c>
      <c r="C7" s="55">
        <v>43430</v>
      </c>
      <c r="D7" s="39" t="s">
        <v>77</v>
      </c>
      <c r="E7" s="39">
        <v>1</v>
      </c>
      <c r="F7" s="39">
        <v>27</v>
      </c>
      <c r="G7" s="39"/>
      <c r="H7" s="8">
        <f t="shared" ref="H7:H16" si="1">F7*E7</f>
        <v>27</v>
      </c>
      <c r="I7" s="39" t="s">
        <v>118</v>
      </c>
    </row>
    <row r="8" spans="1:9" x14ac:dyDescent="0.35">
      <c r="A8" s="2" t="str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C</v>
      </c>
      <c r="B8" s="10" t="str">
        <f t="shared" si="0"/>
        <v>43430C</v>
      </c>
      <c r="C8" s="55">
        <v>43430</v>
      </c>
      <c r="D8" s="39" t="s">
        <v>96</v>
      </c>
      <c r="E8" s="39">
        <v>1</v>
      </c>
      <c r="F8" s="39">
        <v>13.5</v>
      </c>
      <c r="G8" s="39"/>
      <c r="H8" s="8">
        <f t="shared" si="1"/>
        <v>13.5</v>
      </c>
      <c r="I8" s="39" t="s">
        <v>118</v>
      </c>
    </row>
    <row r="9" spans="1:9" x14ac:dyDescent="0.35">
      <c r="A9" s="2" t="str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D</v>
      </c>
      <c r="B9" s="10" t="str">
        <f t="shared" si="0"/>
        <v>43430D</v>
      </c>
      <c r="C9" s="55">
        <v>43430</v>
      </c>
      <c r="D9" s="39" t="s">
        <v>63</v>
      </c>
      <c r="E9" s="39">
        <v>1</v>
      </c>
      <c r="F9" s="39">
        <v>9.6999999999999993</v>
      </c>
      <c r="G9" s="39"/>
      <c r="H9" s="8">
        <f t="shared" si="1"/>
        <v>9.6999999999999993</v>
      </c>
      <c r="I9" s="39" t="s">
        <v>118</v>
      </c>
    </row>
    <row r="10" spans="1:9" x14ac:dyDescent="0.35">
      <c r="A10" s="2" t="str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F</v>
      </c>
      <c r="B10" s="10" t="str">
        <f t="shared" si="0"/>
        <v>43430F</v>
      </c>
      <c r="C10" s="55">
        <v>43430</v>
      </c>
      <c r="D10" s="39" t="s">
        <v>94</v>
      </c>
      <c r="E10" s="39">
        <v>1</v>
      </c>
      <c r="F10" s="39">
        <v>4.5999999999999996</v>
      </c>
      <c r="G10" s="39"/>
      <c r="H10" s="8">
        <f t="shared" si="1"/>
        <v>4.5999999999999996</v>
      </c>
      <c r="I10" s="39" t="s">
        <v>118</v>
      </c>
    </row>
    <row r="11" spans="1:9" x14ac:dyDescent="0.35">
      <c r="A11" s="2" t="str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B</v>
      </c>
      <c r="B11" s="10" t="str">
        <f t="shared" si="0"/>
        <v>43431B</v>
      </c>
      <c r="C11" s="55">
        <v>43431</v>
      </c>
      <c r="D11" s="39" t="s">
        <v>77</v>
      </c>
      <c r="E11" s="39">
        <v>1</v>
      </c>
      <c r="F11" s="39">
        <v>13.6</v>
      </c>
      <c r="G11" s="39"/>
      <c r="H11" s="8">
        <f t="shared" si="1"/>
        <v>13.6</v>
      </c>
      <c r="I11" s="39" t="s">
        <v>118</v>
      </c>
    </row>
    <row r="12" spans="1:9" x14ac:dyDescent="0.35">
      <c r="A12" s="2" t="str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B</v>
      </c>
      <c r="B12" s="10" t="str">
        <f t="shared" si="0"/>
        <v>43431B</v>
      </c>
      <c r="C12" s="55">
        <v>43431</v>
      </c>
      <c r="D12" s="39" t="s">
        <v>77</v>
      </c>
      <c r="E12" s="39">
        <v>1</v>
      </c>
      <c r="F12" s="39">
        <v>13</v>
      </c>
      <c r="G12" s="39"/>
      <c r="H12" s="8">
        <f t="shared" si="1"/>
        <v>13</v>
      </c>
      <c r="I12" s="39" t="s">
        <v>118</v>
      </c>
    </row>
    <row r="13" spans="1:9" x14ac:dyDescent="0.35">
      <c r="A13" s="2" t="str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D</v>
      </c>
      <c r="B13" s="10" t="str">
        <f t="shared" si="0"/>
        <v>43431D</v>
      </c>
      <c r="C13" s="55">
        <v>43431</v>
      </c>
      <c r="D13" s="39" t="s">
        <v>63</v>
      </c>
      <c r="E13" s="39">
        <v>1</v>
      </c>
      <c r="F13" s="39">
        <v>5.2</v>
      </c>
      <c r="G13" s="39"/>
      <c r="H13" s="8">
        <f t="shared" si="1"/>
        <v>5.2</v>
      </c>
      <c r="I13" s="39" t="s">
        <v>118</v>
      </c>
    </row>
    <row r="14" spans="1:9" x14ac:dyDescent="0.35">
      <c r="A14" s="2" t="str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F</v>
      </c>
      <c r="B14" s="10" t="str">
        <f t="shared" si="0"/>
        <v>43431F</v>
      </c>
      <c r="C14" s="55">
        <v>43431</v>
      </c>
      <c r="D14" s="39" t="s">
        <v>94</v>
      </c>
      <c r="E14" s="39">
        <v>1</v>
      </c>
      <c r="F14" s="39">
        <v>4.5</v>
      </c>
      <c r="G14" s="39"/>
      <c r="H14" s="8">
        <f t="shared" si="1"/>
        <v>4.5</v>
      </c>
      <c r="I14" s="39" t="s">
        <v>118</v>
      </c>
    </row>
    <row r="15" spans="1:9" x14ac:dyDescent="0.35">
      <c r="A15" s="2" t="str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H</v>
      </c>
      <c r="B15" s="10" t="str">
        <f t="shared" si="0"/>
        <v>43431H</v>
      </c>
      <c r="C15" s="55">
        <v>43431</v>
      </c>
      <c r="D15" s="39" t="s">
        <v>97</v>
      </c>
      <c r="E15" s="39">
        <v>20</v>
      </c>
      <c r="F15" s="39">
        <v>9.1</v>
      </c>
      <c r="G15" s="39"/>
      <c r="H15" s="8">
        <f t="shared" si="1"/>
        <v>182</v>
      </c>
      <c r="I15" s="39" t="s">
        <v>118</v>
      </c>
    </row>
    <row r="16" spans="1:9" x14ac:dyDescent="0.35">
      <c r="A16" s="2" t="str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I</v>
      </c>
      <c r="B16" s="10" t="str">
        <f t="shared" si="0"/>
        <v>43431I</v>
      </c>
      <c r="C16" s="55">
        <v>43431</v>
      </c>
      <c r="D16" s="39" t="s">
        <v>98</v>
      </c>
      <c r="E16" s="39">
        <v>20</v>
      </c>
      <c r="F16" s="39">
        <v>9.5</v>
      </c>
      <c r="G16" s="39"/>
      <c r="H16" s="8">
        <f t="shared" si="1"/>
        <v>190</v>
      </c>
      <c r="I16" s="39" t="s">
        <v>118</v>
      </c>
    </row>
    <row r="17" spans="1:9" x14ac:dyDescent="0.35">
      <c r="A17" s="2" t="str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B</v>
      </c>
      <c r="B17" s="10" t="str">
        <f t="shared" si="0"/>
        <v>43432B</v>
      </c>
      <c r="C17" s="55">
        <v>43432</v>
      </c>
      <c r="D17" s="39" t="s">
        <v>77</v>
      </c>
      <c r="E17" s="39">
        <v>20</v>
      </c>
      <c r="F17" s="39">
        <v>1.6</v>
      </c>
      <c r="G17" s="39"/>
      <c r="H17" s="8">
        <f t="shared" ref="H17:H72" si="2">F17*E17</f>
        <v>32</v>
      </c>
      <c r="I17" s="39" t="s">
        <v>118</v>
      </c>
    </row>
    <row r="18" spans="1:9" x14ac:dyDescent="0.35">
      <c r="A18" s="2" t="str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C</v>
      </c>
      <c r="B18" s="10" t="str">
        <f t="shared" si="0"/>
        <v>43432C</v>
      </c>
      <c r="C18" s="55">
        <v>43432</v>
      </c>
      <c r="D18" s="39" t="s">
        <v>96</v>
      </c>
      <c r="E18" s="39">
        <v>2</v>
      </c>
      <c r="F18" s="39">
        <v>4.4000000000000004</v>
      </c>
      <c r="G18" s="39"/>
      <c r="H18" s="8">
        <f t="shared" si="2"/>
        <v>8.8000000000000007</v>
      </c>
      <c r="I18" s="39" t="s">
        <v>118</v>
      </c>
    </row>
    <row r="19" spans="1:9" x14ac:dyDescent="0.35">
      <c r="A19" s="2" t="str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D</v>
      </c>
      <c r="B19" s="10" t="str">
        <f t="shared" si="0"/>
        <v>43432D</v>
      </c>
      <c r="C19" s="55">
        <v>43432</v>
      </c>
      <c r="D19" s="39" t="s">
        <v>63</v>
      </c>
      <c r="E19" s="39">
        <v>2</v>
      </c>
      <c r="F19" s="39">
        <v>2.1</v>
      </c>
      <c r="G19" s="39"/>
      <c r="H19" s="8">
        <f t="shared" si="2"/>
        <v>4.2</v>
      </c>
      <c r="I19" s="39" t="s">
        <v>118</v>
      </c>
    </row>
    <row r="20" spans="1:9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F</v>
      </c>
      <c r="B20" s="10" t="str">
        <f t="shared" si="0"/>
        <v>43432F</v>
      </c>
      <c r="C20" s="55">
        <v>43432</v>
      </c>
      <c r="D20" s="39" t="s">
        <v>94</v>
      </c>
      <c r="E20" s="39">
        <v>10</v>
      </c>
      <c r="F20" s="39">
        <v>0.2</v>
      </c>
      <c r="G20" s="39"/>
      <c r="H20" s="8">
        <f t="shared" si="2"/>
        <v>2</v>
      </c>
      <c r="I20" s="39" t="s">
        <v>118</v>
      </c>
    </row>
    <row r="21" spans="1:9" x14ac:dyDescent="0.35">
      <c r="A21" s="2" t="str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B</v>
      </c>
      <c r="B21" s="10" t="str">
        <f t="shared" si="0"/>
        <v>43433B</v>
      </c>
      <c r="C21" s="55">
        <v>43433</v>
      </c>
      <c r="D21" s="39" t="s">
        <v>77</v>
      </c>
      <c r="E21" s="39">
        <v>2</v>
      </c>
      <c r="F21" s="39">
        <v>19.2</v>
      </c>
      <c r="G21" s="39"/>
      <c r="H21" s="8">
        <f t="shared" si="2"/>
        <v>38.4</v>
      </c>
      <c r="I21" s="39" t="s">
        <v>118</v>
      </c>
    </row>
    <row r="22" spans="1:9" x14ac:dyDescent="0.35">
      <c r="A22" s="2" t="str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C</v>
      </c>
      <c r="B22" s="10" t="str">
        <f t="shared" si="0"/>
        <v>43433C</v>
      </c>
      <c r="C22" s="55">
        <v>43433</v>
      </c>
      <c r="D22" s="39" t="s">
        <v>96</v>
      </c>
      <c r="E22" s="39">
        <v>1</v>
      </c>
      <c r="F22" s="39">
        <v>10.4</v>
      </c>
      <c r="G22" s="39"/>
      <c r="H22" s="8">
        <f t="shared" si="2"/>
        <v>10.4</v>
      </c>
      <c r="I22" s="39" t="s">
        <v>118</v>
      </c>
    </row>
    <row r="23" spans="1:9" x14ac:dyDescent="0.35">
      <c r="A23" s="2" t="str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D</v>
      </c>
      <c r="B23" s="10" t="str">
        <f t="shared" si="0"/>
        <v>43433D</v>
      </c>
      <c r="C23" s="55">
        <v>43433</v>
      </c>
      <c r="D23" s="39" t="s">
        <v>63</v>
      </c>
      <c r="E23" s="39">
        <v>1</v>
      </c>
      <c r="F23" s="39">
        <v>5.8</v>
      </c>
      <c r="G23" s="39"/>
      <c r="H23" s="8">
        <f t="shared" si="2"/>
        <v>5.8</v>
      </c>
      <c r="I23" s="39" t="s">
        <v>118</v>
      </c>
    </row>
    <row r="24" spans="1:9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F</v>
      </c>
      <c r="B24" s="10" t="str">
        <f t="shared" si="0"/>
        <v>43433F</v>
      </c>
      <c r="C24" s="55">
        <v>43433</v>
      </c>
      <c r="D24" s="39" t="s">
        <v>94</v>
      </c>
      <c r="E24" s="39">
        <v>1</v>
      </c>
      <c r="F24" s="39">
        <v>4.0999999999999996</v>
      </c>
      <c r="G24" s="39"/>
      <c r="H24" s="8">
        <f t="shared" si="2"/>
        <v>4.0999999999999996</v>
      </c>
      <c r="I24" s="39" t="s">
        <v>118</v>
      </c>
    </row>
    <row r="25" spans="1:9" x14ac:dyDescent="0.35">
      <c r="A25" s="2" t="str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H</v>
      </c>
      <c r="B25" s="10" t="str">
        <f t="shared" si="0"/>
        <v>43433H</v>
      </c>
      <c r="C25" s="55">
        <v>43433</v>
      </c>
      <c r="D25" s="39" t="s">
        <v>97</v>
      </c>
      <c r="E25" s="39">
        <v>20</v>
      </c>
      <c r="F25" s="39">
        <v>32.5</v>
      </c>
      <c r="G25" s="39"/>
      <c r="H25" s="8">
        <f t="shared" si="2"/>
        <v>650</v>
      </c>
      <c r="I25" s="39" t="s">
        <v>118</v>
      </c>
    </row>
    <row r="26" spans="1:9" x14ac:dyDescent="0.35">
      <c r="A26" s="2" t="str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I</v>
      </c>
      <c r="B26" s="10" t="str">
        <f t="shared" si="0"/>
        <v>43433I</v>
      </c>
      <c r="C26" s="55">
        <v>43433</v>
      </c>
      <c r="D26" s="39" t="s">
        <v>98</v>
      </c>
      <c r="E26" s="39">
        <v>20</v>
      </c>
      <c r="F26" s="39">
        <v>28</v>
      </c>
      <c r="G26" s="39"/>
      <c r="H26" s="8">
        <f t="shared" si="2"/>
        <v>560</v>
      </c>
      <c r="I26" s="39" t="s">
        <v>118</v>
      </c>
    </row>
    <row r="27" spans="1:9" x14ac:dyDescent="0.35">
      <c r="A27" s="2" t="str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G</v>
      </c>
      <c r="B27" s="10" t="str">
        <f t="shared" si="0"/>
        <v>43434G</v>
      </c>
      <c r="C27" s="55">
        <v>43434</v>
      </c>
      <c r="D27" s="39" t="s">
        <v>95</v>
      </c>
      <c r="E27" s="39">
        <v>1</v>
      </c>
      <c r="F27" s="39">
        <v>3.5</v>
      </c>
      <c r="G27" s="39"/>
      <c r="H27" s="8">
        <f>F27*E27</f>
        <v>3.5</v>
      </c>
      <c r="I27" s="39" t="s">
        <v>118</v>
      </c>
    </row>
    <row r="28" spans="1:9" x14ac:dyDescent="0.35">
      <c r="A28" s="2" t="str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H</v>
      </c>
      <c r="B28" s="10" t="str">
        <f t="shared" si="0"/>
        <v>43434H</v>
      </c>
      <c r="C28" s="55">
        <v>43434</v>
      </c>
      <c r="D28" s="39" t="s">
        <v>97</v>
      </c>
      <c r="E28" s="39">
        <v>20</v>
      </c>
      <c r="F28" s="39">
        <v>19.600000000000001</v>
      </c>
      <c r="G28" s="39"/>
      <c r="H28" s="8">
        <f>F28*E28</f>
        <v>392</v>
      </c>
      <c r="I28" s="39" t="s">
        <v>118</v>
      </c>
    </row>
    <row r="29" spans="1:9" x14ac:dyDescent="0.35">
      <c r="A29" s="2" t="str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I</v>
      </c>
      <c r="B29" s="10" t="str">
        <f t="shared" si="0"/>
        <v>43434I</v>
      </c>
      <c r="C29" s="55">
        <v>43434</v>
      </c>
      <c r="D29" s="39" t="s">
        <v>98</v>
      </c>
      <c r="E29" s="39">
        <v>20</v>
      </c>
      <c r="F29" s="39">
        <v>19.2</v>
      </c>
      <c r="G29" s="39"/>
      <c r="H29" s="8">
        <f>F29*E29</f>
        <v>384</v>
      </c>
      <c r="I29" s="39" t="s">
        <v>118</v>
      </c>
    </row>
    <row r="30" spans="1:9" x14ac:dyDescent="0.35">
      <c r="A30" s="2" t="str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B</v>
      </c>
      <c r="B30" s="10" t="str">
        <f t="shared" si="0"/>
        <v>43437B</v>
      </c>
      <c r="C30" s="55">
        <v>43437</v>
      </c>
      <c r="D30" s="39" t="s">
        <v>77</v>
      </c>
      <c r="E30" s="39">
        <v>3</v>
      </c>
      <c r="F30" s="39">
        <v>7.5</v>
      </c>
      <c r="G30" s="39"/>
      <c r="H30" s="8">
        <f t="shared" si="2"/>
        <v>22.5</v>
      </c>
      <c r="I30" s="39" t="s">
        <v>117</v>
      </c>
    </row>
    <row r="31" spans="1:9" x14ac:dyDescent="0.35">
      <c r="A31" s="2" t="str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C</v>
      </c>
      <c r="B31" s="10" t="str">
        <f t="shared" si="0"/>
        <v>43437C</v>
      </c>
      <c r="C31" s="55">
        <v>43437</v>
      </c>
      <c r="D31" s="39" t="s">
        <v>96</v>
      </c>
      <c r="E31" s="39">
        <v>1</v>
      </c>
      <c r="F31" s="39">
        <v>8.9</v>
      </c>
      <c r="G31" s="39"/>
      <c r="H31" s="8">
        <f t="shared" si="2"/>
        <v>8.9</v>
      </c>
      <c r="I31" s="39" t="s">
        <v>119</v>
      </c>
    </row>
    <row r="32" spans="1:9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D</v>
      </c>
      <c r="B32" s="10" t="str">
        <f t="shared" si="0"/>
        <v>43437D</v>
      </c>
      <c r="C32" s="55">
        <v>43437</v>
      </c>
      <c r="D32" s="39" t="s">
        <v>63</v>
      </c>
      <c r="E32" s="39">
        <v>1</v>
      </c>
      <c r="F32" s="39">
        <v>12.5</v>
      </c>
      <c r="G32" s="39"/>
      <c r="H32" s="8">
        <f t="shared" si="2"/>
        <v>12.5</v>
      </c>
      <c r="I32" s="39" t="s">
        <v>119</v>
      </c>
    </row>
    <row r="33" spans="1:9" x14ac:dyDescent="0.35">
      <c r="A33" s="2" t="str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G</v>
      </c>
      <c r="B33" s="10" t="str">
        <f t="shared" si="0"/>
        <v>43437G</v>
      </c>
      <c r="C33" s="55">
        <v>43437</v>
      </c>
      <c r="D33" s="39" t="s">
        <v>95</v>
      </c>
      <c r="E33" s="39">
        <v>1</v>
      </c>
      <c r="F33" s="39">
        <v>1.9</v>
      </c>
      <c r="G33" s="39"/>
      <c r="H33" s="8">
        <f t="shared" si="2"/>
        <v>1.9</v>
      </c>
      <c r="I33" s="39" t="s">
        <v>117</v>
      </c>
    </row>
    <row r="34" spans="1:9" x14ac:dyDescent="0.35">
      <c r="A34" s="2" t="str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H</v>
      </c>
      <c r="B34" s="10" t="str">
        <f t="shared" si="0"/>
        <v>43437H</v>
      </c>
      <c r="C34" s="55">
        <v>43437</v>
      </c>
      <c r="D34" s="39" t="s">
        <v>97</v>
      </c>
      <c r="E34" s="39">
        <v>20</v>
      </c>
      <c r="F34" s="39">
        <v>9.1</v>
      </c>
      <c r="G34" s="39"/>
      <c r="H34" s="8">
        <f t="shared" si="2"/>
        <v>182</v>
      </c>
      <c r="I34" s="39" t="s">
        <v>117</v>
      </c>
    </row>
    <row r="35" spans="1:9" x14ac:dyDescent="0.35">
      <c r="A35" s="2" t="str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I</v>
      </c>
      <c r="B35" s="10" t="str">
        <f t="shared" si="0"/>
        <v>43437I</v>
      </c>
      <c r="C35" s="55">
        <v>43437</v>
      </c>
      <c r="D35" s="39" t="s">
        <v>98</v>
      </c>
      <c r="E35" s="39">
        <v>20</v>
      </c>
      <c r="F35" s="39">
        <v>9.1</v>
      </c>
      <c r="G35" s="39"/>
      <c r="H35" s="8">
        <f t="shared" si="2"/>
        <v>182</v>
      </c>
      <c r="I35" s="39" t="s">
        <v>117</v>
      </c>
    </row>
    <row r="36" spans="1:9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B</v>
      </c>
      <c r="B36" s="10" t="str">
        <f t="shared" si="0"/>
        <v>43439B</v>
      </c>
      <c r="C36" s="55">
        <v>43439</v>
      </c>
      <c r="D36" s="39" t="s">
        <v>77</v>
      </c>
      <c r="E36" s="39">
        <v>2</v>
      </c>
      <c r="F36" s="39">
        <v>4.5</v>
      </c>
      <c r="G36" s="39"/>
      <c r="H36" s="8">
        <f t="shared" si="2"/>
        <v>9</v>
      </c>
      <c r="I36" s="39" t="s">
        <v>117</v>
      </c>
    </row>
    <row r="37" spans="1:9" x14ac:dyDescent="0.35">
      <c r="A37" s="2" t="str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C</v>
      </c>
      <c r="B37" s="10" t="str">
        <f t="shared" si="0"/>
        <v>43439C</v>
      </c>
      <c r="C37" s="55">
        <v>43439</v>
      </c>
      <c r="D37" s="39" t="s">
        <v>96</v>
      </c>
      <c r="E37" s="39">
        <v>1</v>
      </c>
      <c r="F37" s="39">
        <v>8.1999999999999993</v>
      </c>
      <c r="G37" s="39"/>
      <c r="H37" s="8">
        <f t="shared" si="2"/>
        <v>8.1999999999999993</v>
      </c>
      <c r="I37" s="39" t="s">
        <v>117</v>
      </c>
    </row>
    <row r="38" spans="1:9" x14ac:dyDescent="0.35">
      <c r="A38" s="2" t="str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D</v>
      </c>
      <c r="B38" s="10" t="str">
        <f t="shared" ref="B38:B69" si="3">+CONCATENATE(C38,A38)</f>
        <v>43439D</v>
      </c>
      <c r="C38" s="55">
        <v>43439</v>
      </c>
      <c r="D38" s="39" t="s">
        <v>63</v>
      </c>
      <c r="E38" s="39">
        <v>1</v>
      </c>
      <c r="F38" s="39">
        <v>5.6</v>
      </c>
      <c r="G38" s="39"/>
      <c r="H38" s="8">
        <f t="shared" si="2"/>
        <v>5.6</v>
      </c>
      <c r="I38" s="39" t="s">
        <v>117</v>
      </c>
    </row>
    <row r="39" spans="1:9" x14ac:dyDescent="0.35">
      <c r="A39" s="2" t="str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G</v>
      </c>
      <c r="B39" s="10" t="str">
        <f t="shared" si="3"/>
        <v>43439G</v>
      </c>
      <c r="C39" s="55">
        <v>43439</v>
      </c>
      <c r="D39" s="39" t="s">
        <v>95</v>
      </c>
      <c r="E39" s="39">
        <v>1</v>
      </c>
      <c r="F39" s="39">
        <v>2.2000000000000002</v>
      </c>
      <c r="G39" s="39"/>
      <c r="H39" s="8">
        <f t="shared" si="2"/>
        <v>2.2000000000000002</v>
      </c>
      <c r="I39" s="39" t="s">
        <v>117</v>
      </c>
    </row>
    <row r="40" spans="1:9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H</v>
      </c>
      <c r="B40" s="10" t="str">
        <f t="shared" si="3"/>
        <v>43439H</v>
      </c>
      <c r="C40" s="55">
        <v>43439</v>
      </c>
      <c r="D40" s="39" t="s">
        <v>97</v>
      </c>
      <c r="E40" s="39">
        <v>20</v>
      </c>
      <c r="F40" s="39">
        <v>2.6</v>
      </c>
      <c r="G40" s="39"/>
      <c r="H40" s="8">
        <f t="shared" si="2"/>
        <v>52</v>
      </c>
      <c r="I40" s="39" t="s">
        <v>117</v>
      </c>
    </row>
    <row r="41" spans="1:9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I</v>
      </c>
      <c r="B41" s="10" t="str">
        <f t="shared" si="3"/>
        <v>43439I</v>
      </c>
      <c r="C41" s="55">
        <v>43439</v>
      </c>
      <c r="D41" s="39" t="s">
        <v>98</v>
      </c>
      <c r="E41" s="39">
        <v>20</v>
      </c>
      <c r="F41" s="39">
        <v>3.2</v>
      </c>
      <c r="G41" s="39"/>
      <c r="H41" s="8">
        <f t="shared" si="2"/>
        <v>64</v>
      </c>
      <c r="I41" s="39" t="s">
        <v>117</v>
      </c>
    </row>
    <row r="42" spans="1:9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B</v>
      </c>
      <c r="B42" s="10" t="str">
        <f t="shared" si="3"/>
        <v>43441B</v>
      </c>
      <c r="C42" s="55">
        <v>43441</v>
      </c>
      <c r="D42" s="39" t="s">
        <v>77</v>
      </c>
      <c r="E42" s="39">
        <v>3</v>
      </c>
      <c r="F42" s="39">
        <v>4</v>
      </c>
      <c r="G42" s="39"/>
      <c r="H42" s="8">
        <f t="shared" si="2"/>
        <v>12</v>
      </c>
      <c r="I42" s="39" t="s">
        <v>117</v>
      </c>
    </row>
    <row r="43" spans="1:9" x14ac:dyDescent="0.35">
      <c r="A43" s="2" t="str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C</v>
      </c>
      <c r="B43" s="10" t="str">
        <f t="shared" si="3"/>
        <v>43441C</v>
      </c>
      <c r="C43" s="55">
        <v>43441</v>
      </c>
      <c r="D43" s="39" t="s">
        <v>96</v>
      </c>
      <c r="E43" s="39">
        <v>1</v>
      </c>
      <c r="F43" s="39">
        <v>7</v>
      </c>
      <c r="G43" s="39"/>
      <c r="H43" s="8">
        <f t="shared" si="2"/>
        <v>7</v>
      </c>
      <c r="I43" s="39" t="s">
        <v>117</v>
      </c>
    </row>
    <row r="44" spans="1:9" x14ac:dyDescent="0.35">
      <c r="A44" s="2" t="str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D</v>
      </c>
      <c r="B44" s="10" t="str">
        <f t="shared" si="3"/>
        <v>43441D</v>
      </c>
      <c r="C44" s="55">
        <v>43441</v>
      </c>
      <c r="D44" s="39" t="s">
        <v>63</v>
      </c>
      <c r="E44" s="39">
        <v>1</v>
      </c>
      <c r="F44" s="39">
        <v>6.7</v>
      </c>
      <c r="G44" s="39"/>
      <c r="H44" s="8">
        <f t="shared" si="2"/>
        <v>6.7</v>
      </c>
      <c r="I44" s="39" t="s">
        <v>117</v>
      </c>
    </row>
    <row r="45" spans="1:9" x14ac:dyDescent="0.35">
      <c r="A45" s="2" t="str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G</v>
      </c>
      <c r="B45" s="10" t="str">
        <f t="shared" si="3"/>
        <v>43441G</v>
      </c>
      <c r="C45" s="55">
        <v>43441</v>
      </c>
      <c r="D45" s="39" t="s">
        <v>95</v>
      </c>
      <c r="E45" s="39">
        <v>1</v>
      </c>
      <c r="F45" s="39">
        <v>1.6</v>
      </c>
      <c r="G45" s="39"/>
      <c r="H45" s="8">
        <f t="shared" si="2"/>
        <v>1.6</v>
      </c>
      <c r="I45" s="39" t="s">
        <v>117</v>
      </c>
    </row>
    <row r="46" spans="1:9" x14ac:dyDescent="0.35">
      <c r="A46" s="2" t="str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H</v>
      </c>
      <c r="B46" s="10" t="str">
        <f t="shared" si="3"/>
        <v>43441H</v>
      </c>
      <c r="C46" s="55">
        <v>43441</v>
      </c>
      <c r="D46" s="39" t="s">
        <v>97</v>
      </c>
      <c r="E46" s="39">
        <v>20</v>
      </c>
      <c r="F46" s="39">
        <v>3.8</v>
      </c>
      <c r="G46" s="39"/>
      <c r="H46" s="8">
        <f t="shared" si="2"/>
        <v>76</v>
      </c>
      <c r="I46" s="39" t="s">
        <v>117</v>
      </c>
    </row>
    <row r="47" spans="1:9" x14ac:dyDescent="0.35">
      <c r="A47" s="2" t="str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I</v>
      </c>
      <c r="B47" s="10" t="str">
        <f t="shared" si="3"/>
        <v>43441I</v>
      </c>
      <c r="C47" s="55">
        <v>43441</v>
      </c>
      <c r="D47" s="39" t="s">
        <v>98</v>
      </c>
      <c r="E47" s="39">
        <v>20</v>
      </c>
      <c r="F47" s="39">
        <v>3.3</v>
      </c>
      <c r="G47" s="39"/>
      <c r="H47" s="8">
        <f t="shared" si="2"/>
        <v>66</v>
      </c>
      <c r="I47" s="39" t="s">
        <v>117</v>
      </c>
    </row>
    <row r="48" spans="1:9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B</v>
      </c>
      <c r="B48" s="10" t="str">
        <f t="shared" si="3"/>
        <v>43447B</v>
      </c>
      <c r="C48" s="55">
        <v>43447</v>
      </c>
      <c r="D48" s="39" t="s">
        <v>77</v>
      </c>
      <c r="E48" s="39">
        <v>2</v>
      </c>
      <c r="F48" s="39">
        <v>5.9</v>
      </c>
      <c r="G48" s="39"/>
      <c r="H48" s="8">
        <f t="shared" si="2"/>
        <v>11.8</v>
      </c>
      <c r="I48" s="39" t="s">
        <v>116</v>
      </c>
    </row>
    <row r="49" spans="1:9" x14ac:dyDescent="0.35">
      <c r="A49" s="2" t="str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G</v>
      </c>
      <c r="B49" s="10" t="str">
        <f t="shared" si="3"/>
        <v>43447G</v>
      </c>
      <c r="C49" s="55">
        <v>43447</v>
      </c>
      <c r="D49" s="39" t="s">
        <v>95</v>
      </c>
      <c r="E49" s="39">
        <v>1</v>
      </c>
      <c r="F49" s="39">
        <v>1.8</v>
      </c>
      <c r="G49" s="39"/>
      <c r="H49" s="8">
        <f t="shared" si="2"/>
        <v>1.8</v>
      </c>
      <c r="I49" s="39" t="s">
        <v>116</v>
      </c>
    </row>
    <row r="50" spans="1:9" x14ac:dyDescent="0.35">
      <c r="A50" s="2" t="str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I</v>
      </c>
      <c r="B50" s="10" t="str">
        <f t="shared" si="3"/>
        <v>43447I</v>
      </c>
      <c r="C50" s="55">
        <v>43447</v>
      </c>
      <c r="D50" s="39" t="s">
        <v>98</v>
      </c>
      <c r="E50" s="39">
        <v>1</v>
      </c>
      <c r="F50" s="39">
        <v>7.2</v>
      </c>
      <c r="G50" s="39"/>
      <c r="H50" s="8">
        <f t="shared" si="2"/>
        <v>7.2</v>
      </c>
      <c r="I50" s="39" t="s">
        <v>116</v>
      </c>
    </row>
    <row r="51" spans="1:9" x14ac:dyDescent="0.35">
      <c r="A51" s="2" t="str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B</v>
      </c>
      <c r="B51" s="10" t="str">
        <f t="shared" si="3"/>
        <v>43454B</v>
      </c>
      <c r="C51" s="55">
        <v>43454</v>
      </c>
      <c r="D51" s="39" t="s">
        <v>77</v>
      </c>
      <c r="E51" s="39">
        <v>10</v>
      </c>
      <c r="F51" s="39">
        <v>77</v>
      </c>
      <c r="G51" s="39"/>
      <c r="H51" s="8">
        <f t="shared" si="2"/>
        <v>770</v>
      </c>
      <c r="I51" s="39" t="s">
        <v>121</v>
      </c>
    </row>
    <row r="52" spans="1:9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G</v>
      </c>
      <c r="B52" s="10" t="str">
        <f t="shared" si="3"/>
        <v>43454G</v>
      </c>
      <c r="C52" s="55">
        <v>43454</v>
      </c>
      <c r="D52" s="39" t="s">
        <v>95</v>
      </c>
      <c r="E52" s="39">
        <v>1</v>
      </c>
      <c r="F52" s="39">
        <v>39</v>
      </c>
      <c r="G52" s="39"/>
      <c r="H52" s="8">
        <f t="shared" si="2"/>
        <v>39</v>
      </c>
      <c r="I52" s="39" t="s">
        <v>121</v>
      </c>
    </row>
    <row r="53" spans="1:9" x14ac:dyDescent="0.35">
      <c r="A53" s="2" t="str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I</v>
      </c>
      <c r="B53" s="10" t="str">
        <f t="shared" si="3"/>
        <v>43454I</v>
      </c>
      <c r="C53" s="55">
        <v>43454</v>
      </c>
      <c r="D53" s="39" t="s">
        <v>98</v>
      </c>
      <c r="E53" s="39">
        <v>10</v>
      </c>
      <c r="F53" s="39">
        <v>63</v>
      </c>
      <c r="G53" s="39"/>
      <c r="H53" s="8">
        <f t="shared" si="2"/>
        <v>630</v>
      </c>
      <c r="I53" s="39" t="s">
        <v>121</v>
      </c>
    </row>
    <row r="54" spans="1:9" x14ac:dyDescent="0.35">
      <c r="A54" s="2" t="str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B</v>
      </c>
      <c r="B54" s="10" t="str">
        <f t="shared" si="3"/>
        <v>43472B</v>
      </c>
      <c r="C54" s="55">
        <v>43472</v>
      </c>
      <c r="D54" s="39" t="s">
        <v>77</v>
      </c>
      <c r="E54" s="39">
        <v>2</v>
      </c>
      <c r="F54" s="39">
        <v>8.5</v>
      </c>
      <c r="G54" s="39"/>
      <c r="H54" s="8">
        <f t="shared" si="2"/>
        <v>17</v>
      </c>
      <c r="I54" s="39" t="s">
        <v>117</v>
      </c>
    </row>
    <row r="55" spans="1:9" x14ac:dyDescent="0.35">
      <c r="A55" s="2" t="str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I</v>
      </c>
      <c r="B55" s="10" t="str">
        <f t="shared" si="3"/>
        <v>43472I</v>
      </c>
      <c r="C55" s="55">
        <v>43472</v>
      </c>
      <c r="D55" s="39" t="s">
        <v>98</v>
      </c>
      <c r="E55" s="39">
        <v>10</v>
      </c>
      <c r="F55" s="39">
        <v>1.1000000000000001</v>
      </c>
      <c r="G55" s="39"/>
      <c r="H55" s="8">
        <f t="shared" si="2"/>
        <v>11</v>
      </c>
      <c r="I55" s="39" t="s">
        <v>117</v>
      </c>
    </row>
    <row r="56" spans="1:9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G</v>
      </c>
      <c r="B56" s="10" t="str">
        <f t="shared" si="3"/>
        <v>43472G</v>
      </c>
      <c r="C56" s="55">
        <v>43472</v>
      </c>
      <c r="D56" s="39" t="s">
        <v>95</v>
      </c>
      <c r="E56" s="39">
        <v>1</v>
      </c>
      <c r="F56" s="39">
        <v>4.5</v>
      </c>
      <c r="G56" s="39"/>
      <c r="H56" s="8">
        <f t="shared" si="2"/>
        <v>4.5</v>
      </c>
      <c r="I56" s="39" t="s">
        <v>117</v>
      </c>
    </row>
    <row r="57" spans="1:9" x14ac:dyDescent="0.35">
      <c r="A57" s="2" t="str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B</v>
      </c>
      <c r="B57" s="10" t="str">
        <f t="shared" si="3"/>
        <v>43474B</v>
      </c>
      <c r="C57" s="55">
        <v>43474</v>
      </c>
      <c r="D57" s="39" t="s">
        <v>77</v>
      </c>
      <c r="E57" s="39">
        <v>3</v>
      </c>
      <c r="F57" s="39">
        <v>13.4</v>
      </c>
      <c r="G57" s="39"/>
      <c r="H57" s="8">
        <f t="shared" si="2"/>
        <v>40.200000000000003</v>
      </c>
      <c r="I57" s="39" t="s">
        <v>117</v>
      </c>
    </row>
    <row r="58" spans="1:9" x14ac:dyDescent="0.35">
      <c r="A58" s="2" t="str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C</v>
      </c>
      <c r="B58" s="10" t="str">
        <f t="shared" si="3"/>
        <v>43474C</v>
      </c>
      <c r="C58" s="55">
        <v>43474</v>
      </c>
      <c r="D58" s="39" t="s">
        <v>96</v>
      </c>
      <c r="E58" s="39">
        <v>3</v>
      </c>
      <c r="F58" s="39">
        <v>20.5</v>
      </c>
      <c r="G58" s="39"/>
      <c r="H58" s="8">
        <f t="shared" si="2"/>
        <v>61.5</v>
      </c>
      <c r="I58" s="39" t="s">
        <v>117</v>
      </c>
    </row>
    <row r="59" spans="1:9" x14ac:dyDescent="0.35">
      <c r="A59" s="2" t="str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D</v>
      </c>
      <c r="B59" s="10" t="str">
        <f t="shared" si="3"/>
        <v>43474D</v>
      </c>
      <c r="C59" s="55">
        <v>43474</v>
      </c>
      <c r="D59" s="39" t="s">
        <v>63</v>
      </c>
      <c r="E59" s="39">
        <v>1</v>
      </c>
      <c r="F59" s="39">
        <v>34</v>
      </c>
      <c r="G59" s="39"/>
      <c r="H59" s="8">
        <f t="shared" si="2"/>
        <v>34</v>
      </c>
      <c r="I59" s="39" t="s">
        <v>117</v>
      </c>
    </row>
    <row r="60" spans="1:9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E</v>
      </c>
      <c r="B60" s="10" t="str">
        <f t="shared" si="3"/>
        <v>43474E</v>
      </c>
      <c r="C60" s="55">
        <v>43474</v>
      </c>
      <c r="D60" s="39" t="s">
        <v>159</v>
      </c>
      <c r="E60" s="39">
        <v>1</v>
      </c>
      <c r="F60" s="39">
        <v>4.9000000000000004</v>
      </c>
      <c r="G60" s="39"/>
      <c r="H60" s="8">
        <f t="shared" si="2"/>
        <v>4.9000000000000004</v>
      </c>
      <c r="I60" s="39" t="s">
        <v>117</v>
      </c>
    </row>
    <row r="61" spans="1:9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G</v>
      </c>
      <c r="B61" s="10" t="str">
        <f t="shared" si="3"/>
        <v>43474G</v>
      </c>
      <c r="C61" s="55">
        <v>43474</v>
      </c>
      <c r="D61" s="39" t="s">
        <v>95</v>
      </c>
      <c r="E61" s="39">
        <v>1</v>
      </c>
      <c r="F61" s="39">
        <v>2.4</v>
      </c>
      <c r="G61" s="39"/>
      <c r="H61" s="8">
        <f t="shared" si="2"/>
        <v>2.4</v>
      </c>
      <c r="I61" s="39" t="s">
        <v>117</v>
      </c>
    </row>
    <row r="62" spans="1:9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H</v>
      </c>
      <c r="B62" s="10" t="str">
        <f t="shared" si="3"/>
        <v>43474H</v>
      </c>
      <c r="C62" s="55">
        <v>43474</v>
      </c>
      <c r="D62" s="39" t="s">
        <v>97</v>
      </c>
      <c r="E62" s="39">
        <v>20</v>
      </c>
      <c r="F62" s="39">
        <v>2.6</v>
      </c>
      <c r="G62" s="39"/>
      <c r="H62" s="8">
        <f t="shared" si="2"/>
        <v>52</v>
      </c>
      <c r="I62" s="39" t="s">
        <v>117</v>
      </c>
    </row>
    <row r="63" spans="1:9" x14ac:dyDescent="0.35">
      <c r="A63" s="2" t="str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I</v>
      </c>
      <c r="B63" s="10" t="str">
        <f t="shared" si="3"/>
        <v>43474I</v>
      </c>
      <c r="C63" s="55">
        <v>43474</v>
      </c>
      <c r="D63" s="39" t="s">
        <v>98</v>
      </c>
      <c r="E63" s="39">
        <v>20</v>
      </c>
      <c r="F63" s="39">
        <v>2.8</v>
      </c>
      <c r="G63" s="39"/>
      <c r="H63" s="8">
        <f t="shared" si="2"/>
        <v>56</v>
      </c>
      <c r="I63" s="39" t="s">
        <v>117</v>
      </c>
    </row>
    <row r="64" spans="1:9" x14ac:dyDescent="0.35">
      <c r="A64" s="2" t="str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B</v>
      </c>
      <c r="B64" s="10" t="str">
        <f t="shared" si="3"/>
        <v>43479B</v>
      </c>
      <c r="C64" s="55">
        <v>43479</v>
      </c>
      <c r="D64" s="39" t="s">
        <v>77</v>
      </c>
      <c r="E64" s="39">
        <v>3</v>
      </c>
      <c r="F64" s="39">
        <v>8.1</v>
      </c>
      <c r="G64" s="39"/>
      <c r="H64" s="8">
        <f t="shared" si="2"/>
        <v>24.299999999999997</v>
      </c>
      <c r="I64" s="39" t="s">
        <v>117</v>
      </c>
    </row>
    <row r="65" spans="1:9" x14ac:dyDescent="0.35">
      <c r="A65" s="2" t="str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G</v>
      </c>
      <c r="B65" s="10" t="str">
        <f t="shared" si="3"/>
        <v>43479G</v>
      </c>
      <c r="C65" s="55">
        <v>43479</v>
      </c>
      <c r="D65" s="39" t="s">
        <v>95</v>
      </c>
      <c r="E65" s="39">
        <v>1</v>
      </c>
      <c r="F65" s="39">
        <v>1.8</v>
      </c>
      <c r="G65" s="39"/>
      <c r="H65" s="8">
        <f t="shared" si="2"/>
        <v>1.8</v>
      </c>
      <c r="I65" s="39" t="s">
        <v>117</v>
      </c>
    </row>
    <row r="66" spans="1:9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I</v>
      </c>
      <c r="B66" s="10" t="str">
        <f t="shared" si="3"/>
        <v>43479I</v>
      </c>
      <c r="C66" s="55">
        <v>43479</v>
      </c>
      <c r="D66" s="39" t="s">
        <v>98</v>
      </c>
      <c r="E66" s="39">
        <v>20</v>
      </c>
      <c r="F66" s="39">
        <v>0.5</v>
      </c>
      <c r="G66" s="39"/>
      <c r="H66" s="8">
        <f t="shared" si="2"/>
        <v>10</v>
      </c>
      <c r="I66" s="39" t="s">
        <v>117</v>
      </c>
    </row>
    <row r="67" spans="1:9" x14ac:dyDescent="0.35">
      <c r="A67" s="2" t="str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B</v>
      </c>
      <c r="B67" s="10" t="str">
        <f t="shared" si="3"/>
        <v>43481B</v>
      </c>
      <c r="C67" s="55">
        <v>43481</v>
      </c>
      <c r="D67" s="39" t="s">
        <v>77</v>
      </c>
      <c r="E67" s="39">
        <v>3</v>
      </c>
      <c r="F67" s="39">
        <v>6.4</v>
      </c>
      <c r="G67" s="39"/>
      <c r="H67" s="8">
        <f t="shared" si="2"/>
        <v>19.200000000000003</v>
      </c>
      <c r="I67" s="39" t="s">
        <v>119</v>
      </c>
    </row>
    <row r="68" spans="1:9" x14ac:dyDescent="0.35">
      <c r="A68" s="2" t="str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G</v>
      </c>
      <c r="B68" s="10" t="str">
        <f t="shared" si="3"/>
        <v>43481G</v>
      </c>
      <c r="C68" s="55">
        <v>43481</v>
      </c>
      <c r="D68" s="39" t="s">
        <v>95</v>
      </c>
      <c r="E68" s="39">
        <v>1</v>
      </c>
      <c r="F68" s="39">
        <v>1.9</v>
      </c>
      <c r="G68" s="39"/>
      <c r="H68" s="8">
        <f t="shared" si="2"/>
        <v>1.9</v>
      </c>
      <c r="I68" s="39" t="s">
        <v>119</v>
      </c>
    </row>
    <row r="69" spans="1:9" x14ac:dyDescent="0.35">
      <c r="A69" s="2" t="str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I</v>
      </c>
      <c r="B69" s="10" t="str">
        <f t="shared" si="3"/>
        <v>43481I</v>
      </c>
      <c r="C69" s="55">
        <v>43481</v>
      </c>
      <c r="D69" s="39" t="s">
        <v>98</v>
      </c>
      <c r="E69" s="39">
        <v>20</v>
      </c>
      <c r="F69" s="39">
        <v>0.8</v>
      </c>
      <c r="G69" s="39"/>
      <c r="H69" s="8">
        <f t="shared" si="2"/>
        <v>16</v>
      </c>
      <c r="I69" s="39" t="s">
        <v>119</v>
      </c>
    </row>
    <row r="70" spans="1:9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B</v>
      </c>
      <c r="B70" s="10" t="str">
        <f t="shared" ref="B70:B84" si="4">+CONCATENATE(C70,A70)</f>
        <v>43487B</v>
      </c>
      <c r="C70" s="55">
        <v>43487</v>
      </c>
      <c r="D70" s="39" t="s">
        <v>77</v>
      </c>
      <c r="E70" s="39">
        <v>3</v>
      </c>
      <c r="F70" s="39">
        <v>12.7</v>
      </c>
      <c r="G70" s="39"/>
      <c r="H70" s="8">
        <f t="shared" si="2"/>
        <v>38.099999999999994</v>
      </c>
      <c r="I70" s="39" t="s">
        <v>164</v>
      </c>
    </row>
    <row r="71" spans="1:9" x14ac:dyDescent="0.35">
      <c r="A71" s="2" t="str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C</v>
      </c>
      <c r="B71" s="10" t="str">
        <f t="shared" si="4"/>
        <v>43487C</v>
      </c>
      <c r="C71" s="55">
        <v>43487</v>
      </c>
      <c r="D71" s="39" t="s">
        <v>96</v>
      </c>
      <c r="E71" s="39">
        <v>1</v>
      </c>
      <c r="F71" s="39">
        <v>16.100000000000001</v>
      </c>
      <c r="G71" s="39"/>
      <c r="H71" s="8">
        <f t="shared" si="2"/>
        <v>16.100000000000001</v>
      </c>
      <c r="I71" s="39" t="s">
        <v>164</v>
      </c>
    </row>
    <row r="72" spans="1:9" x14ac:dyDescent="0.35">
      <c r="A72" s="2" t="str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D</v>
      </c>
      <c r="B72" s="10" t="str">
        <f t="shared" si="4"/>
        <v>43487D</v>
      </c>
      <c r="C72" s="55">
        <v>43487</v>
      </c>
      <c r="D72" s="39" t="s">
        <v>63</v>
      </c>
      <c r="E72" s="39">
        <v>1</v>
      </c>
      <c r="F72" s="39">
        <v>11.1</v>
      </c>
      <c r="G72" s="39"/>
      <c r="H72" s="8">
        <f t="shared" si="2"/>
        <v>11.1</v>
      </c>
      <c r="I72" s="39" t="s">
        <v>164</v>
      </c>
    </row>
    <row r="73" spans="1:9" x14ac:dyDescent="0.35">
      <c r="A73" s="2" t="str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E</v>
      </c>
      <c r="B73" s="10" t="str">
        <f t="shared" si="4"/>
        <v>43487E</v>
      </c>
      <c r="C73" s="55">
        <v>43487</v>
      </c>
      <c r="D73" s="39" t="s">
        <v>159</v>
      </c>
      <c r="E73" s="39">
        <v>1</v>
      </c>
      <c r="F73" s="39">
        <v>5.5</v>
      </c>
      <c r="G73" s="39"/>
      <c r="H73" s="8">
        <f t="shared" ref="H73:H84" si="5">F73*E73</f>
        <v>5.5</v>
      </c>
      <c r="I73" s="39" t="s">
        <v>164</v>
      </c>
    </row>
    <row r="74" spans="1:9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H</v>
      </c>
      <c r="B74" s="10" t="str">
        <f t="shared" si="4"/>
        <v>43487H</v>
      </c>
      <c r="C74" s="55">
        <v>43487</v>
      </c>
      <c r="D74" s="39" t="s">
        <v>97</v>
      </c>
      <c r="E74" s="39">
        <v>10</v>
      </c>
      <c r="F74" s="39">
        <v>0.6</v>
      </c>
      <c r="G74" s="39"/>
      <c r="H74" s="8">
        <f t="shared" si="5"/>
        <v>6</v>
      </c>
      <c r="I74" s="39" t="s">
        <v>164</v>
      </c>
    </row>
    <row r="75" spans="1:9" x14ac:dyDescent="0.35">
      <c r="A75" s="2" t="str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I</v>
      </c>
      <c r="B75" s="10" t="str">
        <f t="shared" si="4"/>
        <v>43487I</v>
      </c>
      <c r="C75" s="55">
        <v>43487</v>
      </c>
      <c r="D75" s="39" t="s">
        <v>98</v>
      </c>
      <c r="E75" s="39">
        <v>10</v>
      </c>
      <c r="F75" s="39">
        <v>2.2999999999999998</v>
      </c>
      <c r="G75" s="39"/>
      <c r="H75" s="8">
        <f t="shared" si="5"/>
        <v>23</v>
      </c>
      <c r="I75" s="39" t="s">
        <v>164</v>
      </c>
    </row>
    <row r="76" spans="1:9" x14ac:dyDescent="0.35">
      <c r="A76" s="2" t="str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B</v>
      </c>
      <c r="B76" s="10" t="str">
        <f t="shared" si="4"/>
        <v>43496B</v>
      </c>
      <c r="C76" s="55">
        <v>43496</v>
      </c>
      <c r="D76" s="39" t="s">
        <v>77</v>
      </c>
      <c r="E76" s="39">
        <v>3</v>
      </c>
      <c r="F76" s="39">
        <v>13.3</v>
      </c>
      <c r="G76" s="39"/>
      <c r="H76" s="8">
        <f t="shared" si="5"/>
        <v>39.900000000000006</v>
      </c>
      <c r="I76" s="39" t="s">
        <v>164</v>
      </c>
    </row>
    <row r="77" spans="1:9" x14ac:dyDescent="0.35">
      <c r="A77" s="2" t="str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G</v>
      </c>
      <c r="B77" s="10" t="str">
        <f t="shared" si="4"/>
        <v>43496G</v>
      </c>
      <c r="C77" s="55">
        <v>43496</v>
      </c>
      <c r="D77" s="39" t="s">
        <v>95</v>
      </c>
      <c r="E77" s="39">
        <v>1</v>
      </c>
      <c r="F77" s="39">
        <v>3.1</v>
      </c>
      <c r="G77" s="39"/>
      <c r="H77" s="8">
        <f t="shared" si="5"/>
        <v>3.1</v>
      </c>
      <c r="I77" s="39" t="s">
        <v>164</v>
      </c>
    </row>
    <row r="78" spans="1:9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I</v>
      </c>
      <c r="B78" s="10" t="str">
        <f t="shared" si="4"/>
        <v>43496I</v>
      </c>
      <c r="C78" s="55">
        <v>43496</v>
      </c>
      <c r="D78" s="39" t="s">
        <v>98</v>
      </c>
      <c r="E78" s="39">
        <v>10</v>
      </c>
      <c r="F78" s="39">
        <v>6.4</v>
      </c>
      <c r="G78" s="39"/>
      <c r="H78" s="8">
        <f t="shared" si="5"/>
        <v>64</v>
      </c>
      <c r="I78" s="39" t="s">
        <v>164</v>
      </c>
    </row>
    <row r="79" spans="1:9" x14ac:dyDescent="0.35">
      <c r="A79" s="2" t="str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B</v>
      </c>
      <c r="B79" s="10" t="str">
        <f t="shared" si="4"/>
        <v>43502B</v>
      </c>
      <c r="C79" s="55">
        <v>43502</v>
      </c>
      <c r="D79" s="39" t="s">
        <v>77</v>
      </c>
      <c r="E79" s="39">
        <v>3</v>
      </c>
      <c r="F79" s="39">
        <v>8.1999999999999993</v>
      </c>
      <c r="G79" s="39"/>
      <c r="H79" s="8">
        <f t="shared" si="5"/>
        <v>24.599999999999998</v>
      </c>
      <c r="I79" s="39" t="s">
        <v>164</v>
      </c>
    </row>
    <row r="80" spans="1:9" x14ac:dyDescent="0.35">
      <c r="A80" s="2" t="str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C</v>
      </c>
      <c r="B80" s="10" t="str">
        <f t="shared" si="4"/>
        <v>43502C</v>
      </c>
      <c r="C80" s="55">
        <v>43502</v>
      </c>
      <c r="D80" s="39" t="s">
        <v>96</v>
      </c>
      <c r="E80" s="39">
        <v>5</v>
      </c>
      <c r="F80" s="39">
        <v>18.2</v>
      </c>
      <c r="G80" s="39"/>
      <c r="H80" s="8">
        <f t="shared" si="5"/>
        <v>91</v>
      </c>
      <c r="I80" s="39" t="s">
        <v>164</v>
      </c>
    </row>
    <row r="81" spans="1:9" x14ac:dyDescent="0.35">
      <c r="A81" s="2" t="str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D</v>
      </c>
      <c r="B81" s="10" t="str">
        <f t="shared" si="4"/>
        <v>43502D</v>
      </c>
      <c r="C81" s="55">
        <v>43502</v>
      </c>
      <c r="D81" s="39" t="s">
        <v>63</v>
      </c>
      <c r="E81" s="39">
        <v>3</v>
      </c>
      <c r="F81" s="39">
        <v>14.4</v>
      </c>
      <c r="G81" s="39"/>
      <c r="H81" s="8">
        <f t="shared" si="5"/>
        <v>43.2</v>
      </c>
      <c r="I81" s="39" t="s">
        <v>164</v>
      </c>
    </row>
    <row r="82" spans="1:9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E</v>
      </c>
      <c r="B82" s="10" t="str">
        <f t="shared" si="4"/>
        <v>43502E</v>
      </c>
      <c r="C82" s="55">
        <v>43502</v>
      </c>
      <c r="D82" s="39" t="s">
        <v>159</v>
      </c>
      <c r="E82" s="39">
        <v>1</v>
      </c>
      <c r="F82" s="39">
        <v>8</v>
      </c>
      <c r="G82" s="39"/>
      <c r="H82" s="8">
        <f t="shared" si="5"/>
        <v>8</v>
      </c>
      <c r="I82" s="39" t="s">
        <v>164</v>
      </c>
    </row>
    <row r="83" spans="1:9" x14ac:dyDescent="0.35">
      <c r="A83" s="2" t="str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G</v>
      </c>
      <c r="B83" s="10" t="str">
        <f t="shared" si="4"/>
        <v>43502G</v>
      </c>
      <c r="C83" s="55">
        <v>43502</v>
      </c>
      <c r="D83" s="39" t="s">
        <v>95</v>
      </c>
      <c r="E83" s="39">
        <v>1</v>
      </c>
      <c r="F83" s="39">
        <v>2.5</v>
      </c>
      <c r="G83" s="39"/>
      <c r="H83" s="8">
        <f t="shared" si="5"/>
        <v>2.5</v>
      </c>
      <c r="I83" s="39" t="s">
        <v>164</v>
      </c>
    </row>
    <row r="84" spans="1:9" x14ac:dyDescent="0.35">
      <c r="A84" s="2" t="str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H</v>
      </c>
      <c r="B84" s="10" t="str">
        <f t="shared" si="4"/>
        <v>43502H</v>
      </c>
      <c r="C84" s="55">
        <v>43502</v>
      </c>
      <c r="D84" s="39" t="s">
        <v>97</v>
      </c>
      <c r="E84" s="39">
        <v>10</v>
      </c>
      <c r="F84" s="39">
        <v>0.5</v>
      </c>
      <c r="G84" s="39"/>
      <c r="H84" s="8">
        <f t="shared" si="5"/>
        <v>5</v>
      </c>
      <c r="I84" s="39" t="s">
        <v>164</v>
      </c>
    </row>
    <row r="85" spans="1:9" x14ac:dyDescent="0.35">
      <c r="A85" s="2" t="str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B</v>
      </c>
      <c r="B85" s="10" t="str">
        <f t="shared" ref="B85:B102" si="6">+CONCATENATE(C85,A85)</f>
        <v>43510B</v>
      </c>
      <c r="C85" s="55">
        <v>43510</v>
      </c>
      <c r="D85" s="39" t="s">
        <v>77</v>
      </c>
      <c r="E85" s="39">
        <v>3</v>
      </c>
      <c r="F85" s="39">
        <v>33</v>
      </c>
      <c r="G85" s="39"/>
      <c r="H85" s="8">
        <f t="shared" ref="H85:H102" si="7">F85*E85</f>
        <v>99</v>
      </c>
      <c r="I85" s="39" t="s">
        <v>164</v>
      </c>
    </row>
    <row r="86" spans="1:9" x14ac:dyDescent="0.35">
      <c r="A86" s="2" t="str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G</v>
      </c>
      <c r="B86" s="10" t="str">
        <f t="shared" si="6"/>
        <v>43510G</v>
      </c>
      <c r="C86" s="55">
        <v>43510</v>
      </c>
      <c r="D86" s="39" t="s">
        <v>95</v>
      </c>
      <c r="E86" s="39">
        <v>1</v>
      </c>
      <c r="F86" s="39">
        <v>2.6</v>
      </c>
      <c r="G86" s="39"/>
      <c r="H86" s="8">
        <f t="shared" si="7"/>
        <v>2.6</v>
      </c>
      <c r="I86" s="39" t="s">
        <v>164</v>
      </c>
    </row>
    <row r="87" spans="1:9" x14ac:dyDescent="0.35">
      <c r="A87" s="2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0</v>
      </c>
      <c r="B87" s="10" t="str">
        <f t="shared" si="6"/>
        <v>435150</v>
      </c>
      <c r="C87" s="55">
        <v>43515</v>
      </c>
      <c r="D87" s="39" t="s">
        <v>208</v>
      </c>
      <c r="E87" s="39">
        <v>10</v>
      </c>
      <c r="F87" s="39">
        <v>18.3</v>
      </c>
      <c r="G87" s="39"/>
      <c r="H87" s="8">
        <f t="shared" si="7"/>
        <v>183</v>
      </c>
      <c r="I87" s="39" t="s">
        <v>121</v>
      </c>
    </row>
    <row r="88" spans="1:9" x14ac:dyDescent="0.35">
      <c r="A88" s="2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0</v>
      </c>
      <c r="B88" s="10" t="str">
        <f t="shared" si="6"/>
        <v>435150</v>
      </c>
      <c r="C88" s="55">
        <v>43515</v>
      </c>
      <c r="D88" s="39" t="s">
        <v>209</v>
      </c>
      <c r="E88" s="39">
        <v>10</v>
      </c>
      <c r="F88" s="39">
        <v>6.4</v>
      </c>
      <c r="G88" s="39"/>
      <c r="H88" s="8">
        <f t="shared" si="7"/>
        <v>64</v>
      </c>
      <c r="I88" s="39" t="s">
        <v>121</v>
      </c>
    </row>
    <row r="89" spans="1:9" x14ac:dyDescent="0.35">
      <c r="A89" s="2" t="str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B</v>
      </c>
      <c r="B89" s="10" t="str">
        <f>+CONCATENATE(C89,A89)</f>
        <v>43516B</v>
      </c>
      <c r="C89" s="55">
        <v>43516</v>
      </c>
      <c r="D89" s="39" t="s">
        <v>77</v>
      </c>
      <c r="E89" s="39">
        <v>3</v>
      </c>
      <c r="F89" s="39">
        <v>18.8</v>
      </c>
      <c r="G89" s="39"/>
      <c r="H89" s="8">
        <f>F89*E89</f>
        <v>56.400000000000006</v>
      </c>
      <c r="I89" s="39" t="s">
        <v>164</v>
      </c>
    </row>
    <row r="90" spans="1:9" x14ac:dyDescent="0.35">
      <c r="A90" s="2" t="str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C</v>
      </c>
      <c r="B90" s="10" t="str">
        <f>+CONCATENATE(C90,A90)</f>
        <v>43516C</v>
      </c>
      <c r="C90" s="55">
        <v>43516</v>
      </c>
      <c r="D90" s="39" t="s">
        <v>96</v>
      </c>
      <c r="E90" s="39">
        <v>5</v>
      </c>
      <c r="F90" s="39">
        <v>13.8</v>
      </c>
      <c r="G90" s="39"/>
      <c r="H90" s="8">
        <f>F90*E90</f>
        <v>69</v>
      </c>
      <c r="I90" s="39" t="s">
        <v>164</v>
      </c>
    </row>
    <row r="91" spans="1:9" x14ac:dyDescent="0.35">
      <c r="A91" s="2" t="str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D</v>
      </c>
      <c r="B91" s="10" t="str">
        <f>+CONCATENATE(C91,A91)</f>
        <v>43516D</v>
      </c>
      <c r="C91" s="55">
        <v>43516</v>
      </c>
      <c r="D91" s="39" t="s">
        <v>63</v>
      </c>
      <c r="E91" s="39">
        <v>1</v>
      </c>
      <c r="F91" s="39">
        <v>17.399999999999999</v>
      </c>
      <c r="G91" s="39"/>
      <c r="H91" s="8">
        <f>F91*E91</f>
        <v>17.399999999999999</v>
      </c>
      <c r="I91" s="39" t="s">
        <v>164</v>
      </c>
    </row>
    <row r="92" spans="1:9" x14ac:dyDescent="0.35">
      <c r="A92" s="2" t="str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E</v>
      </c>
      <c r="B92" s="10" t="str">
        <f>+CONCATENATE(C92,A92)</f>
        <v>43516E</v>
      </c>
      <c r="C92" s="55">
        <v>43516</v>
      </c>
      <c r="D92" s="39" t="s">
        <v>159</v>
      </c>
      <c r="E92" s="39">
        <v>1</v>
      </c>
      <c r="F92" s="39">
        <v>8.5</v>
      </c>
      <c r="G92" s="39"/>
      <c r="H92" s="8">
        <f>F92*E92</f>
        <v>8.5</v>
      </c>
      <c r="I92" s="39" t="s">
        <v>164</v>
      </c>
    </row>
    <row r="93" spans="1:9" x14ac:dyDescent="0.35">
      <c r="A93" s="2" t="str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G</v>
      </c>
      <c r="B93" s="10" t="str">
        <f t="shared" si="6"/>
        <v>43516G</v>
      </c>
      <c r="C93" s="55">
        <v>43516</v>
      </c>
      <c r="D93" s="39" t="s">
        <v>95</v>
      </c>
      <c r="E93" s="39">
        <v>1</v>
      </c>
      <c r="F93" s="39">
        <v>3</v>
      </c>
      <c r="G93" s="39"/>
      <c r="H93" s="8">
        <f t="shared" si="7"/>
        <v>3</v>
      </c>
      <c r="I93" s="39" t="s">
        <v>164</v>
      </c>
    </row>
    <row r="94" spans="1:9" x14ac:dyDescent="0.35">
      <c r="A94" s="2" t="str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H</v>
      </c>
      <c r="B94" s="10" t="str">
        <f t="shared" si="6"/>
        <v>43516H</v>
      </c>
      <c r="C94" s="55">
        <v>43516</v>
      </c>
      <c r="D94" s="39" t="s">
        <v>97</v>
      </c>
      <c r="E94" s="39">
        <v>10</v>
      </c>
      <c r="F94" s="39">
        <v>16.7</v>
      </c>
      <c r="G94" s="39"/>
      <c r="H94" s="8">
        <f t="shared" si="7"/>
        <v>167</v>
      </c>
      <c r="I94" s="39" t="s">
        <v>164</v>
      </c>
    </row>
    <row r="95" spans="1:9" x14ac:dyDescent="0.35">
      <c r="A95" s="2" t="str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B</v>
      </c>
      <c r="B95" s="10" t="str">
        <f t="shared" si="6"/>
        <v>43523B</v>
      </c>
      <c r="C95" s="55">
        <v>43523</v>
      </c>
      <c r="D95" s="39" t="s">
        <v>77</v>
      </c>
      <c r="E95" s="39">
        <v>3</v>
      </c>
      <c r="F95" s="39">
        <v>31</v>
      </c>
      <c r="G95" s="39"/>
      <c r="H95" s="8">
        <f t="shared" si="7"/>
        <v>93</v>
      </c>
      <c r="I95" s="39" t="s">
        <v>164</v>
      </c>
    </row>
    <row r="96" spans="1:9" x14ac:dyDescent="0.35">
      <c r="A96" s="2" t="str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F</v>
      </c>
      <c r="B96" s="10" t="str">
        <f t="shared" si="6"/>
        <v>43523F</v>
      </c>
      <c r="C96" s="55">
        <v>43523</v>
      </c>
      <c r="D96" s="39" t="s">
        <v>94</v>
      </c>
      <c r="E96" s="39">
        <v>1</v>
      </c>
      <c r="F96" s="39">
        <v>4.5999999999999996</v>
      </c>
      <c r="G96" s="39"/>
      <c r="H96" s="8">
        <f t="shared" si="7"/>
        <v>4.5999999999999996</v>
      </c>
      <c r="I96" s="39" t="s">
        <v>164</v>
      </c>
    </row>
    <row r="97" spans="1:9" x14ac:dyDescent="0.35">
      <c r="A97" s="2" t="str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I</v>
      </c>
      <c r="B97" s="10" t="str">
        <f>+CONCATENATE(C97,A97)</f>
        <v>43523I</v>
      </c>
      <c r="C97" s="55">
        <v>43523</v>
      </c>
      <c r="D97" s="39" t="s">
        <v>98</v>
      </c>
      <c r="E97" s="39">
        <v>10</v>
      </c>
      <c r="F97" s="39">
        <v>27.5</v>
      </c>
      <c r="G97" s="39"/>
      <c r="H97" s="8">
        <f>F97*E97</f>
        <v>275</v>
      </c>
      <c r="I97" s="39" t="s">
        <v>164</v>
      </c>
    </row>
    <row r="98" spans="1:9" x14ac:dyDescent="0.35">
      <c r="A98" s="2" t="str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B</v>
      </c>
      <c r="B98" s="10" t="str">
        <f>+CONCATENATE(C98,A98)</f>
        <v>43530B</v>
      </c>
      <c r="C98" s="55">
        <v>43530</v>
      </c>
      <c r="D98" s="39" t="s">
        <v>77</v>
      </c>
      <c r="E98" s="39">
        <v>3</v>
      </c>
      <c r="F98" s="39">
        <v>24.5</v>
      </c>
      <c r="G98" s="39"/>
      <c r="H98" s="8">
        <f>F98*E98</f>
        <v>73.5</v>
      </c>
      <c r="I98" s="39" t="s">
        <v>164</v>
      </c>
    </row>
    <row r="99" spans="1:9" x14ac:dyDescent="0.35">
      <c r="A99" s="2" t="str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C</v>
      </c>
      <c r="B99" s="10" t="str">
        <f>+CONCATENATE(C99,A99)</f>
        <v>43530C</v>
      </c>
      <c r="C99" s="55">
        <v>43530</v>
      </c>
      <c r="D99" s="39" t="s">
        <v>96</v>
      </c>
      <c r="E99" s="39">
        <v>2</v>
      </c>
      <c r="F99" s="39">
        <v>7</v>
      </c>
      <c r="G99" s="39"/>
      <c r="H99" s="8">
        <f>F99*E99</f>
        <v>14</v>
      </c>
      <c r="I99" s="39" t="s">
        <v>164</v>
      </c>
    </row>
    <row r="100" spans="1:9" x14ac:dyDescent="0.35">
      <c r="A100" s="2" t="str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D</v>
      </c>
      <c r="B100" s="10" t="str">
        <f>+CONCATENATE(C100,A100)</f>
        <v>43530D</v>
      </c>
      <c r="C100" s="55">
        <v>43530</v>
      </c>
      <c r="D100" s="39" t="s">
        <v>63</v>
      </c>
      <c r="E100" s="39">
        <v>2</v>
      </c>
      <c r="F100" s="39">
        <v>2.8</v>
      </c>
      <c r="G100" s="39"/>
      <c r="H100" s="8">
        <f>F100*E100</f>
        <v>5.6</v>
      </c>
      <c r="I100" s="39" t="s">
        <v>164</v>
      </c>
    </row>
    <row r="101" spans="1:9" x14ac:dyDescent="0.35">
      <c r="A101" s="2" t="str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F</v>
      </c>
      <c r="B101" s="10" t="str">
        <f t="shared" si="6"/>
        <v>43530F</v>
      </c>
      <c r="C101" s="55">
        <v>43530</v>
      </c>
      <c r="D101" s="39" t="s">
        <v>94</v>
      </c>
      <c r="E101" s="39">
        <v>2</v>
      </c>
      <c r="F101" s="39">
        <v>3</v>
      </c>
      <c r="G101" s="39"/>
      <c r="H101" s="8">
        <f t="shared" si="7"/>
        <v>6</v>
      </c>
      <c r="I101" s="39" t="s">
        <v>164</v>
      </c>
    </row>
    <row r="102" spans="1:9" x14ac:dyDescent="0.35">
      <c r="A102" s="2" t="str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H</v>
      </c>
      <c r="B102" s="10" t="str">
        <f t="shared" si="6"/>
        <v>43530H</v>
      </c>
      <c r="C102" s="55">
        <v>43530</v>
      </c>
      <c r="D102" s="39" t="s">
        <v>97</v>
      </c>
      <c r="E102" s="39">
        <v>2</v>
      </c>
      <c r="F102" s="39">
        <v>9.1999999999999993</v>
      </c>
      <c r="G102" s="39"/>
      <c r="H102" s="8">
        <f t="shared" si="7"/>
        <v>18.399999999999999</v>
      </c>
      <c r="I102" s="39" t="s">
        <v>164</v>
      </c>
    </row>
    <row r="103" spans="1:9" x14ac:dyDescent="0.35">
      <c r="A103" s="2" t="str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I</v>
      </c>
      <c r="B103" s="10" t="str">
        <f>+CONCATENATE(C103,A103)</f>
        <v>43530I</v>
      </c>
      <c r="C103" s="55">
        <v>43530</v>
      </c>
      <c r="D103" s="39" t="s">
        <v>98</v>
      </c>
      <c r="E103" s="39">
        <v>2</v>
      </c>
      <c r="F103" s="39">
        <v>19.5</v>
      </c>
      <c r="G103" s="39"/>
      <c r="H103" s="8">
        <f>F103*E103</f>
        <v>39</v>
      </c>
      <c r="I103" s="39" t="s">
        <v>164</v>
      </c>
    </row>
    <row r="104" spans="1:9" x14ac:dyDescent="0.35">
      <c r="A104" s="2" t="str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B</v>
      </c>
      <c r="B104" s="10" t="str">
        <f>+CONCATENATE(C104,A104)</f>
        <v>43537B</v>
      </c>
      <c r="C104" s="55">
        <v>43537</v>
      </c>
      <c r="D104" s="39" t="s">
        <v>77</v>
      </c>
      <c r="E104" s="39">
        <v>3</v>
      </c>
      <c r="F104" s="39">
        <v>25.5</v>
      </c>
      <c r="G104" s="39"/>
      <c r="H104" s="8">
        <f>F104*E104</f>
        <v>76.5</v>
      </c>
      <c r="I104" s="39" t="s">
        <v>164</v>
      </c>
    </row>
    <row r="105" spans="1:9" x14ac:dyDescent="0.35">
      <c r="A105" s="2" t="str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F</v>
      </c>
      <c r="B105" s="10" t="str">
        <f>+CONCATENATE(C105,A105)</f>
        <v>43537F</v>
      </c>
      <c r="C105" s="55">
        <v>43537</v>
      </c>
      <c r="D105" s="39" t="s">
        <v>94</v>
      </c>
      <c r="E105" s="39">
        <v>2</v>
      </c>
      <c r="F105" s="39">
        <v>2.5</v>
      </c>
      <c r="G105" s="39"/>
      <c r="H105" s="8">
        <f>F105*E105</f>
        <v>5</v>
      </c>
      <c r="I105" s="39" t="s">
        <v>164</v>
      </c>
    </row>
    <row r="106" spans="1:9" x14ac:dyDescent="0.35">
      <c r="A106" s="2" t="str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I</v>
      </c>
      <c r="B106" s="10" t="str">
        <f>+CONCATENATE(C106,A106)</f>
        <v>43537I</v>
      </c>
      <c r="C106" s="55">
        <v>43537</v>
      </c>
      <c r="D106" s="39" t="s">
        <v>98</v>
      </c>
      <c r="E106" s="39">
        <v>3</v>
      </c>
      <c r="F106" s="39">
        <v>10.3</v>
      </c>
      <c r="G106" s="39"/>
      <c r="H106" s="8">
        <f>F106*E106</f>
        <v>30.900000000000002</v>
      </c>
      <c r="I106" s="39" t="s">
        <v>164</v>
      </c>
    </row>
    <row r="107" spans="1:9" x14ac:dyDescent="0.35">
      <c r="A107" s="2" t="str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B</v>
      </c>
      <c r="B107" s="10" t="str">
        <f t="shared" ref="B107:B113" si="8">+CONCATENATE(C107,A107)</f>
        <v>43544B</v>
      </c>
      <c r="C107" s="55">
        <v>43544</v>
      </c>
      <c r="D107" s="39" t="s">
        <v>77</v>
      </c>
      <c r="E107" s="39">
        <v>3</v>
      </c>
      <c r="F107" s="39">
        <v>33.5</v>
      </c>
      <c r="G107" s="39"/>
      <c r="H107" s="8">
        <f t="shared" ref="H107:H113" si="9">F107*E107</f>
        <v>100.5</v>
      </c>
      <c r="I107" s="39" t="s">
        <v>164</v>
      </c>
    </row>
    <row r="108" spans="1:9" x14ac:dyDescent="0.35">
      <c r="A108" s="2" t="str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C</v>
      </c>
      <c r="B108" s="10" t="str">
        <f t="shared" si="8"/>
        <v>43544C</v>
      </c>
      <c r="C108" s="55">
        <v>43544</v>
      </c>
      <c r="D108" s="39" t="s">
        <v>96</v>
      </c>
      <c r="E108" s="39">
        <v>1</v>
      </c>
      <c r="F108" s="39">
        <v>18.5</v>
      </c>
      <c r="G108" s="39"/>
      <c r="H108" s="8">
        <f t="shared" si="9"/>
        <v>18.5</v>
      </c>
      <c r="I108" s="39" t="s">
        <v>164</v>
      </c>
    </row>
    <row r="109" spans="1:9" x14ac:dyDescent="0.35">
      <c r="A109" s="2" t="str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D</v>
      </c>
      <c r="B109" s="10" t="str">
        <f t="shared" si="8"/>
        <v>43544D</v>
      </c>
      <c r="C109" s="55">
        <v>43544</v>
      </c>
      <c r="D109" s="39" t="s">
        <v>63</v>
      </c>
      <c r="E109" s="39">
        <v>1</v>
      </c>
      <c r="F109" s="39">
        <v>11</v>
      </c>
      <c r="G109" s="39"/>
      <c r="H109" s="8">
        <f t="shared" si="9"/>
        <v>11</v>
      </c>
      <c r="I109" s="39" t="s">
        <v>164</v>
      </c>
    </row>
    <row r="110" spans="1:9" x14ac:dyDescent="0.35">
      <c r="A110" s="2" t="str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F</v>
      </c>
      <c r="B110" s="10" t="str">
        <f t="shared" si="8"/>
        <v>43544F</v>
      </c>
      <c r="C110" s="55">
        <v>43544</v>
      </c>
      <c r="D110" s="39" t="s">
        <v>94</v>
      </c>
      <c r="E110" s="39">
        <v>1</v>
      </c>
      <c r="F110" s="39">
        <v>6.9</v>
      </c>
      <c r="G110" s="39"/>
      <c r="H110" s="8">
        <f t="shared" si="9"/>
        <v>6.9</v>
      </c>
      <c r="I110" s="39" t="s">
        <v>164</v>
      </c>
    </row>
    <row r="111" spans="1:9" x14ac:dyDescent="0.35">
      <c r="A111" s="2" t="str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H</v>
      </c>
      <c r="B111" s="10" t="str">
        <f t="shared" si="8"/>
        <v>43544H</v>
      </c>
      <c r="C111" s="55">
        <v>43544</v>
      </c>
      <c r="D111" s="39" t="s">
        <v>97</v>
      </c>
      <c r="E111" s="39">
        <v>3</v>
      </c>
      <c r="F111" s="39">
        <v>9.4</v>
      </c>
      <c r="G111" s="39"/>
      <c r="H111" s="8">
        <f t="shared" si="9"/>
        <v>28.200000000000003</v>
      </c>
      <c r="I111" s="39" t="s">
        <v>164</v>
      </c>
    </row>
    <row r="112" spans="1:9" x14ac:dyDescent="0.35">
      <c r="A112" s="2" t="str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I</v>
      </c>
      <c r="B112" s="10" t="str">
        <f t="shared" si="8"/>
        <v>43544I</v>
      </c>
      <c r="C112" s="55">
        <v>43544</v>
      </c>
      <c r="D112" s="39" t="s">
        <v>98</v>
      </c>
      <c r="E112" s="39">
        <v>3</v>
      </c>
      <c r="F112" s="39">
        <v>11.6</v>
      </c>
      <c r="G112" s="39"/>
      <c r="H112" s="8">
        <f t="shared" si="9"/>
        <v>34.799999999999997</v>
      </c>
      <c r="I112" s="39" t="s">
        <v>164</v>
      </c>
    </row>
    <row r="113" spans="1:9" x14ac:dyDescent="0.35">
      <c r="A113" s="2" t="str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B</v>
      </c>
      <c r="B113" s="10" t="str">
        <f t="shared" si="8"/>
        <v>43551B</v>
      </c>
      <c r="C113" s="55">
        <v>43551</v>
      </c>
      <c r="D113" s="39" t="s">
        <v>77</v>
      </c>
      <c r="E113" s="39">
        <v>5</v>
      </c>
      <c r="F113" s="39">
        <v>20.5</v>
      </c>
      <c r="G113" s="39"/>
      <c r="H113" s="8">
        <f t="shared" si="9"/>
        <v>102.5</v>
      </c>
      <c r="I113" s="39" t="s">
        <v>164</v>
      </c>
    </row>
    <row r="114" spans="1:9" x14ac:dyDescent="0.35">
      <c r="A114" s="2" t="str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F</v>
      </c>
      <c r="B114" s="10" t="str">
        <f t="shared" ref="B114:B120" si="10">+CONCATENATE(C114,A114)</f>
        <v>43551F</v>
      </c>
      <c r="C114" s="55">
        <v>43551</v>
      </c>
      <c r="D114" s="39" t="s">
        <v>94</v>
      </c>
      <c r="E114" s="39">
        <v>1</v>
      </c>
      <c r="F114" s="39">
        <v>6</v>
      </c>
      <c r="G114" s="39"/>
      <c r="H114" s="8">
        <f t="shared" ref="H114:H120" si="11">F114*E114</f>
        <v>6</v>
      </c>
      <c r="I114" s="39" t="s">
        <v>164</v>
      </c>
    </row>
    <row r="115" spans="1:9" x14ac:dyDescent="0.35">
      <c r="A115" s="2" t="str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I</v>
      </c>
      <c r="B115" s="10" t="str">
        <f t="shared" si="10"/>
        <v>43551I</v>
      </c>
      <c r="C115" s="55">
        <v>43551</v>
      </c>
      <c r="D115" s="39" t="s">
        <v>98</v>
      </c>
      <c r="E115" s="39">
        <v>3</v>
      </c>
      <c r="F115" s="39">
        <v>5</v>
      </c>
      <c r="G115" s="39"/>
      <c r="H115" s="8">
        <f t="shared" si="11"/>
        <v>15</v>
      </c>
      <c r="I115" s="39" t="s">
        <v>164</v>
      </c>
    </row>
    <row r="116" spans="1:9" x14ac:dyDescent="0.35">
      <c r="A116" s="2" t="str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B</v>
      </c>
      <c r="B116" s="10" t="str">
        <f t="shared" si="10"/>
        <v>43558B</v>
      </c>
      <c r="C116" s="55">
        <v>43558</v>
      </c>
      <c r="D116" s="39" t="s">
        <v>77</v>
      </c>
      <c r="E116" s="39">
        <v>3</v>
      </c>
      <c r="F116" s="39">
        <v>15.8</v>
      </c>
      <c r="G116" s="39"/>
      <c r="H116" s="8">
        <f t="shared" si="11"/>
        <v>47.400000000000006</v>
      </c>
      <c r="I116" s="39" t="s">
        <v>164</v>
      </c>
    </row>
    <row r="117" spans="1:9" x14ac:dyDescent="0.35">
      <c r="A117" s="2" t="str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F</v>
      </c>
      <c r="B117" s="10" t="str">
        <f t="shared" si="10"/>
        <v>43558F</v>
      </c>
      <c r="C117" s="55">
        <v>43558</v>
      </c>
      <c r="D117" s="39" t="s">
        <v>94</v>
      </c>
      <c r="E117" s="39">
        <v>1</v>
      </c>
      <c r="F117" s="39">
        <v>8.4</v>
      </c>
      <c r="G117" s="39"/>
      <c r="H117" s="8">
        <f t="shared" si="11"/>
        <v>8.4</v>
      </c>
      <c r="I117" s="39" t="s">
        <v>164</v>
      </c>
    </row>
    <row r="118" spans="1:9" x14ac:dyDescent="0.35">
      <c r="A118" s="2" t="str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I</v>
      </c>
      <c r="B118" s="10" t="str">
        <f t="shared" si="10"/>
        <v>43558I</v>
      </c>
      <c r="C118" s="55">
        <v>43558</v>
      </c>
      <c r="D118" s="39" t="s">
        <v>98</v>
      </c>
      <c r="E118" s="39">
        <v>5</v>
      </c>
      <c r="F118" s="39">
        <v>30</v>
      </c>
      <c r="G118" s="39"/>
      <c r="H118" s="8">
        <f t="shared" si="11"/>
        <v>150</v>
      </c>
      <c r="I118" s="39" t="s">
        <v>164</v>
      </c>
    </row>
    <row r="119" spans="1:9" x14ac:dyDescent="0.35">
      <c r="A119" s="2" t="str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B</v>
      </c>
      <c r="B119" s="10" t="str">
        <f t="shared" si="10"/>
        <v>43565B</v>
      </c>
      <c r="C119" s="55">
        <v>43565</v>
      </c>
      <c r="D119" s="39" t="s">
        <v>77</v>
      </c>
      <c r="E119" s="39">
        <v>0</v>
      </c>
      <c r="F119" s="39">
        <v>23.5</v>
      </c>
      <c r="G119" s="39"/>
      <c r="H119" s="8">
        <f t="shared" si="11"/>
        <v>0</v>
      </c>
      <c r="I119" s="39" t="s">
        <v>164</v>
      </c>
    </row>
    <row r="120" spans="1:9" x14ac:dyDescent="0.35">
      <c r="A120" s="2" t="str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C</v>
      </c>
      <c r="B120" s="10" t="str">
        <f t="shared" si="10"/>
        <v>43565C</v>
      </c>
      <c r="C120" s="55">
        <v>43565</v>
      </c>
      <c r="D120" s="39" t="s">
        <v>96</v>
      </c>
      <c r="E120" s="39">
        <v>0</v>
      </c>
      <c r="F120" s="39">
        <v>17.600000000000001</v>
      </c>
      <c r="G120" s="39"/>
      <c r="H120" s="8">
        <f t="shared" si="11"/>
        <v>0</v>
      </c>
      <c r="I120" s="39" t="s">
        <v>164</v>
      </c>
    </row>
    <row r="121" spans="1:9" x14ac:dyDescent="0.35">
      <c r="A121" s="2" t="str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D</v>
      </c>
      <c r="B121" s="10" t="str">
        <f t="shared" ref="B121:B127" si="12">+CONCATENATE(C121,A121)</f>
        <v>43565D</v>
      </c>
      <c r="C121" s="55">
        <v>43565</v>
      </c>
      <c r="D121" s="39" t="s">
        <v>63</v>
      </c>
      <c r="E121" s="39">
        <v>0</v>
      </c>
      <c r="F121" s="39">
        <v>10.199999999999999</v>
      </c>
      <c r="G121" s="39"/>
      <c r="H121" s="8">
        <f t="shared" ref="H121:H127" si="13">F121*E121</f>
        <v>0</v>
      </c>
      <c r="I121" s="39" t="s">
        <v>164</v>
      </c>
    </row>
    <row r="122" spans="1:9" x14ac:dyDescent="0.35">
      <c r="A122" s="2" t="str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F</v>
      </c>
      <c r="B122" s="10" t="str">
        <f t="shared" si="12"/>
        <v>43565F</v>
      </c>
      <c r="C122" s="55">
        <v>43565</v>
      </c>
      <c r="D122" s="39" t="s">
        <v>94</v>
      </c>
      <c r="E122" s="39">
        <v>0</v>
      </c>
      <c r="F122" s="39">
        <v>7</v>
      </c>
      <c r="G122" s="39"/>
      <c r="H122" s="8">
        <f t="shared" si="13"/>
        <v>0</v>
      </c>
      <c r="I122" s="39" t="s">
        <v>164</v>
      </c>
    </row>
    <row r="123" spans="1:9" x14ac:dyDescent="0.35">
      <c r="A123" s="2" t="str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H</v>
      </c>
      <c r="B123" s="10" t="str">
        <f t="shared" si="12"/>
        <v>43565H</v>
      </c>
      <c r="C123" s="55">
        <v>43565</v>
      </c>
      <c r="D123" s="39" t="s">
        <v>97</v>
      </c>
      <c r="E123" s="39">
        <v>3</v>
      </c>
      <c r="F123" s="39">
        <v>10.9</v>
      </c>
      <c r="G123" s="39"/>
      <c r="H123" s="8">
        <f t="shared" si="13"/>
        <v>32.700000000000003</v>
      </c>
      <c r="I123" s="39" t="s">
        <v>164</v>
      </c>
    </row>
    <row r="124" spans="1:9" x14ac:dyDescent="0.35">
      <c r="A124" s="2" t="str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I</v>
      </c>
      <c r="B124" s="10" t="str">
        <f t="shared" si="12"/>
        <v>43565I</v>
      </c>
      <c r="C124" s="55">
        <v>43565</v>
      </c>
      <c r="D124" s="39" t="s">
        <v>98</v>
      </c>
      <c r="E124" s="39">
        <v>3</v>
      </c>
      <c r="F124" s="39">
        <v>12.9</v>
      </c>
      <c r="G124" s="39"/>
      <c r="H124" s="8">
        <f t="shared" si="13"/>
        <v>38.700000000000003</v>
      </c>
      <c r="I124" s="39" t="s">
        <v>164</v>
      </c>
    </row>
    <row r="125" spans="1:9" x14ac:dyDescent="0.35">
      <c r="A125" s="2" t="str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B</v>
      </c>
      <c r="B125" s="10" t="str">
        <f t="shared" si="12"/>
        <v>43572B</v>
      </c>
      <c r="C125" s="55">
        <v>43572</v>
      </c>
      <c r="D125" s="39" t="s">
        <v>77</v>
      </c>
      <c r="E125" s="39">
        <v>5</v>
      </c>
      <c r="F125" s="39">
        <v>23</v>
      </c>
      <c r="G125" s="39"/>
      <c r="H125" s="8">
        <f t="shared" si="13"/>
        <v>115</v>
      </c>
      <c r="I125" s="39" t="s">
        <v>164</v>
      </c>
    </row>
    <row r="126" spans="1:9" x14ac:dyDescent="0.35">
      <c r="A126" s="2" t="str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F</v>
      </c>
      <c r="B126" s="10" t="str">
        <f t="shared" si="12"/>
        <v>43572F</v>
      </c>
      <c r="C126" s="55">
        <v>43572</v>
      </c>
      <c r="D126" s="39" t="s">
        <v>94</v>
      </c>
      <c r="E126" s="39">
        <v>5</v>
      </c>
      <c r="F126" s="39">
        <v>8.8000000000000007</v>
      </c>
      <c r="G126" s="39"/>
      <c r="H126" s="8">
        <f t="shared" si="13"/>
        <v>44</v>
      </c>
      <c r="I126" s="39" t="s">
        <v>164</v>
      </c>
    </row>
    <row r="127" spans="1:9" x14ac:dyDescent="0.35">
      <c r="A127" s="2" t="str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I</v>
      </c>
      <c r="B127" s="10" t="str">
        <f t="shared" si="12"/>
        <v>43572I</v>
      </c>
      <c r="C127" s="55">
        <v>43572</v>
      </c>
      <c r="D127" s="39" t="s">
        <v>98</v>
      </c>
      <c r="E127" s="39">
        <v>3</v>
      </c>
      <c r="F127" s="39">
        <v>16.8</v>
      </c>
      <c r="G127" s="39"/>
      <c r="H127" s="8">
        <f t="shared" si="13"/>
        <v>50.400000000000006</v>
      </c>
      <c r="I127" s="39" t="s">
        <v>164</v>
      </c>
    </row>
    <row r="128" spans="1:9" x14ac:dyDescent="0.35">
      <c r="A128" s="2" t="str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B</v>
      </c>
      <c r="B128" s="10" t="str">
        <f t="shared" ref="B128:B134" si="14">+CONCATENATE(C128,A128)</f>
        <v>43586B</v>
      </c>
      <c r="C128" s="55">
        <v>43586</v>
      </c>
      <c r="D128" s="39" t="s">
        <v>77</v>
      </c>
      <c r="E128" s="39">
        <v>3</v>
      </c>
      <c r="F128" s="39">
        <v>29</v>
      </c>
      <c r="G128" s="39"/>
      <c r="H128" s="8">
        <f t="shared" ref="H128:H134" si="15">F128*E128</f>
        <v>87</v>
      </c>
      <c r="I128" s="39" t="s">
        <v>164</v>
      </c>
    </row>
    <row r="129" spans="1:9" x14ac:dyDescent="0.35">
      <c r="A129" s="2" t="str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F</v>
      </c>
      <c r="B129" s="10" t="str">
        <f t="shared" si="14"/>
        <v>43586F</v>
      </c>
      <c r="C129" s="55">
        <v>43586</v>
      </c>
      <c r="D129" s="39" t="s">
        <v>94</v>
      </c>
      <c r="E129" s="39">
        <v>0</v>
      </c>
      <c r="F129" s="39">
        <v>7.3</v>
      </c>
      <c r="G129" s="39"/>
      <c r="H129" s="8">
        <f t="shared" si="15"/>
        <v>0</v>
      </c>
      <c r="I129" s="39" t="s">
        <v>164</v>
      </c>
    </row>
    <row r="130" spans="1:9" x14ac:dyDescent="0.35">
      <c r="A130" s="2" t="str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I</v>
      </c>
      <c r="B130" s="10" t="str">
        <f t="shared" si="14"/>
        <v>43586I</v>
      </c>
      <c r="C130" s="55">
        <v>43586</v>
      </c>
      <c r="D130" s="39" t="s">
        <v>98</v>
      </c>
      <c r="E130" s="39">
        <v>3</v>
      </c>
      <c r="F130" s="39">
        <v>12.7</v>
      </c>
      <c r="G130" s="39"/>
      <c r="H130" s="8">
        <f t="shared" si="15"/>
        <v>38.099999999999994</v>
      </c>
      <c r="I130" s="39" t="s">
        <v>164</v>
      </c>
    </row>
    <row r="131" spans="1:9" x14ac:dyDescent="0.35">
      <c r="A131" s="2" t="str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B</v>
      </c>
      <c r="B131" s="10" t="str">
        <f t="shared" si="14"/>
        <v>43593B</v>
      </c>
      <c r="C131" s="55">
        <v>43593</v>
      </c>
      <c r="D131" s="39" t="s">
        <v>77</v>
      </c>
      <c r="E131" s="39">
        <v>5</v>
      </c>
      <c r="F131" s="39">
        <v>24</v>
      </c>
      <c r="G131" s="39"/>
      <c r="H131" s="8">
        <f t="shared" si="15"/>
        <v>120</v>
      </c>
      <c r="I131" s="39" t="s">
        <v>164</v>
      </c>
    </row>
    <row r="132" spans="1:9" x14ac:dyDescent="0.35">
      <c r="A132" s="2" t="str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C</v>
      </c>
      <c r="B132" s="10" t="str">
        <f t="shared" si="14"/>
        <v>43593C</v>
      </c>
      <c r="C132" s="55">
        <v>43593</v>
      </c>
      <c r="D132" s="39" t="s">
        <v>96</v>
      </c>
      <c r="E132" s="39">
        <v>5</v>
      </c>
      <c r="F132" s="39">
        <v>9.1</v>
      </c>
      <c r="G132" s="39"/>
      <c r="H132" s="8">
        <f t="shared" si="15"/>
        <v>45.5</v>
      </c>
      <c r="I132" s="39" t="s">
        <v>164</v>
      </c>
    </row>
    <row r="133" spans="1:9" x14ac:dyDescent="0.35">
      <c r="A133" s="2" t="str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D</v>
      </c>
      <c r="B133" s="10" t="str">
        <f t="shared" si="14"/>
        <v>43593D</v>
      </c>
      <c r="C133" s="55">
        <v>43593</v>
      </c>
      <c r="D133" s="39" t="s">
        <v>63</v>
      </c>
      <c r="E133" s="39">
        <v>0</v>
      </c>
      <c r="F133" s="39">
        <v>11.1</v>
      </c>
      <c r="G133" s="39"/>
      <c r="H133" s="8">
        <f t="shared" si="15"/>
        <v>0</v>
      </c>
      <c r="I133" s="39" t="s">
        <v>164</v>
      </c>
    </row>
    <row r="134" spans="1:9" x14ac:dyDescent="0.35">
      <c r="A134" s="2" t="str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F</v>
      </c>
      <c r="B134" s="10" t="str">
        <f t="shared" si="14"/>
        <v>43593F</v>
      </c>
      <c r="C134" s="55">
        <v>43593</v>
      </c>
      <c r="D134" s="39" t="s">
        <v>94</v>
      </c>
      <c r="E134" s="39">
        <v>0</v>
      </c>
      <c r="F134" s="39">
        <v>11.2</v>
      </c>
      <c r="G134" s="39"/>
      <c r="H134" s="8">
        <f t="shared" si="15"/>
        <v>0</v>
      </c>
      <c r="I134" s="39" t="s">
        <v>164</v>
      </c>
    </row>
    <row r="135" spans="1:9" x14ac:dyDescent="0.35">
      <c r="A135" s="2" t="str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H</v>
      </c>
      <c r="B135" s="10" t="str">
        <f t="shared" ref="B135:B149" si="16">+CONCATENATE(C135,A135)</f>
        <v>43593H</v>
      </c>
      <c r="C135" s="55">
        <v>43593</v>
      </c>
      <c r="D135" s="39" t="s">
        <v>97</v>
      </c>
      <c r="E135" s="39">
        <v>5</v>
      </c>
      <c r="F135" s="39">
        <v>21.5</v>
      </c>
      <c r="G135" s="39"/>
      <c r="H135" s="8">
        <f t="shared" ref="H135:H149" si="17">F135*E135</f>
        <v>107.5</v>
      </c>
      <c r="I135" s="39" t="s">
        <v>164</v>
      </c>
    </row>
    <row r="136" spans="1:9" x14ac:dyDescent="0.35">
      <c r="A136" s="2" t="str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I</v>
      </c>
      <c r="B136" s="10" t="str">
        <f t="shared" si="16"/>
        <v>43593I</v>
      </c>
      <c r="C136" s="55">
        <v>43593</v>
      </c>
      <c r="D136" s="39" t="s">
        <v>98</v>
      </c>
      <c r="E136" s="39">
        <v>5</v>
      </c>
      <c r="F136" s="39">
        <v>21</v>
      </c>
      <c r="G136" s="39"/>
      <c r="H136" s="8">
        <f t="shared" si="17"/>
        <v>105</v>
      </c>
      <c r="I136" s="39" t="s">
        <v>164</v>
      </c>
    </row>
    <row r="137" spans="1:9" x14ac:dyDescent="0.35">
      <c r="A137" s="2" t="str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B</v>
      </c>
      <c r="B137" s="10" t="str">
        <f t="shared" si="16"/>
        <v>43600B</v>
      </c>
      <c r="C137" s="55">
        <v>43600</v>
      </c>
      <c r="D137" s="39" t="s">
        <v>77</v>
      </c>
      <c r="E137" s="39">
        <v>3</v>
      </c>
      <c r="F137" s="39">
        <v>16.100000000000001</v>
      </c>
      <c r="G137" s="39"/>
      <c r="H137" s="8">
        <f t="shared" si="17"/>
        <v>48.300000000000004</v>
      </c>
      <c r="I137" s="39" t="s">
        <v>164</v>
      </c>
    </row>
    <row r="138" spans="1:9" x14ac:dyDescent="0.35">
      <c r="A138" s="2" t="str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F</v>
      </c>
      <c r="B138" s="10" t="str">
        <f t="shared" si="16"/>
        <v>43600F</v>
      </c>
      <c r="C138" s="55">
        <v>43600</v>
      </c>
      <c r="D138" s="39" t="s">
        <v>94</v>
      </c>
      <c r="E138" s="39">
        <v>0</v>
      </c>
      <c r="F138" s="39">
        <v>7.2</v>
      </c>
      <c r="G138" s="39"/>
      <c r="H138" s="8">
        <f t="shared" si="17"/>
        <v>0</v>
      </c>
      <c r="I138" s="39" t="s">
        <v>164</v>
      </c>
    </row>
    <row r="139" spans="1:9" x14ac:dyDescent="0.35">
      <c r="A139" s="2" t="str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I</v>
      </c>
      <c r="B139" s="10" t="str">
        <f t="shared" si="16"/>
        <v>43600I</v>
      </c>
      <c r="C139" s="55">
        <v>43600</v>
      </c>
      <c r="D139" s="39" t="s">
        <v>98</v>
      </c>
      <c r="E139" s="39">
        <v>3</v>
      </c>
      <c r="F139" s="39">
        <v>13.3</v>
      </c>
      <c r="G139" s="39"/>
      <c r="H139" s="8">
        <f t="shared" si="17"/>
        <v>39.900000000000006</v>
      </c>
      <c r="I139" s="39" t="s">
        <v>164</v>
      </c>
    </row>
    <row r="140" spans="1:9" x14ac:dyDescent="0.35">
      <c r="A140" s="2" t="str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B</v>
      </c>
      <c r="B140" s="10" t="str">
        <f t="shared" si="16"/>
        <v>43607B</v>
      </c>
      <c r="C140" s="55">
        <v>43607</v>
      </c>
      <c r="D140" s="39" t="s">
        <v>77</v>
      </c>
      <c r="E140" s="39">
        <v>3</v>
      </c>
      <c r="F140" s="39">
        <v>13.5</v>
      </c>
      <c r="G140" s="39"/>
      <c r="H140" s="8">
        <f t="shared" si="17"/>
        <v>40.5</v>
      </c>
      <c r="I140" s="39" t="s">
        <v>164</v>
      </c>
    </row>
    <row r="141" spans="1:9" x14ac:dyDescent="0.35">
      <c r="A141" s="2" t="str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C</v>
      </c>
      <c r="B141" s="10" t="str">
        <f t="shared" si="16"/>
        <v>43607C</v>
      </c>
      <c r="C141" s="55">
        <v>43607</v>
      </c>
      <c r="D141" s="39" t="s">
        <v>96</v>
      </c>
      <c r="E141" s="39">
        <v>0</v>
      </c>
      <c r="F141" s="39">
        <v>11.6</v>
      </c>
      <c r="G141" s="39"/>
      <c r="H141" s="8">
        <f t="shared" si="17"/>
        <v>0</v>
      </c>
      <c r="I141" s="39" t="s">
        <v>164</v>
      </c>
    </row>
    <row r="142" spans="1:9" x14ac:dyDescent="0.35">
      <c r="A142" s="2" t="str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D</v>
      </c>
      <c r="B142" s="10" t="str">
        <f t="shared" si="16"/>
        <v>43607D</v>
      </c>
      <c r="C142" s="55">
        <v>43607</v>
      </c>
      <c r="D142" s="39" t="s">
        <v>63</v>
      </c>
      <c r="E142" s="39">
        <v>0</v>
      </c>
      <c r="F142" s="39">
        <v>5.9</v>
      </c>
      <c r="G142" s="39"/>
      <c r="H142" s="8">
        <f t="shared" si="17"/>
        <v>0</v>
      </c>
      <c r="I142" s="39" t="s">
        <v>164</v>
      </c>
    </row>
    <row r="143" spans="1:9" x14ac:dyDescent="0.35">
      <c r="A143" s="2" t="str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F</v>
      </c>
      <c r="B143" s="10" t="str">
        <f t="shared" si="16"/>
        <v>43607F</v>
      </c>
      <c r="C143" s="55">
        <v>43607</v>
      </c>
      <c r="D143" s="39" t="s">
        <v>94</v>
      </c>
      <c r="E143" s="39">
        <v>0</v>
      </c>
      <c r="F143" s="39">
        <v>9</v>
      </c>
      <c r="G143" s="39"/>
      <c r="H143" s="8">
        <f t="shared" si="17"/>
        <v>0</v>
      </c>
      <c r="I143" s="39" t="s">
        <v>164</v>
      </c>
    </row>
    <row r="144" spans="1:9" x14ac:dyDescent="0.35">
      <c r="A144" s="2" t="str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H</v>
      </c>
      <c r="B144" s="10" t="str">
        <f t="shared" si="16"/>
        <v>43607H</v>
      </c>
      <c r="C144" s="55">
        <v>43607</v>
      </c>
      <c r="D144" s="39" t="s">
        <v>97</v>
      </c>
      <c r="E144" s="39">
        <v>3</v>
      </c>
      <c r="F144" s="39">
        <v>3.8</v>
      </c>
      <c r="G144" s="39"/>
      <c r="H144" s="8">
        <f t="shared" si="17"/>
        <v>11.399999999999999</v>
      </c>
      <c r="I144" s="39" t="s">
        <v>164</v>
      </c>
    </row>
    <row r="145" spans="1:9" x14ac:dyDescent="0.35">
      <c r="A145" s="2" t="str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I</v>
      </c>
      <c r="B145" s="10" t="str">
        <f t="shared" si="16"/>
        <v>43607I</v>
      </c>
      <c r="C145" s="55">
        <v>43607</v>
      </c>
      <c r="D145" s="39" t="s">
        <v>98</v>
      </c>
      <c r="E145" s="39">
        <v>3</v>
      </c>
      <c r="F145" s="39">
        <v>3.3</v>
      </c>
      <c r="G145" s="39"/>
      <c r="H145" s="8">
        <f t="shared" si="17"/>
        <v>9.8999999999999986</v>
      </c>
      <c r="I145" s="39" t="s">
        <v>164</v>
      </c>
    </row>
    <row r="146" spans="1:9" x14ac:dyDescent="0.35">
      <c r="A146" s="2" t="str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B</v>
      </c>
      <c r="B146" s="10" t="str">
        <f t="shared" si="16"/>
        <v>43614B</v>
      </c>
      <c r="C146" s="55">
        <v>43614</v>
      </c>
      <c r="D146" s="39" t="s">
        <v>77</v>
      </c>
      <c r="E146" s="39">
        <v>3</v>
      </c>
      <c r="F146" s="39">
        <v>34</v>
      </c>
      <c r="G146" s="39"/>
      <c r="H146" s="8">
        <f t="shared" si="17"/>
        <v>102</v>
      </c>
      <c r="I146" s="39" t="s">
        <v>164</v>
      </c>
    </row>
    <row r="147" spans="1:9" x14ac:dyDescent="0.35">
      <c r="A147" s="2" t="str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F</v>
      </c>
      <c r="B147" s="10" t="str">
        <f t="shared" si="16"/>
        <v>43614F</v>
      </c>
      <c r="C147" s="55">
        <v>43614</v>
      </c>
      <c r="D147" s="39" t="s">
        <v>94</v>
      </c>
      <c r="E147" s="39">
        <v>0</v>
      </c>
      <c r="F147" s="39">
        <v>10.5</v>
      </c>
      <c r="G147" s="39"/>
      <c r="H147" s="8">
        <f t="shared" si="17"/>
        <v>0</v>
      </c>
      <c r="I147" s="39" t="s">
        <v>164</v>
      </c>
    </row>
    <row r="148" spans="1:9" x14ac:dyDescent="0.35">
      <c r="A148" s="2" t="str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I</v>
      </c>
      <c r="B148" s="10" t="str">
        <f t="shared" si="16"/>
        <v>43614I</v>
      </c>
      <c r="C148" s="55">
        <v>43614</v>
      </c>
      <c r="D148" s="39" t="s">
        <v>98</v>
      </c>
      <c r="E148" s="39">
        <v>3</v>
      </c>
      <c r="F148" s="39">
        <v>11.3</v>
      </c>
      <c r="G148" s="39"/>
      <c r="H148" s="8">
        <f t="shared" si="17"/>
        <v>33.900000000000006</v>
      </c>
      <c r="I148" s="39" t="s">
        <v>164</v>
      </c>
    </row>
    <row r="149" spans="1:9" x14ac:dyDescent="0.35">
      <c r="A149" s="2" t="str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B</v>
      </c>
      <c r="B149" s="10" t="str">
        <f t="shared" si="16"/>
        <v>43628B</v>
      </c>
      <c r="C149" s="55">
        <v>43628</v>
      </c>
      <c r="D149" s="39" t="s">
        <v>77</v>
      </c>
      <c r="E149" s="39">
        <v>0</v>
      </c>
      <c r="F149" s="39">
        <v>34</v>
      </c>
      <c r="G149" s="39"/>
      <c r="H149" s="8">
        <f t="shared" si="17"/>
        <v>0</v>
      </c>
      <c r="I149" s="39" t="s">
        <v>164</v>
      </c>
    </row>
    <row r="150" spans="1:9" x14ac:dyDescent="0.35">
      <c r="A150" s="2" t="str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F</v>
      </c>
      <c r="B150" s="10" t="str">
        <f t="shared" ref="B150:B168" si="18">+CONCATENATE(C150,A150)</f>
        <v>43628F</v>
      </c>
      <c r="C150" s="55">
        <v>43628</v>
      </c>
      <c r="D150" s="39" t="s">
        <v>94</v>
      </c>
      <c r="E150" s="39">
        <v>0</v>
      </c>
      <c r="F150" s="39">
        <v>10.3</v>
      </c>
      <c r="G150" s="39"/>
      <c r="H150" s="8">
        <f t="shared" ref="H150:H168" si="19">F150*E150</f>
        <v>0</v>
      </c>
      <c r="I150" s="39" t="s">
        <v>164</v>
      </c>
    </row>
    <row r="151" spans="1:9" x14ac:dyDescent="0.35">
      <c r="A151" s="2" t="str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I</v>
      </c>
      <c r="B151" s="10" t="str">
        <f t="shared" si="18"/>
        <v>43628I</v>
      </c>
      <c r="C151" s="55">
        <v>43628</v>
      </c>
      <c r="D151" s="39" t="s">
        <v>98</v>
      </c>
      <c r="E151" s="39">
        <v>5</v>
      </c>
      <c r="F151" s="39">
        <v>33</v>
      </c>
      <c r="G151" s="39"/>
      <c r="H151" s="8">
        <f t="shared" si="19"/>
        <v>165</v>
      </c>
      <c r="I151" s="39" t="s">
        <v>164</v>
      </c>
    </row>
    <row r="152" spans="1:9" x14ac:dyDescent="0.35">
      <c r="A152" s="2" t="str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B</v>
      </c>
      <c r="B152" s="10" t="str">
        <f t="shared" si="18"/>
        <v>43635B</v>
      </c>
      <c r="C152" s="55">
        <v>43635</v>
      </c>
      <c r="D152" s="39" t="s">
        <v>77</v>
      </c>
      <c r="E152" s="39">
        <v>0</v>
      </c>
      <c r="F152" s="39">
        <v>25.5</v>
      </c>
      <c r="G152" s="39"/>
      <c r="H152" s="8">
        <f t="shared" si="19"/>
        <v>0</v>
      </c>
      <c r="I152" s="39" t="s">
        <v>164</v>
      </c>
    </row>
    <row r="153" spans="1:9" x14ac:dyDescent="0.35">
      <c r="A153" s="2" t="str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C</v>
      </c>
      <c r="B153" s="10" t="str">
        <f t="shared" si="18"/>
        <v>43635C</v>
      </c>
      <c r="C153" s="55">
        <v>43635</v>
      </c>
      <c r="D153" s="39" t="s">
        <v>96</v>
      </c>
      <c r="E153" s="39">
        <v>0</v>
      </c>
      <c r="F153" s="39">
        <v>15</v>
      </c>
      <c r="G153" s="39"/>
      <c r="H153" s="8">
        <f t="shared" si="19"/>
        <v>0</v>
      </c>
      <c r="I153" s="39" t="s">
        <v>164</v>
      </c>
    </row>
    <row r="154" spans="1:9" x14ac:dyDescent="0.35">
      <c r="A154" s="2" t="str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D</v>
      </c>
      <c r="B154" s="10" t="str">
        <f t="shared" si="18"/>
        <v>43635D</v>
      </c>
      <c r="C154" s="55">
        <v>43635</v>
      </c>
      <c r="D154" s="39" t="s">
        <v>63</v>
      </c>
      <c r="E154" s="39">
        <v>0</v>
      </c>
      <c r="F154" s="39">
        <v>23</v>
      </c>
      <c r="G154" s="39"/>
      <c r="H154" s="8">
        <f t="shared" si="19"/>
        <v>0</v>
      </c>
      <c r="I154" s="39" t="s">
        <v>164</v>
      </c>
    </row>
    <row r="155" spans="1:9" x14ac:dyDescent="0.35">
      <c r="A155" s="2" t="str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F</v>
      </c>
      <c r="B155" s="10" t="str">
        <f t="shared" si="18"/>
        <v>43635F</v>
      </c>
      <c r="C155" s="55">
        <v>43635</v>
      </c>
      <c r="D155" s="39" t="s">
        <v>94</v>
      </c>
      <c r="E155" s="39">
        <v>0</v>
      </c>
      <c r="F155" s="39">
        <v>8.1999999999999993</v>
      </c>
      <c r="G155" s="39"/>
      <c r="H155" s="8">
        <f t="shared" si="19"/>
        <v>0</v>
      </c>
      <c r="I155" s="39" t="s">
        <v>164</v>
      </c>
    </row>
    <row r="156" spans="1:9" x14ac:dyDescent="0.35">
      <c r="A156" s="2" t="str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H</v>
      </c>
      <c r="B156" s="10" t="str">
        <f t="shared" si="18"/>
        <v>43635H</v>
      </c>
      <c r="C156" s="55">
        <v>43635</v>
      </c>
      <c r="D156" s="39" t="s">
        <v>97</v>
      </c>
      <c r="E156" s="39">
        <v>3</v>
      </c>
      <c r="F156" s="39">
        <v>16.600000000000001</v>
      </c>
      <c r="G156" s="39"/>
      <c r="H156" s="8">
        <f t="shared" si="19"/>
        <v>49.800000000000004</v>
      </c>
      <c r="I156" s="39" t="s">
        <v>164</v>
      </c>
    </row>
    <row r="157" spans="1:9" x14ac:dyDescent="0.35">
      <c r="A157" s="2" t="str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I</v>
      </c>
      <c r="B157" s="10" t="str">
        <f t="shared" si="18"/>
        <v>43635I</v>
      </c>
      <c r="C157" s="55">
        <v>43635</v>
      </c>
      <c r="D157" s="39" t="s">
        <v>98</v>
      </c>
      <c r="E157" s="39">
        <v>3</v>
      </c>
      <c r="F157" s="39">
        <v>18.100000000000001</v>
      </c>
      <c r="G157" s="39"/>
      <c r="H157" s="8">
        <f t="shared" si="19"/>
        <v>54.300000000000004</v>
      </c>
      <c r="I157" s="39" t="s">
        <v>164</v>
      </c>
    </row>
    <row r="158" spans="1:9" x14ac:dyDescent="0.35">
      <c r="A158" s="2" t="str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B</v>
      </c>
      <c r="B158" s="10" t="str">
        <f t="shared" si="18"/>
        <v>43642B</v>
      </c>
      <c r="C158" s="55">
        <v>43642</v>
      </c>
      <c r="D158" s="39" t="s">
        <v>77</v>
      </c>
      <c r="E158" s="39">
        <v>5</v>
      </c>
      <c r="F158" s="39">
        <v>24.1</v>
      </c>
      <c r="G158" s="39"/>
      <c r="H158" s="8">
        <f t="shared" si="19"/>
        <v>120.5</v>
      </c>
      <c r="I158" s="39" t="s">
        <v>164</v>
      </c>
    </row>
    <row r="159" spans="1:9" x14ac:dyDescent="0.35">
      <c r="A159" s="2" t="str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F</v>
      </c>
      <c r="B159" s="10" t="str">
        <f t="shared" si="18"/>
        <v>43642F</v>
      </c>
      <c r="C159" s="55">
        <v>43642</v>
      </c>
      <c r="D159" s="39" t="s">
        <v>94</v>
      </c>
      <c r="E159" s="39">
        <v>0</v>
      </c>
      <c r="F159" s="39">
        <v>25</v>
      </c>
      <c r="G159" s="39"/>
      <c r="H159" s="8">
        <f t="shared" si="19"/>
        <v>0</v>
      </c>
      <c r="I159" s="39" t="s">
        <v>164</v>
      </c>
    </row>
    <row r="160" spans="1:9" x14ac:dyDescent="0.35">
      <c r="A160" s="2" t="str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I</v>
      </c>
      <c r="B160" s="10" t="str">
        <f t="shared" si="18"/>
        <v>43642I</v>
      </c>
      <c r="C160" s="55">
        <v>43642</v>
      </c>
      <c r="D160" s="39" t="s">
        <v>98</v>
      </c>
      <c r="E160" s="39">
        <v>5</v>
      </c>
      <c r="F160" s="39">
        <v>33.5</v>
      </c>
      <c r="G160" s="39"/>
      <c r="H160" s="8">
        <f t="shared" si="19"/>
        <v>167.5</v>
      </c>
      <c r="I160" s="39" t="s">
        <v>164</v>
      </c>
    </row>
    <row r="161" spans="1:9" x14ac:dyDescent="0.35">
      <c r="A161" s="2" t="str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B</v>
      </c>
      <c r="B161" s="10" t="str">
        <f t="shared" si="18"/>
        <v>43649B</v>
      </c>
      <c r="C161" s="55">
        <v>43649</v>
      </c>
      <c r="D161" s="39" t="s">
        <v>77</v>
      </c>
      <c r="E161" s="39">
        <v>3</v>
      </c>
      <c r="F161" s="39">
        <v>18.399999999999999</v>
      </c>
      <c r="G161" s="39"/>
      <c r="H161" s="8">
        <f t="shared" si="19"/>
        <v>55.199999999999996</v>
      </c>
      <c r="I161" s="39" t="s">
        <v>164</v>
      </c>
    </row>
    <row r="162" spans="1:9" x14ac:dyDescent="0.35">
      <c r="A162" s="2" t="str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G</v>
      </c>
      <c r="B162" s="10" t="str">
        <f t="shared" si="18"/>
        <v>43649G</v>
      </c>
      <c r="C162" s="55">
        <v>43649</v>
      </c>
      <c r="D162" s="39" t="s">
        <v>95</v>
      </c>
      <c r="E162" s="39">
        <v>0</v>
      </c>
      <c r="F162" s="39">
        <v>0.9</v>
      </c>
      <c r="G162" s="39"/>
      <c r="H162" s="8">
        <f t="shared" si="19"/>
        <v>0</v>
      </c>
      <c r="I162" s="39" t="s">
        <v>164</v>
      </c>
    </row>
    <row r="163" spans="1:9" x14ac:dyDescent="0.35">
      <c r="A163" s="2" t="str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I</v>
      </c>
      <c r="B163" s="10" t="str">
        <f t="shared" si="18"/>
        <v>43649I</v>
      </c>
      <c r="C163" s="55">
        <v>43649</v>
      </c>
      <c r="D163" s="39" t="s">
        <v>98</v>
      </c>
      <c r="E163" s="39">
        <v>3</v>
      </c>
      <c r="F163" s="39">
        <v>1.2</v>
      </c>
      <c r="G163" s="39"/>
      <c r="H163" s="8">
        <f t="shared" si="19"/>
        <v>3.5999999999999996</v>
      </c>
      <c r="I163" s="39" t="s">
        <v>164</v>
      </c>
    </row>
    <row r="164" spans="1:9" x14ac:dyDescent="0.35">
      <c r="A164" s="2" t="str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B</v>
      </c>
      <c r="B164" s="10" t="str">
        <f t="shared" si="18"/>
        <v>43656B</v>
      </c>
      <c r="C164" s="55">
        <v>43656</v>
      </c>
      <c r="D164" s="39" t="s">
        <v>77</v>
      </c>
      <c r="E164" s="39">
        <v>0</v>
      </c>
      <c r="F164" s="39">
        <v>9</v>
      </c>
      <c r="G164" s="39"/>
      <c r="H164" s="8">
        <f t="shared" si="19"/>
        <v>0</v>
      </c>
      <c r="I164" s="39" t="s">
        <v>164</v>
      </c>
    </row>
    <row r="165" spans="1:9" x14ac:dyDescent="0.35">
      <c r="A165" s="2" t="str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C</v>
      </c>
      <c r="B165" s="10" t="str">
        <f t="shared" si="18"/>
        <v>43656C</v>
      </c>
      <c r="C165" s="55">
        <v>43656</v>
      </c>
      <c r="D165" s="39" t="s">
        <v>96</v>
      </c>
      <c r="E165" s="39">
        <v>0</v>
      </c>
      <c r="F165" s="39">
        <v>8.4</v>
      </c>
      <c r="G165" s="39"/>
      <c r="H165" s="8">
        <f t="shared" si="19"/>
        <v>0</v>
      </c>
      <c r="I165" s="39" t="s">
        <v>164</v>
      </c>
    </row>
    <row r="166" spans="1:9" x14ac:dyDescent="0.35">
      <c r="A166" s="2" t="str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D</v>
      </c>
      <c r="B166" s="10" t="str">
        <f t="shared" si="18"/>
        <v>43656D</v>
      </c>
      <c r="C166" s="55">
        <v>43656</v>
      </c>
      <c r="D166" s="39" t="s">
        <v>63</v>
      </c>
      <c r="E166" s="39">
        <v>0</v>
      </c>
      <c r="F166" s="39">
        <v>3.7</v>
      </c>
      <c r="G166" s="39"/>
      <c r="H166" s="8">
        <f t="shared" si="19"/>
        <v>0</v>
      </c>
      <c r="I166" s="39" t="s">
        <v>164</v>
      </c>
    </row>
    <row r="167" spans="1:9" x14ac:dyDescent="0.35">
      <c r="A167" s="2" t="str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G</v>
      </c>
      <c r="B167" s="10" t="str">
        <f t="shared" si="18"/>
        <v>43656G</v>
      </c>
      <c r="C167" s="55">
        <v>43656</v>
      </c>
      <c r="D167" s="39" t="s">
        <v>95</v>
      </c>
      <c r="E167" s="39">
        <v>0</v>
      </c>
      <c r="F167" s="39">
        <v>0.5</v>
      </c>
      <c r="G167" s="39"/>
      <c r="H167" s="8">
        <f t="shared" si="19"/>
        <v>0</v>
      </c>
      <c r="I167" s="39" t="s">
        <v>164</v>
      </c>
    </row>
    <row r="168" spans="1:9" x14ac:dyDescent="0.35">
      <c r="A168" s="2" t="str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H</v>
      </c>
      <c r="B168" s="10" t="str">
        <f t="shared" si="18"/>
        <v>43656H</v>
      </c>
      <c r="C168" s="55">
        <v>43656</v>
      </c>
      <c r="D168" s="39" t="s">
        <v>97</v>
      </c>
      <c r="E168" s="39">
        <v>3</v>
      </c>
      <c r="F168" s="39">
        <v>13.9</v>
      </c>
      <c r="G168" s="39"/>
      <c r="H168" s="8">
        <f t="shared" si="19"/>
        <v>41.7</v>
      </c>
      <c r="I168" s="39" t="s">
        <v>164</v>
      </c>
    </row>
    <row r="169" spans="1:9" x14ac:dyDescent="0.35">
      <c r="A169" s="2" t="str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I</v>
      </c>
      <c r="B169" s="10" t="str">
        <f t="shared" ref="B169:B232" si="20">+CONCATENATE(C169,A169)</f>
        <v>43656I</v>
      </c>
      <c r="C169" s="55">
        <v>43656</v>
      </c>
      <c r="D169" s="39" t="s">
        <v>98</v>
      </c>
      <c r="E169" s="39">
        <v>3</v>
      </c>
      <c r="F169" s="39">
        <v>9.3000000000000007</v>
      </c>
      <c r="G169" s="39"/>
      <c r="H169" s="8">
        <f t="shared" ref="H169:H232" si="21">F169*E169</f>
        <v>27.900000000000002</v>
      </c>
      <c r="I169" s="39" t="s">
        <v>164</v>
      </c>
    </row>
    <row r="170" spans="1:9" x14ac:dyDescent="0.35">
      <c r="A170" s="2" t="str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B</v>
      </c>
      <c r="B170" s="10" t="str">
        <f t="shared" si="20"/>
        <v>43663B</v>
      </c>
      <c r="C170" s="55">
        <v>43663</v>
      </c>
      <c r="D170" s="39" t="s">
        <v>77</v>
      </c>
      <c r="E170" s="39">
        <v>0</v>
      </c>
      <c r="F170" s="39">
        <v>11.9</v>
      </c>
      <c r="G170" s="39"/>
      <c r="H170" s="8">
        <f t="shared" si="21"/>
        <v>0</v>
      </c>
      <c r="I170" s="39" t="s">
        <v>164</v>
      </c>
    </row>
    <row r="171" spans="1:9" x14ac:dyDescent="0.35">
      <c r="A171" s="2" t="str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G</v>
      </c>
      <c r="B171" s="10" t="str">
        <f t="shared" si="20"/>
        <v>43663G</v>
      </c>
      <c r="C171" s="55">
        <v>43663</v>
      </c>
      <c r="D171" s="39" t="s">
        <v>95</v>
      </c>
      <c r="E171" s="39">
        <v>0</v>
      </c>
      <c r="F171" s="39">
        <v>0.8</v>
      </c>
      <c r="G171" s="39"/>
      <c r="H171" s="8">
        <f t="shared" si="21"/>
        <v>0</v>
      </c>
      <c r="I171" s="39" t="s">
        <v>164</v>
      </c>
    </row>
    <row r="172" spans="1:9" x14ac:dyDescent="0.35">
      <c r="A172" s="2" t="str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I</v>
      </c>
      <c r="B172" s="10" t="str">
        <f t="shared" si="20"/>
        <v>43663I</v>
      </c>
      <c r="C172" s="55">
        <v>43663</v>
      </c>
      <c r="D172" s="39" t="s">
        <v>98</v>
      </c>
      <c r="E172" s="39">
        <v>3</v>
      </c>
      <c r="F172" s="39">
        <v>13.1</v>
      </c>
      <c r="G172" s="39"/>
      <c r="H172" s="8">
        <f t="shared" si="21"/>
        <v>39.299999999999997</v>
      </c>
      <c r="I172" s="39" t="s">
        <v>164</v>
      </c>
    </row>
    <row r="173" spans="1:9" x14ac:dyDescent="0.35">
      <c r="A173" s="2" t="str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B</v>
      </c>
      <c r="B173" s="10" t="str">
        <f t="shared" si="20"/>
        <v>43670B</v>
      </c>
      <c r="C173" s="55">
        <v>43670</v>
      </c>
      <c r="D173" s="39" t="s">
        <v>77</v>
      </c>
      <c r="E173" s="39">
        <v>15</v>
      </c>
      <c r="F173" s="39">
        <v>52</v>
      </c>
      <c r="G173" s="39"/>
      <c r="H173" s="8">
        <f t="shared" si="21"/>
        <v>780</v>
      </c>
      <c r="I173" s="39" t="s">
        <v>164</v>
      </c>
    </row>
    <row r="174" spans="1:9" x14ac:dyDescent="0.35">
      <c r="A174" s="2" t="str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C</v>
      </c>
      <c r="B174" s="10" t="str">
        <f t="shared" si="20"/>
        <v>43670C</v>
      </c>
      <c r="C174" s="55">
        <v>43670</v>
      </c>
      <c r="D174" s="39" t="s">
        <v>96</v>
      </c>
      <c r="E174" s="39">
        <v>15</v>
      </c>
      <c r="F174" s="39">
        <v>42</v>
      </c>
      <c r="G174" s="39"/>
      <c r="H174" s="8">
        <f t="shared" si="21"/>
        <v>630</v>
      </c>
      <c r="I174" s="39" t="s">
        <v>164</v>
      </c>
    </row>
    <row r="175" spans="1:9" x14ac:dyDescent="0.35">
      <c r="A175" s="2" t="str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D</v>
      </c>
      <c r="B175" s="10" t="str">
        <f t="shared" si="20"/>
        <v>43670D</v>
      </c>
      <c r="C175" s="55">
        <v>43670</v>
      </c>
      <c r="D175" s="39" t="s">
        <v>63</v>
      </c>
      <c r="E175" s="39">
        <v>10</v>
      </c>
      <c r="F175" s="39">
        <v>45.5</v>
      </c>
      <c r="G175" s="39"/>
      <c r="H175" s="8">
        <f t="shared" si="21"/>
        <v>455</v>
      </c>
      <c r="I175" s="39" t="s">
        <v>164</v>
      </c>
    </row>
    <row r="176" spans="1:9" x14ac:dyDescent="0.35">
      <c r="A176" s="2" t="str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G</v>
      </c>
      <c r="B176" s="10" t="str">
        <f t="shared" si="20"/>
        <v>43670G</v>
      </c>
      <c r="C176" s="55">
        <v>43670</v>
      </c>
      <c r="D176" s="39" t="s">
        <v>95</v>
      </c>
      <c r="E176" s="39">
        <v>5</v>
      </c>
      <c r="F176" s="39">
        <v>42</v>
      </c>
      <c r="G176" s="39"/>
      <c r="H176" s="8">
        <f t="shared" si="21"/>
        <v>210</v>
      </c>
      <c r="I176" s="39" t="s">
        <v>164</v>
      </c>
    </row>
    <row r="177" spans="1:9" x14ac:dyDescent="0.35">
      <c r="A177" s="2" t="str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H</v>
      </c>
      <c r="B177" s="10" t="str">
        <f t="shared" si="20"/>
        <v>43670H</v>
      </c>
      <c r="C177" s="55">
        <v>43670</v>
      </c>
      <c r="D177" s="39" t="s">
        <v>97</v>
      </c>
      <c r="E177" s="39">
        <v>5</v>
      </c>
      <c r="F177" s="39">
        <v>86</v>
      </c>
      <c r="G177" s="39"/>
      <c r="H177" s="8">
        <f t="shared" si="21"/>
        <v>430</v>
      </c>
      <c r="I177" s="39" t="s">
        <v>164</v>
      </c>
    </row>
    <row r="178" spans="1:9" x14ac:dyDescent="0.35">
      <c r="A178" s="2" t="str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I</v>
      </c>
      <c r="B178" s="10" t="str">
        <f>+CONCATENATE(C178,A178)</f>
        <v>43670I</v>
      </c>
      <c r="C178" s="55">
        <v>43670</v>
      </c>
      <c r="D178" s="39" t="s">
        <v>98</v>
      </c>
      <c r="E178" s="39">
        <v>5</v>
      </c>
      <c r="F178" s="39">
        <v>24</v>
      </c>
      <c r="G178" s="39"/>
      <c r="H178" s="8">
        <f t="shared" si="21"/>
        <v>120</v>
      </c>
      <c r="I178" s="39" t="s">
        <v>164</v>
      </c>
    </row>
    <row r="179" spans="1:9" x14ac:dyDescent="0.35">
      <c r="A179" s="2" t="str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B</v>
      </c>
      <c r="B179" s="10" t="str">
        <f>+CONCATENATE(C179,A179)</f>
        <v>43677B</v>
      </c>
      <c r="C179" s="55">
        <v>43677</v>
      </c>
      <c r="D179" s="39" t="s">
        <v>77</v>
      </c>
      <c r="E179" s="39">
        <v>0</v>
      </c>
      <c r="F179" s="39">
        <v>13.7</v>
      </c>
      <c r="G179" s="39"/>
      <c r="H179" s="8">
        <f t="shared" si="21"/>
        <v>0</v>
      </c>
      <c r="I179" s="39" t="s">
        <v>164</v>
      </c>
    </row>
    <row r="180" spans="1:9" x14ac:dyDescent="0.35">
      <c r="A180" s="2" t="str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G</v>
      </c>
      <c r="B180" s="10" t="str">
        <f t="shared" si="20"/>
        <v>43677G</v>
      </c>
      <c r="C180" s="55">
        <v>43677</v>
      </c>
      <c r="D180" s="39" t="s">
        <v>95</v>
      </c>
      <c r="E180" s="39">
        <v>0</v>
      </c>
      <c r="F180" s="39">
        <v>0.4</v>
      </c>
      <c r="G180" s="39"/>
      <c r="H180" s="8">
        <f t="shared" si="21"/>
        <v>0</v>
      </c>
      <c r="I180" s="39" t="s">
        <v>164</v>
      </c>
    </row>
    <row r="181" spans="1:9" x14ac:dyDescent="0.35">
      <c r="A181" s="2" t="str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I</v>
      </c>
      <c r="B181" s="10" t="str">
        <f t="shared" si="20"/>
        <v>43677I</v>
      </c>
      <c r="C181" s="55">
        <v>43677</v>
      </c>
      <c r="D181" s="39" t="s">
        <v>98</v>
      </c>
      <c r="E181" s="39">
        <v>3</v>
      </c>
      <c r="F181" s="39">
        <v>1.7</v>
      </c>
      <c r="G181" s="39"/>
      <c r="H181" s="8">
        <f t="shared" si="21"/>
        <v>5.0999999999999996</v>
      </c>
      <c r="I181" s="39" t="s">
        <v>164</v>
      </c>
    </row>
    <row r="182" spans="1:9" x14ac:dyDescent="0.35">
      <c r="A182" s="2" t="str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B</v>
      </c>
      <c r="B182" s="10" t="str">
        <f t="shared" si="20"/>
        <v>43684B</v>
      </c>
      <c r="C182" s="55">
        <v>43684</v>
      </c>
      <c r="D182" s="39" t="s">
        <v>77</v>
      </c>
      <c r="E182" s="39">
        <v>0</v>
      </c>
      <c r="F182" s="39">
        <v>20.5</v>
      </c>
      <c r="G182" s="39"/>
      <c r="H182" s="8">
        <f t="shared" si="21"/>
        <v>0</v>
      </c>
      <c r="I182" s="39" t="s">
        <v>164</v>
      </c>
    </row>
    <row r="183" spans="1:9" x14ac:dyDescent="0.35">
      <c r="A183" s="2" t="str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C</v>
      </c>
      <c r="B183" s="10" t="str">
        <f t="shared" si="20"/>
        <v>43684C</v>
      </c>
      <c r="C183" s="55">
        <v>43684</v>
      </c>
      <c r="D183" s="39" t="s">
        <v>96</v>
      </c>
      <c r="E183" s="39">
        <v>0</v>
      </c>
      <c r="F183" s="39">
        <v>8.6999999999999993</v>
      </c>
      <c r="G183" s="39"/>
      <c r="H183" s="8">
        <f t="shared" si="21"/>
        <v>0</v>
      </c>
      <c r="I183" s="39" t="s">
        <v>164</v>
      </c>
    </row>
    <row r="184" spans="1:9" x14ac:dyDescent="0.35">
      <c r="A184" s="2" t="str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D</v>
      </c>
      <c r="B184" s="10" t="str">
        <f t="shared" si="20"/>
        <v>43684D</v>
      </c>
      <c r="C184" s="55">
        <v>43684</v>
      </c>
      <c r="D184" s="39" t="s">
        <v>63</v>
      </c>
      <c r="E184" s="39">
        <v>0</v>
      </c>
      <c r="F184" s="39">
        <v>3.8</v>
      </c>
      <c r="G184" s="39"/>
      <c r="H184" s="8">
        <f t="shared" si="21"/>
        <v>0</v>
      </c>
      <c r="I184" s="39" t="s">
        <v>164</v>
      </c>
    </row>
    <row r="185" spans="1:9" x14ac:dyDescent="0.35">
      <c r="A185" s="2" t="str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G</v>
      </c>
      <c r="B185" s="10" t="str">
        <f t="shared" si="20"/>
        <v>43684G</v>
      </c>
      <c r="C185" s="55">
        <v>43684</v>
      </c>
      <c r="D185" s="39" t="s">
        <v>95</v>
      </c>
      <c r="E185" s="39">
        <v>0</v>
      </c>
      <c r="F185" s="39">
        <v>1.1000000000000001</v>
      </c>
      <c r="G185" s="39"/>
      <c r="H185" s="8">
        <f t="shared" si="21"/>
        <v>0</v>
      </c>
      <c r="I185" s="39" t="s">
        <v>164</v>
      </c>
    </row>
    <row r="186" spans="1:9" x14ac:dyDescent="0.35">
      <c r="A186" s="2" t="str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H</v>
      </c>
      <c r="B186" s="10" t="str">
        <f t="shared" si="20"/>
        <v>43684H</v>
      </c>
      <c r="C186" s="55">
        <v>43684</v>
      </c>
      <c r="D186" s="39" t="s">
        <v>97</v>
      </c>
      <c r="E186" s="39">
        <v>3</v>
      </c>
      <c r="F186" s="39">
        <v>1.1000000000000001</v>
      </c>
      <c r="G186" s="39"/>
      <c r="H186" s="8">
        <f t="shared" si="21"/>
        <v>3.3000000000000003</v>
      </c>
      <c r="I186" s="39" t="s">
        <v>164</v>
      </c>
    </row>
    <row r="187" spans="1:9" x14ac:dyDescent="0.35">
      <c r="A187" s="2" t="str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I</v>
      </c>
      <c r="B187" s="10" t="str">
        <f t="shared" si="20"/>
        <v>43684I</v>
      </c>
      <c r="C187" s="55">
        <v>43684</v>
      </c>
      <c r="D187" s="39" t="s">
        <v>98</v>
      </c>
      <c r="E187" s="39">
        <v>3</v>
      </c>
      <c r="F187" s="39">
        <v>1.7</v>
      </c>
      <c r="G187" s="39"/>
      <c r="H187" s="8">
        <f t="shared" si="21"/>
        <v>5.0999999999999996</v>
      </c>
      <c r="I187" s="39" t="s">
        <v>164</v>
      </c>
    </row>
    <row r="188" spans="1:9" x14ac:dyDescent="0.35">
      <c r="A188" s="2" t="str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B</v>
      </c>
      <c r="B188" s="10" t="str">
        <f t="shared" si="20"/>
        <v>43692B</v>
      </c>
      <c r="C188" s="55">
        <v>43692</v>
      </c>
      <c r="D188" s="39" t="s">
        <v>77</v>
      </c>
      <c r="E188" s="39">
        <v>0</v>
      </c>
      <c r="F188" s="39">
        <v>7.3</v>
      </c>
      <c r="G188" s="39"/>
      <c r="H188" s="8">
        <f t="shared" si="21"/>
        <v>0</v>
      </c>
      <c r="I188" s="39" t="s">
        <v>164</v>
      </c>
    </row>
    <row r="189" spans="1:9" x14ac:dyDescent="0.35">
      <c r="A189" s="2" t="str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G</v>
      </c>
      <c r="B189" s="10" t="str">
        <f t="shared" si="20"/>
        <v>43692G</v>
      </c>
      <c r="C189" s="55">
        <v>43692</v>
      </c>
      <c r="D189" s="39" t="s">
        <v>95</v>
      </c>
      <c r="E189" s="39">
        <v>0</v>
      </c>
      <c r="F189" s="39">
        <v>4.2</v>
      </c>
      <c r="G189" s="39"/>
      <c r="H189" s="8">
        <f t="shared" si="21"/>
        <v>0</v>
      </c>
      <c r="I189" s="39" t="s">
        <v>164</v>
      </c>
    </row>
    <row r="190" spans="1:9" x14ac:dyDescent="0.35">
      <c r="A190" s="2" t="str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I</v>
      </c>
      <c r="B190" s="10" t="str">
        <f t="shared" si="20"/>
        <v>43692I</v>
      </c>
      <c r="C190" s="55">
        <v>43692</v>
      </c>
      <c r="D190" s="39" t="s">
        <v>98</v>
      </c>
      <c r="E190" s="39">
        <v>3</v>
      </c>
      <c r="F190" s="39">
        <v>4.5999999999999996</v>
      </c>
      <c r="G190" s="39"/>
      <c r="H190" s="8">
        <f t="shared" si="21"/>
        <v>13.799999999999999</v>
      </c>
      <c r="I190" s="39" t="s">
        <v>164</v>
      </c>
    </row>
    <row r="191" spans="1:9" x14ac:dyDescent="0.35">
      <c r="A191" s="2" t="str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B</v>
      </c>
      <c r="B191" s="10" t="str">
        <f t="shared" si="20"/>
        <v>43698B</v>
      </c>
      <c r="C191" s="55">
        <v>43698</v>
      </c>
      <c r="D191" s="39" t="s">
        <v>77</v>
      </c>
      <c r="E191" s="39">
        <v>0</v>
      </c>
      <c r="F191" s="39">
        <v>16</v>
      </c>
      <c r="G191" s="39"/>
      <c r="H191" s="8">
        <f t="shared" si="21"/>
        <v>0</v>
      </c>
      <c r="I191" s="39" t="s">
        <v>164</v>
      </c>
    </row>
    <row r="192" spans="1:9" x14ac:dyDescent="0.35">
      <c r="A192" s="2" t="str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C</v>
      </c>
      <c r="B192" s="10" t="str">
        <f t="shared" si="20"/>
        <v>43698C</v>
      </c>
      <c r="C192" s="55">
        <v>43698</v>
      </c>
      <c r="D192" s="39" t="s">
        <v>96</v>
      </c>
      <c r="E192" s="39">
        <v>0</v>
      </c>
      <c r="F192" s="39">
        <v>10.7</v>
      </c>
      <c r="G192" s="39"/>
      <c r="H192" s="8">
        <f t="shared" si="21"/>
        <v>0</v>
      </c>
      <c r="I192" s="39" t="s">
        <v>164</v>
      </c>
    </row>
    <row r="193" spans="1:9" x14ac:dyDescent="0.35">
      <c r="A193" s="2" t="str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E</v>
      </c>
      <c r="B193" s="10" t="str">
        <f t="shared" si="20"/>
        <v>43698E</v>
      </c>
      <c r="C193" s="55">
        <v>43698</v>
      </c>
      <c r="D193" s="39" t="s">
        <v>159</v>
      </c>
      <c r="E193" s="39">
        <v>0</v>
      </c>
      <c r="F193" s="39">
        <v>6.2</v>
      </c>
      <c r="G193" s="39"/>
      <c r="H193" s="8">
        <f t="shared" si="21"/>
        <v>0</v>
      </c>
      <c r="I193" s="39" t="s">
        <v>164</v>
      </c>
    </row>
    <row r="194" spans="1:9" x14ac:dyDescent="0.35">
      <c r="A194" s="2" t="str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G</v>
      </c>
      <c r="B194" s="10" t="str">
        <f t="shared" si="20"/>
        <v>43698G</v>
      </c>
      <c r="C194" s="55">
        <v>43698</v>
      </c>
      <c r="D194" s="39" t="s">
        <v>95</v>
      </c>
      <c r="E194" s="39">
        <v>0</v>
      </c>
      <c r="F194" s="39">
        <v>1.2</v>
      </c>
      <c r="G194" s="39"/>
      <c r="H194" s="8">
        <f t="shared" si="21"/>
        <v>0</v>
      </c>
      <c r="I194" s="39" t="s">
        <v>164</v>
      </c>
    </row>
    <row r="195" spans="1:9" x14ac:dyDescent="0.35">
      <c r="A195" s="2" t="str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H</v>
      </c>
      <c r="B195" s="10" t="str">
        <f t="shared" si="20"/>
        <v>43698H</v>
      </c>
      <c r="C195" s="55">
        <v>43698</v>
      </c>
      <c r="D195" s="39" t="s">
        <v>97</v>
      </c>
      <c r="E195" s="39">
        <v>3</v>
      </c>
      <c r="F195" s="39">
        <v>4.7</v>
      </c>
      <c r="G195" s="39"/>
      <c r="H195" s="8">
        <f t="shared" si="21"/>
        <v>14.100000000000001</v>
      </c>
      <c r="I195" s="39" t="s">
        <v>164</v>
      </c>
    </row>
    <row r="196" spans="1:9" x14ac:dyDescent="0.35">
      <c r="A196" s="2" t="str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I</v>
      </c>
      <c r="B196" s="10" t="str">
        <f t="shared" si="20"/>
        <v>43698I</v>
      </c>
      <c r="C196" s="55">
        <v>43698</v>
      </c>
      <c r="D196" s="39" t="s">
        <v>98</v>
      </c>
      <c r="E196" s="39">
        <v>3</v>
      </c>
      <c r="F196" s="39">
        <v>8.1</v>
      </c>
      <c r="G196" s="39"/>
      <c r="H196" s="8">
        <f t="shared" si="21"/>
        <v>24.299999999999997</v>
      </c>
      <c r="I196" s="39" t="s">
        <v>164</v>
      </c>
    </row>
    <row r="197" spans="1:9" x14ac:dyDescent="0.35">
      <c r="A197" s="2" t="str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B</v>
      </c>
      <c r="B197" s="10" t="str">
        <f t="shared" si="20"/>
        <v>43705B</v>
      </c>
      <c r="C197" s="55">
        <v>43705</v>
      </c>
      <c r="D197" s="39" t="s">
        <v>77</v>
      </c>
      <c r="E197" s="39">
        <v>0</v>
      </c>
      <c r="F197" s="39">
        <v>13.5</v>
      </c>
      <c r="G197" s="39"/>
      <c r="H197" s="8">
        <f t="shared" si="21"/>
        <v>0</v>
      </c>
      <c r="I197" s="39" t="s">
        <v>164</v>
      </c>
    </row>
    <row r="198" spans="1:9" x14ac:dyDescent="0.35">
      <c r="A198" s="2" t="str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G</v>
      </c>
      <c r="B198" s="10" t="str">
        <f t="shared" si="20"/>
        <v>43705G</v>
      </c>
      <c r="C198" s="55">
        <v>43705</v>
      </c>
      <c r="D198" s="39" t="s">
        <v>95</v>
      </c>
      <c r="E198" s="39">
        <v>0</v>
      </c>
      <c r="F198" s="39">
        <v>1.5</v>
      </c>
      <c r="G198" s="39"/>
      <c r="H198" s="8">
        <f t="shared" si="21"/>
        <v>0</v>
      </c>
      <c r="I198" s="39" t="s">
        <v>164</v>
      </c>
    </row>
    <row r="199" spans="1:9" x14ac:dyDescent="0.35">
      <c r="A199" s="2" t="str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I</v>
      </c>
      <c r="B199" s="10" t="str">
        <f t="shared" si="20"/>
        <v>43705I</v>
      </c>
      <c r="C199" s="55">
        <v>43705</v>
      </c>
      <c r="D199" s="39" t="s">
        <v>98</v>
      </c>
      <c r="E199" s="39">
        <v>3</v>
      </c>
      <c r="F199" s="39">
        <v>15.4</v>
      </c>
      <c r="G199" s="39"/>
      <c r="H199" s="8">
        <f t="shared" si="21"/>
        <v>46.2</v>
      </c>
      <c r="I199" s="39" t="s">
        <v>164</v>
      </c>
    </row>
    <row r="200" spans="1:9" x14ac:dyDescent="0.35">
      <c r="A200" s="2" t="str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B</v>
      </c>
      <c r="B200" s="10" t="str">
        <f t="shared" si="20"/>
        <v>43712B</v>
      </c>
      <c r="C200" s="55">
        <v>43712</v>
      </c>
      <c r="D200" s="39" t="s">
        <v>77</v>
      </c>
      <c r="E200" s="39">
        <v>0</v>
      </c>
      <c r="F200" s="39">
        <v>19.3</v>
      </c>
      <c r="G200" s="39"/>
      <c r="H200" s="8">
        <f t="shared" si="21"/>
        <v>0</v>
      </c>
      <c r="I200" s="39" t="s">
        <v>164</v>
      </c>
    </row>
    <row r="201" spans="1:9" x14ac:dyDescent="0.35">
      <c r="A201" s="2" t="str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G</v>
      </c>
      <c r="B201" s="10" t="str">
        <f t="shared" si="20"/>
        <v>43712G</v>
      </c>
      <c r="C201" s="55">
        <v>43712</v>
      </c>
      <c r="D201" s="39" t="s">
        <v>95</v>
      </c>
      <c r="E201" s="39">
        <v>0</v>
      </c>
      <c r="F201" s="39">
        <v>1.6</v>
      </c>
      <c r="G201" s="39"/>
      <c r="H201" s="8">
        <f t="shared" si="21"/>
        <v>0</v>
      </c>
      <c r="I201" s="39" t="s">
        <v>164</v>
      </c>
    </row>
    <row r="202" spans="1:9" x14ac:dyDescent="0.35">
      <c r="A202" s="2" t="str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I</v>
      </c>
      <c r="B202" s="10" t="str">
        <f t="shared" si="20"/>
        <v>43712I</v>
      </c>
      <c r="C202" s="55">
        <v>43712</v>
      </c>
      <c r="D202" s="39" t="s">
        <v>98</v>
      </c>
      <c r="E202" s="39">
        <v>3</v>
      </c>
      <c r="F202" s="39">
        <v>22</v>
      </c>
      <c r="G202" s="39"/>
      <c r="H202" s="8">
        <f t="shared" si="21"/>
        <v>66</v>
      </c>
      <c r="I202" s="39" t="s">
        <v>164</v>
      </c>
    </row>
    <row r="203" spans="1:9" x14ac:dyDescent="0.35">
      <c r="A203" s="2" t="str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B</v>
      </c>
      <c r="B203" s="10" t="str">
        <f t="shared" si="20"/>
        <v>43719B</v>
      </c>
      <c r="C203" s="55">
        <v>43719</v>
      </c>
      <c r="D203" s="39" t="s">
        <v>77</v>
      </c>
      <c r="E203" s="39">
        <v>0</v>
      </c>
      <c r="F203" s="39">
        <v>9.1999999999999993</v>
      </c>
      <c r="G203" s="39"/>
      <c r="H203" s="8">
        <f t="shared" si="21"/>
        <v>0</v>
      </c>
      <c r="I203" s="39" t="s">
        <v>164</v>
      </c>
    </row>
    <row r="204" spans="1:9" x14ac:dyDescent="0.35">
      <c r="A204" s="2" t="str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C</v>
      </c>
      <c r="B204" s="10" t="str">
        <f t="shared" si="20"/>
        <v>43719C</v>
      </c>
      <c r="C204" s="55">
        <v>43719</v>
      </c>
      <c r="D204" s="39" t="s">
        <v>96</v>
      </c>
      <c r="E204" s="39">
        <v>0</v>
      </c>
      <c r="F204" s="39">
        <v>7.5</v>
      </c>
      <c r="G204" s="39"/>
      <c r="H204" s="8">
        <f t="shared" si="21"/>
        <v>0</v>
      </c>
      <c r="I204" s="39" t="s">
        <v>164</v>
      </c>
    </row>
    <row r="205" spans="1:9" x14ac:dyDescent="0.35">
      <c r="A205" s="2" t="str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D</v>
      </c>
      <c r="B205" s="10" t="str">
        <f t="shared" si="20"/>
        <v>43719D</v>
      </c>
      <c r="C205" s="55">
        <v>43719</v>
      </c>
      <c r="D205" s="39" t="s">
        <v>63</v>
      </c>
      <c r="E205" s="39">
        <v>0</v>
      </c>
      <c r="F205" s="39">
        <v>4.7</v>
      </c>
      <c r="G205" s="39"/>
      <c r="H205" s="8">
        <f t="shared" si="21"/>
        <v>0</v>
      </c>
      <c r="I205" s="39" t="s">
        <v>164</v>
      </c>
    </row>
    <row r="206" spans="1:9" x14ac:dyDescent="0.35">
      <c r="A206" s="2" t="str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G</v>
      </c>
      <c r="B206" s="10" t="str">
        <f t="shared" si="20"/>
        <v>43719G</v>
      </c>
      <c r="C206" s="55">
        <v>43719</v>
      </c>
      <c r="D206" s="39" t="s">
        <v>95</v>
      </c>
      <c r="E206" s="39">
        <v>0</v>
      </c>
      <c r="F206" s="39">
        <v>0.8</v>
      </c>
      <c r="G206" s="39"/>
      <c r="H206" s="8">
        <f t="shared" si="21"/>
        <v>0</v>
      </c>
      <c r="I206" s="39" t="s">
        <v>164</v>
      </c>
    </row>
    <row r="207" spans="1:9" x14ac:dyDescent="0.35">
      <c r="A207" s="2" t="str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G</v>
      </c>
      <c r="B207" s="10" t="str">
        <f t="shared" si="20"/>
        <v>43719G</v>
      </c>
      <c r="C207" s="55">
        <v>43719</v>
      </c>
      <c r="D207" s="39" t="s">
        <v>95</v>
      </c>
      <c r="E207" s="39">
        <v>3</v>
      </c>
      <c r="F207" s="39">
        <v>3.7</v>
      </c>
      <c r="G207" s="39"/>
      <c r="H207" s="8">
        <f t="shared" si="21"/>
        <v>11.100000000000001</v>
      </c>
      <c r="I207" s="39" t="s">
        <v>164</v>
      </c>
    </row>
    <row r="208" spans="1:9" x14ac:dyDescent="0.35">
      <c r="A208" s="2" t="str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I</v>
      </c>
      <c r="B208" s="10" t="str">
        <f t="shared" si="20"/>
        <v>43719I</v>
      </c>
      <c r="C208" s="55">
        <v>43719</v>
      </c>
      <c r="D208" s="39" t="s">
        <v>98</v>
      </c>
      <c r="E208" s="39">
        <v>3</v>
      </c>
      <c r="F208" s="39">
        <v>1.8</v>
      </c>
      <c r="G208" s="39"/>
      <c r="H208" s="8">
        <f t="shared" si="21"/>
        <v>5.4</v>
      </c>
      <c r="I208" s="39" t="s">
        <v>164</v>
      </c>
    </row>
    <row r="209" spans="1:9" x14ac:dyDescent="0.35">
      <c r="A209" s="2" t="str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B</v>
      </c>
      <c r="B209" s="10" t="str">
        <f t="shared" si="20"/>
        <v>43726B</v>
      </c>
      <c r="C209" s="55">
        <v>43726</v>
      </c>
      <c r="D209" s="39" t="s">
        <v>77</v>
      </c>
      <c r="E209" s="39">
        <v>0</v>
      </c>
      <c r="F209" s="39">
        <v>10</v>
      </c>
      <c r="G209" s="39"/>
      <c r="H209" s="8">
        <f t="shared" si="21"/>
        <v>0</v>
      </c>
      <c r="I209" s="39" t="s">
        <v>164</v>
      </c>
    </row>
    <row r="210" spans="1:9" x14ac:dyDescent="0.35">
      <c r="A210" s="2" t="str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G</v>
      </c>
      <c r="B210" s="10" t="str">
        <f t="shared" si="20"/>
        <v>43726G</v>
      </c>
      <c r="C210" s="55">
        <v>43726</v>
      </c>
      <c r="D210" s="39" t="s">
        <v>95</v>
      </c>
      <c r="E210" s="39">
        <v>0</v>
      </c>
      <c r="F210" s="39">
        <v>2.1</v>
      </c>
      <c r="G210" s="39"/>
      <c r="H210" s="8">
        <f t="shared" si="21"/>
        <v>0</v>
      </c>
      <c r="I210" s="39" t="s">
        <v>164</v>
      </c>
    </row>
    <row r="211" spans="1:9" x14ac:dyDescent="0.35">
      <c r="A211" s="2" t="str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I</v>
      </c>
      <c r="B211" s="10" t="str">
        <f t="shared" si="20"/>
        <v>43726I</v>
      </c>
      <c r="C211" s="55">
        <v>43726</v>
      </c>
      <c r="D211" s="39" t="s">
        <v>98</v>
      </c>
      <c r="E211" s="39">
        <v>3</v>
      </c>
      <c r="F211" s="39">
        <v>1.7</v>
      </c>
      <c r="G211" s="39"/>
      <c r="H211" s="8">
        <f t="shared" si="21"/>
        <v>5.0999999999999996</v>
      </c>
      <c r="I211" s="39" t="s">
        <v>164</v>
      </c>
    </row>
    <row r="212" spans="1:9" x14ac:dyDescent="0.35">
      <c r="A212" s="2" t="str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B</v>
      </c>
      <c r="B212" s="10" t="str">
        <f t="shared" si="20"/>
        <v>43733B</v>
      </c>
      <c r="C212" s="55">
        <v>43733</v>
      </c>
      <c r="D212" s="39" t="s">
        <v>77</v>
      </c>
      <c r="E212" s="39">
        <v>0</v>
      </c>
      <c r="F212" s="39">
        <v>13.3</v>
      </c>
      <c r="G212" s="39"/>
      <c r="H212" s="8">
        <f t="shared" si="21"/>
        <v>0</v>
      </c>
      <c r="I212" s="39" t="s">
        <v>164</v>
      </c>
    </row>
    <row r="213" spans="1:9" x14ac:dyDescent="0.35">
      <c r="A213" s="2" t="str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C</v>
      </c>
      <c r="B213" s="10" t="str">
        <f t="shared" si="20"/>
        <v>43733C</v>
      </c>
      <c r="C213" s="55">
        <v>43733</v>
      </c>
      <c r="D213" s="39" t="s">
        <v>96</v>
      </c>
      <c r="E213" s="39">
        <v>0</v>
      </c>
      <c r="F213" s="39">
        <v>10.7</v>
      </c>
      <c r="G213" s="39"/>
      <c r="H213" s="8">
        <f t="shared" si="21"/>
        <v>0</v>
      </c>
      <c r="I213" s="39" t="s">
        <v>164</v>
      </c>
    </row>
    <row r="214" spans="1:9" x14ac:dyDescent="0.35">
      <c r="A214" s="2" t="str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D</v>
      </c>
      <c r="B214" s="10" t="str">
        <f t="shared" si="20"/>
        <v>43733D</v>
      </c>
      <c r="C214" s="55">
        <v>43733</v>
      </c>
      <c r="D214" s="39" t="s">
        <v>63</v>
      </c>
      <c r="E214" s="39">
        <v>0</v>
      </c>
      <c r="F214" s="39">
        <v>5</v>
      </c>
      <c r="G214" s="39"/>
      <c r="H214" s="8">
        <f t="shared" si="21"/>
        <v>0</v>
      </c>
      <c r="I214" s="39" t="s">
        <v>164</v>
      </c>
    </row>
    <row r="215" spans="1:9" x14ac:dyDescent="0.35">
      <c r="A215" s="2" t="str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G</v>
      </c>
      <c r="B215" s="10" t="str">
        <f t="shared" si="20"/>
        <v>43733G</v>
      </c>
      <c r="C215" s="55">
        <v>43733</v>
      </c>
      <c r="D215" s="39" t="s">
        <v>95</v>
      </c>
      <c r="E215" s="39">
        <v>0</v>
      </c>
      <c r="F215" s="39">
        <v>2.8</v>
      </c>
      <c r="G215" s="39"/>
      <c r="H215" s="8">
        <f t="shared" si="21"/>
        <v>0</v>
      </c>
      <c r="I215" s="39" t="s">
        <v>164</v>
      </c>
    </row>
    <row r="216" spans="1:9" x14ac:dyDescent="0.35">
      <c r="A216" s="2" t="str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H</v>
      </c>
      <c r="B216" s="10" t="str">
        <f t="shared" si="20"/>
        <v>43733H</v>
      </c>
      <c r="C216" s="55">
        <v>43733</v>
      </c>
      <c r="D216" s="39" t="s">
        <v>97</v>
      </c>
      <c r="E216" s="39">
        <v>3</v>
      </c>
      <c r="F216" s="39">
        <v>22</v>
      </c>
      <c r="G216" s="39"/>
      <c r="H216" s="8">
        <f t="shared" si="21"/>
        <v>66</v>
      </c>
      <c r="I216" s="39" t="s">
        <v>164</v>
      </c>
    </row>
    <row r="217" spans="1:9" x14ac:dyDescent="0.35">
      <c r="A217" s="2" t="str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I</v>
      </c>
      <c r="B217" s="10" t="str">
        <f t="shared" si="20"/>
        <v>43733I</v>
      </c>
      <c r="C217" s="55">
        <v>43733</v>
      </c>
      <c r="D217" s="39" t="s">
        <v>98</v>
      </c>
      <c r="E217" s="39">
        <v>3</v>
      </c>
      <c r="F217" s="39">
        <v>1.8</v>
      </c>
      <c r="G217" s="39"/>
      <c r="H217" s="8">
        <f t="shared" si="21"/>
        <v>5.4</v>
      </c>
      <c r="I217" s="39" t="s">
        <v>164</v>
      </c>
    </row>
    <row r="218" spans="1:9" x14ac:dyDescent="0.35">
      <c r="A218" s="2" t="str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B</v>
      </c>
      <c r="B218" s="10" t="str">
        <f t="shared" si="20"/>
        <v>43740B</v>
      </c>
      <c r="C218" s="55">
        <v>43740</v>
      </c>
      <c r="D218" s="39" t="s">
        <v>77</v>
      </c>
      <c r="E218" s="39">
        <v>0</v>
      </c>
      <c r="F218" s="39">
        <v>12.8</v>
      </c>
      <c r="G218" s="39"/>
      <c r="H218" s="8">
        <f t="shared" si="21"/>
        <v>0</v>
      </c>
      <c r="I218" s="39" t="s">
        <v>164</v>
      </c>
    </row>
    <row r="219" spans="1:9" x14ac:dyDescent="0.35">
      <c r="A219" s="2" t="str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G</v>
      </c>
      <c r="B219" s="10" t="str">
        <f t="shared" si="20"/>
        <v>43740G</v>
      </c>
      <c r="C219" s="55">
        <v>43740</v>
      </c>
      <c r="D219" s="39" t="s">
        <v>95</v>
      </c>
      <c r="E219" s="39">
        <v>0</v>
      </c>
      <c r="F219" s="39">
        <v>2.8</v>
      </c>
      <c r="G219" s="39"/>
      <c r="H219" s="8">
        <f t="shared" si="21"/>
        <v>0</v>
      </c>
      <c r="I219" s="39" t="s">
        <v>164</v>
      </c>
    </row>
    <row r="220" spans="1:9" x14ac:dyDescent="0.35">
      <c r="A220" s="2" t="str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I</v>
      </c>
      <c r="B220" s="10" t="str">
        <f t="shared" si="20"/>
        <v>43740I</v>
      </c>
      <c r="C220" s="55">
        <v>43740</v>
      </c>
      <c r="D220" s="39" t="s">
        <v>98</v>
      </c>
      <c r="E220" s="39">
        <v>3</v>
      </c>
      <c r="F220" s="39">
        <v>11.5</v>
      </c>
      <c r="G220" s="39"/>
      <c r="H220" s="8">
        <f t="shared" si="21"/>
        <v>34.5</v>
      </c>
      <c r="I220" s="39" t="s">
        <v>164</v>
      </c>
    </row>
    <row r="221" spans="1:9" x14ac:dyDescent="0.35">
      <c r="A221" s="2" t="str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B</v>
      </c>
      <c r="B221" s="10" t="str">
        <f t="shared" si="20"/>
        <v>43747B</v>
      </c>
      <c r="C221" s="55">
        <v>43747</v>
      </c>
      <c r="D221" s="39" t="s">
        <v>77</v>
      </c>
      <c r="E221" s="39">
        <v>0</v>
      </c>
      <c r="F221" s="39">
        <v>19.600000000000001</v>
      </c>
      <c r="G221" s="39"/>
      <c r="H221" s="8">
        <f t="shared" si="21"/>
        <v>0</v>
      </c>
      <c r="I221" s="39" t="s">
        <v>164</v>
      </c>
    </row>
    <row r="222" spans="1:9" x14ac:dyDescent="0.35">
      <c r="A222" s="2" t="str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C</v>
      </c>
      <c r="B222" s="10" t="str">
        <f t="shared" si="20"/>
        <v>43747C</v>
      </c>
      <c r="C222" s="55">
        <v>43747</v>
      </c>
      <c r="D222" s="39" t="s">
        <v>96</v>
      </c>
      <c r="E222" s="39">
        <v>0</v>
      </c>
      <c r="F222" s="39">
        <v>13.5</v>
      </c>
      <c r="G222" s="39"/>
      <c r="H222" s="8">
        <f t="shared" si="21"/>
        <v>0</v>
      </c>
      <c r="I222" s="39" t="s">
        <v>164</v>
      </c>
    </row>
    <row r="223" spans="1:9" x14ac:dyDescent="0.35">
      <c r="A223" s="2" t="str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D</v>
      </c>
      <c r="B223" s="10" t="str">
        <f t="shared" si="20"/>
        <v>43747D</v>
      </c>
      <c r="C223" s="55">
        <v>43747</v>
      </c>
      <c r="D223" s="39" t="s">
        <v>63</v>
      </c>
      <c r="E223" s="39">
        <v>0</v>
      </c>
      <c r="F223" s="39">
        <v>12</v>
      </c>
      <c r="G223" s="39"/>
      <c r="H223" s="8">
        <f t="shared" si="21"/>
        <v>0</v>
      </c>
      <c r="I223" s="39" t="s">
        <v>164</v>
      </c>
    </row>
    <row r="224" spans="1:9" x14ac:dyDescent="0.35">
      <c r="A224" s="2" t="str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G</v>
      </c>
      <c r="B224" s="10" t="str">
        <f t="shared" si="20"/>
        <v>43747G</v>
      </c>
      <c r="C224" s="55">
        <v>43747</v>
      </c>
      <c r="D224" s="39" t="s">
        <v>95</v>
      </c>
      <c r="E224" s="39">
        <v>0</v>
      </c>
      <c r="F224" s="39">
        <v>9.1</v>
      </c>
      <c r="G224" s="39"/>
      <c r="H224" s="8">
        <f t="shared" si="21"/>
        <v>0</v>
      </c>
      <c r="I224" s="39" t="s">
        <v>164</v>
      </c>
    </row>
    <row r="225" spans="1:9" x14ac:dyDescent="0.35">
      <c r="A225" s="2" t="str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H</v>
      </c>
      <c r="B225" s="10" t="str">
        <f t="shared" si="20"/>
        <v>43747H</v>
      </c>
      <c r="C225" s="55">
        <v>43747</v>
      </c>
      <c r="D225" s="39" t="s">
        <v>97</v>
      </c>
      <c r="E225" s="39">
        <v>3</v>
      </c>
      <c r="F225" s="39">
        <v>29</v>
      </c>
      <c r="G225" s="39"/>
      <c r="H225" s="8">
        <f t="shared" si="21"/>
        <v>87</v>
      </c>
      <c r="I225" s="39" t="s">
        <v>164</v>
      </c>
    </row>
    <row r="226" spans="1:9" x14ac:dyDescent="0.35">
      <c r="A226" s="2" t="str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I</v>
      </c>
      <c r="B226" s="10" t="str">
        <f t="shared" si="20"/>
        <v>43747I</v>
      </c>
      <c r="C226" s="55">
        <v>43747</v>
      </c>
      <c r="D226" s="39" t="s">
        <v>98</v>
      </c>
      <c r="E226" s="39">
        <v>3</v>
      </c>
      <c r="F226" s="39">
        <v>33.5</v>
      </c>
      <c r="G226" s="39"/>
      <c r="H226" s="8">
        <f t="shared" si="21"/>
        <v>100.5</v>
      </c>
      <c r="I226" s="39" t="s">
        <v>164</v>
      </c>
    </row>
    <row r="227" spans="1:9" x14ac:dyDescent="0.35">
      <c r="A227" s="2" t="str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B</v>
      </c>
      <c r="B227" s="10" t="str">
        <f t="shared" si="20"/>
        <v>43754B</v>
      </c>
      <c r="C227" s="55">
        <v>43754</v>
      </c>
      <c r="D227" s="39" t="s">
        <v>77</v>
      </c>
      <c r="E227" s="39">
        <v>0</v>
      </c>
      <c r="F227" s="39">
        <v>17.7</v>
      </c>
      <c r="G227" s="39"/>
      <c r="H227" s="8">
        <f t="shared" si="21"/>
        <v>0</v>
      </c>
      <c r="I227" s="39" t="s">
        <v>164</v>
      </c>
    </row>
    <row r="228" spans="1:9" x14ac:dyDescent="0.35">
      <c r="A228" s="2" t="str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G</v>
      </c>
      <c r="B228" s="10" t="str">
        <f t="shared" si="20"/>
        <v>43754G</v>
      </c>
      <c r="C228" s="55">
        <v>43754</v>
      </c>
      <c r="D228" s="39" t="s">
        <v>95</v>
      </c>
      <c r="E228" s="39">
        <v>0</v>
      </c>
      <c r="F228" s="39">
        <v>3</v>
      </c>
      <c r="G228" s="39"/>
      <c r="H228" s="8">
        <f t="shared" si="21"/>
        <v>0</v>
      </c>
      <c r="I228" s="39" t="s">
        <v>164</v>
      </c>
    </row>
    <row r="229" spans="1:9" x14ac:dyDescent="0.35">
      <c r="A229" s="2" t="str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I</v>
      </c>
      <c r="B229" s="10" t="str">
        <f t="shared" si="20"/>
        <v>43754I</v>
      </c>
      <c r="C229" s="55">
        <v>43754</v>
      </c>
      <c r="D229" s="39" t="s">
        <v>98</v>
      </c>
      <c r="E229" s="39">
        <v>3</v>
      </c>
      <c r="F229" s="39">
        <v>19.2</v>
      </c>
      <c r="G229" s="39"/>
      <c r="H229" s="8">
        <f t="shared" si="21"/>
        <v>57.599999999999994</v>
      </c>
      <c r="I229" s="39" t="s">
        <v>164</v>
      </c>
    </row>
    <row r="230" spans="1:9" x14ac:dyDescent="0.35">
      <c r="A230" s="2" t="str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B</v>
      </c>
      <c r="B230" s="10" t="str">
        <f t="shared" si="20"/>
        <v>43761B</v>
      </c>
      <c r="C230" s="55">
        <v>43761</v>
      </c>
      <c r="D230" s="39" t="s">
        <v>77</v>
      </c>
      <c r="E230" s="39">
        <v>2</v>
      </c>
      <c r="F230" s="39">
        <v>32</v>
      </c>
      <c r="G230" s="39"/>
      <c r="H230" s="8">
        <f t="shared" si="21"/>
        <v>64</v>
      </c>
      <c r="I230" s="39" t="s">
        <v>164</v>
      </c>
    </row>
    <row r="231" spans="1:9" x14ac:dyDescent="0.35">
      <c r="A231" s="2" t="str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C</v>
      </c>
      <c r="B231" s="10" t="str">
        <f t="shared" si="20"/>
        <v>43761C</v>
      </c>
      <c r="C231" s="55">
        <v>43761</v>
      </c>
      <c r="D231" s="39" t="s">
        <v>96</v>
      </c>
      <c r="E231" s="39">
        <v>2</v>
      </c>
      <c r="F231" s="39">
        <v>32.5</v>
      </c>
      <c r="G231" s="39"/>
      <c r="H231" s="8">
        <f t="shared" si="21"/>
        <v>65</v>
      </c>
      <c r="I231" s="39" t="s">
        <v>164</v>
      </c>
    </row>
    <row r="232" spans="1:9" x14ac:dyDescent="0.35">
      <c r="A232" s="2" t="str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D</v>
      </c>
      <c r="B232" s="10" t="str">
        <f t="shared" si="20"/>
        <v>43761D</v>
      </c>
      <c r="C232" s="55">
        <v>43761</v>
      </c>
      <c r="D232" s="39" t="s">
        <v>63</v>
      </c>
      <c r="E232" s="39">
        <v>0</v>
      </c>
      <c r="F232" s="39">
        <v>21.5</v>
      </c>
      <c r="G232" s="39"/>
      <c r="H232" s="8">
        <f t="shared" si="21"/>
        <v>0</v>
      </c>
      <c r="I232" s="39" t="s">
        <v>164</v>
      </c>
    </row>
    <row r="233" spans="1:9" x14ac:dyDescent="0.35">
      <c r="A233" s="2" t="str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G</v>
      </c>
      <c r="B233" s="10" t="str">
        <f t="shared" ref="B233:B296" si="22">+CONCATENATE(C233,A233)</f>
        <v>43761G</v>
      </c>
      <c r="C233" s="55">
        <v>43761</v>
      </c>
      <c r="D233" s="39" t="s">
        <v>95</v>
      </c>
      <c r="E233" s="39">
        <v>0</v>
      </c>
      <c r="F233" s="39">
        <v>4.2</v>
      </c>
      <c r="G233" s="39"/>
      <c r="H233" s="8">
        <f t="shared" ref="H233:H296" si="23">F233*E233</f>
        <v>0</v>
      </c>
      <c r="I233" s="39" t="s">
        <v>164</v>
      </c>
    </row>
    <row r="234" spans="1:9" x14ac:dyDescent="0.35">
      <c r="A234" s="2" t="str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H</v>
      </c>
      <c r="B234" s="10" t="str">
        <f t="shared" si="22"/>
        <v>43761H</v>
      </c>
      <c r="C234" s="55">
        <v>43761</v>
      </c>
      <c r="D234" s="39" t="s">
        <v>97</v>
      </c>
      <c r="E234" s="39">
        <v>7</v>
      </c>
      <c r="F234" s="39">
        <v>25</v>
      </c>
      <c r="G234" s="39"/>
      <c r="H234" s="8">
        <f t="shared" si="23"/>
        <v>175</v>
      </c>
      <c r="I234" s="39" t="s">
        <v>164</v>
      </c>
    </row>
    <row r="235" spans="1:9" x14ac:dyDescent="0.35">
      <c r="A235" s="2" t="str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I</v>
      </c>
      <c r="B235" s="10" t="str">
        <f t="shared" si="22"/>
        <v>43761I</v>
      </c>
      <c r="C235" s="55">
        <v>43761</v>
      </c>
      <c r="D235" s="39" t="s">
        <v>98</v>
      </c>
      <c r="E235" s="39">
        <v>5</v>
      </c>
      <c r="F235" s="39">
        <v>30</v>
      </c>
      <c r="G235" s="39"/>
      <c r="H235" s="8">
        <f t="shared" si="23"/>
        <v>150</v>
      </c>
      <c r="I235" s="39" t="s">
        <v>164</v>
      </c>
    </row>
    <row r="236" spans="1:9" x14ac:dyDescent="0.35">
      <c r="A236" s="2" t="str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B</v>
      </c>
      <c r="B236" s="10" t="str">
        <f t="shared" si="22"/>
        <v>43768B</v>
      </c>
      <c r="C236" s="55">
        <v>43768</v>
      </c>
      <c r="D236" s="39" t="s">
        <v>77</v>
      </c>
      <c r="E236" s="39">
        <v>2</v>
      </c>
      <c r="F236" s="39">
        <v>17.100000000000001</v>
      </c>
      <c r="G236" s="39"/>
      <c r="H236" s="8">
        <f t="shared" si="23"/>
        <v>34.200000000000003</v>
      </c>
      <c r="I236" s="39" t="s">
        <v>164</v>
      </c>
    </row>
    <row r="237" spans="1:9" x14ac:dyDescent="0.35">
      <c r="A237" s="2" t="str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G</v>
      </c>
      <c r="B237" s="10" t="str">
        <f t="shared" si="22"/>
        <v>43768G</v>
      </c>
      <c r="C237" s="55">
        <v>43768</v>
      </c>
      <c r="D237" s="39" t="s">
        <v>95</v>
      </c>
      <c r="E237" s="39">
        <v>0</v>
      </c>
      <c r="F237" s="39">
        <v>4.5999999999999996</v>
      </c>
      <c r="G237" s="39"/>
      <c r="H237" s="8">
        <f t="shared" si="23"/>
        <v>0</v>
      </c>
      <c r="I237" s="39" t="s">
        <v>164</v>
      </c>
    </row>
    <row r="238" spans="1:9" x14ac:dyDescent="0.35">
      <c r="A238" s="2" t="str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I</v>
      </c>
      <c r="B238" s="10" t="str">
        <f t="shared" si="22"/>
        <v>43768I</v>
      </c>
      <c r="C238" s="55">
        <v>43768</v>
      </c>
      <c r="D238" s="39" t="s">
        <v>98</v>
      </c>
      <c r="E238" s="39">
        <v>3</v>
      </c>
      <c r="F238" s="39">
        <v>5.8</v>
      </c>
      <c r="G238" s="39"/>
      <c r="H238" s="8">
        <f t="shared" si="23"/>
        <v>17.399999999999999</v>
      </c>
      <c r="I238" s="39" t="s">
        <v>164</v>
      </c>
    </row>
    <row r="239" spans="1:9" x14ac:dyDescent="0.35">
      <c r="A239" s="2" t="str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B</v>
      </c>
      <c r="B239" s="10" t="str">
        <f t="shared" si="22"/>
        <v>43775B</v>
      </c>
      <c r="C239" s="55">
        <v>43775</v>
      </c>
      <c r="D239" s="39" t="s">
        <v>77</v>
      </c>
      <c r="E239" s="39">
        <v>3</v>
      </c>
      <c r="F239" s="39">
        <v>24.5</v>
      </c>
      <c r="G239" s="39"/>
      <c r="H239" s="8">
        <f t="shared" si="23"/>
        <v>73.5</v>
      </c>
      <c r="I239" s="39" t="s">
        <v>164</v>
      </c>
    </row>
    <row r="240" spans="1:9" x14ac:dyDescent="0.35">
      <c r="A240" s="2" t="str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C</v>
      </c>
      <c r="B240" s="10" t="str">
        <f t="shared" si="22"/>
        <v>43775C</v>
      </c>
      <c r="C240" s="55">
        <v>43775</v>
      </c>
      <c r="D240" s="39" t="s">
        <v>96</v>
      </c>
      <c r="E240" s="39">
        <v>3</v>
      </c>
      <c r="F240" s="39">
        <v>30</v>
      </c>
      <c r="G240" s="39"/>
      <c r="H240" s="8">
        <f t="shared" si="23"/>
        <v>90</v>
      </c>
      <c r="I240" s="39" t="s">
        <v>164</v>
      </c>
    </row>
    <row r="241" spans="1:9" x14ac:dyDescent="0.35">
      <c r="A241" s="2" t="str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D</v>
      </c>
      <c r="B241" s="10" t="str">
        <f t="shared" si="22"/>
        <v>43775D</v>
      </c>
      <c r="C241" s="55">
        <v>43775</v>
      </c>
      <c r="D241" s="39" t="s">
        <v>63</v>
      </c>
      <c r="E241" s="39">
        <v>2</v>
      </c>
      <c r="F241" s="39">
        <v>20</v>
      </c>
      <c r="G241" s="39"/>
      <c r="H241" s="8">
        <f t="shared" si="23"/>
        <v>40</v>
      </c>
      <c r="I241" s="39" t="s">
        <v>164</v>
      </c>
    </row>
    <row r="242" spans="1:9" x14ac:dyDescent="0.35">
      <c r="A242" s="2" t="str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G</v>
      </c>
      <c r="B242" s="10" t="str">
        <f t="shared" si="22"/>
        <v>43775G</v>
      </c>
      <c r="C242" s="55">
        <v>43775</v>
      </c>
      <c r="D242" s="39" t="s">
        <v>95</v>
      </c>
      <c r="E242" s="39">
        <v>0</v>
      </c>
      <c r="F242" s="39">
        <v>15.4</v>
      </c>
      <c r="G242" s="39"/>
      <c r="H242" s="8">
        <f t="shared" si="23"/>
        <v>0</v>
      </c>
      <c r="I242" s="39" t="s">
        <v>164</v>
      </c>
    </row>
    <row r="243" spans="1:9" x14ac:dyDescent="0.35">
      <c r="A243" s="2" t="str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H</v>
      </c>
      <c r="B243" s="10" t="str">
        <f t="shared" si="22"/>
        <v>43775H</v>
      </c>
      <c r="C243" s="55">
        <v>43775</v>
      </c>
      <c r="D243" s="39" t="s">
        <v>97</v>
      </c>
      <c r="E243" s="39">
        <v>3</v>
      </c>
      <c r="F243" s="39">
        <v>33</v>
      </c>
      <c r="G243" s="39"/>
      <c r="H243" s="8">
        <f t="shared" si="23"/>
        <v>99</v>
      </c>
      <c r="I243" s="39" t="s">
        <v>164</v>
      </c>
    </row>
    <row r="244" spans="1:9" x14ac:dyDescent="0.35">
      <c r="A244" s="2" t="str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I</v>
      </c>
      <c r="B244" s="10" t="str">
        <f t="shared" si="22"/>
        <v>43775I</v>
      </c>
      <c r="C244" s="55">
        <v>43775</v>
      </c>
      <c r="D244" s="39" t="s">
        <v>98</v>
      </c>
      <c r="E244" s="39">
        <v>7</v>
      </c>
      <c r="F244" s="39">
        <v>19.3</v>
      </c>
      <c r="G244" s="39"/>
      <c r="H244" s="8">
        <f t="shared" si="23"/>
        <v>135.1</v>
      </c>
      <c r="I244" s="39" t="s">
        <v>164</v>
      </c>
    </row>
    <row r="245" spans="1:9" x14ac:dyDescent="0.35">
      <c r="A245" s="2" t="str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B</v>
      </c>
      <c r="B245" s="10" t="str">
        <f t="shared" si="22"/>
        <v>43782B</v>
      </c>
      <c r="C245" s="55">
        <v>43782</v>
      </c>
      <c r="D245" s="39" t="s">
        <v>77</v>
      </c>
      <c r="E245" s="39">
        <v>2</v>
      </c>
      <c r="F245" s="39">
        <v>8.9</v>
      </c>
      <c r="G245" s="39"/>
      <c r="H245" s="8">
        <f t="shared" si="23"/>
        <v>17.8</v>
      </c>
      <c r="I245" s="39" t="s">
        <v>164</v>
      </c>
    </row>
    <row r="246" spans="1:9" x14ac:dyDescent="0.35">
      <c r="A246" s="2" t="str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G</v>
      </c>
      <c r="B246" s="10" t="str">
        <f t="shared" si="22"/>
        <v>43782G</v>
      </c>
      <c r="C246" s="55">
        <v>43782</v>
      </c>
      <c r="D246" s="39" t="s">
        <v>95</v>
      </c>
      <c r="E246" s="39">
        <v>0</v>
      </c>
      <c r="F246" s="39">
        <v>16.399999999999999</v>
      </c>
      <c r="G246" s="39"/>
      <c r="H246" s="8">
        <f t="shared" si="23"/>
        <v>0</v>
      </c>
      <c r="I246" s="39" t="s">
        <v>164</v>
      </c>
    </row>
    <row r="247" spans="1:9" x14ac:dyDescent="0.35">
      <c r="A247" s="2" t="str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I</v>
      </c>
      <c r="B247" s="10" t="str">
        <f t="shared" si="22"/>
        <v>43782I</v>
      </c>
      <c r="C247" s="55">
        <v>43782</v>
      </c>
      <c r="D247" s="39" t="s">
        <v>98</v>
      </c>
      <c r="E247" s="39">
        <v>5</v>
      </c>
      <c r="F247" s="39">
        <v>14.2</v>
      </c>
      <c r="G247" s="39"/>
      <c r="H247" s="8">
        <f t="shared" si="23"/>
        <v>71</v>
      </c>
      <c r="I247" s="39" t="s">
        <v>164</v>
      </c>
    </row>
    <row r="248" spans="1:9" x14ac:dyDescent="0.35">
      <c r="A248" s="2" t="str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B</v>
      </c>
      <c r="B248" s="10" t="str">
        <f t="shared" si="22"/>
        <v>43789B</v>
      </c>
      <c r="C248" s="55">
        <v>43789</v>
      </c>
      <c r="D248" s="39" t="s">
        <v>77</v>
      </c>
      <c r="E248" s="39">
        <v>2</v>
      </c>
      <c r="F248" s="39">
        <v>23</v>
      </c>
      <c r="G248" s="39"/>
      <c r="H248" s="8">
        <f t="shared" si="23"/>
        <v>46</v>
      </c>
      <c r="I248" s="39" t="s">
        <v>164</v>
      </c>
    </row>
    <row r="249" spans="1:9" x14ac:dyDescent="0.35">
      <c r="A249" s="2" t="str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C</v>
      </c>
      <c r="B249" s="10" t="str">
        <f t="shared" si="22"/>
        <v>43789C</v>
      </c>
      <c r="C249" s="55">
        <v>43789</v>
      </c>
      <c r="D249" s="39" t="s">
        <v>96</v>
      </c>
      <c r="E249" s="39">
        <v>0</v>
      </c>
      <c r="F249" s="39">
        <v>13.7</v>
      </c>
      <c r="G249" s="39"/>
      <c r="H249" s="8">
        <f t="shared" si="23"/>
        <v>0</v>
      </c>
      <c r="I249" s="39" t="s">
        <v>164</v>
      </c>
    </row>
    <row r="250" spans="1:9" x14ac:dyDescent="0.35">
      <c r="A250" s="2" t="str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D</v>
      </c>
      <c r="B250" s="10" t="str">
        <f t="shared" si="22"/>
        <v>43789D</v>
      </c>
      <c r="C250" s="55">
        <v>43789</v>
      </c>
      <c r="D250" s="39" t="s">
        <v>63</v>
      </c>
      <c r="E250" s="39">
        <v>0</v>
      </c>
      <c r="F250" s="39">
        <v>8.4</v>
      </c>
      <c r="G250" s="39"/>
      <c r="H250" s="8">
        <f t="shared" si="23"/>
        <v>0</v>
      </c>
      <c r="I250" s="39" t="s">
        <v>164</v>
      </c>
    </row>
    <row r="251" spans="1:9" x14ac:dyDescent="0.35">
      <c r="A251" s="2" t="str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G</v>
      </c>
      <c r="B251" s="10" t="str">
        <f t="shared" si="22"/>
        <v>43789G</v>
      </c>
      <c r="C251" s="55">
        <v>43789</v>
      </c>
      <c r="D251" s="39" t="s">
        <v>95</v>
      </c>
      <c r="E251" s="39">
        <v>3</v>
      </c>
      <c r="F251" s="39">
        <v>1.8</v>
      </c>
      <c r="G251" s="39"/>
      <c r="H251" s="8">
        <f t="shared" si="23"/>
        <v>5.4</v>
      </c>
      <c r="I251" s="39" t="s">
        <v>164</v>
      </c>
    </row>
    <row r="252" spans="1:9" x14ac:dyDescent="0.35">
      <c r="A252" s="2" t="str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H</v>
      </c>
      <c r="B252" s="10" t="str">
        <f t="shared" si="22"/>
        <v>43789H</v>
      </c>
      <c r="C252" s="55">
        <v>43789</v>
      </c>
      <c r="D252" s="39" t="s">
        <v>97</v>
      </c>
      <c r="E252" s="39">
        <v>3</v>
      </c>
      <c r="F252" s="39">
        <v>2.6</v>
      </c>
      <c r="G252" s="39"/>
      <c r="H252" s="8">
        <f t="shared" si="23"/>
        <v>7.8000000000000007</v>
      </c>
      <c r="I252" s="39" t="s">
        <v>164</v>
      </c>
    </row>
    <row r="253" spans="1:9" x14ac:dyDescent="0.35">
      <c r="A253" s="2" t="str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B</v>
      </c>
      <c r="B253" s="10" t="str">
        <f t="shared" si="22"/>
        <v>43796B</v>
      </c>
      <c r="C253" s="55">
        <v>43796</v>
      </c>
      <c r="D253" s="39" t="s">
        <v>77</v>
      </c>
      <c r="E253" s="39">
        <v>2</v>
      </c>
      <c r="F253" s="39">
        <v>31.5</v>
      </c>
      <c r="G253" s="39"/>
      <c r="H253" s="8">
        <f t="shared" si="23"/>
        <v>63</v>
      </c>
      <c r="I253" s="39" t="s">
        <v>164</v>
      </c>
    </row>
    <row r="254" spans="1:9" x14ac:dyDescent="0.35">
      <c r="A254" s="2" t="str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G</v>
      </c>
      <c r="B254" s="10" t="str">
        <f t="shared" si="22"/>
        <v>43796G</v>
      </c>
      <c r="C254" s="55">
        <v>43796</v>
      </c>
      <c r="D254" s="39" t="s">
        <v>95</v>
      </c>
      <c r="E254" s="39">
        <v>0</v>
      </c>
      <c r="F254" s="39">
        <v>1.8</v>
      </c>
      <c r="G254" s="39"/>
      <c r="H254" s="8">
        <f t="shared" si="23"/>
        <v>0</v>
      </c>
      <c r="I254" s="39" t="s">
        <v>164</v>
      </c>
    </row>
    <row r="255" spans="1:9" x14ac:dyDescent="0.35">
      <c r="A255" s="2" t="str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I</v>
      </c>
      <c r="B255" s="10" t="str">
        <f t="shared" si="22"/>
        <v>43796I</v>
      </c>
      <c r="C255" s="55">
        <v>43796</v>
      </c>
      <c r="D255" s="39" t="s">
        <v>98</v>
      </c>
      <c r="E255" s="39">
        <v>3</v>
      </c>
      <c r="F255" s="39">
        <v>10.5</v>
      </c>
      <c r="G255" s="39"/>
      <c r="H255" s="8">
        <f t="shared" si="23"/>
        <v>31.5</v>
      </c>
      <c r="I255" s="39" t="s">
        <v>164</v>
      </c>
    </row>
    <row r="256" spans="1:9" x14ac:dyDescent="0.35">
      <c r="A256" s="2" t="str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B</v>
      </c>
      <c r="B256" s="10" t="str">
        <f t="shared" si="22"/>
        <v>43803B</v>
      </c>
      <c r="C256" s="55">
        <v>43803</v>
      </c>
      <c r="D256" s="39" t="s">
        <v>77</v>
      </c>
      <c r="E256" s="39">
        <v>2</v>
      </c>
      <c r="F256" s="39">
        <v>17.7</v>
      </c>
      <c r="G256" s="39"/>
      <c r="H256" s="8">
        <f t="shared" si="23"/>
        <v>35.4</v>
      </c>
      <c r="I256" s="39" t="s">
        <v>164</v>
      </c>
    </row>
    <row r="257" spans="1:9" x14ac:dyDescent="0.35">
      <c r="A257" s="2" t="str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G</v>
      </c>
      <c r="B257" s="10" t="str">
        <f t="shared" si="22"/>
        <v>43803G</v>
      </c>
      <c r="C257" s="55">
        <v>43803</v>
      </c>
      <c r="D257" s="39" t="s">
        <v>95</v>
      </c>
      <c r="E257" s="39">
        <v>0</v>
      </c>
      <c r="F257" s="39">
        <v>2.4</v>
      </c>
      <c r="G257" s="39"/>
      <c r="H257" s="8">
        <f t="shared" si="23"/>
        <v>0</v>
      </c>
      <c r="I257" s="39" t="s">
        <v>164</v>
      </c>
    </row>
    <row r="258" spans="1:9" x14ac:dyDescent="0.35">
      <c r="A258" s="2" t="str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I</v>
      </c>
      <c r="B258" s="10" t="str">
        <f t="shared" si="22"/>
        <v>43803I</v>
      </c>
      <c r="C258" s="55">
        <v>43803</v>
      </c>
      <c r="D258" s="39" t="s">
        <v>98</v>
      </c>
      <c r="E258" s="39">
        <v>5</v>
      </c>
      <c r="F258" s="39">
        <v>30.5</v>
      </c>
      <c r="G258" s="39"/>
      <c r="H258" s="8">
        <f t="shared" si="23"/>
        <v>152.5</v>
      </c>
      <c r="I258" s="39" t="s">
        <v>164</v>
      </c>
    </row>
    <row r="259" spans="1:9" x14ac:dyDescent="0.35">
      <c r="A259" s="2" t="str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B</v>
      </c>
      <c r="B259" s="10" t="str">
        <f t="shared" si="22"/>
        <v>43810B</v>
      </c>
      <c r="C259" s="55">
        <v>43810</v>
      </c>
      <c r="D259" s="39" t="s">
        <v>77</v>
      </c>
      <c r="E259" s="39">
        <v>2</v>
      </c>
      <c r="F259" s="39">
        <v>15.7</v>
      </c>
      <c r="G259" s="39"/>
      <c r="H259" s="8">
        <f t="shared" si="23"/>
        <v>31.4</v>
      </c>
      <c r="I259" s="39" t="s">
        <v>164</v>
      </c>
    </row>
    <row r="260" spans="1:9" x14ac:dyDescent="0.35">
      <c r="A260" s="2" t="str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C</v>
      </c>
      <c r="B260" s="10" t="str">
        <f t="shared" si="22"/>
        <v>43810C</v>
      </c>
      <c r="C260" s="55">
        <v>43810</v>
      </c>
      <c r="D260" s="39" t="s">
        <v>96</v>
      </c>
      <c r="E260" s="39">
        <v>0</v>
      </c>
      <c r="F260" s="39">
        <v>15.2</v>
      </c>
      <c r="G260" s="39"/>
      <c r="H260" s="8">
        <f t="shared" si="23"/>
        <v>0</v>
      </c>
      <c r="I260" s="39" t="s">
        <v>164</v>
      </c>
    </row>
    <row r="261" spans="1:9" x14ac:dyDescent="0.35">
      <c r="A261" s="2" t="str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D</v>
      </c>
      <c r="B261" s="10" t="str">
        <f t="shared" si="22"/>
        <v>43810D</v>
      </c>
      <c r="C261" s="55">
        <v>43810</v>
      </c>
      <c r="D261" s="39" t="s">
        <v>63</v>
      </c>
      <c r="E261" s="39">
        <v>0</v>
      </c>
      <c r="F261" s="39">
        <v>16.600000000000001</v>
      </c>
      <c r="G261" s="39"/>
      <c r="H261" s="8">
        <f t="shared" si="23"/>
        <v>0</v>
      </c>
      <c r="I261" s="39" t="s">
        <v>164</v>
      </c>
    </row>
    <row r="262" spans="1:9" x14ac:dyDescent="0.35">
      <c r="A262" s="2" t="str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G</v>
      </c>
      <c r="B262" s="10" t="str">
        <f t="shared" si="22"/>
        <v>43810G</v>
      </c>
      <c r="C262" s="55">
        <v>43810</v>
      </c>
      <c r="D262" s="39" t="s">
        <v>95</v>
      </c>
      <c r="E262" s="39">
        <v>0</v>
      </c>
      <c r="F262" s="39">
        <v>2.7</v>
      </c>
      <c r="G262" s="39"/>
      <c r="H262" s="8">
        <f t="shared" si="23"/>
        <v>0</v>
      </c>
      <c r="I262" s="39" t="s">
        <v>164</v>
      </c>
    </row>
    <row r="263" spans="1:9" x14ac:dyDescent="0.35">
      <c r="A263" s="2" t="str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H</v>
      </c>
      <c r="B263" s="10" t="str">
        <f t="shared" si="22"/>
        <v>43810H</v>
      </c>
      <c r="C263" s="55">
        <v>43810</v>
      </c>
      <c r="D263" s="39" t="s">
        <v>97</v>
      </c>
      <c r="E263" s="39">
        <v>3</v>
      </c>
      <c r="F263" s="39">
        <v>16.3</v>
      </c>
      <c r="G263" s="39"/>
      <c r="H263" s="8">
        <f t="shared" si="23"/>
        <v>48.900000000000006</v>
      </c>
      <c r="I263" s="39" t="s">
        <v>164</v>
      </c>
    </row>
    <row r="264" spans="1:9" x14ac:dyDescent="0.35">
      <c r="A264" s="2" t="str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I</v>
      </c>
      <c r="B264" s="10" t="str">
        <f t="shared" si="22"/>
        <v>43810I</v>
      </c>
      <c r="C264" s="55">
        <v>43810</v>
      </c>
      <c r="D264" s="39" t="s">
        <v>98</v>
      </c>
      <c r="E264" s="39">
        <v>5</v>
      </c>
      <c r="F264" s="39">
        <v>22.5</v>
      </c>
      <c r="G264" s="39"/>
      <c r="H264" s="8">
        <f t="shared" si="23"/>
        <v>112.5</v>
      </c>
      <c r="I264" s="39" t="s">
        <v>164</v>
      </c>
    </row>
    <row r="265" spans="1:9" x14ac:dyDescent="0.35">
      <c r="A265" s="2" t="str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B</v>
      </c>
      <c r="B265" s="10" t="str">
        <f t="shared" si="22"/>
        <v>43817B</v>
      </c>
      <c r="C265" s="55">
        <v>43817</v>
      </c>
      <c r="D265" s="39" t="s">
        <v>77</v>
      </c>
      <c r="E265" s="39">
        <v>2</v>
      </c>
      <c r="F265" s="39">
        <v>24</v>
      </c>
      <c r="G265" s="39"/>
      <c r="H265" s="8">
        <f t="shared" si="23"/>
        <v>48</v>
      </c>
      <c r="I265" s="39"/>
    </row>
    <row r="266" spans="1:9" x14ac:dyDescent="0.35">
      <c r="A266" s="2" t="str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G</v>
      </c>
      <c r="B266" s="10" t="str">
        <f t="shared" si="22"/>
        <v>43817G</v>
      </c>
      <c r="C266" s="55">
        <v>43817</v>
      </c>
      <c r="D266" s="39" t="s">
        <v>95</v>
      </c>
      <c r="E266" s="39">
        <v>0</v>
      </c>
      <c r="F266" s="39">
        <v>2.9</v>
      </c>
      <c r="G266" s="39"/>
      <c r="H266" s="8">
        <f t="shared" si="23"/>
        <v>0</v>
      </c>
      <c r="I266" s="39"/>
    </row>
    <row r="267" spans="1:9" x14ac:dyDescent="0.35">
      <c r="A267" s="2" t="str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I</v>
      </c>
      <c r="B267" s="10" t="str">
        <f t="shared" si="22"/>
        <v>43817I</v>
      </c>
      <c r="C267" s="55">
        <v>43817</v>
      </c>
      <c r="D267" s="39" t="s">
        <v>98</v>
      </c>
      <c r="E267" s="39">
        <v>3</v>
      </c>
      <c r="F267" s="39">
        <v>3.4</v>
      </c>
      <c r="G267" s="39"/>
      <c r="H267" s="8">
        <f t="shared" si="23"/>
        <v>10.199999999999999</v>
      </c>
      <c r="I267" s="39"/>
    </row>
    <row r="268" spans="1:9" x14ac:dyDescent="0.35">
      <c r="A268" s="2" t="str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B</v>
      </c>
      <c r="B268" s="10" t="str">
        <f t="shared" si="22"/>
        <v>43824B</v>
      </c>
      <c r="C268" s="55">
        <v>43824</v>
      </c>
      <c r="D268" s="39" t="s">
        <v>77</v>
      </c>
      <c r="E268" s="39">
        <v>2</v>
      </c>
      <c r="F268" s="39">
        <v>27</v>
      </c>
      <c r="G268" s="39"/>
      <c r="H268" s="8">
        <f t="shared" si="23"/>
        <v>54</v>
      </c>
      <c r="I268" s="39"/>
    </row>
    <row r="269" spans="1:9" x14ac:dyDescent="0.35">
      <c r="A269" s="2" t="str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C</v>
      </c>
      <c r="B269" s="10" t="str">
        <f t="shared" si="22"/>
        <v>43824C</v>
      </c>
      <c r="C269" s="55">
        <v>43824</v>
      </c>
      <c r="D269" s="39" t="s">
        <v>96</v>
      </c>
      <c r="E269" s="39">
        <v>2</v>
      </c>
      <c r="F269" s="39">
        <v>25.5</v>
      </c>
      <c r="G269" s="39"/>
      <c r="H269" s="8">
        <f t="shared" si="23"/>
        <v>51</v>
      </c>
      <c r="I269" s="39"/>
    </row>
    <row r="270" spans="1:9" x14ac:dyDescent="0.35">
      <c r="A270" s="2" t="str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D</v>
      </c>
      <c r="B270" s="10" t="str">
        <f t="shared" si="22"/>
        <v>43824D</v>
      </c>
      <c r="C270" s="55">
        <v>43824</v>
      </c>
      <c r="D270" s="39" t="s">
        <v>63</v>
      </c>
      <c r="E270" s="39">
        <v>3</v>
      </c>
      <c r="F270" s="39">
        <v>23.5</v>
      </c>
      <c r="G270" s="39"/>
      <c r="H270" s="8">
        <f t="shared" si="23"/>
        <v>70.5</v>
      </c>
      <c r="I270" s="39"/>
    </row>
    <row r="271" spans="1:9" x14ac:dyDescent="0.35">
      <c r="A271" s="2" t="str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G</v>
      </c>
      <c r="B271" s="10" t="str">
        <f t="shared" si="22"/>
        <v>43824G</v>
      </c>
      <c r="C271" s="55">
        <v>43824</v>
      </c>
      <c r="D271" s="39" t="s">
        <v>95</v>
      </c>
      <c r="E271" s="39">
        <v>0</v>
      </c>
      <c r="F271" s="39">
        <v>2.9</v>
      </c>
      <c r="G271" s="39"/>
      <c r="H271" s="8">
        <f t="shared" si="23"/>
        <v>0</v>
      </c>
      <c r="I271" s="39"/>
    </row>
    <row r="272" spans="1:9" x14ac:dyDescent="0.35">
      <c r="A272" s="2" t="str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H</v>
      </c>
      <c r="B272" s="10" t="str">
        <f t="shared" si="22"/>
        <v>43824H</v>
      </c>
      <c r="C272" s="55">
        <v>43824</v>
      </c>
      <c r="D272" s="39" t="s">
        <v>97</v>
      </c>
      <c r="E272" s="39">
        <v>5</v>
      </c>
      <c r="F272" s="39">
        <v>19.3</v>
      </c>
      <c r="G272" s="39"/>
      <c r="H272" s="8">
        <f t="shared" si="23"/>
        <v>96.5</v>
      </c>
      <c r="I272" s="39"/>
    </row>
    <row r="273" spans="1:9" x14ac:dyDescent="0.35">
      <c r="A273" s="2" t="str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I</v>
      </c>
      <c r="B273" s="10" t="str">
        <f t="shared" si="22"/>
        <v>43824I</v>
      </c>
      <c r="C273" s="55">
        <v>43824</v>
      </c>
      <c r="D273" s="39" t="s">
        <v>98</v>
      </c>
      <c r="E273" s="39">
        <v>3</v>
      </c>
      <c r="F273" s="39">
        <v>23</v>
      </c>
      <c r="G273" s="39"/>
      <c r="H273" s="8">
        <f t="shared" si="23"/>
        <v>69</v>
      </c>
      <c r="I273" s="39"/>
    </row>
    <row r="274" spans="1:9" x14ac:dyDescent="0.35">
      <c r="A274" s="2" t="str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B</v>
      </c>
      <c r="B274" s="10" t="str">
        <f t="shared" si="22"/>
        <v>43831B</v>
      </c>
      <c r="C274" s="55">
        <v>43831</v>
      </c>
      <c r="D274" s="39" t="s">
        <v>77</v>
      </c>
      <c r="E274" s="39">
        <v>2</v>
      </c>
      <c r="F274" s="39">
        <v>25.5</v>
      </c>
      <c r="G274" s="39"/>
      <c r="H274" s="8">
        <f t="shared" si="23"/>
        <v>51</v>
      </c>
      <c r="I274" s="39"/>
    </row>
    <row r="275" spans="1:9" x14ac:dyDescent="0.35">
      <c r="A275" s="2" t="str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G</v>
      </c>
      <c r="B275" s="10" t="str">
        <f t="shared" si="22"/>
        <v>43831G</v>
      </c>
      <c r="C275" s="55">
        <v>43831</v>
      </c>
      <c r="D275" s="39" t="s">
        <v>95</v>
      </c>
      <c r="E275" s="39">
        <v>0</v>
      </c>
      <c r="F275" s="39">
        <v>3</v>
      </c>
      <c r="G275" s="39"/>
      <c r="H275" s="8">
        <f t="shared" si="23"/>
        <v>0</v>
      </c>
      <c r="I275" s="39"/>
    </row>
    <row r="276" spans="1:9" x14ac:dyDescent="0.35">
      <c r="A276" s="2" t="str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I</v>
      </c>
      <c r="B276" s="10" t="str">
        <f t="shared" si="22"/>
        <v>43831I</v>
      </c>
      <c r="C276" s="55">
        <v>43831</v>
      </c>
      <c r="D276" s="39" t="s">
        <v>98</v>
      </c>
      <c r="E276" s="39">
        <v>5</v>
      </c>
      <c r="F276" s="39">
        <v>12.3</v>
      </c>
      <c r="G276" s="39"/>
      <c r="H276" s="8">
        <f t="shared" si="23"/>
        <v>61.5</v>
      </c>
      <c r="I276" s="39"/>
    </row>
    <row r="277" spans="1:9" x14ac:dyDescent="0.35">
      <c r="A277" s="2" t="str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B</v>
      </c>
      <c r="B277" s="10" t="str">
        <f t="shared" si="22"/>
        <v>43838B</v>
      </c>
      <c r="C277" s="55">
        <v>43838</v>
      </c>
      <c r="D277" s="39" t="s">
        <v>77</v>
      </c>
      <c r="E277" s="39">
        <v>3</v>
      </c>
      <c r="F277" s="39">
        <v>23.5</v>
      </c>
      <c r="G277" s="39"/>
      <c r="H277" s="8">
        <f t="shared" si="23"/>
        <v>70.5</v>
      </c>
      <c r="I277" s="39"/>
    </row>
    <row r="278" spans="1:9" x14ac:dyDescent="0.35">
      <c r="A278" s="2" t="str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C</v>
      </c>
      <c r="B278" s="10" t="str">
        <f t="shared" si="22"/>
        <v>43838C</v>
      </c>
      <c r="C278" s="55">
        <v>43838</v>
      </c>
      <c r="D278" s="39" t="s">
        <v>96</v>
      </c>
      <c r="E278" s="39">
        <v>0</v>
      </c>
      <c r="F278" s="39">
        <v>16.899999999999999</v>
      </c>
      <c r="G278" s="39"/>
      <c r="H278" s="8">
        <f t="shared" si="23"/>
        <v>0</v>
      </c>
      <c r="I278" s="39"/>
    </row>
    <row r="279" spans="1:9" x14ac:dyDescent="0.35">
      <c r="A279" s="2" t="str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D</v>
      </c>
      <c r="B279" s="10" t="str">
        <f t="shared" si="22"/>
        <v>43838D</v>
      </c>
      <c r="C279" s="55">
        <v>43838</v>
      </c>
      <c r="D279" s="39" t="s">
        <v>63</v>
      </c>
      <c r="E279" s="39">
        <v>0</v>
      </c>
      <c r="F279" s="39">
        <v>15.5</v>
      </c>
      <c r="G279" s="39"/>
      <c r="H279" s="8">
        <f t="shared" si="23"/>
        <v>0</v>
      </c>
      <c r="I279" s="39"/>
    </row>
    <row r="280" spans="1:9" x14ac:dyDescent="0.35">
      <c r="A280" s="2" t="str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G</v>
      </c>
      <c r="B280" s="10" t="str">
        <f t="shared" si="22"/>
        <v>43838G</v>
      </c>
      <c r="C280" s="55">
        <v>43838</v>
      </c>
      <c r="D280" s="39" t="s">
        <v>95</v>
      </c>
      <c r="E280" s="39">
        <v>0</v>
      </c>
      <c r="F280" s="39">
        <v>3.6</v>
      </c>
      <c r="G280" s="39"/>
      <c r="H280" s="8">
        <f t="shared" si="23"/>
        <v>0</v>
      </c>
      <c r="I280" s="39"/>
    </row>
    <row r="281" spans="1:9" x14ac:dyDescent="0.35">
      <c r="A281" s="2" t="str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H</v>
      </c>
      <c r="B281" s="10" t="str">
        <f t="shared" si="22"/>
        <v>43838H</v>
      </c>
      <c r="C281" s="55">
        <v>43838</v>
      </c>
      <c r="D281" s="39" t="s">
        <v>97</v>
      </c>
      <c r="E281" s="39">
        <v>5</v>
      </c>
      <c r="F281" s="39">
        <v>24.5</v>
      </c>
      <c r="G281" s="39"/>
      <c r="H281" s="8">
        <f t="shared" si="23"/>
        <v>122.5</v>
      </c>
      <c r="I281" s="39"/>
    </row>
    <row r="282" spans="1:9" x14ac:dyDescent="0.35">
      <c r="A282" s="2" t="str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I</v>
      </c>
      <c r="B282" s="10" t="str">
        <f t="shared" si="22"/>
        <v>43838I</v>
      </c>
      <c r="C282" s="55">
        <v>43838</v>
      </c>
      <c r="D282" s="39" t="s">
        <v>98</v>
      </c>
      <c r="E282" s="39">
        <v>5</v>
      </c>
      <c r="F282" s="39">
        <v>30</v>
      </c>
      <c r="G282" s="39"/>
      <c r="H282" s="8">
        <f t="shared" si="23"/>
        <v>150</v>
      </c>
      <c r="I282" s="39"/>
    </row>
    <row r="283" spans="1:9" x14ac:dyDescent="0.35">
      <c r="A283" s="2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0</v>
      </c>
      <c r="B283" s="10" t="str">
        <f t="shared" si="22"/>
        <v>0</v>
      </c>
      <c r="C283" s="55"/>
      <c r="D283" s="39"/>
      <c r="E283" s="39"/>
      <c r="F283" s="39"/>
      <c r="G283" s="39"/>
      <c r="H283" s="8">
        <f t="shared" si="23"/>
        <v>0</v>
      </c>
      <c r="I283" s="39"/>
    </row>
    <row r="284" spans="1:9" x14ac:dyDescent="0.35">
      <c r="A284" s="2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0</v>
      </c>
      <c r="B284" s="10" t="str">
        <f t="shared" si="22"/>
        <v>0</v>
      </c>
      <c r="C284" s="55"/>
      <c r="D284" s="39"/>
      <c r="E284" s="39"/>
      <c r="F284" s="39"/>
      <c r="G284" s="39"/>
      <c r="H284" s="8">
        <f t="shared" si="23"/>
        <v>0</v>
      </c>
      <c r="I284" s="39"/>
    </row>
    <row r="285" spans="1:9" x14ac:dyDescent="0.35">
      <c r="A285" s="2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0</v>
      </c>
      <c r="B285" s="10" t="str">
        <f t="shared" si="22"/>
        <v>0</v>
      </c>
      <c r="C285" s="55"/>
      <c r="D285" s="39"/>
      <c r="E285" s="39"/>
      <c r="F285" s="39"/>
      <c r="G285" s="39"/>
      <c r="H285" s="8">
        <f t="shared" si="23"/>
        <v>0</v>
      </c>
      <c r="I285" s="39"/>
    </row>
    <row r="286" spans="1:9" x14ac:dyDescent="0.35">
      <c r="A286" s="2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0</v>
      </c>
      <c r="B286" s="10" t="str">
        <f t="shared" si="22"/>
        <v>0</v>
      </c>
      <c r="C286" s="55"/>
      <c r="D286" s="39"/>
      <c r="E286" s="39"/>
      <c r="F286" s="39"/>
      <c r="G286" s="39"/>
      <c r="H286" s="8">
        <f t="shared" si="23"/>
        <v>0</v>
      </c>
      <c r="I286" s="39"/>
    </row>
    <row r="287" spans="1:9" x14ac:dyDescent="0.35">
      <c r="A287" s="2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0</v>
      </c>
      <c r="B287" s="10" t="str">
        <f t="shared" si="22"/>
        <v>0</v>
      </c>
      <c r="C287" s="55"/>
      <c r="D287" s="39"/>
      <c r="E287" s="39"/>
      <c r="F287" s="39"/>
      <c r="G287" s="39"/>
      <c r="H287" s="8">
        <f t="shared" si="23"/>
        <v>0</v>
      </c>
      <c r="I287" s="39"/>
    </row>
    <row r="288" spans="1:9" x14ac:dyDescent="0.35">
      <c r="A288" s="2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0</v>
      </c>
      <c r="B288" s="10" t="str">
        <f t="shared" si="22"/>
        <v>0</v>
      </c>
      <c r="C288" s="55"/>
      <c r="D288" s="39"/>
      <c r="E288" s="39"/>
      <c r="F288" s="39"/>
      <c r="G288" s="39"/>
      <c r="H288" s="8">
        <f t="shared" si="23"/>
        <v>0</v>
      </c>
      <c r="I288" s="39"/>
    </row>
    <row r="289" spans="1:9" x14ac:dyDescent="0.35">
      <c r="A289" s="2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0</v>
      </c>
      <c r="B289" s="10" t="str">
        <f t="shared" si="22"/>
        <v>0</v>
      </c>
      <c r="C289" s="55"/>
      <c r="D289" s="39"/>
      <c r="E289" s="39"/>
      <c r="F289" s="39"/>
      <c r="G289" s="39"/>
      <c r="H289" s="8">
        <f t="shared" si="23"/>
        <v>0</v>
      </c>
      <c r="I289" s="39"/>
    </row>
    <row r="290" spans="1:9" x14ac:dyDescent="0.35">
      <c r="A290" s="2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0</v>
      </c>
      <c r="B290" s="10" t="str">
        <f t="shared" si="22"/>
        <v>0</v>
      </c>
      <c r="C290" s="55"/>
      <c r="D290" s="39"/>
      <c r="E290" s="39"/>
      <c r="F290" s="39"/>
      <c r="G290" s="39"/>
      <c r="H290" s="8">
        <f t="shared" si="23"/>
        <v>0</v>
      </c>
      <c r="I290" s="39"/>
    </row>
    <row r="291" spans="1:9" x14ac:dyDescent="0.35">
      <c r="A291" s="2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0</v>
      </c>
      <c r="B291" s="10" t="str">
        <f t="shared" si="22"/>
        <v>0</v>
      </c>
      <c r="C291" s="55"/>
      <c r="D291" s="39"/>
      <c r="E291" s="39"/>
      <c r="F291" s="39"/>
      <c r="G291" s="39"/>
      <c r="H291" s="8">
        <f t="shared" si="23"/>
        <v>0</v>
      </c>
      <c r="I291" s="39"/>
    </row>
    <row r="292" spans="1:9" x14ac:dyDescent="0.35">
      <c r="A292" s="2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0</v>
      </c>
      <c r="B292" s="10" t="str">
        <f t="shared" si="22"/>
        <v>0</v>
      </c>
      <c r="C292" s="55"/>
      <c r="D292" s="39"/>
      <c r="E292" s="39"/>
      <c r="F292" s="39"/>
      <c r="G292" s="39"/>
      <c r="H292" s="8">
        <f t="shared" si="23"/>
        <v>0</v>
      </c>
      <c r="I292" s="39"/>
    </row>
    <row r="293" spans="1:9" x14ac:dyDescent="0.35">
      <c r="A293" s="2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0</v>
      </c>
      <c r="B293" s="10" t="str">
        <f t="shared" si="22"/>
        <v>0</v>
      </c>
      <c r="C293" s="55"/>
      <c r="D293" s="39"/>
      <c r="E293" s="39"/>
      <c r="F293" s="39"/>
      <c r="G293" s="39"/>
      <c r="H293" s="8">
        <f t="shared" si="23"/>
        <v>0</v>
      </c>
      <c r="I293" s="39"/>
    </row>
    <row r="294" spans="1:9" x14ac:dyDescent="0.35">
      <c r="A294" s="2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0</v>
      </c>
      <c r="B294" s="10" t="str">
        <f t="shared" si="22"/>
        <v>0</v>
      </c>
      <c r="C294" s="55"/>
      <c r="D294" s="39"/>
      <c r="E294" s="39"/>
      <c r="F294" s="39"/>
      <c r="G294" s="39"/>
      <c r="H294" s="8">
        <f t="shared" si="23"/>
        <v>0</v>
      </c>
      <c r="I294" s="39"/>
    </row>
    <row r="295" spans="1:9" x14ac:dyDescent="0.35">
      <c r="A295" s="2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0</v>
      </c>
      <c r="B295" s="10" t="str">
        <f t="shared" si="22"/>
        <v>0</v>
      </c>
      <c r="C295" s="55"/>
      <c r="D295" s="39"/>
      <c r="E295" s="39"/>
      <c r="F295" s="39"/>
      <c r="G295" s="39"/>
      <c r="H295" s="8">
        <f t="shared" si="23"/>
        <v>0</v>
      </c>
      <c r="I295" s="39"/>
    </row>
    <row r="296" spans="1:9" x14ac:dyDescent="0.35">
      <c r="A296" s="2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0</v>
      </c>
      <c r="B296" s="10" t="str">
        <f t="shared" si="22"/>
        <v>0</v>
      </c>
      <c r="C296" s="55"/>
      <c r="D296" s="39"/>
      <c r="E296" s="39"/>
      <c r="F296" s="39"/>
      <c r="G296" s="39"/>
      <c r="H296" s="8">
        <f t="shared" si="23"/>
        <v>0</v>
      </c>
      <c r="I296" s="39"/>
    </row>
    <row r="297" spans="1:9" x14ac:dyDescent="0.35">
      <c r="A297" s="2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0</v>
      </c>
      <c r="B297" s="10" t="str">
        <f t="shared" ref="B297:B360" si="24">+CONCATENATE(C297,A297)</f>
        <v>0</v>
      </c>
      <c r="C297" s="55"/>
      <c r="D297" s="39"/>
      <c r="E297" s="39"/>
      <c r="F297" s="39"/>
      <c r="G297" s="39"/>
      <c r="H297" s="8">
        <f t="shared" ref="H297:H360" si="25">F297*E297</f>
        <v>0</v>
      </c>
      <c r="I297" s="39"/>
    </row>
    <row r="298" spans="1:9" x14ac:dyDescent="0.35">
      <c r="A298" s="2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0</v>
      </c>
      <c r="B298" s="10" t="str">
        <f t="shared" si="24"/>
        <v>0</v>
      </c>
      <c r="C298" s="55"/>
      <c r="D298" s="39"/>
      <c r="E298" s="39"/>
      <c r="F298" s="39"/>
      <c r="G298" s="39"/>
      <c r="H298" s="8">
        <f t="shared" si="25"/>
        <v>0</v>
      </c>
      <c r="I298" s="39"/>
    </row>
    <row r="299" spans="1:9" x14ac:dyDescent="0.35">
      <c r="A299" s="2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0</v>
      </c>
      <c r="B299" s="10" t="str">
        <f t="shared" si="24"/>
        <v>0</v>
      </c>
      <c r="C299" s="55"/>
      <c r="D299" s="39"/>
      <c r="E299" s="39"/>
      <c r="F299" s="39"/>
      <c r="G299" s="39"/>
      <c r="H299" s="8">
        <f t="shared" si="25"/>
        <v>0</v>
      </c>
      <c r="I299" s="39"/>
    </row>
    <row r="300" spans="1:9" x14ac:dyDescent="0.35">
      <c r="A300" s="2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0</v>
      </c>
      <c r="B300" s="10" t="str">
        <f t="shared" si="24"/>
        <v>0</v>
      </c>
      <c r="C300" s="55"/>
      <c r="D300" s="39"/>
      <c r="E300" s="39"/>
      <c r="F300" s="39"/>
      <c r="G300" s="39"/>
      <c r="H300" s="8">
        <f t="shared" si="25"/>
        <v>0</v>
      </c>
      <c r="I300" s="39"/>
    </row>
    <row r="301" spans="1:9" x14ac:dyDescent="0.35">
      <c r="A301" s="2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0</v>
      </c>
      <c r="B301" s="10" t="str">
        <f t="shared" si="24"/>
        <v>0</v>
      </c>
      <c r="C301" s="55"/>
      <c r="D301" s="39"/>
      <c r="E301" s="39"/>
      <c r="F301" s="39"/>
      <c r="G301" s="39"/>
      <c r="H301" s="8">
        <f t="shared" si="25"/>
        <v>0</v>
      </c>
      <c r="I301" s="39"/>
    </row>
    <row r="302" spans="1:9" x14ac:dyDescent="0.35">
      <c r="A302" s="2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0</v>
      </c>
      <c r="B302" s="10" t="str">
        <f t="shared" si="24"/>
        <v>0</v>
      </c>
      <c r="C302" s="55"/>
      <c r="D302" s="39"/>
      <c r="E302" s="39"/>
      <c r="F302" s="39"/>
      <c r="G302" s="39"/>
      <c r="H302" s="8">
        <f t="shared" si="25"/>
        <v>0</v>
      </c>
      <c r="I302" s="39"/>
    </row>
    <row r="303" spans="1:9" x14ac:dyDescent="0.35">
      <c r="A303" s="2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0</v>
      </c>
      <c r="B303" s="10" t="str">
        <f t="shared" si="24"/>
        <v>0</v>
      </c>
      <c r="C303" s="55"/>
      <c r="D303" s="39"/>
      <c r="E303" s="39"/>
      <c r="F303" s="39"/>
      <c r="G303" s="39"/>
      <c r="H303" s="8">
        <f t="shared" si="25"/>
        <v>0</v>
      </c>
      <c r="I303" s="39"/>
    </row>
    <row r="304" spans="1:9" x14ac:dyDescent="0.35">
      <c r="A304" s="2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0</v>
      </c>
      <c r="B304" s="10" t="str">
        <f t="shared" si="24"/>
        <v>0</v>
      </c>
      <c r="C304" s="55"/>
      <c r="D304" s="39"/>
      <c r="E304" s="39"/>
      <c r="F304" s="39"/>
      <c r="G304" s="39"/>
      <c r="H304" s="8">
        <f t="shared" si="25"/>
        <v>0</v>
      </c>
      <c r="I304" s="39"/>
    </row>
    <row r="305" spans="1:9" x14ac:dyDescent="0.35">
      <c r="A305" s="2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0</v>
      </c>
      <c r="B305" s="10" t="str">
        <f t="shared" si="24"/>
        <v>0</v>
      </c>
      <c r="C305" s="55"/>
      <c r="D305" s="39"/>
      <c r="E305" s="39"/>
      <c r="F305" s="39"/>
      <c r="G305" s="39"/>
      <c r="H305" s="8">
        <f t="shared" si="25"/>
        <v>0</v>
      </c>
      <c r="I305" s="39"/>
    </row>
    <row r="306" spans="1:9" x14ac:dyDescent="0.35">
      <c r="A306" s="2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0</v>
      </c>
      <c r="B306" s="10" t="str">
        <f t="shared" si="24"/>
        <v>0</v>
      </c>
      <c r="C306" s="55"/>
      <c r="D306" s="39"/>
      <c r="E306" s="39"/>
      <c r="F306" s="39"/>
      <c r="G306" s="39"/>
      <c r="H306" s="8">
        <f t="shared" si="25"/>
        <v>0</v>
      </c>
      <c r="I306" s="39"/>
    </row>
    <row r="307" spans="1:9" x14ac:dyDescent="0.35">
      <c r="A307" s="2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0</v>
      </c>
      <c r="B307" s="10" t="str">
        <f t="shared" si="24"/>
        <v>0</v>
      </c>
      <c r="C307" s="55"/>
      <c r="D307" s="39"/>
      <c r="E307" s="39"/>
      <c r="F307" s="39"/>
      <c r="G307" s="39"/>
      <c r="H307" s="8">
        <f t="shared" si="25"/>
        <v>0</v>
      </c>
      <c r="I307" s="39"/>
    </row>
    <row r="308" spans="1:9" x14ac:dyDescent="0.35">
      <c r="A308" s="2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0</v>
      </c>
      <c r="B308" s="10" t="str">
        <f t="shared" si="24"/>
        <v>0</v>
      </c>
      <c r="C308" s="55"/>
      <c r="D308" s="39"/>
      <c r="E308" s="39"/>
      <c r="F308" s="39"/>
      <c r="G308" s="39"/>
      <c r="H308" s="8">
        <f t="shared" si="25"/>
        <v>0</v>
      </c>
      <c r="I308" s="39"/>
    </row>
    <row r="309" spans="1:9" x14ac:dyDescent="0.35">
      <c r="A309" s="2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0</v>
      </c>
      <c r="B309" s="10" t="str">
        <f t="shared" si="24"/>
        <v>0</v>
      </c>
      <c r="C309" s="55"/>
      <c r="D309" s="39"/>
      <c r="E309" s="39"/>
      <c r="F309" s="39"/>
      <c r="G309" s="39"/>
      <c r="H309" s="8">
        <f t="shared" si="25"/>
        <v>0</v>
      </c>
      <c r="I309" s="39"/>
    </row>
    <row r="310" spans="1:9" x14ac:dyDescent="0.35">
      <c r="A310" s="2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0</v>
      </c>
      <c r="B310" s="10" t="str">
        <f t="shared" si="24"/>
        <v>0</v>
      </c>
      <c r="C310" s="55"/>
      <c r="D310" s="39"/>
      <c r="E310" s="39"/>
      <c r="F310" s="39"/>
      <c r="G310" s="39"/>
      <c r="H310" s="8">
        <f t="shared" si="25"/>
        <v>0</v>
      </c>
      <c r="I310" s="39"/>
    </row>
    <row r="311" spans="1:9" x14ac:dyDescent="0.35">
      <c r="A311" s="2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0</v>
      </c>
      <c r="B311" s="10" t="str">
        <f t="shared" si="24"/>
        <v>0</v>
      </c>
      <c r="C311" s="55"/>
      <c r="D311" s="39"/>
      <c r="E311" s="39"/>
      <c r="F311" s="39"/>
      <c r="G311" s="39"/>
      <c r="H311" s="8">
        <f t="shared" si="25"/>
        <v>0</v>
      </c>
      <c r="I311" s="39"/>
    </row>
    <row r="312" spans="1:9" x14ac:dyDescent="0.35">
      <c r="A312" s="2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0</v>
      </c>
      <c r="B312" s="10" t="str">
        <f t="shared" si="24"/>
        <v>0</v>
      </c>
      <c r="C312" s="55"/>
      <c r="D312" s="39"/>
      <c r="E312" s="39"/>
      <c r="F312" s="39"/>
      <c r="G312" s="39"/>
      <c r="H312" s="8">
        <f t="shared" si="25"/>
        <v>0</v>
      </c>
      <c r="I312" s="39"/>
    </row>
    <row r="313" spans="1:9" x14ac:dyDescent="0.35">
      <c r="A313" s="2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0</v>
      </c>
      <c r="B313" s="10" t="str">
        <f t="shared" si="24"/>
        <v>0</v>
      </c>
      <c r="C313" s="55"/>
      <c r="D313" s="39"/>
      <c r="E313" s="39"/>
      <c r="F313" s="39"/>
      <c r="G313" s="39"/>
      <c r="H313" s="8">
        <f t="shared" si="25"/>
        <v>0</v>
      </c>
      <c r="I313" s="39"/>
    </row>
    <row r="314" spans="1:9" x14ac:dyDescent="0.35">
      <c r="A314" s="2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0</v>
      </c>
      <c r="B314" s="10" t="str">
        <f t="shared" si="24"/>
        <v>0</v>
      </c>
      <c r="C314" s="55"/>
      <c r="D314" s="39"/>
      <c r="E314" s="39"/>
      <c r="F314" s="39"/>
      <c r="G314" s="39"/>
      <c r="H314" s="8">
        <f t="shared" si="25"/>
        <v>0</v>
      </c>
      <c r="I314" s="39"/>
    </row>
    <row r="315" spans="1:9" x14ac:dyDescent="0.35">
      <c r="A315" s="2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0</v>
      </c>
      <c r="B315" s="10" t="str">
        <f t="shared" si="24"/>
        <v>0</v>
      </c>
      <c r="C315" s="55"/>
      <c r="D315" s="39"/>
      <c r="E315" s="39"/>
      <c r="F315" s="39"/>
      <c r="G315" s="39"/>
      <c r="H315" s="8">
        <f t="shared" si="25"/>
        <v>0</v>
      </c>
      <c r="I315" s="39"/>
    </row>
    <row r="316" spans="1:9" x14ac:dyDescent="0.35">
      <c r="A316" s="2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0</v>
      </c>
      <c r="B316" s="10" t="str">
        <f t="shared" si="24"/>
        <v>0</v>
      </c>
      <c r="C316" s="55"/>
      <c r="D316" s="39"/>
      <c r="E316" s="39"/>
      <c r="F316" s="39"/>
      <c r="G316" s="39"/>
      <c r="H316" s="8">
        <f t="shared" si="25"/>
        <v>0</v>
      </c>
      <c r="I316" s="39"/>
    </row>
    <row r="317" spans="1:9" x14ac:dyDescent="0.35">
      <c r="A317" s="2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0</v>
      </c>
      <c r="B317" s="10" t="str">
        <f t="shared" si="24"/>
        <v>0</v>
      </c>
      <c r="C317" s="55"/>
      <c r="D317" s="39"/>
      <c r="E317" s="39"/>
      <c r="F317" s="39"/>
      <c r="G317" s="39"/>
      <c r="H317" s="8">
        <f t="shared" si="25"/>
        <v>0</v>
      </c>
      <c r="I317" s="39"/>
    </row>
    <row r="318" spans="1:9" x14ac:dyDescent="0.35">
      <c r="A318" s="2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0</v>
      </c>
      <c r="B318" s="10" t="str">
        <f t="shared" si="24"/>
        <v>0</v>
      </c>
      <c r="C318" s="55"/>
      <c r="D318" s="39"/>
      <c r="E318" s="39"/>
      <c r="F318" s="39"/>
      <c r="G318" s="39"/>
      <c r="H318" s="8">
        <f t="shared" si="25"/>
        <v>0</v>
      </c>
      <c r="I318" s="39"/>
    </row>
    <row r="319" spans="1:9" x14ac:dyDescent="0.35">
      <c r="A319" s="2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0</v>
      </c>
      <c r="B319" s="10" t="str">
        <f t="shared" si="24"/>
        <v>0</v>
      </c>
      <c r="C319" s="55"/>
      <c r="D319" s="39"/>
      <c r="E319" s="39"/>
      <c r="F319" s="39"/>
      <c r="G319" s="39"/>
      <c r="H319" s="8">
        <f t="shared" si="25"/>
        <v>0</v>
      </c>
      <c r="I319" s="39"/>
    </row>
    <row r="320" spans="1:9" x14ac:dyDescent="0.35">
      <c r="A320" s="2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0</v>
      </c>
      <c r="B320" s="10" t="str">
        <f t="shared" si="24"/>
        <v>0</v>
      </c>
      <c r="C320" s="55"/>
      <c r="D320" s="39"/>
      <c r="E320" s="39"/>
      <c r="F320" s="39"/>
      <c r="G320" s="39"/>
      <c r="H320" s="8">
        <f t="shared" si="25"/>
        <v>0</v>
      </c>
      <c r="I320" s="39"/>
    </row>
    <row r="321" spans="1:9" x14ac:dyDescent="0.35">
      <c r="A321" s="2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0</v>
      </c>
      <c r="B321" s="10" t="str">
        <f t="shared" si="24"/>
        <v>0</v>
      </c>
      <c r="C321" s="55"/>
      <c r="D321" s="39"/>
      <c r="E321" s="39"/>
      <c r="F321" s="39"/>
      <c r="G321" s="39"/>
      <c r="H321" s="8">
        <f t="shared" si="25"/>
        <v>0</v>
      </c>
      <c r="I321" s="39"/>
    </row>
    <row r="322" spans="1:9" x14ac:dyDescent="0.35">
      <c r="A322" s="2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0</v>
      </c>
      <c r="B322" s="10" t="str">
        <f t="shared" si="24"/>
        <v>0</v>
      </c>
      <c r="C322" s="55"/>
      <c r="D322" s="39"/>
      <c r="E322" s="39"/>
      <c r="F322" s="39"/>
      <c r="G322" s="39"/>
      <c r="H322" s="8">
        <f t="shared" si="25"/>
        <v>0</v>
      </c>
      <c r="I322" s="39"/>
    </row>
    <row r="323" spans="1:9" x14ac:dyDescent="0.35">
      <c r="A323" s="2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0</v>
      </c>
      <c r="B323" s="10" t="str">
        <f t="shared" si="24"/>
        <v>0</v>
      </c>
      <c r="C323" s="55"/>
      <c r="D323" s="39"/>
      <c r="E323" s="39"/>
      <c r="F323" s="39"/>
      <c r="G323" s="39"/>
      <c r="H323" s="8">
        <f t="shared" si="25"/>
        <v>0</v>
      </c>
      <c r="I323" s="39"/>
    </row>
    <row r="324" spans="1:9" x14ac:dyDescent="0.35">
      <c r="A324" s="2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0</v>
      </c>
      <c r="B324" s="10" t="str">
        <f t="shared" si="24"/>
        <v>0</v>
      </c>
      <c r="C324" s="55"/>
      <c r="D324" s="39"/>
      <c r="E324" s="39"/>
      <c r="F324" s="39"/>
      <c r="G324" s="39"/>
      <c r="H324" s="8">
        <f t="shared" si="25"/>
        <v>0</v>
      </c>
      <c r="I324" s="39"/>
    </row>
    <row r="325" spans="1:9" x14ac:dyDescent="0.35">
      <c r="A325" s="2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0</v>
      </c>
      <c r="B325" s="10" t="str">
        <f t="shared" si="24"/>
        <v>0</v>
      </c>
      <c r="C325" s="55"/>
      <c r="D325" s="39"/>
      <c r="E325" s="39"/>
      <c r="F325" s="39"/>
      <c r="G325" s="39"/>
      <c r="H325" s="8">
        <f t="shared" si="25"/>
        <v>0</v>
      </c>
      <c r="I325" s="39"/>
    </row>
    <row r="326" spans="1:9" x14ac:dyDescent="0.35">
      <c r="A326" s="2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0</v>
      </c>
      <c r="B326" s="10" t="str">
        <f t="shared" si="24"/>
        <v>0</v>
      </c>
      <c r="C326" s="55"/>
      <c r="D326" s="39"/>
      <c r="E326" s="39"/>
      <c r="F326" s="39"/>
      <c r="G326" s="39"/>
      <c r="H326" s="8">
        <f t="shared" si="25"/>
        <v>0</v>
      </c>
      <c r="I326" s="39"/>
    </row>
    <row r="327" spans="1:9" x14ac:dyDescent="0.35">
      <c r="A327" s="2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0</v>
      </c>
      <c r="B327" s="10" t="str">
        <f t="shared" si="24"/>
        <v>0</v>
      </c>
      <c r="C327" s="55"/>
      <c r="D327" s="39"/>
      <c r="E327" s="39"/>
      <c r="F327" s="39"/>
      <c r="G327" s="39"/>
      <c r="H327" s="8">
        <f t="shared" si="25"/>
        <v>0</v>
      </c>
      <c r="I327" s="39"/>
    </row>
    <row r="328" spans="1:9" x14ac:dyDescent="0.35">
      <c r="A328" s="2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0</v>
      </c>
      <c r="B328" s="10" t="str">
        <f t="shared" si="24"/>
        <v>0</v>
      </c>
      <c r="C328" s="55"/>
      <c r="D328" s="39"/>
      <c r="E328" s="39"/>
      <c r="F328" s="39"/>
      <c r="G328" s="39"/>
      <c r="H328" s="8">
        <f t="shared" si="25"/>
        <v>0</v>
      </c>
      <c r="I328" s="39"/>
    </row>
    <row r="329" spans="1:9" x14ac:dyDescent="0.35">
      <c r="A329" s="2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0</v>
      </c>
      <c r="B329" s="10" t="str">
        <f t="shared" si="24"/>
        <v>0</v>
      </c>
      <c r="C329" s="55"/>
      <c r="D329" s="39"/>
      <c r="E329" s="39"/>
      <c r="F329" s="39"/>
      <c r="G329" s="39"/>
      <c r="H329" s="8">
        <f t="shared" si="25"/>
        <v>0</v>
      </c>
      <c r="I329" s="39"/>
    </row>
    <row r="330" spans="1:9" x14ac:dyDescent="0.35">
      <c r="A330" s="2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0</v>
      </c>
      <c r="B330" s="10" t="str">
        <f t="shared" si="24"/>
        <v>0</v>
      </c>
      <c r="C330" s="55"/>
      <c r="D330" s="39"/>
      <c r="E330" s="39"/>
      <c r="F330" s="39"/>
      <c r="G330" s="39"/>
      <c r="H330" s="8">
        <f t="shared" si="25"/>
        <v>0</v>
      </c>
      <c r="I330" s="39"/>
    </row>
    <row r="331" spans="1:9" x14ac:dyDescent="0.35">
      <c r="A331" s="2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0</v>
      </c>
      <c r="B331" s="10" t="str">
        <f t="shared" si="24"/>
        <v>0</v>
      </c>
      <c r="C331" s="55"/>
      <c r="D331" s="39"/>
      <c r="E331" s="39"/>
      <c r="F331" s="39"/>
      <c r="G331" s="39"/>
      <c r="H331" s="8">
        <f t="shared" si="25"/>
        <v>0</v>
      </c>
      <c r="I331" s="39"/>
    </row>
    <row r="332" spans="1:9" x14ac:dyDescent="0.35">
      <c r="A332" s="2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0</v>
      </c>
      <c r="B332" s="10" t="str">
        <f t="shared" si="24"/>
        <v>0</v>
      </c>
      <c r="C332" s="55"/>
      <c r="D332" s="39"/>
      <c r="E332" s="39"/>
      <c r="F332" s="39"/>
      <c r="G332" s="39"/>
      <c r="H332" s="8">
        <f t="shared" si="25"/>
        <v>0</v>
      </c>
      <c r="I332" s="39"/>
    </row>
    <row r="333" spans="1:9" x14ac:dyDescent="0.35">
      <c r="A333" s="2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0</v>
      </c>
      <c r="B333" s="10" t="str">
        <f t="shared" si="24"/>
        <v>0</v>
      </c>
      <c r="C333" s="55"/>
      <c r="D333" s="39"/>
      <c r="E333" s="39"/>
      <c r="F333" s="39"/>
      <c r="G333" s="39"/>
      <c r="H333" s="8">
        <f t="shared" si="25"/>
        <v>0</v>
      </c>
      <c r="I333" s="39"/>
    </row>
    <row r="334" spans="1:9" x14ac:dyDescent="0.35">
      <c r="A334" s="2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0</v>
      </c>
      <c r="B334" s="10" t="str">
        <f t="shared" si="24"/>
        <v>0</v>
      </c>
      <c r="C334" s="55"/>
      <c r="D334" s="39"/>
      <c r="E334" s="39"/>
      <c r="F334" s="39"/>
      <c r="G334" s="39"/>
      <c r="H334" s="8">
        <f t="shared" si="25"/>
        <v>0</v>
      </c>
      <c r="I334" s="39"/>
    </row>
    <row r="335" spans="1:9" x14ac:dyDescent="0.35">
      <c r="A335" s="2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0</v>
      </c>
      <c r="B335" s="10" t="str">
        <f t="shared" si="24"/>
        <v>0</v>
      </c>
      <c r="C335" s="55"/>
      <c r="D335" s="39"/>
      <c r="E335" s="39"/>
      <c r="F335" s="39"/>
      <c r="G335" s="39"/>
      <c r="H335" s="8">
        <f t="shared" si="25"/>
        <v>0</v>
      </c>
      <c r="I335" s="39"/>
    </row>
    <row r="336" spans="1:9" x14ac:dyDescent="0.35">
      <c r="A336" s="2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0</v>
      </c>
      <c r="B336" s="10" t="str">
        <f t="shared" si="24"/>
        <v>0</v>
      </c>
      <c r="C336" s="55"/>
      <c r="D336" s="39"/>
      <c r="E336" s="39"/>
      <c r="F336" s="39"/>
      <c r="G336" s="39"/>
      <c r="H336" s="8">
        <f t="shared" si="25"/>
        <v>0</v>
      </c>
      <c r="I336" s="39"/>
    </row>
    <row r="337" spans="1:9" x14ac:dyDescent="0.35">
      <c r="A337" s="2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0</v>
      </c>
      <c r="B337" s="10" t="str">
        <f t="shared" si="24"/>
        <v>0</v>
      </c>
      <c r="C337" s="55"/>
      <c r="D337" s="39"/>
      <c r="E337" s="39"/>
      <c r="F337" s="39"/>
      <c r="G337" s="39"/>
      <c r="H337" s="8">
        <f t="shared" si="25"/>
        <v>0</v>
      </c>
      <c r="I337" s="39"/>
    </row>
    <row r="338" spans="1:9" x14ac:dyDescent="0.35">
      <c r="A338" s="2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0</v>
      </c>
      <c r="B338" s="10" t="str">
        <f t="shared" si="24"/>
        <v>0</v>
      </c>
      <c r="C338" s="55"/>
      <c r="D338" s="39"/>
      <c r="E338" s="39"/>
      <c r="F338" s="39"/>
      <c r="G338" s="39"/>
      <c r="H338" s="8">
        <f t="shared" si="25"/>
        <v>0</v>
      </c>
      <c r="I338" s="39"/>
    </row>
    <row r="339" spans="1:9" x14ac:dyDescent="0.35">
      <c r="A339" s="2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0</v>
      </c>
      <c r="B339" s="10" t="str">
        <f t="shared" si="24"/>
        <v>0</v>
      </c>
      <c r="C339" s="55"/>
      <c r="D339" s="39"/>
      <c r="E339" s="39"/>
      <c r="F339" s="39"/>
      <c r="G339" s="39"/>
      <c r="H339" s="8">
        <f t="shared" si="25"/>
        <v>0</v>
      </c>
      <c r="I339" s="39"/>
    </row>
    <row r="340" spans="1:9" x14ac:dyDescent="0.35">
      <c r="A340" s="2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0</v>
      </c>
      <c r="B340" s="10" t="str">
        <f t="shared" si="24"/>
        <v>0</v>
      </c>
      <c r="C340" s="55"/>
      <c r="D340" s="39"/>
      <c r="E340" s="39"/>
      <c r="F340" s="39"/>
      <c r="G340" s="39"/>
      <c r="H340" s="8">
        <f t="shared" si="25"/>
        <v>0</v>
      </c>
      <c r="I340" s="39"/>
    </row>
    <row r="341" spans="1:9" x14ac:dyDescent="0.35">
      <c r="A341" s="2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0</v>
      </c>
      <c r="B341" s="10" t="str">
        <f t="shared" si="24"/>
        <v>0</v>
      </c>
      <c r="C341" s="55"/>
      <c r="D341" s="39"/>
      <c r="E341" s="39"/>
      <c r="F341" s="39"/>
      <c r="G341" s="39"/>
      <c r="H341" s="8">
        <f t="shared" si="25"/>
        <v>0</v>
      </c>
      <c r="I341" s="39"/>
    </row>
    <row r="342" spans="1:9" x14ac:dyDescent="0.35">
      <c r="A342" s="2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0</v>
      </c>
      <c r="B342" s="10" t="str">
        <f t="shared" si="24"/>
        <v>0</v>
      </c>
      <c r="C342" s="55"/>
      <c r="D342" s="39"/>
      <c r="E342" s="39"/>
      <c r="F342" s="39"/>
      <c r="G342" s="39"/>
      <c r="H342" s="8">
        <f t="shared" si="25"/>
        <v>0</v>
      </c>
      <c r="I342" s="39"/>
    </row>
    <row r="343" spans="1:9" x14ac:dyDescent="0.35">
      <c r="A343" s="2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0</v>
      </c>
      <c r="B343" s="10" t="str">
        <f t="shared" si="24"/>
        <v>0</v>
      </c>
      <c r="C343" s="55"/>
      <c r="D343" s="39"/>
      <c r="E343" s="39"/>
      <c r="F343" s="39"/>
      <c r="G343" s="39"/>
      <c r="H343" s="8">
        <f t="shared" si="25"/>
        <v>0</v>
      </c>
      <c r="I343" s="39"/>
    </row>
    <row r="344" spans="1:9" x14ac:dyDescent="0.35">
      <c r="A344" s="2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0</v>
      </c>
      <c r="B344" s="10" t="str">
        <f t="shared" si="24"/>
        <v>0</v>
      </c>
      <c r="C344" s="55"/>
      <c r="D344" s="39"/>
      <c r="E344" s="39"/>
      <c r="F344" s="39"/>
      <c r="G344" s="39"/>
      <c r="H344" s="8">
        <f t="shared" si="25"/>
        <v>0</v>
      </c>
      <c r="I344" s="39"/>
    </row>
    <row r="345" spans="1:9" x14ac:dyDescent="0.35">
      <c r="A345" s="2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0</v>
      </c>
      <c r="B345" s="10" t="str">
        <f t="shared" si="24"/>
        <v>0</v>
      </c>
      <c r="C345" s="55"/>
      <c r="D345" s="39"/>
      <c r="E345" s="39"/>
      <c r="F345" s="39"/>
      <c r="G345" s="39"/>
      <c r="H345" s="8">
        <f t="shared" si="25"/>
        <v>0</v>
      </c>
      <c r="I345" s="39"/>
    </row>
    <row r="346" spans="1:9" x14ac:dyDescent="0.35">
      <c r="A346" s="2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0</v>
      </c>
      <c r="B346" s="10" t="str">
        <f t="shared" si="24"/>
        <v>0</v>
      </c>
      <c r="C346" s="55"/>
      <c r="D346" s="39"/>
      <c r="E346" s="39"/>
      <c r="F346" s="39"/>
      <c r="G346" s="39"/>
      <c r="H346" s="8">
        <f t="shared" si="25"/>
        <v>0</v>
      </c>
      <c r="I346" s="39"/>
    </row>
    <row r="347" spans="1:9" x14ac:dyDescent="0.35">
      <c r="A347" s="2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0</v>
      </c>
      <c r="B347" s="10" t="str">
        <f t="shared" si="24"/>
        <v>0</v>
      </c>
      <c r="C347" s="55"/>
      <c r="D347" s="39"/>
      <c r="E347" s="39"/>
      <c r="F347" s="39"/>
      <c r="G347" s="39"/>
      <c r="H347" s="8">
        <f t="shared" si="25"/>
        <v>0</v>
      </c>
      <c r="I347" s="39"/>
    </row>
    <row r="348" spans="1:9" x14ac:dyDescent="0.35">
      <c r="A348" s="2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0</v>
      </c>
      <c r="B348" s="10" t="str">
        <f t="shared" si="24"/>
        <v>0</v>
      </c>
      <c r="C348" s="55"/>
      <c r="D348" s="39"/>
      <c r="E348" s="39"/>
      <c r="F348" s="39"/>
      <c r="G348" s="39"/>
      <c r="H348" s="8">
        <f t="shared" si="25"/>
        <v>0</v>
      </c>
      <c r="I348" s="39"/>
    </row>
    <row r="349" spans="1:9" x14ac:dyDescent="0.35">
      <c r="A349" s="2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0</v>
      </c>
      <c r="B349" s="10" t="str">
        <f t="shared" si="24"/>
        <v>0</v>
      </c>
      <c r="C349" s="55"/>
      <c r="D349" s="39"/>
      <c r="E349" s="39"/>
      <c r="F349" s="39"/>
      <c r="G349" s="39"/>
      <c r="H349" s="8">
        <f t="shared" si="25"/>
        <v>0</v>
      </c>
      <c r="I349" s="39"/>
    </row>
    <row r="350" spans="1:9" x14ac:dyDescent="0.35">
      <c r="A350" s="2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0</v>
      </c>
      <c r="B350" s="10" t="str">
        <f t="shared" si="24"/>
        <v>0</v>
      </c>
      <c r="C350" s="55"/>
      <c r="D350" s="39"/>
      <c r="E350" s="39"/>
      <c r="F350" s="39"/>
      <c r="G350" s="39"/>
      <c r="H350" s="8">
        <f t="shared" si="25"/>
        <v>0</v>
      </c>
      <c r="I350" s="39"/>
    </row>
    <row r="351" spans="1:9" x14ac:dyDescent="0.35">
      <c r="A351" s="2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0</v>
      </c>
      <c r="B351" s="10" t="str">
        <f t="shared" si="24"/>
        <v>0</v>
      </c>
      <c r="C351" s="55"/>
      <c r="D351" s="39"/>
      <c r="E351" s="39"/>
      <c r="F351" s="39"/>
      <c r="G351" s="39"/>
      <c r="H351" s="8">
        <f t="shared" si="25"/>
        <v>0</v>
      </c>
      <c r="I351" s="39"/>
    </row>
    <row r="352" spans="1:9" x14ac:dyDescent="0.35">
      <c r="A352" s="2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0</v>
      </c>
      <c r="B352" s="10" t="str">
        <f t="shared" si="24"/>
        <v>0</v>
      </c>
      <c r="C352" s="55"/>
      <c r="D352" s="39"/>
      <c r="E352" s="39"/>
      <c r="F352" s="39"/>
      <c r="G352" s="39"/>
      <c r="H352" s="8">
        <f t="shared" si="25"/>
        <v>0</v>
      </c>
      <c r="I352" s="39"/>
    </row>
    <row r="353" spans="1:9" x14ac:dyDescent="0.35">
      <c r="A353" s="2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0</v>
      </c>
      <c r="B353" s="10" t="str">
        <f t="shared" si="24"/>
        <v>0</v>
      </c>
      <c r="C353" s="55"/>
      <c r="D353" s="39"/>
      <c r="E353" s="39"/>
      <c r="F353" s="39"/>
      <c r="G353" s="39"/>
      <c r="H353" s="8">
        <f t="shared" si="25"/>
        <v>0</v>
      </c>
      <c r="I353" s="39"/>
    </row>
    <row r="354" spans="1:9" x14ac:dyDescent="0.35">
      <c r="A354" s="2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0</v>
      </c>
      <c r="B354" s="10" t="str">
        <f t="shared" si="24"/>
        <v>0</v>
      </c>
      <c r="C354" s="55"/>
      <c r="D354" s="39"/>
      <c r="E354" s="39"/>
      <c r="F354" s="39"/>
      <c r="G354" s="39"/>
      <c r="H354" s="8">
        <f t="shared" si="25"/>
        <v>0</v>
      </c>
      <c r="I354" s="39"/>
    </row>
    <row r="355" spans="1:9" x14ac:dyDescent="0.35">
      <c r="A355" s="2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0</v>
      </c>
      <c r="B355" s="10" t="str">
        <f t="shared" si="24"/>
        <v>0</v>
      </c>
      <c r="C355" s="55"/>
      <c r="D355" s="39"/>
      <c r="E355" s="39"/>
      <c r="F355" s="39"/>
      <c r="G355" s="39"/>
      <c r="H355" s="8">
        <f t="shared" si="25"/>
        <v>0</v>
      </c>
      <c r="I355" s="39"/>
    </row>
    <row r="356" spans="1:9" x14ac:dyDescent="0.35">
      <c r="A356" s="2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0</v>
      </c>
      <c r="B356" s="10" t="str">
        <f t="shared" si="24"/>
        <v>0</v>
      </c>
      <c r="C356" s="55"/>
      <c r="D356" s="39"/>
      <c r="E356" s="39"/>
      <c r="F356" s="39"/>
      <c r="G356" s="39"/>
      <c r="H356" s="8">
        <f t="shared" si="25"/>
        <v>0</v>
      </c>
      <c r="I356" s="39"/>
    </row>
    <row r="357" spans="1:9" x14ac:dyDescent="0.35">
      <c r="A357" s="2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0</v>
      </c>
      <c r="B357" s="10" t="str">
        <f t="shared" si="24"/>
        <v>0</v>
      </c>
      <c r="C357" s="55"/>
      <c r="D357" s="39"/>
      <c r="E357" s="39"/>
      <c r="F357" s="39"/>
      <c r="G357" s="39"/>
      <c r="H357" s="8">
        <f t="shared" si="25"/>
        <v>0</v>
      </c>
      <c r="I357" s="39"/>
    </row>
    <row r="358" spans="1:9" x14ac:dyDescent="0.35">
      <c r="A358" s="2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0</v>
      </c>
      <c r="B358" s="10" t="str">
        <f t="shared" si="24"/>
        <v>0</v>
      </c>
      <c r="C358" s="55"/>
      <c r="D358" s="39"/>
      <c r="E358" s="39"/>
      <c r="F358" s="39"/>
      <c r="G358" s="39"/>
      <c r="H358" s="8">
        <f t="shared" si="25"/>
        <v>0</v>
      </c>
      <c r="I358" s="39"/>
    </row>
    <row r="359" spans="1:9" x14ac:dyDescent="0.35">
      <c r="A359" s="2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0</v>
      </c>
      <c r="B359" s="10" t="str">
        <f t="shared" si="24"/>
        <v>0</v>
      </c>
      <c r="C359" s="55"/>
      <c r="D359" s="39"/>
      <c r="E359" s="39"/>
      <c r="F359" s="39"/>
      <c r="G359" s="39"/>
      <c r="H359" s="8">
        <f t="shared" si="25"/>
        <v>0</v>
      </c>
      <c r="I359" s="39"/>
    </row>
    <row r="360" spans="1:9" x14ac:dyDescent="0.35">
      <c r="A360" s="2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0</v>
      </c>
      <c r="B360" s="10" t="str">
        <f t="shared" si="24"/>
        <v>0</v>
      </c>
      <c r="C360" s="55"/>
      <c r="D360" s="39"/>
      <c r="E360" s="39"/>
      <c r="F360" s="39"/>
      <c r="G360" s="39"/>
      <c r="H360" s="8">
        <f t="shared" si="25"/>
        <v>0</v>
      </c>
      <c r="I360" s="39"/>
    </row>
    <row r="361" spans="1:9" x14ac:dyDescent="0.35">
      <c r="A361" s="2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0</v>
      </c>
      <c r="B361" s="10" t="str">
        <f t="shared" ref="B361:B414" si="26">+CONCATENATE(C361,A361)</f>
        <v>0</v>
      </c>
      <c r="C361" s="55"/>
      <c r="D361" s="39"/>
      <c r="E361" s="39"/>
      <c r="F361" s="39"/>
      <c r="G361" s="39"/>
      <c r="H361" s="8">
        <f t="shared" ref="H361:H414" si="27">F361*E361</f>
        <v>0</v>
      </c>
      <c r="I361" s="39"/>
    </row>
    <row r="362" spans="1:9" x14ac:dyDescent="0.35">
      <c r="A362" s="2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0</v>
      </c>
      <c r="B362" s="10" t="str">
        <f t="shared" si="26"/>
        <v>0</v>
      </c>
      <c r="C362" s="55"/>
      <c r="D362" s="39"/>
      <c r="E362" s="39"/>
      <c r="F362" s="39"/>
      <c r="G362" s="39"/>
      <c r="H362" s="8">
        <f t="shared" si="27"/>
        <v>0</v>
      </c>
      <c r="I362" s="39"/>
    </row>
    <row r="363" spans="1:9" x14ac:dyDescent="0.35">
      <c r="A363" s="2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0</v>
      </c>
      <c r="B363" s="10" t="str">
        <f t="shared" si="26"/>
        <v>0</v>
      </c>
      <c r="C363" s="55"/>
      <c r="D363" s="39"/>
      <c r="E363" s="39"/>
      <c r="F363" s="39"/>
      <c r="G363" s="39"/>
      <c r="H363" s="8">
        <f t="shared" si="27"/>
        <v>0</v>
      </c>
      <c r="I363" s="39"/>
    </row>
    <row r="364" spans="1:9" x14ac:dyDescent="0.35">
      <c r="A364" s="2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0</v>
      </c>
      <c r="B364" s="10" t="str">
        <f t="shared" si="26"/>
        <v>0</v>
      </c>
      <c r="C364" s="55"/>
      <c r="D364" s="39"/>
      <c r="E364" s="39"/>
      <c r="F364" s="39"/>
      <c r="G364" s="39"/>
      <c r="H364" s="8">
        <f t="shared" si="27"/>
        <v>0</v>
      </c>
      <c r="I364" s="39"/>
    </row>
    <row r="365" spans="1:9" x14ac:dyDescent="0.35">
      <c r="A365" s="2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0</v>
      </c>
      <c r="B365" s="10" t="str">
        <f t="shared" si="26"/>
        <v>0</v>
      </c>
      <c r="C365" s="55"/>
      <c r="D365" s="39"/>
      <c r="E365" s="39"/>
      <c r="F365" s="39"/>
      <c r="G365" s="39"/>
      <c r="H365" s="8">
        <f t="shared" si="27"/>
        <v>0</v>
      </c>
      <c r="I365" s="39"/>
    </row>
    <row r="366" spans="1:9" x14ac:dyDescent="0.35">
      <c r="A366" s="2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0</v>
      </c>
      <c r="B366" s="10" t="str">
        <f t="shared" si="26"/>
        <v>0</v>
      </c>
      <c r="C366" s="55"/>
      <c r="D366" s="39"/>
      <c r="E366" s="39"/>
      <c r="F366" s="39"/>
      <c r="G366" s="39"/>
      <c r="H366" s="8">
        <f t="shared" si="27"/>
        <v>0</v>
      </c>
      <c r="I366" s="39"/>
    </row>
    <row r="367" spans="1:9" x14ac:dyDescent="0.35">
      <c r="A367" s="2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0</v>
      </c>
      <c r="B367" s="10" t="str">
        <f t="shared" si="26"/>
        <v>0</v>
      </c>
      <c r="C367" s="55"/>
      <c r="D367" s="39"/>
      <c r="E367" s="39"/>
      <c r="F367" s="39"/>
      <c r="G367" s="39"/>
      <c r="H367" s="8">
        <f t="shared" si="27"/>
        <v>0</v>
      </c>
      <c r="I367" s="39"/>
    </row>
    <row r="368" spans="1:9" x14ac:dyDescent="0.35">
      <c r="A368" s="2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0</v>
      </c>
      <c r="B368" s="10" t="str">
        <f t="shared" si="26"/>
        <v>0</v>
      </c>
      <c r="C368" s="55"/>
      <c r="D368" s="39"/>
      <c r="E368" s="39"/>
      <c r="F368" s="39"/>
      <c r="G368" s="39"/>
      <c r="H368" s="8">
        <f t="shared" si="27"/>
        <v>0</v>
      </c>
      <c r="I368" s="39"/>
    </row>
    <row r="369" spans="1:9" x14ac:dyDescent="0.35">
      <c r="A369" s="2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0</v>
      </c>
      <c r="B369" s="10" t="str">
        <f t="shared" si="26"/>
        <v>0</v>
      </c>
      <c r="C369" s="55"/>
      <c r="D369" s="39"/>
      <c r="E369" s="39"/>
      <c r="F369" s="39"/>
      <c r="G369" s="39"/>
      <c r="H369" s="8">
        <f t="shared" si="27"/>
        <v>0</v>
      </c>
      <c r="I369" s="39"/>
    </row>
    <row r="370" spans="1:9" x14ac:dyDescent="0.35">
      <c r="A370" s="2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0</v>
      </c>
      <c r="B370" s="10" t="str">
        <f t="shared" si="26"/>
        <v>0</v>
      </c>
      <c r="C370" s="55"/>
      <c r="D370" s="39"/>
      <c r="E370" s="39"/>
      <c r="F370" s="39"/>
      <c r="G370" s="39"/>
      <c r="H370" s="8">
        <f t="shared" si="27"/>
        <v>0</v>
      </c>
      <c r="I370" s="39"/>
    </row>
    <row r="371" spans="1:9" x14ac:dyDescent="0.35">
      <c r="A371" s="2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0</v>
      </c>
      <c r="B371" s="10" t="str">
        <f t="shared" si="26"/>
        <v>0</v>
      </c>
      <c r="C371" s="55"/>
      <c r="D371" s="39"/>
      <c r="E371" s="39"/>
      <c r="F371" s="39"/>
      <c r="G371" s="39"/>
      <c r="H371" s="8">
        <f t="shared" si="27"/>
        <v>0</v>
      </c>
      <c r="I371" s="39"/>
    </row>
    <row r="372" spans="1:9" x14ac:dyDescent="0.35">
      <c r="A372" s="2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0</v>
      </c>
      <c r="B372" s="10" t="str">
        <f t="shared" si="26"/>
        <v>0</v>
      </c>
      <c r="C372" s="55"/>
      <c r="D372" s="39"/>
      <c r="E372" s="39"/>
      <c r="F372" s="39"/>
      <c r="G372" s="39"/>
      <c r="H372" s="8">
        <f t="shared" si="27"/>
        <v>0</v>
      </c>
      <c r="I372" s="39"/>
    </row>
    <row r="373" spans="1:9" x14ac:dyDescent="0.35">
      <c r="A373" s="2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0</v>
      </c>
      <c r="B373" s="10" t="str">
        <f t="shared" si="26"/>
        <v>0</v>
      </c>
      <c r="C373" s="55"/>
      <c r="D373" s="39"/>
      <c r="E373" s="39"/>
      <c r="F373" s="39"/>
      <c r="G373" s="39"/>
      <c r="H373" s="8">
        <f t="shared" si="27"/>
        <v>0</v>
      </c>
      <c r="I373" s="39"/>
    </row>
    <row r="374" spans="1:9" x14ac:dyDescent="0.35">
      <c r="A374" s="2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0</v>
      </c>
      <c r="B374" s="10" t="str">
        <f t="shared" si="26"/>
        <v>0</v>
      </c>
      <c r="C374" s="55"/>
      <c r="D374" s="39"/>
      <c r="E374" s="39"/>
      <c r="F374" s="39"/>
      <c r="G374" s="39"/>
      <c r="H374" s="8">
        <f t="shared" si="27"/>
        <v>0</v>
      </c>
      <c r="I374" s="39"/>
    </row>
    <row r="375" spans="1:9" x14ac:dyDescent="0.35">
      <c r="A375" s="2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0</v>
      </c>
      <c r="B375" s="10" t="str">
        <f t="shared" si="26"/>
        <v>0</v>
      </c>
      <c r="C375" s="55"/>
      <c r="D375" s="39"/>
      <c r="E375" s="39"/>
      <c r="F375" s="39"/>
      <c r="G375" s="39"/>
      <c r="H375" s="8">
        <f t="shared" si="27"/>
        <v>0</v>
      </c>
      <c r="I375" s="39"/>
    </row>
    <row r="376" spans="1:9" x14ac:dyDescent="0.35">
      <c r="A376" s="2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0</v>
      </c>
      <c r="B376" s="10" t="str">
        <f t="shared" si="26"/>
        <v>0</v>
      </c>
      <c r="C376" s="55"/>
      <c r="D376" s="39"/>
      <c r="E376" s="39"/>
      <c r="F376" s="39"/>
      <c r="G376" s="39"/>
      <c r="H376" s="8">
        <f t="shared" si="27"/>
        <v>0</v>
      </c>
      <c r="I376" s="39"/>
    </row>
    <row r="377" spans="1:9" x14ac:dyDescent="0.35">
      <c r="A377" s="2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0</v>
      </c>
      <c r="B377" s="10" t="str">
        <f t="shared" si="26"/>
        <v>0</v>
      </c>
      <c r="C377" s="55"/>
      <c r="D377" s="39"/>
      <c r="E377" s="39"/>
      <c r="F377" s="39"/>
      <c r="G377" s="39"/>
      <c r="H377" s="8">
        <f t="shared" si="27"/>
        <v>0</v>
      </c>
      <c r="I377" s="39"/>
    </row>
    <row r="378" spans="1:9" x14ac:dyDescent="0.35">
      <c r="A378" s="2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0</v>
      </c>
      <c r="B378" s="10" t="str">
        <f t="shared" si="26"/>
        <v>0</v>
      </c>
      <c r="C378" s="55"/>
      <c r="D378" s="39"/>
      <c r="E378" s="39"/>
      <c r="F378" s="39"/>
      <c r="G378" s="39"/>
      <c r="H378" s="8">
        <f t="shared" si="27"/>
        <v>0</v>
      </c>
      <c r="I378" s="39"/>
    </row>
    <row r="379" spans="1:9" x14ac:dyDescent="0.35">
      <c r="A379" s="2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0</v>
      </c>
      <c r="B379" s="10" t="str">
        <f t="shared" si="26"/>
        <v>0</v>
      </c>
      <c r="C379" s="55"/>
      <c r="D379" s="39"/>
      <c r="E379" s="39"/>
      <c r="F379" s="39"/>
      <c r="G379" s="39"/>
      <c r="H379" s="8">
        <f t="shared" si="27"/>
        <v>0</v>
      </c>
      <c r="I379" s="39"/>
    </row>
    <row r="380" spans="1:9" x14ac:dyDescent="0.35">
      <c r="A380" s="2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0</v>
      </c>
      <c r="B380" s="10" t="str">
        <f t="shared" si="26"/>
        <v>0</v>
      </c>
      <c r="C380" s="55"/>
      <c r="D380" s="39"/>
      <c r="E380" s="39"/>
      <c r="F380" s="39"/>
      <c r="G380" s="39"/>
      <c r="H380" s="8">
        <f t="shared" si="27"/>
        <v>0</v>
      </c>
      <c r="I380" s="39"/>
    </row>
    <row r="381" spans="1:9" x14ac:dyDescent="0.35">
      <c r="A381" s="2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0</v>
      </c>
      <c r="B381" s="10" t="str">
        <f t="shared" si="26"/>
        <v>0</v>
      </c>
      <c r="C381" s="55"/>
      <c r="D381" s="39"/>
      <c r="E381" s="39"/>
      <c r="F381" s="39"/>
      <c r="G381" s="39"/>
      <c r="H381" s="8">
        <f t="shared" si="27"/>
        <v>0</v>
      </c>
      <c r="I381" s="39"/>
    </row>
    <row r="382" spans="1:9" x14ac:dyDescent="0.35">
      <c r="A382" s="2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0</v>
      </c>
      <c r="B382" s="10" t="str">
        <f t="shared" si="26"/>
        <v>0</v>
      </c>
      <c r="C382" s="55"/>
      <c r="D382" s="39"/>
      <c r="E382" s="39"/>
      <c r="F382" s="39"/>
      <c r="G382" s="39"/>
      <c r="H382" s="8">
        <f t="shared" si="27"/>
        <v>0</v>
      </c>
      <c r="I382" s="39"/>
    </row>
    <row r="383" spans="1:9" x14ac:dyDescent="0.35">
      <c r="A383" s="2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0</v>
      </c>
      <c r="B383" s="10" t="str">
        <f t="shared" si="26"/>
        <v>0</v>
      </c>
      <c r="C383" s="55"/>
      <c r="D383" s="39"/>
      <c r="E383" s="39"/>
      <c r="F383" s="39"/>
      <c r="G383" s="39"/>
      <c r="H383" s="8">
        <f t="shared" si="27"/>
        <v>0</v>
      </c>
      <c r="I383" s="39"/>
    </row>
    <row r="384" spans="1:9" x14ac:dyDescent="0.35">
      <c r="A384" s="2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0</v>
      </c>
      <c r="B384" s="10" t="str">
        <f t="shared" si="26"/>
        <v>0</v>
      </c>
      <c r="C384" s="55"/>
      <c r="D384" s="39"/>
      <c r="E384" s="39"/>
      <c r="F384" s="39"/>
      <c r="G384" s="39"/>
      <c r="H384" s="8">
        <f t="shared" si="27"/>
        <v>0</v>
      </c>
      <c r="I384" s="39"/>
    </row>
    <row r="385" spans="1:9" x14ac:dyDescent="0.35">
      <c r="A385" s="2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0</v>
      </c>
      <c r="B385" s="10" t="str">
        <f t="shared" si="26"/>
        <v>0</v>
      </c>
      <c r="C385" s="55"/>
      <c r="D385" s="39"/>
      <c r="E385" s="39"/>
      <c r="F385" s="39"/>
      <c r="G385" s="39"/>
      <c r="H385" s="8">
        <f t="shared" si="27"/>
        <v>0</v>
      </c>
      <c r="I385" s="39"/>
    </row>
    <row r="386" spans="1:9" x14ac:dyDescent="0.35">
      <c r="A386" s="2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0</v>
      </c>
      <c r="B386" s="10" t="str">
        <f t="shared" si="26"/>
        <v>0</v>
      </c>
      <c r="C386" s="55"/>
      <c r="D386" s="39"/>
      <c r="E386" s="39"/>
      <c r="F386" s="39"/>
      <c r="G386" s="39"/>
      <c r="H386" s="8">
        <f t="shared" si="27"/>
        <v>0</v>
      </c>
      <c r="I386" s="39"/>
    </row>
    <row r="387" spans="1:9" x14ac:dyDescent="0.35">
      <c r="A387" s="2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0</v>
      </c>
      <c r="B387" s="10" t="str">
        <f t="shared" si="26"/>
        <v>0</v>
      </c>
      <c r="C387" s="55"/>
      <c r="D387" s="39"/>
      <c r="E387" s="39"/>
      <c r="F387" s="39"/>
      <c r="G387" s="39"/>
      <c r="H387" s="8">
        <f t="shared" si="27"/>
        <v>0</v>
      </c>
      <c r="I387" s="39"/>
    </row>
    <row r="388" spans="1:9" x14ac:dyDescent="0.35">
      <c r="A388" s="2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0</v>
      </c>
      <c r="B388" s="10" t="str">
        <f t="shared" si="26"/>
        <v>0</v>
      </c>
      <c r="C388" s="55"/>
      <c r="D388" s="39"/>
      <c r="E388" s="39"/>
      <c r="F388" s="39"/>
      <c r="G388" s="39"/>
      <c r="H388" s="8">
        <f t="shared" si="27"/>
        <v>0</v>
      </c>
      <c r="I388" s="39"/>
    </row>
    <row r="389" spans="1:9" x14ac:dyDescent="0.35">
      <c r="A389" s="2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0</v>
      </c>
      <c r="B389" s="10" t="str">
        <f t="shared" si="26"/>
        <v>0</v>
      </c>
      <c r="C389" s="55"/>
      <c r="D389" s="39"/>
      <c r="E389" s="39"/>
      <c r="F389" s="39"/>
      <c r="G389" s="39"/>
      <c r="H389" s="8">
        <f t="shared" si="27"/>
        <v>0</v>
      </c>
      <c r="I389" s="39"/>
    </row>
    <row r="390" spans="1:9" x14ac:dyDescent="0.35">
      <c r="A390" s="2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0</v>
      </c>
      <c r="B390" s="10" t="str">
        <f t="shared" si="26"/>
        <v>0</v>
      </c>
      <c r="C390" s="55"/>
      <c r="D390" s="39"/>
      <c r="E390" s="39"/>
      <c r="F390" s="39"/>
      <c r="G390" s="39"/>
      <c r="H390" s="8">
        <f t="shared" si="27"/>
        <v>0</v>
      </c>
      <c r="I390" s="39"/>
    </row>
    <row r="391" spans="1:9" x14ac:dyDescent="0.35">
      <c r="A391" s="2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0</v>
      </c>
      <c r="B391" s="10" t="str">
        <f t="shared" si="26"/>
        <v>0</v>
      </c>
      <c r="C391" s="55"/>
      <c r="D391" s="39"/>
      <c r="E391" s="39"/>
      <c r="F391" s="39"/>
      <c r="G391" s="39"/>
      <c r="H391" s="8">
        <f t="shared" si="27"/>
        <v>0</v>
      </c>
      <c r="I391" s="39"/>
    </row>
    <row r="392" spans="1:9" x14ac:dyDescent="0.35">
      <c r="A392" s="2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0</v>
      </c>
      <c r="B392" s="10" t="str">
        <f t="shared" si="26"/>
        <v>0</v>
      </c>
      <c r="C392" s="55"/>
      <c r="D392" s="39"/>
      <c r="E392" s="39"/>
      <c r="F392" s="39"/>
      <c r="G392" s="39"/>
      <c r="H392" s="8">
        <f t="shared" si="27"/>
        <v>0</v>
      </c>
      <c r="I392" s="39"/>
    </row>
    <row r="393" spans="1:9" x14ac:dyDescent="0.35">
      <c r="A393" s="2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0</v>
      </c>
      <c r="B393" s="10" t="str">
        <f t="shared" si="26"/>
        <v>0</v>
      </c>
      <c r="C393" s="55"/>
      <c r="D393" s="39"/>
      <c r="E393" s="39"/>
      <c r="F393" s="39"/>
      <c r="G393" s="39"/>
      <c r="H393" s="8">
        <f t="shared" si="27"/>
        <v>0</v>
      </c>
      <c r="I393" s="39"/>
    </row>
    <row r="394" spans="1:9" x14ac:dyDescent="0.35">
      <c r="A394" s="2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0</v>
      </c>
      <c r="B394" s="10" t="str">
        <f t="shared" si="26"/>
        <v>0</v>
      </c>
      <c r="C394" s="55"/>
      <c r="D394" s="39"/>
      <c r="E394" s="39"/>
      <c r="F394" s="39"/>
      <c r="G394" s="39"/>
      <c r="H394" s="8">
        <f t="shared" si="27"/>
        <v>0</v>
      </c>
      <c r="I394" s="39"/>
    </row>
    <row r="395" spans="1:9" x14ac:dyDescent="0.35">
      <c r="A395" s="2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0</v>
      </c>
      <c r="B395" s="10" t="str">
        <f t="shared" si="26"/>
        <v>0</v>
      </c>
      <c r="C395" s="55"/>
      <c r="D395" s="39"/>
      <c r="E395" s="39"/>
      <c r="F395" s="39"/>
      <c r="G395" s="39"/>
      <c r="H395" s="8">
        <f t="shared" si="27"/>
        <v>0</v>
      </c>
      <c r="I395" s="39"/>
    </row>
    <row r="396" spans="1:9" x14ac:dyDescent="0.35">
      <c r="A396" s="2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0</v>
      </c>
      <c r="B396" s="10" t="str">
        <f t="shared" si="26"/>
        <v>0</v>
      </c>
      <c r="C396" s="55"/>
      <c r="D396" s="39"/>
      <c r="E396" s="39"/>
      <c r="F396" s="39"/>
      <c r="G396" s="39"/>
      <c r="H396" s="8">
        <f t="shared" si="27"/>
        <v>0</v>
      </c>
      <c r="I396" s="39"/>
    </row>
    <row r="397" spans="1:9" x14ac:dyDescent="0.35">
      <c r="A397" s="2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0</v>
      </c>
      <c r="B397" s="10" t="str">
        <f t="shared" si="26"/>
        <v>0</v>
      </c>
      <c r="C397" s="55"/>
      <c r="D397" s="39"/>
      <c r="E397" s="39"/>
      <c r="F397" s="39"/>
      <c r="G397" s="39"/>
      <c r="H397" s="8">
        <f t="shared" si="27"/>
        <v>0</v>
      </c>
      <c r="I397" s="39"/>
    </row>
    <row r="398" spans="1:9" x14ac:dyDescent="0.35">
      <c r="A398" s="2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0</v>
      </c>
      <c r="B398" s="10" t="str">
        <f t="shared" si="26"/>
        <v>0</v>
      </c>
      <c r="C398" s="55"/>
      <c r="D398" s="39"/>
      <c r="E398" s="39"/>
      <c r="F398" s="39"/>
      <c r="G398" s="39"/>
      <c r="H398" s="8">
        <f t="shared" si="27"/>
        <v>0</v>
      </c>
      <c r="I398" s="39"/>
    </row>
    <row r="399" spans="1:9" x14ac:dyDescent="0.35">
      <c r="A399" s="2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0</v>
      </c>
      <c r="B399" s="10" t="str">
        <f t="shared" si="26"/>
        <v>0</v>
      </c>
      <c r="C399" s="55"/>
      <c r="D399" s="39"/>
      <c r="E399" s="39"/>
      <c r="F399" s="39"/>
      <c r="G399" s="39"/>
      <c r="H399" s="8">
        <f t="shared" si="27"/>
        <v>0</v>
      </c>
      <c r="I399" s="39"/>
    </row>
    <row r="400" spans="1:9" x14ac:dyDescent="0.35">
      <c r="A400" s="2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0</v>
      </c>
      <c r="B400" s="10" t="str">
        <f t="shared" si="26"/>
        <v>0</v>
      </c>
      <c r="C400" s="55"/>
      <c r="D400" s="39"/>
      <c r="E400" s="39"/>
      <c r="F400" s="39"/>
      <c r="G400" s="39"/>
      <c r="H400" s="8">
        <f t="shared" si="27"/>
        <v>0</v>
      </c>
      <c r="I400" s="39"/>
    </row>
    <row r="401" spans="1:9" x14ac:dyDescent="0.35">
      <c r="A401" s="2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0</v>
      </c>
      <c r="B401" s="10" t="str">
        <f t="shared" si="26"/>
        <v>0</v>
      </c>
      <c r="C401" s="55"/>
      <c r="D401" s="39"/>
      <c r="E401" s="39"/>
      <c r="F401" s="39"/>
      <c r="G401" s="39"/>
      <c r="H401" s="8">
        <f t="shared" si="27"/>
        <v>0</v>
      </c>
      <c r="I401" s="39"/>
    </row>
    <row r="402" spans="1:9" x14ac:dyDescent="0.35">
      <c r="A402" s="2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0</v>
      </c>
      <c r="B402" s="10" t="str">
        <f t="shared" si="26"/>
        <v>0</v>
      </c>
      <c r="C402" s="55"/>
      <c r="D402" s="39"/>
      <c r="E402" s="39"/>
      <c r="F402" s="39"/>
      <c r="G402" s="39"/>
      <c r="H402" s="8">
        <f t="shared" si="27"/>
        <v>0</v>
      </c>
      <c r="I402" s="39"/>
    </row>
    <row r="403" spans="1:9" x14ac:dyDescent="0.35">
      <c r="A403" s="2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0</v>
      </c>
      <c r="B403" s="10" t="str">
        <f t="shared" si="26"/>
        <v>0</v>
      </c>
      <c r="C403" s="55"/>
      <c r="D403" s="39"/>
      <c r="E403" s="39"/>
      <c r="F403" s="39"/>
      <c r="G403" s="39"/>
      <c r="H403" s="8">
        <f t="shared" si="27"/>
        <v>0</v>
      </c>
      <c r="I403" s="39"/>
    </row>
    <row r="404" spans="1:9" x14ac:dyDescent="0.35">
      <c r="A404" s="2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0</v>
      </c>
      <c r="B404" s="10" t="str">
        <f t="shared" si="26"/>
        <v>0</v>
      </c>
      <c r="C404" s="55"/>
      <c r="D404" s="39"/>
      <c r="E404" s="39"/>
      <c r="F404" s="39"/>
      <c r="G404" s="39"/>
      <c r="H404" s="8">
        <f t="shared" si="27"/>
        <v>0</v>
      </c>
      <c r="I404" s="39"/>
    </row>
    <row r="405" spans="1:9" x14ac:dyDescent="0.35">
      <c r="A405" s="2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0</v>
      </c>
      <c r="B405" s="10" t="str">
        <f t="shared" si="26"/>
        <v>0</v>
      </c>
      <c r="C405" s="55"/>
      <c r="D405" s="39"/>
      <c r="E405" s="39"/>
      <c r="F405" s="39"/>
      <c r="G405" s="39"/>
      <c r="H405" s="8">
        <f t="shared" si="27"/>
        <v>0</v>
      </c>
      <c r="I405" s="39"/>
    </row>
    <row r="406" spans="1:9" x14ac:dyDescent="0.35">
      <c r="A406" s="2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0</v>
      </c>
      <c r="B406" s="10" t="str">
        <f t="shared" si="26"/>
        <v>0</v>
      </c>
      <c r="C406" s="55"/>
      <c r="D406" s="39"/>
      <c r="E406" s="39"/>
      <c r="F406" s="39"/>
      <c r="G406" s="39"/>
      <c r="H406" s="8">
        <f t="shared" si="27"/>
        <v>0</v>
      </c>
      <c r="I406" s="39"/>
    </row>
    <row r="407" spans="1:9" x14ac:dyDescent="0.35">
      <c r="A407" s="2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0</v>
      </c>
      <c r="B407" s="10" t="str">
        <f t="shared" si="26"/>
        <v>0</v>
      </c>
      <c r="C407" s="55"/>
      <c r="D407" s="39"/>
      <c r="E407" s="39"/>
      <c r="F407" s="39"/>
      <c r="G407" s="39"/>
      <c r="H407" s="8">
        <f t="shared" si="27"/>
        <v>0</v>
      </c>
      <c r="I407" s="39"/>
    </row>
    <row r="408" spans="1:9" x14ac:dyDescent="0.35">
      <c r="A408" s="2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0</v>
      </c>
      <c r="B408" s="10" t="str">
        <f t="shared" si="26"/>
        <v>0</v>
      </c>
      <c r="C408" s="55"/>
      <c r="D408" s="39"/>
      <c r="E408" s="39"/>
      <c r="F408" s="39"/>
      <c r="G408" s="39"/>
      <c r="H408" s="8">
        <f t="shared" si="27"/>
        <v>0</v>
      </c>
      <c r="I408" s="39"/>
    </row>
    <row r="409" spans="1:9" x14ac:dyDescent="0.35">
      <c r="A409" s="2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0</v>
      </c>
      <c r="B409" s="10" t="str">
        <f t="shared" si="26"/>
        <v>0</v>
      </c>
      <c r="C409" s="55"/>
      <c r="D409" s="39"/>
      <c r="E409" s="39"/>
      <c r="F409" s="39"/>
      <c r="G409" s="39"/>
      <c r="H409" s="8">
        <f t="shared" si="27"/>
        <v>0</v>
      </c>
      <c r="I409" s="39"/>
    </row>
    <row r="410" spans="1:9" x14ac:dyDescent="0.35">
      <c r="A410" s="2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0</v>
      </c>
      <c r="B410" s="10" t="str">
        <f t="shared" si="26"/>
        <v>0</v>
      </c>
      <c r="C410" s="55"/>
      <c r="D410" s="39"/>
      <c r="E410" s="39"/>
      <c r="F410" s="39"/>
      <c r="G410" s="39"/>
      <c r="H410" s="8">
        <f t="shared" si="27"/>
        <v>0</v>
      </c>
      <c r="I410" s="39"/>
    </row>
    <row r="411" spans="1:9" x14ac:dyDescent="0.35">
      <c r="A411" s="2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0</v>
      </c>
      <c r="B411" s="10" t="str">
        <f t="shared" si="26"/>
        <v>0</v>
      </c>
      <c r="C411" s="55"/>
      <c r="D411" s="39"/>
      <c r="E411" s="39"/>
      <c r="F411" s="39"/>
      <c r="G411" s="39"/>
      <c r="H411" s="8">
        <f t="shared" si="27"/>
        <v>0</v>
      </c>
      <c r="I411" s="39"/>
    </row>
    <row r="412" spans="1:9" x14ac:dyDescent="0.35">
      <c r="A412" s="2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0</v>
      </c>
      <c r="B412" s="10" t="str">
        <f t="shared" si="26"/>
        <v>0</v>
      </c>
      <c r="C412" s="55"/>
      <c r="D412" s="39"/>
      <c r="E412" s="39"/>
      <c r="F412" s="39"/>
      <c r="G412" s="39"/>
      <c r="H412" s="8">
        <f t="shared" si="27"/>
        <v>0</v>
      </c>
      <c r="I412" s="39"/>
    </row>
    <row r="413" spans="1:9" x14ac:dyDescent="0.35">
      <c r="A413" s="2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0</v>
      </c>
      <c r="B413" s="10" t="str">
        <f t="shared" si="26"/>
        <v>0</v>
      </c>
      <c r="C413" s="55"/>
      <c r="D413" s="39"/>
      <c r="E413" s="39"/>
      <c r="F413" s="39"/>
      <c r="G413" s="39"/>
      <c r="H413" s="8">
        <f t="shared" si="27"/>
        <v>0</v>
      </c>
      <c r="I413" s="39"/>
    </row>
    <row r="414" spans="1:9" x14ac:dyDescent="0.35">
      <c r="A414" s="2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0</v>
      </c>
      <c r="B414" s="10" t="str">
        <f t="shared" si="26"/>
        <v>0</v>
      </c>
      <c r="C414" s="55"/>
      <c r="D414" s="39"/>
      <c r="E414" s="39"/>
      <c r="F414" s="39"/>
      <c r="G414" s="39"/>
      <c r="H414" s="8">
        <f t="shared" si="27"/>
        <v>0</v>
      </c>
      <c r="I414" s="39"/>
    </row>
  </sheetData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>
          <x14:formula1>
            <xm:f>List!$H$3:$H$10</xm:f>
          </x14:formula1>
          <xm:sqref>D4:D86 D89:D414</xm:sqref>
        </x14:dataValidation>
        <x14:dataValidation type="list" allowBlank="1" showInputMessage="1">
          <x14:formula1>
            <xm:f>List!$D$3:$D$9</xm:f>
          </x14:formula1>
          <xm:sqref>A4:A414</xm:sqref>
        </x14:dataValidation>
        <x14:dataValidation type="list" allowBlank="1" showInputMessage="1">
          <x14:formula1>
            <xm:f>List!$D$3:$D$12</xm:f>
          </x14:formula1>
          <xm:sqref>D87:D88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3:I712"/>
  <sheetViews>
    <sheetView workbookViewId="0">
      <pane xSplit="3" ySplit="3" topLeftCell="D79" activePane="bottomRight" state="frozen"/>
      <selection activeCell="C38" sqref="C38"/>
      <selection pane="topRight" activeCell="C38" sqref="C38"/>
      <selection pane="bottomLeft" activeCell="C38" sqref="C38"/>
      <selection pane="bottomRight" activeCell="F85" sqref="F85"/>
    </sheetView>
  </sheetViews>
  <sheetFormatPr defaultColWidth="8.81640625" defaultRowHeight="14.5" x14ac:dyDescent="0.35"/>
  <cols>
    <col min="1" max="1" width="2.26953125" customWidth="1"/>
    <col min="2" max="2" width="8.26953125" style="46" customWidth="1"/>
    <col min="3" max="3" width="13" customWidth="1"/>
    <col min="4" max="4" width="22.81640625" customWidth="1"/>
    <col min="5" max="5" width="16.54296875" customWidth="1"/>
    <col min="6" max="6" width="14.54296875" customWidth="1"/>
    <col min="7" max="7" width="3.26953125" hidden="1" customWidth="1"/>
    <col min="8" max="8" width="15" customWidth="1"/>
    <col min="9" max="9" width="25.26953125" customWidth="1"/>
  </cols>
  <sheetData>
    <row r="3" spans="1:9" x14ac:dyDescent="0.35">
      <c r="A3" s="38"/>
      <c r="B3" s="38" t="s">
        <v>75</v>
      </c>
      <c r="C3" s="38" t="s">
        <v>69</v>
      </c>
      <c r="D3" s="38" t="s">
        <v>67</v>
      </c>
      <c r="E3" s="38" t="s">
        <v>54</v>
      </c>
      <c r="F3" s="38" t="s">
        <v>55</v>
      </c>
      <c r="G3" s="38"/>
      <c r="H3" s="38" t="s">
        <v>60</v>
      </c>
      <c r="I3" s="38" t="s">
        <v>100</v>
      </c>
    </row>
    <row r="4" spans="1:9" x14ac:dyDescent="0.35">
      <c r="A4" s="2" t="str">
        <f>IF(D4=List!$A$2,List!$B$2,IF(D4=List!$A$3,List!$B$3,IF(D4=List!$A$4,List!$B$4,IF(D4=List!$A$5,List!$B$5,IF(D4=List!$A$6,List!$B$6,IF(D4=List!$A$7,List!$B$7,IF(D4=List!$A$8,List!$B$8,IF(D4=List!$A$9,List!$B$9,IF(D4=List!$A$10,List!$B$10,IF(D4=List!$A$11,List!$B$11,IF(D4=List!$A$12,List!$B$12,IF(D4=List!$A$13,List!$B$13,IF(D4=List!$A$14,List!$B$14,IF(D4=List!$A$15,List!$B$15,IF(D4=List!$A$16,List!$B$16,IF(D4=List!$A$17,List!$B$17,0))))))))))))))))</f>
        <v>B</v>
      </c>
      <c r="B4" s="10" t="str">
        <f t="shared" ref="B4:B37" si="0">+CONCATENATE(C4,A4)</f>
        <v>43427B</v>
      </c>
      <c r="C4" s="55">
        <v>43427</v>
      </c>
      <c r="D4" s="39" t="s">
        <v>77</v>
      </c>
      <c r="E4" s="39">
        <v>3</v>
      </c>
      <c r="F4" s="39">
        <v>10.6</v>
      </c>
      <c r="G4" s="39"/>
      <c r="H4" s="8">
        <f>F4*E4</f>
        <v>31.799999999999997</v>
      </c>
      <c r="I4" s="39" t="s">
        <v>118</v>
      </c>
    </row>
    <row r="5" spans="1:9" x14ac:dyDescent="0.35">
      <c r="A5" s="2" t="str">
        <f>IF(D5=List!$A$2,List!$B$2,IF(D5=List!$A$3,List!$B$3,IF(D5=List!$A$4,List!$B$4,IF(D5=List!$A$5,List!$B$5,IF(D5=List!$A$6,List!$B$6,IF(D5=List!$A$7,List!$B$7,IF(D5=List!$A$8,List!$B$8,IF(D5=List!$A$9,List!$B$9,IF(D5=List!$A$10,List!$B$10,IF(D5=List!$A$11,List!$B$11,IF(D5=List!$A$12,List!$B$12,IF(D5=List!$A$13,List!$B$13,IF(D5=List!$A$14,List!$B$14,IF(D5=List!$A$15,List!$B$15,IF(D5=List!$A$16,List!$B$16,IF(D5=List!$A$17,List!$B$17,0))))))))))))))))</f>
        <v>C</v>
      </c>
      <c r="B5" s="10" t="str">
        <f t="shared" si="0"/>
        <v>43427C</v>
      </c>
      <c r="C5" s="55">
        <v>43427</v>
      </c>
      <c r="D5" s="39" t="s">
        <v>57</v>
      </c>
      <c r="E5" s="39">
        <v>3</v>
      </c>
      <c r="F5" s="39">
        <v>10</v>
      </c>
      <c r="G5" s="39"/>
      <c r="H5" s="8">
        <f>F5*E5</f>
        <v>30</v>
      </c>
      <c r="I5" s="39" t="s">
        <v>118</v>
      </c>
    </row>
    <row r="6" spans="1:9" x14ac:dyDescent="0.35">
      <c r="A6" s="2" t="str">
        <f>IF(D6=List!$A$2,List!$B$2,IF(D6=List!$A$3,List!$B$3,IF(D6=List!$A$4,List!$B$4,IF(D6=List!$A$5,List!$B$5,IF(D6=List!$A$6,List!$B$6,IF(D6=List!$A$7,List!$B$7,IF(D6=List!$A$8,List!$B$8,IF(D6=List!$A$9,List!$B$9,IF(D6=List!$A$10,List!$B$10,IF(D6=List!$A$11,List!$B$11,IF(D6=List!$A$12,List!$B$12,IF(D6=List!$A$13,List!$B$13,IF(D6=List!$A$14,List!$B$14,IF(D6=List!$A$15,List!$B$15,IF(D6=List!$A$16,List!$B$16,IF(D6=List!$A$17,List!$B$17,0))))))))))))))))</f>
        <v>F</v>
      </c>
      <c r="B6" s="10" t="str">
        <f t="shared" si="0"/>
        <v>43427F</v>
      </c>
      <c r="C6" s="55">
        <v>43427</v>
      </c>
      <c r="D6" s="39" t="s">
        <v>94</v>
      </c>
      <c r="E6" s="39">
        <v>3</v>
      </c>
      <c r="F6" s="39">
        <v>6</v>
      </c>
      <c r="G6" s="39"/>
      <c r="H6" s="8">
        <f>F6*E6</f>
        <v>18</v>
      </c>
      <c r="I6" s="39" t="s">
        <v>118</v>
      </c>
    </row>
    <row r="7" spans="1:9" x14ac:dyDescent="0.35">
      <c r="A7" s="2" t="str">
        <f>IF(D7=List!$A$2,List!$B$2,IF(D7=List!$A$3,List!$B$3,IF(D7=List!$A$4,List!$B$4,IF(D7=List!$A$5,List!$B$5,IF(D7=List!$A$6,List!$B$6,IF(D7=List!$A$7,List!$B$7,IF(D7=List!$A$8,List!$B$8,IF(D7=List!$A$9,List!$B$9,IF(D7=List!$A$10,List!$B$10,IF(D7=List!$A$11,List!$B$11,IF(D7=List!$A$12,List!$B$12,IF(D7=List!$A$13,List!$B$13,IF(D7=List!$A$14,List!$B$14,IF(D7=List!$A$15,List!$B$15,IF(D7=List!$A$16,List!$B$16,IF(D7=List!$A$17,List!$B$17,0))))))))))))))))</f>
        <v>B</v>
      </c>
      <c r="B7" s="10" t="str">
        <f t="shared" si="0"/>
        <v>43430B</v>
      </c>
      <c r="C7" s="55">
        <v>43430</v>
      </c>
      <c r="D7" s="39" t="s">
        <v>77</v>
      </c>
      <c r="E7" s="39">
        <v>3</v>
      </c>
      <c r="F7" s="39">
        <v>12.5</v>
      </c>
      <c r="G7" s="39"/>
      <c r="H7" s="8">
        <f>F7*E7</f>
        <v>37.5</v>
      </c>
      <c r="I7" s="39" t="s">
        <v>118</v>
      </c>
    </row>
    <row r="8" spans="1:9" x14ac:dyDescent="0.35">
      <c r="A8" s="2" t="str">
        <f>IF(D8=List!$A$2,List!$B$2,IF(D8=List!$A$3,List!$B$3,IF(D8=List!$A$4,List!$B$4,IF(D8=List!$A$5,List!$B$5,IF(D8=List!$A$6,List!$B$6,IF(D8=List!$A$7,List!$B$7,IF(D8=List!$A$8,List!$B$8,IF(D8=List!$A$9,List!$B$9,IF(D8=List!$A$10,List!$B$10,IF(D8=List!$A$11,List!$B$11,IF(D8=List!$A$12,List!$B$12,IF(D8=List!$A$13,List!$B$13,IF(D8=List!$A$14,List!$B$14,IF(D8=List!$A$15,List!$B$15,IF(D8=List!$A$16,List!$B$16,IF(D8=List!$A$17,List!$B$17,0))))))))))))))))</f>
        <v>C</v>
      </c>
      <c r="B8" s="10" t="str">
        <f t="shared" si="0"/>
        <v>43430C</v>
      </c>
      <c r="C8" s="55">
        <v>43430</v>
      </c>
      <c r="D8" s="39" t="s">
        <v>57</v>
      </c>
      <c r="E8" s="39">
        <v>3</v>
      </c>
      <c r="F8" s="39">
        <v>10</v>
      </c>
      <c r="G8" s="39"/>
      <c r="H8" s="8">
        <f t="shared" ref="H8:H71" si="1">F8*E8</f>
        <v>30</v>
      </c>
      <c r="I8" s="39" t="s">
        <v>118</v>
      </c>
    </row>
    <row r="9" spans="1:9" x14ac:dyDescent="0.35">
      <c r="A9" s="2" t="str">
        <f>IF(D9=List!$A$2,List!$B$2,IF(D9=List!$A$3,List!$B$3,IF(D9=List!$A$4,List!$B$4,IF(D9=List!$A$5,List!$B$5,IF(D9=List!$A$6,List!$B$6,IF(D9=List!$A$7,List!$B$7,IF(D9=List!$A$8,List!$B$8,IF(D9=List!$A$9,List!$B$9,IF(D9=List!$A$10,List!$B$10,IF(D9=List!$A$11,List!$B$11,IF(D9=List!$A$12,List!$B$12,IF(D9=List!$A$13,List!$B$13,IF(D9=List!$A$14,List!$B$14,IF(D9=List!$A$15,List!$B$15,IF(D9=List!$A$16,List!$B$16,IF(D9=List!$A$17,List!$B$17,0))))))))))))))))</f>
        <v>D</v>
      </c>
      <c r="B9" s="10" t="str">
        <f t="shared" si="0"/>
        <v>43430D</v>
      </c>
      <c r="C9" s="55">
        <v>43430</v>
      </c>
      <c r="D9" s="39" t="s">
        <v>58</v>
      </c>
      <c r="E9" s="39">
        <v>3</v>
      </c>
      <c r="F9" s="39">
        <v>6</v>
      </c>
      <c r="G9" s="39"/>
      <c r="H9" s="8">
        <f t="shared" si="1"/>
        <v>18</v>
      </c>
      <c r="I9" s="39" t="s">
        <v>118</v>
      </c>
    </row>
    <row r="10" spans="1:9" x14ac:dyDescent="0.35">
      <c r="A10" s="2" t="str">
        <f>IF(D10=List!$A$2,List!$B$2,IF(D10=List!$A$3,List!$B$3,IF(D10=List!$A$4,List!$B$4,IF(D10=List!$A$5,List!$B$5,IF(D10=List!$A$6,List!$B$6,IF(D10=List!$A$7,List!$B$7,IF(D10=List!$A$8,List!$B$8,IF(D10=List!$A$9,List!$B$9,IF(D10=List!$A$10,List!$B$10,IF(D10=List!$A$11,List!$B$11,IF(D10=List!$A$12,List!$B$12,IF(D10=List!$A$13,List!$B$13,IF(D10=List!$A$14,List!$B$14,IF(D10=List!$A$15,List!$B$15,IF(D10=List!$A$16,List!$B$16,IF(D10=List!$A$17,List!$B$17,0))))))))))))))))</f>
        <v>F</v>
      </c>
      <c r="B10" s="10" t="str">
        <f t="shared" si="0"/>
        <v>43430F</v>
      </c>
      <c r="C10" s="55">
        <v>43430</v>
      </c>
      <c r="D10" s="39" t="s">
        <v>94</v>
      </c>
      <c r="E10" s="39">
        <v>3</v>
      </c>
      <c r="F10" s="39">
        <v>4.55</v>
      </c>
      <c r="G10" s="39"/>
      <c r="H10" s="8">
        <f t="shared" si="1"/>
        <v>13.649999999999999</v>
      </c>
      <c r="I10" s="39" t="s">
        <v>118</v>
      </c>
    </row>
    <row r="11" spans="1:9" x14ac:dyDescent="0.35">
      <c r="A11" s="2" t="str">
        <f>IF(D11=List!$A$2,List!$B$2,IF(D11=List!$A$3,List!$B$3,IF(D11=List!$A$4,List!$B$4,IF(D11=List!$A$5,List!$B$5,IF(D11=List!$A$6,List!$B$6,IF(D11=List!$A$7,List!$B$7,IF(D11=List!$A$8,List!$B$8,IF(D11=List!$A$9,List!$B$9,IF(D11=List!$A$10,List!$B$10,IF(D11=List!$A$11,List!$B$11,IF(D11=List!$A$12,List!$B$12,IF(D11=List!$A$13,List!$B$13,IF(D11=List!$A$14,List!$B$14,IF(D11=List!$A$15,List!$B$15,IF(D11=List!$A$16,List!$B$16,IF(D11=List!$A$17,List!$B$17,0))))))))))))))))</f>
        <v>B</v>
      </c>
      <c r="B11" s="10" t="str">
        <f t="shared" si="0"/>
        <v>43431B</v>
      </c>
      <c r="C11" s="55">
        <v>43431</v>
      </c>
      <c r="D11" s="39" t="s">
        <v>77</v>
      </c>
      <c r="E11" s="39">
        <v>3</v>
      </c>
      <c r="F11" s="39">
        <v>26.1</v>
      </c>
      <c r="G11" s="39"/>
      <c r="H11" s="8">
        <f>F11*E11</f>
        <v>78.300000000000011</v>
      </c>
      <c r="I11" s="39" t="s">
        <v>118</v>
      </c>
    </row>
    <row r="12" spans="1:9" x14ac:dyDescent="0.35">
      <c r="A12" s="2" t="str">
        <f>IF(D12=List!$A$2,List!$B$2,IF(D12=List!$A$3,List!$B$3,IF(D12=List!$A$4,List!$B$4,IF(D12=List!$A$5,List!$B$5,IF(D12=List!$A$6,List!$B$6,IF(D12=List!$A$7,List!$B$7,IF(D12=List!$A$8,List!$B$8,IF(D12=List!$A$9,List!$B$9,IF(D12=List!$A$10,List!$B$10,IF(D12=List!$A$11,List!$B$11,IF(D12=List!$A$12,List!$B$12,IF(D12=List!$A$13,List!$B$13,IF(D12=List!$A$14,List!$B$14,IF(D12=List!$A$15,List!$B$15,IF(D12=List!$A$16,List!$B$16,IF(D12=List!$A$17,List!$B$17,0))))))))))))))))</f>
        <v>C</v>
      </c>
      <c r="B12" s="10" t="str">
        <f t="shared" si="0"/>
        <v>43431C</v>
      </c>
      <c r="C12" s="55">
        <v>43431</v>
      </c>
      <c r="D12" s="39" t="s">
        <v>57</v>
      </c>
      <c r="E12" s="39">
        <v>3</v>
      </c>
      <c r="F12" s="39">
        <v>33.6</v>
      </c>
      <c r="G12" s="39"/>
      <c r="H12" s="8">
        <f t="shared" si="1"/>
        <v>100.80000000000001</v>
      </c>
      <c r="I12" s="39" t="s">
        <v>118</v>
      </c>
    </row>
    <row r="13" spans="1:9" x14ac:dyDescent="0.35">
      <c r="A13" s="2" t="str">
        <f>IF(D13=List!$A$2,List!$B$2,IF(D13=List!$A$3,List!$B$3,IF(D13=List!$A$4,List!$B$4,IF(D13=List!$A$5,List!$B$5,IF(D13=List!$A$6,List!$B$6,IF(D13=List!$A$7,List!$B$7,IF(D13=List!$A$8,List!$B$8,IF(D13=List!$A$9,List!$B$9,IF(D13=List!$A$10,List!$B$10,IF(D13=List!$A$11,List!$B$11,IF(D13=List!$A$12,List!$B$12,IF(D13=List!$A$13,List!$B$13,IF(D13=List!$A$14,List!$B$14,IF(D13=List!$A$15,List!$B$15,IF(D13=List!$A$16,List!$B$16,IF(D13=List!$A$17,List!$B$17,0))))))))))))))))</f>
        <v>D</v>
      </c>
      <c r="B13" s="10" t="str">
        <f t="shared" si="0"/>
        <v>43431D</v>
      </c>
      <c r="C13" s="55">
        <v>43431</v>
      </c>
      <c r="D13" s="39" t="s">
        <v>63</v>
      </c>
      <c r="E13" s="39">
        <v>3</v>
      </c>
      <c r="F13" s="39">
        <v>45.3</v>
      </c>
      <c r="G13" s="39"/>
      <c r="H13" s="8">
        <f t="shared" si="1"/>
        <v>135.89999999999998</v>
      </c>
      <c r="I13" s="39" t="s">
        <v>118</v>
      </c>
    </row>
    <row r="14" spans="1:9" x14ac:dyDescent="0.35">
      <c r="A14" s="2" t="str">
        <f>IF(D14=List!$A$2,List!$B$2,IF(D14=List!$A$3,List!$B$3,IF(D14=List!$A$4,List!$B$4,IF(D14=List!$A$5,List!$B$5,IF(D14=List!$A$6,List!$B$6,IF(D14=List!$A$7,List!$B$7,IF(D14=List!$A$8,List!$B$8,IF(D14=List!$A$9,List!$B$9,IF(D14=List!$A$10,List!$B$10,IF(D14=List!$A$11,List!$B$11,IF(D14=List!$A$12,List!$B$12,IF(D14=List!$A$13,List!$B$13,IF(D14=List!$A$14,List!$B$14,IF(D14=List!$A$15,List!$B$15,IF(D14=List!$A$16,List!$B$16,IF(D14=List!$A$17,List!$B$17,0))))))))))))))))</f>
        <v>F</v>
      </c>
      <c r="B14" s="10" t="str">
        <f t="shared" si="0"/>
        <v>43431F</v>
      </c>
      <c r="C14" s="55">
        <v>43431</v>
      </c>
      <c r="D14" s="39" t="s">
        <v>94</v>
      </c>
      <c r="E14" s="39">
        <v>3</v>
      </c>
      <c r="F14" s="39">
        <v>42.4</v>
      </c>
      <c r="G14" s="39"/>
      <c r="H14" s="8">
        <f t="shared" si="1"/>
        <v>127.19999999999999</v>
      </c>
      <c r="I14" s="39" t="s">
        <v>118</v>
      </c>
    </row>
    <row r="15" spans="1:9" x14ac:dyDescent="0.35">
      <c r="A15" s="2" t="str">
        <f>IF(D15=List!$A$2,List!$B$2,IF(D15=List!$A$3,List!$B$3,IF(D15=List!$A$4,List!$B$4,IF(D15=List!$A$5,List!$B$5,IF(D15=List!$A$6,List!$B$6,IF(D15=List!$A$7,List!$B$7,IF(D15=List!$A$8,List!$B$8,IF(D15=List!$A$9,List!$B$9,IF(D15=List!$A$10,List!$B$10,IF(D15=List!$A$11,List!$B$11,IF(D15=List!$A$12,List!$B$12,IF(D15=List!$A$13,List!$B$13,IF(D15=List!$A$14,List!$B$14,IF(D15=List!$A$15,List!$B$15,IF(D15=List!$A$16,List!$B$16,IF(D15=List!$A$17,List!$B$17,0))))))))))))))))</f>
        <v>B</v>
      </c>
      <c r="B15" s="10" t="str">
        <f t="shared" si="0"/>
        <v>43474B</v>
      </c>
      <c r="C15" s="55">
        <v>43474</v>
      </c>
      <c r="D15" s="39" t="s">
        <v>77</v>
      </c>
      <c r="E15" s="39">
        <v>3</v>
      </c>
      <c r="F15" s="39">
        <v>7.15</v>
      </c>
      <c r="G15" s="39"/>
      <c r="H15" s="8">
        <f t="shared" si="1"/>
        <v>21.450000000000003</v>
      </c>
      <c r="I15" s="39" t="s">
        <v>141</v>
      </c>
    </row>
    <row r="16" spans="1:9" x14ac:dyDescent="0.35">
      <c r="A16" s="2" t="str">
        <f>IF(D16=List!$A$2,List!$B$2,IF(D16=List!$A$3,List!$B$3,IF(D16=List!$A$4,List!$B$4,IF(D16=List!$A$5,List!$B$5,IF(D16=List!$A$6,List!$B$6,IF(D16=List!$A$7,List!$B$7,IF(D16=List!$A$8,List!$B$8,IF(D16=List!$A$9,List!$B$9,IF(D16=List!$A$10,List!$B$10,IF(D16=List!$A$11,List!$B$11,IF(D16=List!$A$12,List!$B$12,IF(D16=List!$A$13,List!$B$13,IF(D16=List!$A$14,List!$B$14,IF(D16=List!$A$15,List!$B$15,IF(D16=List!$A$16,List!$B$16,IF(D16=List!$A$17,List!$B$17,0))))))))))))))))</f>
        <v>G</v>
      </c>
      <c r="B16" s="10" t="str">
        <f t="shared" si="0"/>
        <v>43474G</v>
      </c>
      <c r="C16" s="55">
        <v>43474</v>
      </c>
      <c r="D16" s="39" t="s">
        <v>95</v>
      </c>
      <c r="E16" s="39">
        <v>3</v>
      </c>
      <c r="F16" s="39">
        <v>2.8</v>
      </c>
      <c r="G16" s="39"/>
      <c r="H16" s="8">
        <f t="shared" si="1"/>
        <v>8.3999999999999986</v>
      </c>
      <c r="I16" s="39" t="s">
        <v>141</v>
      </c>
    </row>
    <row r="17" spans="1:9" x14ac:dyDescent="0.35">
      <c r="A17" s="2" t="str">
        <f>IF(D17=List!$A$2,List!$B$2,IF(D17=List!$A$3,List!$B$3,IF(D17=List!$A$4,List!$B$4,IF(D17=List!$A$5,List!$B$5,IF(D17=List!$A$6,List!$B$6,IF(D17=List!$A$7,List!$B$7,IF(D17=List!$A$8,List!$B$8,IF(D17=List!$A$9,List!$B$9,IF(D17=List!$A$10,List!$B$10,IF(D17=List!$A$11,List!$B$11,IF(D17=List!$A$12,List!$B$12,IF(D17=List!$A$13,List!$B$13,IF(D17=List!$A$14,List!$B$14,IF(D17=List!$A$15,List!$B$15,IF(D17=List!$A$16,List!$B$16,IF(D17=List!$A$17,List!$B$17,0))))))))))))))))</f>
        <v>I</v>
      </c>
      <c r="B17" s="10" t="str">
        <f t="shared" si="0"/>
        <v>43474I</v>
      </c>
      <c r="C17" s="55">
        <v>43474</v>
      </c>
      <c r="D17" s="39" t="s">
        <v>98</v>
      </c>
      <c r="E17" s="39">
        <v>1</v>
      </c>
      <c r="F17" s="39">
        <v>11.5</v>
      </c>
      <c r="G17" s="39"/>
      <c r="H17" s="8">
        <f t="shared" si="1"/>
        <v>11.5</v>
      </c>
      <c r="I17" s="39" t="s">
        <v>141</v>
      </c>
    </row>
    <row r="18" spans="1:9" x14ac:dyDescent="0.35">
      <c r="A18" s="2" t="str">
        <f>IF(D18=List!$A$2,List!$B$2,IF(D18=List!$A$3,List!$B$3,IF(D18=List!$A$4,List!$B$4,IF(D18=List!$A$5,List!$B$5,IF(D18=List!$A$6,List!$B$6,IF(D18=List!$A$7,List!$B$7,IF(D18=List!$A$8,List!$B$8,IF(D18=List!$A$9,List!$B$9,IF(D18=List!$A$10,List!$B$10,IF(D18=List!$A$11,List!$B$11,IF(D18=List!$A$12,List!$B$12,IF(D18=List!$A$13,List!$B$13,IF(D18=List!$A$14,List!$B$14,IF(D18=List!$A$15,List!$B$15,IF(D18=List!$A$16,List!$B$16,IF(D18=List!$A$17,List!$B$17,0))))))))))))))))</f>
        <v>B</v>
      </c>
      <c r="B18" s="10" t="str">
        <f t="shared" si="0"/>
        <v>43479B</v>
      </c>
      <c r="C18" s="55">
        <v>43479</v>
      </c>
      <c r="D18" s="39" t="s">
        <v>77</v>
      </c>
      <c r="E18" s="39">
        <v>3</v>
      </c>
      <c r="F18" s="39">
        <v>9</v>
      </c>
      <c r="G18" s="39"/>
      <c r="H18" s="8">
        <f t="shared" si="1"/>
        <v>27</v>
      </c>
      <c r="I18" s="39" t="s">
        <v>141</v>
      </c>
    </row>
    <row r="19" spans="1:9" x14ac:dyDescent="0.35">
      <c r="A19" s="2" t="str">
        <f>IF(D19=List!$A$2,List!$B$2,IF(D19=List!$A$3,List!$B$3,IF(D19=List!$A$4,List!$B$4,IF(D19=List!$A$5,List!$B$5,IF(D19=List!$A$6,List!$B$6,IF(D19=List!$A$7,List!$B$7,IF(D19=List!$A$8,List!$B$8,IF(D19=List!$A$9,List!$B$9,IF(D19=List!$A$10,List!$B$10,IF(D19=List!$A$11,List!$B$11,IF(D19=List!$A$12,List!$B$12,IF(D19=List!$A$13,List!$B$13,IF(D19=List!$A$14,List!$B$14,IF(D19=List!$A$15,List!$B$15,IF(D19=List!$A$16,List!$B$16,IF(D19=List!$A$17,List!$B$17,0))))))))))))))))</f>
        <v>G</v>
      </c>
      <c r="B19" s="10" t="str">
        <f t="shared" si="0"/>
        <v>43479G</v>
      </c>
      <c r="C19" s="55">
        <v>43479</v>
      </c>
      <c r="D19" s="39" t="s">
        <v>95</v>
      </c>
      <c r="E19" s="39">
        <v>3</v>
      </c>
      <c r="F19" s="39">
        <v>1.45</v>
      </c>
      <c r="G19" s="39"/>
      <c r="H19" s="8">
        <f t="shared" si="1"/>
        <v>4.3499999999999996</v>
      </c>
      <c r="I19" s="39" t="s">
        <v>141</v>
      </c>
    </row>
    <row r="20" spans="1:9" x14ac:dyDescent="0.35">
      <c r="A20" s="2" t="str">
        <f>IF(D20=List!$A$2,List!$B$2,IF(D20=List!$A$3,List!$B$3,IF(D20=List!$A$4,List!$B$4,IF(D20=List!$A$5,List!$B$5,IF(D20=List!$A$6,List!$B$6,IF(D20=List!$A$7,List!$B$7,IF(D20=List!$A$8,List!$B$8,IF(D20=List!$A$9,List!$B$9,IF(D20=List!$A$10,List!$B$10,IF(D20=List!$A$11,List!$B$11,IF(D20=List!$A$12,List!$B$12,IF(D20=List!$A$13,List!$B$13,IF(D20=List!$A$14,List!$B$14,IF(D20=List!$A$15,List!$B$15,IF(D20=List!$A$16,List!$B$16,IF(D20=List!$A$17,List!$B$17,0))))))))))))))))</f>
        <v>I</v>
      </c>
      <c r="B20" s="10" t="str">
        <f t="shared" si="0"/>
        <v>43479I</v>
      </c>
      <c r="C20" s="55">
        <v>43479</v>
      </c>
      <c r="D20" s="39" t="s">
        <v>98</v>
      </c>
      <c r="E20" s="39">
        <v>1</v>
      </c>
      <c r="F20" s="39">
        <v>6.7</v>
      </c>
      <c r="G20" s="39"/>
      <c r="H20" s="8">
        <f t="shared" si="1"/>
        <v>6.7</v>
      </c>
      <c r="I20" s="39" t="s">
        <v>141</v>
      </c>
    </row>
    <row r="21" spans="1:9" x14ac:dyDescent="0.35">
      <c r="A21" s="2" t="str">
        <f>IF(D21=List!$A$2,List!$B$2,IF(D21=List!$A$3,List!$B$3,IF(D21=List!$A$4,List!$B$4,IF(D21=List!$A$5,List!$B$5,IF(D21=List!$A$6,List!$B$6,IF(D21=List!$A$7,List!$B$7,IF(D21=List!$A$8,List!$B$8,IF(D21=List!$A$9,List!$B$9,IF(D21=List!$A$10,List!$B$10,IF(D21=List!$A$11,List!$B$11,IF(D21=List!$A$12,List!$B$12,IF(D21=List!$A$13,List!$B$13,IF(D21=List!$A$14,List!$B$14,IF(D21=List!$A$15,List!$B$15,IF(D21=List!$A$16,List!$B$16,IF(D21=List!$A$17,List!$B$17,0))))))))))))))))</f>
        <v>B</v>
      </c>
      <c r="B21" s="10" t="str">
        <f t="shared" si="0"/>
        <v>43481B</v>
      </c>
      <c r="C21" s="55">
        <v>43481</v>
      </c>
      <c r="D21" s="39" t="s">
        <v>77</v>
      </c>
      <c r="E21" s="39">
        <v>3</v>
      </c>
      <c r="F21" s="39">
        <v>11</v>
      </c>
      <c r="G21" s="39"/>
      <c r="H21" s="8">
        <f t="shared" si="1"/>
        <v>33</v>
      </c>
      <c r="I21" s="39" t="s">
        <v>119</v>
      </c>
    </row>
    <row r="22" spans="1:9" x14ac:dyDescent="0.35">
      <c r="A22" s="2" t="str">
        <f>IF(D22=List!$A$2,List!$B$2,IF(D22=List!$A$3,List!$B$3,IF(D22=List!$A$4,List!$B$4,IF(D22=List!$A$5,List!$B$5,IF(D22=List!$A$6,List!$B$6,IF(D22=List!$A$7,List!$B$7,IF(D22=List!$A$8,List!$B$8,IF(D22=List!$A$9,List!$B$9,IF(D22=List!$A$10,List!$B$10,IF(D22=List!$A$11,List!$B$11,IF(D22=List!$A$12,List!$B$12,IF(D22=List!$A$13,List!$B$13,IF(D22=List!$A$14,List!$B$14,IF(D22=List!$A$15,List!$B$15,IF(D22=List!$A$16,List!$B$16,IF(D22=List!$A$17,List!$B$17,0))))))))))))))))</f>
        <v>G</v>
      </c>
      <c r="B22" s="10" t="str">
        <f t="shared" si="0"/>
        <v>43481G</v>
      </c>
      <c r="C22" s="55">
        <v>43481</v>
      </c>
      <c r="D22" s="39" t="s">
        <v>95</v>
      </c>
      <c r="E22" s="39">
        <v>3</v>
      </c>
      <c r="F22" s="39">
        <v>1.34</v>
      </c>
      <c r="G22" s="39"/>
      <c r="H22" s="8">
        <f t="shared" si="1"/>
        <v>4.0200000000000005</v>
      </c>
      <c r="I22" s="39" t="s">
        <v>119</v>
      </c>
    </row>
    <row r="23" spans="1:9" x14ac:dyDescent="0.35">
      <c r="A23" s="2" t="str">
        <f>IF(D23=List!$A$2,List!$B$2,IF(D23=List!$A$3,List!$B$3,IF(D23=List!$A$4,List!$B$4,IF(D23=List!$A$5,List!$B$5,IF(D23=List!$A$6,List!$B$6,IF(D23=List!$A$7,List!$B$7,IF(D23=List!$A$8,List!$B$8,IF(D23=List!$A$9,List!$B$9,IF(D23=List!$A$10,List!$B$10,IF(D23=List!$A$11,List!$B$11,IF(D23=List!$A$12,List!$B$12,IF(D23=List!$A$13,List!$B$13,IF(D23=List!$A$14,List!$B$14,IF(D23=List!$A$15,List!$B$15,IF(D23=List!$A$16,List!$B$16,IF(D23=List!$A$17,List!$B$17,0))))))))))))))))</f>
        <v>I</v>
      </c>
      <c r="B23" s="10" t="str">
        <f t="shared" si="0"/>
        <v>43481I</v>
      </c>
      <c r="C23" s="55">
        <v>43481</v>
      </c>
      <c r="D23" s="39" t="s">
        <v>98</v>
      </c>
      <c r="E23" s="39">
        <v>1</v>
      </c>
      <c r="F23" s="39">
        <v>3.6</v>
      </c>
      <c r="G23" s="39"/>
      <c r="H23" s="8">
        <f t="shared" si="1"/>
        <v>3.6</v>
      </c>
      <c r="I23" s="39" t="s">
        <v>119</v>
      </c>
    </row>
    <row r="24" spans="1:9" x14ac:dyDescent="0.35">
      <c r="A24" s="2" t="str">
        <f>IF(D24=List!$A$2,List!$B$2,IF(D24=List!$A$3,List!$B$3,IF(D24=List!$A$4,List!$B$4,IF(D24=List!$A$5,List!$B$5,IF(D24=List!$A$6,List!$B$6,IF(D24=List!$A$7,List!$B$7,IF(D24=List!$A$8,List!$B$8,IF(D24=List!$A$9,List!$B$9,IF(D24=List!$A$10,List!$B$10,IF(D24=List!$A$11,List!$B$11,IF(D24=List!$A$12,List!$B$12,IF(D24=List!$A$13,List!$B$13,IF(D24=List!$A$14,List!$B$14,IF(D24=List!$A$15,List!$B$15,IF(D24=List!$A$16,List!$B$16,IF(D24=List!$A$17,List!$B$17,0))))))))))))))))</f>
        <v>B</v>
      </c>
      <c r="B24" s="10" t="str">
        <f t="shared" si="0"/>
        <v>43487B</v>
      </c>
      <c r="C24" s="55">
        <v>43487</v>
      </c>
      <c r="D24" s="39" t="s">
        <v>77</v>
      </c>
      <c r="E24" s="39">
        <v>3</v>
      </c>
      <c r="F24" s="39">
        <v>10</v>
      </c>
      <c r="G24" s="39"/>
      <c r="H24" s="8">
        <f t="shared" si="1"/>
        <v>30</v>
      </c>
      <c r="I24" s="39" t="s">
        <v>164</v>
      </c>
    </row>
    <row r="25" spans="1:9" x14ac:dyDescent="0.35">
      <c r="A25" s="2" t="str">
        <f>IF(D25=List!$A$2,List!$B$2,IF(D25=List!$A$3,List!$B$3,IF(D25=List!$A$4,List!$B$4,IF(D25=List!$A$5,List!$B$5,IF(D25=List!$A$6,List!$B$6,IF(D25=List!$A$7,List!$B$7,IF(D25=List!$A$8,List!$B$8,IF(D25=List!$A$9,List!$B$9,IF(D25=List!$A$10,List!$B$10,IF(D25=List!$A$11,List!$B$11,IF(D25=List!$A$12,List!$B$12,IF(D25=List!$A$13,List!$B$13,IF(D25=List!$A$14,List!$B$14,IF(D25=List!$A$15,List!$B$15,IF(D25=List!$A$16,List!$B$16,IF(D25=List!$A$17,List!$B$17,0))))))))))))))))</f>
        <v>I</v>
      </c>
      <c r="B25" s="10" t="str">
        <f t="shared" si="0"/>
        <v>43487I</v>
      </c>
      <c r="C25" s="55">
        <v>43487</v>
      </c>
      <c r="D25" s="39" t="s">
        <v>98</v>
      </c>
      <c r="E25" s="39">
        <v>1</v>
      </c>
      <c r="F25" s="39">
        <v>5.0999999999999996</v>
      </c>
      <c r="G25" s="39"/>
      <c r="H25" s="8">
        <f t="shared" si="1"/>
        <v>5.0999999999999996</v>
      </c>
      <c r="I25" s="39" t="s">
        <v>164</v>
      </c>
    </row>
    <row r="26" spans="1:9" x14ac:dyDescent="0.35">
      <c r="A26" s="2" t="str">
        <f>IF(D26=List!$A$2,List!$B$2,IF(D26=List!$A$3,List!$B$3,IF(D26=List!$A$4,List!$B$4,IF(D26=List!$A$5,List!$B$5,IF(D26=List!$A$6,List!$B$6,IF(D26=List!$A$7,List!$B$7,IF(D26=List!$A$8,List!$B$8,IF(D26=List!$A$9,List!$B$9,IF(D26=List!$A$10,List!$B$10,IF(D26=List!$A$11,List!$B$11,IF(D26=List!$A$12,List!$B$12,IF(D26=List!$A$13,List!$B$13,IF(D26=List!$A$14,List!$B$14,IF(D26=List!$A$15,List!$B$15,IF(D26=List!$A$16,List!$B$16,IF(D26=List!$A$17,List!$B$17,0))))))))))))))))</f>
        <v>B</v>
      </c>
      <c r="B26" s="10" t="str">
        <f t="shared" si="0"/>
        <v>43502B</v>
      </c>
      <c r="C26" s="55">
        <v>43502</v>
      </c>
      <c r="D26" s="39" t="s">
        <v>77</v>
      </c>
      <c r="E26" s="39">
        <v>3</v>
      </c>
      <c r="F26" s="39">
        <v>7.8</v>
      </c>
      <c r="G26" s="39"/>
      <c r="H26" s="8">
        <f t="shared" si="1"/>
        <v>23.4</v>
      </c>
      <c r="I26" s="39" t="s">
        <v>164</v>
      </c>
    </row>
    <row r="27" spans="1:9" x14ac:dyDescent="0.35">
      <c r="A27" s="2" t="str">
        <f>IF(D27=List!$A$2,List!$B$2,IF(D27=List!$A$3,List!$B$3,IF(D27=List!$A$4,List!$B$4,IF(D27=List!$A$5,List!$B$5,IF(D27=List!$A$6,List!$B$6,IF(D27=List!$A$7,List!$B$7,IF(D27=List!$A$8,List!$B$8,IF(D27=List!$A$9,List!$B$9,IF(D27=List!$A$10,List!$B$10,IF(D27=List!$A$11,List!$B$11,IF(D27=List!$A$12,List!$B$12,IF(D27=List!$A$13,List!$B$13,IF(D27=List!$A$14,List!$B$14,IF(D27=List!$A$15,List!$B$15,IF(D27=List!$A$16,List!$B$16,IF(D27=List!$A$17,List!$B$17,0))))))))))))))))</f>
        <v>G</v>
      </c>
      <c r="B27" s="10" t="str">
        <f t="shared" si="0"/>
        <v>43502G</v>
      </c>
      <c r="C27" s="55">
        <v>43502</v>
      </c>
      <c r="D27" s="39" t="s">
        <v>95</v>
      </c>
      <c r="E27" s="39">
        <v>3</v>
      </c>
      <c r="F27" s="39">
        <v>2.08</v>
      </c>
      <c r="G27" s="39"/>
      <c r="H27" s="8">
        <f t="shared" si="1"/>
        <v>6.24</v>
      </c>
      <c r="I27" s="39" t="s">
        <v>164</v>
      </c>
    </row>
    <row r="28" spans="1:9" x14ac:dyDescent="0.35">
      <c r="A28" s="2">
        <f>IF(D28=List!$A$2,List!$B$2,IF(D28=List!$A$3,List!$B$3,IF(D28=List!$A$4,List!$B$4,IF(D28=List!$A$5,List!$B$5,IF(D28=List!$A$6,List!$B$6,IF(D28=List!$A$7,List!$B$7,IF(D28=List!$A$8,List!$B$8,IF(D28=List!$A$9,List!$B$9,IF(D28=List!$A$10,List!$B$10,IF(D28=List!$A$11,List!$B$11,IF(D28=List!$A$12,List!$B$12,IF(D28=List!$A$13,List!$B$13,IF(D28=List!$A$14,List!$B$14,IF(D28=List!$A$15,List!$B$15,IF(D28=List!$A$16,List!$B$16,IF(D28=List!$A$17,List!$B$17,0))))))))))))))))</f>
        <v>0</v>
      </c>
      <c r="B28" s="10" t="str">
        <f t="shared" si="0"/>
        <v>435150</v>
      </c>
      <c r="C28" s="55">
        <v>43515</v>
      </c>
      <c r="D28" s="39" t="s">
        <v>208</v>
      </c>
      <c r="E28" s="39">
        <v>30</v>
      </c>
      <c r="F28" s="39">
        <v>7</v>
      </c>
      <c r="G28" s="39"/>
      <c r="H28" s="8">
        <f t="shared" si="1"/>
        <v>210</v>
      </c>
      <c r="I28" s="39" t="s">
        <v>121</v>
      </c>
    </row>
    <row r="29" spans="1:9" x14ac:dyDescent="0.35">
      <c r="A29" s="2">
        <f>IF(D29=List!$A$2,List!$B$2,IF(D29=List!$A$3,List!$B$3,IF(D29=List!$A$4,List!$B$4,IF(D29=List!$A$5,List!$B$5,IF(D29=List!$A$6,List!$B$6,IF(D29=List!$A$7,List!$B$7,IF(D29=List!$A$8,List!$B$8,IF(D29=List!$A$9,List!$B$9,IF(D29=List!$A$10,List!$B$10,IF(D29=List!$A$11,List!$B$11,IF(D29=List!$A$12,List!$B$12,IF(D29=List!$A$13,List!$B$13,IF(D29=List!$A$14,List!$B$14,IF(D29=List!$A$15,List!$B$15,IF(D29=List!$A$16,List!$B$16,IF(D29=List!$A$17,List!$B$17,0))))))))))))))))</f>
        <v>0</v>
      </c>
      <c r="B29" s="10" t="str">
        <f t="shared" si="0"/>
        <v>435150</v>
      </c>
      <c r="C29" s="55">
        <v>43515</v>
      </c>
      <c r="D29" s="39" t="s">
        <v>209</v>
      </c>
      <c r="E29" s="39">
        <v>20</v>
      </c>
      <c r="F29" s="39">
        <v>7</v>
      </c>
      <c r="G29" s="39"/>
      <c r="H29" s="8">
        <f t="shared" si="1"/>
        <v>140</v>
      </c>
      <c r="I29" s="39" t="s">
        <v>121</v>
      </c>
    </row>
    <row r="30" spans="1:9" x14ac:dyDescent="0.35">
      <c r="A30" s="2" t="str">
        <f>IF(D30=List!$A$2,List!$B$2,IF(D30=List!$A$3,List!$B$3,IF(D30=List!$A$4,List!$B$4,IF(D30=List!$A$5,List!$B$5,IF(D30=List!$A$6,List!$B$6,IF(D30=List!$A$7,List!$B$7,IF(D30=List!$A$8,List!$B$8,IF(D30=List!$A$9,List!$B$9,IF(D30=List!$A$10,List!$B$10,IF(D30=List!$A$11,List!$B$11,IF(D30=List!$A$12,List!$B$12,IF(D30=List!$A$13,List!$B$13,IF(D30=List!$A$14,List!$B$14,IF(D30=List!$A$15,List!$B$15,IF(D30=List!$A$16,List!$B$16,IF(D30=List!$A$17,List!$B$17,0))))))))))))))))</f>
        <v>B</v>
      </c>
      <c r="B30" s="10" t="str">
        <f t="shared" si="0"/>
        <v>43516B</v>
      </c>
      <c r="C30" s="55">
        <v>43516</v>
      </c>
      <c r="D30" s="39" t="s">
        <v>77</v>
      </c>
      <c r="E30" s="39">
        <v>3</v>
      </c>
      <c r="F30" s="39">
        <v>10</v>
      </c>
      <c r="G30" s="39"/>
      <c r="H30" s="8">
        <f t="shared" si="1"/>
        <v>30</v>
      </c>
      <c r="I30" s="39" t="s">
        <v>164</v>
      </c>
    </row>
    <row r="31" spans="1:9" x14ac:dyDescent="0.35">
      <c r="A31" s="2" t="str">
        <f>IF(D31=List!$A$2,List!$B$2,IF(D31=List!$A$3,List!$B$3,IF(D31=List!$A$4,List!$B$4,IF(D31=List!$A$5,List!$B$5,IF(D31=List!$A$6,List!$B$6,IF(D31=List!$A$7,List!$B$7,IF(D31=List!$A$8,List!$B$8,IF(D31=List!$A$9,List!$B$9,IF(D31=List!$A$10,List!$B$10,IF(D31=List!$A$11,List!$B$11,IF(D31=List!$A$12,List!$B$12,IF(D31=List!$A$13,List!$B$13,IF(D31=List!$A$14,List!$B$14,IF(D31=List!$A$15,List!$B$15,IF(D31=List!$A$16,List!$B$16,IF(D31=List!$A$17,List!$B$17,0))))))))))))))))</f>
        <v>G</v>
      </c>
      <c r="B31" s="10" t="str">
        <f t="shared" si="0"/>
        <v>43516G</v>
      </c>
      <c r="C31" s="55">
        <v>43516</v>
      </c>
      <c r="D31" s="39" t="s">
        <v>95</v>
      </c>
      <c r="E31" s="39">
        <v>3</v>
      </c>
      <c r="F31" s="39">
        <v>2.2599999999999998</v>
      </c>
      <c r="G31" s="39"/>
      <c r="H31" s="8">
        <f t="shared" si="1"/>
        <v>6.7799999999999994</v>
      </c>
      <c r="I31" s="39" t="s">
        <v>164</v>
      </c>
    </row>
    <row r="32" spans="1:9" x14ac:dyDescent="0.35">
      <c r="A32" s="2" t="str">
        <f>IF(D32=List!$A$2,List!$B$2,IF(D32=List!$A$3,List!$B$3,IF(D32=List!$A$4,List!$B$4,IF(D32=List!$A$5,List!$B$5,IF(D32=List!$A$6,List!$B$6,IF(D32=List!$A$7,List!$B$7,IF(D32=List!$A$8,List!$B$8,IF(D32=List!$A$9,List!$B$9,IF(D32=List!$A$10,List!$B$10,IF(D32=List!$A$11,List!$B$11,IF(D32=List!$A$12,List!$B$12,IF(D32=List!$A$13,List!$B$13,IF(D32=List!$A$14,List!$B$14,IF(D32=List!$A$15,List!$B$15,IF(D32=List!$A$16,List!$B$16,IF(D32=List!$A$17,List!$B$17,0))))))))))))))))</f>
        <v>B</v>
      </c>
      <c r="B32" s="10" t="str">
        <f t="shared" si="0"/>
        <v>43530B</v>
      </c>
      <c r="C32" s="55">
        <v>43530</v>
      </c>
      <c r="D32" s="39" t="s">
        <v>77</v>
      </c>
      <c r="E32" s="39">
        <v>3</v>
      </c>
      <c r="F32" s="39">
        <v>8.8000000000000007</v>
      </c>
      <c r="G32" s="39"/>
      <c r="H32" s="8">
        <f t="shared" si="1"/>
        <v>26.400000000000002</v>
      </c>
      <c r="I32" s="39" t="s">
        <v>164</v>
      </c>
    </row>
    <row r="33" spans="1:9" x14ac:dyDescent="0.35">
      <c r="A33" s="2" t="str">
        <f>IF(D33=List!$A$2,List!$B$2,IF(D33=List!$A$3,List!$B$3,IF(D33=List!$A$4,List!$B$4,IF(D33=List!$A$5,List!$B$5,IF(D33=List!$A$6,List!$B$6,IF(D33=List!$A$7,List!$B$7,IF(D33=List!$A$8,List!$B$8,IF(D33=List!$A$9,List!$B$9,IF(D33=List!$A$10,List!$B$10,IF(D33=List!$A$11,List!$B$11,IF(D33=List!$A$12,List!$B$12,IF(D33=List!$A$13,List!$B$13,IF(D33=List!$A$14,List!$B$14,IF(D33=List!$A$15,List!$B$15,IF(D33=List!$A$16,List!$B$16,IF(D33=List!$A$17,List!$B$17,0))))))))))))))))</f>
        <v>I</v>
      </c>
      <c r="B33" s="10" t="str">
        <f t="shared" si="0"/>
        <v>43530I</v>
      </c>
      <c r="C33" s="55">
        <v>43530</v>
      </c>
      <c r="D33" s="39" t="s">
        <v>98</v>
      </c>
      <c r="E33" s="39">
        <v>1</v>
      </c>
      <c r="F33" s="39">
        <v>1.29</v>
      </c>
      <c r="G33" s="39"/>
      <c r="H33" s="8">
        <f t="shared" si="1"/>
        <v>1.29</v>
      </c>
      <c r="I33" s="39" t="s">
        <v>164</v>
      </c>
    </row>
    <row r="34" spans="1:9" x14ac:dyDescent="0.35">
      <c r="A34" s="2" t="str">
        <f>IF(D34=List!$A$2,List!$B$2,IF(D34=List!$A$3,List!$B$3,IF(D34=List!$A$4,List!$B$4,IF(D34=List!$A$5,List!$B$5,IF(D34=List!$A$6,List!$B$6,IF(D34=List!$A$7,List!$B$7,IF(D34=List!$A$8,List!$B$8,IF(D34=List!$A$9,List!$B$9,IF(D34=List!$A$10,List!$B$10,IF(D34=List!$A$11,List!$B$11,IF(D34=List!$A$12,List!$B$12,IF(D34=List!$A$13,List!$B$13,IF(D34=List!$A$14,List!$B$14,IF(D34=List!$A$15,List!$B$15,IF(D34=List!$A$16,List!$B$16,IF(D34=List!$A$17,List!$B$17,0))))))))))))))))</f>
        <v>B</v>
      </c>
      <c r="B34" s="10" t="str">
        <f t="shared" si="0"/>
        <v>43544B</v>
      </c>
      <c r="C34" s="55">
        <v>43544</v>
      </c>
      <c r="D34" s="39" t="s">
        <v>77</v>
      </c>
      <c r="E34" s="39">
        <v>5</v>
      </c>
      <c r="F34" s="39">
        <v>11.5</v>
      </c>
      <c r="G34" s="39"/>
      <c r="H34" s="8">
        <f t="shared" si="1"/>
        <v>57.5</v>
      </c>
      <c r="I34" s="39" t="s">
        <v>164</v>
      </c>
    </row>
    <row r="35" spans="1:9" x14ac:dyDescent="0.35">
      <c r="A35" s="2" t="str">
        <f>IF(D35=List!$A$2,List!$B$2,IF(D35=List!$A$3,List!$B$3,IF(D35=List!$A$4,List!$B$4,IF(D35=List!$A$5,List!$B$5,IF(D35=List!$A$6,List!$B$6,IF(D35=List!$A$7,List!$B$7,IF(D35=List!$A$8,List!$B$8,IF(D35=List!$A$9,List!$B$9,IF(D35=List!$A$10,List!$B$10,IF(D35=List!$A$11,List!$B$11,IF(D35=List!$A$12,List!$B$12,IF(D35=List!$A$13,List!$B$13,IF(D35=List!$A$14,List!$B$14,IF(D35=List!$A$15,List!$B$15,IF(D35=List!$A$16,List!$B$16,IF(D35=List!$A$17,List!$B$17,0))))))))))))))))</f>
        <v>I</v>
      </c>
      <c r="B35" s="10" t="str">
        <f t="shared" si="0"/>
        <v>43544I</v>
      </c>
      <c r="C35" s="55">
        <v>43544</v>
      </c>
      <c r="D35" s="39" t="s">
        <v>98</v>
      </c>
      <c r="E35" s="39">
        <v>1</v>
      </c>
      <c r="F35" s="39">
        <v>4.55</v>
      </c>
      <c r="G35" s="39"/>
      <c r="H35" s="8">
        <f t="shared" si="1"/>
        <v>4.55</v>
      </c>
      <c r="I35" s="39" t="s">
        <v>164</v>
      </c>
    </row>
    <row r="36" spans="1:9" x14ac:dyDescent="0.35">
      <c r="A36" s="2" t="str">
        <f>IF(D36=List!$A$2,List!$B$2,IF(D36=List!$A$3,List!$B$3,IF(D36=List!$A$4,List!$B$4,IF(D36=List!$A$5,List!$B$5,IF(D36=List!$A$6,List!$B$6,IF(D36=List!$A$7,List!$B$7,IF(D36=List!$A$8,List!$B$8,IF(D36=List!$A$9,List!$B$9,IF(D36=List!$A$10,List!$B$10,IF(D36=List!$A$11,List!$B$11,IF(D36=List!$A$12,List!$B$12,IF(D36=List!$A$13,List!$B$13,IF(D36=List!$A$14,List!$B$14,IF(D36=List!$A$15,List!$B$15,IF(D36=List!$A$16,List!$B$16,IF(D36=List!$A$17,List!$B$17,0))))))))))))))))</f>
        <v>F</v>
      </c>
      <c r="B36" s="10" t="str">
        <f t="shared" si="0"/>
        <v>43544F</v>
      </c>
      <c r="C36" s="55">
        <v>43544</v>
      </c>
      <c r="D36" s="39" t="s">
        <v>94</v>
      </c>
      <c r="E36" s="39">
        <v>3</v>
      </c>
      <c r="F36" s="39">
        <v>4.7</v>
      </c>
      <c r="G36" s="39"/>
      <c r="H36" s="8">
        <f t="shared" si="1"/>
        <v>14.100000000000001</v>
      </c>
      <c r="I36" s="39" t="s">
        <v>164</v>
      </c>
    </row>
    <row r="37" spans="1:9" x14ac:dyDescent="0.35">
      <c r="A37" s="2" t="str">
        <f>IF(D37=List!$A$2,List!$B$2,IF(D37=List!$A$3,List!$B$3,IF(D37=List!$A$4,List!$B$4,IF(D37=List!$A$5,List!$B$5,IF(D37=List!$A$6,List!$B$6,IF(D37=List!$A$7,List!$B$7,IF(D37=List!$A$8,List!$B$8,IF(D37=List!$A$9,List!$B$9,IF(D37=List!$A$10,List!$B$10,IF(D37=List!$A$11,List!$B$11,IF(D37=List!$A$12,List!$B$12,IF(D37=List!$A$13,List!$B$13,IF(D37=List!$A$14,List!$B$14,IF(D37=List!$A$15,List!$B$15,IF(D37=List!$A$16,List!$B$16,IF(D37=List!$A$17,List!$B$17,0))))))))))))))))</f>
        <v>B</v>
      </c>
      <c r="B37" s="10" t="str">
        <f t="shared" si="0"/>
        <v>43565B</v>
      </c>
      <c r="C37" s="55">
        <v>43565</v>
      </c>
      <c r="D37" s="39" t="s">
        <v>77</v>
      </c>
      <c r="E37" s="39">
        <v>5</v>
      </c>
      <c r="F37" s="39">
        <v>5.4</v>
      </c>
      <c r="G37" s="39"/>
      <c r="H37" s="8">
        <f t="shared" si="1"/>
        <v>27</v>
      </c>
      <c r="I37" s="39" t="s">
        <v>164</v>
      </c>
    </row>
    <row r="38" spans="1:9" x14ac:dyDescent="0.35">
      <c r="A38" s="2" t="str">
        <f>IF(D38=List!$A$2,List!$B$2,IF(D38=List!$A$3,List!$B$3,IF(D38=List!$A$4,List!$B$4,IF(D38=List!$A$5,List!$B$5,IF(D38=List!$A$6,List!$B$6,IF(D38=List!$A$7,List!$B$7,IF(D38=List!$A$8,List!$B$8,IF(D38=List!$A$9,List!$B$9,IF(D38=List!$A$10,List!$B$10,IF(D38=List!$A$11,List!$B$11,IF(D38=List!$A$12,List!$B$12,IF(D38=List!$A$13,List!$B$13,IF(D38=List!$A$14,List!$B$14,IF(D38=List!$A$15,List!$B$15,IF(D38=List!$A$16,List!$B$16,IF(D38=List!$A$17,List!$B$17,0))))))))))))))))</f>
        <v>F</v>
      </c>
      <c r="B38" s="10" t="str">
        <f t="shared" ref="B38:B69" si="2">+CONCATENATE(C38,A38)</f>
        <v>43565F</v>
      </c>
      <c r="C38" s="55">
        <v>43565</v>
      </c>
      <c r="D38" s="39" t="s">
        <v>94</v>
      </c>
      <c r="E38" s="39">
        <v>3</v>
      </c>
      <c r="F38" s="39">
        <v>4.45</v>
      </c>
      <c r="G38" s="39"/>
      <c r="H38" s="8">
        <f t="shared" si="1"/>
        <v>13.350000000000001</v>
      </c>
      <c r="I38" s="39" t="s">
        <v>164</v>
      </c>
    </row>
    <row r="39" spans="1:9" x14ac:dyDescent="0.35">
      <c r="A39" s="2" t="str">
        <f>IF(D39=List!$A$2,List!$B$2,IF(D39=List!$A$3,List!$B$3,IF(D39=List!$A$4,List!$B$4,IF(D39=List!$A$5,List!$B$5,IF(D39=List!$A$6,List!$B$6,IF(D39=List!$A$7,List!$B$7,IF(D39=List!$A$8,List!$B$8,IF(D39=List!$A$9,List!$B$9,IF(D39=List!$A$10,List!$B$10,IF(D39=List!$A$11,List!$B$11,IF(D39=List!$A$12,List!$B$12,IF(D39=List!$A$13,List!$B$13,IF(D39=List!$A$14,List!$B$14,IF(D39=List!$A$15,List!$B$15,IF(D39=List!$A$16,List!$B$16,IF(D39=List!$A$17,List!$B$17,0))))))))))))))))</f>
        <v>I</v>
      </c>
      <c r="B39" s="10" t="str">
        <f t="shared" si="2"/>
        <v>43565I</v>
      </c>
      <c r="C39" s="55">
        <v>43565</v>
      </c>
      <c r="D39" s="39" t="s">
        <v>98</v>
      </c>
      <c r="E39" s="39">
        <v>0</v>
      </c>
      <c r="F39" s="39">
        <v>6.9</v>
      </c>
      <c r="G39" s="39"/>
      <c r="H39" s="8">
        <f t="shared" si="1"/>
        <v>0</v>
      </c>
      <c r="I39" s="39" t="s">
        <v>164</v>
      </c>
    </row>
    <row r="40" spans="1:9" x14ac:dyDescent="0.35">
      <c r="A40" s="2" t="str">
        <f>IF(D40=List!$A$2,List!$B$2,IF(D40=List!$A$3,List!$B$3,IF(D40=List!$A$4,List!$B$4,IF(D40=List!$A$5,List!$B$5,IF(D40=List!$A$6,List!$B$6,IF(D40=List!$A$7,List!$B$7,IF(D40=List!$A$8,List!$B$8,IF(D40=List!$A$9,List!$B$9,IF(D40=List!$A$10,List!$B$10,IF(D40=List!$A$11,List!$B$11,IF(D40=List!$A$12,List!$B$12,IF(D40=List!$A$13,List!$B$13,IF(D40=List!$A$14,List!$B$14,IF(D40=List!$A$15,List!$B$15,IF(D40=List!$A$16,List!$B$16,IF(D40=List!$A$17,List!$B$17,0))))))))))))))))</f>
        <v>B</v>
      </c>
      <c r="B40" s="10" t="str">
        <f t="shared" si="2"/>
        <v>43593B</v>
      </c>
      <c r="C40" s="55">
        <v>43593</v>
      </c>
      <c r="D40" s="39" t="s">
        <v>77</v>
      </c>
      <c r="E40" s="39">
        <v>8</v>
      </c>
      <c r="F40" s="39">
        <v>7.5</v>
      </c>
      <c r="G40" s="39"/>
      <c r="H40" s="8">
        <f t="shared" si="1"/>
        <v>60</v>
      </c>
      <c r="I40" s="39" t="s">
        <v>164</v>
      </c>
    </row>
    <row r="41" spans="1:9" x14ac:dyDescent="0.35">
      <c r="A41" s="2" t="str">
        <f>IF(D41=List!$A$2,List!$B$2,IF(D41=List!$A$3,List!$B$3,IF(D41=List!$A$4,List!$B$4,IF(D41=List!$A$5,List!$B$5,IF(D41=List!$A$6,List!$B$6,IF(D41=List!$A$7,List!$B$7,IF(D41=List!$A$8,List!$B$8,IF(D41=List!$A$9,List!$B$9,IF(D41=List!$A$10,List!$B$10,IF(D41=List!$A$11,List!$B$11,IF(D41=List!$A$12,List!$B$12,IF(D41=List!$A$13,List!$B$13,IF(D41=List!$A$14,List!$B$14,IF(D41=List!$A$15,List!$B$15,IF(D41=List!$A$16,List!$B$16,IF(D41=List!$A$17,List!$B$17,0))))))))))))))))</f>
        <v>F</v>
      </c>
      <c r="B41" s="10" t="str">
        <f t="shared" si="2"/>
        <v>43593F</v>
      </c>
      <c r="C41" s="55">
        <v>43593</v>
      </c>
      <c r="D41" s="39" t="s">
        <v>94</v>
      </c>
      <c r="E41" s="39">
        <v>3</v>
      </c>
      <c r="F41" s="39">
        <v>5.95</v>
      </c>
      <c r="G41" s="39"/>
      <c r="H41" s="8">
        <f t="shared" si="1"/>
        <v>17.850000000000001</v>
      </c>
      <c r="I41" s="39" t="s">
        <v>164</v>
      </c>
    </row>
    <row r="42" spans="1:9" x14ac:dyDescent="0.35">
      <c r="A42" s="2" t="str">
        <f>IF(D42=List!$A$2,List!$B$2,IF(D42=List!$A$3,List!$B$3,IF(D42=List!$A$4,List!$B$4,IF(D42=List!$A$5,List!$B$5,IF(D42=List!$A$6,List!$B$6,IF(D42=List!$A$7,List!$B$7,IF(D42=List!$A$8,List!$B$8,IF(D42=List!$A$9,List!$B$9,IF(D42=List!$A$10,List!$B$10,IF(D42=List!$A$11,List!$B$11,IF(D42=List!$A$12,List!$B$12,IF(D42=List!$A$13,List!$B$13,IF(D42=List!$A$14,List!$B$14,IF(D42=List!$A$15,List!$B$15,IF(D42=List!$A$16,List!$B$16,IF(D42=List!$A$17,List!$B$17,0))))))))))))))))</f>
        <v>I</v>
      </c>
      <c r="B42" s="10" t="str">
        <f t="shared" si="2"/>
        <v>43593I</v>
      </c>
      <c r="C42" s="55">
        <v>43593</v>
      </c>
      <c r="D42" s="39" t="s">
        <v>98</v>
      </c>
      <c r="E42" s="39">
        <v>0</v>
      </c>
      <c r="F42" s="39">
        <v>2.38</v>
      </c>
      <c r="G42" s="39"/>
      <c r="H42" s="8">
        <f t="shared" si="1"/>
        <v>0</v>
      </c>
      <c r="I42" s="39" t="s">
        <v>164</v>
      </c>
    </row>
    <row r="43" spans="1:9" x14ac:dyDescent="0.35">
      <c r="A43" s="2" t="str">
        <f>IF(D43=List!$A$2,List!$B$2,IF(D43=List!$A$3,List!$B$3,IF(D43=List!$A$4,List!$B$4,IF(D43=List!$A$5,List!$B$5,IF(D43=List!$A$6,List!$B$6,IF(D43=List!$A$7,List!$B$7,IF(D43=List!$A$8,List!$B$8,IF(D43=List!$A$9,List!$B$9,IF(D43=List!$A$10,List!$B$10,IF(D43=List!$A$11,List!$B$11,IF(D43=List!$A$12,List!$B$12,IF(D43=List!$A$13,List!$B$13,IF(D43=List!$A$14,List!$B$14,IF(D43=List!$A$15,List!$B$15,IF(D43=List!$A$16,List!$B$16,IF(D43=List!$A$17,List!$B$17,0))))))))))))))))</f>
        <v>B</v>
      </c>
      <c r="B43" s="10" t="str">
        <f t="shared" si="2"/>
        <v>43607B</v>
      </c>
      <c r="C43" s="55">
        <v>43607</v>
      </c>
      <c r="D43" s="39" t="s">
        <v>77</v>
      </c>
      <c r="E43" s="39">
        <v>5</v>
      </c>
      <c r="F43" s="39">
        <v>9.5</v>
      </c>
      <c r="G43" s="39"/>
      <c r="H43" s="8">
        <f t="shared" si="1"/>
        <v>47.5</v>
      </c>
      <c r="I43" s="39" t="s">
        <v>164</v>
      </c>
    </row>
    <row r="44" spans="1:9" x14ac:dyDescent="0.35">
      <c r="A44" s="2" t="str">
        <f>IF(D44=List!$A$2,List!$B$2,IF(D44=List!$A$3,List!$B$3,IF(D44=List!$A$4,List!$B$4,IF(D44=List!$A$5,List!$B$5,IF(D44=List!$A$6,List!$B$6,IF(D44=List!$A$7,List!$B$7,IF(D44=List!$A$8,List!$B$8,IF(D44=List!$A$9,List!$B$9,IF(D44=List!$A$10,List!$B$10,IF(D44=List!$A$11,List!$B$11,IF(D44=List!$A$12,List!$B$12,IF(D44=List!$A$13,List!$B$13,IF(D44=List!$A$14,List!$B$14,IF(D44=List!$A$15,List!$B$15,IF(D44=List!$A$16,List!$B$16,IF(D44=List!$A$17,List!$B$17,0))))))))))))))))</f>
        <v>F</v>
      </c>
      <c r="B44" s="10" t="str">
        <f t="shared" si="2"/>
        <v>43607F</v>
      </c>
      <c r="C44" s="55">
        <v>43607</v>
      </c>
      <c r="D44" s="39" t="s">
        <v>94</v>
      </c>
      <c r="E44" s="39">
        <v>3</v>
      </c>
      <c r="F44" s="39">
        <v>5.75</v>
      </c>
      <c r="G44" s="39"/>
      <c r="H44" s="8">
        <f t="shared" si="1"/>
        <v>17.25</v>
      </c>
      <c r="I44" s="39" t="s">
        <v>164</v>
      </c>
    </row>
    <row r="45" spans="1:9" x14ac:dyDescent="0.35">
      <c r="A45" s="2" t="str">
        <f>IF(D45=List!$A$2,List!$B$2,IF(D45=List!$A$3,List!$B$3,IF(D45=List!$A$4,List!$B$4,IF(D45=List!$A$5,List!$B$5,IF(D45=List!$A$6,List!$B$6,IF(D45=List!$A$7,List!$B$7,IF(D45=List!$A$8,List!$B$8,IF(D45=List!$A$9,List!$B$9,IF(D45=List!$A$10,List!$B$10,IF(D45=List!$A$11,List!$B$11,IF(D45=List!$A$12,List!$B$12,IF(D45=List!$A$13,List!$B$13,IF(D45=List!$A$14,List!$B$14,IF(D45=List!$A$15,List!$B$15,IF(D45=List!$A$16,List!$B$16,IF(D45=List!$A$17,List!$B$17,0))))))))))))))))</f>
        <v>I</v>
      </c>
      <c r="B45" s="10" t="str">
        <f t="shared" si="2"/>
        <v>43607I</v>
      </c>
      <c r="C45" s="55">
        <v>43607</v>
      </c>
      <c r="D45" s="39" t="s">
        <v>98</v>
      </c>
      <c r="E45" s="39">
        <v>0</v>
      </c>
      <c r="F45" s="39">
        <v>9.9</v>
      </c>
      <c r="G45" s="39"/>
      <c r="H45" s="8">
        <f t="shared" si="1"/>
        <v>0</v>
      </c>
      <c r="I45" s="39" t="s">
        <v>164</v>
      </c>
    </row>
    <row r="46" spans="1:9" x14ac:dyDescent="0.35">
      <c r="A46" s="2" t="str">
        <f>IF(D46=List!$A$2,List!$B$2,IF(D46=List!$A$3,List!$B$3,IF(D46=List!$A$4,List!$B$4,IF(D46=List!$A$5,List!$B$5,IF(D46=List!$A$6,List!$B$6,IF(D46=List!$A$7,List!$B$7,IF(D46=List!$A$8,List!$B$8,IF(D46=List!$A$9,List!$B$9,IF(D46=List!$A$10,List!$B$10,IF(D46=List!$A$11,List!$B$11,IF(D46=List!$A$12,List!$B$12,IF(D46=List!$A$13,List!$B$13,IF(D46=List!$A$14,List!$B$14,IF(D46=List!$A$15,List!$B$15,IF(D46=List!$A$16,List!$B$16,IF(D46=List!$A$17,List!$B$17,0))))))))))))))))</f>
        <v>B</v>
      </c>
      <c r="B46" s="10" t="str">
        <f t="shared" si="2"/>
        <v>43635B</v>
      </c>
      <c r="C46" s="55">
        <v>43635</v>
      </c>
      <c r="D46" s="39" t="s">
        <v>77</v>
      </c>
      <c r="E46" s="39">
        <v>3</v>
      </c>
      <c r="F46" s="39">
        <v>12</v>
      </c>
      <c r="G46" s="39"/>
      <c r="H46" s="8">
        <f t="shared" si="1"/>
        <v>36</v>
      </c>
      <c r="I46" s="39" t="s">
        <v>164</v>
      </c>
    </row>
    <row r="47" spans="1:9" x14ac:dyDescent="0.35">
      <c r="A47" s="2" t="str">
        <f>IF(D47=List!$A$2,List!$B$2,IF(D47=List!$A$3,List!$B$3,IF(D47=List!$A$4,List!$B$4,IF(D47=List!$A$5,List!$B$5,IF(D47=List!$A$6,List!$B$6,IF(D47=List!$A$7,List!$B$7,IF(D47=List!$A$8,List!$B$8,IF(D47=List!$A$9,List!$B$9,IF(D47=List!$A$10,List!$B$10,IF(D47=List!$A$11,List!$B$11,IF(D47=List!$A$12,List!$B$12,IF(D47=List!$A$13,List!$B$13,IF(D47=List!$A$14,List!$B$14,IF(D47=List!$A$15,List!$B$15,IF(D47=List!$A$16,List!$B$16,IF(D47=List!$A$17,List!$B$17,0))))))))))))))))</f>
        <v>F</v>
      </c>
      <c r="B47" s="10" t="str">
        <f t="shared" si="2"/>
        <v>43635F</v>
      </c>
      <c r="C47" s="55">
        <v>43635</v>
      </c>
      <c r="D47" s="39" t="s">
        <v>94</v>
      </c>
      <c r="E47" s="39">
        <v>3</v>
      </c>
      <c r="F47" s="39">
        <v>6.55</v>
      </c>
      <c r="G47" s="39"/>
      <c r="H47" s="8">
        <f t="shared" si="1"/>
        <v>19.649999999999999</v>
      </c>
      <c r="I47" s="39" t="s">
        <v>164</v>
      </c>
    </row>
    <row r="48" spans="1:9" x14ac:dyDescent="0.35">
      <c r="A48" s="2" t="str">
        <f>IF(D48=List!$A$2,List!$B$2,IF(D48=List!$A$3,List!$B$3,IF(D48=List!$A$4,List!$B$4,IF(D48=List!$A$5,List!$B$5,IF(D48=List!$A$6,List!$B$6,IF(D48=List!$A$7,List!$B$7,IF(D48=List!$A$8,List!$B$8,IF(D48=List!$A$9,List!$B$9,IF(D48=List!$A$10,List!$B$10,IF(D48=List!$A$11,List!$B$11,IF(D48=List!$A$12,List!$B$12,IF(D48=List!$A$13,List!$B$13,IF(D48=List!$A$14,List!$B$14,IF(D48=List!$A$15,List!$B$15,IF(D48=List!$A$16,List!$B$16,IF(D48=List!$A$17,List!$B$17,0))))))))))))))))</f>
        <v>I</v>
      </c>
      <c r="B48" s="10" t="str">
        <f t="shared" si="2"/>
        <v>43635I</v>
      </c>
      <c r="C48" s="55">
        <v>43635</v>
      </c>
      <c r="D48" s="39" t="s">
        <v>98</v>
      </c>
      <c r="E48" s="39">
        <v>0</v>
      </c>
      <c r="F48" s="39">
        <v>1.43</v>
      </c>
      <c r="G48" s="39"/>
      <c r="H48" s="8">
        <f t="shared" si="1"/>
        <v>0</v>
      </c>
      <c r="I48" s="39" t="s">
        <v>164</v>
      </c>
    </row>
    <row r="49" spans="1:9" x14ac:dyDescent="0.35">
      <c r="A49" s="2" t="str">
        <f>IF(D49=List!$A$2,List!$B$2,IF(D49=List!$A$3,List!$B$3,IF(D49=List!$A$4,List!$B$4,IF(D49=List!$A$5,List!$B$5,IF(D49=List!$A$6,List!$B$6,IF(D49=List!$A$7,List!$B$7,IF(D49=List!$A$8,List!$B$8,IF(D49=List!$A$9,List!$B$9,IF(D49=List!$A$10,List!$B$10,IF(D49=List!$A$11,List!$B$11,IF(D49=List!$A$12,List!$B$12,IF(D49=List!$A$13,List!$B$13,IF(D49=List!$A$14,List!$B$14,IF(D49=List!$A$15,List!$B$15,IF(D49=List!$A$16,List!$B$16,IF(D49=List!$A$17,List!$B$17,0))))))))))))))))</f>
        <v>B</v>
      </c>
      <c r="B49" s="10" t="str">
        <f t="shared" si="2"/>
        <v>43656B</v>
      </c>
      <c r="C49" s="55">
        <v>43656</v>
      </c>
      <c r="D49" s="39" t="s">
        <v>77</v>
      </c>
      <c r="E49" s="39">
        <v>3</v>
      </c>
      <c r="F49" s="39">
        <v>9.6</v>
      </c>
      <c r="G49" s="39"/>
      <c r="H49" s="8">
        <f t="shared" si="1"/>
        <v>28.799999999999997</v>
      </c>
      <c r="I49" s="39" t="s">
        <v>164</v>
      </c>
    </row>
    <row r="50" spans="1:9" x14ac:dyDescent="0.35">
      <c r="A50" s="2" t="str">
        <f>IF(D50=List!$A$2,List!$B$2,IF(D50=List!$A$3,List!$B$3,IF(D50=List!$A$4,List!$B$4,IF(D50=List!$A$5,List!$B$5,IF(D50=List!$A$6,List!$B$6,IF(D50=List!$A$7,List!$B$7,IF(D50=List!$A$8,List!$B$8,IF(D50=List!$A$9,List!$B$9,IF(D50=List!$A$10,List!$B$10,IF(D50=List!$A$11,List!$B$11,IF(D50=List!$A$12,List!$B$12,IF(D50=List!$A$13,List!$B$13,IF(D50=List!$A$14,List!$B$14,IF(D50=List!$A$15,List!$B$15,IF(D50=List!$A$16,List!$B$16,IF(D50=List!$A$17,List!$B$17,0))))))))))))))))</f>
        <v>G</v>
      </c>
      <c r="B50" s="10" t="str">
        <f t="shared" si="2"/>
        <v>43656G</v>
      </c>
      <c r="C50" s="55">
        <v>43656</v>
      </c>
      <c r="D50" s="39" t="s">
        <v>95</v>
      </c>
      <c r="E50" s="39">
        <v>2</v>
      </c>
      <c r="F50" s="39">
        <v>10</v>
      </c>
      <c r="G50" s="39"/>
      <c r="H50" s="8">
        <f t="shared" si="1"/>
        <v>20</v>
      </c>
      <c r="I50" s="39" t="s">
        <v>164</v>
      </c>
    </row>
    <row r="51" spans="1:9" x14ac:dyDescent="0.35">
      <c r="A51" s="2" t="str">
        <f>IF(D51=List!$A$2,List!$B$2,IF(D51=List!$A$3,List!$B$3,IF(D51=List!$A$4,List!$B$4,IF(D51=List!$A$5,List!$B$5,IF(D51=List!$A$6,List!$B$6,IF(D51=List!$A$7,List!$B$7,IF(D51=List!$A$8,List!$B$8,IF(D51=List!$A$9,List!$B$9,IF(D51=List!$A$10,List!$B$10,IF(D51=List!$A$11,List!$B$11,IF(D51=List!$A$12,List!$B$12,IF(D51=List!$A$13,List!$B$13,IF(D51=List!$A$14,List!$B$14,IF(D51=List!$A$15,List!$B$15,IF(D51=List!$A$16,List!$B$16,IF(D51=List!$A$17,List!$B$17,0))))))))))))))))</f>
        <v>I</v>
      </c>
      <c r="B51" s="10" t="str">
        <f t="shared" si="2"/>
        <v>43656I</v>
      </c>
      <c r="C51" s="55">
        <v>43656</v>
      </c>
      <c r="D51" s="39" t="s">
        <v>98</v>
      </c>
      <c r="E51" s="39">
        <v>0</v>
      </c>
      <c r="F51" s="39">
        <v>3.42</v>
      </c>
      <c r="G51" s="39"/>
      <c r="H51" s="8">
        <f t="shared" si="1"/>
        <v>0</v>
      </c>
      <c r="I51" s="39" t="s">
        <v>164</v>
      </c>
    </row>
    <row r="52" spans="1:9" x14ac:dyDescent="0.35">
      <c r="A52" s="2" t="str">
        <f>IF(D52=List!$A$2,List!$B$2,IF(D52=List!$A$3,List!$B$3,IF(D52=List!$A$4,List!$B$4,IF(D52=List!$A$5,List!$B$5,IF(D52=List!$A$6,List!$B$6,IF(D52=List!$A$7,List!$B$7,IF(D52=List!$A$8,List!$B$8,IF(D52=List!$A$9,List!$B$9,IF(D52=List!$A$10,List!$B$10,IF(D52=List!$A$11,List!$B$11,IF(D52=List!$A$12,List!$B$12,IF(D52=List!$A$13,List!$B$13,IF(D52=List!$A$14,List!$B$14,IF(D52=List!$A$15,List!$B$15,IF(D52=List!$A$16,List!$B$16,IF(D52=List!$A$17,List!$B$17,0))))))))))))))))</f>
        <v>B</v>
      </c>
      <c r="B52" s="10" t="str">
        <f t="shared" si="2"/>
        <v>43670B</v>
      </c>
      <c r="C52" s="55">
        <v>43670</v>
      </c>
      <c r="D52" s="39" t="s">
        <v>77</v>
      </c>
      <c r="E52" s="39">
        <v>3</v>
      </c>
      <c r="F52" s="39">
        <v>11.2</v>
      </c>
      <c r="G52" s="39"/>
      <c r="H52" s="8">
        <f t="shared" si="1"/>
        <v>33.599999999999994</v>
      </c>
      <c r="I52" s="39" t="s">
        <v>164</v>
      </c>
    </row>
    <row r="53" spans="1:9" x14ac:dyDescent="0.35">
      <c r="A53" s="2" t="str">
        <f>IF(D53=List!$A$2,List!$B$2,IF(D53=List!$A$3,List!$B$3,IF(D53=List!$A$4,List!$B$4,IF(D53=List!$A$5,List!$B$5,IF(D53=List!$A$6,List!$B$6,IF(D53=List!$A$7,List!$B$7,IF(D53=List!$A$8,List!$B$8,IF(D53=List!$A$9,List!$B$9,IF(D53=List!$A$10,List!$B$10,IF(D53=List!$A$11,List!$B$11,IF(D53=List!$A$12,List!$B$12,IF(D53=List!$A$13,List!$B$13,IF(D53=List!$A$14,List!$B$14,IF(D53=List!$A$15,List!$B$15,IF(D53=List!$A$16,List!$B$16,IF(D53=List!$A$17,List!$B$17,0))))))))))))))))</f>
        <v>G</v>
      </c>
      <c r="B53" s="10" t="str">
        <f t="shared" si="2"/>
        <v>43670G</v>
      </c>
      <c r="C53" s="55">
        <v>43670</v>
      </c>
      <c r="D53" s="39" t="s">
        <v>95</v>
      </c>
      <c r="E53" s="39">
        <v>2</v>
      </c>
      <c r="F53" s="39">
        <v>9.6</v>
      </c>
      <c r="G53" s="39"/>
      <c r="H53" s="8">
        <f t="shared" si="1"/>
        <v>19.2</v>
      </c>
      <c r="I53" s="39" t="s">
        <v>164</v>
      </c>
    </row>
    <row r="54" spans="1:9" x14ac:dyDescent="0.35">
      <c r="A54" s="2" t="str">
        <f>IF(D54=List!$A$2,List!$B$2,IF(D54=List!$A$3,List!$B$3,IF(D54=List!$A$4,List!$B$4,IF(D54=List!$A$5,List!$B$5,IF(D54=List!$A$6,List!$B$6,IF(D54=List!$A$7,List!$B$7,IF(D54=List!$A$8,List!$B$8,IF(D54=List!$A$9,List!$B$9,IF(D54=List!$A$10,List!$B$10,IF(D54=List!$A$11,List!$B$11,IF(D54=List!$A$12,List!$B$12,IF(D54=List!$A$13,List!$B$13,IF(D54=List!$A$14,List!$B$14,IF(D54=List!$A$15,List!$B$15,IF(D54=List!$A$16,List!$B$16,IF(D54=List!$A$17,List!$B$17,0))))))))))))))))</f>
        <v>I</v>
      </c>
      <c r="B54" s="10" t="str">
        <f t="shared" si="2"/>
        <v>43670I</v>
      </c>
      <c r="C54" s="55">
        <v>43670</v>
      </c>
      <c r="D54" s="39" t="s">
        <v>98</v>
      </c>
      <c r="E54" s="39">
        <v>0</v>
      </c>
      <c r="F54" s="39">
        <v>1.62</v>
      </c>
      <c r="G54" s="39"/>
      <c r="H54" s="8">
        <f t="shared" si="1"/>
        <v>0</v>
      </c>
      <c r="I54" s="39" t="s">
        <v>164</v>
      </c>
    </row>
    <row r="55" spans="1:9" x14ac:dyDescent="0.35">
      <c r="A55" s="2" t="str">
        <f>IF(D55=List!$A$2,List!$B$2,IF(D55=List!$A$3,List!$B$3,IF(D55=List!$A$4,List!$B$4,IF(D55=List!$A$5,List!$B$5,IF(D55=List!$A$6,List!$B$6,IF(D55=List!$A$7,List!$B$7,IF(D55=List!$A$8,List!$B$8,IF(D55=List!$A$9,List!$B$9,IF(D55=List!$A$10,List!$B$10,IF(D55=List!$A$11,List!$B$11,IF(D55=List!$A$12,List!$B$12,IF(D55=List!$A$13,List!$B$13,IF(D55=List!$A$14,List!$B$14,IF(D55=List!$A$15,List!$B$15,IF(D55=List!$A$16,List!$B$16,IF(D55=List!$A$17,List!$B$17,0))))))))))))))))</f>
        <v>B</v>
      </c>
      <c r="B55" s="10" t="str">
        <f t="shared" si="2"/>
        <v>43684B</v>
      </c>
      <c r="C55" s="55">
        <v>43684</v>
      </c>
      <c r="D55" s="39" t="s">
        <v>77</v>
      </c>
      <c r="E55" s="39">
        <v>5</v>
      </c>
      <c r="F55" s="39">
        <v>8</v>
      </c>
      <c r="G55" s="39"/>
      <c r="H55" s="8">
        <f t="shared" si="1"/>
        <v>40</v>
      </c>
      <c r="I55" s="39" t="s">
        <v>164</v>
      </c>
    </row>
    <row r="56" spans="1:9" x14ac:dyDescent="0.35">
      <c r="A56" s="2" t="str">
        <f>IF(D56=List!$A$2,List!$B$2,IF(D56=List!$A$3,List!$B$3,IF(D56=List!$A$4,List!$B$4,IF(D56=List!$A$5,List!$B$5,IF(D56=List!$A$6,List!$B$6,IF(D56=List!$A$7,List!$B$7,IF(D56=List!$A$8,List!$B$8,IF(D56=List!$A$9,List!$B$9,IF(D56=List!$A$10,List!$B$10,IF(D56=List!$A$11,List!$B$11,IF(D56=List!$A$12,List!$B$12,IF(D56=List!$A$13,List!$B$13,IF(D56=List!$A$14,List!$B$14,IF(D56=List!$A$15,List!$B$15,IF(D56=List!$A$16,List!$B$16,IF(D56=List!$A$17,List!$B$17,0))))))))))))))))</f>
        <v>F</v>
      </c>
      <c r="B56" s="10" t="str">
        <f t="shared" si="2"/>
        <v>43684F</v>
      </c>
      <c r="C56" s="55">
        <v>43684</v>
      </c>
      <c r="D56" s="39" t="s">
        <v>94</v>
      </c>
      <c r="E56" s="39">
        <v>3</v>
      </c>
      <c r="F56" s="39">
        <v>6.95</v>
      </c>
      <c r="G56" s="39"/>
      <c r="H56" s="8">
        <f t="shared" si="1"/>
        <v>20.85</v>
      </c>
      <c r="I56" s="39" t="s">
        <v>164</v>
      </c>
    </row>
    <row r="57" spans="1:9" x14ac:dyDescent="0.35">
      <c r="A57" s="2" t="str">
        <f>IF(D57=List!$A$2,List!$B$2,IF(D57=List!$A$3,List!$B$3,IF(D57=List!$A$4,List!$B$4,IF(D57=List!$A$5,List!$B$5,IF(D57=List!$A$6,List!$B$6,IF(D57=List!$A$7,List!$B$7,IF(D57=List!$A$8,List!$B$8,IF(D57=List!$A$9,List!$B$9,IF(D57=List!$A$10,List!$B$10,IF(D57=List!$A$11,List!$B$11,IF(D57=List!$A$12,List!$B$12,IF(D57=List!$A$13,List!$B$13,IF(D57=List!$A$14,List!$B$14,IF(D57=List!$A$15,List!$B$15,IF(D57=List!$A$16,List!$B$16,IF(D57=List!$A$17,List!$B$17,0))))))))))))))))</f>
        <v>I</v>
      </c>
      <c r="B57" s="10" t="str">
        <f t="shared" si="2"/>
        <v>43684I</v>
      </c>
      <c r="C57" s="55">
        <v>43684</v>
      </c>
      <c r="D57" s="39" t="s">
        <v>98</v>
      </c>
      <c r="E57" s="39">
        <v>0</v>
      </c>
      <c r="F57" s="39">
        <v>3.89</v>
      </c>
      <c r="G57" s="39"/>
      <c r="H57" s="8">
        <f t="shared" si="1"/>
        <v>0</v>
      </c>
      <c r="I57" s="39" t="s">
        <v>164</v>
      </c>
    </row>
    <row r="58" spans="1:9" x14ac:dyDescent="0.35">
      <c r="A58" s="2" t="str">
        <f>IF(D58=List!$A$2,List!$B$2,IF(D58=List!$A$3,List!$B$3,IF(D58=List!$A$4,List!$B$4,IF(D58=List!$A$5,List!$B$5,IF(D58=List!$A$6,List!$B$6,IF(D58=List!$A$7,List!$B$7,IF(D58=List!$A$8,List!$B$8,IF(D58=List!$A$9,List!$B$9,IF(D58=List!$A$10,List!$B$10,IF(D58=List!$A$11,List!$B$11,IF(D58=List!$A$12,List!$B$12,IF(D58=List!$A$13,List!$B$13,IF(D58=List!$A$14,List!$B$14,IF(D58=List!$A$15,List!$B$15,IF(D58=List!$A$16,List!$B$16,IF(D58=List!$A$17,List!$B$17,0))))))))))))))))</f>
        <v>B</v>
      </c>
      <c r="B58" s="10" t="str">
        <f t="shared" si="2"/>
        <v>43698B</v>
      </c>
      <c r="C58" s="55">
        <v>43698</v>
      </c>
      <c r="D58" s="39" t="s">
        <v>77</v>
      </c>
      <c r="E58" s="39">
        <v>5</v>
      </c>
      <c r="F58" s="39">
        <v>8.8000000000000007</v>
      </c>
      <c r="G58" s="39"/>
      <c r="H58" s="8">
        <f t="shared" si="1"/>
        <v>44</v>
      </c>
      <c r="I58" s="39" t="s">
        <v>164</v>
      </c>
    </row>
    <row r="59" spans="1:9" x14ac:dyDescent="0.35">
      <c r="A59" s="2" t="str">
        <f>IF(D59=List!$A$2,List!$B$2,IF(D59=List!$A$3,List!$B$3,IF(D59=List!$A$4,List!$B$4,IF(D59=List!$A$5,List!$B$5,IF(D59=List!$A$6,List!$B$6,IF(D59=List!$A$7,List!$B$7,IF(D59=List!$A$8,List!$B$8,IF(D59=List!$A$9,List!$B$9,IF(D59=List!$A$10,List!$B$10,IF(D59=List!$A$11,List!$B$11,IF(D59=List!$A$12,List!$B$12,IF(D59=List!$A$13,List!$B$13,IF(D59=List!$A$14,List!$B$14,IF(D59=List!$A$15,List!$B$15,IF(D59=List!$A$16,List!$B$16,IF(D59=List!$A$17,List!$B$17,0))))))))))))))))</f>
        <v>G</v>
      </c>
      <c r="B59" s="10" t="str">
        <f t="shared" si="2"/>
        <v>43698G</v>
      </c>
      <c r="C59" s="55">
        <v>43698</v>
      </c>
      <c r="D59" s="39" t="s">
        <v>95</v>
      </c>
      <c r="E59" s="39">
        <v>2</v>
      </c>
      <c r="F59" s="39">
        <v>11.4</v>
      </c>
      <c r="G59" s="39"/>
      <c r="H59" s="8">
        <f t="shared" si="1"/>
        <v>22.8</v>
      </c>
      <c r="I59" s="39" t="s">
        <v>164</v>
      </c>
    </row>
    <row r="60" spans="1:9" x14ac:dyDescent="0.35">
      <c r="A60" s="2" t="str">
        <f>IF(D60=List!$A$2,List!$B$2,IF(D60=List!$A$3,List!$B$3,IF(D60=List!$A$4,List!$B$4,IF(D60=List!$A$5,List!$B$5,IF(D60=List!$A$6,List!$B$6,IF(D60=List!$A$7,List!$B$7,IF(D60=List!$A$8,List!$B$8,IF(D60=List!$A$9,List!$B$9,IF(D60=List!$A$10,List!$B$10,IF(D60=List!$A$11,List!$B$11,IF(D60=List!$A$12,List!$B$12,IF(D60=List!$A$13,List!$B$13,IF(D60=List!$A$14,List!$B$14,IF(D60=List!$A$15,List!$B$15,IF(D60=List!$A$16,List!$B$16,IF(D60=List!$A$17,List!$B$17,0))))))))))))))))</f>
        <v>I</v>
      </c>
      <c r="B60" s="10" t="str">
        <f t="shared" si="2"/>
        <v>43698I</v>
      </c>
      <c r="C60" s="55">
        <v>43698</v>
      </c>
      <c r="D60" s="39" t="s">
        <v>98</v>
      </c>
      <c r="E60" s="39">
        <v>0</v>
      </c>
      <c r="F60" s="39">
        <v>2.19</v>
      </c>
      <c r="G60" s="39"/>
      <c r="H60" s="8">
        <f t="shared" si="1"/>
        <v>0</v>
      </c>
      <c r="I60" s="39" t="s">
        <v>164</v>
      </c>
    </row>
    <row r="61" spans="1:9" x14ac:dyDescent="0.35">
      <c r="A61" s="2" t="str">
        <f>IF(D61=List!$A$2,List!$B$2,IF(D61=List!$A$3,List!$B$3,IF(D61=List!$A$4,List!$B$4,IF(D61=List!$A$5,List!$B$5,IF(D61=List!$A$6,List!$B$6,IF(D61=List!$A$7,List!$B$7,IF(D61=List!$A$8,List!$B$8,IF(D61=List!$A$9,List!$B$9,IF(D61=List!$A$10,List!$B$10,IF(D61=List!$A$11,List!$B$11,IF(D61=List!$A$12,List!$B$12,IF(D61=List!$A$13,List!$B$13,IF(D61=List!$A$14,List!$B$14,IF(D61=List!$A$15,List!$B$15,IF(D61=List!$A$16,List!$B$16,IF(D61=List!$A$17,List!$B$17,0))))))))))))))))</f>
        <v>B</v>
      </c>
      <c r="B61" s="10" t="str">
        <f t="shared" si="2"/>
        <v>43719B</v>
      </c>
      <c r="C61" s="55">
        <v>43719</v>
      </c>
      <c r="D61" s="39" t="s">
        <v>77</v>
      </c>
      <c r="E61" s="39">
        <v>3</v>
      </c>
      <c r="F61" s="39">
        <v>8</v>
      </c>
      <c r="G61" s="39"/>
      <c r="H61" s="8">
        <f t="shared" si="1"/>
        <v>24</v>
      </c>
      <c r="I61" s="39" t="s">
        <v>164</v>
      </c>
    </row>
    <row r="62" spans="1:9" x14ac:dyDescent="0.35">
      <c r="A62" s="2" t="str">
        <f>IF(D62=List!$A$2,List!$B$2,IF(D62=List!$A$3,List!$B$3,IF(D62=List!$A$4,List!$B$4,IF(D62=List!$A$5,List!$B$5,IF(D62=List!$A$6,List!$B$6,IF(D62=List!$A$7,List!$B$7,IF(D62=List!$A$8,List!$B$8,IF(D62=List!$A$9,List!$B$9,IF(D62=List!$A$10,List!$B$10,IF(D62=List!$A$11,List!$B$11,IF(D62=List!$A$12,List!$B$12,IF(D62=List!$A$13,List!$B$13,IF(D62=List!$A$14,List!$B$14,IF(D62=List!$A$15,List!$B$15,IF(D62=List!$A$16,List!$B$16,IF(D62=List!$A$17,List!$B$17,0))))))))))))))))</f>
        <v>G</v>
      </c>
      <c r="B62" s="10" t="str">
        <f t="shared" si="2"/>
        <v>43719G</v>
      </c>
      <c r="C62" s="55">
        <v>43719</v>
      </c>
      <c r="D62" s="39" t="s">
        <v>95</v>
      </c>
      <c r="E62" s="39">
        <v>2</v>
      </c>
      <c r="F62" s="39">
        <v>7.35</v>
      </c>
      <c r="G62" s="39"/>
      <c r="H62" s="8">
        <f t="shared" si="1"/>
        <v>14.7</v>
      </c>
      <c r="I62" s="39" t="s">
        <v>164</v>
      </c>
    </row>
    <row r="63" spans="1:9" x14ac:dyDescent="0.35">
      <c r="A63" s="2" t="str">
        <f>IF(D63=List!$A$2,List!$B$2,IF(D63=List!$A$3,List!$B$3,IF(D63=List!$A$4,List!$B$4,IF(D63=List!$A$5,List!$B$5,IF(D63=List!$A$6,List!$B$6,IF(D63=List!$A$7,List!$B$7,IF(D63=List!$A$8,List!$B$8,IF(D63=List!$A$9,List!$B$9,IF(D63=List!$A$10,List!$B$10,IF(D63=List!$A$11,List!$B$11,IF(D63=List!$A$12,List!$B$12,IF(D63=List!$A$13,List!$B$13,IF(D63=List!$A$14,List!$B$14,IF(D63=List!$A$15,List!$B$15,IF(D63=List!$A$16,List!$B$16,IF(D63=List!$A$17,List!$B$17,0))))))))))))))))</f>
        <v>I</v>
      </c>
      <c r="B63" s="10" t="str">
        <f t="shared" si="2"/>
        <v>43719I</v>
      </c>
      <c r="C63" s="55">
        <v>43719</v>
      </c>
      <c r="D63" s="39" t="s">
        <v>98</v>
      </c>
      <c r="E63" s="39">
        <v>0</v>
      </c>
      <c r="F63" s="39">
        <v>3.66</v>
      </c>
      <c r="G63" s="39"/>
      <c r="H63" s="8">
        <f t="shared" si="1"/>
        <v>0</v>
      </c>
      <c r="I63" s="39" t="s">
        <v>164</v>
      </c>
    </row>
    <row r="64" spans="1:9" x14ac:dyDescent="0.35">
      <c r="A64" s="2" t="str">
        <f>IF(D64=List!$A$2,List!$B$2,IF(D64=List!$A$3,List!$B$3,IF(D64=List!$A$4,List!$B$4,IF(D64=List!$A$5,List!$B$5,IF(D64=List!$A$6,List!$B$6,IF(D64=List!$A$7,List!$B$7,IF(D64=List!$A$8,List!$B$8,IF(D64=List!$A$9,List!$B$9,IF(D64=List!$A$10,List!$B$10,IF(D64=List!$A$11,List!$B$11,IF(D64=List!$A$12,List!$B$12,IF(D64=List!$A$13,List!$B$13,IF(D64=List!$A$14,List!$B$14,IF(D64=List!$A$15,List!$B$15,IF(D64=List!$A$16,List!$B$16,IF(D64=List!$A$17,List!$B$17,0))))))))))))))))</f>
        <v>B</v>
      </c>
      <c r="B64" s="10" t="str">
        <f t="shared" si="2"/>
        <v>43733B</v>
      </c>
      <c r="C64" s="55">
        <v>43733</v>
      </c>
      <c r="D64" s="39" t="s">
        <v>77</v>
      </c>
      <c r="E64" s="39">
        <v>3</v>
      </c>
      <c r="F64" s="39">
        <v>9.5</v>
      </c>
      <c r="G64" s="39"/>
      <c r="H64" s="8">
        <f t="shared" si="1"/>
        <v>28.5</v>
      </c>
      <c r="I64" s="39" t="s">
        <v>164</v>
      </c>
    </row>
    <row r="65" spans="1:9" x14ac:dyDescent="0.35">
      <c r="A65" s="2" t="str">
        <f>IF(D65=List!$A$2,List!$B$2,IF(D65=List!$A$3,List!$B$3,IF(D65=List!$A$4,List!$B$4,IF(D65=List!$A$5,List!$B$5,IF(D65=List!$A$6,List!$B$6,IF(D65=List!$A$7,List!$B$7,IF(D65=List!$A$8,List!$B$8,IF(D65=List!$A$9,List!$B$9,IF(D65=List!$A$10,List!$B$10,IF(D65=List!$A$11,List!$B$11,IF(D65=List!$A$12,List!$B$12,IF(D65=List!$A$13,List!$B$13,IF(D65=List!$A$14,List!$B$14,IF(D65=List!$A$15,List!$B$15,IF(D65=List!$A$16,List!$B$16,IF(D65=List!$A$17,List!$B$17,0))))))))))))))))</f>
        <v>G</v>
      </c>
      <c r="B65" s="10" t="str">
        <f t="shared" si="2"/>
        <v>43733G</v>
      </c>
      <c r="C65" s="55">
        <v>43733</v>
      </c>
      <c r="D65" s="39" t="s">
        <v>95</v>
      </c>
      <c r="E65" s="39">
        <v>2</v>
      </c>
      <c r="F65" s="39">
        <v>12.4</v>
      </c>
      <c r="G65" s="39"/>
      <c r="H65" s="8">
        <f t="shared" si="1"/>
        <v>24.8</v>
      </c>
      <c r="I65" s="39" t="s">
        <v>164</v>
      </c>
    </row>
    <row r="66" spans="1:9" x14ac:dyDescent="0.35">
      <c r="A66" s="2" t="str">
        <f>IF(D66=List!$A$2,List!$B$2,IF(D66=List!$A$3,List!$B$3,IF(D66=List!$A$4,List!$B$4,IF(D66=List!$A$5,List!$B$5,IF(D66=List!$A$6,List!$B$6,IF(D66=List!$A$7,List!$B$7,IF(D66=List!$A$8,List!$B$8,IF(D66=List!$A$9,List!$B$9,IF(D66=List!$A$10,List!$B$10,IF(D66=List!$A$11,List!$B$11,IF(D66=List!$A$12,List!$B$12,IF(D66=List!$A$13,List!$B$13,IF(D66=List!$A$14,List!$B$14,IF(D66=List!$A$15,List!$B$15,IF(D66=List!$A$16,List!$B$16,IF(D66=List!$A$17,List!$B$17,0))))))))))))))))</f>
        <v>I</v>
      </c>
      <c r="B66" s="10" t="str">
        <f t="shared" si="2"/>
        <v>43733I</v>
      </c>
      <c r="C66" s="55">
        <v>43733</v>
      </c>
      <c r="D66" s="39" t="s">
        <v>98</v>
      </c>
      <c r="E66" s="39">
        <v>0</v>
      </c>
      <c r="F66" s="39">
        <v>8.8000000000000007</v>
      </c>
      <c r="G66" s="39"/>
      <c r="H66" s="8">
        <f t="shared" si="1"/>
        <v>0</v>
      </c>
      <c r="I66" s="39" t="s">
        <v>164</v>
      </c>
    </row>
    <row r="67" spans="1:9" x14ac:dyDescent="0.35">
      <c r="A67" s="2" t="str">
        <f>IF(D67=List!$A$2,List!$B$2,IF(D67=List!$A$3,List!$B$3,IF(D67=List!$A$4,List!$B$4,IF(D67=List!$A$5,List!$B$5,IF(D67=List!$A$6,List!$B$6,IF(D67=List!$A$7,List!$B$7,IF(D67=List!$A$8,List!$B$8,IF(D67=List!$A$9,List!$B$9,IF(D67=List!$A$10,List!$B$10,IF(D67=List!$A$11,List!$B$11,IF(D67=List!$A$12,List!$B$12,IF(D67=List!$A$13,List!$B$13,IF(D67=List!$A$14,List!$B$14,IF(D67=List!$A$15,List!$B$15,IF(D67=List!$A$16,List!$B$16,IF(D67=List!$A$17,List!$B$17,0))))))))))))))))</f>
        <v>B</v>
      </c>
      <c r="B67" s="10" t="str">
        <f t="shared" si="2"/>
        <v>43747B</v>
      </c>
      <c r="C67" s="55">
        <v>43747</v>
      </c>
      <c r="D67" s="39" t="s">
        <v>77</v>
      </c>
      <c r="E67" s="39">
        <v>3</v>
      </c>
      <c r="F67" s="39">
        <v>12.5</v>
      </c>
      <c r="G67" s="39"/>
      <c r="H67" s="8">
        <f t="shared" si="1"/>
        <v>37.5</v>
      </c>
      <c r="I67" s="39" t="s">
        <v>164</v>
      </c>
    </row>
    <row r="68" spans="1:9" x14ac:dyDescent="0.35">
      <c r="A68" s="2" t="str">
        <f>IF(D68=List!$A$2,List!$B$2,IF(D68=List!$A$3,List!$B$3,IF(D68=List!$A$4,List!$B$4,IF(D68=List!$A$5,List!$B$5,IF(D68=List!$A$6,List!$B$6,IF(D68=List!$A$7,List!$B$7,IF(D68=List!$A$8,List!$B$8,IF(D68=List!$A$9,List!$B$9,IF(D68=List!$A$10,List!$B$10,IF(D68=List!$A$11,List!$B$11,IF(D68=List!$A$12,List!$B$12,IF(D68=List!$A$13,List!$B$13,IF(D68=List!$A$14,List!$B$14,IF(D68=List!$A$15,List!$B$15,IF(D68=List!$A$16,List!$B$16,IF(D68=List!$A$17,List!$B$17,0))))))))))))))))</f>
        <v>G</v>
      </c>
      <c r="B68" s="10" t="str">
        <f t="shared" si="2"/>
        <v>43747G</v>
      </c>
      <c r="C68" s="55">
        <v>43747</v>
      </c>
      <c r="D68" s="39" t="s">
        <v>95</v>
      </c>
      <c r="E68" s="39">
        <v>2</v>
      </c>
      <c r="F68" s="39">
        <v>7.8</v>
      </c>
      <c r="G68" s="39"/>
      <c r="H68" s="8">
        <f t="shared" si="1"/>
        <v>15.6</v>
      </c>
      <c r="I68" s="39" t="s">
        <v>164</v>
      </c>
    </row>
    <row r="69" spans="1:9" x14ac:dyDescent="0.35">
      <c r="A69" s="2" t="str">
        <f>IF(D69=List!$A$2,List!$B$2,IF(D69=List!$A$3,List!$B$3,IF(D69=List!$A$4,List!$B$4,IF(D69=List!$A$5,List!$B$5,IF(D69=List!$A$6,List!$B$6,IF(D69=List!$A$7,List!$B$7,IF(D69=List!$A$8,List!$B$8,IF(D69=List!$A$9,List!$B$9,IF(D69=List!$A$10,List!$B$10,IF(D69=List!$A$11,List!$B$11,IF(D69=List!$A$12,List!$B$12,IF(D69=List!$A$13,List!$B$13,IF(D69=List!$A$14,List!$B$14,IF(D69=List!$A$15,List!$B$15,IF(D69=List!$A$16,List!$B$16,IF(D69=List!$A$17,List!$B$17,0))))))))))))))))</f>
        <v>I</v>
      </c>
      <c r="B69" s="10" t="str">
        <f t="shared" si="2"/>
        <v>43747I</v>
      </c>
      <c r="C69" s="55">
        <v>43747</v>
      </c>
      <c r="D69" s="39" t="s">
        <v>98</v>
      </c>
      <c r="E69" s="39">
        <v>0</v>
      </c>
      <c r="F69" s="39">
        <v>3.11</v>
      </c>
      <c r="G69" s="39"/>
      <c r="H69" s="8">
        <f t="shared" si="1"/>
        <v>0</v>
      </c>
      <c r="I69" s="39" t="s">
        <v>164</v>
      </c>
    </row>
    <row r="70" spans="1:9" x14ac:dyDescent="0.35">
      <c r="A70" s="2" t="str">
        <f>IF(D70=List!$A$2,List!$B$2,IF(D70=List!$A$3,List!$B$3,IF(D70=List!$A$4,List!$B$4,IF(D70=List!$A$5,List!$B$5,IF(D70=List!$A$6,List!$B$6,IF(D70=List!$A$7,List!$B$7,IF(D70=List!$A$8,List!$B$8,IF(D70=List!$A$9,List!$B$9,IF(D70=List!$A$10,List!$B$10,IF(D70=List!$A$11,List!$B$11,IF(D70=List!$A$12,List!$B$12,IF(D70=List!$A$13,List!$B$13,IF(D70=List!$A$14,List!$B$14,IF(D70=List!$A$15,List!$B$15,IF(D70=List!$A$16,List!$B$16,IF(D70=List!$A$17,List!$B$17,0))))))))))))))))</f>
        <v>B</v>
      </c>
      <c r="B70" s="10" t="str">
        <f>+CONCATENATE(C70,A70)</f>
        <v>43761B</v>
      </c>
      <c r="C70" s="55">
        <v>43761</v>
      </c>
      <c r="D70" s="39" t="s">
        <v>77</v>
      </c>
      <c r="E70" s="39">
        <v>5</v>
      </c>
      <c r="F70" s="39">
        <v>8.1999999999999993</v>
      </c>
      <c r="G70" s="39"/>
      <c r="H70" s="8">
        <f t="shared" si="1"/>
        <v>41</v>
      </c>
      <c r="I70" s="39" t="s">
        <v>164</v>
      </c>
    </row>
    <row r="71" spans="1:9" x14ac:dyDescent="0.35">
      <c r="A71" s="2" t="str">
        <f>IF(D71=List!$A$2,List!$B$2,IF(D71=List!$A$3,List!$B$3,IF(D71=List!$A$4,List!$B$4,IF(D71=List!$A$5,List!$B$5,IF(D71=List!$A$6,List!$B$6,IF(D71=List!$A$7,List!$B$7,IF(D71=List!$A$8,List!$B$8,IF(D71=List!$A$9,List!$B$9,IF(D71=List!$A$10,List!$B$10,IF(D71=List!$A$11,List!$B$11,IF(D71=List!$A$12,List!$B$12,IF(D71=List!$A$13,List!$B$13,IF(D71=List!$A$14,List!$B$14,IF(D71=List!$A$15,List!$B$15,IF(D71=List!$A$16,List!$B$16,IF(D71=List!$A$17,List!$B$17,0))))))))))))))))</f>
        <v>G</v>
      </c>
      <c r="B71" s="10" t="str">
        <f>+CONCATENATE(C71,A71)</f>
        <v>43761G</v>
      </c>
      <c r="C71" s="55">
        <v>43761</v>
      </c>
      <c r="D71" s="39" t="s">
        <v>95</v>
      </c>
      <c r="E71" s="39">
        <v>0</v>
      </c>
      <c r="F71" s="39">
        <v>12.3</v>
      </c>
      <c r="G71" s="39"/>
      <c r="H71" s="8">
        <f t="shared" si="1"/>
        <v>0</v>
      </c>
      <c r="I71" s="39" t="s">
        <v>164</v>
      </c>
    </row>
    <row r="72" spans="1:9" x14ac:dyDescent="0.35">
      <c r="A72" s="2" t="str">
        <f>IF(D72=List!$A$2,List!$B$2,IF(D72=List!$A$3,List!$B$3,IF(D72=List!$A$4,List!$B$4,IF(D72=List!$A$5,List!$B$5,IF(D72=List!$A$6,List!$B$6,IF(D72=List!$A$7,List!$B$7,IF(D72=List!$A$8,List!$B$8,IF(D72=List!$A$9,List!$B$9,IF(D72=List!$A$10,List!$B$10,IF(D72=List!$A$11,List!$B$11,IF(D72=List!$A$12,List!$B$12,IF(D72=List!$A$13,List!$B$13,IF(D72=List!$A$14,List!$B$14,IF(D72=List!$A$15,List!$B$15,IF(D72=List!$A$16,List!$B$16,IF(D72=List!$A$17,List!$B$17,0))))))))))))))))</f>
        <v>I</v>
      </c>
      <c r="B72" s="10" t="str">
        <f>+CONCATENATE(C72,A72)</f>
        <v>43761I</v>
      </c>
      <c r="C72" s="55">
        <v>43761</v>
      </c>
      <c r="D72" s="39" t="s">
        <v>98</v>
      </c>
      <c r="E72" s="39">
        <v>0</v>
      </c>
      <c r="F72" s="39">
        <v>3.86</v>
      </c>
      <c r="G72" s="39"/>
      <c r="H72" s="8">
        <f>F72*E72</f>
        <v>0</v>
      </c>
      <c r="I72" s="39" t="s">
        <v>164</v>
      </c>
    </row>
    <row r="73" spans="1:9" x14ac:dyDescent="0.35">
      <c r="A73" s="2" t="str">
        <f>IF(D73=List!$A$2,List!$B$2,IF(D73=List!$A$3,List!$B$3,IF(D73=List!$A$4,List!$B$4,IF(D73=List!$A$5,List!$B$5,IF(D73=List!$A$6,List!$B$6,IF(D73=List!$A$7,List!$B$7,IF(D73=List!$A$8,List!$B$8,IF(D73=List!$A$9,List!$B$9,IF(D73=List!$A$10,List!$B$10,IF(D73=List!$A$11,List!$B$11,IF(D73=List!$A$12,List!$B$12,IF(D73=List!$A$13,List!$B$13,IF(D73=List!$A$14,List!$B$14,IF(D73=List!$A$15,List!$B$15,IF(D73=List!$A$16,List!$B$16,IF(D73=List!$A$17,List!$B$17,0))))))))))))))))</f>
        <v>B</v>
      </c>
      <c r="B73" s="10" t="str">
        <f t="shared" ref="B73:B136" si="3">+CONCATENATE(C73,A73)</f>
        <v>43775B</v>
      </c>
      <c r="C73" s="55">
        <v>43775</v>
      </c>
      <c r="D73" s="39" t="s">
        <v>77</v>
      </c>
      <c r="E73" s="39">
        <v>3</v>
      </c>
      <c r="F73" s="39">
        <v>12.1</v>
      </c>
      <c r="G73" s="39"/>
      <c r="H73" s="8">
        <f t="shared" ref="H73:H136" si="4">F73*E73</f>
        <v>36.299999999999997</v>
      </c>
      <c r="I73" s="39" t="s">
        <v>164</v>
      </c>
    </row>
    <row r="74" spans="1:9" x14ac:dyDescent="0.35">
      <c r="A74" s="2" t="str">
        <f>IF(D74=List!$A$2,List!$B$2,IF(D74=List!$A$3,List!$B$3,IF(D74=List!$A$4,List!$B$4,IF(D74=List!$A$5,List!$B$5,IF(D74=List!$A$6,List!$B$6,IF(D74=List!$A$7,List!$B$7,IF(D74=List!$A$8,List!$B$8,IF(D74=List!$A$9,List!$B$9,IF(D74=List!$A$10,List!$B$10,IF(D74=List!$A$11,List!$B$11,IF(D74=List!$A$12,List!$B$12,IF(D74=List!$A$13,List!$B$13,IF(D74=List!$A$14,List!$B$14,IF(D74=List!$A$15,List!$B$15,IF(D74=List!$A$16,List!$B$16,IF(D74=List!$A$17,List!$B$17,0))))))))))))))))</f>
        <v>G</v>
      </c>
      <c r="B74" s="10" t="str">
        <f t="shared" si="3"/>
        <v>43775G</v>
      </c>
      <c r="C74" s="55">
        <v>43775</v>
      </c>
      <c r="D74" s="39" t="s">
        <v>95</v>
      </c>
      <c r="E74" s="39">
        <v>0</v>
      </c>
      <c r="F74" s="39">
        <v>12.5</v>
      </c>
      <c r="G74" s="39"/>
      <c r="H74" s="8">
        <f t="shared" si="4"/>
        <v>0</v>
      </c>
      <c r="I74" s="39" t="s">
        <v>164</v>
      </c>
    </row>
    <row r="75" spans="1:9" x14ac:dyDescent="0.35">
      <c r="A75" s="2" t="str">
        <f>IF(D75=List!$A$2,List!$B$2,IF(D75=List!$A$3,List!$B$3,IF(D75=List!$A$4,List!$B$4,IF(D75=List!$A$5,List!$B$5,IF(D75=List!$A$6,List!$B$6,IF(D75=List!$A$7,List!$B$7,IF(D75=List!$A$8,List!$B$8,IF(D75=List!$A$9,List!$B$9,IF(D75=List!$A$10,List!$B$10,IF(D75=List!$A$11,List!$B$11,IF(D75=List!$A$12,List!$B$12,IF(D75=List!$A$13,List!$B$13,IF(D75=List!$A$14,List!$B$14,IF(D75=List!$A$15,List!$B$15,IF(D75=List!$A$16,List!$B$16,IF(D75=List!$A$17,List!$B$17,0))))))))))))))))</f>
        <v>I</v>
      </c>
      <c r="B75" s="10" t="str">
        <f t="shared" si="3"/>
        <v>43775I</v>
      </c>
      <c r="C75" s="55">
        <v>43775</v>
      </c>
      <c r="D75" s="39" t="s">
        <v>98</v>
      </c>
      <c r="E75" s="39">
        <v>0</v>
      </c>
      <c r="F75" s="39">
        <v>3.36</v>
      </c>
      <c r="G75" s="39"/>
      <c r="H75" s="8">
        <f t="shared" si="4"/>
        <v>0</v>
      </c>
      <c r="I75" s="39" t="s">
        <v>164</v>
      </c>
    </row>
    <row r="76" spans="1:9" x14ac:dyDescent="0.35">
      <c r="A76" s="2" t="str">
        <f>IF(D76=List!$A$2,List!$B$2,IF(D76=List!$A$3,List!$B$3,IF(D76=List!$A$4,List!$B$4,IF(D76=List!$A$5,List!$B$5,IF(D76=List!$A$6,List!$B$6,IF(D76=List!$A$7,List!$B$7,IF(D76=List!$A$8,List!$B$8,IF(D76=List!$A$9,List!$B$9,IF(D76=List!$A$10,List!$B$10,IF(D76=List!$A$11,List!$B$11,IF(D76=List!$A$12,List!$B$12,IF(D76=List!$A$13,List!$B$13,IF(D76=List!$A$14,List!$B$14,IF(D76=List!$A$15,List!$B$15,IF(D76=List!$A$16,List!$B$16,IF(D76=List!$A$17,List!$B$17,0))))))))))))))))</f>
        <v>B</v>
      </c>
      <c r="B76" s="10" t="str">
        <f t="shared" si="3"/>
        <v>43789B</v>
      </c>
      <c r="C76" s="55">
        <v>43789</v>
      </c>
      <c r="D76" s="39" t="s">
        <v>77</v>
      </c>
      <c r="E76" s="39">
        <v>5</v>
      </c>
      <c r="F76" s="39">
        <v>7.9</v>
      </c>
      <c r="G76" s="39"/>
      <c r="H76" s="8">
        <f t="shared" si="4"/>
        <v>39.5</v>
      </c>
      <c r="I76" s="39" t="s">
        <v>164</v>
      </c>
    </row>
    <row r="77" spans="1:9" x14ac:dyDescent="0.35">
      <c r="A77" s="2" t="str">
        <f>IF(D77=List!$A$2,List!$B$2,IF(D77=List!$A$3,List!$B$3,IF(D77=List!$A$4,List!$B$4,IF(D77=List!$A$5,List!$B$5,IF(D77=List!$A$6,List!$B$6,IF(D77=List!$A$7,List!$B$7,IF(D77=List!$A$8,List!$B$8,IF(D77=List!$A$9,List!$B$9,IF(D77=List!$A$10,List!$B$10,IF(D77=List!$A$11,List!$B$11,IF(D77=List!$A$12,List!$B$12,IF(D77=List!$A$13,List!$B$13,IF(D77=List!$A$14,List!$B$14,IF(D77=List!$A$15,List!$B$15,IF(D77=List!$A$16,List!$B$16,IF(D77=List!$A$17,List!$B$17,0))))))))))))))))</f>
        <v>G</v>
      </c>
      <c r="B77" s="10" t="str">
        <f t="shared" si="3"/>
        <v>43789G</v>
      </c>
      <c r="C77" s="55">
        <v>43789</v>
      </c>
      <c r="D77" s="39" t="s">
        <v>95</v>
      </c>
      <c r="E77" s="39">
        <v>0</v>
      </c>
      <c r="F77" s="39">
        <v>2.48</v>
      </c>
      <c r="G77" s="39"/>
      <c r="H77" s="8">
        <f t="shared" si="4"/>
        <v>0</v>
      </c>
      <c r="I77" s="39" t="s">
        <v>164</v>
      </c>
    </row>
    <row r="78" spans="1:9" x14ac:dyDescent="0.35">
      <c r="A78" s="2" t="str">
        <f>IF(D78=List!$A$2,List!$B$2,IF(D78=List!$A$3,List!$B$3,IF(D78=List!$A$4,List!$B$4,IF(D78=List!$A$5,List!$B$5,IF(D78=List!$A$6,List!$B$6,IF(D78=List!$A$7,List!$B$7,IF(D78=List!$A$8,List!$B$8,IF(D78=List!$A$9,List!$B$9,IF(D78=List!$A$10,List!$B$10,IF(D78=List!$A$11,List!$B$11,IF(D78=List!$A$12,List!$B$12,IF(D78=List!$A$13,List!$B$13,IF(D78=List!$A$14,List!$B$14,IF(D78=List!$A$15,List!$B$15,IF(D78=List!$A$16,List!$B$16,IF(D78=List!$A$17,List!$B$17,0))))))))))))))))</f>
        <v>I</v>
      </c>
      <c r="B78" s="10" t="str">
        <f t="shared" si="3"/>
        <v>43789I</v>
      </c>
      <c r="C78" s="55">
        <v>43789</v>
      </c>
      <c r="D78" s="39" t="s">
        <v>98</v>
      </c>
      <c r="E78" s="39">
        <v>0</v>
      </c>
      <c r="F78" s="39">
        <v>10.5</v>
      </c>
      <c r="G78" s="39"/>
      <c r="H78" s="8">
        <f t="shared" si="4"/>
        <v>0</v>
      </c>
      <c r="I78" s="39" t="s">
        <v>164</v>
      </c>
    </row>
    <row r="79" spans="1:9" x14ac:dyDescent="0.35">
      <c r="A79" s="2" t="str">
        <f>IF(D79=List!$A$2,List!$B$2,IF(D79=List!$A$3,List!$B$3,IF(D79=List!$A$4,List!$B$4,IF(D79=List!$A$5,List!$B$5,IF(D79=List!$A$6,List!$B$6,IF(D79=List!$A$7,List!$B$7,IF(D79=List!$A$8,List!$B$8,IF(D79=List!$A$9,List!$B$9,IF(D79=List!$A$10,List!$B$10,IF(D79=List!$A$11,List!$B$11,IF(D79=List!$A$12,List!$B$12,IF(D79=List!$A$13,List!$B$13,IF(D79=List!$A$14,List!$B$14,IF(D79=List!$A$15,List!$B$15,IF(D79=List!$A$16,List!$B$16,IF(D79=List!$A$17,List!$B$17,0))))))))))))))))</f>
        <v>B</v>
      </c>
      <c r="B79" s="10" t="str">
        <f t="shared" si="3"/>
        <v>43810B</v>
      </c>
      <c r="C79" s="55">
        <v>43810</v>
      </c>
      <c r="D79" s="39" t="s">
        <v>77</v>
      </c>
      <c r="E79" s="39">
        <v>3</v>
      </c>
      <c r="F79" s="39">
        <v>10.9</v>
      </c>
      <c r="G79" s="39"/>
      <c r="H79" s="8">
        <f t="shared" si="4"/>
        <v>32.700000000000003</v>
      </c>
      <c r="I79" s="39" t="s">
        <v>164</v>
      </c>
    </row>
    <row r="80" spans="1:9" x14ac:dyDescent="0.35">
      <c r="A80" s="2" t="str">
        <f>IF(D80=List!$A$2,List!$B$2,IF(D80=List!$A$3,List!$B$3,IF(D80=List!$A$4,List!$B$4,IF(D80=List!$A$5,List!$B$5,IF(D80=List!$A$6,List!$B$6,IF(D80=List!$A$7,List!$B$7,IF(D80=List!$A$8,List!$B$8,IF(D80=List!$A$9,List!$B$9,IF(D80=List!$A$10,List!$B$10,IF(D80=List!$A$11,List!$B$11,IF(D80=List!$A$12,List!$B$12,IF(D80=List!$A$13,List!$B$13,IF(D80=List!$A$14,List!$B$14,IF(D80=List!$A$15,List!$B$15,IF(D80=List!$A$16,List!$B$16,IF(D80=List!$A$17,List!$B$17,0))))))))))))))))</f>
        <v>G</v>
      </c>
      <c r="B80" s="10" t="str">
        <f t="shared" si="3"/>
        <v>43810G</v>
      </c>
      <c r="C80" s="55">
        <v>43810</v>
      </c>
      <c r="D80" s="39" t="s">
        <v>95</v>
      </c>
      <c r="E80" s="39">
        <v>0</v>
      </c>
      <c r="F80" s="39">
        <v>8.8000000000000007</v>
      </c>
      <c r="G80" s="39"/>
      <c r="H80" s="8">
        <f t="shared" si="4"/>
        <v>0</v>
      </c>
      <c r="I80" s="39" t="s">
        <v>164</v>
      </c>
    </row>
    <row r="81" spans="1:9" x14ac:dyDescent="0.35">
      <c r="A81" s="2" t="str">
        <f>IF(D81=List!$A$2,List!$B$2,IF(D81=List!$A$3,List!$B$3,IF(D81=List!$A$4,List!$B$4,IF(D81=List!$A$5,List!$B$5,IF(D81=List!$A$6,List!$B$6,IF(D81=List!$A$7,List!$B$7,IF(D81=List!$A$8,List!$B$8,IF(D81=List!$A$9,List!$B$9,IF(D81=List!$A$10,List!$B$10,IF(D81=List!$A$11,List!$B$11,IF(D81=List!$A$12,List!$B$12,IF(D81=List!$A$13,List!$B$13,IF(D81=List!$A$14,List!$B$14,IF(D81=List!$A$15,List!$B$15,IF(D81=List!$A$16,List!$B$16,IF(D81=List!$A$17,List!$B$17,0))))))))))))))))</f>
        <v>I</v>
      </c>
      <c r="B81" s="10" t="str">
        <f t="shared" si="3"/>
        <v>43810I</v>
      </c>
      <c r="C81" s="55">
        <v>43810</v>
      </c>
      <c r="D81" s="39" t="s">
        <v>98</v>
      </c>
      <c r="E81" s="39">
        <v>0</v>
      </c>
      <c r="F81" s="39">
        <v>2.12</v>
      </c>
      <c r="G81" s="39"/>
      <c r="H81" s="8">
        <f t="shared" si="4"/>
        <v>0</v>
      </c>
      <c r="I81" s="39" t="s">
        <v>164</v>
      </c>
    </row>
    <row r="82" spans="1:9" x14ac:dyDescent="0.35">
      <c r="A82" s="2" t="str">
        <f>IF(D82=List!$A$2,List!$B$2,IF(D82=List!$A$3,List!$B$3,IF(D82=List!$A$4,List!$B$4,IF(D82=List!$A$5,List!$B$5,IF(D82=List!$A$6,List!$B$6,IF(D82=List!$A$7,List!$B$7,IF(D82=List!$A$8,List!$B$8,IF(D82=List!$A$9,List!$B$9,IF(D82=List!$A$10,List!$B$10,IF(D82=List!$A$11,List!$B$11,IF(D82=List!$A$12,List!$B$12,IF(D82=List!$A$13,List!$B$13,IF(D82=List!$A$14,List!$B$14,IF(D82=List!$A$15,List!$B$15,IF(D82=List!$A$16,List!$B$16,IF(D82=List!$A$17,List!$B$17,0))))))))))))))))</f>
        <v>B</v>
      </c>
      <c r="B82" s="10" t="str">
        <f t="shared" si="3"/>
        <v>43824B</v>
      </c>
      <c r="C82" s="55">
        <v>43824</v>
      </c>
      <c r="D82" s="39" t="s">
        <v>77</v>
      </c>
      <c r="E82" s="39">
        <v>5</v>
      </c>
      <c r="F82" s="39">
        <v>11.4</v>
      </c>
      <c r="G82" s="39"/>
      <c r="H82" s="8">
        <f t="shared" si="4"/>
        <v>57</v>
      </c>
      <c r="I82" s="39" t="s">
        <v>164</v>
      </c>
    </row>
    <row r="83" spans="1:9" x14ac:dyDescent="0.35">
      <c r="A83" s="2" t="str">
        <f>IF(D83=List!$A$2,List!$B$2,IF(D83=List!$A$3,List!$B$3,IF(D83=List!$A$4,List!$B$4,IF(D83=List!$A$5,List!$B$5,IF(D83=List!$A$6,List!$B$6,IF(D83=List!$A$7,List!$B$7,IF(D83=List!$A$8,List!$B$8,IF(D83=List!$A$9,List!$B$9,IF(D83=List!$A$10,List!$B$10,IF(D83=List!$A$11,List!$B$11,IF(D83=List!$A$12,List!$B$12,IF(D83=List!$A$13,List!$B$13,IF(D83=List!$A$14,List!$B$14,IF(D83=List!$A$15,List!$B$15,IF(D83=List!$A$16,List!$B$16,IF(D83=List!$A$17,List!$B$17,0))))))))))))))))</f>
        <v>G</v>
      </c>
      <c r="B83" s="10" t="str">
        <f t="shared" si="3"/>
        <v>43824G</v>
      </c>
      <c r="C83" s="55">
        <v>43824</v>
      </c>
      <c r="D83" s="39" t="s">
        <v>95</v>
      </c>
      <c r="E83" s="39">
        <v>0</v>
      </c>
      <c r="F83" s="39">
        <v>7.15</v>
      </c>
      <c r="G83" s="39"/>
      <c r="H83" s="8">
        <f t="shared" si="4"/>
        <v>0</v>
      </c>
      <c r="I83" s="39" t="s">
        <v>164</v>
      </c>
    </row>
    <row r="84" spans="1:9" x14ac:dyDescent="0.35">
      <c r="A84" s="2" t="str">
        <f>IF(D84=List!$A$2,List!$B$2,IF(D84=List!$A$3,List!$B$3,IF(D84=List!$A$4,List!$B$4,IF(D84=List!$A$5,List!$B$5,IF(D84=List!$A$6,List!$B$6,IF(D84=List!$A$7,List!$B$7,IF(D84=List!$A$8,List!$B$8,IF(D84=List!$A$9,List!$B$9,IF(D84=List!$A$10,List!$B$10,IF(D84=List!$A$11,List!$B$11,IF(D84=List!$A$12,List!$B$12,IF(D84=List!$A$13,List!$B$13,IF(D84=List!$A$14,List!$B$14,IF(D84=List!$A$15,List!$B$15,IF(D84=List!$A$16,List!$B$16,IF(D84=List!$A$17,List!$B$17,0))))))))))))))))</f>
        <v>I</v>
      </c>
      <c r="B84" s="10" t="str">
        <f t="shared" si="3"/>
        <v>43824I</v>
      </c>
      <c r="C84" s="55">
        <v>43824</v>
      </c>
      <c r="D84" s="39" t="s">
        <v>98</v>
      </c>
      <c r="E84" s="39">
        <v>0</v>
      </c>
      <c r="F84" s="39">
        <v>1.4</v>
      </c>
      <c r="G84" s="39"/>
      <c r="H84" s="8">
        <f t="shared" si="4"/>
        <v>0</v>
      </c>
      <c r="I84" s="39" t="s">
        <v>164</v>
      </c>
    </row>
    <row r="85" spans="1:9" x14ac:dyDescent="0.35">
      <c r="A85" s="2">
        <f>IF(D85=List!$A$2,List!$B$2,IF(D85=List!$A$3,List!$B$3,IF(D85=List!$A$4,List!$B$4,IF(D85=List!$A$5,List!$B$5,IF(D85=List!$A$6,List!$B$6,IF(D85=List!$A$7,List!$B$7,IF(D85=List!$A$8,List!$B$8,IF(D85=List!$A$9,List!$B$9,IF(D85=List!$A$10,List!$B$10,IF(D85=List!$A$11,List!$B$11,IF(D85=List!$A$12,List!$B$12,IF(D85=List!$A$13,List!$B$13,IF(D85=List!$A$14,List!$B$14,IF(D85=List!$A$15,List!$B$15,IF(D85=List!$A$16,List!$B$16,IF(D85=List!$A$17,List!$B$17,0))))))))))))))))</f>
        <v>0</v>
      </c>
      <c r="B85" s="10" t="str">
        <f t="shared" si="3"/>
        <v>0</v>
      </c>
      <c r="C85" s="55"/>
      <c r="D85" s="39"/>
      <c r="E85" s="39"/>
      <c r="F85" s="39"/>
      <c r="G85" s="39"/>
      <c r="H85" s="8">
        <f t="shared" si="4"/>
        <v>0</v>
      </c>
      <c r="I85" s="39" t="s">
        <v>164</v>
      </c>
    </row>
    <row r="86" spans="1:9" x14ac:dyDescent="0.35">
      <c r="A86" s="2">
        <f>IF(D86=List!$A$2,List!$B$2,IF(D86=List!$A$3,List!$B$3,IF(D86=List!$A$4,List!$B$4,IF(D86=List!$A$5,List!$B$5,IF(D86=List!$A$6,List!$B$6,IF(D86=List!$A$7,List!$B$7,IF(D86=List!$A$8,List!$B$8,IF(D86=List!$A$9,List!$B$9,IF(D86=List!$A$10,List!$B$10,IF(D86=List!$A$11,List!$B$11,IF(D86=List!$A$12,List!$B$12,IF(D86=List!$A$13,List!$B$13,IF(D86=List!$A$14,List!$B$14,IF(D86=List!$A$15,List!$B$15,IF(D86=List!$A$16,List!$B$16,IF(D86=List!$A$17,List!$B$17,0))))))))))))))))</f>
        <v>0</v>
      </c>
      <c r="B86" s="10" t="str">
        <f t="shared" si="3"/>
        <v>0</v>
      </c>
      <c r="C86" s="55"/>
      <c r="D86" s="39"/>
      <c r="E86" s="39"/>
      <c r="F86" s="39"/>
      <c r="G86" s="39"/>
      <c r="H86" s="8">
        <f t="shared" si="4"/>
        <v>0</v>
      </c>
      <c r="I86" s="39" t="s">
        <v>164</v>
      </c>
    </row>
    <row r="87" spans="1:9" x14ac:dyDescent="0.35">
      <c r="A87" s="2">
        <f>IF(D87=List!$A$2,List!$B$2,IF(D87=List!$A$3,List!$B$3,IF(D87=List!$A$4,List!$B$4,IF(D87=List!$A$5,List!$B$5,IF(D87=List!$A$6,List!$B$6,IF(D87=List!$A$7,List!$B$7,IF(D87=List!$A$8,List!$B$8,IF(D87=List!$A$9,List!$B$9,IF(D87=List!$A$10,List!$B$10,IF(D87=List!$A$11,List!$B$11,IF(D87=List!$A$12,List!$B$12,IF(D87=List!$A$13,List!$B$13,IF(D87=List!$A$14,List!$B$14,IF(D87=List!$A$15,List!$B$15,IF(D87=List!$A$16,List!$B$16,IF(D87=List!$A$17,List!$B$17,0))))))))))))))))</f>
        <v>0</v>
      </c>
      <c r="B87" s="10" t="str">
        <f t="shared" si="3"/>
        <v>0</v>
      </c>
      <c r="C87" s="55"/>
      <c r="D87" s="39"/>
      <c r="E87" s="39"/>
      <c r="F87" s="39"/>
      <c r="G87" s="39"/>
      <c r="H87" s="8">
        <f t="shared" si="4"/>
        <v>0</v>
      </c>
      <c r="I87" s="39" t="s">
        <v>164</v>
      </c>
    </row>
    <row r="88" spans="1:9" x14ac:dyDescent="0.35">
      <c r="A88" s="2">
        <f>IF(D88=List!$A$2,List!$B$2,IF(D88=List!$A$3,List!$B$3,IF(D88=List!$A$4,List!$B$4,IF(D88=List!$A$5,List!$B$5,IF(D88=List!$A$6,List!$B$6,IF(D88=List!$A$7,List!$B$7,IF(D88=List!$A$8,List!$B$8,IF(D88=List!$A$9,List!$B$9,IF(D88=List!$A$10,List!$B$10,IF(D88=List!$A$11,List!$B$11,IF(D88=List!$A$12,List!$B$12,IF(D88=List!$A$13,List!$B$13,IF(D88=List!$A$14,List!$B$14,IF(D88=List!$A$15,List!$B$15,IF(D88=List!$A$16,List!$B$16,IF(D88=List!$A$17,List!$B$17,0))))))))))))))))</f>
        <v>0</v>
      </c>
      <c r="B88" s="10" t="str">
        <f t="shared" si="3"/>
        <v>0</v>
      </c>
      <c r="C88" s="55"/>
      <c r="D88" s="39"/>
      <c r="E88" s="39"/>
      <c r="F88" s="39"/>
      <c r="G88" s="39"/>
      <c r="H88" s="8">
        <f t="shared" si="4"/>
        <v>0</v>
      </c>
      <c r="I88" s="39" t="s">
        <v>164</v>
      </c>
    </row>
    <row r="89" spans="1:9" x14ac:dyDescent="0.35">
      <c r="A89" s="2">
        <f>IF(D89=List!$A$2,List!$B$2,IF(D89=List!$A$3,List!$B$3,IF(D89=List!$A$4,List!$B$4,IF(D89=List!$A$5,List!$B$5,IF(D89=List!$A$6,List!$B$6,IF(D89=List!$A$7,List!$B$7,IF(D89=List!$A$8,List!$B$8,IF(D89=List!$A$9,List!$B$9,IF(D89=List!$A$10,List!$B$10,IF(D89=List!$A$11,List!$B$11,IF(D89=List!$A$12,List!$B$12,IF(D89=List!$A$13,List!$B$13,IF(D89=List!$A$14,List!$B$14,IF(D89=List!$A$15,List!$B$15,IF(D89=List!$A$16,List!$B$16,IF(D89=List!$A$17,List!$B$17,0))))))))))))))))</f>
        <v>0</v>
      </c>
      <c r="B89" s="10" t="str">
        <f t="shared" si="3"/>
        <v>0</v>
      </c>
      <c r="C89" s="55"/>
      <c r="D89" s="39"/>
      <c r="E89" s="39"/>
      <c r="F89" s="39"/>
      <c r="G89" s="39"/>
      <c r="H89" s="8">
        <f t="shared" si="4"/>
        <v>0</v>
      </c>
      <c r="I89" s="39" t="s">
        <v>164</v>
      </c>
    </row>
    <row r="90" spans="1:9" x14ac:dyDescent="0.35">
      <c r="A90" s="2">
        <f>IF(D90=List!$A$2,List!$B$2,IF(D90=List!$A$3,List!$B$3,IF(D90=List!$A$4,List!$B$4,IF(D90=List!$A$5,List!$B$5,IF(D90=List!$A$6,List!$B$6,IF(D90=List!$A$7,List!$B$7,IF(D90=List!$A$8,List!$B$8,IF(D90=List!$A$9,List!$B$9,IF(D90=List!$A$10,List!$B$10,IF(D90=List!$A$11,List!$B$11,IF(D90=List!$A$12,List!$B$12,IF(D90=List!$A$13,List!$B$13,IF(D90=List!$A$14,List!$B$14,IF(D90=List!$A$15,List!$B$15,IF(D90=List!$A$16,List!$B$16,IF(D90=List!$A$17,List!$B$17,0))))))))))))))))</f>
        <v>0</v>
      </c>
      <c r="B90" s="10" t="str">
        <f t="shared" si="3"/>
        <v>0</v>
      </c>
      <c r="C90" s="55"/>
      <c r="D90" s="39"/>
      <c r="E90" s="39"/>
      <c r="F90" s="39"/>
      <c r="G90" s="39"/>
      <c r="H90" s="8">
        <f t="shared" si="4"/>
        <v>0</v>
      </c>
      <c r="I90" s="39" t="s">
        <v>164</v>
      </c>
    </row>
    <row r="91" spans="1:9" x14ac:dyDescent="0.35">
      <c r="A91" s="2">
        <f>IF(D91=List!$A$2,List!$B$2,IF(D91=List!$A$3,List!$B$3,IF(D91=List!$A$4,List!$B$4,IF(D91=List!$A$5,List!$B$5,IF(D91=List!$A$6,List!$B$6,IF(D91=List!$A$7,List!$B$7,IF(D91=List!$A$8,List!$B$8,IF(D91=List!$A$9,List!$B$9,IF(D91=List!$A$10,List!$B$10,IF(D91=List!$A$11,List!$B$11,IF(D91=List!$A$12,List!$B$12,IF(D91=List!$A$13,List!$B$13,IF(D91=List!$A$14,List!$B$14,IF(D91=List!$A$15,List!$B$15,IF(D91=List!$A$16,List!$B$16,IF(D91=List!$A$17,List!$B$17,0))))))))))))))))</f>
        <v>0</v>
      </c>
      <c r="B91" s="10" t="str">
        <f t="shared" si="3"/>
        <v>0</v>
      </c>
      <c r="C91" s="55"/>
      <c r="D91" s="39"/>
      <c r="E91" s="39"/>
      <c r="F91" s="39"/>
      <c r="G91" s="39"/>
      <c r="H91" s="8">
        <f t="shared" si="4"/>
        <v>0</v>
      </c>
      <c r="I91" s="39" t="s">
        <v>164</v>
      </c>
    </row>
    <row r="92" spans="1:9" x14ac:dyDescent="0.35">
      <c r="A92" s="2">
        <f>IF(D92=List!$A$2,List!$B$2,IF(D92=List!$A$3,List!$B$3,IF(D92=List!$A$4,List!$B$4,IF(D92=List!$A$5,List!$B$5,IF(D92=List!$A$6,List!$B$6,IF(D92=List!$A$7,List!$B$7,IF(D92=List!$A$8,List!$B$8,IF(D92=List!$A$9,List!$B$9,IF(D92=List!$A$10,List!$B$10,IF(D92=List!$A$11,List!$B$11,IF(D92=List!$A$12,List!$B$12,IF(D92=List!$A$13,List!$B$13,IF(D92=List!$A$14,List!$B$14,IF(D92=List!$A$15,List!$B$15,IF(D92=List!$A$16,List!$B$16,IF(D92=List!$A$17,List!$B$17,0))))))))))))))))</f>
        <v>0</v>
      </c>
      <c r="B92" s="10" t="str">
        <f t="shared" si="3"/>
        <v>0</v>
      </c>
      <c r="C92" s="55"/>
      <c r="D92" s="39"/>
      <c r="E92" s="39"/>
      <c r="F92" s="39"/>
      <c r="G92" s="39"/>
      <c r="H92" s="8">
        <f t="shared" si="4"/>
        <v>0</v>
      </c>
      <c r="I92" s="39" t="s">
        <v>164</v>
      </c>
    </row>
    <row r="93" spans="1:9" x14ac:dyDescent="0.35">
      <c r="A93" s="2">
        <f>IF(D93=List!$A$2,List!$B$2,IF(D93=List!$A$3,List!$B$3,IF(D93=List!$A$4,List!$B$4,IF(D93=List!$A$5,List!$B$5,IF(D93=List!$A$6,List!$B$6,IF(D93=List!$A$7,List!$B$7,IF(D93=List!$A$8,List!$B$8,IF(D93=List!$A$9,List!$B$9,IF(D93=List!$A$10,List!$B$10,IF(D93=List!$A$11,List!$B$11,IF(D93=List!$A$12,List!$B$12,IF(D93=List!$A$13,List!$B$13,IF(D93=List!$A$14,List!$B$14,IF(D93=List!$A$15,List!$B$15,IF(D93=List!$A$16,List!$B$16,IF(D93=List!$A$17,List!$B$17,0))))))))))))))))</f>
        <v>0</v>
      </c>
      <c r="B93" s="10" t="str">
        <f t="shared" si="3"/>
        <v>0</v>
      </c>
      <c r="C93" s="55"/>
      <c r="D93" s="39"/>
      <c r="E93" s="39"/>
      <c r="F93" s="39"/>
      <c r="G93" s="39"/>
      <c r="H93" s="8">
        <f t="shared" si="4"/>
        <v>0</v>
      </c>
      <c r="I93" s="39" t="s">
        <v>164</v>
      </c>
    </row>
    <row r="94" spans="1:9" x14ac:dyDescent="0.35">
      <c r="A94" s="2">
        <f>IF(D94=List!$A$2,List!$B$2,IF(D94=List!$A$3,List!$B$3,IF(D94=List!$A$4,List!$B$4,IF(D94=List!$A$5,List!$B$5,IF(D94=List!$A$6,List!$B$6,IF(D94=List!$A$7,List!$B$7,IF(D94=List!$A$8,List!$B$8,IF(D94=List!$A$9,List!$B$9,IF(D94=List!$A$10,List!$B$10,IF(D94=List!$A$11,List!$B$11,IF(D94=List!$A$12,List!$B$12,IF(D94=List!$A$13,List!$B$13,IF(D94=List!$A$14,List!$B$14,IF(D94=List!$A$15,List!$B$15,IF(D94=List!$A$16,List!$B$16,IF(D94=List!$A$17,List!$B$17,0))))))))))))))))</f>
        <v>0</v>
      </c>
      <c r="B94" s="10" t="str">
        <f t="shared" si="3"/>
        <v>0</v>
      </c>
      <c r="C94" s="55"/>
      <c r="D94" s="39"/>
      <c r="E94" s="39"/>
      <c r="F94" s="39"/>
      <c r="G94" s="39"/>
      <c r="H94" s="8">
        <f t="shared" si="4"/>
        <v>0</v>
      </c>
      <c r="I94" s="39" t="s">
        <v>164</v>
      </c>
    </row>
    <row r="95" spans="1:9" x14ac:dyDescent="0.35">
      <c r="A95" s="2">
        <f>IF(D95=List!$A$2,List!$B$2,IF(D95=List!$A$3,List!$B$3,IF(D95=List!$A$4,List!$B$4,IF(D95=List!$A$5,List!$B$5,IF(D95=List!$A$6,List!$B$6,IF(D95=List!$A$7,List!$B$7,IF(D95=List!$A$8,List!$B$8,IF(D95=List!$A$9,List!$B$9,IF(D95=List!$A$10,List!$B$10,IF(D95=List!$A$11,List!$B$11,IF(D95=List!$A$12,List!$B$12,IF(D95=List!$A$13,List!$B$13,IF(D95=List!$A$14,List!$B$14,IF(D95=List!$A$15,List!$B$15,IF(D95=List!$A$16,List!$B$16,IF(D95=List!$A$17,List!$B$17,0))))))))))))))))</f>
        <v>0</v>
      </c>
      <c r="B95" s="10" t="str">
        <f t="shared" si="3"/>
        <v>0</v>
      </c>
      <c r="C95" s="55"/>
      <c r="D95" s="39"/>
      <c r="E95" s="39"/>
      <c r="F95" s="39"/>
      <c r="G95" s="39"/>
      <c r="H95" s="8">
        <f t="shared" si="4"/>
        <v>0</v>
      </c>
      <c r="I95" s="39" t="s">
        <v>164</v>
      </c>
    </row>
    <row r="96" spans="1:9" x14ac:dyDescent="0.35">
      <c r="A96" s="2">
        <f>IF(D96=List!$A$2,List!$B$2,IF(D96=List!$A$3,List!$B$3,IF(D96=List!$A$4,List!$B$4,IF(D96=List!$A$5,List!$B$5,IF(D96=List!$A$6,List!$B$6,IF(D96=List!$A$7,List!$B$7,IF(D96=List!$A$8,List!$B$8,IF(D96=List!$A$9,List!$B$9,IF(D96=List!$A$10,List!$B$10,IF(D96=List!$A$11,List!$B$11,IF(D96=List!$A$12,List!$B$12,IF(D96=List!$A$13,List!$B$13,IF(D96=List!$A$14,List!$B$14,IF(D96=List!$A$15,List!$B$15,IF(D96=List!$A$16,List!$B$16,IF(D96=List!$A$17,List!$B$17,0))))))))))))))))</f>
        <v>0</v>
      </c>
      <c r="B96" s="10" t="str">
        <f t="shared" si="3"/>
        <v>0</v>
      </c>
      <c r="C96" s="55"/>
      <c r="D96" s="39"/>
      <c r="E96" s="39"/>
      <c r="F96" s="39"/>
      <c r="G96" s="39"/>
      <c r="H96" s="8">
        <f t="shared" si="4"/>
        <v>0</v>
      </c>
      <c r="I96" s="39" t="s">
        <v>164</v>
      </c>
    </row>
    <row r="97" spans="1:9" x14ac:dyDescent="0.35">
      <c r="A97" s="2">
        <f>IF(D97=List!$A$2,List!$B$2,IF(D97=List!$A$3,List!$B$3,IF(D97=List!$A$4,List!$B$4,IF(D97=List!$A$5,List!$B$5,IF(D97=List!$A$6,List!$B$6,IF(D97=List!$A$7,List!$B$7,IF(D97=List!$A$8,List!$B$8,IF(D97=List!$A$9,List!$B$9,IF(D97=List!$A$10,List!$B$10,IF(D97=List!$A$11,List!$B$11,IF(D97=List!$A$12,List!$B$12,IF(D97=List!$A$13,List!$B$13,IF(D97=List!$A$14,List!$B$14,IF(D97=List!$A$15,List!$B$15,IF(D97=List!$A$16,List!$B$16,IF(D97=List!$A$17,List!$B$17,0))))))))))))))))</f>
        <v>0</v>
      </c>
      <c r="B97" s="10" t="str">
        <f t="shared" si="3"/>
        <v>0</v>
      </c>
      <c r="C97" s="55"/>
      <c r="D97" s="39"/>
      <c r="E97" s="39"/>
      <c r="F97" s="39"/>
      <c r="G97" s="39"/>
      <c r="H97" s="8">
        <f t="shared" si="4"/>
        <v>0</v>
      </c>
      <c r="I97" s="39" t="s">
        <v>164</v>
      </c>
    </row>
    <row r="98" spans="1:9" x14ac:dyDescent="0.35">
      <c r="A98" s="2">
        <f>IF(D98=List!$A$2,List!$B$2,IF(D98=List!$A$3,List!$B$3,IF(D98=List!$A$4,List!$B$4,IF(D98=List!$A$5,List!$B$5,IF(D98=List!$A$6,List!$B$6,IF(D98=List!$A$7,List!$B$7,IF(D98=List!$A$8,List!$B$8,IF(D98=List!$A$9,List!$B$9,IF(D98=List!$A$10,List!$B$10,IF(D98=List!$A$11,List!$B$11,IF(D98=List!$A$12,List!$B$12,IF(D98=List!$A$13,List!$B$13,IF(D98=List!$A$14,List!$B$14,IF(D98=List!$A$15,List!$B$15,IF(D98=List!$A$16,List!$B$16,IF(D98=List!$A$17,List!$B$17,0))))))))))))))))</f>
        <v>0</v>
      </c>
      <c r="B98" s="10" t="str">
        <f t="shared" si="3"/>
        <v>0</v>
      </c>
      <c r="C98" s="55"/>
      <c r="D98" s="39"/>
      <c r="E98" s="39"/>
      <c r="F98" s="39"/>
      <c r="G98" s="39"/>
      <c r="H98" s="8">
        <f t="shared" si="4"/>
        <v>0</v>
      </c>
      <c r="I98" s="39" t="s">
        <v>164</v>
      </c>
    </row>
    <row r="99" spans="1:9" x14ac:dyDescent="0.35">
      <c r="A99" s="2">
        <f>IF(D99=List!$A$2,List!$B$2,IF(D99=List!$A$3,List!$B$3,IF(D99=List!$A$4,List!$B$4,IF(D99=List!$A$5,List!$B$5,IF(D99=List!$A$6,List!$B$6,IF(D99=List!$A$7,List!$B$7,IF(D99=List!$A$8,List!$B$8,IF(D99=List!$A$9,List!$B$9,IF(D99=List!$A$10,List!$B$10,IF(D99=List!$A$11,List!$B$11,IF(D99=List!$A$12,List!$B$12,IF(D99=List!$A$13,List!$B$13,IF(D99=List!$A$14,List!$B$14,IF(D99=List!$A$15,List!$B$15,IF(D99=List!$A$16,List!$B$16,IF(D99=List!$A$17,List!$B$17,0))))))))))))))))</f>
        <v>0</v>
      </c>
      <c r="B99" s="10" t="str">
        <f t="shared" si="3"/>
        <v>0</v>
      </c>
      <c r="C99" s="55"/>
      <c r="D99" s="39"/>
      <c r="E99" s="39"/>
      <c r="F99" s="39"/>
      <c r="G99" s="39"/>
      <c r="H99" s="8">
        <f t="shared" si="4"/>
        <v>0</v>
      </c>
      <c r="I99" s="39" t="s">
        <v>164</v>
      </c>
    </row>
    <row r="100" spans="1:9" x14ac:dyDescent="0.35">
      <c r="A100" s="2">
        <f>IF(D100=List!$A$2,List!$B$2,IF(D100=List!$A$3,List!$B$3,IF(D100=List!$A$4,List!$B$4,IF(D100=List!$A$5,List!$B$5,IF(D100=List!$A$6,List!$B$6,IF(D100=List!$A$7,List!$B$7,IF(D100=List!$A$8,List!$B$8,IF(D100=List!$A$9,List!$B$9,IF(D100=List!$A$10,List!$B$10,IF(D100=List!$A$11,List!$B$11,IF(D100=List!$A$12,List!$B$12,IF(D100=List!$A$13,List!$B$13,IF(D100=List!$A$14,List!$B$14,IF(D100=List!$A$15,List!$B$15,IF(D100=List!$A$16,List!$B$16,IF(D100=List!$A$17,List!$B$17,0))))))))))))))))</f>
        <v>0</v>
      </c>
      <c r="B100" s="10" t="str">
        <f t="shared" si="3"/>
        <v>0</v>
      </c>
      <c r="C100" s="55"/>
      <c r="D100" s="39"/>
      <c r="E100" s="39"/>
      <c r="F100" s="39"/>
      <c r="G100" s="39"/>
      <c r="H100" s="8">
        <f t="shared" si="4"/>
        <v>0</v>
      </c>
      <c r="I100" s="39" t="s">
        <v>164</v>
      </c>
    </row>
    <row r="101" spans="1:9" x14ac:dyDescent="0.35">
      <c r="A101" s="2">
        <f>IF(D101=List!$A$2,List!$B$2,IF(D101=List!$A$3,List!$B$3,IF(D101=List!$A$4,List!$B$4,IF(D101=List!$A$5,List!$B$5,IF(D101=List!$A$6,List!$B$6,IF(D101=List!$A$7,List!$B$7,IF(D101=List!$A$8,List!$B$8,IF(D101=List!$A$9,List!$B$9,IF(D101=List!$A$10,List!$B$10,IF(D101=List!$A$11,List!$B$11,IF(D101=List!$A$12,List!$B$12,IF(D101=List!$A$13,List!$B$13,IF(D101=List!$A$14,List!$B$14,IF(D101=List!$A$15,List!$B$15,IF(D101=List!$A$16,List!$B$16,IF(D101=List!$A$17,List!$B$17,0))))))))))))))))</f>
        <v>0</v>
      </c>
      <c r="B101" s="10" t="str">
        <f t="shared" si="3"/>
        <v>0</v>
      </c>
      <c r="C101" s="55"/>
      <c r="D101" s="39"/>
      <c r="E101" s="39"/>
      <c r="F101" s="39"/>
      <c r="G101" s="39"/>
      <c r="H101" s="8">
        <f t="shared" si="4"/>
        <v>0</v>
      </c>
      <c r="I101" s="39" t="s">
        <v>164</v>
      </c>
    </row>
    <row r="102" spans="1:9" x14ac:dyDescent="0.35">
      <c r="A102" s="2">
        <f>IF(D102=List!$A$2,List!$B$2,IF(D102=List!$A$3,List!$B$3,IF(D102=List!$A$4,List!$B$4,IF(D102=List!$A$5,List!$B$5,IF(D102=List!$A$6,List!$B$6,IF(D102=List!$A$7,List!$B$7,IF(D102=List!$A$8,List!$B$8,IF(D102=List!$A$9,List!$B$9,IF(D102=List!$A$10,List!$B$10,IF(D102=List!$A$11,List!$B$11,IF(D102=List!$A$12,List!$B$12,IF(D102=List!$A$13,List!$B$13,IF(D102=List!$A$14,List!$B$14,IF(D102=List!$A$15,List!$B$15,IF(D102=List!$A$16,List!$B$16,IF(D102=List!$A$17,List!$B$17,0))))))))))))))))</f>
        <v>0</v>
      </c>
      <c r="B102" s="10" t="str">
        <f t="shared" si="3"/>
        <v>0</v>
      </c>
      <c r="C102" s="55"/>
      <c r="D102" s="39"/>
      <c r="E102" s="39"/>
      <c r="F102" s="39"/>
      <c r="G102" s="39"/>
      <c r="H102" s="8">
        <f t="shared" si="4"/>
        <v>0</v>
      </c>
      <c r="I102" s="39" t="s">
        <v>164</v>
      </c>
    </row>
    <row r="103" spans="1:9" x14ac:dyDescent="0.35">
      <c r="A103" s="2">
        <f>IF(D103=List!$A$2,List!$B$2,IF(D103=List!$A$3,List!$B$3,IF(D103=List!$A$4,List!$B$4,IF(D103=List!$A$5,List!$B$5,IF(D103=List!$A$6,List!$B$6,IF(D103=List!$A$7,List!$B$7,IF(D103=List!$A$8,List!$B$8,IF(D103=List!$A$9,List!$B$9,IF(D103=List!$A$10,List!$B$10,IF(D103=List!$A$11,List!$B$11,IF(D103=List!$A$12,List!$B$12,IF(D103=List!$A$13,List!$B$13,IF(D103=List!$A$14,List!$B$14,IF(D103=List!$A$15,List!$B$15,IF(D103=List!$A$16,List!$B$16,IF(D103=List!$A$17,List!$B$17,0))))))))))))))))</f>
        <v>0</v>
      </c>
      <c r="B103" s="10" t="str">
        <f t="shared" si="3"/>
        <v>0</v>
      </c>
      <c r="C103" s="55"/>
      <c r="D103" s="39"/>
      <c r="E103" s="39"/>
      <c r="F103" s="39"/>
      <c r="G103" s="39"/>
      <c r="H103" s="8">
        <f t="shared" si="4"/>
        <v>0</v>
      </c>
      <c r="I103" s="39" t="s">
        <v>164</v>
      </c>
    </row>
    <row r="104" spans="1:9" x14ac:dyDescent="0.35">
      <c r="A104" s="2">
        <f>IF(D104=List!$A$2,List!$B$2,IF(D104=List!$A$3,List!$B$3,IF(D104=List!$A$4,List!$B$4,IF(D104=List!$A$5,List!$B$5,IF(D104=List!$A$6,List!$B$6,IF(D104=List!$A$7,List!$B$7,IF(D104=List!$A$8,List!$B$8,IF(D104=List!$A$9,List!$B$9,IF(D104=List!$A$10,List!$B$10,IF(D104=List!$A$11,List!$B$11,IF(D104=List!$A$12,List!$B$12,IF(D104=List!$A$13,List!$B$13,IF(D104=List!$A$14,List!$B$14,IF(D104=List!$A$15,List!$B$15,IF(D104=List!$A$16,List!$B$16,IF(D104=List!$A$17,List!$B$17,0))))))))))))))))</f>
        <v>0</v>
      </c>
      <c r="B104" s="10" t="str">
        <f t="shared" si="3"/>
        <v>0</v>
      </c>
      <c r="C104" s="55"/>
      <c r="D104" s="39"/>
      <c r="E104" s="39"/>
      <c r="F104" s="39"/>
      <c r="G104" s="39"/>
      <c r="H104" s="8">
        <f t="shared" si="4"/>
        <v>0</v>
      </c>
      <c r="I104" s="39" t="s">
        <v>164</v>
      </c>
    </row>
    <row r="105" spans="1:9" x14ac:dyDescent="0.35">
      <c r="A105" s="2">
        <f>IF(D105=List!$A$2,List!$B$2,IF(D105=List!$A$3,List!$B$3,IF(D105=List!$A$4,List!$B$4,IF(D105=List!$A$5,List!$B$5,IF(D105=List!$A$6,List!$B$6,IF(D105=List!$A$7,List!$B$7,IF(D105=List!$A$8,List!$B$8,IF(D105=List!$A$9,List!$B$9,IF(D105=List!$A$10,List!$B$10,IF(D105=List!$A$11,List!$B$11,IF(D105=List!$A$12,List!$B$12,IF(D105=List!$A$13,List!$B$13,IF(D105=List!$A$14,List!$B$14,IF(D105=List!$A$15,List!$B$15,IF(D105=List!$A$16,List!$B$16,IF(D105=List!$A$17,List!$B$17,0))))))))))))))))</f>
        <v>0</v>
      </c>
      <c r="B105" s="10" t="str">
        <f t="shared" si="3"/>
        <v>0</v>
      </c>
      <c r="C105" s="55"/>
      <c r="D105" s="39"/>
      <c r="E105" s="39"/>
      <c r="F105" s="39"/>
      <c r="G105" s="39"/>
      <c r="H105" s="8">
        <f t="shared" si="4"/>
        <v>0</v>
      </c>
      <c r="I105" s="39" t="s">
        <v>164</v>
      </c>
    </row>
    <row r="106" spans="1:9" x14ac:dyDescent="0.35">
      <c r="A106" s="2">
        <f>IF(D106=List!$A$2,List!$B$2,IF(D106=List!$A$3,List!$B$3,IF(D106=List!$A$4,List!$B$4,IF(D106=List!$A$5,List!$B$5,IF(D106=List!$A$6,List!$B$6,IF(D106=List!$A$7,List!$B$7,IF(D106=List!$A$8,List!$B$8,IF(D106=List!$A$9,List!$B$9,IF(D106=List!$A$10,List!$B$10,IF(D106=List!$A$11,List!$B$11,IF(D106=List!$A$12,List!$B$12,IF(D106=List!$A$13,List!$B$13,IF(D106=List!$A$14,List!$B$14,IF(D106=List!$A$15,List!$B$15,IF(D106=List!$A$16,List!$B$16,IF(D106=List!$A$17,List!$B$17,0))))))))))))))))</f>
        <v>0</v>
      </c>
      <c r="B106" s="10" t="str">
        <f t="shared" si="3"/>
        <v>0</v>
      </c>
      <c r="C106" s="55"/>
      <c r="D106" s="39"/>
      <c r="E106" s="39"/>
      <c r="F106" s="39"/>
      <c r="G106" s="39"/>
      <c r="H106" s="8">
        <f t="shared" si="4"/>
        <v>0</v>
      </c>
      <c r="I106" s="39" t="s">
        <v>164</v>
      </c>
    </row>
    <row r="107" spans="1:9" x14ac:dyDescent="0.35">
      <c r="A107" s="2">
        <f>IF(D107=List!$A$2,List!$B$2,IF(D107=List!$A$3,List!$B$3,IF(D107=List!$A$4,List!$B$4,IF(D107=List!$A$5,List!$B$5,IF(D107=List!$A$6,List!$B$6,IF(D107=List!$A$7,List!$B$7,IF(D107=List!$A$8,List!$B$8,IF(D107=List!$A$9,List!$B$9,IF(D107=List!$A$10,List!$B$10,IF(D107=List!$A$11,List!$B$11,IF(D107=List!$A$12,List!$B$12,IF(D107=List!$A$13,List!$B$13,IF(D107=List!$A$14,List!$B$14,IF(D107=List!$A$15,List!$B$15,IF(D107=List!$A$16,List!$B$16,IF(D107=List!$A$17,List!$B$17,0))))))))))))))))</f>
        <v>0</v>
      </c>
      <c r="B107" s="10" t="str">
        <f t="shared" si="3"/>
        <v>0</v>
      </c>
      <c r="C107" s="55"/>
      <c r="D107" s="39"/>
      <c r="E107" s="39"/>
      <c r="F107" s="39"/>
      <c r="G107" s="39"/>
      <c r="H107" s="8">
        <f t="shared" si="4"/>
        <v>0</v>
      </c>
      <c r="I107" s="39" t="s">
        <v>164</v>
      </c>
    </row>
    <row r="108" spans="1:9" x14ac:dyDescent="0.35">
      <c r="A108" s="2">
        <f>IF(D108=List!$A$2,List!$B$2,IF(D108=List!$A$3,List!$B$3,IF(D108=List!$A$4,List!$B$4,IF(D108=List!$A$5,List!$B$5,IF(D108=List!$A$6,List!$B$6,IF(D108=List!$A$7,List!$B$7,IF(D108=List!$A$8,List!$B$8,IF(D108=List!$A$9,List!$B$9,IF(D108=List!$A$10,List!$B$10,IF(D108=List!$A$11,List!$B$11,IF(D108=List!$A$12,List!$B$12,IF(D108=List!$A$13,List!$B$13,IF(D108=List!$A$14,List!$B$14,IF(D108=List!$A$15,List!$B$15,IF(D108=List!$A$16,List!$B$16,IF(D108=List!$A$17,List!$B$17,0))))))))))))))))</f>
        <v>0</v>
      </c>
      <c r="B108" s="10" t="str">
        <f t="shared" si="3"/>
        <v>0</v>
      </c>
      <c r="C108" s="55"/>
      <c r="D108" s="39"/>
      <c r="E108" s="39"/>
      <c r="F108" s="39"/>
      <c r="G108" s="39"/>
      <c r="H108" s="8">
        <f t="shared" si="4"/>
        <v>0</v>
      </c>
      <c r="I108" s="39" t="s">
        <v>164</v>
      </c>
    </row>
    <row r="109" spans="1:9" x14ac:dyDescent="0.35">
      <c r="A109" s="2">
        <f>IF(D109=List!$A$2,List!$B$2,IF(D109=List!$A$3,List!$B$3,IF(D109=List!$A$4,List!$B$4,IF(D109=List!$A$5,List!$B$5,IF(D109=List!$A$6,List!$B$6,IF(D109=List!$A$7,List!$B$7,IF(D109=List!$A$8,List!$B$8,IF(D109=List!$A$9,List!$B$9,IF(D109=List!$A$10,List!$B$10,IF(D109=List!$A$11,List!$B$11,IF(D109=List!$A$12,List!$B$12,IF(D109=List!$A$13,List!$B$13,IF(D109=List!$A$14,List!$B$14,IF(D109=List!$A$15,List!$B$15,IF(D109=List!$A$16,List!$B$16,IF(D109=List!$A$17,List!$B$17,0))))))))))))))))</f>
        <v>0</v>
      </c>
      <c r="B109" s="10" t="str">
        <f t="shared" si="3"/>
        <v>0</v>
      </c>
      <c r="C109" s="55"/>
      <c r="D109" s="39"/>
      <c r="E109" s="39"/>
      <c r="F109" s="39"/>
      <c r="G109" s="39"/>
      <c r="H109" s="8">
        <f t="shared" si="4"/>
        <v>0</v>
      </c>
      <c r="I109" s="39" t="s">
        <v>164</v>
      </c>
    </row>
    <row r="110" spans="1:9" x14ac:dyDescent="0.35">
      <c r="A110" s="2">
        <f>IF(D110=List!$A$2,List!$B$2,IF(D110=List!$A$3,List!$B$3,IF(D110=List!$A$4,List!$B$4,IF(D110=List!$A$5,List!$B$5,IF(D110=List!$A$6,List!$B$6,IF(D110=List!$A$7,List!$B$7,IF(D110=List!$A$8,List!$B$8,IF(D110=List!$A$9,List!$B$9,IF(D110=List!$A$10,List!$B$10,IF(D110=List!$A$11,List!$B$11,IF(D110=List!$A$12,List!$B$12,IF(D110=List!$A$13,List!$B$13,IF(D110=List!$A$14,List!$B$14,IF(D110=List!$A$15,List!$B$15,IF(D110=List!$A$16,List!$B$16,IF(D110=List!$A$17,List!$B$17,0))))))))))))))))</f>
        <v>0</v>
      </c>
      <c r="B110" s="10" t="str">
        <f t="shared" si="3"/>
        <v>0</v>
      </c>
      <c r="C110" s="55"/>
      <c r="D110" s="39"/>
      <c r="E110" s="39"/>
      <c r="F110" s="39"/>
      <c r="G110" s="39"/>
      <c r="H110" s="8">
        <f t="shared" si="4"/>
        <v>0</v>
      </c>
      <c r="I110" s="39" t="s">
        <v>164</v>
      </c>
    </row>
    <row r="111" spans="1:9" x14ac:dyDescent="0.35">
      <c r="A111" s="2">
        <f>IF(D111=List!$A$2,List!$B$2,IF(D111=List!$A$3,List!$B$3,IF(D111=List!$A$4,List!$B$4,IF(D111=List!$A$5,List!$B$5,IF(D111=List!$A$6,List!$B$6,IF(D111=List!$A$7,List!$B$7,IF(D111=List!$A$8,List!$B$8,IF(D111=List!$A$9,List!$B$9,IF(D111=List!$A$10,List!$B$10,IF(D111=List!$A$11,List!$B$11,IF(D111=List!$A$12,List!$B$12,IF(D111=List!$A$13,List!$B$13,IF(D111=List!$A$14,List!$B$14,IF(D111=List!$A$15,List!$B$15,IF(D111=List!$A$16,List!$B$16,IF(D111=List!$A$17,List!$B$17,0))))))))))))))))</f>
        <v>0</v>
      </c>
      <c r="B111" s="10" t="str">
        <f t="shared" si="3"/>
        <v>0</v>
      </c>
      <c r="C111" s="55"/>
      <c r="D111" s="39"/>
      <c r="E111" s="39"/>
      <c r="F111" s="39"/>
      <c r="G111" s="39"/>
      <c r="H111" s="8">
        <f t="shared" si="4"/>
        <v>0</v>
      </c>
      <c r="I111" s="39" t="s">
        <v>164</v>
      </c>
    </row>
    <row r="112" spans="1:9" x14ac:dyDescent="0.35">
      <c r="A112" s="2">
        <f>IF(D112=List!$A$2,List!$B$2,IF(D112=List!$A$3,List!$B$3,IF(D112=List!$A$4,List!$B$4,IF(D112=List!$A$5,List!$B$5,IF(D112=List!$A$6,List!$B$6,IF(D112=List!$A$7,List!$B$7,IF(D112=List!$A$8,List!$B$8,IF(D112=List!$A$9,List!$B$9,IF(D112=List!$A$10,List!$B$10,IF(D112=List!$A$11,List!$B$11,IF(D112=List!$A$12,List!$B$12,IF(D112=List!$A$13,List!$B$13,IF(D112=List!$A$14,List!$B$14,IF(D112=List!$A$15,List!$B$15,IF(D112=List!$A$16,List!$B$16,IF(D112=List!$A$17,List!$B$17,0))))))))))))))))</f>
        <v>0</v>
      </c>
      <c r="B112" s="10" t="str">
        <f t="shared" si="3"/>
        <v>0</v>
      </c>
      <c r="C112" s="55"/>
      <c r="D112" s="39"/>
      <c r="E112" s="39"/>
      <c r="F112" s="39"/>
      <c r="G112" s="39"/>
      <c r="H112" s="8">
        <f t="shared" si="4"/>
        <v>0</v>
      </c>
      <c r="I112" s="39" t="s">
        <v>164</v>
      </c>
    </row>
    <row r="113" spans="1:9" x14ac:dyDescent="0.35">
      <c r="A113" s="2">
        <f>IF(D113=List!$A$2,List!$B$2,IF(D113=List!$A$3,List!$B$3,IF(D113=List!$A$4,List!$B$4,IF(D113=List!$A$5,List!$B$5,IF(D113=List!$A$6,List!$B$6,IF(D113=List!$A$7,List!$B$7,IF(D113=List!$A$8,List!$B$8,IF(D113=List!$A$9,List!$B$9,IF(D113=List!$A$10,List!$B$10,IF(D113=List!$A$11,List!$B$11,IF(D113=List!$A$12,List!$B$12,IF(D113=List!$A$13,List!$B$13,IF(D113=List!$A$14,List!$B$14,IF(D113=List!$A$15,List!$B$15,IF(D113=List!$A$16,List!$B$16,IF(D113=List!$A$17,List!$B$17,0))))))))))))))))</f>
        <v>0</v>
      </c>
      <c r="B113" s="10" t="str">
        <f t="shared" si="3"/>
        <v>0</v>
      </c>
      <c r="C113" s="55"/>
      <c r="D113" s="39"/>
      <c r="E113" s="39"/>
      <c r="F113" s="39"/>
      <c r="G113" s="39"/>
      <c r="H113" s="8">
        <f t="shared" si="4"/>
        <v>0</v>
      </c>
      <c r="I113" s="39" t="s">
        <v>164</v>
      </c>
    </row>
    <row r="114" spans="1:9" x14ac:dyDescent="0.35">
      <c r="A114" s="2">
        <f>IF(D114=List!$A$2,List!$B$2,IF(D114=List!$A$3,List!$B$3,IF(D114=List!$A$4,List!$B$4,IF(D114=List!$A$5,List!$B$5,IF(D114=List!$A$6,List!$B$6,IF(D114=List!$A$7,List!$B$7,IF(D114=List!$A$8,List!$B$8,IF(D114=List!$A$9,List!$B$9,IF(D114=List!$A$10,List!$B$10,IF(D114=List!$A$11,List!$B$11,IF(D114=List!$A$12,List!$B$12,IF(D114=List!$A$13,List!$B$13,IF(D114=List!$A$14,List!$B$14,IF(D114=List!$A$15,List!$B$15,IF(D114=List!$A$16,List!$B$16,IF(D114=List!$A$17,List!$B$17,0))))))))))))))))</f>
        <v>0</v>
      </c>
      <c r="B114" s="10" t="str">
        <f t="shared" si="3"/>
        <v>0</v>
      </c>
      <c r="C114" s="55"/>
      <c r="D114" s="39"/>
      <c r="E114" s="39"/>
      <c r="F114" s="39"/>
      <c r="G114" s="39"/>
      <c r="H114" s="8">
        <f t="shared" si="4"/>
        <v>0</v>
      </c>
      <c r="I114" s="39" t="s">
        <v>164</v>
      </c>
    </row>
    <row r="115" spans="1:9" x14ac:dyDescent="0.35">
      <c r="A115" s="2">
        <f>IF(D115=List!$A$2,List!$B$2,IF(D115=List!$A$3,List!$B$3,IF(D115=List!$A$4,List!$B$4,IF(D115=List!$A$5,List!$B$5,IF(D115=List!$A$6,List!$B$6,IF(D115=List!$A$7,List!$B$7,IF(D115=List!$A$8,List!$B$8,IF(D115=List!$A$9,List!$B$9,IF(D115=List!$A$10,List!$B$10,IF(D115=List!$A$11,List!$B$11,IF(D115=List!$A$12,List!$B$12,IF(D115=List!$A$13,List!$B$13,IF(D115=List!$A$14,List!$B$14,IF(D115=List!$A$15,List!$B$15,IF(D115=List!$A$16,List!$B$16,IF(D115=List!$A$17,List!$B$17,0))))))))))))))))</f>
        <v>0</v>
      </c>
      <c r="B115" s="10" t="str">
        <f t="shared" si="3"/>
        <v>0</v>
      </c>
      <c r="C115" s="55"/>
      <c r="D115" s="39"/>
      <c r="E115" s="39"/>
      <c r="F115" s="39"/>
      <c r="G115" s="39"/>
      <c r="H115" s="8">
        <f t="shared" si="4"/>
        <v>0</v>
      </c>
      <c r="I115" s="39" t="s">
        <v>164</v>
      </c>
    </row>
    <row r="116" spans="1:9" x14ac:dyDescent="0.35">
      <c r="A116" s="2">
        <f>IF(D116=List!$A$2,List!$B$2,IF(D116=List!$A$3,List!$B$3,IF(D116=List!$A$4,List!$B$4,IF(D116=List!$A$5,List!$B$5,IF(D116=List!$A$6,List!$B$6,IF(D116=List!$A$7,List!$B$7,IF(D116=List!$A$8,List!$B$8,IF(D116=List!$A$9,List!$B$9,IF(D116=List!$A$10,List!$B$10,IF(D116=List!$A$11,List!$B$11,IF(D116=List!$A$12,List!$B$12,IF(D116=List!$A$13,List!$B$13,IF(D116=List!$A$14,List!$B$14,IF(D116=List!$A$15,List!$B$15,IF(D116=List!$A$16,List!$B$16,IF(D116=List!$A$17,List!$B$17,0))))))))))))))))</f>
        <v>0</v>
      </c>
      <c r="B116" s="10" t="str">
        <f t="shared" si="3"/>
        <v>0</v>
      </c>
      <c r="C116" s="55"/>
      <c r="D116" s="39"/>
      <c r="E116" s="39"/>
      <c r="F116" s="39"/>
      <c r="G116" s="39"/>
      <c r="H116" s="8">
        <f t="shared" si="4"/>
        <v>0</v>
      </c>
      <c r="I116" s="39" t="s">
        <v>164</v>
      </c>
    </row>
    <row r="117" spans="1:9" x14ac:dyDescent="0.35">
      <c r="A117" s="2">
        <f>IF(D117=List!$A$2,List!$B$2,IF(D117=List!$A$3,List!$B$3,IF(D117=List!$A$4,List!$B$4,IF(D117=List!$A$5,List!$B$5,IF(D117=List!$A$6,List!$B$6,IF(D117=List!$A$7,List!$B$7,IF(D117=List!$A$8,List!$B$8,IF(D117=List!$A$9,List!$B$9,IF(D117=List!$A$10,List!$B$10,IF(D117=List!$A$11,List!$B$11,IF(D117=List!$A$12,List!$B$12,IF(D117=List!$A$13,List!$B$13,IF(D117=List!$A$14,List!$B$14,IF(D117=List!$A$15,List!$B$15,IF(D117=List!$A$16,List!$B$16,IF(D117=List!$A$17,List!$B$17,0))))))))))))))))</f>
        <v>0</v>
      </c>
      <c r="B117" s="10" t="str">
        <f t="shared" si="3"/>
        <v>0</v>
      </c>
      <c r="C117" s="55"/>
      <c r="D117" s="39"/>
      <c r="E117" s="39"/>
      <c r="F117" s="39"/>
      <c r="G117" s="39"/>
      <c r="H117" s="8">
        <f t="shared" si="4"/>
        <v>0</v>
      </c>
      <c r="I117" s="39" t="s">
        <v>164</v>
      </c>
    </row>
    <row r="118" spans="1:9" x14ac:dyDescent="0.35">
      <c r="A118" s="2">
        <f>IF(D118=List!$A$2,List!$B$2,IF(D118=List!$A$3,List!$B$3,IF(D118=List!$A$4,List!$B$4,IF(D118=List!$A$5,List!$B$5,IF(D118=List!$A$6,List!$B$6,IF(D118=List!$A$7,List!$B$7,IF(D118=List!$A$8,List!$B$8,IF(D118=List!$A$9,List!$B$9,IF(D118=List!$A$10,List!$B$10,IF(D118=List!$A$11,List!$B$11,IF(D118=List!$A$12,List!$B$12,IF(D118=List!$A$13,List!$B$13,IF(D118=List!$A$14,List!$B$14,IF(D118=List!$A$15,List!$B$15,IF(D118=List!$A$16,List!$B$16,IF(D118=List!$A$17,List!$B$17,0))))))))))))))))</f>
        <v>0</v>
      </c>
      <c r="B118" s="10" t="str">
        <f t="shared" si="3"/>
        <v>0</v>
      </c>
      <c r="C118" s="55"/>
      <c r="D118" s="39"/>
      <c r="E118" s="39"/>
      <c r="F118" s="39"/>
      <c r="G118" s="39"/>
      <c r="H118" s="8">
        <f t="shared" si="4"/>
        <v>0</v>
      </c>
      <c r="I118" s="39" t="s">
        <v>164</v>
      </c>
    </row>
    <row r="119" spans="1:9" x14ac:dyDescent="0.35">
      <c r="A119" s="2">
        <f>IF(D119=List!$A$2,List!$B$2,IF(D119=List!$A$3,List!$B$3,IF(D119=List!$A$4,List!$B$4,IF(D119=List!$A$5,List!$B$5,IF(D119=List!$A$6,List!$B$6,IF(D119=List!$A$7,List!$B$7,IF(D119=List!$A$8,List!$B$8,IF(D119=List!$A$9,List!$B$9,IF(D119=List!$A$10,List!$B$10,IF(D119=List!$A$11,List!$B$11,IF(D119=List!$A$12,List!$B$12,IF(D119=List!$A$13,List!$B$13,IF(D119=List!$A$14,List!$B$14,IF(D119=List!$A$15,List!$B$15,IF(D119=List!$A$16,List!$B$16,IF(D119=List!$A$17,List!$B$17,0))))))))))))))))</f>
        <v>0</v>
      </c>
      <c r="B119" s="10" t="str">
        <f t="shared" si="3"/>
        <v>0</v>
      </c>
      <c r="C119" s="55"/>
      <c r="D119" s="39"/>
      <c r="E119" s="39"/>
      <c r="F119" s="39"/>
      <c r="G119" s="39"/>
      <c r="H119" s="8">
        <f t="shared" si="4"/>
        <v>0</v>
      </c>
      <c r="I119" s="39" t="s">
        <v>164</v>
      </c>
    </row>
    <row r="120" spans="1:9" x14ac:dyDescent="0.35">
      <c r="A120" s="2">
        <f>IF(D120=List!$A$2,List!$B$2,IF(D120=List!$A$3,List!$B$3,IF(D120=List!$A$4,List!$B$4,IF(D120=List!$A$5,List!$B$5,IF(D120=List!$A$6,List!$B$6,IF(D120=List!$A$7,List!$B$7,IF(D120=List!$A$8,List!$B$8,IF(D120=List!$A$9,List!$B$9,IF(D120=List!$A$10,List!$B$10,IF(D120=List!$A$11,List!$B$11,IF(D120=List!$A$12,List!$B$12,IF(D120=List!$A$13,List!$B$13,IF(D120=List!$A$14,List!$B$14,IF(D120=List!$A$15,List!$B$15,IF(D120=List!$A$16,List!$B$16,IF(D120=List!$A$17,List!$B$17,0))))))))))))))))</f>
        <v>0</v>
      </c>
      <c r="B120" s="10" t="str">
        <f t="shared" si="3"/>
        <v>0</v>
      </c>
      <c r="C120" s="55"/>
      <c r="D120" s="39"/>
      <c r="E120" s="39"/>
      <c r="F120" s="39"/>
      <c r="G120" s="39"/>
      <c r="H120" s="8">
        <f t="shared" si="4"/>
        <v>0</v>
      </c>
      <c r="I120" s="39" t="s">
        <v>164</v>
      </c>
    </row>
    <row r="121" spans="1:9" x14ac:dyDescent="0.35">
      <c r="A121" s="2">
        <f>IF(D121=List!$A$2,List!$B$2,IF(D121=List!$A$3,List!$B$3,IF(D121=List!$A$4,List!$B$4,IF(D121=List!$A$5,List!$B$5,IF(D121=List!$A$6,List!$B$6,IF(D121=List!$A$7,List!$B$7,IF(D121=List!$A$8,List!$B$8,IF(D121=List!$A$9,List!$B$9,IF(D121=List!$A$10,List!$B$10,IF(D121=List!$A$11,List!$B$11,IF(D121=List!$A$12,List!$B$12,IF(D121=List!$A$13,List!$B$13,IF(D121=List!$A$14,List!$B$14,IF(D121=List!$A$15,List!$B$15,IF(D121=List!$A$16,List!$B$16,IF(D121=List!$A$17,List!$B$17,0))))))))))))))))</f>
        <v>0</v>
      </c>
      <c r="B121" s="10" t="str">
        <f t="shared" si="3"/>
        <v>0</v>
      </c>
      <c r="C121" s="55"/>
      <c r="D121" s="39"/>
      <c r="E121" s="39"/>
      <c r="F121" s="39"/>
      <c r="G121" s="39"/>
      <c r="H121" s="8">
        <f t="shared" si="4"/>
        <v>0</v>
      </c>
      <c r="I121" s="39" t="s">
        <v>164</v>
      </c>
    </row>
    <row r="122" spans="1:9" x14ac:dyDescent="0.35">
      <c r="A122" s="2">
        <f>IF(D122=List!$A$2,List!$B$2,IF(D122=List!$A$3,List!$B$3,IF(D122=List!$A$4,List!$B$4,IF(D122=List!$A$5,List!$B$5,IF(D122=List!$A$6,List!$B$6,IF(D122=List!$A$7,List!$B$7,IF(D122=List!$A$8,List!$B$8,IF(D122=List!$A$9,List!$B$9,IF(D122=List!$A$10,List!$B$10,IF(D122=List!$A$11,List!$B$11,IF(D122=List!$A$12,List!$B$12,IF(D122=List!$A$13,List!$B$13,IF(D122=List!$A$14,List!$B$14,IF(D122=List!$A$15,List!$B$15,IF(D122=List!$A$16,List!$B$16,IF(D122=List!$A$17,List!$B$17,0))))))))))))))))</f>
        <v>0</v>
      </c>
      <c r="B122" s="10" t="str">
        <f t="shared" si="3"/>
        <v>0</v>
      </c>
      <c r="C122" s="55"/>
      <c r="D122" s="39"/>
      <c r="E122" s="39"/>
      <c r="F122" s="39"/>
      <c r="G122" s="39"/>
      <c r="H122" s="8">
        <f t="shared" si="4"/>
        <v>0</v>
      </c>
      <c r="I122" s="39" t="s">
        <v>164</v>
      </c>
    </row>
    <row r="123" spans="1:9" x14ac:dyDescent="0.35">
      <c r="A123" s="2">
        <f>IF(D123=List!$A$2,List!$B$2,IF(D123=List!$A$3,List!$B$3,IF(D123=List!$A$4,List!$B$4,IF(D123=List!$A$5,List!$B$5,IF(D123=List!$A$6,List!$B$6,IF(D123=List!$A$7,List!$B$7,IF(D123=List!$A$8,List!$B$8,IF(D123=List!$A$9,List!$B$9,IF(D123=List!$A$10,List!$B$10,IF(D123=List!$A$11,List!$B$11,IF(D123=List!$A$12,List!$B$12,IF(D123=List!$A$13,List!$B$13,IF(D123=List!$A$14,List!$B$14,IF(D123=List!$A$15,List!$B$15,IF(D123=List!$A$16,List!$B$16,IF(D123=List!$A$17,List!$B$17,0))))))))))))))))</f>
        <v>0</v>
      </c>
      <c r="B123" s="10" t="str">
        <f t="shared" si="3"/>
        <v>0</v>
      </c>
      <c r="C123" s="55"/>
      <c r="D123" s="39"/>
      <c r="E123" s="39"/>
      <c r="F123" s="39"/>
      <c r="G123" s="39"/>
      <c r="H123" s="8">
        <f t="shared" si="4"/>
        <v>0</v>
      </c>
      <c r="I123" s="39"/>
    </row>
    <row r="124" spans="1:9" x14ac:dyDescent="0.35">
      <c r="A124" s="2">
        <f>IF(D124=List!$A$2,List!$B$2,IF(D124=List!$A$3,List!$B$3,IF(D124=List!$A$4,List!$B$4,IF(D124=List!$A$5,List!$B$5,IF(D124=List!$A$6,List!$B$6,IF(D124=List!$A$7,List!$B$7,IF(D124=List!$A$8,List!$B$8,IF(D124=List!$A$9,List!$B$9,IF(D124=List!$A$10,List!$B$10,IF(D124=List!$A$11,List!$B$11,IF(D124=List!$A$12,List!$B$12,IF(D124=List!$A$13,List!$B$13,IF(D124=List!$A$14,List!$B$14,IF(D124=List!$A$15,List!$B$15,IF(D124=List!$A$16,List!$B$16,IF(D124=List!$A$17,List!$B$17,0))))))))))))))))</f>
        <v>0</v>
      </c>
      <c r="B124" s="10" t="str">
        <f t="shared" si="3"/>
        <v>0</v>
      </c>
      <c r="C124" s="55"/>
      <c r="D124" s="39"/>
      <c r="E124" s="39"/>
      <c r="F124" s="39"/>
      <c r="G124" s="39"/>
      <c r="H124" s="8">
        <f t="shared" si="4"/>
        <v>0</v>
      </c>
      <c r="I124" s="39"/>
    </row>
    <row r="125" spans="1:9" x14ac:dyDescent="0.35">
      <c r="A125" s="2">
        <f>IF(D125=List!$A$2,List!$B$2,IF(D125=List!$A$3,List!$B$3,IF(D125=List!$A$4,List!$B$4,IF(D125=List!$A$5,List!$B$5,IF(D125=List!$A$6,List!$B$6,IF(D125=List!$A$7,List!$B$7,IF(D125=List!$A$8,List!$B$8,IF(D125=List!$A$9,List!$B$9,IF(D125=List!$A$10,List!$B$10,IF(D125=List!$A$11,List!$B$11,IF(D125=List!$A$12,List!$B$12,IF(D125=List!$A$13,List!$B$13,IF(D125=List!$A$14,List!$B$14,IF(D125=List!$A$15,List!$B$15,IF(D125=List!$A$16,List!$B$16,IF(D125=List!$A$17,List!$B$17,0))))))))))))))))</f>
        <v>0</v>
      </c>
      <c r="B125" s="10" t="str">
        <f t="shared" si="3"/>
        <v>0</v>
      </c>
      <c r="C125" s="55"/>
      <c r="D125" s="39"/>
      <c r="E125" s="39"/>
      <c r="F125" s="39"/>
      <c r="G125" s="39"/>
      <c r="H125" s="8">
        <f t="shared" si="4"/>
        <v>0</v>
      </c>
      <c r="I125" s="39"/>
    </row>
    <row r="126" spans="1:9" x14ac:dyDescent="0.35">
      <c r="A126" s="2">
        <f>IF(D126=List!$A$2,List!$B$2,IF(D126=List!$A$3,List!$B$3,IF(D126=List!$A$4,List!$B$4,IF(D126=List!$A$5,List!$B$5,IF(D126=List!$A$6,List!$B$6,IF(D126=List!$A$7,List!$B$7,IF(D126=List!$A$8,List!$B$8,IF(D126=List!$A$9,List!$B$9,IF(D126=List!$A$10,List!$B$10,IF(D126=List!$A$11,List!$B$11,IF(D126=List!$A$12,List!$B$12,IF(D126=List!$A$13,List!$B$13,IF(D126=List!$A$14,List!$B$14,IF(D126=List!$A$15,List!$B$15,IF(D126=List!$A$16,List!$B$16,IF(D126=List!$A$17,List!$B$17,0))))))))))))))))</f>
        <v>0</v>
      </c>
      <c r="B126" s="10" t="str">
        <f t="shared" si="3"/>
        <v>0</v>
      </c>
      <c r="C126" s="55"/>
      <c r="D126" s="39"/>
      <c r="E126" s="39"/>
      <c r="F126" s="39"/>
      <c r="G126" s="39"/>
      <c r="H126" s="8">
        <f t="shared" si="4"/>
        <v>0</v>
      </c>
      <c r="I126" s="39"/>
    </row>
    <row r="127" spans="1:9" x14ac:dyDescent="0.35">
      <c r="A127" s="2">
        <f>IF(D127=List!$A$2,List!$B$2,IF(D127=List!$A$3,List!$B$3,IF(D127=List!$A$4,List!$B$4,IF(D127=List!$A$5,List!$B$5,IF(D127=List!$A$6,List!$B$6,IF(D127=List!$A$7,List!$B$7,IF(D127=List!$A$8,List!$B$8,IF(D127=List!$A$9,List!$B$9,IF(D127=List!$A$10,List!$B$10,IF(D127=List!$A$11,List!$B$11,IF(D127=List!$A$12,List!$B$12,IF(D127=List!$A$13,List!$B$13,IF(D127=List!$A$14,List!$B$14,IF(D127=List!$A$15,List!$B$15,IF(D127=List!$A$16,List!$B$16,IF(D127=List!$A$17,List!$B$17,0))))))))))))))))</f>
        <v>0</v>
      </c>
      <c r="B127" s="10" t="str">
        <f t="shared" si="3"/>
        <v>0</v>
      </c>
      <c r="C127" s="55"/>
      <c r="D127" s="39"/>
      <c r="E127" s="39"/>
      <c r="F127" s="39"/>
      <c r="G127" s="39"/>
      <c r="H127" s="8">
        <f t="shared" si="4"/>
        <v>0</v>
      </c>
      <c r="I127" s="39"/>
    </row>
    <row r="128" spans="1:9" x14ac:dyDescent="0.35">
      <c r="A128" s="2">
        <f>IF(D128=List!$A$2,List!$B$2,IF(D128=List!$A$3,List!$B$3,IF(D128=List!$A$4,List!$B$4,IF(D128=List!$A$5,List!$B$5,IF(D128=List!$A$6,List!$B$6,IF(D128=List!$A$7,List!$B$7,IF(D128=List!$A$8,List!$B$8,IF(D128=List!$A$9,List!$B$9,IF(D128=List!$A$10,List!$B$10,IF(D128=List!$A$11,List!$B$11,IF(D128=List!$A$12,List!$B$12,IF(D128=List!$A$13,List!$B$13,IF(D128=List!$A$14,List!$B$14,IF(D128=List!$A$15,List!$B$15,IF(D128=List!$A$16,List!$B$16,IF(D128=List!$A$17,List!$B$17,0))))))))))))))))</f>
        <v>0</v>
      </c>
      <c r="B128" s="10" t="str">
        <f t="shared" si="3"/>
        <v>0</v>
      </c>
      <c r="C128" s="55"/>
      <c r="D128" s="39"/>
      <c r="E128" s="39"/>
      <c r="F128" s="39"/>
      <c r="G128" s="39"/>
      <c r="H128" s="8">
        <f t="shared" si="4"/>
        <v>0</v>
      </c>
      <c r="I128" s="39"/>
    </row>
    <row r="129" spans="1:9" x14ac:dyDescent="0.35">
      <c r="A129" s="2">
        <f>IF(D129=List!$A$2,List!$B$2,IF(D129=List!$A$3,List!$B$3,IF(D129=List!$A$4,List!$B$4,IF(D129=List!$A$5,List!$B$5,IF(D129=List!$A$6,List!$B$6,IF(D129=List!$A$7,List!$B$7,IF(D129=List!$A$8,List!$B$8,IF(D129=List!$A$9,List!$B$9,IF(D129=List!$A$10,List!$B$10,IF(D129=List!$A$11,List!$B$11,IF(D129=List!$A$12,List!$B$12,IF(D129=List!$A$13,List!$B$13,IF(D129=List!$A$14,List!$B$14,IF(D129=List!$A$15,List!$B$15,IF(D129=List!$A$16,List!$B$16,IF(D129=List!$A$17,List!$B$17,0))))))))))))))))</f>
        <v>0</v>
      </c>
      <c r="B129" s="10" t="str">
        <f t="shared" si="3"/>
        <v>0</v>
      </c>
      <c r="C129" s="55"/>
      <c r="D129" s="39"/>
      <c r="E129" s="39"/>
      <c r="F129" s="39"/>
      <c r="G129" s="39"/>
      <c r="H129" s="8">
        <f t="shared" si="4"/>
        <v>0</v>
      </c>
      <c r="I129" s="39"/>
    </row>
    <row r="130" spans="1:9" x14ac:dyDescent="0.35">
      <c r="A130" s="2">
        <f>IF(D130=List!$A$2,List!$B$2,IF(D130=List!$A$3,List!$B$3,IF(D130=List!$A$4,List!$B$4,IF(D130=List!$A$5,List!$B$5,IF(D130=List!$A$6,List!$B$6,IF(D130=List!$A$7,List!$B$7,IF(D130=List!$A$8,List!$B$8,IF(D130=List!$A$9,List!$B$9,IF(D130=List!$A$10,List!$B$10,IF(D130=List!$A$11,List!$B$11,IF(D130=List!$A$12,List!$B$12,IF(D130=List!$A$13,List!$B$13,IF(D130=List!$A$14,List!$B$14,IF(D130=List!$A$15,List!$B$15,IF(D130=List!$A$16,List!$B$16,IF(D130=List!$A$17,List!$B$17,0))))))))))))))))</f>
        <v>0</v>
      </c>
      <c r="B130" s="10" t="str">
        <f t="shared" si="3"/>
        <v>0</v>
      </c>
      <c r="C130" s="55"/>
      <c r="D130" s="39"/>
      <c r="E130" s="39"/>
      <c r="F130" s="39"/>
      <c r="G130" s="39"/>
      <c r="H130" s="8">
        <f t="shared" si="4"/>
        <v>0</v>
      </c>
      <c r="I130" s="39"/>
    </row>
    <row r="131" spans="1:9" x14ac:dyDescent="0.35">
      <c r="A131" s="2">
        <f>IF(D131=List!$A$2,List!$B$2,IF(D131=List!$A$3,List!$B$3,IF(D131=List!$A$4,List!$B$4,IF(D131=List!$A$5,List!$B$5,IF(D131=List!$A$6,List!$B$6,IF(D131=List!$A$7,List!$B$7,IF(D131=List!$A$8,List!$B$8,IF(D131=List!$A$9,List!$B$9,IF(D131=List!$A$10,List!$B$10,IF(D131=List!$A$11,List!$B$11,IF(D131=List!$A$12,List!$B$12,IF(D131=List!$A$13,List!$B$13,IF(D131=List!$A$14,List!$B$14,IF(D131=List!$A$15,List!$B$15,IF(D131=List!$A$16,List!$B$16,IF(D131=List!$A$17,List!$B$17,0))))))))))))))))</f>
        <v>0</v>
      </c>
      <c r="B131" s="10" t="str">
        <f t="shared" si="3"/>
        <v>0</v>
      </c>
      <c r="C131" s="55"/>
      <c r="D131" s="39"/>
      <c r="E131" s="39"/>
      <c r="F131" s="39"/>
      <c r="G131" s="39"/>
      <c r="H131" s="8">
        <f t="shared" si="4"/>
        <v>0</v>
      </c>
      <c r="I131" s="39"/>
    </row>
    <row r="132" spans="1:9" x14ac:dyDescent="0.35">
      <c r="A132" s="2">
        <f>IF(D132=List!$A$2,List!$B$2,IF(D132=List!$A$3,List!$B$3,IF(D132=List!$A$4,List!$B$4,IF(D132=List!$A$5,List!$B$5,IF(D132=List!$A$6,List!$B$6,IF(D132=List!$A$7,List!$B$7,IF(D132=List!$A$8,List!$B$8,IF(D132=List!$A$9,List!$B$9,IF(D132=List!$A$10,List!$B$10,IF(D132=List!$A$11,List!$B$11,IF(D132=List!$A$12,List!$B$12,IF(D132=List!$A$13,List!$B$13,IF(D132=List!$A$14,List!$B$14,IF(D132=List!$A$15,List!$B$15,IF(D132=List!$A$16,List!$B$16,IF(D132=List!$A$17,List!$B$17,0))))))))))))))))</f>
        <v>0</v>
      </c>
      <c r="B132" s="10" t="str">
        <f t="shared" si="3"/>
        <v>0</v>
      </c>
      <c r="C132" s="55"/>
      <c r="D132" s="39"/>
      <c r="E132" s="39"/>
      <c r="F132" s="39"/>
      <c r="G132" s="39"/>
      <c r="H132" s="8">
        <f t="shared" si="4"/>
        <v>0</v>
      </c>
      <c r="I132" s="39"/>
    </row>
    <row r="133" spans="1:9" x14ac:dyDescent="0.35">
      <c r="A133" s="2">
        <f>IF(D133=List!$A$2,List!$B$2,IF(D133=List!$A$3,List!$B$3,IF(D133=List!$A$4,List!$B$4,IF(D133=List!$A$5,List!$B$5,IF(D133=List!$A$6,List!$B$6,IF(D133=List!$A$7,List!$B$7,IF(D133=List!$A$8,List!$B$8,IF(D133=List!$A$9,List!$B$9,IF(D133=List!$A$10,List!$B$10,IF(D133=List!$A$11,List!$B$11,IF(D133=List!$A$12,List!$B$12,IF(D133=List!$A$13,List!$B$13,IF(D133=List!$A$14,List!$B$14,IF(D133=List!$A$15,List!$B$15,IF(D133=List!$A$16,List!$B$16,IF(D133=List!$A$17,List!$B$17,0))))))))))))))))</f>
        <v>0</v>
      </c>
      <c r="B133" s="10" t="str">
        <f t="shared" si="3"/>
        <v>0</v>
      </c>
      <c r="C133" s="55"/>
      <c r="D133" s="39"/>
      <c r="E133" s="39"/>
      <c r="F133" s="39"/>
      <c r="G133" s="39"/>
      <c r="H133" s="8">
        <f t="shared" si="4"/>
        <v>0</v>
      </c>
      <c r="I133" s="39"/>
    </row>
    <row r="134" spans="1:9" x14ac:dyDescent="0.35">
      <c r="A134" s="2">
        <f>IF(D134=List!$A$2,List!$B$2,IF(D134=List!$A$3,List!$B$3,IF(D134=List!$A$4,List!$B$4,IF(D134=List!$A$5,List!$B$5,IF(D134=List!$A$6,List!$B$6,IF(D134=List!$A$7,List!$B$7,IF(D134=List!$A$8,List!$B$8,IF(D134=List!$A$9,List!$B$9,IF(D134=List!$A$10,List!$B$10,IF(D134=List!$A$11,List!$B$11,IF(D134=List!$A$12,List!$B$12,IF(D134=List!$A$13,List!$B$13,IF(D134=List!$A$14,List!$B$14,IF(D134=List!$A$15,List!$B$15,IF(D134=List!$A$16,List!$B$16,IF(D134=List!$A$17,List!$B$17,0))))))))))))))))</f>
        <v>0</v>
      </c>
      <c r="B134" s="10" t="str">
        <f t="shared" si="3"/>
        <v>0</v>
      </c>
      <c r="C134" s="55"/>
      <c r="D134" s="39"/>
      <c r="E134" s="39"/>
      <c r="F134" s="39"/>
      <c r="G134" s="39"/>
      <c r="H134" s="8">
        <f t="shared" si="4"/>
        <v>0</v>
      </c>
      <c r="I134" s="39"/>
    </row>
    <row r="135" spans="1:9" x14ac:dyDescent="0.35">
      <c r="A135" s="2">
        <f>IF(D135=List!$A$2,List!$B$2,IF(D135=List!$A$3,List!$B$3,IF(D135=List!$A$4,List!$B$4,IF(D135=List!$A$5,List!$B$5,IF(D135=List!$A$6,List!$B$6,IF(D135=List!$A$7,List!$B$7,IF(D135=List!$A$8,List!$B$8,IF(D135=List!$A$9,List!$B$9,IF(D135=List!$A$10,List!$B$10,IF(D135=List!$A$11,List!$B$11,IF(D135=List!$A$12,List!$B$12,IF(D135=List!$A$13,List!$B$13,IF(D135=List!$A$14,List!$B$14,IF(D135=List!$A$15,List!$B$15,IF(D135=List!$A$16,List!$B$16,IF(D135=List!$A$17,List!$B$17,0))))))))))))))))</f>
        <v>0</v>
      </c>
      <c r="B135" s="10" t="str">
        <f t="shared" si="3"/>
        <v>0</v>
      </c>
      <c r="C135" s="55"/>
      <c r="D135" s="39"/>
      <c r="E135" s="39"/>
      <c r="F135" s="39"/>
      <c r="G135" s="39"/>
      <c r="H135" s="8">
        <f t="shared" si="4"/>
        <v>0</v>
      </c>
      <c r="I135" s="39"/>
    </row>
    <row r="136" spans="1:9" x14ac:dyDescent="0.35">
      <c r="A136" s="2">
        <f>IF(D136=List!$A$2,List!$B$2,IF(D136=List!$A$3,List!$B$3,IF(D136=List!$A$4,List!$B$4,IF(D136=List!$A$5,List!$B$5,IF(D136=List!$A$6,List!$B$6,IF(D136=List!$A$7,List!$B$7,IF(D136=List!$A$8,List!$B$8,IF(D136=List!$A$9,List!$B$9,IF(D136=List!$A$10,List!$B$10,IF(D136=List!$A$11,List!$B$11,IF(D136=List!$A$12,List!$B$12,IF(D136=List!$A$13,List!$B$13,IF(D136=List!$A$14,List!$B$14,IF(D136=List!$A$15,List!$B$15,IF(D136=List!$A$16,List!$B$16,IF(D136=List!$A$17,List!$B$17,0))))))))))))))))</f>
        <v>0</v>
      </c>
      <c r="B136" s="10" t="str">
        <f t="shared" si="3"/>
        <v>0</v>
      </c>
      <c r="C136" s="55"/>
      <c r="D136" s="39"/>
      <c r="E136" s="39"/>
      <c r="F136" s="39"/>
      <c r="G136" s="39"/>
      <c r="H136" s="8">
        <f t="shared" si="4"/>
        <v>0</v>
      </c>
      <c r="I136" s="39"/>
    </row>
    <row r="137" spans="1:9" x14ac:dyDescent="0.35">
      <c r="A137" s="2">
        <f>IF(D137=List!$A$2,List!$B$2,IF(D137=List!$A$3,List!$B$3,IF(D137=List!$A$4,List!$B$4,IF(D137=List!$A$5,List!$B$5,IF(D137=List!$A$6,List!$B$6,IF(D137=List!$A$7,List!$B$7,IF(D137=List!$A$8,List!$B$8,IF(D137=List!$A$9,List!$B$9,IF(D137=List!$A$10,List!$B$10,IF(D137=List!$A$11,List!$B$11,IF(D137=List!$A$12,List!$B$12,IF(D137=List!$A$13,List!$B$13,IF(D137=List!$A$14,List!$B$14,IF(D137=List!$A$15,List!$B$15,IF(D137=List!$A$16,List!$B$16,IF(D137=List!$A$17,List!$B$17,0))))))))))))))))</f>
        <v>0</v>
      </c>
      <c r="B137" s="10" t="str">
        <f t="shared" ref="B137:B200" si="5">+CONCATENATE(C137,A137)</f>
        <v>0</v>
      </c>
      <c r="C137" s="55"/>
      <c r="D137" s="39"/>
      <c r="E137" s="39"/>
      <c r="F137" s="39"/>
      <c r="G137" s="39"/>
      <c r="H137" s="8">
        <f t="shared" ref="H137:H200" si="6">F137*E137</f>
        <v>0</v>
      </c>
      <c r="I137" s="39"/>
    </row>
    <row r="138" spans="1:9" x14ac:dyDescent="0.35">
      <c r="A138" s="2">
        <f>IF(D138=List!$A$2,List!$B$2,IF(D138=List!$A$3,List!$B$3,IF(D138=List!$A$4,List!$B$4,IF(D138=List!$A$5,List!$B$5,IF(D138=List!$A$6,List!$B$6,IF(D138=List!$A$7,List!$B$7,IF(D138=List!$A$8,List!$B$8,IF(D138=List!$A$9,List!$B$9,IF(D138=List!$A$10,List!$B$10,IF(D138=List!$A$11,List!$B$11,IF(D138=List!$A$12,List!$B$12,IF(D138=List!$A$13,List!$B$13,IF(D138=List!$A$14,List!$B$14,IF(D138=List!$A$15,List!$B$15,IF(D138=List!$A$16,List!$B$16,IF(D138=List!$A$17,List!$B$17,0))))))))))))))))</f>
        <v>0</v>
      </c>
      <c r="B138" s="10" t="str">
        <f t="shared" si="5"/>
        <v>0</v>
      </c>
      <c r="C138" s="55"/>
      <c r="D138" s="39"/>
      <c r="E138" s="39"/>
      <c r="F138" s="39"/>
      <c r="G138" s="39"/>
      <c r="H138" s="8">
        <f t="shared" si="6"/>
        <v>0</v>
      </c>
      <c r="I138" s="39"/>
    </row>
    <row r="139" spans="1:9" x14ac:dyDescent="0.35">
      <c r="A139" s="2">
        <f>IF(D139=List!$A$2,List!$B$2,IF(D139=List!$A$3,List!$B$3,IF(D139=List!$A$4,List!$B$4,IF(D139=List!$A$5,List!$B$5,IF(D139=List!$A$6,List!$B$6,IF(D139=List!$A$7,List!$B$7,IF(D139=List!$A$8,List!$B$8,IF(D139=List!$A$9,List!$B$9,IF(D139=List!$A$10,List!$B$10,IF(D139=List!$A$11,List!$B$11,IF(D139=List!$A$12,List!$B$12,IF(D139=List!$A$13,List!$B$13,IF(D139=List!$A$14,List!$B$14,IF(D139=List!$A$15,List!$B$15,IF(D139=List!$A$16,List!$B$16,IF(D139=List!$A$17,List!$B$17,0))))))))))))))))</f>
        <v>0</v>
      </c>
      <c r="B139" s="10" t="str">
        <f t="shared" si="5"/>
        <v>0</v>
      </c>
      <c r="C139" s="55"/>
      <c r="D139" s="39"/>
      <c r="E139" s="39"/>
      <c r="F139" s="39"/>
      <c r="G139" s="39"/>
      <c r="H139" s="8">
        <f t="shared" si="6"/>
        <v>0</v>
      </c>
      <c r="I139" s="39"/>
    </row>
    <row r="140" spans="1:9" x14ac:dyDescent="0.35">
      <c r="A140" s="2">
        <f>IF(D140=List!$A$2,List!$B$2,IF(D140=List!$A$3,List!$B$3,IF(D140=List!$A$4,List!$B$4,IF(D140=List!$A$5,List!$B$5,IF(D140=List!$A$6,List!$B$6,IF(D140=List!$A$7,List!$B$7,IF(D140=List!$A$8,List!$B$8,IF(D140=List!$A$9,List!$B$9,IF(D140=List!$A$10,List!$B$10,IF(D140=List!$A$11,List!$B$11,IF(D140=List!$A$12,List!$B$12,IF(D140=List!$A$13,List!$B$13,IF(D140=List!$A$14,List!$B$14,IF(D140=List!$A$15,List!$B$15,IF(D140=List!$A$16,List!$B$16,IF(D140=List!$A$17,List!$B$17,0))))))))))))))))</f>
        <v>0</v>
      </c>
      <c r="B140" s="10" t="str">
        <f t="shared" si="5"/>
        <v>0</v>
      </c>
      <c r="C140" s="55"/>
      <c r="D140" s="39"/>
      <c r="E140" s="39"/>
      <c r="F140" s="39"/>
      <c r="G140" s="39"/>
      <c r="H140" s="8">
        <f t="shared" si="6"/>
        <v>0</v>
      </c>
      <c r="I140" s="39"/>
    </row>
    <row r="141" spans="1:9" x14ac:dyDescent="0.35">
      <c r="A141" s="2">
        <f>IF(D141=List!$A$2,List!$B$2,IF(D141=List!$A$3,List!$B$3,IF(D141=List!$A$4,List!$B$4,IF(D141=List!$A$5,List!$B$5,IF(D141=List!$A$6,List!$B$6,IF(D141=List!$A$7,List!$B$7,IF(D141=List!$A$8,List!$B$8,IF(D141=List!$A$9,List!$B$9,IF(D141=List!$A$10,List!$B$10,IF(D141=List!$A$11,List!$B$11,IF(D141=List!$A$12,List!$B$12,IF(D141=List!$A$13,List!$B$13,IF(D141=List!$A$14,List!$B$14,IF(D141=List!$A$15,List!$B$15,IF(D141=List!$A$16,List!$B$16,IF(D141=List!$A$17,List!$B$17,0))))))))))))))))</f>
        <v>0</v>
      </c>
      <c r="B141" s="10" t="str">
        <f t="shared" si="5"/>
        <v>0</v>
      </c>
      <c r="C141" s="55"/>
      <c r="D141" s="39"/>
      <c r="E141" s="39"/>
      <c r="F141" s="39"/>
      <c r="G141" s="39"/>
      <c r="H141" s="8">
        <f t="shared" si="6"/>
        <v>0</v>
      </c>
      <c r="I141" s="39"/>
    </row>
    <row r="142" spans="1:9" x14ac:dyDescent="0.35">
      <c r="A142" s="2">
        <f>IF(D142=List!$A$2,List!$B$2,IF(D142=List!$A$3,List!$B$3,IF(D142=List!$A$4,List!$B$4,IF(D142=List!$A$5,List!$B$5,IF(D142=List!$A$6,List!$B$6,IF(D142=List!$A$7,List!$B$7,IF(D142=List!$A$8,List!$B$8,IF(D142=List!$A$9,List!$B$9,IF(D142=List!$A$10,List!$B$10,IF(D142=List!$A$11,List!$B$11,IF(D142=List!$A$12,List!$B$12,IF(D142=List!$A$13,List!$B$13,IF(D142=List!$A$14,List!$B$14,IF(D142=List!$A$15,List!$B$15,IF(D142=List!$A$16,List!$B$16,IF(D142=List!$A$17,List!$B$17,0))))))))))))))))</f>
        <v>0</v>
      </c>
      <c r="B142" s="10" t="str">
        <f t="shared" si="5"/>
        <v>0</v>
      </c>
      <c r="C142" s="55"/>
      <c r="D142" s="39"/>
      <c r="E142" s="39"/>
      <c r="F142" s="39"/>
      <c r="G142" s="39"/>
      <c r="H142" s="8">
        <f t="shared" si="6"/>
        <v>0</v>
      </c>
      <c r="I142" s="39"/>
    </row>
    <row r="143" spans="1:9" x14ac:dyDescent="0.35">
      <c r="A143" s="2">
        <f>IF(D143=List!$A$2,List!$B$2,IF(D143=List!$A$3,List!$B$3,IF(D143=List!$A$4,List!$B$4,IF(D143=List!$A$5,List!$B$5,IF(D143=List!$A$6,List!$B$6,IF(D143=List!$A$7,List!$B$7,IF(D143=List!$A$8,List!$B$8,IF(D143=List!$A$9,List!$B$9,IF(D143=List!$A$10,List!$B$10,IF(D143=List!$A$11,List!$B$11,IF(D143=List!$A$12,List!$B$12,IF(D143=List!$A$13,List!$B$13,IF(D143=List!$A$14,List!$B$14,IF(D143=List!$A$15,List!$B$15,IF(D143=List!$A$16,List!$B$16,IF(D143=List!$A$17,List!$B$17,0))))))))))))))))</f>
        <v>0</v>
      </c>
      <c r="B143" s="10" t="str">
        <f t="shared" si="5"/>
        <v>0</v>
      </c>
      <c r="C143" s="55"/>
      <c r="D143" s="39"/>
      <c r="E143" s="39"/>
      <c r="F143" s="39"/>
      <c r="G143" s="39"/>
      <c r="H143" s="8">
        <f t="shared" si="6"/>
        <v>0</v>
      </c>
      <c r="I143" s="39"/>
    </row>
    <row r="144" spans="1:9" x14ac:dyDescent="0.35">
      <c r="A144" s="2">
        <f>IF(D144=List!$A$2,List!$B$2,IF(D144=List!$A$3,List!$B$3,IF(D144=List!$A$4,List!$B$4,IF(D144=List!$A$5,List!$B$5,IF(D144=List!$A$6,List!$B$6,IF(D144=List!$A$7,List!$B$7,IF(D144=List!$A$8,List!$B$8,IF(D144=List!$A$9,List!$B$9,IF(D144=List!$A$10,List!$B$10,IF(D144=List!$A$11,List!$B$11,IF(D144=List!$A$12,List!$B$12,IF(D144=List!$A$13,List!$B$13,IF(D144=List!$A$14,List!$B$14,IF(D144=List!$A$15,List!$B$15,IF(D144=List!$A$16,List!$B$16,IF(D144=List!$A$17,List!$B$17,0))))))))))))))))</f>
        <v>0</v>
      </c>
      <c r="B144" s="10" t="str">
        <f t="shared" si="5"/>
        <v>0</v>
      </c>
      <c r="C144" s="55"/>
      <c r="D144" s="39"/>
      <c r="E144" s="39"/>
      <c r="F144" s="39"/>
      <c r="G144" s="39"/>
      <c r="H144" s="8">
        <f t="shared" si="6"/>
        <v>0</v>
      </c>
      <c r="I144" s="39"/>
    </row>
    <row r="145" spans="1:9" x14ac:dyDescent="0.35">
      <c r="A145" s="2">
        <f>IF(D145=List!$A$2,List!$B$2,IF(D145=List!$A$3,List!$B$3,IF(D145=List!$A$4,List!$B$4,IF(D145=List!$A$5,List!$B$5,IF(D145=List!$A$6,List!$B$6,IF(D145=List!$A$7,List!$B$7,IF(D145=List!$A$8,List!$B$8,IF(D145=List!$A$9,List!$B$9,IF(D145=List!$A$10,List!$B$10,IF(D145=List!$A$11,List!$B$11,IF(D145=List!$A$12,List!$B$12,IF(D145=List!$A$13,List!$B$13,IF(D145=List!$A$14,List!$B$14,IF(D145=List!$A$15,List!$B$15,IF(D145=List!$A$16,List!$B$16,IF(D145=List!$A$17,List!$B$17,0))))))))))))))))</f>
        <v>0</v>
      </c>
      <c r="B145" s="10" t="str">
        <f t="shared" si="5"/>
        <v>0</v>
      </c>
      <c r="C145" s="55"/>
      <c r="D145" s="39"/>
      <c r="E145" s="39"/>
      <c r="F145" s="39"/>
      <c r="G145" s="39"/>
      <c r="H145" s="8">
        <f t="shared" si="6"/>
        <v>0</v>
      </c>
      <c r="I145" s="39"/>
    </row>
    <row r="146" spans="1:9" x14ac:dyDescent="0.35">
      <c r="A146" s="2">
        <f>IF(D146=List!$A$2,List!$B$2,IF(D146=List!$A$3,List!$B$3,IF(D146=List!$A$4,List!$B$4,IF(D146=List!$A$5,List!$B$5,IF(D146=List!$A$6,List!$B$6,IF(D146=List!$A$7,List!$B$7,IF(D146=List!$A$8,List!$B$8,IF(D146=List!$A$9,List!$B$9,IF(D146=List!$A$10,List!$B$10,IF(D146=List!$A$11,List!$B$11,IF(D146=List!$A$12,List!$B$12,IF(D146=List!$A$13,List!$B$13,IF(D146=List!$A$14,List!$B$14,IF(D146=List!$A$15,List!$B$15,IF(D146=List!$A$16,List!$B$16,IF(D146=List!$A$17,List!$B$17,0))))))))))))))))</f>
        <v>0</v>
      </c>
      <c r="B146" s="10" t="str">
        <f t="shared" si="5"/>
        <v>0</v>
      </c>
      <c r="C146" s="55"/>
      <c r="D146" s="39"/>
      <c r="E146" s="39"/>
      <c r="F146" s="39"/>
      <c r="G146" s="39"/>
      <c r="H146" s="8">
        <f t="shared" si="6"/>
        <v>0</v>
      </c>
      <c r="I146" s="39"/>
    </row>
    <row r="147" spans="1:9" x14ac:dyDescent="0.35">
      <c r="A147" s="2">
        <f>IF(D147=List!$A$2,List!$B$2,IF(D147=List!$A$3,List!$B$3,IF(D147=List!$A$4,List!$B$4,IF(D147=List!$A$5,List!$B$5,IF(D147=List!$A$6,List!$B$6,IF(D147=List!$A$7,List!$B$7,IF(D147=List!$A$8,List!$B$8,IF(D147=List!$A$9,List!$B$9,IF(D147=List!$A$10,List!$B$10,IF(D147=List!$A$11,List!$B$11,IF(D147=List!$A$12,List!$B$12,IF(D147=List!$A$13,List!$B$13,IF(D147=List!$A$14,List!$B$14,IF(D147=List!$A$15,List!$B$15,IF(D147=List!$A$16,List!$B$16,IF(D147=List!$A$17,List!$B$17,0))))))))))))))))</f>
        <v>0</v>
      </c>
      <c r="B147" s="10" t="str">
        <f t="shared" si="5"/>
        <v>0</v>
      </c>
      <c r="C147" s="55"/>
      <c r="D147" s="39"/>
      <c r="E147" s="39"/>
      <c r="F147" s="39"/>
      <c r="G147" s="39"/>
      <c r="H147" s="8">
        <f t="shared" si="6"/>
        <v>0</v>
      </c>
      <c r="I147" s="39"/>
    </row>
    <row r="148" spans="1:9" x14ac:dyDescent="0.35">
      <c r="A148" s="2">
        <f>IF(D148=List!$A$2,List!$B$2,IF(D148=List!$A$3,List!$B$3,IF(D148=List!$A$4,List!$B$4,IF(D148=List!$A$5,List!$B$5,IF(D148=List!$A$6,List!$B$6,IF(D148=List!$A$7,List!$B$7,IF(D148=List!$A$8,List!$B$8,IF(D148=List!$A$9,List!$B$9,IF(D148=List!$A$10,List!$B$10,IF(D148=List!$A$11,List!$B$11,IF(D148=List!$A$12,List!$B$12,IF(D148=List!$A$13,List!$B$13,IF(D148=List!$A$14,List!$B$14,IF(D148=List!$A$15,List!$B$15,IF(D148=List!$A$16,List!$B$16,IF(D148=List!$A$17,List!$B$17,0))))))))))))))))</f>
        <v>0</v>
      </c>
      <c r="B148" s="10" t="str">
        <f t="shared" si="5"/>
        <v>0</v>
      </c>
      <c r="C148" s="55"/>
      <c r="D148" s="39"/>
      <c r="E148" s="39"/>
      <c r="F148" s="39"/>
      <c r="G148" s="39"/>
      <c r="H148" s="8">
        <f t="shared" si="6"/>
        <v>0</v>
      </c>
      <c r="I148" s="39"/>
    </row>
    <row r="149" spans="1:9" x14ac:dyDescent="0.35">
      <c r="A149" s="2">
        <f>IF(D149=List!$A$2,List!$B$2,IF(D149=List!$A$3,List!$B$3,IF(D149=List!$A$4,List!$B$4,IF(D149=List!$A$5,List!$B$5,IF(D149=List!$A$6,List!$B$6,IF(D149=List!$A$7,List!$B$7,IF(D149=List!$A$8,List!$B$8,IF(D149=List!$A$9,List!$B$9,IF(D149=List!$A$10,List!$B$10,IF(D149=List!$A$11,List!$B$11,IF(D149=List!$A$12,List!$B$12,IF(D149=List!$A$13,List!$B$13,IF(D149=List!$A$14,List!$B$14,IF(D149=List!$A$15,List!$B$15,IF(D149=List!$A$16,List!$B$16,IF(D149=List!$A$17,List!$B$17,0))))))))))))))))</f>
        <v>0</v>
      </c>
      <c r="B149" s="10" t="str">
        <f t="shared" si="5"/>
        <v>0</v>
      </c>
      <c r="C149" s="55"/>
      <c r="D149" s="39"/>
      <c r="E149" s="39"/>
      <c r="F149" s="39"/>
      <c r="G149" s="39"/>
      <c r="H149" s="8">
        <f t="shared" si="6"/>
        <v>0</v>
      </c>
      <c r="I149" s="39"/>
    </row>
    <row r="150" spans="1:9" x14ac:dyDescent="0.35">
      <c r="A150" s="2">
        <f>IF(D150=List!$A$2,List!$B$2,IF(D150=List!$A$3,List!$B$3,IF(D150=List!$A$4,List!$B$4,IF(D150=List!$A$5,List!$B$5,IF(D150=List!$A$6,List!$B$6,IF(D150=List!$A$7,List!$B$7,IF(D150=List!$A$8,List!$B$8,IF(D150=List!$A$9,List!$B$9,IF(D150=List!$A$10,List!$B$10,IF(D150=List!$A$11,List!$B$11,IF(D150=List!$A$12,List!$B$12,IF(D150=List!$A$13,List!$B$13,IF(D150=List!$A$14,List!$B$14,IF(D150=List!$A$15,List!$B$15,IF(D150=List!$A$16,List!$B$16,IF(D150=List!$A$17,List!$B$17,0))))))))))))))))</f>
        <v>0</v>
      </c>
      <c r="B150" s="10" t="str">
        <f t="shared" si="5"/>
        <v>0</v>
      </c>
      <c r="C150" s="55"/>
      <c r="D150" s="39"/>
      <c r="E150" s="39"/>
      <c r="F150" s="39"/>
      <c r="G150" s="39"/>
      <c r="H150" s="8">
        <f t="shared" si="6"/>
        <v>0</v>
      </c>
      <c r="I150" s="39"/>
    </row>
    <row r="151" spans="1:9" x14ac:dyDescent="0.35">
      <c r="A151" s="2">
        <f>IF(D151=List!$A$2,List!$B$2,IF(D151=List!$A$3,List!$B$3,IF(D151=List!$A$4,List!$B$4,IF(D151=List!$A$5,List!$B$5,IF(D151=List!$A$6,List!$B$6,IF(D151=List!$A$7,List!$B$7,IF(D151=List!$A$8,List!$B$8,IF(D151=List!$A$9,List!$B$9,IF(D151=List!$A$10,List!$B$10,IF(D151=List!$A$11,List!$B$11,IF(D151=List!$A$12,List!$B$12,IF(D151=List!$A$13,List!$B$13,IF(D151=List!$A$14,List!$B$14,IF(D151=List!$A$15,List!$B$15,IF(D151=List!$A$16,List!$B$16,IF(D151=List!$A$17,List!$B$17,0))))))))))))))))</f>
        <v>0</v>
      </c>
      <c r="B151" s="10" t="str">
        <f t="shared" si="5"/>
        <v>0</v>
      </c>
      <c r="C151" s="55"/>
      <c r="D151" s="39"/>
      <c r="E151" s="39"/>
      <c r="F151" s="39"/>
      <c r="G151" s="39"/>
      <c r="H151" s="8">
        <f t="shared" si="6"/>
        <v>0</v>
      </c>
      <c r="I151" s="39"/>
    </row>
    <row r="152" spans="1:9" x14ac:dyDescent="0.35">
      <c r="A152" s="2">
        <f>IF(D152=List!$A$2,List!$B$2,IF(D152=List!$A$3,List!$B$3,IF(D152=List!$A$4,List!$B$4,IF(D152=List!$A$5,List!$B$5,IF(D152=List!$A$6,List!$B$6,IF(D152=List!$A$7,List!$B$7,IF(D152=List!$A$8,List!$B$8,IF(D152=List!$A$9,List!$B$9,IF(D152=List!$A$10,List!$B$10,IF(D152=List!$A$11,List!$B$11,IF(D152=List!$A$12,List!$B$12,IF(D152=List!$A$13,List!$B$13,IF(D152=List!$A$14,List!$B$14,IF(D152=List!$A$15,List!$B$15,IF(D152=List!$A$16,List!$B$16,IF(D152=List!$A$17,List!$B$17,0))))))))))))))))</f>
        <v>0</v>
      </c>
      <c r="B152" s="10" t="str">
        <f t="shared" si="5"/>
        <v>0</v>
      </c>
      <c r="C152" s="55"/>
      <c r="D152" s="39"/>
      <c r="E152" s="39"/>
      <c r="F152" s="39"/>
      <c r="G152" s="39"/>
      <c r="H152" s="8">
        <f t="shared" si="6"/>
        <v>0</v>
      </c>
      <c r="I152" s="39"/>
    </row>
    <row r="153" spans="1:9" x14ac:dyDescent="0.35">
      <c r="A153" s="2">
        <f>IF(D153=List!$A$2,List!$B$2,IF(D153=List!$A$3,List!$B$3,IF(D153=List!$A$4,List!$B$4,IF(D153=List!$A$5,List!$B$5,IF(D153=List!$A$6,List!$B$6,IF(D153=List!$A$7,List!$B$7,IF(D153=List!$A$8,List!$B$8,IF(D153=List!$A$9,List!$B$9,IF(D153=List!$A$10,List!$B$10,IF(D153=List!$A$11,List!$B$11,IF(D153=List!$A$12,List!$B$12,IF(D153=List!$A$13,List!$B$13,IF(D153=List!$A$14,List!$B$14,IF(D153=List!$A$15,List!$B$15,IF(D153=List!$A$16,List!$B$16,IF(D153=List!$A$17,List!$B$17,0))))))))))))))))</f>
        <v>0</v>
      </c>
      <c r="B153" s="10" t="str">
        <f t="shared" si="5"/>
        <v>0</v>
      </c>
      <c r="C153" s="55"/>
      <c r="D153" s="39"/>
      <c r="E153" s="39"/>
      <c r="F153" s="39"/>
      <c r="G153" s="39"/>
      <c r="H153" s="8">
        <f t="shared" si="6"/>
        <v>0</v>
      </c>
      <c r="I153" s="39"/>
    </row>
    <row r="154" spans="1:9" x14ac:dyDescent="0.35">
      <c r="A154" s="2">
        <f>IF(D154=List!$A$2,List!$B$2,IF(D154=List!$A$3,List!$B$3,IF(D154=List!$A$4,List!$B$4,IF(D154=List!$A$5,List!$B$5,IF(D154=List!$A$6,List!$B$6,IF(D154=List!$A$7,List!$B$7,IF(D154=List!$A$8,List!$B$8,IF(D154=List!$A$9,List!$B$9,IF(D154=List!$A$10,List!$B$10,IF(D154=List!$A$11,List!$B$11,IF(D154=List!$A$12,List!$B$12,IF(D154=List!$A$13,List!$B$13,IF(D154=List!$A$14,List!$B$14,IF(D154=List!$A$15,List!$B$15,IF(D154=List!$A$16,List!$B$16,IF(D154=List!$A$17,List!$B$17,0))))))))))))))))</f>
        <v>0</v>
      </c>
      <c r="B154" s="10" t="str">
        <f t="shared" si="5"/>
        <v>0</v>
      </c>
      <c r="C154" s="55"/>
      <c r="D154" s="39"/>
      <c r="E154" s="39"/>
      <c r="F154" s="39"/>
      <c r="G154" s="39"/>
      <c r="H154" s="8">
        <f t="shared" si="6"/>
        <v>0</v>
      </c>
      <c r="I154" s="39"/>
    </row>
    <row r="155" spans="1:9" x14ac:dyDescent="0.35">
      <c r="A155" s="2">
        <f>IF(D155=List!$A$2,List!$B$2,IF(D155=List!$A$3,List!$B$3,IF(D155=List!$A$4,List!$B$4,IF(D155=List!$A$5,List!$B$5,IF(D155=List!$A$6,List!$B$6,IF(D155=List!$A$7,List!$B$7,IF(D155=List!$A$8,List!$B$8,IF(D155=List!$A$9,List!$B$9,IF(D155=List!$A$10,List!$B$10,IF(D155=List!$A$11,List!$B$11,IF(D155=List!$A$12,List!$B$12,IF(D155=List!$A$13,List!$B$13,IF(D155=List!$A$14,List!$B$14,IF(D155=List!$A$15,List!$B$15,IF(D155=List!$A$16,List!$B$16,IF(D155=List!$A$17,List!$B$17,0))))))))))))))))</f>
        <v>0</v>
      </c>
      <c r="B155" s="10" t="str">
        <f t="shared" si="5"/>
        <v>0</v>
      </c>
      <c r="C155" s="55"/>
      <c r="D155" s="39"/>
      <c r="E155" s="39"/>
      <c r="F155" s="39"/>
      <c r="G155" s="39"/>
      <c r="H155" s="8">
        <f t="shared" si="6"/>
        <v>0</v>
      </c>
      <c r="I155" s="39"/>
    </row>
    <row r="156" spans="1:9" x14ac:dyDescent="0.35">
      <c r="A156" s="2">
        <f>IF(D156=List!$A$2,List!$B$2,IF(D156=List!$A$3,List!$B$3,IF(D156=List!$A$4,List!$B$4,IF(D156=List!$A$5,List!$B$5,IF(D156=List!$A$6,List!$B$6,IF(D156=List!$A$7,List!$B$7,IF(D156=List!$A$8,List!$B$8,IF(D156=List!$A$9,List!$B$9,IF(D156=List!$A$10,List!$B$10,IF(D156=List!$A$11,List!$B$11,IF(D156=List!$A$12,List!$B$12,IF(D156=List!$A$13,List!$B$13,IF(D156=List!$A$14,List!$B$14,IF(D156=List!$A$15,List!$B$15,IF(D156=List!$A$16,List!$B$16,IF(D156=List!$A$17,List!$B$17,0))))))))))))))))</f>
        <v>0</v>
      </c>
      <c r="B156" s="10" t="str">
        <f t="shared" si="5"/>
        <v>0</v>
      </c>
      <c r="C156" s="55"/>
      <c r="D156" s="39"/>
      <c r="E156" s="39"/>
      <c r="F156" s="39"/>
      <c r="G156" s="39"/>
      <c r="H156" s="8">
        <f t="shared" si="6"/>
        <v>0</v>
      </c>
      <c r="I156" s="39"/>
    </row>
    <row r="157" spans="1:9" x14ac:dyDescent="0.35">
      <c r="A157" s="2">
        <f>IF(D157=List!$A$2,List!$B$2,IF(D157=List!$A$3,List!$B$3,IF(D157=List!$A$4,List!$B$4,IF(D157=List!$A$5,List!$B$5,IF(D157=List!$A$6,List!$B$6,IF(D157=List!$A$7,List!$B$7,IF(D157=List!$A$8,List!$B$8,IF(D157=List!$A$9,List!$B$9,IF(D157=List!$A$10,List!$B$10,IF(D157=List!$A$11,List!$B$11,IF(D157=List!$A$12,List!$B$12,IF(D157=List!$A$13,List!$B$13,IF(D157=List!$A$14,List!$B$14,IF(D157=List!$A$15,List!$B$15,IF(D157=List!$A$16,List!$B$16,IF(D157=List!$A$17,List!$B$17,0))))))))))))))))</f>
        <v>0</v>
      </c>
      <c r="B157" s="10" t="str">
        <f t="shared" si="5"/>
        <v>0</v>
      </c>
      <c r="C157" s="55"/>
      <c r="D157" s="39"/>
      <c r="E157" s="39"/>
      <c r="F157" s="39"/>
      <c r="G157" s="39"/>
      <c r="H157" s="8">
        <f t="shared" si="6"/>
        <v>0</v>
      </c>
      <c r="I157" s="39"/>
    </row>
    <row r="158" spans="1:9" x14ac:dyDescent="0.35">
      <c r="A158" s="2">
        <f>IF(D158=List!$A$2,List!$B$2,IF(D158=List!$A$3,List!$B$3,IF(D158=List!$A$4,List!$B$4,IF(D158=List!$A$5,List!$B$5,IF(D158=List!$A$6,List!$B$6,IF(D158=List!$A$7,List!$B$7,IF(D158=List!$A$8,List!$B$8,IF(D158=List!$A$9,List!$B$9,IF(D158=List!$A$10,List!$B$10,IF(D158=List!$A$11,List!$B$11,IF(D158=List!$A$12,List!$B$12,IF(D158=List!$A$13,List!$B$13,IF(D158=List!$A$14,List!$B$14,IF(D158=List!$A$15,List!$B$15,IF(D158=List!$A$16,List!$B$16,IF(D158=List!$A$17,List!$B$17,0))))))))))))))))</f>
        <v>0</v>
      </c>
      <c r="B158" s="10" t="str">
        <f t="shared" si="5"/>
        <v>0</v>
      </c>
      <c r="C158" s="55"/>
      <c r="D158" s="39"/>
      <c r="E158" s="39"/>
      <c r="F158" s="39"/>
      <c r="G158" s="39"/>
      <c r="H158" s="8">
        <f t="shared" si="6"/>
        <v>0</v>
      </c>
      <c r="I158" s="39"/>
    </row>
    <row r="159" spans="1:9" x14ac:dyDescent="0.35">
      <c r="A159" s="2">
        <f>IF(D159=List!$A$2,List!$B$2,IF(D159=List!$A$3,List!$B$3,IF(D159=List!$A$4,List!$B$4,IF(D159=List!$A$5,List!$B$5,IF(D159=List!$A$6,List!$B$6,IF(D159=List!$A$7,List!$B$7,IF(D159=List!$A$8,List!$B$8,IF(D159=List!$A$9,List!$B$9,IF(D159=List!$A$10,List!$B$10,IF(D159=List!$A$11,List!$B$11,IF(D159=List!$A$12,List!$B$12,IF(D159=List!$A$13,List!$B$13,IF(D159=List!$A$14,List!$B$14,IF(D159=List!$A$15,List!$B$15,IF(D159=List!$A$16,List!$B$16,IF(D159=List!$A$17,List!$B$17,0))))))))))))))))</f>
        <v>0</v>
      </c>
      <c r="B159" s="10" t="str">
        <f t="shared" si="5"/>
        <v>0</v>
      </c>
      <c r="C159" s="55"/>
      <c r="D159" s="39"/>
      <c r="E159" s="39"/>
      <c r="F159" s="39"/>
      <c r="G159" s="39"/>
      <c r="H159" s="8">
        <f t="shared" si="6"/>
        <v>0</v>
      </c>
      <c r="I159" s="39"/>
    </row>
    <row r="160" spans="1:9" x14ac:dyDescent="0.35">
      <c r="A160" s="2">
        <f>IF(D160=List!$A$2,List!$B$2,IF(D160=List!$A$3,List!$B$3,IF(D160=List!$A$4,List!$B$4,IF(D160=List!$A$5,List!$B$5,IF(D160=List!$A$6,List!$B$6,IF(D160=List!$A$7,List!$B$7,IF(D160=List!$A$8,List!$B$8,IF(D160=List!$A$9,List!$B$9,IF(D160=List!$A$10,List!$B$10,IF(D160=List!$A$11,List!$B$11,IF(D160=List!$A$12,List!$B$12,IF(D160=List!$A$13,List!$B$13,IF(D160=List!$A$14,List!$B$14,IF(D160=List!$A$15,List!$B$15,IF(D160=List!$A$16,List!$B$16,IF(D160=List!$A$17,List!$B$17,0))))))))))))))))</f>
        <v>0</v>
      </c>
      <c r="B160" s="10" t="str">
        <f t="shared" si="5"/>
        <v>0</v>
      </c>
      <c r="C160" s="55"/>
      <c r="D160" s="39"/>
      <c r="E160" s="39"/>
      <c r="F160" s="39"/>
      <c r="G160" s="39"/>
      <c r="H160" s="8">
        <f t="shared" si="6"/>
        <v>0</v>
      </c>
      <c r="I160" s="39"/>
    </row>
    <row r="161" spans="1:9" x14ac:dyDescent="0.35">
      <c r="A161" s="2">
        <f>IF(D161=List!$A$2,List!$B$2,IF(D161=List!$A$3,List!$B$3,IF(D161=List!$A$4,List!$B$4,IF(D161=List!$A$5,List!$B$5,IF(D161=List!$A$6,List!$B$6,IF(D161=List!$A$7,List!$B$7,IF(D161=List!$A$8,List!$B$8,IF(D161=List!$A$9,List!$B$9,IF(D161=List!$A$10,List!$B$10,IF(D161=List!$A$11,List!$B$11,IF(D161=List!$A$12,List!$B$12,IF(D161=List!$A$13,List!$B$13,IF(D161=List!$A$14,List!$B$14,IF(D161=List!$A$15,List!$B$15,IF(D161=List!$A$16,List!$B$16,IF(D161=List!$A$17,List!$B$17,0))))))))))))))))</f>
        <v>0</v>
      </c>
      <c r="B161" s="10" t="str">
        <f t="shared" si="5"/>
        <v>0</v>
      </c>
      <c r="C161" s="55"/>
      <c r="D161" s="39"/>
      <c r="E161" s="39"/>
      <c r="F161" s="39"/>
      <c r="G161" s="39"/>
      <c r="H161" s="8">
        <f t="shared" si="6"/>
        <v>0</v>
      </c>
      <c r="I161" s="39"/>
    </row>
    <row r="162" spans="1:9" x14ac:dyDescent="0.35">
      <c r="A162" s="2">
        <f>IF(D162=List!$A$2,List!$B$2,IF(D162=List!$A$3,List!$B$3,IF(D162=List!$A$4,List!$B$4,IF(D162=List!$A$5,List!$B$5,IF(D162=List!$A$6,List!$B$6,IF(D162=List!$A$7,List!$B$7,IF(D162=List!$A$8,List!$B$8,IF(D162=List!$A$9,List!$B$9,IF(D162=List!$A$10,List!$B$10,IF(D162=List!$A$11,List!$B$11,IF(D162=List!$A$12,List!$B$12,IF(D162=List!$A$13,List!$B$13,IF(D162=List!$A$14,List!$B$14,IF(D162=List!$A$15,List!$B$15,IF(D162=List!$A$16,List!$B$16,IF(D162=List!$A$17,List!$B$17,0))))))))))))))))</f>
        <v>0</v>
      </c>
      <c r="B162" s="10" t="str">
        <f t="shared" si="5"/>
        <v>0</v>
      </c>
      <c r="C162" s="55"/>
      <c r="D162" s="39"/>
      <c r="E162" s="39"/>
      <c r="F162" s="39"/>
      <c r="G162" s="39"/>
      <c r="H162" s="8">
        <f t="shared" si="6"/>
        <v>0</v>
      </c>
      <c r="I162" s="39"/>
    </row>
    <row r="163" spans="1:9" x14ac:dyDescent="0.35">
      <c r="A163" s="2">
        <f>IF(D163=List!$A$2,List!$B$2,IF(D163=List!$A$3,List!$B$3,IF(D163=List!$A$4,List!$B$4,IF(D163=List!$A$5,List!$B$5,IF(D163=List!$A$6,List!$B$6,IF(D163=List!$A$7,List!$B$7,IF(D163=List!$A$8,List!$B$8,IF(D163=List!$A$9,List!$B$9,IF(D163=List!$A$10,List!$B$10,IF(D163=List!$A$11,List!$B$11,IF(D163=List!$A$12,List!$B$12,IF(D163=List!$A$13,List!$B$13,IF(D163=List!$A$14,List!$B$14,IF(D163=List!$A$15,List!$B$15,IF(D163=List!$A$16,List!$B$16,IF(D163=List!$A$17,List!$B$17,0))))))))))))))))</f>
        <v>0</v>
      </c>
      <c r="B163" s="10" t="str">
        <f t="shared" si="5"/>
        <v>0</v>
      </c>
      <c r="C163" s="55"/>
      <c r="D163" s="39"/>
      <c r="E163" s="39"/>
      <c r="F163" s="39"/>
      <c r="G163" s="39"/>
      <c r="H163" s="8">
        <f t="shared" si="6"/>
        <v>0</v>
      </c>
      <c r="I163" s="39"/>
    </row>
    <row r="164" spans="1:9" x14ac:dyDescent="0.35">
      <c r="A164" s="2">
        <f>IF(D164=List!$A$2,List!$B$2,IF(D164=List!$A$3,List!$B$3,IF(D164=List!$A$4,List!$B$4,IF(D164=List!$A$5,List!$B$5,IF(D164=List!$A$6,List!$B$6,IF(D164=List!$A$7,List!$B$7,IF(D164=List!$A$8,List!$B$8,IF(D164=List!$A$9,List!$B$9,IF(D164=List!$A$10,List!$B$10,IF(D164=List!$A$11,List!$B$11,IF(D164=List!$A$12,List!$B$12,IF(D164=List!$A$13,List!$B$13,IF(D164=List!$A$14,List!$B$14,IF(D164=List!$A$15,List!$B$15,IF(D164=List!$A$16,List!$B$16,IF(D164=List!$A$17,List!$B$17,0))))))))))))))))</f>
        <v>0</v>
      </c>
      <c r="B164" s="10" t="str">
        <f t="shared" si="5"/>
        <v>0</v>
      </c>
      <c r="C164" s="55"/>
      <c r="D164" s="39"/>
      <c r="E164" s="39"/>
      <c r="F164" s="39"/>
      <c r="G164" s="39"/>
      <c r="H164" s="8">
        <f t="shared" si="6"/>
        <v>0</v>
      </c>
      <c r="I164" s="39"/>
    </row>
    <row r="165" spans="1:9" x14ac:dyDescent="0.35">
      <c r="A165" s="2">
        <f>IF(D165=List!$A$2,List!$B$2,IF(D165=List!$A$3,List!$B$3,IF(D165=List!$A$4,List!$B$4,IF(D165=List!$A$5,List!$B$5,IF(D165=List!$A$6,List!$B$6,IF(D165=List!$A$7,List!$B$7,IF(D165=List!$A$8,List!$B$8,IF(D165=List!$A$9,List!$B$9,IF(D165=List!$A$10,List!$B$10,IF(D165=List!$A$11,List!$B$11,IF(D165=List!$A$12,List!$B$12,IF(D165=List!$A$13,List!$B$13,IF(D165=List!$A$14,List!$B$14,IF(D165=List!$A$15,List!$B$15,IF(D165=List!$A$16,List!$B$16,IF(D165=List!$A$17,List!$B$17,0))))))))))))))))</f>
        <v>0</v>
      </c>
      <c r="B165" s="10" t="str">
        <f t="shared" si="5"/>
        <v>0</v>
      </c>
      <c r="C165" s="55"/>
      <c r="D165" s="39"/>
      <c r="E165" s="39"/>
      <c r="F165" s="39"/>
      <c r="G165" s="39"/>
      <c r="H165" s="8">
        <f t="shared" si="6"/>
        <v>0</v>
      </c>
      <c r="I165" s="39"/>
    </row>
    <row r="166" spans="1:9" x14ac:dyDescent="0.35">
      <c r="A166" s="2">
        <f>IF(D166=List!$A$2,List!$B$2,IF(D166=List!$A$3,List!$B$3,IF(D166=List!$A$4,List!$B$4,IF(D166=List!$A$5,List!$B$5,IF(D166=List!$A$6,List!$B$6,IF(D166=List!$A$7,List!$B$7,IF(D166=List!$A$8,List!$B$8,IF(D166=List!$A$9,List!$B$9,IF(D166=List!$A$10,List!$B$10,IF(D166=List!$A$11,List!$B$11,IF(D166=List!$A$12,List!$B$12,IF(D166=List!$A$13,List!$B$13,IF(D166=List!$A$14,List!$B$14,IF(D166=List!$A$15,List!$B$15,IF(D166=List!$A$16,List!$B$16,IF(D166=List!$A$17,List!$B$17,0))))))))))))))))</f>
        <v>0</v>
      </c>
      <c r="B166" s="10" t="str">
        <f t="shared" si="5"/>
        <v>0</v>
      </c>
      <c r="C166" s="55"/>
      <c r="D166" s="39"/>
      <c r="E166" s="39"/>
      <c r="F166" s="39"/>
      <c r="G166" s="39"/>
      <c r="H166" s="8">
        <f t="shared" si="6"/>
        <v>0</v>
      </c>
      <c r="I166" s="39"/>
    </row>
    <row r="167" spans="1:9" x14ac:dyDescent="0.35">
      <c r="A167" s="2">
        <f>IF(D167=List!$A$2,List!$B$2,IF(D167=List!$A$3,List!$B$3,IF(D167=List!$A$4,List!$B$4,IF(D167=List!$A$5,List!$B$5,IF(D167=List!$A$6,List!$B$6,IF(D167=List!$A$7,List!$B$7,IF(D167=List!$A$8,List!$B$8,IF(D167=List!$A$9,List!$B$9,IF(D167=List!$A$10,List!$B$10,IF(D167=List!$A$11,List!$B$11,IF(D167=List!$A$12,List!$B$12,IF(D167=List!$A$13,List!$B$13,IF(D167=List!$A$14,List!$B$14,IF(D167=List!$A$15,List!$B$15,IF(D167=List!$A$16,List!$B$16,IF(D167=List!$A$17,List!$B$17,0))))))))))))))))</f>
        <v>0</v>
      </c>
      <c r="B167" s="10" t="str">
        <f t="shared" si="5"/>
        <v>0</v>
      </c>
      <c r="C167" s="55"/>
      <c r="D167" s="39"/>
      <c r="E167" s="39"/>
      <c r="F167" s="39"/>
      <c r="G167" s="39"/>
      <c r="H167" s="8">
        <f t="shared" si="6"/>
        <v>0</v>
      </c>
      <c r="I167" s="39"/>
    </row>
    <row r="168" spans="1:9" x14ac:dyDescent="0.35">
      <c r="A168" s="2">
        <f>IF(D168=List!$A$2,List!$B$2,IF(D168=List!$A$3,List!$B$3,IF(D168=List!$A$4,List!$B$4,IF(D168=List!$A$5,List!$B$5,IF(D168=List!$A$6,List!$B$6,IF(D168=List!$A$7,List!$B$7,IF(D168=List!$A$8,List!$B$8,IF(D168=List!$A$9,List!$B$9,IF(D168=List!$A$10,List!$B$10,IF(D168=List!$A$11,List!$B$11,IF(D168=List!$A$12,List!$B$12,IF(D168=List!$A$13,List!$B$13,IF(D168=List!$A$14,List!$B$14,IF(D168=List!$A$15,List!$B$15,IF(D168=List!$A$16,List!$B$16,IF(D168=List!$A$17,List!$B$17,0))))))))))))))))</f>
        <v>0</v>
      </c>
      <c r="B168" s="10" t="str">
        <f t="shared" si="5"/>
        <v>0</v>
      </c>
      <c r="C168" s="55"/>
      <c r="D168" s="39"/>
      <c r="E168" s="39"/>
      <c r="F168" s="39"/>
      <c r="G168" s="39"/>
      <c r="H168" s="8">
        <f t="shared" si="6"/>
        <v>0</v>
      </c>
      <c r="I168" s="39"/>
    </row>
    <row r="169" spans="1:9" x14ac:dyDescent="0.35">
      <c r="A169" s="2">
        <f>IF(D169=List!$A$2,List!$B$2,IF(D169=List!$A$3,List!$B$3,IF(D169=List!$A$4,List!$B$4,IF(D169=List!$A$5,List!$B$5,IF(D169=List!$A$6,List!$B$6,IF(D169=List!$A$7,List!$B$7,IF(D169=List!$A$8,List!$B$8,IF(D169=List!$A$9,List!$B$9,IF(D169=List!$A$10,List!$B$10,IF(D169=List!$A$11,List!$B$11,IF(D169=List!$A$12,List!$B$12,IF(D169=List!$A$13,List!$B$13,IF(D169=List!$A$14,List!$B$14,IF(D169=List!$A$15,List!$B$15,IF(D169=List!$A$16,List!$B$16,IF(D169=List!$A$17,List!$B$17,0))))))))))))))))</f>
        <v>0</v>
      </c>
      <c r="B169" s="10" t="str">
        <f t="shared" si="5"/>
        <v>0</v>
      </c>
      <c r="C169" s="55"/>
      <c r="D169" s="39"/>
      <c r="E169" s="39"/>
      <c r="F169" s="39"/>
      <c r="G169" s="39"/>
      <c r="H169" s="8">
        <f t="shared" si="6"/>
        <v>0</v>
      </c>
      <c r="I169" s="39"/>
    </row>
    <row r="170" spans="1:9" x14ac:dyDescent="0.35">
      <c r="A170" s="2">
        <f>IF(D170=List!$A$2,List!$B$2,IF(D170=List!$A$3,List!$B$3,IF(D170=List!$A$4,List!$B$4,IF(D170=List!$A$5,List!$B$5,IF(D170=List!$A$6,List!$B$6,IF(D170=List!$A$7,List!$B$7,IF(D170=List!$A$8,List!$B$8,IF(D170=List!$A$9,List!$B$9,IF(D170=List!$A$10,List!$B$10,IF(D170=List!$A$11,List!$B$11,IF(D170=List!$A$12,List!$B$12,IF(D170=List!$A$13,List!$B$13,IF(D170=List!$A$14,List!$B$14,IF(D170=List!$A$15,List!$B$15,IF(D170=List!$A$16,List!$B$16,IF(D170=List!$A$17,List!$B$17,0))))))))))))))))</f>
        <v>0</v>
      </c>
      <c r="B170" s="10" t="str">
        <f t="shared" si="5"/>
        <v>0</v>
      </c>
      <c r="C170" s="55"/>
      <c r="D170" s="39"/>
      <c r="E170" s="39"/>
      <c r="F170" s="39"/>
      <c r="G170" s="39"/>
      <c r="H170" s="8">
        <f t="shared" si="6"/>
        <v>0</v>
      </c>
      <c r="I170" s="39"/>
    </row>
    <row r="171" spans="1:9" x14ac:dyDescent="0.35">
      <c r="A171" s="2">
        <f>IF(D171=List!$A$2,List!$B$2,IF(D171=List!$A$3,List!$B$3,IF(D171=List!$A$4,List!$B$4,IF(D171=List!$A$5,List!$B$5,IF(D171=List!$A$6,List!$B$6,IF(D171=List!$A$7,List!$B$7,IF(D171=List!$A$8,List!$B$8,IF(D171=List!$A$9,List!$B$9,IF(D171=List!$A$10,List!$B$10,IF(D171=List!$A$11,List!$B$11,IF(D171=List!$A$12,List!$B$12,IF(D171=List!$A$13,List!$B$13,IF(D171=List!$A$14,List!$B$14,IF(D171=List!$A$15,List!$B$15,IF(D171=List!$A$16,List!$B$16,IF(D171=List!$A$17,List!$B$17,0))))))))))))))))</f>
        <v>0</v>
      </c>
      <c r="B171" s="10" t="str">
        <f t="shared" si="5"/>
        <v>0</v>
      </c>
      <c r="C171" s="55"/>
      <c r="D171" s="39"/>
      <c r="E171" s="39"/>
      <c r="F171" s="39"/>
      <c r="G171" s="39"/>
      <c r="H171" s="8">
        <f t="shared" si="6"/>
        <v>0</v>
      </c>
      <c r="I171" s="39"/>
    </row>
    <row r="172" spans="1:9" x14ac:dyDescent="0.35">
      <c r="A172" s="2">
        <f>IF(D172=List!$A$2,List!$B$2,IF(D172=List!$A$3,List!$B$3,IF(D172=List!$A$4,List!$B$4,IF(D172=List!$A$5,List!$B$5,IF(D172=List!$A$6,List!$B$6,IF(D172=List!$A$7,List!$B$7,IF(D172=List!$A$8,List!$B$8,IF(D172=List!$A$9,List!$B$9,IF(D172=List!$A$10,List!$B$10,IF(D172=List!$A$11,List!$B$11,IF(D172=List!$A$12,List!$B$12,IF(D172=List!$A$13,List!$B$13,IF(D172=List!$A$14,List!$B$14,IF(D172=List!$A$15,List!$B$15,IF(D172=List!$A$16,List!$B$16,IF(D172=List!$A$17,List!$B$17,0))))))))))))))))</f>
        <v>0</v>
      </c>
      <c r="B172" s="10" t="str">
        <f t="shared" si="5"/>
        <v>0</v>
      </c>
      <c r="C172" s="55"/>
      <c r="D172" s="39"/>
      <c r="E172" s="39"/>
      <c r="F172" s="39"/>
      <c r="G172" s="39"/>
      <c r="H172" s="8">
        <f t="shared" si="6"/>
        <v>0</v>
      </c>
      <c r="I172" s="39"/>
    </row>
    <row r="173" spans="1:9" x14ac:dyDescent="0.35">
      <c r="A173" s="2">
        <f>IF(D173=List!$A$2,List!$B$2,IF(D173=List!$A$3,List!$B$3,IF(D173=List!$A$4,List!$B$4,IF(D173=List!$A$5,List!$B$5,IF(D173=List!$A$6,List!$B$6,IF(D173=List!$A$7,List!$B$7,IF(D173=List!$A$8,List!$B$8,IF(D173=List!$A$9,List!$B$9,IF(D173=List!$A$10,List!$B$10,IF(D173=List!$A$11,List!$B$11,IF(D173=List!$A$12,List!$B$12,IF(D173=List!$A$13,List!$B$13,IF(D173=List!$A$14,List!$B$14,IF(D173=List!$A$15,List!$B$15,IF(D173=List!$A$16,List!$B$16,IF(D173=List!$A$17,List!$B$17,0))))))))))))))))</f>
        <v>0</v>
      </c>
      <c r="B173" s="10" t="str">
        <f t="shared" si="5"/>
        <v>0</v>
      </c>
      <c r="C173" s="55"/>
      <c r="D173" s="39"/>
      <c r="E173" s="39"/>
      <c r="F173" s="39"/>
      <c r="G173" s="39"/>
      <c r="H173" s="8">
        <f t="shared" si="6"/>
        <v>0</v>
      </c>
      <c r="I173" s="39"/>
    </row>
    <row r="174" spans="1:9" x14ac:dyDescent="0.35">
      <c r="A174" s="2">
        <f>IF(D174=List!$A$2,List!$B$2,IF(D174=List!$A$3,List!$B$3,IF(D174=List!$A$4,List!$B$4,IF(D174=List!$A$5,List!$B$5,IF(D174=List!$A$6,List!$B$6,IF(D174=List!$A$7,List!$B$7,IF(D174=List!$A$8,List!$B$8,IF(D174=List!$A$9,List!$B$9,IF(D174=List!$A$10,List!$B$10,IF(D174=List!$A$11,List!$B$11,IF(D174=List!$A$12,List!$B$12,IF(D174=List!$A$13,List!$B$13,IF(D174=List!$A$14,List!$B$14,IF(D174=List!$A$15,List!$B$15,IF(D174=List!$A$16,List!$B$16,IF(D174=List!$A$17,List!$B$17,0))))))))))))))))</f>
        <v>0</v>
      </c>
      <c r="B174" s="10" t="str">
        <f t="shared" si="5"/>
        <v>0</v>
      </c>
      <c r="C174" s="55"/>
      <c r="D174" s="39"/>
      <c r="E174" s="39"/>
      <c r="F174" s="39"/>
      <c r="G174" s="39"/>
      <c r="H174" s="8">
        <f t="shared" si="6"/>
        <v>0</v>
      </c>
      <c r="I174" s="39"/>
    </row>
    <row r="175" spans="1:9" x14ac:dyDescent="0.35">
      <c r="A175" s="2">
        <f>IF(D175=List!$A$2,List!$B$2,IF(D175=List!$A$3,List!$B$3,IF(D175=List!$A$4,List!$B$4,IF(D175=List!$A$5,List!$B$5,IF(D175=List!$A$6,List!$B$6,IF(D175=List!$A$7,List!$B$7,IF(D175=List!$A$8,List!$B$8,IF(D175=List!$A$9,List!$B$9,IF(D175=List!$A$10,List!$B$10,IF(D175=List!$A$11,List!$B$11,IF(D175=List!$A$12,List!$B$12,IF(D175=List!$A$13,List!$B$13,IF(D175=List!$A$14,List!$B$14,IF(D175=List!$A$15,List!$B$15,IF(D175=List!$A$16,List!$B$16,IF(D175=List!$A$17,List!$B$17,0))))))))))))))))</f>
        <v>0</v>
      </c>
      <c r="B175" s="10" t="str">
        <f t="shared" si="5"/>
        <v>0</v>
      </c>
      <c r="C175" s="55"/>
      <c r="D175" s="39"/>
      <c r="E175" s="39"/>
      <c r="F175" s="39"/>
      <c r="G175" s="39"/>
      <c r="H175" s="8">
        <f t="shared" si="6"/>
        <v>0</v>
      </c>
      <c r="I175" s="39"/>
    </row>
    <row r="176" spans="1:9" x14ac:dyDescent="0.35">
      <c r="A176" s="2">
        <f>IF(D176=List!$A$2,List!$B$2,IF(D176=List!$A$3,List!$B$3,IF(D176=List!$A$4,List!$B$4,IF(D176=List!$A$5,List!$B$5,IF(D176=List!$A$6,List!$B$6,IF(D176=List!$A$7,List!$B$7,IF(D176=List!$A$8,List!$B$8,IF(D176=List!$A$9,List!$B$9,IF(D176=List!$A$10,List!$B$10,IF(D176=List!$A$11,List!$B$11,IF(D176=List!$A$12,List!$B$12,IF(D176=List!$A$13,List!$B$13,IF(D176=List!$A$14,List!$B$14,IF(D176=List!$A$15,List!$B$15,IF(D176=List!$A$16,List!$B$16,IF(D176=List!$A$17,List!$B$17,0))))))))))))))))</f>
        <v>0</v>
      </c>
      <c r="B176" s="10" t="str">
        <f t="shared" si="5"/>
        <v>0</v>
      </c>
      <c r="C176" s="55"/>
      <c r="D176" s="39"/>
      <c r="E176" s="39"/>
      <c r="F176" s="39"/>
      <c r="G176" s="39"/>
      <c r="H176" s="8">
        <f t="shared" si="6"/>
        <v>0</v>
      </c>
      <c r="I176" s="39"/>
    </row>
    <row r="177" spans="1:9" x14ac:dyDescent="0.35">
      <c r="A177" s="2">
        <f>IF(D177=List!$A$2,List!$B$2,IF(D177=List!$A$3,List!$B$3,IF(D177=List!$A$4,List!$B$4,IF(D177=List!$A$5,List!$B$5,IF(D177=List!$A$6,List!$B$6,IF(D177=List!$A$7,List!$B$7,IF(D177=List!$A$8,List!$B$8,IF(D177=List!$A$9,List!$B$9,IF(D177=List!$A$10,List!$B$10,IF(D177=List!$A$11,List!$B$11,IF(D177=List!$A$12,List!$B$12,IF(D177=List!$A$13,List!$B$13,IF(D177=List!$A$14,List!$B$14,IF(D177=List!$A$15,List!$B$15,IF(D177=List!$A$16,List!$B$16,IF(D177=List!$A$17,List!$B$17,0))))))))))))))))</f>
        <v>0</v>
      </c>
      <c r="B177" s="10" t="str">
        <f t="shared" si="5"/>
        <v>0</v>
      </c>
      <c r="C177" s="55"/>
      <c r="D177" s="39"/>
      <c r="E177" s="39"/>
      <c r="F177" s="39"/>
      <c r="G177" s="39"/>
      <c r="H177" s="8">
        <f t="shared" si="6"/>
        <v>0</v>
      </c>
      <c r="I177" s="39"/>
    </row>
    <row r="178" spans="1:9" x14ac:dyDescent="0.35">
      <c r="A178" s="2">
        <f>IF(D178=List!$A$2,List!$B$2,IF(D178=List!$A$3,List!$B$3,IF(D178=List!$A$4,List!$B$4,IF(D178=List!$A$5,List!$B$5,IF(D178=List!$A$6,List!$B$6,IF(D178=List!$A$7,List!$B$7,IF(D178=List!$A$8,List!$B$8,IF(D178=List!$A$9,List!$B$9,IF(D178=List!$A$10,List!$B$10,IF(D178=List!$A$11,List!$B$11,IF(D178=List!$A$12,List!$B$12,IF(D178=List!$A$13,List!$B$13,IF(D178=List!$A$14,List!$B$14,IF(D178=List!$A$15,List!$B$15,IF(D178=List!$A$16,List!$B$16,IF(D178=List!$A$17,List!$B$17,0))))))))))))))))</f>
        <v>0</v>
      </c>
      <c r="B178" s="10" t="str">
        <f t="shared" si="5"/>
        <v>0</v>
      </c>
      <c r="C178" s="55"/>
      <c r="D178" s="39"/>
      <c r="E178" s="39"/>
      <c r="F178" s="39"/>
      <c r="G178" s="39"/>
      <c r="H178" s="8">
        <f t="shared" si="6"/>
        <v>0</v>
      </c>
      <c r="I178" s="39"/>
    </row>
    <row r="179" spans="1:9" x14ac:dyDescent="0.35">
      <c r="A179" s="2">
        <f>IF(D179=List!$A$2,List!$B$2,IF(D179=List!$A$3,List!$B$3,IF(D179=List!$A$4,List!$B$4,IF(D179=List!$A$5,List!$B$5,IF(D179=List!$A$6,List!$B$6,IF(D179=List!$A$7,List!$B$7,IF(D179=List!$A$8,List!$B$8,IF(D179=List!$A$9,List!$B$9,IF(D179=List!$A$10,List!$B$10,IF(D179=List!$A$11,List!$B$11,IF(D179=List!$A$12,List!$B$12,IF(D179=List!$A$13,List!$B$13,IF(D179=List!$A$14,List!$B$14,IF(D179=List!$A$15,List!$B$15,IF(D179=List!$A$16,List!$B$16,IF(D179=List!$A$17,List!$B$17,0))))))))))))))))</f>
        <v>0</v>
      </c>
      <c r="B179" s="10" t="str">
        <f t="shared" si="5"/>
        <v>0</v>
      </c>
      <c r="C179" s="55"/>
      <c r="D179" s="39"/>
      <c r="E179" s="39"/>
      <c r="F179" s="39"/>
      <c r="G179" s="39"/>
      <c r="H179" s="8">
        <f t="shared" si="6"/>
        <v>0</v>
      </c>
      <c r="I179" s="39"/>
    </row>
    <row r="180" spans="1:9" x14ac:dyDescent="0.35">
      <c r="A180" s="2">
        <f>IF(D180=List!$A$2,List!$B$2,IF(D180=List!$A$3,List!$B$3,IF(D180=List!$A$4,List!$B$4,IF(D180=List!$A$5,List!$B$5,IF(D180=List!$A$6,List!$B$6,IF(D180=List!$A$7,List!$B$7,IF(D180=List!$A$8,List!$B$8,IF(D180=List!$A$9,List!$B$9,IF(D180=List!$A$10,List!$B$10,IF(D180=List!$A$11,List!$B$11,IF(D180=List!$A$12,List!$B$12,IF(D180=List!$A$13,List!$B$13,IF(D180=List!$A$14,List!$B$14,IF(D180=List!$A$15,List!$B$15,IF(D180=List!$A$16,List!$B$16,IF(D180=List!$A$17,List!$B$17,0))))))))))))))))</f>
        <v>0</v>
      </c>
      <c r="B180" s="10" t="str">
        <f t="shared" si="5"/>
        <v>0</v>
      </c>
      <c r="C180" s="55"/>
      <c r="D180" s="39"/>
      <c r="E180" s="39"/>
      <c r="F180" s="39"/>
      <c r="G180" s="39"/>
      <c r="H180" s="8">
        <f t="shared" si="6"/>
        <v>0</v>
      </c>
      <c r="I180" s="39"/>
    </row>
    <row r="181" spans="1:9" x14ac:dyDescent="0.35">
      <c r="A181" s="2">
        <f>IF(D181=List!$A$2,List!$B$2,IF(D181=List!$A$3,List!$B$3,IF(D181=List!$A$4,List!$B$4,IF(D181=List!$A$5,List!$B$5,IF(D181=List!$A$6,List!$B$6,IF(D181=List!$A$7,List!$B$7,IF(D181=List!$A$8,List!$B$8,IF(D181=List!$A$9,List!$B$9,IF(D181=List!$A$10,List!$B$10,IF(D181=List!$A$11,List!$B$11,IF(D181=List!$A$12,List!$B$12,IF(D181=List!$A$13,List!$B$13,IF(D181=List!$A$14,List!$B$14,IF(D181=List!$A$15,List!$B$15,IF(D181=List!$A$16,List!$B$16,IF(D181=List!$A$17,List!$B$17,0))))))))))))))))</f>
        <v>0</v>
      </c>
      <c r="B181" s="10" t="str">
        <f t="shared" si="5"/>
        <v>0</v>
      </c>
      <c r="C181" s="55"/>
      <c r="D181" s="39"/>
      <c r="E181" s="39"/>
      <c r="F181" s="39"/>
      <c r="G181" s="39"/>
      <c r="H181" s="8">
        <f t="shared" si="6"/>
        <v>0</v>
      </c>
      <c r="I181" s="39"/>
    </row>
    <row r="182" spans="1:9" x14ac:dyDescent="0.35">
      <c r="A182" s="2">
        <f>IF(D182=List!$A$2,List!$B$2,IF(D182=List!$A$3,List!$B$3,IF(D182=List!$A$4,List!$B$4,IF(D182=List!$A$5,List!$B$5,IF(D182=List!$A$6,List!$B$6,IF(D182=List!$A$7,List!$B$7,IF(D182=List!$A$8,List!$B$8,IF(D182=List!$A$9,List!$B$9,IF(D182=List!$A$10,List!$B$10,IF(D182=List!$A$11,List!$B$11,IF(D182=List!$A$12,List!$B$12,IF(D182=List!$A$13,List!$B$13,IF(D182=List!$A$14,List!$B$14,IF(D182=List!$A$15,List!$B$15,IF(D182=List!$A$16,List!$B$16,IF(D182=List!$A$17,List!$B$17,0))))))))))))))))</f>
        <v>0</v>
      </c>
      <c r="B182" s="10" t="str">
        <f t="shared" si="5"/>
        <v>0</v>
      </c>
      <c r="C182" s="55"/>
      <c r="D182" s="39"/>
      <c r="E182" s="39"/>
      <c r="F182" s="39"/>
      <c r="G182" s="39"/>
      <c r="H182" s="8">
        <f t="shared" si="6"/>
        <v>0</v>
      </c>
      <c r="I182" s="39"/>
    </row>
    <row r="183" spans="1:9" x14ac:dyDescent="0.35">
      <c r="A183" s="2">
        <f>IF(D183=List!$A$2,List!$B$2,IF(D183=List!$A$3,List!$B$3,IF(D183=List!$A$4,List!$B$4,IF(D183=List!$A$5,List!$B$5,IF(D183=List!$A$6,List!$B$6,IF(D183=List!$A$7,List!$B$7,IF(D183=List!$A$8,List!$B$8,IF(D183=List!$A$9,List!$B$9,IF(D183=List!$A$10,List!$B$10,IF(D183=List!$A$11,List!$B$11,IF(D183=List!$A$12,List!$B$12,IF(D183=List!$A$13,List!$B$13,IF(D183=List!$A$14,List!$B$14,IF(D183=List!$A$15,List!$B$15,IF(D183=List!$A$16,List!$B$16,IF(D183=List!$A$17,List!$B$17,0))))))))))))))))</f>
        <v>0</v>
      </c>
      <c r="B183" s="10" t="str">
        <f t="shared" si="5"/>
        <v>0</v>
      </c>
      <c r="C183" s="55"/>
      <c r="D183" s="39"/>
      <c r="E183" s="39"/>
      <c r="F183" s="39"/>
      <c r="G183" s="39"/>
      <c r="H183" s="8">
        <f t="shared" si="6"/>
        <v>0</v>
      </c>
      <c r="I183" s="39"/>
    </row>
    <row r="184" spans="1:9" x14ac:dyDescent="0.35">
      <c r="A184" s="2">
        <f>IF(D184=List!$A$2,List!$B$2,IF(D184=List!$A$3,List!$B$3,IF(D184=List!$A$4,List!$B$4,IF(D184=List!$A$5,List!$B$5,IF(D184=List!$A$6,List!$B$6,IF(D184=List!$A$7,List!$B$7,IF(D184=List!$A$8,List!$B$8,IF(D184=List!$A$9,List!$B$9,IF(D184=List!$A$10,List!$B$10,IF(D184=List!$A$11,List!$B$11,IF(D184=List!$A$12,List!$B$12,IF(D184=List!$A$13,List!$B$13,IF(D184=List!$A$14,List!$B$14,IF(D184=List!$A$15,List!$B$15,IF(D184=List!$A$16,List!$B$16,IF(D184=List!$A$17,List!$B$17,0))))))))))))))))</f>
        <v>0</v>
      </c>
      <c r="B184" s="10" t="str">
        <f t="shared" si="5"/>
        <v>0</v>
      </c>
      <c r="C184" s="55"/>
      <c r="D184" s="39"/>
      <c r="E184" s="39"/>
      <c r="F184" s="39"/>
      <c r="G184" s="39"/>
      <c r="H184" s="8">
        <f t="shared" si="6"/>
        <v>0</v>
      </c>
      <c r="I184" s="39"/>
    </row>
    <row r="185" spans="1:9" x14ac:dyDescent="0.35">
      <c r="A185" s="2">
        <f>IF(D185=List!$A$2,List!$B$2,IF(D185=List!$A$3,List!$B$3,IF(D185=List!$A$4,List!$B$4,IF(D185=List!$A$5,List!$B$5,IF(D185=List!$A$6,List!$B$6,IF(D185=List!$A$7,List!$B$7,IF(D185=List!$A$8,List!$B$8,IF(D185=List!$A$9,List!$B$9,IF(D185=List!$A$10,List!$B$10,IF(D185=List!$A$11,List!$B$11,IF(D185=List!$A$12,List!$B$12,IF(D185=List!$A$13,List!$B$13,IF(D185=List!$A$14,List!$B$14,IF(D185=List!$A$15,List!$B$15,IF(D185=List!$A$16,List!$B$16,IF(D185=List!$A$17,List!$B$17,0))))))))))))))))</f>
        <v>0</v>
      </c>
      <c r="B185" s="10" t="str">
        <f t="shared" si="5"/>
        <v>0</v>
      </c>
      <c r="C185" s="55"/>
      <c r="D185" s="39"/>
      <c r="E185" s="39"/>
      <c r="F185" s="39"/>
      <c r="G185" s="39"/>
      <c r="H185" s="8">
        <f t="shared" si="6"/>
        <v>0</v>
      </c>
      <c r="I185" s="39"/>
    </row>
    <row r="186" spans="1:9" x14ac:dyDescent="0.35">
      <c r="A186" s="2">
        <f>IF(D186=List!$A$2,List!$B$2,IF(D186=List!$A$3,List!$B$3,IF(D186=List!$A$4,List!$B$4,IF(D186=List!$A$5,List!$B$5,IF(D186=List!$A$6,List!$B$6,IF(D186=List!$A$7,List!$B$7,IF(D186=List!$A$8,List!$B$8,IF(D186=List!$A$9,List!$B$9,IF(D186=List!$A$10,List!$B$10,IF(D186=List!$A$11,List!$B$11,IF(D186=List!$A$12,List!$B$12,IF(D186=List!$A$13,List!$B$13,IF(D186=List!$A$14,List!$B$14,IF(D186=List!$A$15,List!$B$15,IF(D186=List!$A$16,List!$B$16,IF(D186=List!$A$17,List!$B$17,0))))))))))))))))</f>
        <v>0</v>
      </c>
      <c r="B186" s="10" t="str">
        <f t="shared" si="5"/>
        <v>0</v>
      </c>
      <c r="C186" s="55"/>
      <c r="D186" s="39"/>
      <c r="E186" s="39"/>
      <c r="F186" s="39"/>
      <c r="G186" s="39"/>
      <c r="H186" s="8">
        <f t="shared" si="6"/>
        <v>0</v>
      </c>
      <c r="I186" s="39"/>
    </row>
    <row r="187" spans="1:9" x14ac:dyDescent="0.35">
      <c r="A187" s="2">
        <f>IF(D187=List!$A$2,List!$B$2,IF(D187=List!$A$3,List!$B$3,IF(D187=List!$A$4,List!$B$4,IF(D187=List!$A$5,List!$B$5,IF(D187=List!$A$6,List!$B$6,IF(D187=List!$A$7,List!$B$7,IF(D187=List!$A$8,List!$B$8,IF(D187=List!$A$9,List!$B$9,IF(D187=List!$A$10,List!$B$10,IF(D187=List!$A$11,List!$B$11,IF(D187=List!$A$12,List!$B$12,IF(D187=List!$A$13,List!$B$13,IF(D187=List!$A$14,List!$B$14,IF(D187=List!$A$15,List!$B$15,IF(D187=List!$A$16,List!$B$16,IF(D187=List!$A$17,List!$B$17,0))))))))))))))))</f>
        <v>0</v>
      </c>
      <c r="B187" s="10" t="str">
        <f t="shared" si="5"/>
        <v>0</v>
      </c>
      <c r="C187" s="55"/>
      <c r="D187" s="39"/>
      <c r="E187" s="39"/>
      <c r="F187" s="39"/>
      <c r="G187" s="39"/>
      <c r="H187" s="8">
        <f t="shared" si="6"/>
        <v>0</v>
      </c>
      <c r="I187" s="39"/>
    </row>
    <row r="188" spans="1:9" x14ac:dyDescent="0.35">
      <c r="A188" s="2">
        <f>IF(D188=List!$A$2,List!$B$2,IF(D188=List!$A$3,List!$B$3,IF(D188=List!$A$4,List!$B$4,IF(D188=List!$A$5,List!$B$5,IF(D188=List!$A$6,List!$B$6,IF(D188=List!$A$7,List!$B$7,IF(D188=List!$A$8,List!$B$8,IF(D188=List!$A$9,List!$B$9,IF(D188=List!$A$10,List!$B$10,IF(D188=List!$A$11,List!$B$11,IF(D188=List!$A$12,List!$B$12,IF(D188=List!$A$13,List!$B$13,IF(D188=List!$A$14,List!$B$14,IF(D188=List!$A$15,List!$B$15,IF(D188=List!$A$16,List!$B$16,IF(D188=List!$A$17,List!$B$17,0))))))))))))))))</f>
        <v>0</v>
      </c>
      <c r="B188" s="10" t="str">
        <f t="shared" si="5"/>
        <v>0</v>
      </c>
      <c r="C188" s="55"/>
      <c r="D188" s="39"/>
      <c r="E188" s="39"/>
      <c r="F188" s="39"/>
      <c r="G188" s="39"/>
      <c r="H188" s="8">
        <f t="shared" si="6"/>
        <v>0</v>
      </c>
      <c r="I188" s="39"/>
    </row>
    <row r="189" spans="1:9" x14ac:dyDescent="0.35">
      <c r="A189" s="2">
        <f>IF(D189=List!$A$2,List!$B$2,IF(D189=List!$A$3,List!$B$3,IF(D189=List!$A$4,List!$B$4,IF(D189=List!$A$5,List!$B$5,IF(D189=List!$A$6,List!$B$6,IF(D189=List!$A$7,List!$B$7,IF(D189=List!$A$8,List!$B$8,IF(D189=List!$A$9,List!$B$9,IF(D189=List!$A$10,List!$B$10,IF(D189=List!$A$11,List!$B$11,IF(D189=List!$A$12,List!$B$12,IF(D189=List!$A$13,List!$B$13,IF(D189=List!$A$14,List!$B$14,IF(D189=List!$A$15,List!$B$15,IF(D189=List!$A$16,List!$B$16,IF(D189=List!$A$17,List!$B$17,0))))))))))))))))</f>
        <v>0</v>
      </c>
      <c r="B189" s="10" t="str">
        <f t="shared" si="5"/>
        <v>0</v>
      </c>
      <c r="C189" s="55"/>
      <c r="D189" s="39"/>
      <c r="E189" s="39"/>
      <c r="F189" s="39"/>
      <c r="G189" s="39"/>
      <c r="H189" s="8">
        <f t="shared" si="6"/>
        <v>0</v>
      </c>
      <c r="I189" s="39"/>
    </row>
    <row r="190" spans="1:9" x14ac:dyDescent="0.35">
      <c r="A190" s="2">
        <f>IF(D190=List!$A$2,List!$B$2,IF(D190=List!$A$3,List!$B$3,IF(D190=List!$A$4,List!$B$4,IF(D190=List!$A$5,List!$B$5,IF(D190=List!$A$6,List!$B$6,IF(D190=List!$A$7,List!$B$7,IF(D190=List!$A$8,List!$B$8,IF(D190=List!$A$9,List!$B$9,IF(D190=List!$A$10,List!$B$10,IF(D190=List!$A$11,List!$B$11,IF(D190=List!$A$12,List!$B$12,IF(D190=List!$A$13,List!$B$13,IF(D190=List!$A$14,List!$B$14,IF(D190=List!$A$15,List!$B$15,IF(D190=List!$A$16,List!$B$16,IF(D190=List!$A$17,List!$B$17,0))))))))))))))))</f>
        <v>0</v>
      </c>
      <c r="B190" s="10" t="str">
        <f t="shared" si="5"/>
        <v>0</v>
      </c>
      <c r="C190" s="55"/>
      <c r="D190" s="39"/>
      <c r="E190" s="39"/>
      <c r="F190" s="39"/>
      <c r="G190" s="39"/>
      <c r="H190" s="8">
        <f t="shared" si="6"/>
        <v>0</v>
      </c>
      <c r="I190" s="39"/>
    </row>
    <row r="191" spans="1:9" x14ac:dyDescent="0.35">
      <c r="A191" s="2">
        <f>IF(D191=List!$A$2,List!$B$2,IF(D191=List!$A$3,List!$B$3,IF(D191=List!$A$4,List!$B$4,IF(D191=List!$A$5,List!$B$5,IF(D191=List!$A$6,List!$B$6,IF(D191=List!$A$7,List!$B$7,IF(D191=List!$A$8,List!$B$8,IF(D191=List!$A$9,List!$B$9,IF(D191=List!$A$10,List!$B$10,IF(D191=List!$A$11,List!$B$11,IF(D191=List!$A$12,List!$B$12,IF(D191=List!$A$13,List!$B$13,IF(D191=List!$A$14,List!$B$14,IF(D191=List!$A$15,List!$B$15,IF(D191=List!$A$16,List!$B$16,IF(D191=List!$A$17,List!$B$17,0))))))))))))))))</f>
        <v>0</v>
      </c>
      <c r="B191" s="10" t="str">
        <f t="shared" si="5"/>
        <v>0</v>
      </c>
      <c r="C191" s="55"/>
      <c r="D191" s="39"/>
      <c r="E191" s="39"/>
      <c r="F191" s="39"/>
      <c r="G191" s="39"/>
      <c r="H191" s="8">
        <f t="shared" si="6"/>
        <v>0</v>
      </c>
      <c r="I191" s="39"/>
    </row>
    <row r="192" spans="1:9" x14ac:dyDescent="0.35">
      <c r="A192" s="2">
        <f>IF(D192=List!$A$2,List!$B$2,IF(D192=List!$A$3,List!$B$3,IF(D192=List!$A$4,List!$B$4,IF(D192=List!$A$5,List!$B$5,IF(D192=List!$A$6,List!$B$6,IF(D192=List!$A$7,List!$B$7,IF(D192=List!$A$8,List!$B$8,IF(D192=List!$A$9,List!$B$9,IF(D192=List!$A$10,List!$B$10,IF(D192=List!$A$11,List!$B$11,IF(D192=List!$A$12,List!$B$12,IF(D192=List!$A$13,List!$B$13,IF(D192=List!$A$14,List!$B$14,IF(D192=List!$A$15,List!$B$15,IF(D192=List!$A$16,List!$B$16,IF(D192=List!$A$17,List!$B$17,0))))))))))))))))</f>
        <v>0</v>
      </c>
      <c r="B192" s="10" t="str">
        <f t="shared" si="5"/>
        <v>0</v>
      </c>
      <c r="C192" s="55"/>
      <c r="D192" s="39"/>
      <c r="E192" s="39"/>
      <c r="F192" s="39"/>
      <c r="G192" s="39"/>
      <c r="H192" s="8">
        <f t="shared" si="6"/>
        <v>0</v>
      </c>
      <c r="I192" s="39"/>
    </row>
    <row r="193" spans="1:9" x14ac:dyDescent="0.35">
      <c r="A193" s="2">
        <f>IF(D193=List!$A$2,List!$B$2,IF(D193=List!$A$3,List!$B$3,IF(D193=List!$A$4,List!$B$4,IF(D193=List!$A$5,List!$B$5,IF(D193=List!$A$6,List!$B$6,IF(D193=List!$A$7,List!$B$7,IF(D193=List!$A$8,List!$B$8,IF(D193=List!$A$9,List!$B$9,IF(D193=List!$A$10,List!$B$10,IF(D193=List!$A$11,List!$B$11,IF(D193=List!$A$12,List!$B$12,IF(D193=List!$A$13,List!$B$13,IF(D193=List!$A$14,List!$B$14,IF(D193=List!$A$15,List!$B$15,IF(D193=List!$A$16,List!$B$16,IF(D193=List!$A$17,List!$B$17,0))))))))))))))))</f>
        <v>0</v>
      </c>
      <c r="B193" s="10" t="str">
        <f t="shared" si="5"/>
        <v>0</v>
      </c>
      <c r="C193" s="55"/>
      <c r="D193" s="39"/>
      <c r="E193" s="39"/>
      <c r="F193" s="39"/>
      <c r="G193" s="39"/>
      <c r="H193" s="8">
        <f t="shared" si="6"/>
        <v>0</v>
      </c>
      <c r="I193" s="39"/>
    </row>
    <row r="194" spans="1:9" x14ac:dyDescent="0.35">
      <c r="A194" s="2">
        <f>IF(D194=List!$A$2,List!$B$2,IF(D194=List!$A$3,List!$B$3,IF(D194=List!$A$4,List!$B$4,IF(D194=List!$A$5,List!$B$5,IF(D194=List!$A$6,List!$B$6,IF(D194=List!$A$7,List!$B$7,IF(D194=List!$A$8,List!$B$8,IF(D194=List!$A$9,List!$B$9,IF(D194=List!$A$10,List!$B$10,IF(D194=List!$A$11,List!$B$11,IF(D194=List!$A$12,List!$B$12,IF(D194=List!$A$13,List!$B$13,IF(D194=List!$A$14,List!$B$14,IF(D194=List!$A$15,List!$B$15,IF(D194=List!$A$16,List!$B$16,IF(D194=List!$A$17,List!$B$17,0))))))))))))))))</f>
        <v>0</v>
      </c>
      <c r="B194" s="10" t="str">
        <f t="shared" si="5"/>
        <v>0</v>
      </c>
      <c r="C194" s="55"/>
      <c r="D194" s="39"/>
      <c r="E194" s="39"/>
      <c r="F194" s="39"/>
      <c r="G194" s="39"/>
      <c r="H194" s="8">
        <f t="shared" si="6"/>
        <v>0</v>
      </c>
      <c r="I194" s="39"/>
    </row>
    <row r="195" spans="1:9" x14ac:dyDescent="0.35">
      <c r="A195" s="2">
        <f>IF(D195=List!$A$2,List!$B$2,IF(D195=List!$A$3,List!$B$3,IF(D195=List!$A$4,List!$B$4,IF(D195=List!$A$5,List!$B$5,IF(D195=List!$A$6,List!$B$6,IF(D195=List!$A$7,List!$B$7,IF(D195=List!$A$8,List!$B$8,IF(D195=List!$A$9,List!$B$9,IF(D195=List!$A$10,List!$B$10,IF(D195=List!$A$11,List!$B$11,IF(D195=List!$A$12,List!$B$12,IF(D195=List!$A$13,List!$B$13,IF(D195=List!$A$14,List!$B$14,IF(D195=List!$A$15,List!$B$15,IF(D195=List!$A$16,List!$B$16,IF(D195=List!$A$17,List!$B$17,0))))))))))))))))</f>
        <v>0</v>
      </c>
      <c r="B195" s="10" t="str">
        <f t="shared" si="5"/>
        <v>0</v>
      </c>
      <c r="C195" s="55"/>
      <c r="D195" s="39"/>
      <c r="E195" s="39"/>
      <c r="F195" s="39"/>
      <c r="G195" s="39"/>
      <c r="H195" s="8">
        <f t="shared" si="6"/>
        <v>0</v>
      </c>
      <c r="I195" s="39"/>
    </row>
    <row r="196" spans="1:9" x14ac:dyDescent="0.35">
      <c r="A196" s="2">
        <f>IF(D196=List!$A$2,List!$B$2,IF(D196=List!$A$3,List!$B$3,IF(D196=List!$A$4,List!$B$4,IF(D196=List!$A$5,List!$B$5,IF(D196=List!$A$6,List!$B$6,IF(D196=List!$A$7,List!$B$7,IF(D196=List!$A$8,List!$B$8,IF(D196=List!$A$9,List!$B$9,IF(D196=List!$A$10,List!$B$10,IF(D196=List!$A$11,List!$B$11,IF(D196=List!$A$12,List!$B$12,IF(D196=List!$A$13,List!$B$13,IF(D196=List!$A$14,List!$B$14,IF(D196=List!$A$15,List!$B$15,IF(D196=List!$A$16,List!$B$16,IF(D196=List!$A$17,List!$B$17,0))))))))))))))))</f>
        <v>0</v>
      </c>
      <c r="B196" s="10" t="str">
        <f t="shared" si="5"/>
        <v>0</v>
      </c>
      <c r="C196" s="55"/>
      <c r="D196" s="39"/>
      <c r="E196" s="39"/>
      <c r="F196" s="39"/>
      <c r="G196" s="39"/>
      <c r="H196" s="8">
        <f t="shared" si="6"/>
        <v>0</v>
      </c>
      <c r="I196" s="39"/>
    </row>
    <row r="197" spans="1:9" x14ac:dyDescent="0.35">
      <c r="A197" s="2">
        <f>IF(D197=List!$A$2,List!$B$2,IF(D197=List!$A$3,List!$B$3,IF(D197=List!$A$4,List!$B$4,IF(D197=List!$A$5,List!$B$5,IF(D197=List!$A$6,List!$B$6,IF(D197=List!$A$7,List!$B$7,IF(D197=List!$A$8,List!$B$8,IF(D197=List!$A$9,List!$B$9,IF(D197=List!$A$10,List!$B$10,IF(D197=List!$A$11,List!$B$11,IF(D197=List!$A$12,List!$B$12,IF(D197=List!$A$13,List!$B$13,IF(D197=List!$A$14,List!$B$14,IF(D197=List!$A$15,List!$B$15,IF(D197=List!$A$16,List!$B$16,IF(D197=List!$A$17,List!$B$17,0))))))))))))))))</f>
        <v>0</v>
      </c>
      <c r="B197" s="10" t="str">
        <f t="shared" si="5"/>
        <v>0</v>
      </c>
      <c r="C197" s="55"/>
      <c r="D197" s="39"/>
      <c r="E197" s="39"/>
      <c r="F197" s="39"/>
      <c r="G197" s="39"/>
      <c r="H197" s="8">
        <f t="shared" si="6"/>
        <v>0</v>
      </c>
      <c r="I197" s="39"/>
    </row>
    <row r="198" spans="1:9" x14ac:dyDescent="0.35">
      <c r="A198" s="2">
        <f>IF(D198=List!$A$2,List!$B$2,IF(D198=List!$A$3,List!$B$3,IF(D198=List!$A$4,List!$B$4,IF(D198=List!$A$5,List!$B$5,IF(D198=List!$A$6,List!$B$6,IF(D198=List!$A$7,List!$B$7,IF(D198=List!$A$8,List!$B$8,IF(D198=List!$A$9,List!$B$9,IF(D198=List!$A$10,List!$B$10,IF(D198=List!$A$11,List!$B$11,IF(D198=List!$A$12,List!$B$12,IF(D198=List!$A$13,List!$B$13,IF(D198=List!$A$14,List!$B$14,IF(D198=List!$A$15,List!$B$15,IF(D198=List!$A$16,List!$B$16,IF(D198=List!$A$17,List!$B$17,0))))))))))))))))</f>
        <v>0</v>
      </c>
      <c r="B198" s="10" t="str">
        <f t="shared" si="5"/>
        <v>0</v>
      </c>
      <c r="C198" s="55"/>
      <c r="D198" s="39"/>
      <c r="E198" s="39"/>
      <c r="F198" s="39"/>
      <c r="G198" s="39"/>
      <c r="H198" s="8">
        <f t="shared" si="6"/>
        <v>0</v>
      </c>
      <c r="I198" s="39"/>
    </row>
    <row r="199" spans="1:9" x14ac:dyDescent="0.35">
      <c r="A199" s="2">
        <f>IF(D199=List!$A$2,List!$B$2,IF(D199=List!$A$3,List!$B$3,IF(D199=List!$A$4,List!$B$4,IF(D199=List!$A$5,List!$B$5,IF(D199=List!$A$6,List!$B$6,IF(D199=List!$A$7,List!$B$7,IF(D199=List!$A$8,List!$B$8,IF(D199=List!$A$9,List!$B$9,IF(D199=List!$A$10,List!$B$10,IF(D199=List!$A$11,List!$B$11,IF(D199=List!$A$12,List!$B$12,IF(D199=List!$A$13,List!$B$13,IF(D199=List!$A$14,List!$B$14,IF(D199=List!$A$15,List!$B$15,IF(D199=List!$A$16,List!$B$16,IF(D199=List!$A$17,List!$B$17,0))))))))))))))))</f>
        <v>0</v>
      </c>
      <c r="B199" s="10" t="str">
        <f t="shared" si="5"/>
        <v>0</v>
      </c>
      <c r="C199" s="55"/>
      <c r="D199" s="39"/>
      <c r="E199" s="39"/>
      <c r="F199" s="39"/>
      <c r="G199" s="39"/>
      <c r="H199" s="8">
        <f t="shared" si="6"/>
        <v>0</v>
      </c>
      <c r="I199" s="39"/>
    </row>
    <row r="200" spans="1:9" x14ac:dyDescent="0.35">
      <c r="A200" s="2">
        <f>IF(D200=List!$A$2,List!$B$2,IF(D200=List!$A$3,List!$B$3,IF(D200=List!$A$4,List!$B$4,IF(D200=List!$A$5,List!$B$5,IF(D200=List!$A$6,List!$B$6,IF(D200=List!$A$7,List!$B$7,IF(D200=List!$A$8,List!$B$8,IF(D200=List!$A$9,List!$B$9,IF(D200=List!$A$10,List!$B$10,IF(D200=List!$A$11,List!$B$11,IF(D200=List!$A$12,List!$B$12,IF(D200=List!$A$13,List!$B$13,IF(D200=List!$A$14,List!$B$14,IF(D200=List!$A$15,List!$B$15,IF(D200=List!$A$16,List!$B$16,IF(D200=List!$A$17,List!$B$17,0))))))))))))))))</f>
        <v>0</v>
      </c>
      <c r="B200" s="10" t="str">
        <f t="shared" si="5"/>
        <v>0</v>
      </c>
      <c r="C200" s="55"/>
      <c r="D200" s="39"/>
      <c r="E200" s="39"/>
      <c r="F200" s="39"/>
      <c r="G200" s="39"/>
      <c r="H200" s="8">
        <f t="shared" si="6"/>
        <v>0</v>
      </c>
      <c r="I200" s="39"/>
    </row>
    <row r="201" spans="1:9" x14ac:dyDescent="0.35">
      <c r="A201" s="2">
        <f>IF(D201=List!$A$2,List!$B$2,IF(D201=List!$A$3,List!$B$3,IF(D201=List!$A$4,List!$B$4,IF(D201=List!$A$5,List!$B$5,IF(D201=List!$A$6,List!$B$6,IF(D201=List!$A$7,List!$B$7,IF(D201=List!$A$8,List!$B$8,IF(D201=List!$A$9,List!$B$9,IF(D201=List!$A$10,List!$B$10,IF(D201=List!$A$11,List!$B$11,IF(D201=List!$A$12,List!$B$12,IF(D201=List!$A$13,List!$B$13,IF(D201=List!$A$14,List!$B$14,IF(D201=List!$A$15,List!$B$15,IF(D201=List!$A$16,List!$B$16,IF(D201=List!$A$17,List!$B$17,0))))))))))))))))</f>
        <v>0</v>
      </c>
      <c r="B201" s="10" t="str">
        <f t="shared" ref="B201:B264" si="7">+CONCATENATE(C201,A201)</f>
        <v>0</v>
      </c>
      <c r="C201" s="55"/>
      <c r="D201" s="39"/>
      <c r="E201" s="39"/>
      <c r="F201" s="39"/>
      <c r="G201" s="39"/>
      <c r="H201" s="8">
        <f t="shared" ref="H201:H264" si="8">F201*E201</f>
        <v>0</v>
      </c>
      <c r="I201" s="39"/>
    </row>
    <row r="202" spans="1:9" x14ac:dyDescent="0.35">
      <c r="A202" s="2">
        <f>IF(D202=List!$A$2,List!$B$2,IF(D202=List!$A$3,List!$B$3,IF(D202=List!$A$4,List!$B$4,IF(D202=List!$A$5,List!$B$5,IF(D202=List!$A$6,List!$B$6,IF(D202=List!$A$7,List!$B$7,IF(D202=List!$A$8,List!$B$8,IF(D202=List!$A$9,List!$B$9,IF(D202=List!$A$10,List!$B$10,IF(D202=List!$A$11,List!$B$11,IF(D202=List!$A$12,List!$B$12,IF(D202=List!$A$13,List!$B$13,IF(D202=List!$A$14,List!$B$14,IF(D202=List!$A$15,List!$B$15,IF(D202=List!$A$16,List!$B$16,IF(D202=List!$A$17,List!$B$17,0))))))))))))))))</f>
        <v>0</v>
      </c>
      <c r="B202" s="10" t="str">
        <f t="shared" si="7"/>
        <v>0</v>
      </c>
      <c r="C202" s="55"/>
      <c r="D202" s="39"/>
      <c r="E202" s="39"/>
      <c r="F202" s="39"/>
      <c r="G202" s="39"/>
      <c r="H202" s="8">
        <f t="shared" si="8"/>
        <v>0</v>
      </c>
      <c r="I202" s="39"/>
    </row>
    <row r="203" spans="1:9" x14ac:dyDescent="0.35">
      <c r="A203" s="2">
        <f>IF(D203=List!$A$2,List!$B$2,IF(D203=List!$A$3,List!$B$3,IF(D203=List!$A$4,List!$B$4,IF(D203=List!$A$5,List!$B$5,IF(D203=List!$A$6,List!$B$6,IF(D203=List!$A$7,List!$B$7,IF(D203=List!$A$8,List!$B$8,IF(D203=List!$A$9,List!$B$9,IF(D203=List!$A$10,List!$B$10,IF(D203=List!$A$11,List!$B$11,IF(D203=List!$A$12,List!$B$12,IF(D203=List!$A$13,List!$B$13,IF(D203=List!$A$14,List!$B$14,IF(D203=List!$A$15,List!$B$15,IF(D203=List!$A$16,List!$B$16,IF(D203=List!$A$17,List!$B$17,0))))))))))))))))</f>
        <v>0</v>
      </c>
      <c r="B203" s="10" t="str">
        <f t="shared" si="7"/>
        <v>0</v>
      </c>
      <c r="C203" s="55"/>
      <c r="D203" s="39"/>
      <c r="E203" s="39"/>
      <c r="F203" s="39"/>
      <c r="G203" s="39"/>
      <c r="H203" s="8">
        <f t="shared" si="8"/>
        <v>0</v>
      </c>
      <c r="I203" s="39"/>
    </row>
    <row r="204" spans="1:9" x14ac:dyDescent="0.35">
      <c r="A204" s="2">
        <f>IF(D204=List!$A$2,List!$B$2,IF(D204=List!$A$3,List!$B$3,IF(D204=List!$A$4,List!$B$4,IF(D204=List!$A$5,List!$B$5,IF(D204=List!$A$6,List!$B$6,IF(D204=List!$A$7,List!$B$7,IF(D204=List!$A$8,List!$B$8,IF(D204=List!$A$9,List!$B$9,IF(D204=List!$A$10,List!$B$10,IF(D204=List!$A$11,List!$B$11,IF(D204=List!$A$12,List!$B$12,IF(D204=List!$A$13,List!$B$13,IF(D204=List!$A$14,List!$B$14,IF(D204=List!$A$15,List!$B$15,IF(D204=List!$A$16,List!$B$16,IF(D204=List!$A$17,List!$B$17,0))))))))))))))))</f>
        <v>0</v>
      </c>
      <c r="B204" s="10" t="str">
        <f t="shared" si="7"/>
        <v>0</v>
      </c>
      <c r="C204" s="55"/>
      <c r="D204" s="39"/>
      <c r="E204" s="39"/>
      <c r="F204" s="39"/>
      <c r="G204" s="39"/>
      <c r="H204" s="8">
        <f t="shared" si="8"/>
        <v>0</v>
      </c>
      <c r="I204" s="39"/>
    </row>
    <row r="205" spans="1:9" x14ac:dyDescent="0.35">
      <c r="A205" s="2">
        <f>IF(D205=List!$A$2,List!$B$2,IF(D205=List!$A$3,List!$B$3,IF(D205=List!$A$4,List!$B$4,IF(D205=List!$A$5,List!$B$5,IF(D205=List!$A$6,List!$B$6,IF(D205=List!$A$7,List!$B$7,IF(D205=List!$A$8,List!$B$8,IF(D205=List!$A$9,List!$B$9,IF(D205=List!$A$10,List!$B$10,IF(D205=List!$A$11,List!$B$11,IF(D205=List!$A$12,List!$B$12,IF(D205=List!$A$13,List!$B$13,IF(D205=List!$A$14,List!$B$14,IF(D205=List!$A$15,List!$B$15,IF(D205=List!$A$16,List!$B$16,IF(D205=List!$A$17,List!$B$17,0))))))))))))))))</f>
        <v>0</v>
      </c>
      <c r="B205" s="10" t="str">
        <f t="shared" si="7"/>
        <v>0</v>
      </c>
      <c r="C205" s="55"/>
      <c r="D205" s="39"/>
      <c r="E205" s="39"/>
      <c r="F205" s="39"/>
      <c r="G205" s="39"/>
      <c r="H205" s="8">
        <f t="shared" si="8"/>
        <v>0</v>
      </c>
      <c r="I205" s="39"/>
    </row>
    <row r="206" spans="1:9" x14ac:dyDescent="0.35">
      <c r="A206" s="2">
        <f>IF(D206=List!$A$2,List!$B$2,IF(D206=List!$A$3,List!$B$3,IF(D206=List!$A$4,List!$B$4,IF(D206=List!$A$5,List!$B$5,IF(D206=List!$A$6,List!$B$6,IF(D206=List!$A$7,List!$B$7,IF(D206=List!$A$8,List!$B$8,IF(D206=List!$A$9,List!$B$9,IF(D206=List!$A$10,List!$B$10,IF(D206=List!$A$11,List!$B$11,IF(D206=List!$A$12,List!$B$12,IF(D206=List!$A$13,List!$B$13,IF(D206=List!$A$14,List!$B$14,IF(D206=List!$A$15,List!$B$15,IF(D206=List!$A$16,List!$B$16,IF(D206=List!$A$17,List!$B$17,0))))))))))))))))</f>
        <v>0</v>
      </c>
      <c r="B206" s="10" t="str">
        <f t="shared" si="7"/>
        <v>0</v>
      </c>
      <c r="C206" s="55"/>
      <c r="D206" s="39"/>
      <c r="E206" s="39"/>
      <c r="F206" s="39"/>
      <c r="G206" s="39"/>
      <c r="H206" s="8">
        <f t="shared" si="8"/>
        <v>0</v>
      </c>
      <c r="I206" s="39"/>
    </row>
    <row r="207" spans="1:9" x14ac:dyDescent="0.35">
      <c r="A207" s="2">
        <f>IF(D207=List!$A$2,List!$B$2,IF(D207=List!$A$3,List!$B$3,IF(D207=List!$A$4,List!$B$4,IF(D207=List!$A$5,List!$B$5,IF(D207=List!$A$6,List!$B$6,IF(D207=List!$A$7,List!$B$7,IF(D207=List!$A$8,List!$B$8,IF(D207=List!$A$9,List!$B$9,IF(D207=List!$A$10,List!$B$10,IF(D207=List!$A$11,List!$B$11,IF(D207=List!$A$12,List!$B$12,IF(D207=List!$A$13,List!$B$13,IF(D207=List!$A$14,List!$B$14,IF(D207=List!$A$15,List!$B$15,IF(D207=List!$A$16,List!$B$16,IF(D207=List!$A$17,List!$B$17,0))))))))))))))))</f>
        <v>0</v>
      </c>
      <c r="B207" s="10" t="str">
        <f t="shared" si="7"/>
        <v>0</v>
      </c>
      <c r="C207" s="55"/>
      <c r="D207" s="39"/>
      <c r="E207" s="39"/>
      <c r="F207" s="39"/>
      <c r="G207" s="39"/>
      <c r="H207" s="8">
        <f t="shared" si="8"/>
        <v>0</v>
      </c>
      <c r="I207" s="39"/>
    </row>
    <row r="208" spans="1:9" x14ac:dyDescent="0.35">
      <c r="A208" s="2">
        <f>IF(D208=List!$A$2,List!$B$2,IF(D208=List!$A$3,List!$B$3,IF(D208=List!$A$4,List!$B$4,IF(D208=List!$A$5,List!$B$5,IF(D208=List!$A$6,List!$B$6,IF(D208=List!$A$7,List!$B$7,IF(D208=List!$A$8,List!$B$8,IF(D208=List!$A$9,List!$B$9,IF(D208=List!$A$10,List!$B$10,IF(D208=List!$A$11,List!$B$11,IF(D208=List!$A$12,List!$B$12,IF(D208=List!$A$13,List!$B$13,IF(D208=List!$A$14,List!$B$14,IF(D208=List!$A$15,List!$B$15,IF(D208=List!$A$16,List!$B$16,IF(D208=List!$A$17,List!$B$17,0))))))))))))))))</f>
        <v>0</v>
      </c>
      <c r="B208" s="10" t="str">
        <f t="shared" si="7"/>
        <v>0</v>
      </c>
      <c r="C208" s="55"/>
      <c r="D208" s="39"/>
      <c r="E208" s="39"/>
      <c r="F208" s="39"/>
      <c r="G208" s="39"/>
      <c r="H208" s="8">
        <f t="shared" si="8"/>
        <v>0</v>
      </c>
      <c r="I208" s="39"/>
    </row>
    <row r="209" spans="1:9" x14ac:dyDescent="0.35">
      <c r="A209" s="2">
        <f>IF(D209=List!$A$2,List!$B$2,IF(D209=List!$A$3,List!$B$3,IF(D209=List!$A$4,List!$B$4,IF(D209=List!$A$5,List!$B$5,IF(D209=List!$A$6,List!$B$6,IF(D209=List!$A$7,List!$B$7,IF(D209=List!$A$8,List!$B$8,IF(D209=List!$A$9,List!$B$9,IF(D209=List!$A$10,List!$B$10,IF(D209=List!$A$11,List!$B$11,IF(D209=List!$A$12,List!$B$12,IF(D209=List!$A$13,List!$B$13,IF(D209=List!$A$14,List!$B$14,IF(D209=List!$A$15,List!$B$15,IF(D209=List!$A$16,List!$B$16,IF(D209=List!$A$17,List!$B$17,0))))))))))))))))</f>
        <v>0</v>
      </c>
      <c r="B209" s="10" t="str">
        <f t="shared" si="7"/>
        <v>0</v>
      </c>
      <c r="C209" s="55"/>
      <c r="D209" s="39"/>
      <c r="E209" s="39"/>
      <c r="F209" s="39"/>
      <c r="G209" s="39"/>
      <c r="H209" s="8">
        <f t="shared" si="8"/>
        <v>0</v>
      </c>
      <c r="I209" s="39"/>
    </row>
    <row r="210" spans="1:9" x14ac:dyDescent="0.35">
      <c r="A210" s="2">
        <f>IF(D210=List!$A$2,List!$B$2,IF(D210=List!$A$3,List!$B$3,IF(D210=List!$A$4,List!$B$4,IF(D210=List!$A$5,List!$B$5,IF(D210=List!$A$6,List!$B$6,IF(D210=List!$A$7,List!$B$7,IF(D210=List!$A$8,List!$B$8,IF(D210=List!$A$9,List!$B$9,IF(D210=List!$A$10,List!$B$10,IF(D210=List!$A$11,List!$B$11,IF(D210=List!$A$12,List!$B$12,IF(D210=List!$A$13,List!$B$13,IF(D210=List!$A$14,List!$B$14,IF(D210=List!$A$15,List!$B$15,IF(D210=List!$A$16,List!$B$16,IF(D210=List!$A$17,List!$B$17,0))))))))))))))))</f>
        <v>0</v>
      </c>
      <c r="B210" s="10" t="str">
        <f t="shared" si="7"/>
        <v>0</v>
      </c>
      <c r="C210" s="55"/>
      <c r="D210" s="39"/>
      <c r="E210" s="39"/>
      <c r="F210" s="39"/>
      <c r="G210" s="39"/>
      <c r="H210" s="8">
        <f t="shared" si="8"/>
        <v>0</v>
      </c>
      <c r="I210" s="39"/>
    </row>
    <row r="211" spans="1:9" x14ac:dyDescent="0.35">
      <c r="A211" s="2">
        <f>IF(D211=List!$A$2,List!$B$2,IF(D211=List!$A$3,List!$B$3,IF(D211=List!$A$4,List!$B$4,IF(D211=List!$A$5,List!$B$5,IF(D211=List!$A$6,List!$B$6,IF(D211=List!$A$7,List!$B$7,IF(D211=List!$A$8,List!$B$8,IF(D211=List!$A$9,List!$B$9,IF(D211=List!$A$10,List!$B$10,IF(D211=List!$A$11,List!$B$11,IF(D211=List!$A$12,List!$B$12,IF(D211=List!$A$13,List!$B$13,IF(D211=List!$A$14,List!$B$14,IF(D211=List!$A$15,List!$B$15,IF(D211=List!$A$16,List!$B$16,IF(D211=List!$A$17,List!$B$17,0))))))))))))))))</f>
        <v>0</v>
      </c>
      <c r="B211" s="10" t="str">
        <f t="shared" si="7"/>
        <v>0</v>
      </c>
      <c r="C211" s="55"/>
      <c r="D211" s="39"/>
      <c r="E211" s="39"/>
      <c r="F211" s="39"/>
      <c r="G211" s="39"/>
      <c r="H211" s="8">
        <f t="shared" si="8"/>
        <v>0</v>
      </c>
      <c r="I211" s="39"/>
    </row>
    <row r="212" spans="1:9" x14ac:dyDescent="0.35">
      <c r="A212" s="2">
        <f>IF(D212=List!$A$2,List!$B$2,IF(D212=List!$A$3,List!$B$3,IF(D212=List!$A$4,List!$B$4,IF(D212=List!$A$5,List!$B$5,IF(D212=List!$A$6,List!$B$6,IF(D212=List!$A$7,List!$B$7,IF(D212=List!$A$8,List!$B$8,IF(D212=List!$A$9,List!$B$9,IF(D212=List!$A$10,List!$B$10,IF(D212=List!$A$11,List!$B$11,IF(D212=List!$A$12,List!$B$12,IF(D212=List!$A$13,List!$B$13,IF(D212=List!$A$14,List!$B$14,IF(D212=List!$A$15,List!$B$15,IF(D212=List!$A$16,List!$B$16,IF(D212=List!$A$17,List!$B$17,0))))))))))))))))</f>
        <v>0</v>
      </c>
      <c r="B212" s="10" t="str">
        <f t="shared" si="7"/>
        <v>0</v>
      </c>
      <c r="C212" s="55"/>
      <c r="D212" s="39"/>
      <c r="E212" s="39"/>
      <c r="F212" s="39"/>
      <c r="G212" s="39"/>
      <c r="H212" s="8">
        <f t="shared" si="8"/>
        <v>0</v>
      </c>
      <c r="I212" s="39"/>
    </row>
    <row r="213" spans="1:9" x14ac:dyDescent="0.35">
      <c r="A213" s="2">
        <f>IF(D213=List!$A$2,List!$B$2,IF(D213=List!$A$3,List!$B$3,IF(D213=List!$A$4,List!$B$4,IF(D213=List!$A$5,List!$B$5,IF(D213=List!$A$6,List!$B$6,IF(D213=List!$A$7,List!$B$7,IF(D213=List!$A$8,List!$B$8,IF(D213=List!$A$9,List!$B$9,IF(D213=List!$A$10,List!$B$10,IF(D213=List!$A$11,List!$B$11,IF(D213=List!$A$12,List!$B$12,IF(D213=List!$A$13,List!$B$13,IF(D213=List!$A$14,List!$B$14,IF(D213=List!$A$15,List!$B$15,IF(D213=List!$A$16,List!$B$16,IF(D213=List!$A$17,List!$B$17,0))))))))))))))))</f>
        <v>0</v>
      </c>
      <c r="B213" s="10" t="str">
        <f t="shared" si="7"/>
        <v>0</v>
      </c>
      <c r="C213" s="55"/>
      <c r="D213" s="39"/>
      <c r="E213" s="39"/>
      <c r="F213" s="39"/>
      <c r="G213" s="39"/>
      <c r="H213" s="8">
        <f t="shared" si="8"/>
        <v>0</v>
      </c>
      <c r="I213" s="39"/>
    </row>
    <row r="214" spans="1:9" x14ac:dyDescent="0.35">
      <c r="A214" s="2">
        <f>IF(D214=List!$A$2,List!$B$2,IF(D214=List!$A$3,List!$B$3,IF(D214=List!$A$4,List!$B$4,IF(D214=List!$A$5,List!$B$5,IF(D214=List!$A$6,List!$B$6,IF(D214=List!$A$7,List!$B$7,IF(D214=List!$A$8,List!$B$8,IF(D214=List!$A$9,List!$B$9,IF(D214=List!$A$10,List!$B$10,IF(D214=List!$A$11,List!$B$11,IF(D214=List!$A$12,List!$B$12,IF(D214=List!$A$13,List!$B$13,IF(D214=List!$A$14,List!$B$14,IF(D214=List!$A$15,List!$B$15,IF(D214=List!$A$16,List!$B$16,IF(D214=List!$A$17,List!$B$17,0))))))))))))))))</f>
        <v>0</v>
      </c>
      <c r="B214" s="10" t="str">
        <f t="shared" si="7"/>
        <v>0</v>
      </c>
      <c r="C214" s="55"/>
      <c r="D214" s="39"/>
      <c r="E214" s="39"/>
      <c r="F214" s="39"/>
      <c r="G214" s="39"/>
      <c r="H214" s="8">
        <f t="shared" si="8"/>
        <v>0</v>
      </c>
      <c r="I214" s="39"/>
    </row>
    <row r="215" spans="1:9" x14ac:dyDescent="0.35">
      <c r="A215" s="2">
        <f>IF(D215=List!$A$2,List!$B$2,IF(D215=List!$A$3,List!$B$3,IF(D215=List!$A$4,List!$B$4,IF(D215=List!$A$5,List!$B$5,IF(D215=List!$A$6,List!$B$6,IF(D215=List!$A$7,List!$B$7,IF(D215=List!$A$8,List!$B$8,IF(D215=List!$A$9,List!$B$9,IF(D215=List!$A$10,List!$B$10,IF(D215=List!$A$11,List!$B$11,IF(D215=List!$A$12,List!$B$12,IF(D215=List!$A$13,List!$B$13,IF(D215=List!$A$14,List!$B$14,IF(D215=List!$A$15,List!$B$15,IF(D215=List!$A$16,List!$B$16,IF(D215=List!$A$17,List!$B$17,0))))))))))))))))</f>
        <v>0</v>
      </c>
      <c r="B215" s="10" t="str">
        <f t="shared" si="7"/>
        <v>0</v>
      </c>
      <c r="C215" s="55"/>
      <c r="D215" s="39"/>
      <c r="E215" s="39"/>
      <c r="F215" s="39"/>
      <c r="G215" s="39"/>
      <c r="H215" s="8">
        <f t="shared" si="8"/>
        <v>0</v>
      </c>
      <c r="I215" s="39"/>
    </row>
    <row r="216" spans="1:9" x14ac:dyDescent="0.35">
      <c r="A216" s="2">
        <f>IF(D216=List!$A$2,List!$B$2,IF(D216=List!$A$3,List!$B$3,IF(D216=List!$A$4,List!$B$4,IF(D216=List!$A$5,List!$B$5,IF(D216=List!$A$6,List!$B$6,IF(D216=List!$A$7,List!$B$7,IF(D216=List!$A$8,List!$B$8,IF(D216=List!$A$9,List!$B$9,IF(D216=List!$A$10,List!$B$10,IF(D216=List!$A$11,List!$B$11,IF(D216=List!$A$12,List!$B$12,IF(D216=List!$A$13,List!$B$13,IF(D216=List!$A$14,List!$B$14,IF(D216=List!$A$15,List!$B$15,IF(D216=List!$A$16,List!$B$16,IF(D216=List!$A$17,List!$B$17,0))))))))))))))))</f>
        <v>0</v>
      </c>
      <c r="B216" s="10" t="str">
        <f t="shared" si="7"/>
        <v>0</v>
      </c>
      <c r="C216" s="55"/>
      <c r="D216" s="39"/>
      <c r="E216" s="39"/>
      <c r="F216" s="39"/>
      <c r="G216" s="39"/>
      <c r="H216" s="8">
        <f t="shared" si="8"/>
        <v>0</v>
      </c>
      <c r="I216" s="39"/>
    </row>
    <row r="217" spans="1:9" x14ac:dyDescent="0.35">
      <c r="A217" s="2">
        <f>IF(D217=List!$A$2,List!$B$2,IF(D217=List!$A$3,List!$B$3,IF(D217=List!$A$4,List!$B$4,IF(D217=List!$A$5,List!$B$5,IF(D217=List!$A$6,List!$B$6,IF(D217=List!$A$7,List!$B$7,IF(D217=List!$A$8,List!$B$8,IF(D217=List!$A$9,List!$B$9,IF(D217=List!$A$10,List!$B$10,IF(D217=List!$A$11,List!$B$11,IF(D217=List!$A$12,List!$B$12,IF(D217=List!$A$13,List!$B$13,IF(D217=List!$A$14,List!$B$14,IF(D217=List!$A$15,List!$B$15,IF(D217=List!$A$16,List!$B$16,IF(D217=List!$A$17,List!$B$17,0))))))))))))))))</f>
        <v>0</v>
      </c>
      <c r="B217" s="10" t="str">
        <f t="shared" si="7"/>
        <v>0</v>
      </c>
      <c r="C217" s="55"/>
      <c r="D217" s="39"/>
      <c r="E217" s="39"/>
      <c r="F217" s="39"/>
      <c r="G217" s="39"/>
      <c r="H217" s="8">
        <f t="shared" si="8"/>
        <v>0</v>
      </c>
      <c r="I217" s="39"/>
    </row>
    <row r="218" spans="1:9" x14ac:dyDescent="0.35">
      <c r="A218" s="2">
        <f>IF(D218=List!$A$2,List!$B$2,IF(D218=List!$A$3,List!$B$3,IF(D218=List!$A$4,List!$B$4,IF(D218=List!$A$5,List!$B$5,IF(D218=List!$A$6,List!$B$6,IF(D218=List!$A$7,List!$B$7,IF(D218=List!$A$8,List!$B$8,IF(D218=List!$A$9,List!$B$9,IF(D218=List!$A$10,List!$B$10,IF(D218=List!$A$11,List!$B$11,IF(D218=List!$A$12,List!$B$12,IF(D218=List!$A$13,List!$B$13,IF(D218=List!$A$14,List!$B$14,IF(D218=List!$A$15,List!$B$15,IF(D218=List!$A$16,List!$B$16,IF(D218=List!$A$17,List!$B$17,0))))))))))))))))</f>
        <v>0</v>
      </c>
      <c r="B218" s="10" t="str">
        <f t="shared" si="7"/>
        <v>0</v>
      </c>
      <c r="C218" s="55"/>
      <c r="D218" s="39"/>
      <c r="E218" s="39"/>
      <c r="F218" s="39"/>
      <c r="G218" s="39"/>
      <c r="H218" s="8">
        <f t="shared" si="8"/>
        <v>0</v>
      </c>
      <c r="I218" s="39"/>
    </row>
    <row r="219" spans="1:9" x14ac:dyDescent="0.35">
      <c r="A219" s="2">
        <f>IF(D219=List!$A$2,List!$B$2,IF(D219=List!$A$3,List!$B$3,IF(D219=List!$A$4,List!$B$4,IF(D219=List!$A$5,List!$B$5,IF(D219=List!$A$6,List!$B$6,IF(D219=List!$A$7,List!$B$7,IF(D219=List!$A$8,List!$B$8,IF(D219=List!$A$9,List!$B$9,IF(D219=List!$A$10,List!$B$10,IF(D219=List!$A$11,List!$B$11,IF(D219=List!$A$12,List!$B$12,IF(D219=List!$A$13,List!$B$13,IF(D219=List!$A$14,List!$B$14,IF(D219=List!$A$15,List!$B$15,IF(D219=List!$A$16,List!$B$16,IF(D219=List!$A$17,List!$B$17,0))))))))))))))))</f>
        <v>0</v>
      </c>
      <c r="B219" s="10" t="str">
        <f t="shared" si="7"/>
        <v>0</v>
      </c>
      <c r="C219" s="55"/>
      <c r="D219" s="39"/>
      <c r="E219" s="39"/>
      <c r="F219" s="39"/>
      <c r="G219" s="39"/>
      <c r="H219" s="8">
        <f t="shared" si="8"/>
        <v>0</v>
      </c>
      <c r="I219" s="39"/>
    </row>
    <row r="220" spans="1:9" x14ac:dyDescent="0.35">
      <c r="A220" s="2">
        <f>IF(D220=List!$A$2,List!$B$2,IF(D220=List!$A$3,List!$B$3,IF(D220=List!$A$4,List!$B$4,IF(D220=List!$A$5,List!$B$5,IF(D220=List!$A$6,List!$B$6,IF(D220=List!$A$7,List!$B$7,IF(D220=List!$A$8,List!$B$8,IF(D220=List!$A$9,List!$B$9,IF(D220=List!$A$10,List!$B$10,IF(D220=List!$A$11,List!$B$11,IF(D220=List!$A$12,List!$B$12,IF(D220=List!$A$13,List!$B$13,IF(D220=List!$A$14,List!$B$14,IF(D220=List!$A$15,List!$B$15,IF(D220=List!$A$16,List!$B$16,IF(D220=List!$A$17,List!$B$17,0))))))))))))))))</f>
        <v>0</v>
      </c>
      <c r="B220" s="10" t="str">
        <f t="shared" si="7"/>
        <v>0</v>
      </c>
      <c r="C220" s="55"/>
      <c r="D220" s="39"/>
      <c r="E220" s="39"/>
      <c r="F220" s="39"/>
      <c r="G220" s="39"/>
      <c r="H220" s="8">
        <f t="shared" si="8"/>
        <v>0</v>
      </c>
      <c r="I220" s="39"/>
    </row>
    <row r="221" spans="1:9" x14ac:dyDescent="0.35">
      <c r="A221" s="2">
        <f>IF(D221=List!$A$2,List!$B$2,IF(D221=List!$A$3,List!$B$3,IF(D221=List!$A$4,List!$B$4,IF(D221=List!$A$5,List!$B$5,IF(D221=List!$A$6,List!$B$6,IF(D221=List!$A$7,List!$B$7,IF(D221=List!$A$8,List!$B$8,IF(D221=List!$A$9,List!$B$9,IF(D221=List!$A$10,List!$B$10,IF(D221=List!$A$11,List!$B$11,IF(D221=List!$A$12,List!$B$12,IF(D221=List!$A$13,List!$B$13,IF(D221=List!$A$14,List!$B$14,IF(D221=List!$A$15,List!$B$15,IF(D221=List!$A$16,List!$B$16,IF(D221=List!$A$17,List!$B$17,0))))))))))))))))</f>
        <v>0</v>
      </c>
      <c r="B221" s="10" t="str">
        <f t="shared" si="7"/>
        <v>0</v>
      </c>
      <c r="C221" s="55"/>
      <c r="D221" s="39"/>
      <c r="E221" s="39"/>
      <c r="F221" s="39"/>
      <c r="G221" s="39"/>
      <c r="H221" s="8">
        <f t="shared" si="8"/>
        <v>0</v>
      </c>
      <c r="I221" s="39"/>
    </row>
    <row r="222" spans="1:9" x14ac:dyDescent="0.35">
      <c r="A222" s="2">
        <f>IF(D222=List!$A$2,List!$B$2,IF(D222=List!$A$3,List!$B$3,IF(D222=List!$A$4,List!$B$4,IF(D222=List!$A$5,List!$B$5,IF(D222=List!$A$6,List!$B$6,IF(D222=List!$A$7,List!$B$7,IF(D222=List!$A$8,List!$B$8,IF(D222=List!$A$9,List!$B$9,IF(D222=List!$A$10,List!$B$10,IF(D222=List!$A$11,List!$B$11,IF(D222=List!$A$12,List!$B$12,IF(D222=List!$A$13,List!$B$13,IF(D222=List!$A$14,List!$B$14,IF(D222=List!$A$15,List!$B$15,IF(D222=List!$A$16,List!$B$16,IF(D222=List!$A$17,List!$B$17,0))))))))))))))))</f>
        <v>0</v>
      </c>
      <c r="B222" s="10" t="str">
        <f t="shared" si="7"/>
        <v>0</v>
      </c>
      <c r="C222" s="55"/>
      <c r="D222" s="39"/>
      <c r="E222" s="39"/>
      <c r="F222" s="39"/>
      <c r="G222" s="39"/>
      <c r="H222" s="8">
        <f t="shared" si="8"/>
        <v>0</v>
      </c>
      <c r="I222" s="39"/>
    </row>
    <row r="223" spans="1:9" x14ac:dyDescent="0.35">
      <c r="A223" s="2">
        <f>IF(D223=List!$A$2,List!$B$2,IF(D223=List!$A$3,List!$B$3,IF(D223=List!$A$4,List!$B$4,IF(D223=List!$A$5,List!$B$5,IF(D223=List!$A$6,List!$B$6,IF(D223=List!$A$7,List!$B$7,IF(D223=List!$A$8,List!$B$8,IF(D223=List!$A$9,List!$B$9,IF(D223=List!$A$10,List!$B$10,IF(D223=List!$A$11,List!$B$11,IF(D223=List!$A$12,List!$B$12,IF(D223=List!$A$13,List!$B$13,IF(D223=List!$A$14,List!$B$14,IF(D223=List!$A$15,List!$B$15,IF(D223=List!$A$16,List!$B$16,IF(D223=List!$A$17,List!$B$17,0))))))))))))))))</f>
        <v>0</v>
      </c>
      <c r="B223" s="10" t="str">
        <f t="shared" si="7"/>
        <v>0</v>
      </c>
      <c r="C223" s="55"/>
      <c r="D223" s="39"/>
      <c r="E223" s="39"/>
      <c r="F223" s="39"/>
      <c r="G223" s="39"/>
      <c r="H223" s="8">
        <f t="shared" si="8"/>
        <v>0</v>
      </c>
      <c r="I223" s="39"/>
    </row>
    <row r="224" spans="1:9" x14ac:dyDescent="0.35">
      <c r="A224" s="2">
        <f>IF(D224=List!$A$2,List!$B$2,IF(D224=List!$A$3,List!$B$3,IF(D224=List!$A$4,List!$B$4,IF(D224=List!$A$5,List!$B$5,IF(D224=List!$A$6,List!$B$6,IF(D224=List!$A$7,List!$B$7,IF(D224=List!$A$8,List!$B$8,IF(D224=List!$A$9,List!$B$9,IF(D224=List!$A$10,List!$B$10,IF(D224=List!$A$11,List!$B$11,IF(D224=List!$A$12,List!$B$12,IF(D224=List!$A$13,List!$B$13,IF(D224=List!$A$14,List!$B$14,IF(D224=List!$A$15,List!$B$15,IF(D224=List!$A$16,List!$B$16,IF(D224=List!$A$17,List!$B$17,0))))))))))))))))</f>
        <v>0</v>
      </c>
      <c r="B224" s="10" t="str">
        <f t="shared" si="7"/>
        <v>0</v>
      </c>
      <c r="C224" s="55"/>
      <c r="D224" s="39"/>
      <c r="E224" s="39"/>
      <c r="F224" s="39"/>
      <c r="G224" s="39"/>
      <c r="H224" s="8">
        <f t="shared" si="8"/>
        <v>0</v>
      </c>
      <c r="I224" s="39"/>
    </row>
    <row r="225" spans="1:9" x14ac:dyDescent="0.35">
      <c r="A225" s="2">
        <f>IF(D225=List!$A$2,List!$B$2,IF(D225=List!$A$3,List!$B$3,IF(D225=List!$A$4,List!$B$4,IF(D225=List!$A$5,List!$B$5,IF(D225=List!$A$6,List!$B$6,IF(D225=List!$A$7,List!$B$7,IF(D225=List!$A$8,List!$B$8,IF(D225=List!$A$9,List!$B$9,IF(D225=List!$A$10,List!$B$10,IF(D225=List!$A$11,List!$B$11,IF(D225=List!$A$12,List!$B$12,IF(D225=List!$A$13,List!$B$13,IF(D225=List!$A$14,List!$B$14,IF(D225=List!$A$15,List!$B$15,IF(D225=List!$A$16,List!$B$16,IF(D225=List!$A$17,List!$B$17,0))))))))))))))))</f>
        <v>0</v>
      </c>
      <c r="B225" s="10" t="str">
        <f t="shared" si="7"/>
        <v>0</v>
      </c>
      <c r="C225" s="55"/>
      <c r="D225" s="39"/>
      <c r="E225" s="39"/>
      <c r="F225" s="39"/>
      <c r="G225" s="39"/>
      <c r="H225" s="8">
        <f t="shared" si="8"/>
        <v>0</v>
      </c>
      <c r="I225" s="39"/>
    </row>
    <row r="226" spans="1:9" x14ac:dyDescent="0.35">
      <c r="A226" s="2">
        <f>IF(D226=List!$A$2,List!$B$2,IF(D226=List!$A$3,List!$B$3,IF(D226=List!$A$4,List!$B$4,IF(D226=List!$A$5,List!$B$5,IF(D226=List!$A$6,List!$B$6,IF(D226=List!$A$7,List!$B$7,IF(D226=List!$A$8,List!$B$8,IF(D226=List!$A$9,List!$B$9,IF(D226=List!$A$10,List!$B$10,IF(D226=List!$A$11,List!$B$11,IF(D226=List!$A$12,List!$B$12,IF(D226=List!$A$13,List!$B$13,IF(D226=List!$A$14,List!$B$14,IF(D226=List!$A$15,List!$B$15,IF(D226=List!$A$16,List!$B$16,IF(D226=List!$A$17,List!$B$17,0))))))))))))))))</f>
        <v>0</v>
      </c>
      <c r="B226" s="10" t="str">
        <f t="shared" si="7"/>
        <v>0</v>
      </c>
      <c r="C226" s="55"/>
      <c r="D226" s="39"/>
      <c r="E226" s="39"/>
      <c r="F226" s="39"/>
      <c r="G226" s="39"/>
      <c r="H226" s="8">
        <f t="shared" si="8"/>
        <v>0</v>
      </c>
      <c r="I226" s="39"/>
    </row>
    <row r="227" spans="1:9" x14ac:dyDescent="0.35">
      <c r="A227" s="2">
        <f>IF(D227=List!$A$2,List!$B$2,IF(D227=List!$A$3,List!$B$3,IF(D227=List!$A$4,List!$B$4,IF(D227=List!$A$5,List!$B$5,IF(D227=List!$A$6,List!$B$6,IF(D227=List!$A$7,List!$B$7,IF(D227=List!$A$8,List!$B$8,IF(D227=List!$A$9,List!$B$9,IF(D227=List!$A$10,List!$B$10,IF(D227=List!$A$11,List!$B$11,IF(D227=List!$A$12,List!$B$12,IF(D227=List!$A$13,List!$B$13,IF(D227=List!$A$14,List!$B$14,IF(D227=List!$A$15,List!$B$15,IF(D227=List!$A$16,List!$B$16,IF(D227=List!$A$17,List!$B$17,0))))))))))))))))</f>
        <v>0</v>
      </c>
      <c r="B227" s="10" t="str">
        <f t="shared" si="7"/>
        <v>0</v>
      </c>
      <c r="C227" s="55"/>
      <c r="D227" s="39"/>
      <c r="E227" s="39"/>
      <c r="F227" s="39"/>
      <c r="G227" s="39"/>
      <c r="H227" s="8">
        <f t="shared" si="8"/>
        <v>0</v>
      </c>
      <c r="I227" s="39"/>
    </row>
    <row r="228" spans="1:9" x14ac:dyDescent="0.35">
      <c r="A228" s="2">
        <f>IF(D228=List!$A$2,List!$B$2,IF(D228=List!$A$3,List!$B$3,IF(D228=List!$A$4,List!$B$4,IF(D228=List!$A$5,List!$B$5,IF(D228=List!$A$6,List!$B$6,IF(D228=List!$A$7,List!$B$7,IF(D228=List!$A$8,List!$B$8,IF(D228=List!$A$9,List!$B$9,IF(D228=List!$A$10,List!$B$10,IF(D228=List!$A$11,List!$B$11,IF(D228=List!$A$12,List!$B$12,IF(D228=List!$A$13,List!$B$13,IF(D228=List!$A$14,List!$B$14,IF(D228=List!$A$15,List!$B$15,IF(D228=List!$A$16,List!$B$16,IF(D228=List!$A$17,List!$B$17,0))))))))))))))))</f>
        <v>0</v>
      </c>
      <c r="B228" s="10" t="str">
        <f t="shared" si="7"/>
        <v>0</v>
      </c>
      <c r="C228" s="55"/>
      <c r="D228" s="39"/>
      <c r="E228" s="39"/>
      <c r="F228" s="39"/>
      <c r="G228" s="39"/>
      <c r="H228" s="8">
        <f t="shared" si="8"/>
        <v>0</v>
      </c>
      <c r="I228" s="39"/>
    </row>
    <row r="229" spans="1:9" x14ac:dyDescent="0.35">
      <c r="A229" s="2">
        <f>IF(D229=List!$A$2,List!$B$2,IF(D229=List!$A$3,List!$B$3,IF(D229=List!$A$4,List!$B$4,IF(D229=List!$A$5,List!$B$5,IF(D229=List!$A$6,List!$B$6,IF(D229=List!$A$7,List!$B$7,IF(D229=List!$A$8,List!$B$8,IF(D229=List!$A$9,List!$B$9,IF(D229=List!$A$10,List!$B$10,IF(D229=List!$A$11,List!$B$11,IF(D229=List!$A$12,List!$B$12,IF(D229=List!$A$13,List!$B$13,IF(D229=List!$A$14,List!$B$14,IF(D229=List!$A$15,List!$B$15,IF(D229=List!$A$16,List!$B$16,IF(D229=List!$A$17,List!$B$17,0))))))))))))))))</f>
        <v>0</v>
      </c>
      <c r="B229" s="10" t="str">
        <f t="shared" si="7"/>
        <v>0</v>
      </c>
      <c r="C229" s="55"/>
      <c r="D229" s="39"/>
      <c r="E229" s="39"/>
      <c r="F229" s="39"/>
      <c r="G229" s="39"/>
      <c r="H229" s="8">
        <f t="shared" si="8"/>
        <v>0</v>
      </c>
      <c r="I229" s="39"/>
    </row>
    <row r="230" spans="1:9" x14ac:dyDescent="0.35">
      <c r="A230" s="2">
        <f>IF(D230=List!$A$2,List!$B$2,IF(D230=List!$A$3,List!$B$3,IF(D230=List!$A$4,List!$B$4,IF(D230=List!$A$5,List!$B$5,IF(D230=List!$A$6,List!$B$6,IF(D230=List!$A$7,List!$B$7,IF(D230=List!$A$8,List!$B$8,IF(D230=List!$A$9,List!$B$9,IF(D230=List!$A$10,List!$B$10,IF(D230=List!$A$11,List!$B$11,IF(D230=List!$A$12,List!$B$12,IF(D230=List!$A$13,List!$B$13,IF(D230=List!$A$14,List!$B$14,IF(D230=List!$A$15,List!$B$15,IF(D230=List!$A$16,List!$B$16,IF(D230=List!$A$17,List!$B$17,0))))))))))))))))</f>
        <v>0</v>
      </c>
      <c r="B230" s="10" t="str">
        <f t="shared" si="7"/>
        <v>0</v>
      </c>
      <c r="C230" s="55"/>
      <c r="D230" s="39"/>
      <c r="E230" s="39"/>
      <c r="F230" s="39"/>
      <c r="G230" s="39"/>
      <c r="H230" s="8">
        <f t="shared" si="8"/>
        <v>0</v>
      </c>
      <c r="I230" s="39"/>
    </row>
    <row r="231" spans="1:9" x14ac:dyDescent="0.35">
      <c r="A231" s="2">
        <f>IF(D231=List!$A$2,List!$B$2,IF(D231=List!$A$3,List!$B$3,IF(D231=List!$A$4,List!$B$4,IF(D231=List!$A$5,List!$B$5,IF(D231=List!$A$6,List!$B$6,IF(D231=List!$A$7,List!$B$7,IF(D231=List!$A$8,List!$B$8,IF(D231=List!$A$9,List!$B$9,IF(D231=List!$A$10,List!$B$10,IF(D231=List!$A$11,List!$B$11,IF(D231=List!$A$12,List!$B$12,IF(D231=List!$A$13,List!$B$13,IF(D231=List!$A$14,List!$B$14,IF(D231=List!$A$15,List!$B$15,IF(D231=List!$A$16,List!$B$16,IF(D231=List!$A$17,List!$B$17,0))))))))))))))))</f>
        <v>0</v>
      </c>
      <c r="B231" s="10" t="str">
        <f t="shared" si="7"/>
        <v>0</v>
      </c>
      <c r="C231" s="55"/>
      <c r="D231" s="39"/>
      <c r="E231" s="39"/>
      <c r="F231" s="39"/>
      <c r="G231" s="39"/>
      <c r="H231" s="8">
        <f t="shared" si="8"/>
        <v>0</v>
      </c>
      <c r="I231" s="39"/>
    </row>
    <row r="232" spans="1:9" x14ac:dyDescent="0.35">
      <c r="A232" s="2">
        <f>IF(D232=List!$A$2,List!$B$2,IF(D232=List!$A$3,List!$B$3,IF(D232=List!$A$4,List!$B$4,IF(D232=List!$A$5,List!$B$5,IF(D232=List!$A$6,List!$B$6,IF(D232=List!$A$7,List!$B$7,IF(D232=List!$A$8,List!$B$8,IF(D232=List!$A$9,List!$B$9,IF(D232=List!$A$10,List!$B$10,IF(D232=List!$A$11,List!$B$11,IF(D232=List!$A$12,List!$B$12,IF(D232=List!$A$13,List!$B$13,IF(D232=List!$A$14,List!$B$14,IF(D232=List!$A$15,List!$B$15,IF(D232=List!$A$16,List!$B$16,IF(D232=List!$A$17,List!$B$17,0))))))))))))))))</f>
        <v>0</v>
      </c>
      <c r="B232" s="10" t="str">
        <f t="shared" si="7"/>
        <v>0</v>
      </c>
      <c r="C232" s="55"/>
      <c r="D232" s="39"/>
      <c r="E232" s="39"/>
      <c r="F232" s="39"/>
      <c r="G232" s="39"/>
      <c r="H232" s="8">
        <f t="shared" si="8"/>
        <v>0</v>
      </c>
      <c r="I232" s="39"/>
    </row>
    <row r="233" spans="1:9" x14ac:dyDescent="0.35">
      <c r="A233" s="2">
        <f>IF(D233=List!$A$2,List!$B$2,IF(D233=List!$A$3,List!$B$3,IF(D233=List!$A$4,List!$B$4,IF(D233=List!$A$5,List!$B$5,IF(D233=List!$A$6,List!$B$6,IF(D233=List!$A$7,List!$B$7,IF(D233=List!$A$8,List!$B$8,IF(D233=List!$A$9,List!$B$9,IF(D233=List!$A$10,List!$B$10,IF(D233=List!$A$11,List!$B$11,IF(D233=List!$A$12,List!$B$12,IF(D233=List!$A$13,List!$B$13,IF(D233=List!$A$14,List!$B$14,IF(D233=List!$A$15,List!$B$15,IF(D233=List!$A$16,List!$B$16,IF(D233=List!$A$17,List!$B$17,0))))))))))))))))</f>
        <v>0</v>
      </c>
      <c r="B233" s="10" t="str">
        <f t="shared" si="7"/>
        <v>0</v>
      </c>
      <c r="C233" s="55"/>
      <c r="D233" s="39"/>
      <c r="E233" s="39"/>
      <c r="F233" s="39"/>
      <c r="G233" s="39"/>
      <c r="H233" s="8">
        <f t="shared" si="8"/>
        <v>0</v>
      </c>
      <c r="I233" s="39"/>
    </row>
    <row r="234" spans="1:9" x14ac:dyDescent="0.35">
      <c r="A234" s="2">
        <f>IF(D234=List!$A$2,List!$B$2,IF(D234=List!$A$3,List!$B$3,IF(D234=List!$A$4,List!$B$4,IF(D234=List!$A$5,List!$B$5,IF(D234=List!$A$6,List!$B$6,IF(D234=List!$A$7,List!$B$7,IF(D234=List!$A$8,List!$B$8,IF(D234=List!$A$9,List!$B$9,IF(D234=List!$A$10,List!$B$10,IF(D234=List!$A$11,List!$B$11,IF(D234=List!$A$12,List!$B$12,IF(D234=List!$A$13,List!$B$13,IF(D234=List!$A$14,List!$B$14,IF(D234=List!$A$15,List!$B$15,IF(D234=List!$A$16,List!$B$16,IF(D234=List!$A$17,List!$B$17,0))))))))))))))))</f>
        <v>0</v>
      </c>
      <c r="B234" s="10" t="str">
        <f t="shared" si="7"/>
        <v>0</v>
      </c>
      <c r="C234" s="55"/>
      <c r="D234" s="39"/>
      <c r="E234" s="39"/>
      <c r="F234" s="39"/>
      <c r="G234" s="39"/>
      <c r="H234" s="8">
        <f t="shared" si="8"/>
        <v>0</v>
      </c>
      <c r="I234" s="39"/>
    </row>
    <row r="235" spans="1:9" x14ac:dyDescent="0.35">
      <c r="A235" s="2">
        <f>IF(D235=List!$A$2,List!$B$2,IF(D235=List!$A$3,List!$B$3,IF(D235=List!$A$4,List!$B$4,IF(D235=List!$A$5,List!$B$5,IF(D235=List!$A$6,List!$B$6,IF(D235=List!$A$7,List!$B$7,IF(D235=List!$A$8,List!$B$8,IF(D235=List!$A$9,List!$B$9,IF(D235=List!$A$10,List!$B$10,IF(D235=List!$A$11,List!$B$11,IF(D235=List!$A$12,List!$B$12,IF(D235=List!$A$13,List!$B$13,IF(D235=List!$A$14,List!$B$14,IF(D235=List!$A$15,List!$B$15,IF(D235=List!$A$16,List!$B$16,IF(D235=List!$A$17,List!$B$17,0))))))))))))))))</f>
        <v>0</v>
      </c>
      <c r="B235" s="10" t="str">
        <f t="shared" si="7"/>
        <v>0</v>
      </c>
      <c r="C235" s="55"/>
      <c r="D235" s="39"/>
      <c r="E235" s="39"/>
      <c r="F235" s="39"/>
      <c r="G235" s="39"/>
      <c r="H235" s="8">
        <f t="shared" si="8"/>
        <v>0</v>
      </c>
      <c r="I235" s="39"/>
    </row>
    <row r="236" spans="1:9" x14ac:dyDescent="0.35">
      <c r="A236" s="2">
        <f>IF(D236=List!$A$2,List!$B$2,IF(D236=List!$A$3,List!$B$3,IF(D236=List!$A$4,List!$B$4,IF(D236=List!$A$5,List!$B$5,IF(D236=List!$A$6,List!$B$6,IF(D236=List!$A$7,List!$B$7,IF(D236=List!$A$8,List!$B$8,IF(D236=List!$A$9,List!$B$9,IF(D236=List!$A$10,List!$B$10,IF(D236=List!$A$11,List!$B$11,IF(D236=List!$A$12,List!$B$12,IF(D236=List!$A$13,List!$B$13,IF(D236=List!$A$14,List!$B$14,IF(D236=List!$A$15,List!$B$15,IF(D236=List!$A$16,List!$B$16,IF(D236=List!$A$17,List!$B$17,0))))))))))))))))</f>
        <v>0</v>
      </c>
      <c r="B236" s="10" t="str">
        <f t="shared" si="7"/>
        <v>0</v>
      </c>
      <c r="C236" s="55"/>
      <c r="D236" s="39"/>
      <c r="E236" s="39"/>
      <c r="F236" s="39"/>
      <c r="G236" s="39"/>
      <c r="H236" s="8">
        <f t="shared" si="8"/>
        <v>0</v>
      </c>
      <c r="I236" s="39"/>
    </row>
    <row r="237" spans="1:9" x14ac:dyDescent="0.35">
      <c r="A237" s="2">
        <f>IF(D237=List!$A$2,List!$B$2,IF(D237=List!$A$3,List!$B$3,IF(D237=List!$A$4,List!$B$4,IF(D237=List!$A$5,List!$B$5,IF(D237=List!$A$6,List!$B$6,IF(D237=List!$A$7,List!$B$7,IF(D237=List!$A$8,List!$B$8,IF(D237=List!$A$9,List!$B$9,IF(D237=List!$A$10,List!$B$10,IF(D237=List!$A$11,List!$B$11,IF(D237=List!$A$12,List!$B$12,IF(D237=List!$A$13,List!$B$13,IF(D237=List!$A$14,List!$B$14,IF(D237=List!$A$15,List!$B$15,IF(D237=List!$A$16,List!$B$16,IF(D237=List!$A$17,List!$B$17,0))))))))))))))))</f>
        <v>0</v>
      </c>
      <c r="B237" s="10" t="str">
        <f t="shared" si="7"/>
        <v>0</v>
      </c>
      <c r="C237" s="55"/>
      <c r="D237" s="39"/>
      <c r="E237" s="39"/>
      <c r="F237" s="39"/>
      <c r="G237" s="39"/>
      <c r="H237" s="8">
        <f t="shared" si="8"/>
        <v>0</v>
      </c>
      <c r="I237" s="39"/>
    </row>
    <row r="238" spans="1:9" x14ac:dyDescent="0.35">
      <c r="A238" s="2">
        <f>IF(D238=List!$A$2,List!$B$2,IF(D238=List!$A$3,List!$B$3,IF(D238=List!$A$4,List!$B$4,IF(D238=List!$A$5,List!$B$5,IF(D238=List!$A$6,List!$B$6,IF(D238=List!$A$7,List!$B$7,IF(D238=List!$A$8,List!$B$8,IF(D238=List!$A$9,List!$B$9,IF(D238=List!$A$10,List!$B$10,IF(D238=List!$A$11,List!$B$11,IF(D238=List!$A$12,List!$B$12,IF(D238=List!$A$13,List!$B$13,IF(D238=List!$A$14,List!$B$14,IF(D238=List!$A$15,List!$B$15,IF(D238=List!$A$16,List!$B$16,IF(D238=List!$A$17,List!$B$17,0))))))))))))))))</f>
        <v>0</v>
      </c>
      <c r="B238" s="10" t="str">
        <f t="shared" si="7"/>
        <v>0</v>
      </c>
      <c r="C238" s="55"/>
      <c r="D238" s="39"/>
      <c r="E238" s="39"/>
      <c r="F238" s="39"/>
      <c r="G238" s="39"/>
      <c r="H238" s="8">
        <f t="shared" si="8"/>
        <v>0</v>
      </c>
      <c r="I238" s="39"/>
    </row>
    <row r="239" spans="1:9" x14ac:dyDescent="0.35">
      <c r="A239" s="2">
        <f>IF(D239=List!$A$2,List!$B$2,IF(D239=List!$A$3,List!$B$3,IF(D239=List!$A$4,List!$B$4,IF(D239=List!$A$5,List!$B$5,IF(D239=List!$A$6,List!$B$6,IF(D239=List!$A$7,List!$B$7,IF(D239=List!$A$8,List!$B$8,IF(D239=List!$A$9,List!$B$9,IF(D239=List!$A$10,List!$B$10,IF(D239=List!$A$11,List!$B$11,IF(D239=List!$A$12,List!$B$12,IF(D239=List!$A$13,List!$B$13,IF(D239=List!$A$14,List!$B$14,IF(D239=List!$A$15,List!$B$15,IF(D239=List!$A$16,List!$B$16,IF(D239=List!$A$17,List!$B$17,0))))))))))))))))</f>
        <v>0</v>
      </c>
      <c r="B239" s="10" t="str">
        <f t="shared" si="7"/>
        <v>0</v>
      </c>
      <c r="C239" s="55"/>
      <c r="D239" s="39"/>
      <c r="E239" s="39"/>
      <c r="F239" s="39"/>
      <c r="G239" s="39"/>
      <c r="H239" s="8">
        <f t="shared" si="8"/>
        <v>0</v>
      </c>
      <c r="I239" s="39"/>
    </row>
    <row r="240" spans="1:9" x14ac:dyDescent="0.35">
      <c r="A240" s="2">
        <f>IF(D240=List!$A$2,List!$B$2,IF(D240=List!$A$3,List!$B$3,IF(D240=List!$A$4,List!$B$4,IF(D240=List!$A$5,List!$B$5,IF(D240=List!$A$6,List!$B$6,IF(D240=List!$A$7,List!$B$7,IF(D240=List!$A$8,List!$B$8,IF(D240=List!$A$9,List!$B$9,IF(D240=List!$A$10,List!$B$10,IF(D240=List!$A$11,List!$B$11,IF(D240=List!$A$12,List!$B$12,IF(D240=List!$A$13,List!$B$13,IF(D240=List!$A$14,List!$B$14,IF(D240=List!$A$15,List!$B$15,IF(D240=List!$A$16,List!$B$16,IF(D240=List!$A$17,List!$B$17,0))))))))))))))))</f>
        <v>0</v>
      </c>
      <c r="B240" s="10" t="str">
        <f t="shared" si="7"/>
        <v>0</v>
      </c>
      <c r="C240" s="55"/>
      <c r="D240" s="39"/>
      <c r="E240" s="39"/>
      <c r="F240" s="39"/>
      <c r="G240" s="39"/>
      <c r="H240" s="8">
        <f t="shared" si="8"/>
        <v>0</v>
      </c>
      <c r="I240" s="39"/>
    </row>
    <row r="241" spans="1:9" x14ac:dyDescent="0.35">
      <c r="A241" s="2">
        <f>IF(D241=List!$A$2,List!$B$2,IF(D241=List!$A$3,List!$B$3,IF(D241=List!$A$4,List!$B$4,IF(D241=List!$A$5,List!$B$5,IF(D241=List!$A$6,List!$B$6,IF(D241=List!$A$7,List!$B$7,IF(D241=List!$A$8,List!$B$8,IF(D241=List!$A$9,List!$B$9,IF(D241=List!$A$10,List!$B$10,IF(D241=List!$A$11,List!$B$11,IF(D241=List!$A$12,List!$B$12,IF(D241=List!$A$13,List!$B$13,IF(D241=List!$A$14,List!$B$14,IF(D241=List!$A$15,List!$B$15,IF(D241=List!$A$16,List!$B$16,IF(D241=List!$A$17,List!$B$17,0))))))))))))))))</f>
        <v>0</v>
      </c>
      <c r="B241" s="10" t="str">
        <f t="shared" si="7"/>
        <v>0</v>
      </c>
      <c r="C241" s="55"/>
      <c r="D241" s="39"/>
      <c r="E241" s="39"/>
      <c r="F241" s="39"/>
      <c r="G241" s="39"/>
      <c r="H241" s="8">
        <f t="shared" si="8"/>
        <v>0</v>
      </c>
      <c r="I241" s="39"/>
    </row>
    <row r="242" spans="1:9" x14ac:dyDescent="0.35">
      <c r="A242" s="2">
        <f>IF(D242=List!$A$2,List!$B$2,IF(D242=List!$A$3,List!$B$3,IF(D242=List!$A$4,List!$B$4,IF(D242=List!$A$5,List!$B$5,IF(D242=List!$A$6,List!$B$6,IF(D242=List!$A$7,List!$B$7,IF(D242=List!$A$8,List!$B$8,IF(D242=List!$A$9,List!$B$9,IF(D242=List!$A$10,List!$B$10,IF(D242=List!$A$11,List!$B$11,IF(D242=List!$A$12,List!$B$12,IF(D242=List!$A$13,List!$B$13,IF(D242=List!$A$14,List!$B$14,IF(D242=List!$A$15,List!$B$15,IF(D242=List!$A$16,List!$B$16,IF(D242=List!$A$17,List!$B$17,0))))))))))))))))</f>
        <v>0</v>
      </c>
      <c r="B242" s="10" t="str">
        <f t="shared" si="7"/>
        <v>0</v>
      </c>
      <c r="C242" s="55"/>
      <c r="D242" s="39"/>
      <c r="E242" s="39"/>
      <c r="F242" s="39"/>
      <c r="G242" s="39"/>
      <c r="H242" s="8">
        <f t="shared" si="8"/>
        <v>0</v>
      </c>
      <c r="I242" s="39"/>
    </row>
    <row r="243" spans="1:9" x14ac:dyDescent="0.35">
      <c r="A243" s="2">
        <f>IF(D243=List!$A$2,List!$B$2,IF(D243=List!$A$3,List!$B$3,IF(D243=List!$A$4,List!$B$4,IF(D243=List!$A$5,List!$B$5,IF(D243=List!$A$6,List!$B$6,IF(D243=List!$A$7,List!$B$7,IF(D243=List!$A$8,List!$B$8,IF(D243=List!$A$9,List!$B$9,IF(D243=List!$A$10,List!$B$10,IF(D243=List!$A$11,List!$B$11,IF(D243=List!$A$12,List!$B$12,IF(D243=List!$A$13,List!$B$13,IF(D243=List!$A$14,List!$B$14,IF(D243=List!$A$15,List!$B$15,IF(D243=List!$A$16,List!$B$16,IF(D243=List!$A$17,List!$B$17,0))))))))))))))))</f>
        <v>0</v>
      </c>
      <c r="B243" s="10" t="str">
        <f t="shared" si="7"/>
        <v>0</v>
      </c>
      <c r="C243" s="55"/>
      <c r="D243" s="39"/>
      <c r="E243" s="39"/>
      <c r="F243" s="39"/>
      <c r="G243" s="39"/>
      <c r="H243" s="8">
        <f t="shared" si="8"/>
        <v>0</v>
      </c>
      <c r="I243" s="39"/>
    </row>
    <row r="244" spans="1:9" x14ac:dyDescent="0.35">
      <c r="A244" s="2">
        <f>IF(D244=List!$A$2,List!$B$2,IF(D244=List!$A$3,List!$B$3,IF(D244=List!$A$4,List!$B$4,IF(D244=List!$A$5,List!$B$5,IF(D244=List!$A$6,List!$B$6,IF(D244=List!$A$7,List!$B$7,IF(D244=List!$A$8,List!$B$8,IF(D244=List!$A$9,List!$B$9,IF(D244=List!$A$10,List!$B$10,IF(D244=List!$A$11,List!$B$11,IF(D244=List!$A$12,List!$B$12,IF(D244=List!$A$13,List!$B$13,IF(D244=List!$A$14,List!$B$14,IF(D244=List!$A$15,List!$B$15,IF(D244=List!$A$16,List!$B$16,IF(D244=List!$A$17,List!$B$17,0))))))))))))))))</f>
        <v>0</v>
      </c>
      <c r="B244" s="10" t="str">
        <f t="shared" si="7"/>
        <v>0</v>
      </c>
      <c r="C244" s="55"/>
      <c r="D244" s="39"/>
      <c r="E244" s="39"/>
      <c r="F244" s="39"/>
      <c r="G244" s="39"/>
      <c r="H244" s="8">
        <f t="shared" si="8"/>
        <v>0</v>
      </c>
      <c r="I244" s="39"/>
    </row>
    <row r="245" spans="1:9" x14ac:dyDescent="0.35">
      <c r="A245" s="2">
        <f>IF(D245=List!$A$2,List!$B$2,IF(D245=List!$A$3,List!$B$3,IF(D245=List!$A$4,List!$B$4,IF(D245=List!$A$5,List!$B$5,IF(D245=List!$A$6,List!$B$6,IF(D245=List!$A$7,List!$B$7,IF(D245=List!$A$8,List!$B$8,IF(D245=List!$A$9,List!$B$9,IF(D245=List!$A$10,List!$B$10,IF(D245=List!$A$11,List!$B$11,IF(D245=List!$A$12,List!$B$12,IF(D245=List!$A$13,List!$B$13,IF(D245=List!$A$14,List!$B$14,IF(D245=List!$A$15,List!$B$15,IF(D245=List!$A$16,List!$B$16,IF(D245=List!$A$17,List!$B$17,0))))))))))))))))</f>
        <v>0</v>
      </c>
      <c r="B245" s="10" t="str">
        <f t="shared" si="7"/>
        <v>0</v>
      </c>
      <c r="C245" s="55"/>
      <c r="D245" s="39"/>
      <c r="E245" s="39"/>
      <c r="F245" s="39"/>
      <c r="G245" s="39"/>
      <c r="H245" s="8">
        <f t="shared" si="8"/>
        <v>0</v>
      </c>
      <c r="I245" s="39"/>
    </row>
    <row r="246" spans="1:9" x14ac:dyDescent="0.35">
      <c r="A246" s="2">
        <f>IF(D246=List!$A$2,List!$B$2,IF(D246=List!$A$3,List!$B$3,IF(D246=List!$A$4,List!$B$4,IF(D246=List!$A$5,List!$B$5,IF(D246=List!$A$6,List!$B$6,IF(D246=List!$A$7,List!$B$7,IF(D246=List!$A$8,List!$B$8,IF(D246=List!$A$9,List!$B$9,IF(D246=List!$A$10,List!$B$10,IF(D246=List!$A$11,List!$B$11,IF(D246=List!$A$12,List!$B$12,IF(D246=List!$A$13,List!$B$13,IF(D246=List!$A$14,List!$B$14,IF(D246=List!$A$15,List!$B$15,IF(D246=List!$A$16,List!$B$16,IF(D246=List!$A$17,List!$B$17,0))))))))))))))))</f>
        <v>0</v>
      </c>
      <c r="B246" s="10" t="str">
        <f t="shared" si="7"/>
        <v>0</v>
      </c>
      <c r="C246" s="55"/>
      <c r="D246" s="39"/>
      <c r="E246" s="39"/>
      <c r="F246" s="39"/>
      <c r="G246" s="39"/>
      <c r="H246" s="8">
        <f t="shared" si="8"/>
        <v>0</v>
      </c>
      <c r="I246" s="39"/>
    </row>
    <row r="247" spans="1:9" x14ac:dyDescent="0.35">
      <c r="A247" s="2">
        <f>IF(D247=List!$A$2,List!$B$2,IF(D247=List!$A$3,List!$B$3,IF(D247=List!$A$4,List!$B$4,IF(D247=List!$A$5,List!$B$5,IF(D247=List!$A$6,List!$B$6,IF(D247=List!$A$7,List!$B$7,IF(D247=List!$A$8,List!$B$8,IF(D247=List!$A$9,List!$B$9,IF(D247=List!$A$10,List!$B$10,IF(D247=List!$A$11,List!$B$11,IF(D247=List!$A$12,List!$B$12,IF(D247=List!$A$13,List!$B$13,IF(D247=List!$A$14,List!$B$14,IF(D247=List!$A$15,List!$B$15,IF(D247=List!$A$16,List!$B$16,IF(D247=List!$A$17,List!$B$17,0))))))))))))))))</f>
        <v>0</v>
      </c>
      <c r="B247" s="10" t="str">
        <f t="shared" si="7"/>
        <v>0</v>
      </c>
      <c r="C247" s="55"/>
      <c r="D247" s="39"/>
      <c r="E247" s="39"/>
      <c r="F247" s="39"/>
      <c r="G247" s="39"/>
      <c r="H247" s="8">
        <f t="shared" si="8"/>
        <v>0</v>
      </c>
      <c r="I247" s="39"/>
    </row>
    <row r="248" spans="1:9" x14ac:dyDescent="0.35">
      <c r="A248" s="2">
        <f>IF(D248=List!$A$2,List!$B$2,IF(D248=List!$A$3,List!$B$3,IF(D248=List!$A$4,List!$B$4,IF(D248=List!$A$5,List!$B$5,IF(D248=List!$A$6,List!$B$6,IF(D248=List!$A$7,List!$B$7,IF(D248=List!$A$8,List!$B$8,IF(D248=List!$A$9,List!$B$9,IF(D248=List!$A$10,List!$B$10,IF(D248=List!$A$11,List!$B$11,IF(D248=List!$A$12,List!$B$12,IF(D248=List!$A$13,List!$B$13,IF(D248=List!$A$14,List!$B$14,IF(D248=List!$A$15,List!$B$15,IF(D248=List!$A$16,List!$B$16,IF(D248=List!$A$17,List!$B$17,0))))))))))))))))</f>
        <v>0</v>
      </c>
      <c r="B248" s="10" t="str">
        <f t="shared" si="7"/>
        <v>0</v>
      </c>
      <c r="C248" s="55"/>
      <c r="D248" s="39"/>
      <c r="E248" s="39"/>
      <c r="F248" s="39"/>
      <c r="G248" s="39"/>
      <c r="H248" s="8">
        <f t="shared" si="8"/>
        <v>0</v>
      </c>
      <c r="I248" s="39"/>
    </row>
    <row r="249" spans="1:9" x14ac:dyDescent="0.35">
      <c r="A249" s="2">
        <f>IF(D249=List!$A$2,List!$B$2,IF(D249=List!$A$3,List!$B$3,IF(D249=List!$A$4,List!$B$4,IF(D249=List!$A$5,List!$B$5,IF(D249=List!$A$6,List!$B$6,IF(D249=List!$A$7,List!$B$7,IF(D249=List!$A$8,List!$B$8,IF(D249=List!$A$9,List!$B$9,IF(D249=List!$A$10,List!$B$10,IF(D249=List!$A$11,List!$B$11,IF(D249=List!$A$12,List!$B$12,IF(D249=List!$A$13,List!$B$13,IF(D249=List!$A$14,List!$B$14,IF(D249=List!$A$15,List!$B$15,IF(D249=List!$A$16,List!$B$16,IF(D249=List!$A$17,List!$B$17,0))))))))))))))))</f>
        <v>0</v>
      </c>
      <c r="B249" s="10" t="str">
        <f t="shared" si="7"/>
        <v>0</v>
      </c>
      <c r="C249" s="55"/>
      <c r="D249" s="39"/>
      <c r="E249" s="39"/>
      <c r="F249" s="39"/>
      <c r="G249" s="39"/>
      <c r="H249" s="8">
        <f t="shared" si="8"/>
        <v>0</v>
      </c>
      <c r="I249" s="39"/>
    </row>
    <row r="250" spans="1:9" x14ac:dyDescent="0.35">
      <c r="A250" s="2">
        <f>IF(D250=List!$A$2,List!$B$2,IF(D250=List!$A$3,List!$B$3,IF(D250=List!$A$4,List!$B$4,IF(D250=List!$A$5,List!$B$5,IF(D250=List!$A$6,List!$B$6,IF(D250=List!$A$7,List!$B$7,IF(D250=List!$A$8,List!$B$8,IF(D250=List!$A$9,List!$B$9,IF(D250=List!$A$10,List!$B$10,IF(D250=List!$A$11,List!$B$11,IF(D250=List!$A$12,List!$B$12,IF(D250=List!$A$13,List!$B$13,IF(D250=List!$A$14,List!$B$14,IF(D250=List!$A$15,List!$B$15,IF(D250=List!$A$16,List!$B$16,IF(D250=List!$A$17,List!$B$17,0))))))))))))))))</f>
        <v>0</v>
      </c>
      <c r="B250" s="10" t="str">
        <f t="shared" si="7"/>
        <v>0</v>
      </c>
      <c r="C250" s="55"/>
      <c r="D250" s="39"/>
      <c r="E250" s="39"/>
      <c r="F250" s="39"/>
      <c r="G250" s="39"/>
      <c r="H250" s="8">
        <f t="shared" si="8"/>
        <v>0</v>
      </c>
      <c r="I250" s="39"/>
    </row>
    <row r="251" spans="1:9" x14ac:dyDescent="0.35">
      <c r="A251" s="2">
        <f>IF(D251=List!$A$2,List!$B$2,IF(D251=List!$A$3,List!$B$3,IF(D251=List!$A$4,List!$B$4,IF(D251=List!$A$5,List!$B$5,IF(D251=List!$A$6,List!$B$6,IF(D251=List!$A$7,List!$B$7,IF(D251=List!$A$8,List!$B$8,IF(D251=List!$A$9,List!$B$9,IF(D251=List!$A$10,List!$B$10,IF(D251=List!$A$11,List!$B$11,IF(D251=List!$A$12,List!$B$12,IF(D251=List!$A$13,List!$B$13,IF(D251=List!$A$14,List!$B$14,IF(D251=List!$A$15,List!$B$15,IF(D251=List!$A$16,List!$B$16,IF(D251=List!$A$17,List!$B$17,0))))))))))))))))</f>
        <v>0</v>
      </c>
      <c r="B251" s="10" t="str">
        <f t="shared" si="7"/>
        <v>0</v>
      </c>
      <c r="C251" s="55"/>
      <c r="D251" s="39"/>
      <c r="E251" s="39"/>
      <c r="F251" s="39"/>
      <c r="G251" s="39"/>
      <c r="H251" s="8">
        <f t="shared" si="8"/>
        <v>0</v>
      </c>
      <c r="I251" s="39"/>
    </row>
    <row r="252" spans="1:9" x14ac:dyDescent="0.35">
      <c r="A252" s="2">
        <f>IF(D252=List!$A$2,List!$B$2,IF(D252=List!$A$3,List!$B$3,IF(D252=List!$A$4,List!$B$4,IF(D252=List!$A$5,List!$B$5,IF(D252=List!$A$6,List!$B$6,IF(D252=List!$A$7,List!$B$7,IF(D252=List!$A$8,List!$B$8,IF(D252=List!$A$9,List!$B$9,IF(D252=List!$A$10,List!$B$10,IF(D252=List!$A$11,List!$B$11,IF(D252=List!$A$12,List!$B$12,IF(D252=List!$A$13,List!$B$13,IF(D252=List!$A$14,List!$B$14,IF(D252=List!$A$15,List!$B$15,IF(D252=List!$A$16,List!$B$16,IF(D252=List!$A$17,List!$B$17,0))))))))))))))))</f>
        <v>0</v>
      </c>
      <c r="B252" s="10" t="str">
        <f t="shared" si="7"/>
        <v>0</v>
      </c>
      <c r="C252" s="55"/>
      <c r="D252" s="39"/>
      <c r="E252" s="39"/>
      <c r="F252" s="39"/>
      <c r="G252" s="39"/>
      <c r="H252" s="8">
        <f t="shared" si="8"/>
        <v>0</v>
      </c>
      <c r="I252" s="39"/>
    </row>
    <row r="253" spans="1:9" x14ac:dyDescent="0.35">
      <c r="A253" s="2">
        <f>IF(D253=List!$A$2,List!$B$2,IF(D253=List!$A$3,List!$B$3,IF(D253=List!$A$4,List!$B$4,IF(D253=List!$A$5,List!$B$5,IF(D253=List!$A$6,List!$B$6,IF(D253=List!$A$7,List!$B$7,IF(D253=List!$A$8,List!$B$8,IF(D253=List!$A$9,List!$B$9,IF(D253=List!$A$10,List!$B$10,IF(D253=List!$A$11,List!$B$11,IF(D253=List!$A$12,List!$B$12,IF(D253=List!$A$13,List!$B$13,IF(D253=List!$A$14,List!$B$14,IF(D253=List!$A$15,List!$B$15,IF(D253=List!$A$16,List!$B$16,IF(D253=List!$A$17,List!$B$17,0))))))))))))))))</f>
        <v>0</v>
      </c>
      <c r="B253" s="10" t="str">
        <f t="shared" si="7"/>
        <v>0</v>
      </c>
      <c r="C253" s="55"/>
      <c r="D253" s="39"/>
      <c r="E253" s="39"/>
      <c r="F253" s="39"/>
      <c r="G253" s="39"/>
      <c r="H253" s="8">
        <f t="shared" si="8"/>
        <v>0</v>
      </c>
      <c r="I253" s="39"/>
    </row>
    <row r="254" spans="1:9" x14ac:dyDescent="0.35">
      <c r="A254" s="2">
        <f>IF(D254=List!$A$2,List!$B$2,IF(D254=List!$A$3,List!$B$3,IF(D254=List!$A$4,List!$B$4,IF(D254=List!$A$5,List!$B$5,IF(D254=List!$A$6,List!$B$6,IF(D254=List!$A$7,List!$B$7,IF(D254=List!$A$8,List!$B$8,IF(D254=List!$A$9,List!$B$9,IF(D254=List!$A$10,List!$B$10,IF(D254=List!$A$11,List!$B$11,IF(D254=List!$A$12,List!$B$12,IF(D254=List!$A$13,List!$B$13,IF(D254=List!$A$14,List!$B$14,IF(D254=List!$A$15,List!$B$15,IF(D254=List!$A$16,List!$B$16,IF(D254=List!$A$17,List!$B$17,0))))))))))))))))</f>
        <v>0</v>
      </c>
      <c r="B254" s="10" t="str">
        <f t="shared" si="7"/>
        <v>0</v>
      </c>
      <c r="C254" s="55"/>
      <c r="D254" s="39"/>
      <c r="E254" s="39"/>
      <c r="F254" s="39"/>
      <c r="G254" s="39"/>
      <c r="H254" s="8">
        <f t="shared" si="8"/>
        <v>0</v>
      </c>
      <c r="I254" s="39"/>
    </row>
    <row r="255" spans="1:9" x14ac:dyDescent="0.35">
      <c r="A255" s="2">
        <f>IF(D255=List!$A$2,List!$B$2,IF(D255=List!$A$3,List!$B$3,IF(D255=List!$A$4,List!$B$4,IF(D255=List!$A$5,List!$B$5,IF(D255=List!$A$6,List!$B$6,IF(D255=List!$A$7,List!$B$7,IF(D255=List!$A$8,List!$B$8,IF(D255=List!$A$9,List!$B$9,IF(D255=List!$A$10,List!$B$10,IF(D255=List!$A$11,List!$B$11,IF(D255=List!$A$12,List!$B$12,IF(D255=List!$A$13,List!$B$13,IF(D255=List!$A$14,List!$B$14,IF(D255=List!$A$15,List!$B$15,IF(D255=List!$A$16,List!$B$16,IF(D255=List!$A$17,List!$B$17,0))))))))))))))))</f>
        <v>0</v>
      </c>
      <c r="B255" s="10" t="str">
        <f t="shared" si="7"/>
        <v>0</v>
      </c>
      <c r="C255" s="55"/>
      <c r="D255" s="39"/>
      <c r="E255" s="39"/>
      <c r="F255" s="39"/>
      <c r="G255" s="39"/>
      <c r="H255" s="8">
        <f t="shared" si="8"/>
        <v>0</v>
      </c>
      <c r="I255" s="39"/>
    </row>
    <row r="256" spans="1:9" x14ac:dyDescent="0.35">
      <c r="A256" s="2">
        <f>IF(D256=List!$A$2,List!$B$2,IF(D256=List!$A$3,List!$B$3,IF(D256=List!$A$4,List!$B$4,IF(D256=List!$A$5,List!$B$5,IF(D256=List!$A$6,List!$B$6,IF(D256=List!$A$7,List!$B$7,IF(D256=List!$A$8,List!$B$8,IF(D256=List!$A$9,List!$B$9,IF(D256=List!$A$10,List!$B$10,IF(D256=List!$A$11,List!$B$11,IF(D256=List!$A$12,List!$B$12,IF(D256=List!$A$13,List!$B$13,IF(D256=List!$A$14,List!$B$14,IF(D256=List!$A$15,List!$B$15,IF(D256=List!$A$16,List!$B$16,IF(D256=List!$A$17,List!$B$17,0))))))))))))))))</f>
        <v>0</v>
      </c>
      <c r="B256" s="10" t="str">
        <f t="shared" si="7"/>
        <v>0</v>
      </c>
      <c r="C256" s="55"/>
      <c r="D256" s="39"/>
      <c r="E256" s="39"/>
      <c r="F256" s="39"/>
      <c r="G256" s="39"/>
      <c r="H256" s="8">
        <f t="shared" si="8"/>
        <v>0</v>
      </c>
      <c r="I256" s="39"/>
    </row>
    <row r="257" spans="1:9" x14ac:dyDescent="0.35">
      <c r="A257" s="2">
        <f>IF(D257=List!$A$2,List!$B$2,IF(D257=List!$A$3,List!$B$3,IF(D257=List!$A$4,List!$B$4,IF(D257=List!$A$5,List!$B$5,IF(D257=List!$A$6,List!$B$6,IF(D257=List!$A$7,List!$B$7,IF(D257=List!$A$8,List!$B$8,IF(D257=List!$A$9,List!$B$9,IF(D257=List!$A$10,List!$B$10,IF(D257=List!$A$11,List!$B$11,IF(D257=List!$A$12,List!$B$12,IF(D257=List!$A$13,List!$B$13,IF(D257=List!$A$14,List!$B$14,IF(D257=List!$A$15,List!$B$15,IF(D257=List!$A$16,List!$B$16,IF(D257=List!$A$17,List!$B$17,0))))))))))))))))</f>
        <v>0</v>
      </c>
      <c r="B257" s="10" t="str">
        <f t="shared" si="7"/>
        <v>0</v>
      </c>
      <c r="C257" s="55"/>
      <c r="D257" s="39"/>
      <c r="E257" s="39"/>
      <c r="F257" s="39"/>
      <c r="G257" s="39"/>
      <c r="H257" s="8">
        <f t="shared" si="8"/>
        <v>0</v>
      </c>
      <c r="I257" s="39"/>
    </row>
    <row r="258" spans="1:9" x14ac:dyDescent="0.35">
      <c r="A258" s="2">
        <f>IF(D258=List!$A$2,List!$B$2,IF(D258=List!$A$3,List!$B$3,IF(D258=List!$A$4,List!$B$4,IF(D258=List!$A$5,List!$B$5,IF(D258=List!$A$6,List!$B$6,IF(D258=List!$A$7,List!$B$7,IF(D258=List!$A$8,List!$B$8,IF(D258=List!$A$9,List!$B$9,IF(D258=List!$A$10,List!$B$10,IF(D258=List!$A$11,List!$B$11,IF(D258=List!$A$12,List!$B$12,IF(D258=List!$A$13,List!$B$13,IF(D258=List!$A$14,List!$B$14,IF(D258=List!$A$15,List!$B$15,IF(D258=List!$A$16,List!$B$16,IF(D258=List!$A$17,List!$B$17,0))))))))))))))))</f>
        <v>0</v>
      </c>
      <c r="B258" s="10" t="str">
        <f t="shared" si="7"/>
        <v>0</v>
      </c>
      <c r="C258" s="55"/>
      <c r="D258" s="39"/>
      <c r="E258" s="39"/>
      <c r="F258" s="39"/>
      <c r="G258" s="39"/>
      <c r="H258" s="8">
        <f t="shared" si="8"/>
        <v>0</v>
      </c>
      <c r="I258" s="39"/>
    </row>
    <row r="259" spans="1:9" x14ac:dyDescent="0.35">
      <c r="A259" s="2">
        <f>IF(D259=List!$A$2,List!$B$2,IF(D259=List!$A$3,List!$B$3,IF(D259=List!$A$4,List!$B$4,IF(D259=List!$A$5,List!$B$5,IF(D259=List!$A$6,List!$B$6,IF(D259=List!$A$7,List!$B$7,IF(D259=List!$A$8,List!$B$8,IF(D259=List!$A$9,List!$B$9,IF(D259=List!$A$10,List!$B$10,IF(D259=List!$A$11,List!$B$11,IF(D259=List!$A$12,List!$B$12,IF(D259=List!$A$13,List!$B$13,IF(D259=List!$A$14,List!$B$14,IF(D259=List!$A$15,List!$B$15,IF(D259=List!$A$16,List!$B$16,IF(D259=List!$A$17,List!$B$17,0))))))))))))))))</f>
        <v>0</v>
      </c>
      <c r="B259" s="10" t="str">
        <f t="shared" si="7"/>
        <v>0</v>
      </c>
      <c r="C259" s="55"/>
      <c r="D259" s="39"/>
      <c r="E259" s="39"/>
      <c r="F259" s="39"/>
      <c r="G259" s="39"/>
      <c r="H259" s="8">
        <f t="shared" si="8"/>
        <v>0</v>
      </c>
      <c r="I259" s="39"/>
    </row>
    <row r="260" spans="1:9" x14ac:dyDescent="0.35">
      <c r="A260" s="2">
        <f>IF(D260=List!$A$2,List!$B$2,IF(D260=List!$A$3,List!$B$3,IF(D260=List!$A$4,List!$B$4,IF(D260=List!$A$5,List!$B$5,IF(D260=List!$A$6,List!$B$6,IF(D260=List!$A$7,List!$B$7,IF(D260=List!$A$8,List!$B$8,IF(D260=List!$A$9,List!$B$9,IF(D260=List!$A$10,List!$B$10,IF(D260=List!$A$11,List!$B$11,IF(D260=List!$A$12,List!$B$12,IF(D260=List!$A$13,List!$B$13,IF(D260=List!$A$14,List!$B$14,IF(D260=List!$A$15,List!$B$15,IF(D260=List!$A$16,List!$B$16,IF(D260=List!$A$17,List!$B$17,0))))))))))))))))</f>
        <v>0</v>
      </c>
      <c r="B260" s="10" t="str">
        <f t="shared" si="7"/>
        <v>0</v>
      </c>
      <c r="C260" s="55"/>
      <c r="D260" s="39"/>
      <c r="E260" s="39"/>
      <c r="F260" s="39"/>
      <c r="G260" s="39"/>
      <c r="H260" s="8">
        <f t="shared" si="8"/>
        <v>0</v>
      </c>
      <c r="I260" s="39"/>
    </row>
    <row r="261" spans="1:9" x14ac:dyDescent="0.35">
      <c r="A261" s="2">
        <f>IF(D261=List!$A$2,List!$B$2,IF(D261=List!$A$3,List!$B$3,IF(D261=List!$A$4,List!$B$4,IF(D261=List!$A$5,List!$B$5,IF(D261=List!$A$6,List!$B$6,IF(D261=List!$A$7,List!$B$7,IF(D261=List!$A$8,List!$B$8,IF(D261=List!$A$9,List!$B$9,IF(D261=List!$A$10,List!$B$10,IF(D261=List!$A$11,List!$B$11,IF(D261=List!$A$12,List!$B$12,IF(D261=List!$A$13,List!$B$13,IF(D261=List!$A$14,List!$B$14,IF(D261=List!$A$15,List!$B$15,IF(D261=List!$A$16,List!$B$16,IF(D261=List!$A$17,List!$B$17,0))))))))))))))))</f>
        <v>0</v>
      </c>
      <c r="B261" s="10" t="str">
        <f t="shared" si="7"/>
        <v>0</v>
      </c>
      <c r="C261" s="55"/>
      <c r="D261" s="39"/>
      <c r="E261" s="39"/>
      <c r="F261" s="39"/>
      <c r="G261" s="39"/>
      <c r="H261" s="8">
        <f t="shared" si="8"/>
        <v>0</v>
      </c>
      <c r="I261" s="39"/>
    </row>
    <row r="262" spans="1:9" x14ac:dyDescent="0.35">
      <c r="A262" s="2">
        <f>IF(D262=List!$A$2,List!$B$2,IF(D262=List!$A$3,List!$B$3,IF(D262=List!$A$4,List!$B$4,IF(D262=List!$A$5,List!$B$5,IF(D262=List!$A$6,List!$B$6,IF(D262=List!$A$7,List!$B$7,IF(D262=List!$A$8,List!$B$8,IF(D262=List!$A$9,List!$B$9,IF(D262=List!$A$10,List!$B$10,IF(D262=List!$A$11,List!$B$11,IF(D262=List!$A$12,List!$B$12,IF(D262=List!$A$13,List!$B$13,IF(D262=List!$A$14,List!$B$14,IF(D262=List!$A$15,List!$B$15,IF(D262=List!$A$16,List!$B$16,IF(D262=List!$A$17,List!$B$17,0))))))))))))))))</f>
        <v>0</v>
      </c>
      <c r="B262" s="10" t="str">
        <f t="shared" si="7"/>
        <v>0</v>
      </c>
      <c r="C262" s="55"/>
      <c r="D262" s="39"/>
      <c r="E262" s="39"/>
      <c r="F262" s="39"/>
      <c r="G262" s="39"/>
      <c r="H262" s="8">
        <f t="shared" si="8"/>
        <v>0</v>
      </c>
      <c r="I262" s="39"/>
    </row>
    <row r="263" spans="1:9" x14ac:dyDescent="0.35">
      <c r="A263" s="2">
        <f>IF(D263=List!$A$2,List!$B$2,IF(D263=List!$A$3,List!$B$3,IF(D263=List!$A$4,List!$B$4,IF(D263=List!$A$5,List!$B$5,IF(D263=List!$A$6,List!$B$6,IF(D263=List!$A$7,List!$B$7,IF(D263=List!$A$8,List!$B$8,IF(D263=List!$A$9,List!$B$9,IF(D263=List!$A$10,List!$B$10,IF(D263=List!$A$11,List!$B$11,IF(D263=List!$A$12,List!$B$12,IF(D263=List!$A$13,List!$B$13,IF(D263=List!$A$14,List!$B$14,IF(D263=List!$A$15,List!$B$15,IF(D263=List!$A$16,List!$B$16,IF(D263=List!$A$17,List!$B$17,0))))))))))))))))</f>
        <v>0</v>
      </c>
      <c r="B263" s="10" t="str">
        <f t="shared" si="7"/>
        <v>0</v>
      </c>
      <c r="C263" s="55"/>
      <c r="D263" s="39"/>
      <c r="E263" s="39"/>
      <c r="F263" s="39"/>
      <c r="G263" s="39"/>
      <c r="H263" s="8">
        <f t="shared" si="8"/>
        <v>0</v>
      </c>
      <c r="I263" s="39"/>
    </row>
    <row r="264" spans="1:9" x14ac:dyDescent="0.35">
      <c r="A264" s="2">
        <f>IF(D264=List!$A$2,List!$B$2,IF(D264=List!$A$3,List!$B$3,IF(D264=List!$A$4,List!$B$4,IF(D264=List!$A$5,List!$B$5,IF(D264=List!$A$6,List!$B$6,IF(D264=List!$A$7,List!$B$7,IF(D264=List!$A$8,List!$B$8,IF(D264=List!$A$9,List!$B$9,IF(D264=List!$A$10,List!$B$10,IF(D264=List!$A$11,List!$B$11,IF(D264=List!$A$12,List!$B$12,IF(D264=List!$A$13,List!$B$13,IF(D264=List!$A$14,List!$B$14,IF(D264=List!$A$15,List!$B$15,IF(D264=List!$A$16,List!$B$16,IF(D264=List!$A$17,List!$B$17,0))))))))))))))))</f>
        <v>0</v>
      </c>
      <c r="B264" s="10" t="str">
        <f t="shared" si="7"/>
        <v>0</v>
      </c>
      <c r="C264" s="55"/>
      <c r="D264" s="39"/>
      <c r="E264" s="39"/>
      <c r="F264" s="39"/>
      <c r="G264" s="39"/>
      <c r="H264" s="8">
        <f t="shared" si="8"/>
        <v>0</v>
      </c>
      <c r="I264" s="39"/>
    </row>
    <row r="265" spans="1:9" x14ac:dyDescent="0.35">
      <c r="A265" s="2">
        <f>IF(D265=List!$A$2,List!$B$2,IF(D265=List!$A$3,List!$B$3,IF(D265=List!$A$4,List!$B$4,IF(D265=List!$A$5,List!$B$5,IF(D265=List!$A$6,List!$B$6,IF(D265=List!$A$7,List!$B$7,IF(D265=List!$A$8,List!$B$8,IF(D265=List!$A$9,List!$B$9,IF(D265=List!$A$10,List!$B$10,IF(D265=List!$A$11,List!$B$11,IF(D265=List!$A$12,List!$B$12,IF(D265=List!$A$13,List!$B$13,IF(D265=List!$A$14,List!$B$14,IF(D265=List!$A$15,List!$B$15,IF(D265=List!$A$16,List!$B$16,IF(D265=List!$A$17,List!$B$17,0))))))))))))))))</f>
        <v>0</v>
      </c>
      <c r="B265" s="10" t="str">
        <f t="shared" ref="B265:B328" si="9">+CONCATENATE(C265,A265)</f>
        <v>0</v>
      </c>
      <c r="C265" s="55"/>
      <c r="D265" s="39"/>
      <c r="E265" s="39"/>
      <c r="F265" s="39"/>
      <c r="G265" s="39"/>
      <c r="H265" s="8">
        <f t="shared" ref="H265:H328" si="10">F265*E265</f>
        <v>0</v>
      </c>
      <c r="I265" s="39"/>
    </row>
    <row r="266" spans="1:9" x14ac:dyDescent="0.35">
      <c r="A266" s="2">
        <f>IF(D266=List!$A$2,List!$B$2,IF(D266=List!$A$3,List!$B$3,IF(D266=List!$A$4,List!$B$4,IF(D266=List!$A$5,List!$B$5,IF(D266=List!$A$6,List!$B$6,IF(D266=List!$A$7,List!$B$7,IF(D266=List!$A$8,List!$B$8,IF(D266=List!$A$9,List!$B$9,IF(D266=List!$A$10,List!$B$10,IF(D266=List!$A$11,List!$B$11,IF(D266=List!$A$12,List!$B$12,IF(D266=List!$A$13,List!$B$13,IF(D266=List!$A$14,List!$B$14,IF(D266=List!$A$15,List!$B$15,IF(D266=List!$A$16,List!$B$16,IF(D266=List!$A$17,List!$B$17,0))))))))))))))))</f>
        <v>0</v>
      </c>
      <c r="B266" s="10" t="str">
        <f t="shared" si="9"/>
        <v>0</v>
      </c>
      <c r="C266" s="55"/>
      <c r="D266" s="39"/>
      <c r="E266" s="39"/>
      <c r="F266" s="39"/>
      <c r="G266" s="39"/>
      <c r="H266" s="8">
        <f t="shared" si="10"/>
        <v>0</v>
      </c>
      <c r="I266" s="39"/>
    </row>
    <row r="267" spans="1:9" x14ac:dyDescent="0.35">
      <c r="A267" s="2">
        <f>IF(D267=List!$A$2,List!$B$2,IF(D267=List!$A$3,List!$B$3,IF(D267=List!$A$4,List!$B$4,IF(D267=List!$A$5,List!$B$5,IF(D267=List!$A$6,List!$B$6,IF(D267=List!$A$7,List!$B$7,IF(D267=List!$A$8,List!$B$8,IF(D267=List!$A$9,List!$B$9,IF(D267=List!$A$10,List!$B$10,IF(D267=List!$A$11,List!$B$11,IF(D267=List!$A$12,List!$B$12,IF(D267=List!$A$13,List!$B$13,IF(D267=List!$A$14,List!$B$14,IF(D267=List!$A$15,List!$B$15,IF(D267=List!$A$16,List!$B$16,IF(D267=List!$A$17,List!$B$17,0))))))))))))))))</f>
        <v>0</v>
      </c>
      <c r="B267" s="10" t="str">
        <f t="shared" si="9"/>
        <v>0</v>
      </c>
      <c r="C267" s="55"/>
      <c r="D267" s="39"/>
      <c r="E267" s="39"/>
      <c r="F267" s="39"/>
      <c r="G267" s="39"/>
      <c r="H267" s="8">
        <f t="shared" si="10"/>
        <v>0</v>
      </c>
      <c r="I267" s="39"/>
    </row>
    <row r="268" spans="1:9" x14ac:dyDescent="0.35">
      <c r="A268" s="2">
        <f>IF(D268=List!$A$2,List!$B$2,IF(D268=List!$A$3,List!$B$3,IF(D268=List!$A$4,List!$B$4,IF(D268=List!$A$5,List!$B$5,IF(D268=List!$A$6,List!$B$6,IF(D268=List!$A$7,List!$B$7,IF(D268=List!$A$8,List!$B$8,IF(D268=List!$A$9,List!$B$9,IF(D268=List!$A$10,List!$B$10,IF(D268=List!$A$11,List!$B$11,IF(D268=List!$A$12,List!$B$12,IF(D268=List!$A$13,List!$B$13,IF(D268=List!$A$14,List!$B$14,IF(D268=List!$A$15,List!$B$15,IF(D268=List!$A$16,List!$B$16,IF(D268=List!$A$17,List!$B$17,0))))))))))))))))</f>
        <v>0</v>
      </c>
      <c r="B268" s="10" t="str">
        <f t="shared" si="9"/>
        <v>0</v>
      </c>
      <c r="C268" s="55"/>
      <c r="D268" s="39"/>
      <c r="E268" s="39"/>
      <c r="F268" s="39"/>
      <c r="G268" s="39"/>
      <c r="H268" s="8">
        <f t="shared" si="10"/>
        <v>0</v>
      </c>
      <c r="I268" s="39"/>
    </row>
    <row r="269" spans="1:9" x14ac:dyDescent="0.35">
      <c r="A269" s="2">
        <f>IF(D269=List!$A$2,List!$B$2,IF(D269=List!$A$3,List!$B$3,IF(D269=List!$A$4,List!$B$4,IF(D269=List!$A$5,List!$B$5,IF(D269=List!$A$6,List!$B$6,IF(D269=List!$A$7,List!$B$7,IF(D269=List!$A$8,List!$B$8,IF(D269=List!$A$9,List!$B$9,IF(D269=List!$A$10,List!$B$10,IF(D269=List!$A$11,List!$B$11,IF(D269=List!$A$12,List!$B$12,IF(D269=List!$A$13,List!$B$13,IF(D269=List!$A$14,List!$B$14,IF(D269=List!$A$15,List!$B$15,IF(D269=List!$A$16,List!$B$16,IF(D269=List!$A$17,List!$B$17,0))))))))))))))))</f>
        <v>0</v>
      </c>
      <c r="B269" s="10" t="str">
        <f t="shared" si="9"/>
        <v>0</v>
      </c>
      <c r="C269" s="55"/>
      <c r="D269" s="39"/>
      <c r="E269" s="39"/>
      <c r="F269" s="39"/>
      <c r="G269" s="39"/>
      <c r="H269" s="8">
        <f t="shared" si="10"/>
        <v>0</v>
      </c>
      <c r="I269" s="39"/>
    </row>
    <row r="270" spans="1:9" x14ac:dyDescent="0.35">
      <c r="A270" s="2">
        <f>IF(D270=List!$A$2,List!$B$2,IF(D270=List!$A$3,List!$B$3,IF(D270=List!$A$4,List!$B$4,IF(D270=List!$A$5,List!$B$5,IF(D270=List!$A$6,List!$B$6,IF(D270=List!$A$7,List!$B$7,IF(D270=List!$A$8,List!$B$8,IF(D270=List!$A$9,List!$B$9,IF(D270=List!$A$10,List!$B$10,IF(D270=List!$A$11,List!$B$11,IF(D270=List!$A$12,List!$B$12,IF(D270=List!$A$13,List!$B$13,IF(D270=List!$A$14,List!$B$14,IF(D270=List!$A$15,List!$B$15,IF(D270=List!$A$16,List!$B$16,IF(D270=List!$A$17,List!$B$17,0))))))))))))))))</f>
        <v>0</v>
      </c>
      <c r="B270" s="10" t="str">
        <f t="shared" si="9"/>
        <v>0</v>
      </c>
      <c r="C270" s="55"/>
      <c r="D270" s="39"/>
      <c r="E270" s="39"/>
      <c r="F270" s="39"/>
      <c r="G270" s="39"/>
      <c r="H270" s="8">
        <f t="shared" si="10"/>
        <v>0</v>
      </c>
      <c r="I270" s="39"/>
    </row>
    <row r="271" spans="1:9" x14ac:dyDescent="0.35">
      <c r="A271" s="2">
        <f>IF(D271=List!$A$2,List!$B$2,IF(D271=List!$A$3,List!$B$3,IF(D271=List!$A$4,List!$B$4,IF(D271=List!$A$5,List!$B$5,IF(D271=List!$A$6,List!$B$6,IF(D271=List!$A$7,List!$B$7,IF(D271=List!$A$8,List!$B$8,IF(D271=List!$A$9,List!$B$9,IF(D271=List!$A$10,List!$B$10,IF(D271=List!$A$11,List!$B$11,IF(D271=List!$A$12,List!$B$12,IF(D271=List!$A$13,List!$B$13,IF(D271=List!$A$14,List!$B$14,IF(D271=List!$A$15,List!$B$15,IF(D271=List!$A$16,List!$B$16,IF(D271=List!$A$17,List!$B$17,0))))))))))))))))</f>
        <v>0</v>
      </c>
      <c r="B271" s="10" t="str">
        <f t="shared" si="9"/>
        <v>0</v>
      </c>
      <c r="C271" s="55"/>
      <c r="D271" s="39"/>
      <c r="E271" s="39"/>
      <c r="F271" s="39"/>
      <c r="G271" s="39"/>
      <c r="H271" s="8">
        <f t="shared" si="10"/>
        <v>0</v>
      </c>
      <c r="I271" s="39"/>
    </row>
    <row r="272" spans="1:9" x14ac:dyDescent="0.35">
      <c r="A272" s="2">
        <f>IF(D272=List!$A$2,List!$B$2,IF(D272=List!$A$3,List!$B$3,IF(D272=List!$A$4,List!$B$4,IF(D272=List!$A$5,List!$B$5,IF(D272=List!$A$6,List!$B$6,IF(D272=List!$A$7,List!$B$7,IF(D272=List!$A$8,List!$B$8,IF(D272=List!$A$9,List!$B$9,IF(D272=List!$A$10,List!$B$10,IF(D272=List!$A$11,List!$B$11,IF(D272=List!$A$12,List!$B$12,IF(D272=List!$A$13,List!$B$13,IF(D272=List!$A$14,List!$B$14,IF(D272=List!$A$15,List!$B$15,IF(D272=List!$A$16,List!$B$16,IF(D272=List!$A$17,List!$B$17,0))))))))))))))))</f>
        <v>0</v>
      </c>
      <c r="B272" s="10" t="str">
        <f t="shared" si="9"/>
        <v>0</v>
      </c>
      <c r="C272" s="55"/>
      <c r="D272" s="39"/>
      <c r="E272" s="39"/>
      <c r="F272" s="39"/>
      <c r="G272" s="39"/>
      <c r="H272" s="8">
        <f t="shared" si="10"/>
        <v>0</v>
      </c>
      <c r="I272" s="39"/>
    </row>
    <row r="273" spans="1:9" x14ac:dyDescent="0.35">
      <c r="A273" s="2">
        <f>IF(D273=List!$A$2,List!$B$2,IF(D273=List!$A$3,List!$B$3,IF(D273=List!$A$4,List!$B$4,IF(D273=List!$A$5,List!$B$5,IF(D273=List!$A$6,List!$B$6,IF(D273=List!$A$7,List!$B$7,IF(D273=List!$A$8,List!$B$8,IF(D273=List!$A$9,List!$B$9,IF(D273=List!$A$10,List!$B$10,IF(D273=List!$A$11,List!$B$11,IF(D273=List!$A$12,List!$B$12,IF(D273=List!$A$13,List!$B$13,IF(D273=List!$A$14,List!$B$14,IF(D273=List!$A$15,List!$B$15,IF(D273=List!$A$16,List!$B$16,IF(D273=List!$A$17,List!$B$17,0))))))))))))))))</f>
        <v>0</v>
      </c>
      <c r="B273" s="10" t="str">
        <f t="shared" si="9"/>
        <v>0</v>
      </c>
      <c r="C273" s="55"/>
      <c r="D273" s="39"/>
      <c r="E273" s="39"/>
      <c r="F273" s="39"/>
      <c r="G273" s="39"/>
      <c r="H273" s="8">
        <f t="shared" si="10"/>
        <v>0</v>
      </c>
      <c r="I273" s="39"/>
    </row>
    <row r="274" spans="1:9" x14ac:dyDescent="0.35">
      <c r="A274" s="2">
        <f>IF(D274=List!$A$2,List!$B$2,IF(D274=List!$A$3,List!$B$3,IF(D274=List!$A$4,List!$B$4,IF(D274=List!$A$5,List!$B$5,IF(D274=List!$A$6,List!$B$6,IF(D274=List!$A$7,List!$B$7,IF(D274=List!$A$8,List!$B$8,IF(D274=List!$A$9,List!$B$9,IF(D274=List!$A$10,List!$B$10,IF(D274=List!$A$11,List!$B$11,IF(D274=List!$A$12,List!$B$12,IF(D274=List!$A$13,List!$B$13,IF(D274=List!$A$14,List!$B$14,IF(D274=List!$A$15,List!$B$15,IF(D274=List!$A$16,List!$B$16,IF(D274=List!$A$17,List!$B$17,0))))))))))))))))</f>
        <v>0</v>
      </c>
      <c r="B274" s="10" t="str">
        <f t="shared" si="9"/>
        <v>0</v>
      </c>
      <c r="C274" s="55"/>
      <c r="D274" s="39"/>
      <c r="E274" s="39"/>
      <c r="F274" s="39"/>
      <c r="G274" s="39"/>
      <c r="H274" s="8">
        <f t="shared" si="10"/>
        <v>0</v>
      </c>
      <c r="I274" s="39"/>
    </row>
    <row r="275" spans="1:9" x14ac:dyDescent="0.35">
      <c r="A275" s="2">
        <f>IF(D275=List!$A$2,List!$B$2,IF(D275=List!$A$3,List!$B$3,IF(D275=List!$A$4,List!$B$4,IF(D275=List!$A$5,List!$B$5,IF(D275=List!$A$6,List!$B$6,IF(D275=List!$A$7,List!$B$7,IF(D275=List!$A$8,List!$B$8,IF(D275=List!$A$9,List!$B$9,IF(D275=List!$A$10,List!$B$10,IF(D275=List!$A$11,List!$B$11,IF(D275=List!$A$12,List!$B$12,IF(D275=List!$A$13,List!$B$13,IF(D275=List!$A$14,List!$B$14,IF(D275=List!$A$15,List!$B$15,IF(D275=List!$A$16,List!$B$16,IF(D275=List!$A$17,List!$B$17,0))))))))))))))))</f>
        <v>0</v>
      </c>
      <c r="B275" s="10" t="str">
        <f t="shared" si="9"/>
        <v>0</v>
      </c>
      <c r="C275" s="55"/>
      <c r="D275" s="39"/>
      <c r="E275" s="39"/>
      <c r="F275" s="39"/>
      <c r="G275" s="39"/>
      <c r="H275" s="8">
        <f t="shared" si="10"/>
        <v>0</v>
      </c>
      <c r="I275" s="39"/>
    </row>
    <row r="276" spans="1:9" x14ac:dyDescent="0.35">
      <c r="A276" s="2">
        <f>IF(D276=List!$A$2,List!$B$2,IF(D276=List!$A$3,List!$B$3,IF(D276=List!$A$4,List!$B$4,IF(D276=List!$A$5,List!$B$5,IF(D276=List!$A$6,List!$B$6,IF(D276=List!$A$7,List!$B$7,IF(D276=List!$A$8,List!$B$8,IF(D276=List!$A$9,List!$B$9,IF(D276=List!$A$10,List!$B$10,IF(D276=List!$A$11,List!$B$11,IF(D276=List!$A$12,List!$B$12,IF(D276=List!$A$13,List!$B$13,IF(D276=List!$A$14,List!$B$14,IF(D276=List!$A$15,List!$B$15,IF(D276=List!$A$16,List!$B$16,IF(D276=List!$A$17,List!$B$17,0))))))))))))))))</f>
        <v>0</v>
      </c>
      <c r="B276" s="10" t="str">
        <f t="shared" si="9"/>
        <v>0</v>
      </c>
      <c r="C276" s="55"/>
      <c r="D276" s="39"/>
      <c r="E276" s="39"/>
      <c r="F276" s="39"/>
      <c r="G276" s="39"/>
      <c r="H276" s="8">
        <f t="shared" si="10"/>
        <v>0</v>
      </c>
      <c r="I276" s="39"/>
    </row>
    <row r="277" spans="1:9" x14ac:dyDescent="0.35">
      <c r="A277" s="2">
        <f>IF(D277=List!$A$2,List!$B$2,IF(D277=List!$A$3,List!$B$3,IF(D277=List!$A$4,List!$B$4,IF(D277=List!$A$5,List!$B$5,IF(D277=List!$A$6,List!$B$6,IF(D277=List!$A$7,List!$B$7,IF(D277=List!$A$8,List!$B$8,IF(D277=List!$A$9,List!$B$9,IF(D277=List!$A$10,List!$B$10,IF(D277=List!$A$11,List!$B$11,IF(D277=List!$A$12,List!$B$12,IF(D277=List!$A$13,List!$B$13,IF(D277=List!$A$14,List!$B$14,IF(D277=List!$A$15,List!$B$15,IF(D277=List!$A$16,List!$B$16,IF(D277=List!$A$17,List!$B$17,0))))))))))))))))</f>
        <v>0</v>
      </c>
      <c r="B277" s="10" t="str">
        <f t="shared" si="9"/>
        <v>0</v>
      </c>
      <c r="C277" s="55"/>
      <c r="D277" s="39"/>
      <c r="E277" s="39"/>
      <c r="F277" s="39"/>
      <c r="G277" s="39"/>
      <c r="H277" s="8">
        <f t="shared" si="10"/>
        <v>0</v>
      </c>
      <c r="I277" s="39"/>
    </row>
    <row r="278" spans="1:9" x14ac:dyDescent="0.35">
      <c r="A278" s="2">
        <f>IF(D278=List!$A$2,List!$B$2,IF(D278=List!$A$3,List!$B$3,IF(D278=List!$A$4,List!$B$4,IF(D278=List!$A$5,List!$B$5,IF(D278=List!$A$6,List!$B$6,IF(D278=List!$A$7,List!$B$7,IF(D278=List!$A$8,List!$B$8,IF(D278=List!$A$9,List!$B$9,IF(D278=List!$A$10,List!$B$10,IF(D278=List!$A$11,List!$B$11,IF(D278=List!$A$12,List!$B$12,IF(D278=List!$A$13,List!$B$13,IF(D278=List!$A$14,List!$B$14,IF(D278=List!$A$15,List!$B$15,IF(D278=List!$A$16,List!$B$16,IF(D278=List!$A$17,List!$B$17,0))))))))))))))))</f>
        <v>0</v>
      </c>
      <c r="B278" s="10" t="str">
        <f t="shared" si="9"/>
        <v>0</v>
      </c>
      <c r="C278" s="55"/>
      <c r="D278" s="39"/>
      <c r="E278" s="39"/>
      <c r="F278" s="39"/>
      <c r="G278" s="39"/>
      <c r="H278" s="8">
        <f t="shared" si="10"/>
        <v>0</v>
      </c>
      <c r="I278" s="39"/>
    </row>
    <row r="279" spans="1:9" x14ac:dyDescent="0.35">
      <c r="A279" s="2">
        <f>IF(D279=List!$A$2,List!$B$2,IF(D279=List!$A$3,List!$B$3,IF(D279=List!$A$4,List!$B$4,IF(D279=List!$A$5,List!$B$5,IF(D279=List!$A$6,List!$B$6,IF(D279=List!$A$7,List!$B$7,IF(D279=List!$A$8,List!$B$8,IF(D279=List!$A$9,List!$B$9,IF(D279=List!$A$10,List!$B$10,IF(D279=List!$A$11,List!$B$11,IF(D279=List!$A$12,List!$B$12,IF(D279=List!$A$13,List!$B$13,IF(D279=List!$A$14,List!$B$14,IF(D279=List!$A$15,List!$B$15,IF(D279=List!$A$16,List!$B$16,IF(D279=List!$A$17,List!$B$17,0))))))))))))))))</f>
        <v>0</v>
      </c>
      <c r="B279" s="10" t="str">
        <f t="shared" si="9"/>
        <v>0</v>
      </c>
      <c r="C279" s="55"/>
      <c r="D279" s="39"/>
      <c r="E279" s="39"/>
      <c r="F279" s="39"/>
      <c r="G279" s="39"/>
      <c r="H279" s="8">
        <f t="shared" si="10"/>
        <v>0</v>
      </c>
      <c r="I279" s="39"/>
    </row>
    <row r="280" spans="1:9" x14ac:dyDescent="0.35">
      <c r="A280" s="2">
        <f>IF(D280=List!$A$2,List!$B$2,IF(D280=List!$A$3,List!$B$3,IF(D280=List!$A$4,List!$B$4,IF(D280=List!$A$5,List!$B$5,IF(D280=List!$A$6,List!$B$6,IF(D280=List!$A$7,List!$B$7,IF(D280=List!$A$8,List!$B$8,IF(D280=List!$A$9,List!$B$9,IF(D280=List!$A$10,List!$B$10,IF(D280=List!$A$11,List!$B$11,IF(D280=List!$A$12,List!$B$12,IF(D280=List!$A$13,List!$B$13,IF(D280=List!$A$14,List!$B$14,IF(D280=List!$A$15,List!$B$15,IF(D280=List!$A$16,List!$B$16,IF(D280=List!$A$17,List!$B$17,0))))))))))))))))</f>
        <v>0</v>
      </c>
      <c r="B280" s="10" t="str">
        <f t="shared" si="9"/>
        <v>0</v>
      </c>
      <c r="C280" s="55"/>
      <c r="D280" s="39"/>
      <c r="E280" s="39"/>
      <c r="F280" s="39"/>
      <c r="G280" s="39"/>
      <c r="H280" s="8">
        <f t="shared" si="10"/>
        <v>0</v>
      </c>
      <c r="I280" s="39"/>
    </row>
    <row r="281" spans="1:9" x14ac:dyDescent="0.35">
      <c r="A281" s="2">
        <f>IF(D281=List!$A$2,List!$B$2,IF(D281=List!$A$3,List!$B$3,IF(D281=List!$A$4,List!$B$4,IF(D281=List!$A$5,List!$B$5,IF(D281=List!$A$6,List!$B$6,IF(D281=List!$A$7,List!$B$7,IF(D281=List!$A$8,List!$B$8,IF(D281=List!$A$9,List!$B$9,IF(D281=List!$A$10,List!$B$10,IF(D281=List!$A$11,List!$B$11,IF(D281=List!$A$12,List!$B$12,IF(D281=List!$A$13,List!$B$13,IF(D281=List!$A$14,List!$B$14,IF(D281=List!$A$15,List!$B$15,IF(D281=List!$A$16,List!$B$16,IF(D281=List!$A$17,List!$B$17,0))))))))))))))))</f>
        <v>0</v>
      </c>
      <c r="B281" s="10" t="str">
        <f t="shared" si="9"/>
        <v>0</v>
      </c>
      <c r="C281" s="55"/>
      <c r="D281" s="39"/>
      <c r="E281" s="39"/>
      <c r="F281" s="39"/>
      <c r="G281" s="39"/>
      <c r="H281" s="8">
        <f t="shared" si="10"/>
        <v>0</v>
      </c>
      <c r="I281" s="39"/>
    </row>
    <row r="282" spans="1:9" x14ac:dyDescent="0.35">
      <c r="A282" s="2">
        <f>IF(D282=List!$A$2,List!$B$2,IF(D282=List!$A$3,List!$B$3,IF(D282=List!$A$4,List!$B$4,IF(D282=List!$A$5,List!$B$5,IF(D282=List!$A$6,List!$B$6,IF(D282=List!$A$7,List!$B$7,IF(D282=List!$A$8,List!$B$8,IF(D282=List!$A$9,List!$B$9,IF(D282=List!$A$10,List!$B$10,IF(D282=List!$A$11,List!$B$11,IF(D282=List!$A$12,List!$B$12,IF(D282=List!$A$13,List!$B$13,IF(D282=List!$A$14,List!$B$14,IF(D282=List!$A$15,List!$B$15,IF(D282=List!$A$16,List!$B$16,IF(D282=List!$A$17,List!$B$17,0))))))))))))))))</f>
        <v>0</v>
      </c>
      <c r="B282" s="10" t="str">
        <f t="shared" si="9"/>
        <v>0</v>
      </c>
      <c r="C282" s="55"/>
      <c r="D282" s="39"/>
      <c r="E282" s="39"/>
      <c r="F282" s="39"/>
      <c r="G282" s="39"/>
      <c r="H282" s="8">
        <f t="shared" si="10"/>
        <v>0</v>
      </c>
      <c r="I282" s="39"/>
    </row>
    <row r="283" spans="1:9" x14ac:dyDescent="0.35">
      <c r="A283" s="2">
        <f>IF(D283=List!$A$2,List!$B$2,IF(D283=List!$A$3,List!$B$3,IF(D283=List!$A$4,List!$B$4,IF(D283=List!$A$5,List!$B$5,IF(D283=List!$A$6,List!$B$6,IF(D283=List!$A$7,List!$B$7,IF(D283=List!$A$8,List!$B$8,IF(D283=List!$A$9,List!$B$9,IF(D283=List!$A$10,List!$B$10,IF(D283=List!$A$11,List!$B$11,IF(D283=List!$A$12,List!$B$12,IF(D283=List!$A$13,List!$B$13,IF(D283=List!$A$14,List!$B$14,IF(D283=List!$A$15,List!$B$15,IF(D283=List!$A$16,List!$B$16,IF(D283=List!$A$17,List!$B$17,0))))))))))))))))</f>
        <v>0</v>
      </c>
      <c r="B283" s="10" t="str">
        <f t="shared" si="9"/>
        <v>0</v>
      </c>
      <c r="C283" s="55"/>
      <c r="D283" s="39"/>
      <c r="E283" s="39"/>
      <c r="F283" s="39"/>
      <c r="G283" s="39"/>
      <c r="H283" s="8">
        <f t="shared" si="10"/>
        <v>0</v>
      </c>
      <c r="I283" s="39"/>
    </row>
    <row r="284" spans="1:9" x14ac:dyDescent="0.35">
      <c r="A284" s="2">
        <f>IF(D284=List!$A$2,List!$B$2,IF(D284=List!$A$3,List!$B$3,IF(D284=List!$A$4,List!$B$4,IF(D284=List!$A$5,List!$B$5,IF(D284=List!$A$6,List!$B$6,IF(D284=List!$A$7,List!$B$7,IF(D284=List!$A$8,List!$B$8,IF(D284=List!$A$9,List!$B$9,IF(D284=List!$A$10,List!$B$10,IF(D284=List!$A$11,List!$B$11,IF(D284=List!$A$12,List!$B$12,IF(D284=List!$A$13,List!$B$13,IF(D284=List!$A$14,List!$B$14,IF(D284=List!$A$15,List!$B$15,IF(D284=List!$A$16,List!$B$16,IF(D284=List!$A$17,List!$B$17,0))))))))))))))))</f>
        <v>0</v>
      </c>
      <c r="B284" s="10" t="str">
        <f t="shared" si="9"/>
        <v>0</v>
      </c>
      <c r="C284" s="55"/>
      <c r="D284" s="39"/>
      <c r="E284" s="39"/>
      <c r="F284" s="39"/>
      <c r="G284" s="39"/>
      <c r="H284" s="8">
        <f t="shared" si="10"/>
        <v>0</v>
      </c>
      <c r="I284" s="39"/>
    </row>
    <row r="285" spans="1:9" x14ac:dyDescent="0.35">
      <c r="A285" s="2">
        <f>IF(D285=List!$A$2,List!$B$2,IF(D285=List!$A$3,List!$B$3,IF(D285=List!$A$4,List!$B$4,IF(D285=List!$A$5,List!$B$5,IF(D285=List!$A$6,List!$B$6,IF(D285=List!$A$7,List!$B$7,IF(D285=List!$A$8,List!$B$8,IF(D285=List!$A$9,List!$B$9,IF(D285=List!$A$10,List!$B$10,IF(D285=List!$A$11,List!$B$11,IF(D285=List!$A$12,List!$B$12,IF(D285=List!$A$13,List!$B$13,IF(D285=List!$A$14,List!$B$14,IF(D285=List!$A$15,List!$B$15,IF(D285=List!$A$16,List!$B$16,IF(D285=List!$A$17,List!$B$17,0))))))))))))))))</f>
        <v>0</v>
      </c>
      <c r="B285" s="10" t="str">
        <f t="shared" si="9"/>
        <v>0</v>
      </c>
      <c r="C285" s="55"/>
      <c r="D285" s="39"/>
      <c r="E285" s="39"/>
      <c r="F285" s="39"/>
      <c r="G285" s="39"/>
      <c r="H285" s="8">
        <f t="shared" si="10"/>
        <v>0</v>
      </c>
      <c r="I285" s="39"/>
    </row>
    <row r="286" spans="1:9" x14ac:dyDescent="0.35">
      <c r="A286" s="2">
        <f>IF(D286=List!$A$2,List!$B$2,IF(D286=List!$A$3,List!$B$3,IF(D286=List!$A$4,List!$B$4,IF(D286=List!$A$5,List!$B$5,IF(D286=List!$A$6,List!$B$6,IF(D286=List!$A$7,List!$B$7,IF(D286=List!$A$8,List!$B$8,IF(D286=List!$A$9,List!$B$9,IF(D286=List!$A$10,List!$B$10,IF(D286=List!$A$11,List!$B$11,IF(D286=List!$A$12,List!$B$12,IF(D286=List!$A$13,List!$B$13,IF(D286=List!$A$14,List!$B$14,IF(D286=List!$A$15,List!$B$15,IF(D286=List!$A$16,List!$B$16,IF(D286=List!$A$17,List!$B$17,0))))))))))))))))</f>
        <v>0</v>
      </c>
      <c r="B286" s="10" t="str">
        <f t="shared" si="9"/>
        <v>0</v>
      </c>
      <c r="C286" s="55"/>
      <c r="D286" s="39"/>
      <c r="E286" s="39"/>
      <c r="F286" s="39"/>
      <c r="G286" s="39"/>
      <c r="H286" s="8">
        <f t="shared" si="10"/>
        <v>0</v>
      </c>
      <c r="I286" s="39"/>
    </row>
    <row r="287" spans="1:9" x14ac:dyDescent="0.35">
      <c r="A287" s="2">
        <f>IF(D287=List!$A$2,List!$B$2,IF(D287=List!$A$3,List!$B$3,IF(D287=List!$A$4,List!$B$4,IF(D287=List!$A$5,List!$B$5,IF(D287=List!$A$6,List!$B$6,IF(D287=List!$A$7,List!$B$7,IF(D287=List!$A$8,List!$B$8,IF(D287=List!$A$9,List!$B$9,IF(D287=List!$A$10,List!$B$10,IF(D287=List!$A$11,List!$B$11,IF(D287=List!$A$12,List!$B$12,IF(D287=List!$A$13,List!$B$13,IF(D287=List!$A$14,List!$B$14,IF(D287=List!$A$15,List!$B$15,IF(D287=List!$A$16,List!$B$16,IF(D287=List!$A$17,List!$B$17,0))))))))))))))))</f>
        <v>0</v>
      </c>
      <c r="B287" s="10" t="str">
        <f t="shared" si="9"/>
        <v>0</v>
      </c>
      <c r="C287" s="55"/>
      <c r="D287" s="39"/>
      <c r="E287" s="39"/>
      <c r="F287" s="39"/>
      <c r="G287" s="39"/>
      <c r="H287" s="8">
        <f t="shared" si="10"/>
        <v>0</v>
      </c>
      <c r="I287" s="39"/>
    </row>
    <row r="288" spans="1:9" x14ac:dyDescent="0.35">
      <c r="A288" s="2">
        <f>IF(D288=List!$A$2,List!$B$2,IF(D288=List!$A$3,List!$B$3,IF(D288=List!$A$4,List!$B$4,IF(D288=List!$A$5,List!$B$5,IF(D288=List!$A$6,List!$B$6,IF(D288=List!$A$7,List!$B$7,IF(D288=List!$A$8,List!$B$8,IF(D288=List!$A$9,List!$B$9,IF(D288=List!$A$10,List!$B$10,IF(D288=List!$A$11,List!$B$11,IF(D288=List!$A$12,List!$B$12,IF(D288=List!$A$13,List!$B$13,IF(D288=List!$A$14,List!$B$14,IF(D288=List!$A$15,List!$B$15,IF(D288=List!$A$16,List!$B$16,IF(D288=List!$A$17,List!$B$17,0))))))))))))))))</f>
        <v>0</v>
      </c>
      <c r="B288" s="10" t="str">
        <f t="shared" si="9"/>
        <v>0</v>
      </c>
      <c r="C288" s="55"/>
      <c r="D288" s="39"/>
      <c r="E288" s="39"/>
      <c r="F288" s="39"/>
      <c r="G288" s="39"/>
      <c r="H288" s="8">
        <f t="shared" si="10"/>
        <v>0</v>
      </c>
      <c r="I288" s="39"/>
    </row>
    <row r="289" spans="1:9" x14ac:dyDescent="0.35">
      <c r="A289" s="2">
        <f>IF(D289=List!$A$2,List!$B$2,IF(D289=List!$A$3,List!$B$3,IF(D289=List!$A$4,List!$B$4,IF(D289=List!$A$5,List!$B$5,IF(D289=List!$A$6,List!$B$6,IF(D289=List!$A$7,List!$B$7,IF(D289=List!$A$8,List!$B$8,IF(D289=List!$A$9,List!$B$9,IF(D289=List!$A$10,List!$B$10,IF(D289=List!$A$11,List!$B$11,IF(D289=List!$A$12,List!$B$12,IF(D289=List!$A$13,List!$B$13,IF(D289=List!$A$14,List!$B$14,IF(D289=List!$A$15,List!$B$15,IF(D289=List!$A$16,List!$B$16,IF(D289=List!$A$17,List!$B$17,0))))))))))))))))</f>
        <v>0</v>
      </c>
      <c r="B289" s="10" t="str">
        <f t="shared" si="9"/>
        <v>0</v>
      </c>
      <c r="C289" s="55"/>
      <c r="D289" s="39"/>
      <c r="E289" s="39"/>
      <c r="F289" s="39"/>
      <c r="G289" s="39"/>
      <c r="H289" s="8">
        <f t="shared" si="10"/>
        <v>0</v>
      </c>
      <c r="I289" s="39"/>
    </row>
    <row r="290" spans="1:9" x14ac:dyDescent="0.35">
      <c r="A290" s="2">
        <f>IF(D290=List!$A$2,List!$B$2,IF(D290=List!$A$3,List!$B$3,IF(D290=List!$A$4,List!$B$4,IF(D290=List!$A$5,List!$B$5,IF(D290=List!$A$6,List!$B$6,IF(D290=List!$A$7,List!$B$7,IF(D290=List!$A$8,List!$B$8,IF(D290=List!$A$9,List!$B$9,IF(D290=List!$A$10,List!$B$10,IF(D290=List!$A$11,List!$B$11,IF(D290=List!$A$12,List!$B$12,IF(D290=List!$A$13,List!$B$13,IF(D290=List!$A$14,List!$B$14,IF(D290=List!$A$15,List!$B$15,IF(D290=List!$A$16,List!$B$16,IF(D290=List!$A$17,List!$B$17,0))))))))))))))))</f>
        <v>0</v>
      </c>
      <c r="B290" s="10" t="str">
        <f t="shared" si="9"/>
        <v>0</v>
      </c>
      <c r="C290" s="55"/>
      <c r="D290" s="39"/>
      <c r="E290" s="39"/>
      <c r="F290" s="39"/>
      <c r="G290" s="39"/>
      <c r="H290" s="8">
        <f t="shared" si="10"/>
        <v>0</v>
      </c>
      <c r="I290" s="39"/>
    </row>
    <row r="291" spans="1:9" x14ac:dyDescent="0.35">
      <c r="A291" s="2">
        <f>IF(D291=List!$A$2,List!$B$2,IF(D291=List!$A$3,List!$B$3,IF(D291=List!$A$4,List!$B$4,IF(D291=List!$A$5,List!$B$5,IF(D291=List!$A$6,List!$B$6,IF(D291=List!$A$7,List!$B$7,IF(D291=List!$A$8,List!$B$8,IF(D291=List!$A$9,List!$B$9,IF(D291=List!$A$10,List!$B$10,IF(D291=List!$A$11,List!$B$11,IF(D291=List!$A$12,List!$B$12,IF(D291=List!$A$13,List!$B$13,IF(D291=List!$A$14,List!$B$14,IF(D291=List!$A$15,List!$B$15,IF(D291=List!$A$16,List!$B$16,IF(D291=List!$A$17,List!$B$17,0))))))))))))))))</f>
        <v>0</v>
      </c>
      <c r="B291" s="10" t="str">
        <f t="shared" si="9"/>
        <v>0</v>
      </c>
      <c r="C291" s="55"/>
      <c r="D291" s="39"/>
      <c r="E291" s="39"/>
      <c r="F291" s="39"/>
      <c r="G291" s="39"/>
      <c r="H291" s="8">
        <f t="shared" si="10"/>
        <v>0</v>
      </c>
      <c r="I291" s="39"/>
    </row>
    <row r="292" spans="1:9" x14ac:dyDescent="0.35">
      <c r="A292" s="2">
        <f>IF(D292=List!$A$2,List!$B$2,IF(D292=List!$A$3,List!$B$3,IF(D292=List!$A$4,List!$B$4,IF(D292=List!$A$5,List!$B$5,IF(D292=List!$A$6,List!$B$6,IF(D292=List!$A$7,List!$B$7,IF(D292=List!$A$8,List!$B$8,IF(D292=List!$A$9,List!$B$9,IF(D292=List!$A$10,List!$B$10,IF(D292=List!$A$11,List!$B$11,IF(D292=List!$A$12,List!$B$12,IF(D292=List!$A$13,List!$B$13,IF(D292=List!$A$14,List!$B$14,IF(D292=List!$A$15,List!$B$15,IF(D292=List!$A$16,List!$B$16,IF(D292=List!$A$17,List!$B$17,0))))))))))))))))</f>
        <v>0</v>
      </c>
      <c r="B292" s="10" t="str">
        <f t="shared" si="9"/>
        <v>0</v>
      </c>
      <c r="C292" s="55"/>
      <c r="D292" s="39"/>
      <c r="E292" s="39"/>
      <c r="F292" s="39"/>
      <c r="G292" s="39"/>
      <c r="H292" s="8">
        <f t="shared" si="10"/>
        <v>0</v>
      </c>
      <c r="I292" s="39"/>
    </row>
    <row r="293" spans="1:9" x14ac:dyDescent="0.35">
      <c r="A293" s="2">
        <f>IF(D293=List!$A$2,List!$B$2,IF(D293=List!$A$3,List!$B$3,IF(D293=List!$A$4,List!$B$4,IF(D293=List!$A$5,List!$B$5,IF(D293=List!$A$6,List!$B$6,IF(D293=List!$A$7,List!$B$7,IF(D293=List!$A$8,List!$B$8,IF(D293=List!$A$9,List!$B$9,IF(D293=List!$A$10,List!$B$10,IF(D293=List!$A$11,List!$B$11,IF(D293=List!$A$12,List!$B$12,IF(D293=List!$A$13,List!$B$13,IF(D293=List!$A$14,List!$B$14,IF(D293=List!$A$15,List!$B$15,IF(D293=List!$A$16,List!$B$16,IF(D293=List!$A$17,List!$B$17,0))))))))))))))))</f>
        <v>0</v>
      </c>
      <c r="B293" s="10" t="str">
        <f t="shared" si="9"/>
        <v>0</v>
      </c>
      <c r="C293" s="55"/>
      <c r="D293" s="39"/>
      <c r="E293" s="39"/>
      <c r="F293" s="39"/>
      <c r="G293" s="39"/>
      <c r="H293" s="8">
        <f t="shared" si="10"/>
        <v>0</v>
      </c>
      <c r="I293" s="39"/>
    </row>
    <row r="294" spans="1:9" x14ac:dyDescent="0.35">
      <c r="A294" s="2">
        <f>IF(D294=List!$A$2,List!$B$2,IF(D294=List!$A$3,List!$B$3,IF(D294=List!$A$4,List!$B$4,IF(D294=List!$A$5,List!$B$5,IF(D294=List!$A$6,List!$B$6,IF(D294=List!$A$7,List!$B$7,IF(D294=List!$A$8,List!$B$8,IF(D294=List!$A$9,List!$B$9,IF(D294=List!$A$10,List!$B$10,IF(D294=List!$A$11,List!$B$11,IF(D294=List!$A$12,List!$B$12,IF(D294=List!$A$13,List!$B$13,IF(D294=List!$A$14,List!$B$14,IF(D294=List!$A$15,List!$B$15,IF(D294=List!$A$16,List!$B$16,IF(D294=List!$A$17,List!$B$17,0))))))))))))))))</f>
        <v>0</v>
      </c>
      <c r="B294" s="10" t="str">
        <f t="shared" si="9"/>
        <v>0</v>
      </c>
      <c r="C294" s="55"/>
      <c r="D294" s="39"/>
      <c r="E294" s="39"/>
      <c r="F294" s="39"/>
      <c r="G294" s="39"/>
      <c r="H294" s="8">
        <f t="shared" si="10"/>
        <v>0</v>
      </c>
      <c r="I294" s="39"/>
    </row>
    <row r="295" spans="1:9" x14ac:dyDescent="0.35">
      <c r="A295" s="2">
        <f>IF(D295=List!$A$2,List!$B$2,IF(D295=List!$A$3,List!$B$3,IF(D295=List!$A$4,List!$B$4,IF(D295=List!$A$5,List!$B$5,IF(D295=List!$A$6,List!$B$6,IF(D295=List!$A$7,List!$B$7,IF(D295=List!$A$8,List!$B$8,IF(D295=List!$A$9,List!$B$9,IF(D295=List!$A$10,List!$B$10,IF(D295=List!$A$11,List!$B$11,IF(D295=List!$A$12,List!$B$12,IF(D295=List!$A$13,List!$B$13,IF(D295=List!$A$14,List!$B$14,IF(D295=List!$A$15,List!$B$15,IF(D295=List!$A$16,List!$B$16,IF(D295=List!$A$17,List!$B$17,0))))))))))))))))</f>
        <v>0</v>
      </c>
      <c r="B295" s="10" t="str">
        <f t="shared" si="9"/>
        <v>0</v>
      </c>
      <c r="C295" s="55"/>
      <c r="D295" s="39"/>
      <c r="E295" s="39"/>
      <c r="F295" s="39"/>
      <c r="G295" s="39"/>
      <c r="H295" s="8">
        <f t="shared" si="10"/>
        <v>0</v>
      </c>
      <c r="I295" s="39"/>
    </row>
    <row r="296" spans="1:9" x14ac:dyDescent="0.35">
      <c r="A296" s="2">
        <f>IF(D296=List!$A$2,List!$B$2,IF(D296=List!$A$3,List!$B$3,IF(D296=List!$A$4,List!$B$4,IF(D296=List!$A$5,List!$B$5,IF(D296=List!$A$6,List!$B$6,IF(D296=List!$A$7,List!$B$7,IF(D296=List!$A$8,List!$B$8,IF(D296=List!$A$9,List!$B$9,IF(D296=List!$A$10,List!$B$10,IF(D296=List!$A$11,List!$B$11,IF(D296=List!$A$12,List!$B$12,IF(D296=List!$A$13,List!$B$13,IF(D296=List!$A$14,List!$B$14,IF(D296=List!$A$15,List!$B$15,IF(D296=List!$A$16,List!$B$16,IF(D296=List!$A$17,List!$B$17,0))))))))))))))))</f>
        <v>0</v>
      </c>
      <c r="B296" s="10" t="str">
        <f t="shared" si="9"/>
        <v>0</v>
      </c>
      <c r="C296" s="55"/>
      <c r="D296" s="39"/>
      <c r="E296" s="39"/>
      <c r="F296" s="39"/>
      <c r="G296" s="39"/>
      <c r="H296" s="8">
        <f t="shared" si="10"/>
        <v>0</v>
      </c>
      <c r="I296" s="39"/>
    </row>
    <row r="297" spans="1:9" x14ac:dyDescent="0.35">
      <c r="A297" s="2">
        <f>IF(D297=List!$A$2,List!$B$2,IF(D297=List!$A$3,List!$B$3,IF(D297=List!$A$4,List!$B$4,IF(D297=List!$A$5,List!$B$5,IF(D297=List!$A$6,List!$B$6,IF(D297=List!$A$7,List!$B$7,IF(D297=List!$A$8,List!$B$8,IF(D297=List!$A$9,List!$B$9,IF(D297=List!$A$10,List!$B$10,IF(D297=List!$A$11,List!$B$11,IF(D297=List!$A$12,List!$B$12,IF(D297=List!$A$13,List!$B$13,IF(D297=List!$A$14,List!$B$14,IF(D297=List!$A$15,List!$B$15,IF(D297=List!$A$16,List!$B$16,IF(D297=List!$A$17,List!$B$17,0))))))))))))))))</f>
        <v>0</v>
      </c>
      <c r="B297" s="10" t="str">
        <f t="shared" si="9"/>
        <v>0</v>
      </c>
      <c r="C297" s="55"/>
      <c r="D297" s="39"/>
      <c r="E297" s="39"/>
      <c r="F297" s="39"/>
      <c r="G297" s="39"/>
      <c r="H297" s="8">
        <f t="shared" si="10"/>
        <v>0</v>
      </c>
      <c r="I297" s="39"/>
    </row>
    <row r="298" spans="1:9" x14ac:dyDescent="0.35">
      <c r="A298" s="2">
        <f>IF(D298=List!$A$2,List!$B$2,IF(D298=List!$A$3,List!$B$3,IF(D298=List!$A$4,List!$B$4,IF(D298=List!$A$5,List!$B$5,IF(D298=List!$A$6,List!$B$6,IF(D298=List!$A$7,List!$B$7,IF(D298=List!$A$8,List!$B$8,IF(D298=List!$A$9,List!$B$9,IF(D298=List!$A$10,List!$B$10,IF(D298=List!$A$11,List!$B$11,IF(D298=List!$A$12,List!$B$12,IF(D298=List!$A$13,List!$B$13,IF(D298=List!$A$14,List!$B$14,IF(D298=List!$A$15,List!$B$15,IF(D298=List!$A$16,List!$B$16,IF(D298=List!$A$17,List!$B$17,0))))))))))))))))</f>
        <v>0</v>
      </c>
      <c r="B298" s="10" t="str">
        <f t="shared" si="9"/>
        <v>0</v>
      </c>
      <c r="C298" s="55"/>
      <c r="D298" s="39"/>
      <c r="E298" s="39"/>
      <c r="F298" s="39"/>
      <c r="G298" s="39"/>
      <c r="H298" s="8">
        <f t="shared" si="10"/>
        <v>0</v>
      </c>
      <c r="I298" s="39"/>
    </row>
    <row r="299" spans="1:9" x14ac:dyDescent="0.35">
      <c r="A299" s="2">
        <f>IF(D299=List!$A$2,List!$B$2,IF(D299=List!$A$3,List!$B$3,IF(D299=List!$A$4,List!$B$4,IF(D299=List!$A$5,List!$B$5,IF(D299=List!$A$6,List!$B$6,IF(D299=List!$A$7,List!$B$7,IF(D299=List!$A$8,List!$B$8,IF(D299=List!$A$9,List!$B$9,IF(D299=List!$A$10,List!$B$10,IF(D299=List!$A$11,List!$B$11,IF(D299=List!$A$12,List!$B$12,IF(D299=List!$A$13,List!$B$13,IF(D299=List!$A$14,List!$B$14,IF(D299=List!$A$15,List!$B$15,IF(D299=List!$A$16,List!$B$16,IF(D299=List!$A$17,List!$B$17,0))))))))))))))))</f>
        <v>0</v>
      </c>
      <c r="B299" s="10" t="str">
        <f t="shared" si="9"/>
        <v>0</v>
      </c>
      <c r="C299" s="55"/>
      <c r="D299" s="39"/>
      <c r="E299" s="39"/>
      <c r="F299" s="39"/>
      <c r="G299" s="39"/>
      <c r="H299" s="8">
        <f t="shared" si="10"/>
        <v>0</v>
      </c>
      <c r="I299" s="39"/>
    </row>
    <row r="300" spans="1:9" x14ac:dyDescent="0.35">
      <c r="A300" s="2">
        <f>IF(D300=List!$A$2,List!$B$2,IF(D300=List!$A$3,List!$B$3,IF(D300=List!$A$4,List!$B$4,IF(D300=List!$A$5,List!$B$5,IF(D300=List!$A$6,List!$B$6,IF(D300=List!$A$7,List!$B$7,IF(D300=List!$A$8,List!$B$8,IF(D300=List!$A$9,List!$B$9,IF(D300=List!$A$10,List!$B$10,IF(D300=List!$A$11,List!$B$11,IF(D300=List!$A$12,List!$B$12,IF(D300=List!$A$13,List!$B$13,IF(D300=List!$A$14,List!$B$14,IF(D300=List!$A$15,List!$B$15,IF(D300=List!$A$16,List!$B$16,IF(D300=List!$A$17,List!$B$17,0))))))))))))))))</f>
        <v>0</v>
      </c>
      <c r="B300" s="10" t="str">
        <f t="shared" si="9"/>
        <v>0</v>
      </c>
      <c r="C300" s="55"/>
      <c r="D300" s="39"/>
      <c r="E300" s="39"/>
      <c r="F300" s="39"/>
      <c r="G300" s="39"/>
      <c r="H300" s="8">
        <f t="shared" si="10"/>
        <v>0</v>
      </c>
      <c r="I300" s="39"/>
    </row>
    <row r="301" spans="1:9" x14ac:dyDescent="0.35">
      <c r="A301" s="2">
        <f>IF(D301=List!$A$2,List!$B$2,IF(D301=List!$A$3,List!$B$3,IF(D301=List!$A$4,List!$B$4,IF(D301=List!$A$5,List!$B$5,IF(D301=List!$A$6,List!$B$6,IF(D301=List!$A$7,List!$B$7,IF(D301=List!$A$8,List!$B$8,IF(D301=List!$A$9,List!$B$9,IF(D301=List!$A$10,List!$B$10,IF(D301=List!$A$11,List!$B$11,IF(D301=List!$A$12,List!$B$12,IF(D301=List!$A$13,List!$B$13,IF(D301=List!$A$14,List!$B$14,IF(D301=List!$A$15,List!$B$15,IF(D301=List!$A$16,List!$B$16,IF(D301=List!$A$17,List!$B$17,0))))))))))))))))</f>
        <v>0</v>
      </c>
      <c r="B301" s="10" t="str">
        <f t="shared" si="9"/>
        <v>0</v>
      </c>
      <c r="C301" s="55"/>
      <c r="D301" s="39"/>
      <c r="E301" s="39"/>
      <c r="F301" s="39"/>
      <c r="G301" s="39"/>
      <c r="H301" s="8">
        <f t="shared" si="10"/>
        <v>0</v>
      </c>
      <c r="I301" s="39"/>
    </row>
    <row r="302" spans="1:9" x14ac:dyDescent="0.35">
      <c r="A302" s="2">
        <f>IF(D302=List!$A$2,List!$B$2,IF(D302=List!$A$3,List!$B$3,IF(D302=List!$A$4,List!$B$4,IF(D302=List!$A$5,List!$B$5,IF(D302=List!$A$6,List!$B$6,IF(D302=List!$A$7,List!$B$7,IF(D302=List!$A$8,List!$B$8,IF(D302=List!$A$9,List!$B$9,IF(D302=List!$A$10,List!$B$10,IF(D302=List!$A$11,List!$B$11,IF(D302=List!$A$12,List!$B$12,IF(D302=List!$A$13,List!$B$13,IF(D302=List!$A$14,List!$B$14,IF(D302=List!$A$15,List!$B$15,IF(D302=List!$A$16,List!$B$16,IF(D302=List!$A$17,List!$B$17,0))))))))))))))))</f>
        <v>0</v>
      </c>
      <c r="B302" s="10" t="str">
        <f t="shared" si="9"/>
        <v>0</v>
      </c>
      <c r="C302" s="55"/>
      <c r="D302" s="39"/>
      <c r="E302" s="39"/>
      <c r="F302" s="39"/>
      <c r="G302" s="39"/>
      <c r="H302" s="8">
        <f t="shared" si="10"/>
        <v>0</v>
      </c>
      <c r="I302" s="39"/>
    </row>
    <row r="303" spans="1:9" x14ac:dyDescent="0.35">
      <c r="A303" s="2">
        <f>IF(D303=List!$A$2,List!$B$2,IF(D303=List!$A$3,List!$B$3,IF(D303=List!$A$4,List!$B$4,IF(D303=List!$A$5,List!$B$5,IF(D303=List!$A$6,List!$B$6,IF(D303=List!$A$7,List!$B$7,IF(D303=List!$A$8,List!$B$8,IF(D303=List!$A$9,List!$B$9,IF(D303=List!$A$10,List!$B$10,IF(D303=List!$A$11,List!$B$11,IF(D303=List!$A$12,List!$B$12,IF(D303=List!$A$13,List!$B$13,IF(D303=List!$A$14,List!$B$14,IF(D303=List!$A$15,List!$B$15,IF(D303=List!$A$16,List!$B$16,IF(D303=List!$A$17,List!$B$17,0))))))))))))))))</f>
        <v>0</v>
      </c>
      <c r="B303" s="10" t="str">
        <f t="shared" si="9"/>
        <v>0</v>
      </c>
      <c r="C303" s="55"/>
      <c r="D303" s="39"/>
      <c r="E303" s="39"/>
      <c r="F303" s="39"/>
      <c r="G303" s="39"/>
      <c r="H303" s="8">
        <f t="shared" si="10"/>
        <v>0</v>
      </c>
      <c r="I303" s="39"/>
    </row>
    <row r="304" spans="1:9" x14ac:dyDescent="0.35">
      <c r="A304" s="2">
        <f>IF(D304=List!$A$2,List!$B$2,IF(D304=List!$A$3,List!$B$3,IF(D304=List!$A$4,List!$B$4,IF(D304=List!$A$5,List!$B$5,IF(D304=List!$A$6,List!$B$6,IF(D304=List!$A$7,List!$B$7,IF(D304=List!$A$8,List!$B$8,IF(D304=List!$A$9,List!$B$9,IF(D304=List!$A$10,List!$B$10,IF(D304=List!$A$11,List!$B$11,IF(D304=List!$A$12,List!$B$12,IF(D304=List!$A$13,List!$B$13,IF(D304=List!$A$14,List!$B$14,IF(D304=List!$A$15,List!$B$15,IF(D304=List!$A$16,List!$B$16,IF(D304=List!$A$17,List!$B$17,0))))))))))))))))</f>
        <v>0</v>
      </c>
      <c r="B304" s="10" t="str">
        <f t="shared" si="9"/>
        <v>0</v>
      </c>
      <c r="C304" s="55"/>
      <c r="D304" s="39"/>
      <c r="E304" s="39"/>
      <c r="F304" s="39"/>
      <c r="G304" s="39"/>
      <c r="H304" s="8">
        <f t="shared" si="10"/>
        <v>0</v>
      </c>
      <c r="I304" s="39"/>
    </row>
    <row r="305" spans="1:9" x14ac:dyDescent="0.35">
      <c r="A305" s="2">
        <f>IF(D305=List!$A$2,List!$B$2,IF(D305=List!$A$3,List!$B$3,IF(D305=List!$A$4,List!$B$4,IF(D305=List!$A$5,List!$B$5,IF(D305=List!$A$6,List!$B$6,IF(D305=List!$A$7,List!$B$7,IF(D305=List!$A$8,List!$B$8,IF(D305=List!$A$9,List!$B$9,IF(D305=List!$A$10,List!$B$10,IF(D305=List!$A$11,List!$B$11,IF(D305=List!$A$12,List!$B$12,IF(D305=List!$A$13,List!$B$13,IF(D305=List!$A$14,List!$B$14,IF(D305=List!$A$15,List!$B$15,IF(D305=List!$A$16,List!$B$16,IF(D305=List!$A$17,List!$B$17,0))))))))))))))))</f>
        <v>0</v>
      </c>
      <c r="B305" s="10" t="str">
        <f t="shared" si="9"/>
        <v>0</v>
      </c>
      <c r="C305" s="55"/>
      <c r="D305" s="39"/>
      <c r="E305" s="39"/>
      <c r="F305" s="39"/>
      <c r="G305" s="39"/>
      <c r="H305" s="8">
        <f t="shared" si="10"/>
        <v>0</v>
      </c>
      <c r="I305" s="39"/>
    </row>
    <row r="306" spans="1:9" x14ac:dyDescent="0.35">
      <c r="A306" s="2">
        <f>IF(D306=List!$A$2,List!$B$2,IF(D306=List!$A$3,List!$B$3,IF(D306=List!$A$4,List!$B$4,IF(D306=List!$A$5,List!$B$5,IF(D306=List!$A$6,List!$B$6,IF(D306=List!$A$7,List!$B$7,IF(D306=List!$A$8,List!$B$8,IF(D306=List!$A$9,List!$B$9,IF(D306=List!$A$10,List!$B$10,IF(D306=List!$A$11,List!$B$11,IF(D306=List!$A$12,List!$B$12,IF(D306=List!$A$13,List!$B$13,IF(D306=List!$A$14,List!$B$14,IF(D306=List!$A$15,List!$B$15,IF(D306=List!$A$16,List!$B$16,IF(D306=List!$A$17,List!$B$17,0))))))))))))))))</f>
        <v>0</v>
      </c>
      <c r="B306" s="10" t="str">
        <f t="shared" si="9"/>
        <v>0</v>
      </c>
      <c r="C306" s="55"/>
      <c r="D306" s="39"/>
      <c r="E306" s="39"/>
      <c r="F306" s="39"/>
      <c r="G306" s="39"/>
      <c r="H306" s="8">
        <f t="shared" si="10"/>
        <v>0</v>
      </c>
      <c r="I306" s="39"/>
    </row>
    <row r="307" spans="1:9" x14ac:dyDescent="0.35">
      <c r="A307" s="2">
        <f>IF(D307=List!$A$2,List!$B$2,IF(D307=List!$A$3,List!$B$3,IF(D307=List!$A$4,List!$B$4,IF(D307=List!$A$5,List!$B$5,IF(D307=List!$A$6,List!$B$6,IF(D307=List!$A$7,List!$B$7,IF(D307=List!$A$8,List!$B$8,IF(D307=List!$A$9,List!$B$9,IF(D307=List!$A$10,List!$B$10,IF(D307=List!$A$11,List!$B$11,IF(D307=List!$A$12,List!$B$12,IF(D307=List!$A$13,List!$B$13,IF(D307=List!$A$14,List!$B$14,IF(D307=List!$A$15,List!$B$15,IF(D307=List!$A$16,List!$B$16,IF(D307=List!$A$17,List!$B$17,0))))))))))))))))</f>
        <v>0</v>
      </c>
      <c r="B307" s="10" t="str">
        <f t="shared" si="9"/>
        <v>0</v>
      </c>
      <c r="C307" s="55"/>
      <c r="D307" s="39"/>
      <c r="E307" s="39"/>
      <c r="F307" s="39"/>
      <c r="G307" s="39"/>
      <c r="H307" s="8">
        <f t="shared" si="10"/>
        <v>0</v>
      </c>
      <c r="I307" s="39"/>
    </row>
    <row r="308" spans="1:9" x14ac:dyDescent="0.35">
      <c r="A308" s="2">
        <f>IF(D308=List!$A$2,List!$B$2,IF(D308=List!$A$3,List!$B$3,IF(D308=List!$A$4,List!$B$4,IF(D308=List!$A$5,List!$B$5,IF(D308=List!$A$6,List!$B$6,IF(D308=List!$A$7,List!$B$7,IF(D308=List!$A$8,List!$B$8,IF(D308=List!$A$9,List!$B$9,IF(D308=List!$A$10,List!$B$10,IF(D308=List!$A$11,List!$B$11,IF(D308=List!$A$12,List!$B$12,IF(D308=List!$A$13,List!$B$13,IF(D308=List!$A$14,List!$B$14,IF(D308=List!$A$15,List!$B$15,IF(D308=List!$A$16,List!$B$16,IF(D308=List!$A$17,List!$B$17,0))))))))))))))))</f>
        <v>0</v>
      </c>
      <c r="B308" s="10" t="str">
        <f t="shared" si="9"/>
        <v>0</v>
      </c>
      <c r="C308" s="55"/>
      <c r="D308" s="39"/>
      <c r="E308" s="39"/>
      <c r="F308" s="39"/>
      <c r="G308" s="39"/>
      <c r="H308" s="8">
        <f t="shared" si="10"/>
        <v>0</v>
      </c>
      <c r="I308" s="39"/>
    </row>
    <row r="309" spans="1:9" x14ac:dyDescent="0.35">
      <c r="A309" s="2">
        <f>IF(D309=List!$A$2,List!$B$2,IF(D309=List!$A$3,List!$B$3,IF(D309=List!$A$4,List!$B$4,IF(D309=List!$A$5,List!$B$5,IF(D309=List!$A$6,List!$B$6,IF(D309=List!$A$7,List!$B$7,IF(D309=List!$A$8,List!$B$8,IF(D309=List!$A$9,List!$B$9,IF(D309=List!$A$10,List!$B$10,IF(D309=List!$A$11,List!$B$11,IF(D309=List!$A$12,List!$B$12,IF(D309=List!$A$13,List!$B$13,IF(D309=List!$A$14,List!$B$14,IF(D309=List!$A$15,List!$B$15,IF(D309=List!$A$16,List!$B$16,IF(D309=List!$A$17,List!$B$17,0))))))))))))))))</f>
        <v>0</v>
      </c>
      <c r="B309" s="10" t="str">
        <f t="shared" si="9"/>
        <v>0</v>
      </c>
      <c r="C309" s="55"/>
      <c r="D309" s="39"/>
      <c r="E309" s="39"/>
      <c r="F309" s="39"/>
      <c r="G309" s="39"/>
      <c r="H309" s="8">
        <f t="shared" si="10"/>
        <v>0</v>
      </c>
      <c r="I309" s="39"/>
    </row>
    <row r="310" spans="1:9" x14ac:dyDescent="0.35">
      <c r="A310" s="2">
        <f>IF(D310=List!$A$2,List!$B$2,IF(D310=List!$A$3,List!$B$3,IF(D310=List!$A$4,List!$B$4,IF(D310=List!$A$5,List!$B$5,IF(D310=List!$A$6,List!$B$6,IF(D310=List!$A$7,List!$B$7,IF(D310=List!$A$8,List!$B$8,IF(D310=List!$A$9,List!$B$9,IF(D310=List!$A$10,List!$B$10,IF(D310=List!$A$11,List!$B$11,IF(D310=List!$A$12,List!$B$12,IF(D310=List!$A$13,List!$B$13,IF(D310=List!$A$14,List!$B$14,IF(D310=List!$A$15,List!$B$15,IF(D310=List!$A$16,List!$B$16,IF(D310=List!$A$17,List!$B$17,0))))))))))))))))</f>
        <v>0</v>
      </c>
      <c r="B310" s="10" t="str">
        <f t="shared" si="9"/>
        <v>0</v>
      </c>
      <c r="C310" s="55"/>
      <c r="D310" s="39"/>
      <c r="E310" s="39"/>
      <c r="F310" s="39"/>
      <c r="G310" s="39"/>
      <c r="H310" s="8">
        <f t="shared" si="10"/>
        <v>0</v>
      </c>
      <c r="I310" s="39"/>
    </row>
    <row r="311" spans="1:9" x14ac:dyDescent="0.35">
      <c r="A311" s="2">
        <f>IF(D311=List!$A$2,List!$B$2,IF(D311=List!$A$3,List!$B$3,IF(D311=List!$A$4,List!$B$4,IF(D311=List!$A$5,List!$B$5,IF(D311=List!$A$6,List!$B$6,IF(D311=List!$A$7,List!$B$7,IF(D311=List!$A$8,List!$B$8,IF(D311=List!$A$9,List!$B$9,IF(D311=List!$A$10,List!$B$10,IF(D311=List!$A$11,List!$B$11,IF(D311=List!$A$12,List!$B$12,IF(D311=List!$A$13,List!$B$13,IF(D311=List!$A$14,List!$B$14,IF(D311=List!$A$15,List!$B$15,IF(D311=List!$A$16,List!$B$16,IF(D311=List!$A$17,List!$B$17,0))))))))))))))))</f>
        <v>0</v>
      </c>
      <c r="B311" s="10" t="str">
        <f t="shared" si="9"/>
        <v>0</v>
      </c>
      <c r="C311" s="55"/>
      <c r="D311" s="39"/>
      <c r="E311" s="39"/>
      <c r="F311" s="39"/>
      <c r="G311" s="39"/>
      <c r="H311" s="8">
        <f t="shared" si="10"/>
        <v>0</v>
      </c>
      <c r="I311" s="39"/>
    </row>
    <row r="312" spans="1:9" x14ac:dyDescent="0.35">
      <c r="A312" s="2">
        <f>IF(D312=List!$A$2,List!$B$2,IF(D312=List!$A$3,List!$B$3,IF(D312=List!$A$4,List!$B$4,IF(D312=List!$A$5,List!$B$5,IF(D312=List!$A$6,List!$B$6,IF(D312=List!$A$7,List!$B$7,IF(D312=List!$A$8,List!$B$8,IF(D312=List!$A$9,List!$B$9,IF(D312=List!$A$10,List!$B$10,IF(D312=List!$A$11,List!$B$11,IF(D312=List!$A$12,List!$B$12,IF(D312=List!$A$13,List!$B$13,IF(D312=List!$A$14,List!$B$14,IF(D312=List!$A$15,List!$B$15,IF(D312=List!$A$16,List!$B$16,IF(D312=List!$A$17,List!$B$17,0))))))))))))))))</f>
        <v>0</v>
      </c>
      <c r="B312" s="10" t="str">
        <f t="shared" si="9"/>
        <v>0</v>
      </c>
      <c r="C312" s="55"/>
      <c r="D312" s="39"/>
      <c r="E312" s="39"/>
      <c r="F312" s="39"/>
      <c r="G312" s="39"/>
      <c r="H312" s="8">
        <f t="shared" si="10"/>
        <v>0</v>
      </c>
      <c r="I312" s="39"/>
    </row>
    <row r="313" spans="1:9" x14ac:dyDescent="0.35">
      <c r="A313" s="2">
        <f>IF(D313=List!$A$2,List!$B$2,IF(D313=List!$A$3,List!$B$3,IF(D313=List!$A$4,List!$B$4,IF(D313=List!$A$5,List!$B$5,IF(D313=List!$A$6,List!$B$6,IF(D313=List!$A$7,List!$B$7,IF(D313=List!$A$8,List!$B$8,IF(D313=List!$A$9,List!$B$9,IF(D313=List!$A$10,List!$B$10,IF(D313=List!$A$11,List!$B$11,IF(D313=List!$A$12,List!$B$12,IF(D313=List!$A$13,List!$B$13,IF(D313=List!$A$14,List!$B$14,IF(D313=List!$A$15,List!$B$15,IF(D313=List!$A$16,List!$B$16,IF(D313=List!$A$17,List!$B$17,0))))))))))))))))</f>
        <v>0</v>
      </c>
      <c r="B313" s="10" t="str">
        <f t="shared" si="9"/>
        <v>0</v>
      </c>
      <c r="C313" s="55"/>
      <c r="D313" s="39"/>
      <c r="E313" s="39"/>
      <c r="F313" s="39"/>
      <c r="G313" s="39"/>
      <c r="H313" s="8">
        <f t="shared" si="10"/>
        <v>0</v>
      </c>
      <c r="I313" s="39"/>
    </row>
    <row r="314" spans="1:9" x14ac:dyDescent="0.35">
      <c r="A314" s="2">
        <f>IF(D314=List!$A$2,List!$B$2,IF(D314=List!$A$3,List!$B$3,IF(D314=List!$A$4,List!$B$4,IF(D314=List!$A$5,List!$B$5,IF(D314=List!$A$6,List!$B$6,IF(D314=List!$A$7,List!$B$7,IF(D314=List!$A$8,List!$B$8,IF(D314=List!$A$9,List!$B$9,IF(D314=List!$A$10,List!$B$10,IF(D314=List!$A$11,List!$B$11,IF(D314=List!$A$12,List!$B$12,IF(D314=List!$A$13,List!$B$13,IF(D314=List!$A$14,List!$B$14,IF(D314=List!$A$15,List!$B$15,IF(D314=List!$A$16,List!$B$16,IF(D314=List!$A$17,List!$B$17,0))))))))))))))))</f>
        <v>0</v>
      </c>
      <c r="B314" s="10" t="str">
        <f t="shared" si="9"/>
        <v>0</v>
      </c>
      <c r="C314" s="55"/>
      <c r="D314" s="39"/>
      <c r="E314" s="39"/>
      <c r="F314" s="39"/>
      <c r="G314" s="39"/>
      <c r="H314" s="8">
        <f t="shared" si="10"/>
        <v>0</v>
      </c>
      <c r="I314" s="39"/>
    </row>
    <row r="315" spans="1:9" x14ac:dyDescent="0.35">
      <c r="A315" s="2">
        <f>IF(D315=List!$A$2,List!$B$2,IF(D315=List!$A$3,List!$B$3,IF(D315=List!$A$4,List!$B$4,IF(D315=List!$A$5,List!$B$5,IF(D315=List!$A$6,List!$B$6,IF(D315=List!$A$7,List!$B$7,IF(D315=List!$A$8,List!$B$8,IF(D315=List!$A$9,List!$B$9,IF(D315=List!$A$10,List!$B$10,IF(D315=List!$A$11,List!$B$11,IF(D315=List!$A$12,List!$B$12,IF(D315=List!$A$13,List!$B$13,IF(D315=List!$A$14,List!$B$14,IF(D315=List!$A$15,List!$B$15,IF(D315=List!$A$16,List!$B$16,IF(D315=List!$A$17,List!$B$17,0))))))))))))))))</f>
        <v>0</v>
      </c>
      <c r="B315" s="10" t="str">
        <f t="shared" si="9"/>
        <v>0</v>
      </c>
      <c r="C315" s="55"/>
      <c r="D315" s="39"/>
      <c r="E315" s="39"/>
      <c r="F315" s="39"/>
      <c r="G315" s="39"/>
      <c r="H315" s="8">
        <f t="shared" si="10"/>
        <v>0</v>
      </c>
      <c r="I315" s="39"/>
    </row>
    <row r="316" spans="1:9" x14ac:dyDescent="0.35">
      <c r="A316" s="2">
        <f>IF(D316=List!$A$2,List!$B$2,IF(D316=List!$A$3,List!$B$3,IF(D316=List!$A$4,List!$B$4,IF(D316=List!$A$5,List!$B$5,IF(D316=List!$A$6,List!$B$6,IF(D316=List!$A$7,List!$B$7,IF(D316=List!$A$8,List!$B$8,IF(D316=List!$A$9,List!$B$9,IF(D316=List!$A$10,List!$B$10,IF(D316=List!$A$11,List!$B$11,IF(D316=List!$A$12,List!$B$12,IF(D316=List!$A$13,List!$B$13,IF(D316=List!$A$14,List!$B$14,IF(D316=List!$A$15,List!$B$15,IF(D316=List!$A$16,List!$B$16,IF(D316=List!$A$17,List!$B$17,0))))))))))))))))</f>
        <v>0</v>
      </c>
      <c r="B316" s="10" t="str">
        <f t="shared" si="9"/>
        <v>0</v>
      </c>
      <c r="C316" s="55"/>
      <c r="D316" s="39"/>
      <c r="E316" s="39"/>
      <c r="F316" s="39"/>
      <c r="G316" s="39"/>
      <c r="H316" s="8">
        <f t="shared" si="10"/>
        <v>0</v>
      </c>
      <c r="I316" s="39"/>
    </row>
    <row r="317" spans="1:9" x14ac:dyDescent="0.35">
      <c r="A317" s="2">
        <f>IF(D317=List!$A$2,List!$B$2,IF(D317=List!$A$3,List!$B$3,IF(D317=List!$A$4,List!$B$4,IF(D317=List!$A$5,List!$B$5,IF(D317=List!$A$6,List!$B$6,IF(D317=List!$A$7,List!$B$7,IF(D317=List!$A$8,List!$B$8,IF(D317=List!$A$9,List!$B$9,IF(D317=List!$A$10,List!$B$10,IF(D317=List!$A$11,List!$B$11,IF(D317=List!$A$12,List!$B$12,IF(D317=List!$A$13,List!$B$13,IF(D317=List!$A$14,List!$B$14,IF(D317=List!$A$15,List!$B$15,IF(D317=List!$A$16,List!$B$16,IF(D317=List!$A$17,List!$B$17,0))))))))))))))))</f>
        <v>0</v>
      </c>
      <c r="B317" s="10" t="str">
        <f t="shared" si="9"/>
        <v>0</v>
      </c>
      <c r="C317" s="55"/>
      <c r="D317" s="39"/>
      <c r="E317" s="39"/>
      <c r="F317" s="39"/>
      <c r="G317" s="39"/>
      <c r="H317" s="8">
        <f t="shared" si="10"/>
        <v>0</v>
      </c>
      <c r="I317" s="39"/>
    </row>
    <row r="318" spans="1:9" x14ac:dyDescent="0.35">
      <c r="A318" s="2">
        <f>IF(D318=List!$A$2,List!$B$2,IF(D318=List!$A$3,List!$B$3,IF(D318=List!$A$4,List!$B$4,IF(D318=List!$A$5,List!$B$5,IF(D318=List!$A$6,List!$B$6,IF(D318=List!$A$7,List!$B$7,IF(D318=List!$A$8,List!$B$8,IF(D318=List!$A$9,List!$B$9,IF(D318=List!$A$10,List!$B$10,IF(D318=List!$A$11,List!$B$11,IF(D318=List!$A$12,List!$B$12,IF(D318=List!$A$13,List!$B$13,IF(D318=List!$A$14,List!$B$14,IF(D318=List!$A$15,List!$B$15,IF(D318=List!$A$16,List!$B$16,IF(D318=List!$A$17,List!$B$17,0))))))))))))))))</f>
        <v>0</v>
      </c>
      <c r="B318" s="10" t="str">
        <f t="shared" si="9"/>
        <v>0</v>
      </c>
      <c r="C318" s="55"/>
      <c r="D318" s="39"/>
      <c r="E318" s="39"/>
      <c r="F318" s="39"/>
      <c r="G318" s="39"/>
      <c r="H318" s="8">
        <f t="shared" si="10"/>
        <v>0</v>
      </c>
      <c r="I318" s="39"/>
    </row>
    <row r="319" spans="1:9" x14ac:dyDescent="0.35">
      <c r="A319" s="2">
        <f>IF(D319=List!$A$2,List!$B$2,IF(D319=List!$A$3,List!$B$3,IF(D319=List!$A$4,List!$B$4,IF(D319=List!$A$5,List!$B$5,IF(D319=List!$A$6,List!$B$6,IF(D319=List!$A$7,List!$B$7,IF(D319=List!$A$8,List!$B$8,IF(D319=List!$A$9,List!$B$9,IF(D319=List!$A$10,List!$B$10,IF(D319=List!$A$11,List!$B$11,IF(D319=List!$A$12,List!$B$12,IF(D319=List!$A$13,List!$B$13,IF(D319=List!$A$14,List!$B$14,IF(D319=List!$A$15,List!$B$15,IF(D319=List!$A$16,List!$B$16,IF(D319=List!$A$17,List!$B$17,0))))))))))))))))</f>
        <v>0</v>
      </c>
      <c r="B319" s="10" t="str">
        <f t="shared" si="9"/>
        <v>0</v>
      </c>
      <c r="C319" s="55"/>
      <c r="D319" s="39"/>
      <c r="E319" s="39"/>
      <c r="F319" s="39"/>
      <c r="G319" s="39"/>
      <c r="H319" s="8">
        <f t="shared" si="10"/>
        <v>0</v>
      </c>
      <c r="I319" s="39"/>
    </row>
    <row r="320" spans="1:9" x14ac:dyDescent="0.35">
      <c r="A320" s="2">
        <f>IF(D320=List!$A$2,List!$B$2,IF(D320=List!$A$3,List!$B$3,IF(D320=List!$A$4,List!$B$4,IF(D320=List!$A$5,List!$B$5,IF(D320=List!$A$6,List!$B$6,IF(D320=List!$A$7,List!$B$7,IF(D320=List!$A$8,List!$B$8,IF(D320=List!$A$9,List!$B$9,IF(D320=List!$A$10,List!$B$10,IF(D320=List!$A$11,List!$B$11,IF(D320=List!$A$12,List!$B$12,IF(D320=List!$A$13,List!$B$13,IF(D320=List!$A$14,List!$B$14,IF(D320=List!$A$15,List!$B$15,IF(D320=List!$A$16,List!$B$16,IF(D320=List!$A$17,List!$B$17,0))))))))))))))))</f>
        <v>0</v>
      </c>
      <c r="B320" s="10" t="str">
        <f t="shared" si="9"/>
        <v>0</v>
      </c>
      <c r="C320" s="55"/>
      <c r="D320" s="39"/>
      <c r="E320" s="39"/>
      <c r="F320" s="39"/>
      <c r="G320" s="39"/>
      <c r="H320" s="8">
        <f t="shared" si="10"/>
        <v>0</v>
      </c>
      <c r="I320" s="39"/>
    </row>
    <row r="321" spans="1:9" x14ac:dyDescent="0.35">
      <c r="A321" s="2">
        <f>IF(D321=List!$A$2,List!$B$2,IF(D321=List!$A$3,List!$B$3,IF(D321=List!$A$4,List!$B$4,IF(D321=List!$A$5,List!$B$5,IF(D321=List!$A$6,List!$B$6,IF(D321=List!$A$7,List!$B$7,IF(D321=List!$A$8,List!$B$8,IF(D321=List!$A$9,List!$B$9,IF(D321=List!$A$10,List!$B$10,IF(D321=List!$A$11,List!$B$11,IF(D321=List!$A$12,List!$B$12,IF(D321=List!$A$13,List!$B$13,IF(D321=List!$A$14,List!$B$14,IF(D321=List!$A$15,List!$B$15,IF(D321=List!$A$16,List!$B$16,IF(D321=List!$A$17,List!$B$17,0))))))))))))))))</f>
        <v>0</v>
      </c>
      <c r="B321" s="10" t="str">
        <f t="shared" si="9"/>
        <v>0</v>
      </c>
      <c r="C321" s="55"/>
      <c r="D321" s="39"/>
      <c r="E321" s="39"/>
      <c r="F321" s="39"/>
      <c r="G321" s="39"/>
      <c r="H321" s="8">
        <f t="shared" si="10"/>
        <v>0</v>
      </c>
      <c r="I321" s="39"/>
    </row>
    <row r="322" spans="1:9" x14ac:dyDescent="0.35">
      <c r="A322" s="2">
        <f>IF(D322=List!$A$2,List!$B$2,IF(D322=List!$A$3,List!$B$3,IF(D322=List!$A$4,List!$B$4,IF(D322=List!$A$5,List!$B$5,IF(D322=List!$A$6,List!$B$6,IF(D322=List!$A$7,List!$B$7,IF(D322=List!$A$8,List!$B$8,IF(D322=List!$A$9,List!$B$9,IF(D322=List!$A$10,List!$B$10,IF(D322=List!$A$11,List!$B$11,IF(D322=List!$A$12,List!$B$12,IF(D322=List!$A$13,List!$B$13,IF(D322=List!$A$14,List!$B$14,IF(D322=List!$A$15,List!$B$15,IF(D322=List!$A$16,List!$B$16,IF(D322=List!$A$17,List!$B$17,0))))))))))))))))</f>
        <v>0</v>
      </c>
      <c r="B322" s="10" t="str">
        <f t="shared" si="9"/>
        <v>0</v>
      </c>
      <c r="C322" s="55"/>
      <c r="D322" s="39"/>
      <c r="E322" s="39"/>
      <c r="F322" s="39"/>
      <c r="G322" s="39"/>
      <c r="H322" s="8">
        <f t="shared" si="10"/>
        <v>0</v>
      </c>
      <c r="I322" s="39"/>
    </row>
    <row r="323" spans="1:9" x14ac:dyDescent="0.35">
      <c r="A323" s="2">
        <f>IF(D323=List!$A$2,List!$B$2,IF(D323=List!$A$3,List!$B$3,IF(D323=List!$A$4,List!$B$4,IF(D323=List!$A$5,List!$B$5,IF(D323=List!$A$6,List!$B$6,IF(D323=List!$A$7,List!$B$7,IF(D323=List!$A$8,List!$B$8,IF(D323=List!$A$9,List!$B$9,IF(D323=List!$A$10,List!$B$10,IF(D323=List!$A$11,List!$B$11,IF(D323=List!$A$12,List!$B$12,IF(D323=List!$A$13,List!$B$13,IF(D323=List!$A$14,List!$B$14,IF(D323=List!$A$15,List!$B$15,IF(D323=List!$A$16,List!$B$16,IF(D323=List!$A$17,List!$B$17,0))))))))))))))))</f>
        <v>0</v>
      </c>
      <c r="B323" s="10" t="str">
        <f t="shared" si="9"/>
        <v>0</v>
      </c>
      <c r="C323" s="55"/>
      <c r="D323" s="39"/>
      <c r="E323" s="39"/>
      <c r="F323" s="39"/>
      <c r="G323" s="39"/>
      <c r="H323" s="8">
        <f t="shared" si="10"/>
        <v>0</v>
      </c>
      <c r="I323" s="39"/>
    </row>
    <row r="324" spans="1:9" x14ac:dyDescent="0.35">
      <c r="A324" s="2">
        <f>IF(D324=List!$A$2,List!$B$2,IF(D324=List!$A$3,List!$B$3,IF(D324=List!$A$4,List!$B$4,IF(D324=List!$A$5,List!$B$5,IF(D324=List!$A$6,List!$B$6,IF(D324=List!$A$7,List!$B$7,IF(D324=List!$A$8,List!$B$8,IF(D324=List!$A$9,List!$B$9,IF(D324=List!$A$10,List!$B$10,IF(D324=List!$A$11,List!$B$11,IF(D324=List!$A$12,List!$B$12,IF(D324=List!$A$13,List!$B$13,IF(D324=List!$A$14,List!$B$14,IF(D324=List!$A$15,List!$B$15,IF(D324=List!$A$16,List!$B$16,IF(D324=List!$A$17,List!$B$17,0))))))))))))))))</f>
        <v>0</v>
      </c>
      <c r="B324" s="10" t="str">
        <f t="shared" si="9"/>
        <v>0</v>
      </c>
      <c r="C324" s="55"/>
      <c r="D324" s="39"/>
      <c r="E324" s="39"/>
      <c r="F324" s="39"/>
      <c r="G324" s="39"/>
      <c r="H324" s="8">
        <f t="shared" si="10"/>
        <v>0</v>
      </c>
      <c r="I324" s="39"/>
    </row>
    <row r="325" spans="1:9" x14ac:dyDescent="0.35">
      <c r="A325" s="2">
        <f>IF(D325=List!$A$2,List!$B$2,IF(D325=List!$A$3,List!$B$3,IF(D325=List!$A$4,List!$B$4,IF(D325=List!$A$5,List!$B$5,IF(D325=List!$A$6,List!$B$6,IF(D325=List!$A$7,List!$B$7,IF(D325=List!$A$8,List!$B$8,IF(D325=List!$A$9,List!$B$9,IF(D325=List!$A$10,List!$B$10,IF(D325=List!$A$11,List!$B$11,IF(D325=List!$A$12,List!$B$12,IF(D325=List!$A$13,List!$B$13,IF(D325=List!$A$14,List!$B$14,IF(D325=List!$A$15,List!$B$15,IF(D325=List!$A$16,List!$B$16,IF(D325=List!$A$17,List!$B$17,0))))))))))))))))</f>
        <v>0</v>
      </c>
      <c r="B325" s="10" t="str">
        <f t="shared" si="9"/>
        <v>0</v>
      </c>
      <c r="C325" s="55"/>
      <c r="D325" s="39"/>
      <c r="E325" s="39"/>
      <c r="F325" s="39"/>
      <c r="G325" s="39"/>
      <c r="H325" s="8">
        <f t="shared" si="10"/>
        <v>0</v>
      </c>
      <c r="I325" s="39"/>
    </row>
    <row r="326" spans="1:9" x14ac:dyDescent="0.35">
      <c r="A326" s="2">
        <f>IF(D326=List!$A$2,List!$B$2,IF(D326=List!$A$3,List!$B$3,IF(D326=List!$A$4,List!$B$4,IF(D326=List!$A$5,List!$B$5,IF(D326=List!$A$6,List!$B$6,IF(D326=List!$A$7,List!$B$7,IF(D326=List!$A$8,List!$B$8,IF(D326=List!$A$9,List!$B$9,IF(D326=List!$A$10,List!$B$10,IF(D326=List!$A$11,List!$B$11,IF(D326=List!$A$12,List!$B$12,IF(D326=List!$A$13,List!$B$13,IF(D326=List!$A$14,List!$B$14,IF(D326=List!$A$15,List!$B$15,IF(D326=List!$A$16,List!$B$16,IF(D326=List!$A$17,List!$B$17,0))))))))))))))))</f>
        <v>0</v>
      </c>
      <c r="B326" s="10" t="str">
        <f t="shared" si="9"/>
        <v>0</v>
      </c>
      <c r="C326" s="55"/>
      <c r="D326" s="39"/>
      <c r="E326" s="39"/>
      <c r="F326" s="39"/>
      <c r="G326" s="39"/>
      <c r="H326" s="8">
        <f t="shared" si="10"/>
        <v>0</v>
      </c>
      <c r="I326" s="39"/>
    </row>
    <row r="327" spans="1:9" x14ac:dyDescent="0.35">
      <c r="A327" s="2">
        <f>IF(D327=List!$A$2,List!$B$2,IF(D327=List!$A$3,List!$B$3,IF(D327=List!$A$4,List!$B$4,IF(D327=List!$A$5,List!$B$5,IF(D327=List!$A$6,List!$B$6,IF(D327=List!$A$7,List!$B$7,IF(D327=List!$A$8,List!$B$8,IF(D327=List!$A$9,List!$B$9,IF(D327=List!$A$10,List!$B$10,IF(D327=List!$A$11,List!$B$11,IF(D327=List!$A$12,List!$B$12,IF(D327=List!$A$13,List!$B$13,IF(D327=List!$A$14,List!$B$14,IF(D327=List!$A$15,List!$B$15,IF(D327=List!$A$16,List!$B$16,IF(D327=List!$A$17,List!$B$17,0))))))))))))))))</f>
        <v>0</v>
      </c>
      <c r="B327" s="10" t="str">
        <f t="shared" si="9"/>
        <v>0</v>
      </c>
      <c r="C327" s="55"/>
      <c r="D327" s="39"/>
      <c r="E327" s="39"/>
      <c r="F327" s="39"/>
      <c r="G327" s="39"/>
      <c r="H327" s="8">
        <f t="shared" si="10"/>
        <v>0</v>
      </c>
      <c r="I327" s="39"/>
    </row>
    <row r="328" spans="1:9" x14ac:dyDescent="0.35">
      <c r="A328" s="2">
        <f>IF(D328=List!$A$2,List!$B$2,IF(D328=List!$A$3,List!$B$3,IF(D328=List!$A$4,List!$B$4,IF(D328=List!$A$5,List!$B$5,IF(D328=List!$A$6,List!$B$6,IF(D328=List!$A$7,List!$B$7,IF(D328=List!$A$8,List!$B$8,IF(D328=List!$A$9,List!$B$9,IF(D328=List!$A$10,List!$B$10,IF(D328=List!$A$11,List!$B$11,IF(D328=List!$A$12,List!$B$12,IF(D328=List!$A$13,List!$B$13,IF(D328=List!$A$14,List!$B$14,IF(D328=List!$A$15,List!$B$15,IF(D328=List!$A$16,List!$B$16,IF(D328=List!$A$17,List!$B$17,0))))))))))))))))</f>
        <v>0</v>
      </c>
      <c r="B328" s="10" t="str">
        <f t="shared" si="9"/>
        <v>0</v>
      </c>
      <c r="C328" s="55"/>
      <c r="D328" s="39"/>
      <c r="E328" s="39"/>
      <c r="F328" s="39"/>
      <c r="G328" s="39"/>
      <c r="H328" s="8">
        <f t="shared" si="10"/>
        <v>0</v>
      </c>
      <c r="I328" s="39"/>
    </row>
    <row r="329" spans="1:9" x14ac:dyDescent="0.35">
      <c r="A329" s="2">
        <f>IF(D329=List!$A$2,List!$B$2,IF(D329=List!$A$3,List!$B$3,IF(D329=List!$A$4,List!$B$4,IF(D329=List!$A$5,List!$B$5,IF(D329=List!$A$6,List!$B$6,IF(D329=List!$A$7,List!$B$7,IF(D329=List!$A$8,List!$B$8,IF(D329=List!$A$9,List!$B$9,IF(D329=List!$A$10,List!$B$10,IF(D329=List!$A$11,List!$B$11,IF(D329=List!$A$12,List!$B$12,IF(D329=List!$A$13,List!$B$13,IF(D329=List!$A$14,List!$B$14,IF(D329=List!$A$15,List!$B$15,IF(D329=List!$A$16,List!$B$16,IF(D329=List!$A$17,List!$B$17,0))))))))))))))))</f>
        <v>0</v>
      </c>
      <c r="B329" s="10" t="str">
        <f t="shared" ref="B329:B392" si="11">+CONCATENATE(C329,A329)</f>
        <v>0</v>
      </c>
      <c r="C329" s="55"/>
      <c r="D329" s="39"/>
      <c r="E329" s="39"/>
      <c r="F329" s="39"/>
      <c r="G329" s="39"/>
      <c r="H329" s="8">
        <f t="shared" ref="H329:H392" si="12">F329*E329</f>
        <v>0</v>
      </c>
      <c r="I329" s="39"/>
    </row>
    <row r="330" spans="1:9" x14ac:dyDescent="0.35">
      <c r="A330" s="2">
        <f>IF(D330=List!$A$2,List!$B$2,IF(D330=List!$A$3,List!$B$3,IF(D330=List!$A$4,List!$B$4,IF(D330=List!$A$5,List!$B$5,IF(D330=List!$A$6,List!$B$6,IF(D330=List!$A$7,List!$B$7,IF(D330=List!$A$8,List!$B$8,IF(D330=List!$A$9,List!$B$9,IF(D330=List!$A$10,List!$B$10,IF(D330=List!$A$11,List!$B$11,IF(D330=List!$A$12,List!$B$12,IF(D330=List!$A$13,List!$B$13,IF(D330=List!$A$14,List!$B$14,IF(D330=List!$A$15,List!$B$15,IF(D330=List!$A$16,List!$B$16,IF(D330=List!$A$17,List!$B$17,0))))))))))))))))</f>
        <v>0</v>
      </c>
      <c r="B330" s="10" t="str">
        <f t="shared" si="11"/>
        <v>0</v>
      </c>
      <c r="C330" s="55"/>
      <c r="D330" s="39"/>
      <c r="E330" s="39"/>
      <c r="F330" s="39"/>
      <c r="G330" s="39"/>
      <c r="H330" s="8">
        <f t="shared" si="12"/>
        <v>0</v>
      </c>
      <c r="I330" s="39"/>
    </row>
    <row r="331" spans="1:9" x14ac:dyDescent="0.35">
      <c r="A331" s="2">
        <f>IF(D331=List!$A$2,List!$B$2,IF(D331=List!$A$3,List!$B$3,IF(D331=List!$A$4,List!$B$4,IF(D331=List!$A$5,List!$B$5,IF(D331=List!$A$6,List!$B$6,IF(D331=List!$A$7,List!$B$7,IF(D331=List!$A$8,List!$B$8,IF(D331=List!$A$9,List!$B$9,IF(D331=List!$A$10,List!$B$10,IF(D331=List!$A$11,List!$B$11,IF(D331=List!$A$12,List!$B$12,IF(D331=List!$A$13,List!$B$13,IF(D331=List!$A$14,List!$B$14,IF(D331=List!$A$15,List!$B$15,IF(D331=List!$A$16,List!$B$16,IF(D331=List!$A$17,List!$B$17,0))))))))))))))))</f>
        <v>0</v>
      </c>
      <c r="B331" s="10" t="str">
        <f t="shared" si="11"/>
        <v>0</v>
      </c>
      <c r="C331" s="55"/>
      <c r="D331" s="39"/>
      <c r="E331" s="39"/>
      <c r="F331" s="39"/>
      <c r="G331" s="39"/>
      <c r="H331" s="8">
        <f t="shared" si="12"/>
        <v>0</v>
      </c>
      <c r="I331" s="39"/>
    </row>
    <row r="332" spans="1:9" x14ac:dyDescent="0.35">
      <c r="A332" s="2">
        <f>IF(D332=List!$A$2,List!$B$2,IF(D332=List!$A$3,List!$B$3,IF(D332=List!$A$4,List!$B$4,IF(D332=List!$A$5,List!$B$5,IF(D332=List!$A$6,List!$B$6,IF(D332=List!$A$7,List!$B$7,IF(D332=List!$A$8,List!$B$8,IF(D332=List!$A$9,List!$B$9,IF(D332=List!$A$10,List!$B$10,IF(D332=List!$A$11,List!$B$11,IF(D332=List!$A$12,List!$B$12,IF(D332=List!$A$13,List!$B$13,IF(D332=List!$A$14,List!$B$14,IF(D332=List!$A$15,List!$B$15,IF(D332=List!$A$16,List!$B$16,IF(D332=List!$A$17,List!$B$17,0))))))))))))))))</f>
        <v>0</v>
      </c>
      <c r="B332" s="10" t="str">
        <f t="shared" si="11"/>
        <v>0</v>
      </c>
      <c r="C332" s="55"/>
      <c r="D332" s="39"/>
      <c r="E332" s="39"/>
      <c r="F332" s="39"/>
      <c r="G332" s="39"/>
      <c r="H332" s="8">
        <f t="shared" si="12"/>
        <v>0</v>
      </c>
      <c r="I332" s="39"/>
    </row>
    <row r="333" spans="1:9" x14ac:dyDescent="0.35">
      <c r="A333" s="2">
        <f>IF(D333=List!$A$2,List!$B$2,IF(D333=List!$A$3,List!$B$3,IF(D333=List!$A$4,List!$B$4,IF(D333=List!$A$5,List!$B$5,IF(D333=List!$A$6,List!$B$6,IF(D333=List!$A$7,List!$B$7,IF(D333=List!$A$8,List!$B$8,IF(D333=List!$A$9,List!$B$9,IF(D333=List!$A$10,List!$B$10,IF(D333=List!$A$11,List!$B$11,IF(D333=List!$A$12,List!$B$12,IF(D333=List!$A$13,List!$B$13,IF(D333=List!$A$14,List!$B$14,IF(D333=List!$A$15,List!$B$15,IF(D333=List!$A$16,List!$B$16,IF(D333=List!$A$17,List!$B$17,0))))))))))))))))</f>
        <v>0</v>
      </c>
      <c r="B333" s="10" t="str">
        <f t="shared" si="11"/>
        <v>0</v>
      </c>
      <c r="C333" s="55"/>
      <c r="D333" s="39"/>
      <c r="E333" s="39"/>
      <c r="F333" s="39"/>
      <c r="G333" s="39"/>
      <c r="H333" s="8">
        <f t="shared" si="12"/>
        <v>0</v>
      </c>
      <c r="I333" s="39"/>
    </row>
    <row r="334" spans="1:9" x14ac:dyDescent="0.35">
      <c r="A334" s="2">
        <f>IF(D334=List!$A$2,List!$B$2,IF(D334=List!$A$3,List!$B$3,IF(D334=List!$A$4,List!$B$4,IF(D334=List!$A$5,List!$B$5,IF(D334=List!$A$6,List!$B$6,IF(D334=List!$A$7,List!$B$7,IF(D334=List!$A$8,List!$B$8,IF(D334=List!$A$9,List!$B$9,IF(D334=List!$A$10,List!$B$10,IF(D334=List!$A$11,List!$B$11,IF(D334=List!$A$12,List!$B$12,IF(D334=List!$A$13,List!$B$13,IF(D334=List!$A$14,List!$B$14,IF(D334=List!$A$15,List!$B$15,IF(D334=List!$A$16,List!$B$16,IF(D334=List!$A$17,List!$B$17,0))))))))))))))))</f>
        <v>0</v>
      </c>
      <c r="B334" s="10" t="str">
        <f t="shared" si="11"/>
        <v>0</v>
      </c>
      <c r="C334" s="55"/>
      <c r="D334" s="39"/>
      <c r="E334" s="39"/>
      <c r="F334" s="39"/>
      <c r="G334" s="39"/>
      <c r="H334" s="8">
        <f t="shared" si="12"/>
        <v>0</v>
      </c>
      <c r="I334" s="39"/>
    </row>
    <row r="335" spans="1:9" x14ac:dyDescent="0.35">
      <c r="A335" s="2">
        <f>IF(D335=List!$A$2,List!$B$2,IF(D335=List!$A$3,List!$B$3,IF(D335=List!$A$4,List!$B$4,IF(D335=List!$A$5,List!$B$5,IF(D335=List!$A$6,List!$B$6,IF(D335=List!$A$7,List!$B$7,IF(D335=List!$A$8,List!$B$8,IF(D335=List!$A$9,List!$B$9,IF(D335=List!$A$10,List!$B$10,IF(D335=List!$A$11,List!$B$11,IF(D335=List!$A$12,List!$B$12,IF(D335=List!$A$13,List!$B$13,IF(D335=List!$A$14,List!$B$14,IF(D335=List!$A$15,List!$B$15,IF(D335=List!$A$16,List!$B$16,IF(D335=List!$A$17,List!$B$17,0))))))))))))))))</f>
        <v>0</v>
      </c>
      <c r="B335" s="10" t="str">
        <f t="shared" si="11"/>
        <v>0</v>
      </c>
      <c r="C335" s="55"/>
      <c r="D335" s="39"/>
      <c r="E335" s="39"/>
      <c r="F335" s="39"/>
      <c r="G335" s="39"/>
      <c r="H335" s="8">
        <f t="shared" si="12"/>
        <v>0</v>
      </c>
      <c r="I335" s="39"/>
    </row>
    <row r="336" spans="1:9" x14ac:dyDescent="0.35">
      <c r="A336" s="2">
        <f>IF(D336=List!$A$2,List!$B$2,IF(D336=List!$A$3,List!$B$3,IF(D336=List!$A$4,List!$B$4,IF(D336=List!$A$5,List!$B$5,IF(D336=List!$A$6,List!$B$6,IF(D336=List!$A$7,List!$B$7,IF(D336=List!$A$8,List!$B$8,IF(D336=List!$A$9,List!$B$9,IF(D336=List!$A$10,List!$B$10,IF(D336=List!$A$11,List!$B$11,IF(D336=List!$A$12,List!$B$12,IF(D336=List!$A$13,List!$B$13,IF(D336=List!$A$14,List!$B$14,IF(D336=List!$A$15,List!$B$15,IF(D336=List!$A$16,List!$B$16,IF(D336=List!$A$17,List!$B$17,0))))))))))))))))</f>
        <v>0</v>
      </c>
      <c r="B336" s="10" t="str">
        <f t="shared" si="11"/>
        <v>0</v>
      </c>
      <c r="C336" s="55"/>
      <c r="D336" s="39"/>
      <c r="E336" s="39"/>
      <c r="F336" s="39"/>
      <c r="G336" s="39"/>
      <c r="H336" s="8">
        <f t="shared" si="12"/>
        <v>0</v>
      </c>
      <c r="I336" s="39"/>
    </row>
    <row r="337" spans="1:9" x14ac:dyDescent="0.35">
      <c r="A337" s="2">
        <f>IF(D337=List!$A$2,List!$B$2,IF(D337=List!$A$3,List!$B$3,IF(D337=List!$A$4,List!$B$4,IF(D337=List!$A$5,List!$B$5,IF(D337=List!$A$6,List!$B$6,IF(D337=List!$A$7,List!$B$7,IF(D337=List!$A$8,List!$B$8,IF(D337=List!$A$9,List!$B$9,IF(D337=List!$A$10,List!$B$10,IF(D337=List!$A$11,List!$B$11,IF(D337=List!$A$12,List!$B$12,IF(D337=List!$A$13,List!$B$13,IF(D337=List!$A$14,List!$B$14,IF(D337=List!$A$15,List!$B$15,IF(D337=List!$A$16,List!$B$16,IF(D337=List!$A$17,List!$B$17,0))))))))))))))))</f>
        <v>0</v>
      </c>
      <c r="B337" s="10" t="str">
        <f t="shared" si="11"/>
        <v>0</v>
      </c>
      <c r="C337" s="55"/>
      <c r="D337" s="39"/>
      <c r="E337" s="39"/>
      <c r="F337" s="39"/>
      <c r="G337" s="39"/>
      <c r="H337" s="8">
        <f t="shared" si="12"/>
        <v>0</v>
      </c>
      <c r="I337" s="39"/>
    </row>
    <row r="338" spans="1:9" x14ac:dyDescent="0.35">
      <c r="A338" s="2">
        <f>IF(D338=List!$A$2,List!$B$2,IF(D338=List!$A$3,List!$B$3,IF(D338=List!$A$4,List!$B$4,IF(D338=List!$A$5,List!$B$5,IF(D338=List!$A$6,List!$B$6,IF(D338=List!$A$7,List!$B$7,IF(D338=List!$A$8,List!$B$8,IF(D338=List!$A$9,List!$B$9,IF(D338=List!$A$10,List!$B$10,IF(D338=List!$A$11,List!$B$11,IF(D338=List!$A$12,List!$B$12,IF(D338=List!$A$13,List!$B$13,IF(D338=List!$A$14,List!$B$14,IF(D338=List!$A$15,List!$B$15,IF(D338=List!$A$16,List!$B$16,IF(D338=List!$A$17,List!$B$17,0))))))))))))))))</f>
        <v>0</v>
      </c>
      <c r="B338" s="10" t="str">
        <f t="shared" si="11"/>
        <v>0</v>
      </c>
      <c r="C338" s="55"/>
      <c r="D338" s="39"/>
      <c r="E338" s="39"/>
      <c r="F338" s="39"/>
      <c r="G338" s="39"/>
      <c r="H338" s="8">
        <f t="shared" si="12"/>
        <v>0</v>
      </c>
      <c r="I338" s="39"/>
    </row>
    <row r="339" spans="1:9" x14ac:dyDescent="0.35">
      <c r="A339" s="2">
        <f>IF(D339=List!$A$2,List!$B$2,IF(D339=List!$A$3,List!$B$3,IF(D339=List!$A$4,List!$B$4,IF(D339=List!$A$5,List!$B$5,IF(D339=List!$A$6,List!$B$6,IF(D339=List!$A$7,List!$B$7,IF(D339=List!$A$8,List!$B$8,IF(D339=List!$A$9,List!$B$9,IF(D339=List!$A$10,List!$B$10,IF(D339=List!$A$11,List!$B$11,IF(D339=List!$A$12,List!$B$12,IF(D339=List!$A$13,List!$B$13,IF(D339=List!$A$14,List!$B$14,IF(D339=List!$A$15,List!$B$15,IF(D339=List!$A$16,List!$B$16,IF(D339=List!$A$17,List!$B$17,0))))))))))))))))</f>
        <v>0</v>
      </c>
      <c r="B339" s="10" t="str">
        <f t="shared" si="11"/>
        <v>0</v>
      </c>
      <c r="C339" s="55"/>
      <c r="D339" s="39"/>
      <c r="E339" s="39"/>
      <c r="F339" s="39"/>
      <c r="G339" s="39"/>
      <c r="H339" s="8">
        <f t="shared" si="12"/>
        <v>0</v>
      </c>
      <c r="I339" s="39"/>
    </row>
    <row r="340" spans="1:9" x14ac:dyDescent="0.35">
      <c r="A340" s="2">
        <f>IF(D340=List!$A$2,List!$B$2,IF(D340=List!$A$3,List!$B$3,IF(D340=List!$A$4,List!$B$4,IF(D340=List!$A$5,List!$B$5,IF(D340=List!$A$6,List!$B$6,IF(D340=List!$A$7,List!$B$7,IF(D340=List!$A$8,List!$B$8,IF(D340=List!$A$9,List!$B$9,IF(D340=List!$A$10,List!$B$10,IF(D340=List!$A$11,List!$B$11,IF(D340=List!$A$12,List!$B$12,IF(D340=List!$A$13,List!$B$13,IF(D340=List!$A$14,List!$B$14,IF(D340=List!$A$15,List!$B$15,IF(D340=List!$A$16,List!$B$16,IF(D340=List!$A$17,List!$B$17,0))))))))))))))))</f>
        <v>0</v>
      </c>
      <c r="B340" s="10" t="str">
        <f t="shared" si="11"/>
        <v>0</v>
      </c>
      <c r="C340" s="55"/>
      <c r="D340" s="39"/>
      <c r="E340" s="39"/>
      <c r="F340" s="39"/>
      <c r="G340" s="39"/>
      <c r="H340" s="8">
        <f t="shared" si="12"/>
        <v>0</v>
      </c>
      <c r="I340" s="39"/>
    </row>
    <row r="341" spans="1:9" x14ac:dyDescent="0.35">
      <c r="A341" s="2">
        <f>IF(D341=List!$A$2,List!$B$2,IF(D341=List!$A$3,List!$B$3,IF(D341=List!$A$4,List!$B$4,IF(D341=List!$A$5,List!$B$5,IF(D341=List!$A$6,List!$B$6,IF(D341=List!$A$7,List!$B$7,IF(D341=List!$A$8,List!$B$8,IF(D341=List!$A$9,List!$B$9,IF(D341=List!$A$10,List!$B$10,IF(D341=List!$A$11,List!$B$11,IF(D341=List!$A$12,List!$B$12,IF(D341=List!$A$13,List!$B$13,IF(D341=List!$A$14,List!$B$14,IF(D341=List!$A$15,List!$B$15,IF(D341=List!$A$16,List!$B$16,IF(D341=List!$A$17,List!$B$17,0))))))))))))))))</f>
        <v>0</v>
      </c>
      <c r="B341" s="10" t="str">
        <f t="shared" si="11"/>
        <v>0</v>
      </c>
      <c r="C341" s="55"/>
      <c r="D341" s="39"/>
      <c r="E341" s="39"/>
      <c r="F341" s="39"/>
      <c r="G341" s="39"/>
      <c r="H341" s="8">
        <f t="shared" si="12"/>
        <v>0</v>
      </c>
      <c r="I341" s="39"/>
    </row>
    <row r="342" spans="1:9" x14ac:dyDescent="0.35">
      <c r="A342" s="2">
        <f>IF(D342=List!$A$2,List!$B$2,IF(D342=List!$A$3,List!$B$3,IF(D342=List!$A$4,List!$B$4,IF(D342=List!$A$5,List!$B$5,IF(D342=List!$A$6,List!$B$6,IF(D342=List!$A$7,List!$B$7,IF(D342=List!$A$8,List!$B$8,IF(D342=List!$A$9,List!$B$9,IF(D342=List!$A$10,List!$B$10,IF(D342=List!$A$11,List!$B$11,IF(D342=List!$A$12,List!$B$12,IF(D342=List!$A$13,List!$B$13,IF(D342=List!$A$14,List!$B$14,IF(D342=List!$A$15,List!$B$15,IF(D342=List!$A$16,List!$B$16,IF(D342=List!$A$17,List!$B$17,0))))))))))))))))</f>
        <v>0</v>
      </c>
      <c r="B342" s="10" t="str">
        <f t="shared" si="11"/>
        <v>0</v>
      </c>
      <c r="C342" s="55"/>
      <c r="D342" s="39"/>
      <c r="E342" s="39"/>
      <c r="F342" s="39"/>
      <c r="G342" s="39"/>
      <c r="H342" s="8">
        <f t="shared" si="12"/>
        <v>0</v>
      </c>
      <c r="I342" s="39"/>
    </row>
    <row r="343" spans="1:9" x14ac:dyDescent="0.35">
      <c r="A343" s="2">
        <f>IF(D343=List!$A$2,List!$B$2,IF(D343=List!$A$3,List!$B$3,IF(D343=List!$A$4,List!$B$4,IF(D343=List!$A$5,List!$B$5,IF(D343=List!$A$6,List!$B$6,IF(D343=List!$A$7,List!$B$7,IF(D343=List!$A$8,List!$B$8,IF(D343=List!$A$9,List!$B$9,IF(D343=List!$A$10,List!$B$10,IF(D343=List!$A$11,List!$B$11,IF(D343=List!$A$12,List!$B$12,IF(D343=List!$A$13,List!$B$13,IF(D343=List!$A$14,List!$B$14,IF(D343=List!$A$15,List!$B$15,IF(D343=List!$A$16,List!$B$16,IF(D343=List!$A$17,List!$B$17,0))))))))))))))))</f>
        <v>0</v>
      </c>
      <c r="B343" s="10" t="str">
        <f t="shared" si="11"/>
        <v>0</v>
      </c>
      <c r="C343" s="55"/>
      <c r="D343" s="39"/>
      <c r="E343" s="39"/>
      <c r="F343" s="39"/>
      <c r="G343" s="39"/>
      <c r="H343" s="8">
        <f t="shared" si="12"/>
        <v>0</v>
      </c>
      <c r="I343" s="39"/>
    </row>
    <row r="344" spans="1:9" x14ac:dyDescent="0.35">
      <c r="A344" s="2">
        <f>IF(D344=List!$A$2,List!$B$2,IF(D344=List!$A$3,List!$B$3,IF(D344=List!$A$4,List!$B$4,IF(D344=List!$A$5,List!$B$5,IF(D344=List!$A$6,List!$B$6,IF(D344=List!$A$7,List!$B$7,IF(D344=List!$A$8,List!$B$8,IF(D344=List!$A$9,List!$B$9,IF(D344=List!$A$10,List!$B$10,IF(D344=List!$A$11,List!$B$11,IF(D344=List!$A$12,List!$B$12,IF(D344=List!$A$13,List!$B$13,IF(D344=List!$A$14,List!$B$14,IF(D344=List!$A$15,List!$B$15,IF(D344=List!$A$16,List!$B$16,IF(D344=List!$A$17,List!$B$17,0))))))))))))))))</f>
        <v>0</v>
      </c>
      <c r="B344" s="10" t="str">
        <f t="shared" si="11"/>
        <v>0</v>
      </c>
      <c r="C344" s="55"/>
      <c r="D344" s="39"/>
      <c r="E344" s="39"/>
      <c r="F344" s="39"/>
      <c r="G344" s="39"/>
      <c r="H344" s="8">
        <f t="shared" si="12"/>
        <v>0</v>
      </c>
      <c r="I344" s="39"/>
    </row>
    <row r="345" spans="1:9" x14ac:dyDescent="0.35">
      <c r="A345" s="2">
        <f>IF(D345=List!$A$2,List!$B$2,IF(D345=List!$A$3,List!$B$3,IF(D345=List!$A$4,List!$B$4,IF(D345=List!$A$5,List!$B$5,IF(D345=List!$A$6,List!$B$6,IF(D345=List!$A$7,List!$B$7,IF(D345=List!$A$8,List!$B$8,IF(D345=List!$A$9,List!$B$9,IF(D345=List!$A$10,List!$B$10,IF(D345=List!$A$11,List!$B$11,IF(D345=List!$A$12,List!$B$12,IF(D345=List!$A$13,List!$B$13,IF(D345=List!$A$14,List!$B$14,IF(D345=List!$A$15,List!$B$15,IF(D345=List!$A$16,List!$B$16,IF(D345=List!$A$17,List!$B$17,0))))))))))))))))</f>
        <v>0</v>
      </c>
      <c r="B345" s="10" t="str">
        <f t="shared" si="11"/>
        <v>0</v>
      </c>
      <c r="C345" s="55"/>
      <c r="D345" s="39"/>
      <c r="E345" s="39"/>
      <c r="F345" s="39"/>
      <c r="G345" s="39"/>
      <c r="H345" s="8">
        <f t="shared" si="12"/>
        <v>0</v>
      </c>
      <c r="I345" s="39"/>
    </row>
    <row r="346" spans="1:9" x14ac:dyDescent="0.35">
      <c r="A346" s="2">
        <f>IF(D346=List!$A$2,List!$B$2,IF(D346=List!$A$3,List!$B$3,IF(D346=List!$A$4,List!$B$4,IF(D346=List!$A$5,List!$B$5,IF(D346=List!$A$6,List!$B$6,IF(D346=List!$A$7,List!$B$7,IF(D346=List!$A$8,List!$B$8,IF(D346=List!$A$9,List!$B$9,IF(D346=List!$A$10,List!$B$10,IF(D346=List!$A$11,List!$B$11,IF(D346=List!$A$12,List!$B$12,IF(D346=List!$A$13,List!$B$13,IF(D346=List!$A$14,List!$B$14,IF(D346=List!$A$15,List!$B$15,IF(D346=List!$A$16,List!$B$16,IF(D346=List!$A$17,List!$B$17,0))))))))))))))))</f>
        <v>0</v>
      </c>
      <c r="B346" s="10" t="str">
        <f t="shared" si="11"/>
        <v>0</v>
      </c>
      <c r="C346" s="55"/>
      <c r="D346" s="39"/>
      <c r="E346" s="39"/>
      <c r="F346" s="39"/>
      <c r="G346" s="39"/>
      <c r="H346" s="8">
        <f t="shared" si="12"/>
        <v>0</v>
      </c>
      <c r="I346" s="39"/>
    </row>
    <row r="347" spans="1:9" x14ac:dyDescent="0.35">
      <c r="A347" s="2">
        <f>IF(D347=List!$A$2,List!$B$2,IF(D347=List!$A$3,List!$B$3,IF(D347=List!$A$4,List!$B$4,IF(D347=List!$A$5,List!$B$5,IF(D347=List!$A$6,List!$B$6,IF(D347=List!$A$7,List!$B$7,IF(D347=List!$A$8,List!$B$8,IF(D347=List!$A$9,List!$B$9,IF(D347=List!$A$10,List!$B$10,IF(D347=List!$A$11,List!$B$11,IF(D347=List!$A$12,List!$B$12,IF(D347=List!$A$13,List!$B$13,IF(D347=List!$A$14,List!$B$14,IF(D347=List!$A$15,List!$B$15,IF(D347=List!$A$16,List!$B$16,IF(D347=List!$A$17,List!$B$17,0))))))))))))))))</f>
        <v>0</v>
      </c>
      <c r="B347" s="10" t="str">
        <f t="shared" si="11"/>
        <v>0</v>
      </c>
      <c r="C347" s="55"/>
      <c r="D347" s="39"/>
      <c r="E347" s="39"/>
      <c r="F347" s="39"/>
      <c r="G347" s="39"/>
      <c r="H347" s="8">
        <f t="shared" si="12"/>
        <v>0</v>
      </c>
      <c r="I347" s="39"/>
    </row>
    <row r="348" spans="1:9" x14ac:dyDescent="0.35">
      <c r="A348" s="2">
        <f>IF(D348=List!$A$2,List!$B$2,IF(D348=List!$A$3,List!$B$3,IF(D348=List!$A$4,List!$B$4,IF(D348=List!$A$5,List!$B$5,IF(D348=List!$A$6,List!$B$6,IF(D348=List!$A$7,List!$B$7,IF(D348=List!$A$8,List!$B$8,IF(D348=List!$A$9,List!$B$9,IF(D348=List!$A$10,List!$B$10,IF(D348=List!$A$11,List!$B$11,IF(D348=List!$A$12,List!$B$12,IF(D348=List!$A$13,List!$B$13,IF(D348=List!$A$14,List!$B$14,IF(D348=List!$A$15,List!$B$15,IF(D348=List!$A$16,List!$B$16,IF(D348=List!$A$17,List!$B$17,0))))))))))))))))</f>
        <v>0</v>
      </c>
      <c r="B348" s="10" t="str">
        <f t="shared" si="11"/>
        <v>0</v>
      </c>
      <c r="C348" s="55"/>
      <c r="D348" s="39"/>
      <c r="E348" s="39"/>
      <c r="F348" s="39"/>
      <c r="G348" s="39"/>
      <c r="H348" s="8">
        <f t="shared" si="12"/>
        <v>0</v>
      </c>
      <c r="I348" s="39"/>
    </row>
    <row r="349" spans="1:9" x14ac:dyDescent="0.35">
      <c r="A349" s="2">
        <f>IF(D349=List!$A$2,List!$B$2,IF(D349=List!$A$3,List!$B$3,IF(D349=List!$A$4,List!$B$4,IF(D349=List!$A$5,List!$B$5,IF(D349=List!$A$6,List!$B$6,IF(D349=List!$A$7,List!$B$7,IF(D349=List!$A$8,List!$B$8,IF(D349=List!$A$9,List!$B$9,IF(D349=List!$A$10,List!$B$10,IF(D349=List!$A$11,List!$B$11,IF(D349=List!$A$12,List!$B$12,IF(D349=List!$A$13,List!$B$13,IF(D349=List!$A$14,List!$B$14,IF(D349=List!$A$15,List!$B$15,IF(D349=List!$A$16,List!$B$16,IF(D349=List!$A$17,List!$B$17,0))))))))))))))))</f>
        <v>0</v>
      </c>
      <c r="B349" s="10" t="str">
        <f t="shared" si="11"/>
        <v>0</v>
      </c>
      <c r="C349" s="55"/>
      <c r="D349" s="39"/>
      <c r="E349" s="39"/>
      <c r="F349" s="39"/>
      <c r="G349" s="39"/>
      <c r="H349" s="8">
        <f t="shared" si="12"/>
        <v>0</v>
      </c>
      <c r="I349" s="39"/>
    </row>
    <row r="350" spans="1:9" x14ac:dyDescent="0.35">
      <c r="A350" s="2">
        <f>IF(D350=List!$A$2,List!$B$2,IF(D350=List!$A$3,List!$B$3,IF(D350=List!$A$4,List!$B$4,IF(D350=List!$A$5,List!$B$5,IF(D350=List!$A$6,List!$B$6,IF(D350=List!$A$7,List!$B$7,IF(D350=List!$A$8,List!$B$8,IF(D350=List!$A$9,List!$B$9,IF(D350=List!$A$10,List!$B$10,IF(D350=List!$A$11,List!$B$11,IF(D350=List!$A$12,List!$B$12,IF(D350=List!$A$13,List!$B$13,IF(D350=List!$A$14,List!$B$14,IF(D350=List!$A$15,List!$B$15,IF(D350=List!$A$16,List!$B$16,IF(D350=List!$A$17,List!$B$17,0))))))))))))))))</f>
        <v>0</v>
      </c>
      <c r="B350" s="10" t="str">
        <f t="shared" si="11"/>
        <v>0</v>
      </c>
      <c r="C350" s="55"/>
      <c r="D350" s="39"/>
      <c r="E350" s="39"/>
      <c r="F350" s="39"/>
      <c r="G350" s="39"/>
      <c r="H350" s="8">
        <f t="shared" si="12"/>
        <v>0</v>
      </c>
      <c r="I350" s="39"/>
    </row>
    <row r="351" spans="1:9" x14ac:dyDescent="0.35">
      <c r="A351" s="2">
        <f>IF(D351=List!$A$2,List!$B$2,IF(D351=List!$A$3,List!$B$3,IF(D351=List!$A$4,List!$B$4,IF(D351=List!$A$5,List!$B$5,IF(D351=List!$A$6,List!$B$6,IF(D351=List!$A$7,List!$B$7,IF(D351=List!$A$8,List!$B$8,IF(D351=List!$A$9,List!$B$9,IF(D351=List!$A$10,List!$B$10,IF(D351=List!$A$11,List!$B$11,IF(D351=List!$A$12,List!$B$12,IF(D351=List!$A$13,List!$B$13,IF(D351=List!$A$14,List!$B$14,IF(D351=List!$A$15,List!$B$15,IF(D351=List!$A$16,List!$B$16,IF(D351=List!$A$17,List!$B$17,0))))))))))))))))</f>
        <v>0</v>
      </c>
      <c r="B351" s="10" t="str">
        <f t="shared" si="11"/>
        <v>0</v>
      </c>
      <c r="C351" s="55"/>
      <c r="D351" s="39"/>
      <c r="E351" s="39"/>
      <c r="F351" s="39"/>
      <c r="G351" s="39"/>
      <c r="H351" s="8">
        <f t="shared" si="12"/>
        <v>0</v>
      </c>
      <c r="I351" s="39"/>
    </row>
    <row r="352" spans="1:9" x14ac:dyDescent="0.35">
      <c r="A352" s="2">
        <f>IF(D352=List!$A$2,List!$B$2,IF(D352=List!$A$3,List!$B$3,IF(D352=List!$A$4,List!$B$4,IF(D352=List!$A$5,List!$B$5,IF(D352=List!$A$6,List!$B$6,IF(D352=List!$A$7,List!$B$7,IF(D352=List!$A$8,List!$B$8,IF(D352=List!$A$9,List!$B$9,IF(D352=List!$A$10,List!$B$10,IF(D352=List!$A$11,List!$B$11,IF(D352=List!$A$12,List!$B$12,IF(D352=List!$A$13,List!$B$13,IF(D352=List!$A$14,List!$B$14,IF(D352=List!$A$15,List!$B$15,IF(D352=List!$A$16,List!$B$16,IF(D352=List!$A$17,List!$B$17,0))))))))))))))))</f>
        <v>0</v>
      </c>
      <c r="B352" s="10" t="str">
        <f t="shared" si="11"/>
        <v>0</v>
      </c>
      <c r="C352" s="55"/>
      <c r="D352" s="39"/>
      <c r="E352" s="39"/>
      <c r="F352" s="39"/>
      <c r="G352" s="39"/>
      <c r="H352" s="8">
        <f t="shared" si="12"/>
        <v>0</v>
      </c>
      <c r="I352" s="39"/>
    </row>
    <row r="353" spans="1:9" x14ac:dyDescent="0.35">
      <c r="A353" s="2">
        <f>IF(D353=List!$A$2,List!$B$2,IF(D353=List!$A$3,List!$B$3,IF(D353=List!$A$4,List!$B$4,IF(D353=List!$A$5,List!$B$5,IF(D353=List!$A$6,List!$B$6,IF(D353=List!$A$7,List!$B$7,IF(D353=List!$A$8,List!$B$8,IF(D353=List!$A$9,List!$B$9,IF(D353=List!$A$10,List!$B$10,IF(D353=List!$A$11,List!$B$11,IF(D353=List!$A$12,List!$B$12,IF(D353=List!$A$13,List!$B$13,IF(D353=List!$A$14,List!$B$14,IF(D353=List!$A$15,List!$B$15,IF(D353=List!$A$16,List!$B$16,IF(D353=List!$A$17,List!$B$17,0))))))))))))))))</f>
        <v>0</v>
      </c>
      <c r="B353" s="10" t="str">
        <f t="shared" si="11"/>
        <v>0</v>
      </c>
      <c r="C353" s="55"/>
      <c r="D353" s="39"/>
      <c r="E353" s="39"/>
      <c r="F353" s="39"/>
      <c r="G353" s="39"/>
      <c r="H353" s="8">
        <f t="shared" si="12"/>
        <v>0</v>
      </c>
      <c r="I353" s="39"/>
    </row>
    <row r="354" spans="1:9" x14ac:dyDescent="0.35">
      <c r="A354" s="2">
        <f>IF(D354=List!$A$2,List!$B$2,IF(D354=List!$A$3,List!$B$3,IF(D354=List!$A$4,List!$B$4,IF(D354=List!$A$5,List!$B$5,IF(D354=List!$A$6,List!$B$6,IF(D354=List!$A$7,List!$B$7,IF(D354=List!$A$8,List!$B$8,IF(D354=List!$A$9,List!$B$9,IF(D354=List!$A$10,List!$B$10,IF(D354=List!$A$11,List!$B$11,IF(D354=List!$A$12,List!$B$12,IF(D354=List!$A$13,List!$B$13,IF(D354=List!$A$14,List!$B$14,IF(D354=List!$A$15,List!$B$15,IF(D354=List!$A$16,List!$B$16,IF(D354=List!$A$17,List!$B$17,0))))))))))))))))</f>
        <v>0</v>
      </c>
      <c r="B354" s="10" t="str">
        <f t="shared" si="11"/>
        <v>0</v>
      </c>
      <c r="C354" s="55"/>
      <c r="D354" s="39"/>
      <c r="E354" s="39"/>
      <c r="F354" s="39"/>
      <c r="G354" s="39"/>
      <c r="H354" s="8">
        <f t="shared" si="12"/>
        <v>0</v>
      </c>
      <c r="I354" s="39"/>
    </row>
    <row r="355" spans="1:9" x14ac:dyDescent="0.35">
      <c r="A355" s="2">
        <f>IF(D355=List!$A$2,List!$B$2,IF(D355=List!$A$3,List!$B$3,IF(D355=List!$A$4,List!$B$4,IF(D355=List!$A$5,List!$B$5,IF(D355=List!$A$6,List!$B$6,IF(D355=List!$A$7,List!$B$7,IF(D355=List!$A$8,List!$B$8,IF(D355=List!$A$9,List!$B$9,IF(D355=List!$A$10,List!$B$10,IF(D355=List!$A$11,List!$B$11,IF(D355=List!$A$12,List!$B$12,IF(D355=List!$A$13,List!$B$13,IF(D355=List!$A$14,List!$B$14,IF(D355=List!$A$15,List!$B$15,IF(D355=List!$A$16,List!$B$16,IF(D355=List!$A$17,List!$B$17,0))))))))))))))))</f>
        <v>0</v>
      </c>
      <c r="B355" s="10" t="str">
        <f t="shared" si="11"/>
        <v>0</v>
      </c>
      <c r="C355" s="55"/>
      <c r="D355" s="39"/>
      <c r="E355" s="39"/>
      <c r="F355" s="39"/>
      <c r="G355" s="39"/>
      <c r="H355" s="8">
        <f t="shared" si="12"/>
        <v>0</v>
      </c>
      <c r="I355" s="39"/>
    </row>
    <row r="356" spans="1:9" x14ac:dyDescent="0.35">
      <c r="A356" s="2">
        <f>IF(D356=List!$A$2,List!$B$2,IF(D356=List!$A$3,List!$B$3,IF(D356=List!$A$4,List!$B$4,IF(D356=List!$A$5,List!$B$5,IF(D356=List!$A$6,List!$B$6,IF(D356=List!$A$7,List!$B$7,IF(D356=List!$A$8,List!$B$8,IF(D356=List!$A$9,List!$B$9,IF(D356=List!$A$10,List!$B$10,IF(D356=List!$A$11,List!$B$11,IF(D356=List!$A$12,List!$B$12,IF(D356=List!$A$13,List!$B$13,IF(D356=List!$A$14,List!$B$14,IF(D356=List!$A$15,List!$B$15,IF(D356=List!$A$16,List!$B$16,IF(D356=List!$A$17,List!$B$17,0))))))))))))))))</f>
        <v>0</v>
      </c>
      <c r="B356" s="10" t="str">
        <f t="shared" si="11"/>
        <v>0</v>
      </c>
      <c r="C356" s="55"/>
      <c r="D356" s="39"/>
      <c r="E356" s="39"/>
      <c r="F356" s="39"/>
      <c r="G356" s="39"/>
      <c r="H356" s="8">
        <f t="shared" si="12"/>
        <v>0</v>
      </c>
      <c r="I356" s="39"/>
    </row>
    <row r="357" spans="1:9" x14ac:dyDescent="0.35">
      <c r="A357" s="2">
        <f>IF(D357=List!$A$2,List!$B$2,IF(D357=List!$A$3,List!$B$3,IF(D357=List!$A$4,List!$B$4,IF(D357=List!$A$5,List!$B$5,IF(D357=List!$A$6,List!$B$6,IF(D357=List!$A$7,List!$B$7,IF(D357=List!$A$8,List!$B$8,IF(D357=List!$A$9,List!$B$9,IF(D357=List!$A$10,List!$B$10,IF(D357=List!$A$11,List!$B$11,IF(D357=List!$A$12,List!$B$12,IF(D357=List!$A$13,List!$B$13,IF(D357=List!$A$14,List!$B$14,IF(D357=List!$A$15,List!$B$15,IF(D357=List!$A$16,List!$B$16,IF(D357=List!$A$17,List!$B$17,0))))))))))))))))</f>
        <v>0</v>
      </c>
      <c r="B357" s="10" t="str">
        <f t="shared" si="11"/>
        <v>0</v>
      </c>
      <c r="C357" s="55"/>
      <c r="D357" s="39"/>
      <c r="E357" s="39"/>
      <c r="F357" s="39"/>
      <c r="G357" s="39"/>
      <c r="H357" s="8">
        <f t="shared" si="12"/>
        <v>0</v>
      </c>
      <c r="I357" s="39"/>
    </row>
    <row r="358" spans="1:9" x14ac:dyDescent="0.35">
      <c r="A358" s="2">
        <f>IF(D358=List!$A$2,List!$B$2,IF(D358=List!$A$3,List!$B$3,IF(D358=List!$A$4,List!$B$4,IF(D358=List!$A$5,List!$B$5,IF(D358=List!$A$6,List!$B$6,IF(D358=List!$A$7,List!$B$7,IF(D358=List!$A$8,List!$B$8,IF(D358=List!$A$9,List!$B$9,IF(D358=List!$A$10,List!$B$10,IF(D358=List!$A$11,List!$B$11,IF(D358=List!$A$12,List!$B$12,IF(D358=List!$A$13,List!$B$13,IF(D358=List!$A$14,List!$B$14,IF(D358=List!$A$15,List!$B$15,IF(D358=List!$A$16,List!$B$16,IF(D358=List!$A$17,List!$B$17,0))))))))))))))))</f>
        <v>0</v>
      </c>
      <c r="B358" s="10" t="str">
        <f t="shared" si="11"/>
        <v>0</v>
      </c>
      <c r="C358" s="55"/>
      <c r="D358" s="39"/>
      <c r="E358" s="39"/>
      <c r="F358" s="39"/>
      <c r="G358" s="39"/>
      <c r="H358" s="8">
        <f t="shared" si="12"/>
        <v>0</v>
      </c>
      <c r="I358" s="39"/>
    </row>
    <row r="359" spans="1:9" x14ac:dyDescent="0.35">
      <c r="A359" s="2">
        <f>IF(D359=List!$A$2,List!$B$2,IF(D359=List!$A$3,List!$B$3,IF(D359=List!$A$4,List!$B$4,IF(D359=List!$A$5,List!$B$5,IF(D359=List!$A$6,List!$B$6,IF(D359=List!$A$7,List!$B$7,IF(D359=List!$A$8,List!$B$8,IF(D359=List!$A$9,List!$B$9,IF(D359=List!$A$10,List!$B$10,IF(D359=List!$A$11,List!$B$11,IF(D359=List!$A$12,List!$B$12,IF(D359=List!$A$13,List!$B$13,IF(D359=List!$A$14,List!$B$14,IF(D359=List!$A$15,List!$B$15,IF(D359=List!$A$16,List!$B$16,IF(D359=List!$A$17,List!$B$17,0))))))))))))))))</f>
        <v>0</v>
      </c>
      <c r="B359" s="10" t="str">
        <f t="shared" si="11"/>
        <v>0</v>
      </c>
      <c r="C359" s="55"/>
      <c r="D359" s="39"/>
      <c r="E359" s="39"/>
      <c r="F359" s="39"/>
      <c r="G359" s="39"/>
      <c r="H359" s="8">
        <f t="shared" si="12"/>
        <v>0</v>
      </c>
      <c r="I359" s="39"/>
    </row>
    <row r="360" spans="1:9" x14ac:dyDescent="0.35">
      <c r="A360" s="2">
        <f>IF(D360=List!$A$2,List!$B$2,IF(D360=List!$A$3,List!$B$3,IF(D360=List!$A$4,List!$B$4,IF(D360=List!$A$5,List!$B$5,IF(D360=List!$A$6,List!$B$6,IF(D360=List!$A$7,List!$B$7,IF(D360=List!$A$8,List!$B$8,IF(D360=List!$A$9,List!$B$9,IF(D360=List!$A$10,List!$B$10,IF(D360=List!$A$11,List!$B$11,IF(D360=List!$A$12,List!$B$12,IF(D360=List!$A$13,List!$B$13,IF(D360=List!$A$14,List!$B$14,IF(D360=List!$A$15,List!$B$15,IF(D360=List!$A$16,List!$B$16,IF(D360=List!$A$17,List!$B$17,0))))))))))))))))</f>
        <v>0</v>
      </c>
      <c r="B360" s="10" t="str">
        <f t="shared" si="11"/>
        <v>0</v>
      </c>
      <c r="C360" s="55"/>
      <c r="D360" s="39"/>
      <c r="E360" s="39"/>
      <c r="F360" s="39"/>
      <c r="G360" s="39"/>
      <c r="H360" s="8">
        <f t="shared" si="12"/>
        <v>0</v>
      </c>
      <c r="I360" s="39"/>
    </row>
    <row r="361" spans="1:9" x14ac:dyDescent="0.35">
      <c r="A361" s="2">
        <f>IF(D361=List!$A$2,List!$B$2,IF(D361=List!$A$3,List!$B$3,IF(D361=List!$A$4,List!$B$4,IF(D361=List!$A$5,List!$B$5,IF(D361=List!$A$6,List!$B$6,IF(D361=List!$A$7,List!$B$7,IF(D361=List!$A$8,List!$B$8,IF(D361=List!$A$9,List!$B$9,IF(D361=List!$A$10,List!$B$10,IF(D361=List!$A$11,List!$B$11,IF(D361=List!$A$12,List!$B$12,IF(D361=List!$A$13,List!$B$13,IF(D361=List!$A$14,List!$B$14,IF(D361=List!$A$15,List!$B$15,IF(D361=List!$A$16,List!$B$16,IF(D361=List!$A$17,List!$B$17,0))))))))))))))))</f>
        <v>0</v>
      </c>
      <c r="B361" s="10" t="str">
        <f t="shared" si="11"/>
        <v>0</v>
      </c>
      <c r="C361" s="55"/>
      <c r="D361" s="39"/>
      <c r="E361" s="39"/>
      <c r="F361" s="39"/>
      <c r="G361" s="39"/>
      <c r="H361" s="8">
        <f t="shared" si="12"/>
        <v>0</v>
      </c>
      <c r="I361" s="39"/>
    </row>
    <row r="362" spans="1:9" x14ac:dyDescent="0.35">
      <c r="A362" s="2">
        <f>IF(D362=List!$A$2,List!$B$2,IF(D362=List!$A$3,List!$B$3,IF(D362=List!$A$4,List!$B$4,IF(D362=List!$A$5,List!$B$5,IF(D362=List!$A$6,List!$B$6,IF(D362=List!$A$7,List!$B$7,IF(D362=List!$A$8,List!$B$8,IF(D362=List!$A$9,List!$B$9,IF(D362=List!$A$10,List!$B$10,IF(D362=List!$A$11,List!$B$11,IF(D362=List!$A$12,List!$B$12,IF(D362=List!$A$13,List!$B$13,IF(D362=List!$A$14,List!$B$14,IF(D362=List!$A$15,List!$B$15,IF(D362=List!$A$16,List!$B$16,IF(D362=List!$A$17,List!$B$17,0))))))))))))))))</f>
        <v>0</v>
      </c>
      <c r="B362" s="10" t="str">
        <f t="shared" si="11"/>
        <v>0</v>
      </c>
      <c r="C362" s="55"/>
      <c r="D362" s="39"/>
      <c r="E362" s="39"/>
      <c r="F362" s="39"/>
      <c r="G362" s="39"/>
      <c r="H362" s="8">
        <f t="shared" si="12"/>
        <v>0</v>
      </c>
      <c r="I362" s="39"/>
    </row>
    <row r="363" spans="1:9" x14ac:dyDescent="0.35">
      <c r="A363" s="2">
        <f>IF(D363=List!$A$2,List!$B$2,IF(D363=List!$A$3,List!$B$3,IF(D363=List!$A$4,List!$B$4,IF(D363=List!$A$5,List!$B$5,IF(D363=List!$A$6,List!$B$6,IF(D363=List!$A$7,List!$B$7,IF(D363=List!$A$8,List!$B$8,IF(D363=List!$A$9,List!$B$9,IF(D363=List!$A$10,List!$B$10,IF(D363=List!$A$11,List!$B$11,IF(D363=List!$A$12,List!$B$12,IF(D363=List!$A$13,List!$B$13,IF(D363=List!$A$14,List!$B$14,IF(D363=List!$A$15,List!$B$15,IF(D363=List!$A$16,List!$B$16,IF(D363=List!$A$17,List!$B$17,0))))))))))))))))</f>
        <v>0</v>
      </c>
      <c r="B363" s="10" t="str">
        <f t="shared" si="11"/>
        <v>0</v>
      </c>
      <c r="C363" s="55"/>
      <c r="D363" s="39"/>
      <c r="E363" s="39"/>
      <c r="F363" s="39"/>
      <c r="G363" s="39"/>
      <c r="H363" s="8">
        <f t="shared" si="12"/>
        <v>0</v>
      </c>
      <c r="I363" s="39"/>
    </row>
    <row r="364" spans="1:9" x14ac:dyDescent="0.35">
      <c r="A364" s="2">
        <f>IF(D364=List!$A$2,List!$B$2,IF(D364=List!$A$3,List!$B$3,IF(D364=List!$A$4,List!$B$4,IF(D364=List!$A$5,List!$B$5,IF(D364=List!$A$6,List!$B$6,IF(D364=List!$A$7,List!$B$7,IF(D364=List!$A$8,List!$B$8,IF(D364=List!$A$9,List!$B$9,IF(D364=List!$A$10,List!$B$10,IF(D364=List!$A$11,List!$B$11,IF(D364=List!$A$12,List!$B$12,IF(D364=List!$A$13,List!$B$13,IF(D364=List!$A$14,List!$B$14,IF(D364=List!$A$15,List!$B$15,IF(D364=List!$A$16,List!$B$16,IF(D364=List!$A$17,List!$B$17,0))))))))))))))))</f>
        <v>0</v>
      </c>
      <c r="B364" s="10" t="str">
        <f t="shared" si="11"/>
        <v>0</v>
      </c>
      <c r="C364" s="55"/>
      <c r="D364" s="39"/>
      <c r="E364" s="39"/>
      <c r="F364" s="39"/>
      <c r="G364" s="39"/>
      <c r="H364" s="8">
        <f t="shared" si="12"/>
        <v>0</v>
      </c>
      <c r="I364" s="39"/>
    </row>
    <row r="365" spans="1:9" x14ac:dyDescent="0.35">
      <c r="A365" s="2">
        <f>IF(D365=List!$A$2,List!$B$2,IF(D365=List!$A$3,List!$B$3,IF(D365=List!$A$4,List!$B$4,IF(D365=List!$A$5,List!$B$5,IF(D365=List!$A$6,List!$B$6,IF(D365=List!$A$7,List!$B$7,IF(D365=List!$A$8,List!$B$8,IF(D365=List!$A$9,List!$B$9,IF(D365=List!$A$10,List!$B$10,IF(D365=List!$A$11,List!$B$11,IF(D365=List!$A$12,List!$B$12,IF(D365=List!$A$13,List!$B$13,IF(D365=List!$A$14,List!$B$14,IF(D365=List!$A$15,List!$B$15,IF(D365=List!$A$16,List!$B$16,IF(D365=List!$A$17,List!$B$17,0))))))))))))))))</f>
        <v>0</v>
      </c>
      <c r="B365" s="10" t="str">
        <f t="shared" si="11"/>
        <v>0</v>
      </c>
      <c r="C365" s="55"/>
      <c r="D365" s="39"/>
      <c r="E365" s="39"/>
      <c r="F365" s="39"/>
      <c r="G365" s="39"/>
      <c r="H365" s="8">
        <f t="shared" si="12"/>
        <v>0</v>
      </c>
      <c r="I365" s="39"/>
    </row>
    <row r="366" spans="1:9" x14ac:dyDescent="0.35">
      <c r="A366" s="2">
        <f>IF(D366=List!$A$2,List!$B$2,IF(D366=List!$A$3,List!$B$3,IF(D366=List!$A$4,List!$B$4,IF(D366=List!$A$5,List!$B$5,IF(D366=List!$A$6,List!$B$6,IF(D366=List!$A$7,List!$B$7,IF(D366=List!$A$8,List!$B$8,IF(D366=List!$A$9,List!$B$9,IF(D366=List!$A$10,List!$B$10,IF(D366=List!$A$11,List!$B$11,IF(D366=List!$A$12,List!$B$12,IF(D366=List!$A$13,List!$B$13,IF(D366=List!$A$14,List!$B$14,IF(D366=List!$A$15,List!$B$15,IF(D366=List!$A$16,List!$B$16,IF(D366=List!$A$17,List!$B$17,0))))))))))))))))</f>
        <v>0</v>
      </c>
      <c r="B366" s="10" t="str">
        <f t="shared" si="11"/>
        <v>0</v>
      </c>
      <c r="C366" s="55"/>
      <c r="D366" s="39"/>
      <c r="E366" s="39"/>
      <c r="F366" s="39"/>
      <c r="G366" s="39"/>
      <c r="H366" s="8">
        <f t="shared" si="12"/>
        <v>0</v>
      </c>
      <c r="I366" s="39"/>
    </row>
    <row r="367" spans="1:9" x14ac:dyDescent="0.35">
      <c r="A367" s="2">
        <f>IF(D367=List!$A$2,List!$B$2,IF(D367=List!$A$3,List!$B$3,IF(D367=List!$A$4,List!$B$4,IF(D367=List!$A$5,List!$B$5,IF(D367=List!$A$6,List!$B$6,IF(D367=List!$A$7,List!$B$7,IF(D367=List!$A$8,List!$B$8,IF(D367=List!$A$9,List!$B$9,IF(D367=List!$A$10,List!$B$10,IF(D367=List!$A$11,List!$B$11,IF(D367=List!$A$12,List!$B$12,IF(D367=List!$A$13,List!$B$13,IF(D367=List!$A$14,List!$B$14,IF(D367=List!$A$15,List!$B$15,IF(D367=List!$A$16,List!$B$16,IF(D367=List!$A$17,List!$B$17,0))))))))))))))))</f>
        <v>0</v>
      </c>
      <c r="B367" s="10" t="str">
        <f t="shared" si="11"/>
        <v>0</v>
      </c>
      <c r="C367" s="55"/>
      <c r="D367" s="39"/>
      <c r="E367" s="39"/>
      <c r="F367" s="39"/>
      <c r="G367" s="39"/>
      <c r="H367" s="8">
        <f t="shared" si="12"/>
        <v>0</v>
      </c>
      <c r="I367" s="39"/>
    </row>
    <row r="368" spans="1:9" x14ac:dyDescent="0.35">
      <c r="A368" s="2">
        <f>IF(D368=List!$A$2,List!$B$2,IF(D368=List!$A$3,List!$B$3,IF(D368=List!$A$4,List!$B$4,IF(D368=List!$A$5,List!$B$5,IF(D368=List!$A$6,List!$B$6,IF(D368=List!$A$7,List!$B$7,IF(D368=List!$A$8,List!$B$8,IF(D368=List!$A$9,List!$B$9,IF(D368=List!$A$10,List!$B$10,IF(D368=List!$A$11,List!$B$11,IF(D368=List!$A$12,List!$B$12,IF(D368=List!$A$13,List!$B$13,IF(D368=List!$A$14,List!$B$14,IF(D368=List!$A$15,List!$B$15,IF(D368=List!$A$16,List!$B$16,IF(D368=List!$A$17,List!$B$17,0))))))))))))))))</f>
        <v>0</v>
      </c>
      <c r="B368" s="10" t="str">
        <f t="shared" si="11"/>
        <v>0</v>
      </c>
      <c r="C368" s="55"/>
      <c r="D368" s="39"/>
      <c r="E368" s="39"/>
      <c r="F368" s="39"/>
      <c r="G368" s="39"/>
      <c r="H368" s="8">
        <f t="shared" si="12"/>
        <v>0</v>
      </c>
      <c r="I368" s="39"/>
    </row>
    <row r="369" spans="1:9" x14ac:dyDescent="0.35">
      <c r="A369" s="2">
        <f>IF(D369=List!$A$2,List!$B$2,IF(D369=List!$A$3,List!$B$3,IF(D369=List!$A$4,List!$B$4,IF(D369=List!$A$5,List!$B$5,IF(D369=List!$A$6,List!$B$6,IF(D369=List!$A$7,List!$B$7,IF(D369=List!$A$8,List!$B$8,IF(D369=List!$A$9,List!$B$9,IF(D369=List!$A$10,List!$B$10,IF(D369=List!$A$11,List!$B$11,IF(D369=List!$A$12,List!$B$12,IF(D369=List!$A$13,List!$B$13,IF(D369=List!$A$14,List!$B$14,IF(D369=List!$A$15,List!$B$15,IF(D369=List!$A$16,List!$B$16,IF(D369=List!$A$17,List!$B$17,0))))))))))))))))</f>
        <v>0</v>
      </c>
      <c r="B369" s="10" t="str">
        <f t="shared" si="11"/>
        <v>0</v>
      </c>
      <c r="C369" s="55"/>
      <c r="D369" s="39"/>
      <c r="E369" s="39"/>
      <c r="F369" s="39"/>
      <c r="G369" s="39"/>
      <c r="H369" s="8">
        <f t="shared" si="12"/>
        <v>0</v>
      </c>
      <c r="I369" s="39"/>
    </row>
    <row r="370" spans="1:9" x14ac:dyDescent="0.35">
      <c r="A370" s="2">
        <f>IF(D370=List!$A$2,List!$B$2,IF(D370=List!$A$3,List!$B$3,IF(D370=List!$A$4,List!$B$4,IF(D370=List!$A$5,List!$B$5,IF(D370=List!$A$6,List!$B$6,IF(D370=List!$A$7,List!$B$7,IF(D370=List!$A$8,List!$B$8,IF(D370=List!$A$9,List!$B$9,IF(D370=List!$A$10,List!$B$10,IF(D370=List!$A$11,List!$B$11,IF(D370=List!$A$12,List!$B$12,IF(D370=List!$A$13,List!$B$13,IF(D370=List!$A$14,List!$B$14,IF(D370=List!$A$15,List!$B$15,IF(D370=List!$A$16,List!$B$16,IF(D370=List!$A$17,List!$B$17,0))))))))))))))))</f>
        <v>0</v>
      </c>
      <c r="B370" s="10" t="str">
        <f t="shared" si="11"/>
        <v>0</v>
      </c>
      <c r="C370" s="55"/>
      <c r="D370" s="39"/>
      <c r="E370" s="39"/>
      <c r="F370" s="39"/>
      <c r="G370" s="39"/>
      <c r="H370" s="8">
        <f t="shared" si="12"/>
        <v>0</v>
      </c>
      <c r="I370" s="39"/>
    </row>
    <row r="371" spans="1:9" x14ac:dyDescent="0.35">
      <c r="A371" s="2">
        <f>IF(D371=List!$A$2,List!$B$2,IF(D371=List!$A$3,List!$B$3,IF(D371=List!$A$4,List!$B$4,IF(D371=List!$A$5,List!$B$5,IF(D371=List!$A$6,List!$B$6,IF(D371=List!$A$7,List!$B$7,IF(D371=List!$A$8,List!$B$8,IF(D371=List!$A$9,List!$B$9,IF(D371=List!$A$10,List!$B$10,IF(D371=List!$A$11,List!$B$11,IF(D371=List!$A$12,List!$B$12,IF(D371=List!$A$13,List!$B$13,IF(D371=List!$A$14,List!$B$14,IF(D371=List!$A$15,List!$B$15,IF(D371=List!$A$16,List!$B$16,IF(D371=List!$A$17,List!$B$17,0))))))))))))))))</f>
        <v>0</v>
      </c>
      <c r="B371" s="10" t="str">
        <f t="shared" si="11"/>
        <v>0</v>
      </c>
      <c r="C371" s="55"/>
      <c r="D371" s="39"/>
      <c r="E371" s="39"/>
      <c r="F371" s="39"/>
      <c r="G371" s="39"/>
      <c r="H371" s="8">
        <f t="shared" si="12"/>
        <v>0</v>
      </c>
      <c r="I371" s="39"/>
    </row>
    <row r="372" spans="1:9" x14ac:dyDescent="0.35">
      <c r="A372" s="2">
        <f>IF(D372=List!$A$2,List!$B$2,IF(D372=List!$A$3,List!$B$3,IF(D372=List!$A$4,List!$B$4,IF(D372=List!$A$5,List!$B$5,IF(D372=List!$A$6,List!$B$6,IF(D372=List!$A$7,List!$B$7,IF(D372=List!$A$8,List!$B$8,IF(D372=List!$A$9,List!$B$9,IF(D372=List!$A$10,List!$B$10,IF(D372=List!$A$11,List!$B$11,IF(D372=List!$A$12,List!$B$12,IF(D372=List!$A$13,List!$B$13,IF(D372=List!$A$14,List!$B$14,IF(D372=List!$A$15,List!$B$15,IF(D372=List!$A$16,List!$B$16,IF(D372=List!$A$17,List!$B$17,0))))))))))))))))</f>
        <v>0</v>
      </c>
      <c r="B372" s="10" t="str">
        <f t="shared" si="11"/>
        <v>0</v>
      </c>
      <c r="C372" s="55"/>
      <c r="D372" s="39"/>
      <c r="E372" s="39"/>
      <c r="F372" s="39"/>
      <c r="G372" s="39"/>
      <c r="H372" s="8">
        <f t="shared" si="12"/>
        <v>0</v>
      </c>
      <c r="I372" s="39"/>
    </row>
    <row r="373" spans="1:9" x14ac:dyDescent="0.35">
      <c r="A373" s="2">
        <f>IF(D373=List!$A$2,List!$B$2,IF(D373=List!$A$3,List!$B$3,IF(D373=List!$A$4,List!$B$4,IF(D373=List!$A$5,List!$B$5,IF(D373=List!$A$6,List!$B$6,IF(D373=List!$A$7,List!$B$7,IF(D373=List!$A$8,List!$B$8,IF(D373=List!$A$9,List!$B$9,IF(D373=List!$A$10,List!$B$10,IF(D373=List!$A$11,List!$B$11,IF(D373=List!$A$12,List!$B$12,IF(D373=List!$A$13,List!$B$13,IF(D373=List!$A$14,List!$B$14,IF(D373=List!$A$15,List!$B$15,IF(D373=List!$A$16,List!$B$16,IF(D373=List!$A$17,List!$B$17,0))))))))))))))))</f>
        <v>0</v>
      </c>
      <c r="B373" s="10" t="str">
        <f t="shared" si="11"/>
        <v>0</v>
      </c>
      <c r="C373" s="55"/>
      <c r="D373" s="39"/>
      <c r="E373" s="39"/>
      <c r="F373" s="39"/>
      <c r="G373" s="39"/>
      <c r="H373" s="8">
        <f t="shared" si="12"/>
        <v>0</v>
      </c>
      <c r="I373" s="39"/>
    </row>
    <row r="374" spans="1:9" x14ac:dyDescent="0.35">
      <c r="A374" s="2">
        <f>IF(D374=List!$A$2,List!$B$2,IF(D374=List!$A$3,List!$B$3,IF(D374=List!$A$4,List!$B$4,IF(D374=List!$A$5,List!$B$5,IF(D374=List!$A$6,List!$B$6,IF(D374=List!$A$7,List!$B$7,IF(D374=List!$A$8,List!$B$8,IF(D374=List!$A$9,List!$B$9,IF(D374=List!$A$10,List!$B$10,IF(D374=List!$A$11,List!$B$11,IF(D374=List!$A$12,List!$B$12,IF(D374=List!$A$13,List!$B$13,IF(D374=List!$A$14,List!$B$14,IF(D374=List!$A$15,List!$B$15,IF(D374=List!$A$16,List!$B$16,IF(D374=List!$A$17,List!$B$17,0))))))))))))))))</f>
        <v>0</v>
      </c>
      <c r="B374" s="10" t="str">
        <f t="shared" si="11"/>
        <v>0</v>
      </c>
      <c r="C374" s="55"/>
      <c r="D374" s="39"/>
      <c r="E374" s="39"/>
      <c r="F374" s="39"/>
      <c r="G374" s="39"/>
      <c r="H374" s="8">
        <f t="shared" si="12"/>
        <v>0</v>
      </c>
      <c r="I374" s="39"/>
    </row>
    <row r="375" spans="1:9" x14ac:dyDescent="0.35">
      <c r="A375" s="2">
        <f>IF(D375=List!$A$2,List!$B$2,IF(D375=List!$A$3,List!$B$3,IF(D375=List!$A$4,List!$B$4,IF(D375=List!$A$5,List!$B$5,IF(D375=List!$A$6,List!$B$6,IF(D375=List!$A$7,List!$B$7,IF(D375=List!$A$8,List!$B$8,IF(D375=List!$A$9,List!$B$9,IF(D375=List!$A$10,List!$B$10,IF(D375=List!$A$11,List!$B$11,IF(D375=List!$A$12,List!$B$12,IF(D375=List!$A$13,List!$B$13,IF(D375=List!$A$14,List!$B$14,IF(D375=List!$A$15,List!$B$15,IF(D375=List!$A$16,List!$B$16,IF(D375=List!$A$17,List!$B$17,0))))))))))))))))</f>
        <v>0</v>
      </c>
      <c r="B375" s="10" t="str">
        <f t="shared" si="11"/>
        <v>0</v>
      </c>
      <c r="C375" s="55"/>
      <c r="D375" s="39"/>
      <c r="E375" s="39"/>
      <c r="F375" s="39"/>
      <c r="G375" s="39"/>
      <c r="H375" s="8">
        <f t="shared" si="12"/>
        <v>0</v>
      </c>
      <c r="I375" s="39"/>
    </row>
    <row r="376" spans="1:9" x14ac:dyDescent="0.35">
      <c r="A376" s="2">
        <f>IF(D376=List!$A$2,List!$B$2,IF(D376=List!$A$3,List!$B$3,IF(D376=List!$A$4,List!$B$4,IF(D376=List!$A$5,List!$B$5,IF(D376=List!$A$6,List!$B$6,IF(D376=List!$A$7,List!$B$7,IF(D376=List!$A$8,List!$B$8,IF(D376=List!$A$9,List!$B$9,IF(D376=List!$A$10,List!$B$10,IF(D376=List!$A$11,List!$B$11,IF(D376=List!$A$12,List!$B$12,IF(D376=List!$A$13,List!$B$13,IF(D376=List!$A$14,List!$B$14,IF(D376=List!$A$15,List!$B$15,IF(D376=List!$A$16,List!$B$16,IF(D376=List!$A$17,List!$B$17,0))))))))))))))))</f>
        <v>0</v>
      </c>
      <c r="B376" s="10" t="str">
        <f t="shared" si="11"/>
        <v>0</v>
      </c>
      <c r="C376" s="55"/>
      <c r="D376" s="39"/>
      <c r="E376" s="39"/>
      <c r="F376" s="39"/>
      <c r="G376" s="39"/>
      <c r="H376" s="8">
        <f t="shared" si="12"/>
        <v>0</v>
      </c>
      <c r="I376" s="39"/>
    </row>
    <row r="377" spans="1:9" x14ac:dyDescent="0.35">
      <c r="A377" s="2">
        <f>IF(D377=List!$A$2,List!$B$2,IF(D377=List!$A$3,List!$B$3,IF(D377=List!$A$4,List!$B$4,IF(D377=List!$A$5,List!$B$5,IF(D377=List!$A$6,List!$B$6,IF(D377=List!$A$7,List!$B$7,IF(D377=List!$A$8,List!$B$8,IF(D377=List!$A$9,List!$B$9,IF(D377=List!$A$10,List!$B$10,IF(D377=List!$A$11,List!$B$11,IF(D377=List!$A$12,List!$B$12,IF(D377=List!$A$13,List!$B$13,IF(D377=List!$A$14,List!$B$14,IF(D377=List!$A$15,List!$B$15,IF(D377=List!$A$16,List!$B$16,IF(D377=List!$A$17,List!$B$17,0))))))))))))))))</f>
        <v>0</v>
      </c>
      <c r="B377" s="10" t="str">
        <f t="shared" si="11"/>
        <v>0</v>
      </c>
      <c r="C377" s="55"/>
      <c r="D377" s="39"/>
      <c r="E377" s="39"/>
      <c r="F377" s="39"/>
      <c r="G377" s="39"/>
      <c r="H377" s="8">
        <f t="shared" si="12"/>
        <v>0</v>
      </c>
      <c r="I377" s="39"/>
    </row>
    <row r="378" spans="1:9" x14ac:dyDescent="0.35">
      <c r="A378" s="2">
        <f>IF(D378=List!$A$2,List!$B$2,IF(D378=List!$A$3,List!$B$3,IF(D378=List!$A$4,List!$B$4,IF(D378=List!$A$5,List!$B$5,IF(D378=List!$A$6,List!$B$6,IF(D378=List!$A$7,List!$B$7,IF(D378=List!$A$8,List!$B$8,IF(D378=List!$A$9,List!$B$9,IF(D378=List!$A$10,List!$B$10,IF(D378=List!$A$11,List!$B$11,IF(D378=List!$A$12,List!$B$12,IF(D378=List!$A$13,List!$B$13,IF(D378=List!$A$14,List!$B$14,IF(D378=List!$A$15,List!$B$15,IF(D378=List!$A$16,List!$B$16,IF(D378=List!$A$17,List!$B$17,0))))))))))))))))</f>
        <v>0</v>
      </c>
      <c r="B378" s="10" t="str">
        <f t="shared" si="11"/>
        <v>0</v>
      </c>
      <c r="C378" s="55"/>
      <c r="D378" s="39"/>
      <c r="E378" s="39"/>
      <c r="F378" s="39"/>
      <c r="G378" s="39"/>
      <c r="H378" s="8">
        <f t="shared" si="12"/>
        <v>0</v>
      </c>
      <c r="I378" s="39"/>
    </row>
    <row r="379" spans="1:9" x14ac:dyDescent="0.35">
      <c r="A379" s="2">
        <f>IF(D379=List!$A$2,List!$B$2,IF(D379=List!$A$3,List!$B$3,IF(D379=List!$A$4,List!$B$4,IF(D379=List!$A$5,List!$B$5,IF(D379=List!$A$6,List!$B$6,IF(D379=List!$A$7,List!$B$7,IF(D379=List!$A$8,List!$B$8,IF(D379=List!$A$9,List!$B$9,IF(D379=List!$A$10,List!$B$10,IF(D379=List!$A$11,List!$B$11,IF(D379=List!$A$12,List!$B$12,IF(D379=List!$A$13,List!$B$13,IF(D379=List!$A$14,List!$B$14,IF(D379=List!$A$15,List!$B$15,IF(D379=List!$A$16,List!$B$16,IF(D379=List!$A$17,List!$B$17,0))))))))))))))))</f>
        <v>0</v>
      </c>
      <c r="B379" s="10" t="str">
        <f t="shared" si="11"/>
        <v>0</v>
      </c>
      <c r="C379" s="55"/>
      <c r="D379" s="39"/>
      <c r="E379" s="39"/>
      <c r="F379" s="39"/>
      <c r="G379" s="39"/>
      <c r="H379" s="8">
        <f t="shared" si="12"/>
        <v>0</v>
      </c>
      <c r="I379" s="39"/>
    </row>
    <row r="380" spans="1:9" x14ac:dyDescent="0.35">
      <c r="A380" s="2">
        <f>IF(D380=List!$A$2,List!$B$2,IF(D380=List!$A$3,List!$B$3,IF(D380=List!$A$4,List!$B$4,IF(D380=List!$A$5,List!$B$5,IF(D380=List!$A$6,List!$B$6,IF(D380=List!$A$7,List!$B$7,IF(D380=List!$A$8,List!$B$8,IF(D380=List!$A$9,List!$B$9,IF(D380=List!$A$10,List!$B$10,IF(D380=List!$A$11,List!$B$11,IF(D380=List!$A$12,List!$B$12,IF(D380=List!$A$13,List!$B$13,IF(D380=List!$A$14,List!$B$14,IF(D380=List!$A$15,List!$B$15,IF(D380=List!$A$16,List!$B$16,IF(D380=List!$A$17,List!$B$17,0))))))))))))))))</f>
        <v>0</v>
      </c>
      <c r="B380" s="10" t="str">
        <f t="shared" si="11"/>
        <v>0</v>
      </c>
      <c r="C380" s="55"/>
      <c r="D380" s="39"/>
      <c r="E380" s="39"/>
      <c r="F380" s="39"/>
      <c r="G380" s="39"/>
      <c r="H380" s="8">
        <f t="shared" si="12"/>
        <v>0</v>
      </c>
      <c r="I380" s="39"/>
    </row>
    <row r="381" spans="1:9" x14ac:dyDescent="0.35">
      <c r="A381" s="2">
        <f>IF(D381=List!$A$2,List!$B$2,IF(D381=List!$A$3,List!$B$3,IF(D381=List!$A$4,List!$B$4,IF(D381=List!$A$5,List!$B$5,IF(D381=List!$A$6,List!$B$6,IF(D381=List!$A$7,List!$B$7,IF(D381=List!$A$8,List!$B$8,IF(D381=List!$A$9,List!$B$9,IF(D381=List!$A$10,List!$B$10,IF(D381=List!$A$11,List!$B$11,IF(D381=List!$A$12,List!$B$12,IF(D381=List!$A$13,List!$B$13,IF(D381=List!$A$14,List!$B$14,IF(D381=List!$A$15,List!$B$15,IF(D381=List!$A$16,List!$B$16,IF(D381=List!$A$17,List!$B$17,0))))))))))))))))</f>
        <v>0</v>
      </c>
      <c r="B381" s="10" t="str">
        <f t="shared" si="11"/>
        <v>0</v>
      </c>
      <c r="C381" s="55"/>
      <c r="D381" s="39"/>
      <c r="E381" s="39"/>
      <c r="F381" s="39"/>
      <c r="G381" s="39"/>
      <c r="H381" s="8">
        <f t="shared" si="12"/>
        <v>0</v>
      </c>
      <c r="I381" s="39"/>
    </row>
    <row r="382" spans="1:9" x14ac:dyDescent="0.35">
      <c r="A382" s="2">
        <f>IF(D382=List!$A$2,List!$B$2,IF(D382=List!$A$3,List!$B$3,IF(D382=List!$A$4,List!$B$4,IF(D382=List!$A$5,List!$B$5,IF(D382=List!$A$6,List!$B$6,IF(D382=List!$A$7,List!$B$7,IF(D382=List!$A$8,List!$B$8,IF(D382=List!$A$9,List!$B$9,IF(D382=List!$A$10,List!$B$10,IF(D382=List!$A$11,List!$B$11,IF(D382=List!$A$12,List!$B$12,IF(D382=List!$A$13,List!$B$13,IF(D382=List!$A$14,List!$B$14,IF(D382=List!$A$15,List!$B$15,IF(D382=List!$A$16,List!$B$16,IF(D382=List!$A$17,List!$B$17,0))))))))))))))))</f>
        <v>0</v>
      </c>
      <c r="B382" s="10" t="str">
        <f t="shared" si="11"/>
        <v>0</v>
      </c>
      <c r="C382" s="55"/>
      <c r="D382" s="39"/>
      <c r="E382" s="39"/>
      <c r="F382" s="39"/>
      <c r="G382" s="39"/>
      <c r="H382" s="8">
        <f t="shared" si="12"/>
        <v>0</v>
      </c>
      <c r="I382" s="39"/>
    </row>
    <row r="383" spans="1:9" x14ac:dyDescent="0.35">
      <c r="A383" s="2">
        <f>IF(D383=List!$A$2,List!$B$2,IF(D383=List!$A$3,List!$B$3,IF(D383=List!$A$4,List!$B$4,IF(D383=List!$A$5,List!$B$5,IF(D383=List!$A$6,List!$B$6,IF(D383=List!$A$7,List!$B$7,IF(D383=List!$A$8,List!$B$8,IF(D383=List!$A$9,List!$B$9,IF(D383=List!$A$10,List!$B$10,IF(D383=List!$A$11,List!$B$11,IF(D383=List!$A$12,List!$B$12,IF(D383=List!$A$13,List!$B$13,IF(D383=List!$A$14,List!$B$14,IF(D383=List!$A$15,List!$B$15,IF(D383=List!$A$16,List!$B$16,IF(D383=List!$A$17,List!$B$17,0))))))))))))))))</f>
        <v>0</v>
      </c>
      <c r="B383" s="10" t="str">
        <f t="shared" si="11"/>
        <v>0</v>
      </c>
      <c r="C383" s="55"/>
      <c r="D383" s="39"/>
      <c r="E383" s="39"/>
      <c r="F383" s="39"/>
      <c r="G383" s="39"/>
      <c r="H383" s="8">
        <f t="shared" si="12"/>
        <v>0</v>
      </c>
      <c r="I383" s="39"/>
    </row>
    <row r="384" spans="1:9" x14ac:dyDescent="0.35">
      <c r="A384" s="2">
        <f>IF(D384=List!$A$2,List!$B$2,IF(D384=List!$A$3,List!$B$3,IF(D384=List!$A$4,List!$B$4,IF(D384=List!$A$5,List!$B$5,IF(D384=List!$A$6,List!$B$6,IF(D384=List!$A$7,List!$B$7,IF(D384=List!$A$8,List!$B$8,IF(D384=List!$A$9,List!$B$9,IF(D384=List!$A$10,List!$B$10,IF(D384=List!$A$11,List!$B$11,IF(D384=List!$A$12,List!$B$12,IF(D384=List!$A$13,List!$B$13,IF(D384=List!$A$14,List!$B$14,IF(D384=List!$A$15,List!$B$15,IF(D384=List!$A$16,List!$B$16,IF(D384=List!$A$17,List!$B$17,0))))))))))))))))</f>
        <v>0</v>
      </c>
      <c r="B384" s="10" t="str">
        <f t="shared" si="11"/>
        <v>0</v>
      </c>
      <c r="C384" s="55"/>
      <c r="D384" s="39"/>
      <c r="E384" s="39"/>
      <c r="F384" s="39"/>
      <c r="G384" s="39"/>
      <c r="H384" s="8">
        <f t="shared" si="12"/>
        <v>0</v>
      </c>
      <c r="I384" s="39"/>
    </row>
    <row r="385" spans="1:9" x14ac:dyDescent="0.35">
      <c r="A385" s="2">
        <f>IF(D385=List!$A$2,List!$B$2,IF(D385=List!$A$3,List!$B$3,IF(D385=List!$A$4,List!$B$4,IF(D385=List!$A$5,List!$B$5,IF(D385=List!$A$6,List!$B$6,IF(D385=List!$A$7,List!$B$7,IF(D385=List!$A$8,List!$B$8,IF(D385=List!$A$9,List!$B$9,IF(D385=List!$A$10,List!$B$10,IF(D385=List!$A$11,List!$B$11,IF(D385=List!$A$12,List!$B$12,IF(D385=List!$A$13,List!$B$13,IF(D385=List!$A$14,List!$B$14,IF(D385=List!$A$15,List!$B$15,IF(D385=List!$A$16,List!$B$16,IF(D385=List!$A$17,List!$B$17,0))))))))))))))))</f>
        <v>0</v>
      </c>
      <c r="B385" s="10" t="str">
        <f t="shared" si="11"/>
        <v>0</v>
      </c>
      <c r="C385" s="55"/>
      <c r="D385" s="39"/>
      <c r="E385" s="39"/>
      <c r="F385" s="39"/>
      <c r="G385" s="39"/>
      <c r="H385" s="8">
        <f t="shared" si="12"/>
        <v>0</v>
      </c>
      <c r="I385" s="39"/>
    </row>
    <row r="386" spans="1:9" x14ac:dyDescent="0.35">
      <c r="A386" s="2">
        <f>IF(D386=List!$A$2,List!$B$2,IF(D386=List!$A$3,List!$B$3,IF(D386=List!$A$4,List!$B$4,IF(D386=List!$A$5,List!$B$5,IF(D386=List!$A$6,List!$B$6,IF(D386=List!$A$7,List!$B$7,IF(D386=List!$A$8,List!$B$8,IF(D386=List!$A$9,List!$B$9,IF(D386=List!$A$10,List!$B$10,IF(D386=List!$A$11,List!$B$11,IF(D386=List!$A$12,List!$B$12,IF(D386=List!$A$13,List!$B$13,IF(D386=List!$A$14,List!$B$14,IF(D386=List!$A$15,List!$B$15,IF(D386=List!$A$16,List!$B$16,IF(D386=List!$A$17,List!$B$17,0))))))))))))))))</f>
        <v>0</v>
      </c>
      <c r="B386" s="10" t="str">
        <f t="shared" si="11"/>
        <v>0</v>
      </c>
      <c r="C386" s="55"/>
      <c r="D386" s="39"/>
      <c r="E386" s="39"/>
      <c r="F386" s="39"/>
      <c r="G386" s="39"/>
      <c r="H386" s="8">
        <f t="shared" si="12"/>
        <v>0</v>
      </c>
      <c r="I386" s="39"/>
    </row>
    <row r="387" spans="1:9" x14ac:dyDescent="0.35">
      <c r="A387" s="2">
        <f>IF(D387=List!$A$2,List!$B$2,IF(D387=List!$A$3,List!$B$3,IF(D387=List!$A$4,List!$B$4,IF(D387=List!$A$5,List!$B$5,IF(D387=List!$A$6,List!$B$6,IF(D387=List!$A$7,List!$B$7,IF(D387=List!$A$8,List!$B$8,IF(D387=List!$A$9,List!$B$9,IF(D387=List!$A$10,List!$B$10,IF(D387=List!$A$11,List!$B$11,IF(D387=List!$A$12,List!$B$12,IF(D387=List!$A$13,List!$B$13,IF(D387=List!$A$14,List!$B$14,IF(D387=List!$A$15,List!$B$15,IF(D387=List!$A$16,List!$B$16,IF(D387=List!$A$17,List!$B$17,0))))))))))))))))</f>
        <v>0</v>
      </c>
      <c r="B387" s="10" t="str">
        <f t="shared" si="11"/>
        <v>0</v>
      </c>
      <c r="C387" s="55"/>
      <c r="D387" s="39"/>
      <c r="E387" s="39"/>
      <c r="F387" s="39"/>
      <c r="G387" s="39"/>
      <c r="H387" s="8">
        <f t="shared" si="12"/>
        <v>0</v>
      </c>
      <c r="I387" s="39"/>
    </row>
    <row r="388" spans="1:9" x14ac:dyDescent="0.35">
      <c r="A388" s="2">
        <f>IF(D388=List!$A$2,List!$B$2,IF(D388=List!$A$3,List!$B$3,IF(D388=List!$A$4,List!$B$4,IF(D388=List!$A$5,List!$B$5,IF(D388=List!$A$6,List!$B$6,IF(D388=List!$A$7,List!$B$7,IF(D388=List!$A$8,List!$B$8,IF(D388=List!$A$9,List!$B$9,IF(D388=List!$A$10,List!$B$10,IF(D388=List!$A$11,List!$B$11,IF(D388=List!$A$12,List!$B$12,IF(D388=List!$A$13,List!$B$13,IF(D388=List!$A$14,List!$B$14,IF(D388=List!$A$15,List!$B$15,IF(D388=List!$A$16,List!$B$16,IF(D388=List!$A$17,List!$B$17,0))))))))))))))))</f>
        <v>0</v>
      </c>
      <c r="B388" s="10" t="str">
        <f t="shared" si="11"/>
        <v>0</v>
      </c>
      <c r="C388" s="55"/>
      <c r="D388" s="39"/>
      <c r="E388" s="39"/>
      <c r="F388" s="39"/>
      <c r="G388" s="39"/>
      <c r="H388" s="8">
        <f t="shared" si="12"/>
        <v>0</v>
      </c>
      <c r="I388" s="39"/>
    </row>
    <row r="389" spans="1:9" x14ac:dyDescent="0.35">
      <c r="A389" s="2">
        <f>IF(D389=List!$A$2,List!$B$2,IF(D389=List!$A$3,List!$B$3,IF(D389=List!$A$4,List!$B$4,IF(D389=List!$A$5,List!$B$5,IF(D389=List!$A$6,List!$B$6,IF(D389=List!$A$7,List!$B$7,IF(D389=List!$A$8,List!$B$8,IF(D389=List!$A$9,List!$B$9,IF(D389=List!$A$10,List!$B$10,IF(D389=List!$A$11,List!$B$11,IF(D389=List!$A$12,List!$B$12,IF(D389=List!$A$13,List!$B$13,IF(D389=List!$A$14,List!$B$14,IF(D389=List!$A$15,List!$B$15,IF(D389=List!$A$16,List!$B$16,IF(D389=List!$A$17,List!$B$17,0))))))))))))))))</f>
        <v>0</v>
      </c>
      <c r="B389" s="10" t="str">
        <f t="shared" si="11"/>
        <v>0</v>
      </c>
      <c r="C389" s="55"/>
      <c r="D389" s="39"/>
      <c r="E389" s="39"/>
      <c r="F389" s="39"/>
      <c r="G389" s="39"/>
      <c r="H389" s="8">
        <f t="shared" si="12"/>
        <v>0</v>
      </c>
      <c r="I389" s="39"/>
    </row>
    <row r="390" spans="1:9" x14ac:dyDescent="0.35">
      <c r="A390" s="2">
        <f>IF(D390=List!$A$2,List!$B$2,IF(D390=List!$A$3,List!$B$3,IF(D390=List!$A$4,List!$B$4,IF(D390=List!$A$5,List!$B$5,IF(D390=List!$A$6,List!$B$6,IF(D390=List!$A$7,List!$B$7,IF(D390=List!$A$8,List!$B$8,IF(D390=List!$A$9,List!$B$9,IF(D390=List!$A$10,List!$B$10,IF(D390=List!$A$11,List!$B$11,IF(D390=List!$A$12,List!$B$12,IF(D390=List!$A$13,List!$B$13,IF(D390=List!$A$14,List!$B$14,IF(D390=List!$A$15,List!$B$15,IF(D390=List!$A$16,List!$B$16,IF(D390=List!$A$17,List!$B$17,0))))))))))))))))</f>
        <v>0</v>
      </c>
      <c r="B390" s="10" t="str">
        <f t="shared" si="11"/>
        <v>0</v>
      </c>
      <c r="C390" s="55"/>
      <c r="D390" s="39"/>
      <c r="E390" s="39"/>
      <c r="F390" s="39"/>
      <c r="G390" s="39"/>
      <c r="H390" s="8">
        <f t="shared" si="12"/>
        <v>0</v>
      </c>
      <c r="I390" s="39"/>
    </row>
    <row r="391" spans="1:9" x14ac:dyDescent="0.35">
      <c r="A391" s="2">
        <f>IF(D391=List!$A$2,List!$B$2,IF(D391=List!$A$3,List!$B$3,IF(D391=List!$A$4,List!$B$4,IF(D391=List!$A$5,List!$B$5,IF(D391=List!$A$6,List!$B$6,IF(D391=List!$A$7,List!$B$7,IF(D391=List!$A$8,List!$B$8,IF(D391=List!$A$9,List!$B$9,IF(D391=List!$A$10,List!$B$10,IF(D391=List!$A$11,List!$B$11,IF(D391=List!$A$12,List!$B$12,IF(D391=List!$A$13,List!$B$13,IF(D391=List!$A$14,List!$B$14,IF(D391=List!$A$15,List!$B$15,IF(D391=List!$A$16,List!$B$16,IF(D391=List!$A$17,List!$B$17,0))))))))))))))))</f>
        <v>0</v>
      </c>
      <c r="B391" s="10" t="str">
        <f t="shared" si="11"/>
        <v>0</v>
      </c>
      <c r="C391" s="55"/>
      <c r="D391" s="39"/>
      <c r="E391" s="39"/>
      <c r="F391" s="39"/>
      <c r="G391" s="39"/>
      <c r="H391" s="8">
        <f t="shared" si="12"/>
        <v>0</v>
      </c>
      <c r="I391" s="39"/>
    </row>
    <row r="392" spans="1:9" x14ac:dyDescent="0.35">
      <c r="A392" s="2">
        <f>IF(D392=List!$A$2,List!$B$2,IF(D392=List!$A$3,List!$B$3,IF(D392=List!$A$4,List!$B$4,IF(D392=List!$A$5,List!$B$5,IF(D392=List!$A$6,List!$B$6,IF(D392=List!$A$7,List!$B$7,IF(D392=List!$A$8,List!$B$8,IF(D392=List!$A$9,List!$B$9,IF(D392=List!$A$10,List!$B$10,IF(D392=List!$A$11,List!$B$11,IF(D392=List!$A$12,List!$B$12,IF(D392=List!$A$13,List!$B$13,IF(D392=List!$A$14,List!$B$14,IF(D392=List!$A$15,List!$B$15,IF(D392=List!$A$16,List!$B$16,IF(D392=List!$A$17,List!$B$17,0))))))))))))))))</f>
        <v>0</v>
      </c>
      <c r="B392" s="10" t="str">
        <f t="shared" si="11"/>
        <v>0</v>
      </c>
      <c r="C392" s="55"/>
      <c r="D392" s="39"/>
      <c r="E392" s="39"/>
      <c r="F392" s="39"/>
      <c r="G392" s="39"/>
      <c r="H392" s="8">
        <f t="shared" si="12"/>
        <v>0</v>
      </c>
      <c r="I392" s="39"/>
    </row>
    <row r="393" spans="1:9" x14ac:dyDescent="0.35">
      <c r="A393" s="2">
        <f>IF(D393=List!$A$2,List!$B$2,IF(D393=List!$A$3,List!$B$3,IF(D393=List!$A$4,List!$B$4,IF(D393=List!$A$5,List!$B$5,IF(D393=List!$A$6,List!$B$6,IF(D393=List!$A$7,List!$B$7,IF(D393=List!$A$8,List!$B$8,IF(D393=List!$A$9,List!$B$9,IF(D393=List!$A$10,List!$B$10,IF(D393=List!$A$11,List!$B$11,IF(D393=List!$A$12,List!$B$12,IF(D393=List!$A$13,List!$B$13,IF(D393=List!$A$14,List!$B$14,IF(D393=List!$A$15,List!$B$15,IF(D393=List!$A$16,List!$B$16,IF(D393=List!$A$17,List!$B$17,0))))))))))))))))</f>
        <v>0</v>
      </c>
      <c r="B393" s="10" t="str">
        <f t="shared" ref="B393:B456" si="13">+CONCATENATE(C393,A393)</f>
        <v>0</v>
      </c>
      <c r="C393" s="55"/>
      <c r="D393" s="39"/>
      <c r="E393" s="39"/>
      <c r="F393" s="39"/>
      <c r="G393" s="39"/>
      <c r="H393" s="8">
        <f t="shared" ref="H393:H456" si="14">F393*E393</f>
        <v>0</v>
      </c>
      <c r="I393" s="39"/>
    </row>
    <row r="394" spans="1:9" x14ac:dyDescent="0.35">
      <c r="A394" s="2">
        <f>IF(D394=List!$A$2,List!$B$2,IF(D394=List!$A$3,List!$B$3,IF(D394=List!$A$4,List!$B$4,IF(D394=List!$A$5,List!$B$5,IF(D394=List!$A$6,List!$B$6,IF(D394=List!$A$7,List!$B$7,IF(D394=List!$A$8,List!$B$8,IF(D394=List!$A$9,List!$B$9,IF(D394=List!$A$10,List!$B$10,IF(D394=List!$A$11,List!$B$11,IF(D394=List!$A$12,List!$B$12,IF(D394=List!$A$13,List!$B$13,IF(D394=List!$A$14,List!$B$14,IF(D394=List!$A$15,List!$B$15,IF(D394=List!$A$16,List!$B$16,IF(D394=List!$A$17,List!$B$17,0))))))))))))))))</f>
        <v>0</v>
      </c>
      <c r="B394" s="10" t="str">
        <f t="shared" si="13"/>
        <v>0</v>
      </c>
      <c r="C394" s="55"/>
      <c r="D394" s="39"/>
      <c r="E394" s="39"/>
      <c r="F394" s="39"/>
      <c r="G394" s="39"/>
      <c r="H394" s="8">
        <f t="shared" si="14"/>
        <v>0</v>
      </c>
      <c r="I394" s="39"/>
    </row>
    <row r="395" spans="1:9" x14ac:dyDescent="0.35">
      <c r="A395" s="2">
        <f>IF(D395=List!$A$2,List!$B$2,IF(D395=List!$A$3,List!$B$3,IF(D395=List!$A$4,List!$B$4,IF(D395=List!$A$5,List!$B$5,IF(D395=List!$A$6,List!$B$6,IF(D395=List!$A$7,List!$B$7,IF(D395=List!$A$8,List!$B$8,IF(D395=List!$A$9,List!$B$9,IF(D395=List!$A$10,List!$B$10,IF(D395=List!$A$11,List!$B$11,IF(D395=List!$A$12,List!$B$12,IF(D395=List!$A$13,List!$B$13,IF(D395=List!$A$14,List!$B$14,IF(D395=List!$A$15,List!$B$15,IF(D395=List!$A$16,List!$B$16,IF(D395=List!$A$17,List!$B$17,0))))))))))))))))</f>
        <v>0</v>
      </c>
      <c r="B395" s="10" t="str">
        <f t="shared" si="13"/>
        <v>0</v>
      </c>
      <c r="C395" s="55"/>
      <c r="D395" s="39"/>
      <c r="E395" s="39"/>
      <c r="F395" s="39"/>
      <c r="G395" s="39"/>
      <c r="H395" s="8">
        <f t="shared" si="14"/>
        <v>0</v>
      </c>
      <c r="I395" s="39"/>
    </row>
    <row r="396" spans="1:9" x14ac:dyDescent="0.35">
      <c r="A396" s="2">
        <f>IF(D396=List!$A$2,List!$B$2,IF(D396=List!$A$3,List!$B$3,IF(D396=List!$A$4,List!$B$4,IF(D396=List!$A$5,List!$B$5,IF(D396=List!$A$6,List!$B$6,IF(D396=List!$A$7,List!$B$7,IF(D396=List!$A$8,List!$B$8,IF(D396=List!$A$9,List!$B$9,IF(D396=List!$A$10,List!$B$10,IF(D396=List!$A$11,List!$B$11,IF(D396=List!$A$12,List!$B$12,IF(D396=List!$A$13,List!$B$13,IF(D396=List!$A$14,List!$B$14,IF(D396=List!$A$15,List!$B$15,IF(D396=List!$A$16,List!$B$16,IF(D396=List!$A$17,List!$B$17,0))))))))))))))))</f>
        <v>0</v>
      </c>
      <c r="B396" s="10" t="str">
        <f t="shared" si="13"/>
        <v>0</v>
      </c>
      <c r="C396" s="55"/>
      <c r="D396" s="39"/>
      <c r="E396" s="39"/>
      <c r="F396" s="39"/>
      <c r="G396" s="39"/>
      <c r="H396" s="8">
        <f t="shared" si="14"/>
        <v>0</v>
      </c>
      <c r="I396" s="39"/>
    </row>
    <row r="397" spans="1:9" x14ac:dyDescent="0.35">
      <c r="A397" s="2">
        <f>IF(D397=List!$A$2,List!$B$2,IF(D397=List!$A$3,List!$B$3,IF(D397=List!$A$4,List!$B$4,IF(D397=List!$A$5,List!$B$5,IF(D397=List!$A$6,List!$B$6,IF(D397=List!$A$7,List!$B$7,IF(D397=List!$A$8,List!$B$8,IF(D397=List!$A$9,List!$B$9,IF(D397=List!$A$10,List!$B$10,IF(D397=List!$A$11,List!$B$11,IF(D397=List!$A$12,List!$B$12,IF(D397=List!$A$13,List!$B$13,IF(D397=List!$A$14,List!$B$14,IF(D397=List!$A$15,List!$B$15,IF(D397=List!$A$16,List!$B$16,IF(D397=List!$A$17,List!$B$17,0))))))))))))))))</f>
        <v>0</v>
      </c>
      <c r="B397" s="10" t="str">
        <f t="shared" si="13"/>
        <v>0</v>
      </c>
      <c r="C397" s="55"/>
      <c r="D397" s="39"/>
      <c r="E397" s="39"/>
      <c r="F397" s="39"/>
      <c r="G397" s="39"/>
      <c r="H397" s="8">
        <f t="shared" si="14"/>
        <v>0</v>
      </c>
      <c r="I397" s="39"/>
    </row>
    <row r="398" spans="1:9" x14ac:dyDescent="0.35">
      <c r="A398" s="2">
        <f>IF(D398=List!$A$2,List!$B$2,IF(D398=List!$A$3,List!$B$3,IF(D398=List!$A$4,List!$B$4,IF(D398=List!$A$5,List!$B$5,IF(D398=List!$A$6,List!$B$6,IF(D398=List!$A$7,List!$B$7,IF(D398=List!$A$8,List!$B$8,IF(D398=List!$A$9,List!$B$9,IF(D398=List!$A$10,List!$B$10,IF(D398=List!$A$11,List!$B$11,IF(D398=List!$A$12,List!$B$12,IF(D398=List!$A$13,List!$B$13,IF(D398=List!$A$14,List!$B$14,IF(D398=List!$A$15,List!$B$15,IF(D398=List!$A$16,List!$B$16,IF(D398=List!$A$17,List!$B$17,0))))))))))))))))</f>
        <v>0</v>
      </c>
      <c r="B398" s="10" t="str">
        <f t="shared" si="13"/>
        <v>0</v>
      </c>
      <c r="C398" s="55"/>
      <c r="D398" s="39"/>
      <c r="E398" s="39"/>
      <c r="F398" s="39"/>
      <c r="G398" s="39"/>
      <c r="H398" s="8">
        <f t="shared" si="14"/>
        <v>0</v>
      </c>
      <c r="I398" s="39"/>
    </row>
    <row r="399" spans="1:9" x14ac:dyDescent="0.35">
      <c r="A399" s="2">
        <f>IF(D399=List!$A$2,List!$B$2,IF(D399=List!$A$3,List!$B$3,IF(D399=List!$A$4,List!$B$4,IF(D399=List!$A$5,List!$B$5,IF(D399=List!$A$6,List!$B$6,IF(D399=List!$A$7,List!$B$7,IF(D399=List!$A$8,List!$B$8,IF(D399=List!$A$9,List!$B$9,IF(D399=List!$A$10,List!$B$10,IF(D399=List!$A$11,List!$B$11,IF(D399=List!$A$12,List!$B$12,IF(D399=List!$A$13,List!$B$13,IF(D399=List!$A$14,List!$B$14,IF(D399=List!$A$15,List!$B$15,IF(D399=List!$A$16,List!$B$16,IF(D399=List!$A$17,List!$B$17,0))))))))))))))))</f>
        <v>0</v>
      </c>
      <c r="B399" s="10" t="str">
        <f t="shared" si="13"/>
        <v>0</v>
      </c>
      <c r="C399" s="55"/>
      <c r="D399" s="39"/>
      <c r="E399" s="39"/>
      <c r="F399" s="39"/>
      <c r="G399" s="39"/>
      <c r="H399" s="8">
        <f t="shared" si="14"/>
        <v>0</v>
      </c>
      <c r="I399" s="39"/>
    </row>
    <row r="400" spans="1:9" x14ac:dyDescent="0.35">
      <c r="A400" s="2">
        <f>IF(D400=List!$A$2,List!$B$2,IF(D400=List!$A$3,List!$B$3,IF(D400=List!$A$4,List!$B$4,IF(D400=List!$A$5,List!$B$5,IF(D400=List!$A$6,List!$B$6,IF(D400=List!$A$7,List!$B$7,IF(D400=List!$A$8,List!$B$8,IF(D400=List!$A$9,List!$B$9,IF(D400=List!$A$10,List!$B$10,IF(D400=List!$A$11,List!$B$11,IF(D400=List!$A$12,List!$B$12,IF(D400=List!$A$13,List!$B$13,IF(D400=List!$A$14,List!$B$14,IF(D400=List!$A$15,List!$B$15,IF(D400=List!$A$16,List!$B$16,IF(D400=List!$A$17,List!$B$17,0))))))))))))))))</f>
        <v>0</v>
      </c>
      <c r="B400" s="10" t="str">
        <f t="shared" si="13"/>
        <v>0</v>
      </c>
      <c r="C400" s="55"/>
      <c r="D400" s="39"/>
      <c r="E400" s="39"/>
      <c r="F400" s="39"/>
      <c r="G400" s="39"/>
      <c r="H400" s="8">
        <f t="shared" si="14"/>
        <v>0</v>
      </c>
      <c r="I400" s="39"/>
    </row>
    <row r="401" spans="1:9" x14ac:dyDescent="0.35">
      <c r="A401" s="2">
        <f>IF(D401=List!$A$2,List!$B$2,IF(D401=List!$A$3,List!$B$3,IF(D401=List!$A$4,List!$B$4,IF(D401=List!$A$5,List!$B$5,IF(D401=List!$A$6,List!$B$6,IF(D401=List!$A$7,List!$B$7,IF(D401=List!$A$8,List!$B$8,IF(D401=List!$A$9,List!$B$9,IF(D401=List!$A$10,List!$B$10,IF(D401=List!$A$11,List!$B$11,IF(D401=List!$A$12,List!$B$12,IF(D401=List!$A$13,List!$B$13,IF(D401=List!$A$14,List!$B$14,IF(D401=List!$A$15,List!$B$15,IF(D401=List!$A$16,List!$B$16,IF(D401=List!$A$17,List!$B$17,0))))))))))))))))</f>
        <v>0</v>
      </c>
      <c r="B401" s="10" t="str">
        <f t="shared" si="13"/>
        <v>0</v>
      </c>
      <c r="C401" s="55"/>
      <c r="D401" s="39"/>
      <c r="E401" s="39"/>
      <c r="F401" s="39"/>
      <c r="G401" s="39"/>
      <c r="H401" s="8">
        <f t="shared" si="14"/>
        <v>0</v>
      </c>
      <c r="I401" s="39"/>
    </row>
    <row r="402" spans="1:9" x14ac:dyDescent="0.35">
      <c r="A402" s="2">
        <f>IF(D402=List!$A$2,List!$B$2,IF(D402=List!$A$3,List!$B$3,IF(D402=List!$A$4,List!$B$4,IF(D402=List!$A$5,List!$B$5,IF(D402=List!$A$6,List!$B$6,IF(D402=List!$A$7,List!$B$7,IF(D402=List!$A$8,List!$B$8,IF(D402=List!$A$9,List!$B$9,IF(D402=List!$A$10,List!$B$10,IF(D402=List!$A$11,List!$B$11,IF(D402=List!$A$12,List!$B$12,IF(D402=List!$A$13,List!$B$13,IF(D402=List!$A$14,List!$B$14,IF(D402=List!$A$15,List!$B$15,IF(D402=List!$A$16,List!$B$16,IF(D402=List!$A$17,List!$B$17,0))))))))))))))))</f>
        <v>0</v>
      </c>
      <c r="B402" s="10" t="str">
        <f t="shared" si="13"/>
        <v>0</v>
      </c>
      <c r="C402" s="55"/>
      <c r="D402" s="39"/>
      <c r="E402" s="39"/>
      <c r="F402" s="39"/>
      <c r="G402" s="39"/>
      <c r="H402" s="8">
        <f t="shared" si="14"/>
        <v>0</v>
      </c>
      <c r="I402" s="39"/>
    </row>
    <row r="403" spans="1:9" x14ac:dyDescent="0.35">
      <c r="A403" s="2">
        <f>IF(D403=List!$A$2,List!$B$2,IF(D403=List!$A$3,List!$B$3,IF(D403=List!$A$4,List!$B$4,IF(D403=List!$A$5,List!$B$5,IF(D403=List!$A$6,List!$B$6,IF(D403=List!$A$7,List!$B$7,IF(D403=List!$A$8,List!$B$8,IF(D403=List!$A$9,List!$B$9,IF(D403=List!$A$10,List!$B$10,IF(D403=List!$A$11,List!$B$11,IF(D403=List!$A$12,List!$B$12,IF(D403=List!$A$13,List!$B$13,IF(D403=List!$A$14,List!$B$14,IF(D403=List!$A$15,List!$B$15,IF(D403=List!$A$16,List!$B$16,IF(D403=List!$A$17,List!$B$17,0))))))))))))))))</f>
        <v>0</v>
      </c>
      <c r="B403" s="10" t="str">
        <f t="shared" si="13"/>
        <v>0</v>
      </c>
      <c r="C403" s="55"/>
      <c r="D403" s="39"/>
      <c r="E403" s="39"/>
      <c r="F403" s="39"/>
      <c r="G403" s="39"/>
      <c r="H403" s="8">
        <f t="shared" si="14"/>
        <v>0</v>
      </c>
      <c r="I403" s="39"/>
    </row>
    <row r="404" spans="1:9" x14ac:dyDescent="0.35">
      <c r="A404" s="2">
        <f>IF(D404=List!$A$2,List!$B$2,IF(D404=List!$A$3,List!$B$3,IF(D404=List!$A$4,List!$B$4,IF(D404=List!$A$5,List!$B$5,IF(D404=List!$A$6,List!$B$6,IF(D404=List!$A$7,List!$B$7,IF(D404=List!$A$8,List!$B$8,IF(D404=List!$A$9,List!$B$9,IF(D404=List!$A$10,List!$B$10,IF(D404=List!$A$11,List!$B$11,IF(D404=List!$A$12,List!$B$12,IF(D404=List!$A$13,List!$B$13,IF(D404=List!$A$14,List!$B$14,IF(D404=List!$A$15,List!$B$15,IF(D404=List!$A$16,List!$B$16,IF(D404=List!$A$17,List!$B$17,0))))))))))))))))</f>
        <v>0</v>
      </c>
      <c r="B404" s="10" t="str">
        <f t="shared" si="13"/>
        <v>0</v>
      </c>
      <c r="C404" s="55"/>
      <c r="D404" s="39"/>
      <c r="E404" s="39"/>
      <c r="F404" s="39"/>
      <c r="G404" s="39"/>
      <c r="H404" s="8">
        <f t="shared" si="14"/>
        <v>0</v>
      </c>
      <c r="I404" s="39"/>
    </row>
    <row r="405" spans="1:9" x14ac:dyDescent="0.35">
      <c r="A405" s="2">
        <f>IF(D405=List!$A$2,List!$B$2,IF(D405=List!$A$3,List!$B$3,IF(D405=List!$A$4,List!$B$4,IF(D405=List!$A$5,List!$B$5,IF(D405=List!$A$6,List!$B$6,IF(D405=List!$A$7,List!$B$7,IF(D405=List!$A$8,List!$B$8,IF(D405=List!$A$9,List!$B$9,IF(D405=List!$A$10,List!$B$10,IF(D405=List!$A$11,List!$B$11,IF(D405=List!$A$12,List!$B$12,IF(D405=List!$A$13,List!$B$13,IF(D405=List!$A$14,List!$B$14,IF(D405=List!$A$15,List!$B$15,IF(D405=List!$A$16,List!$B$16,IF(D405=List!$A$17,List!$B$17,0))))))))))))))))</f>
        <v>0</v>
      </c>
      <c r="B405" s="10" t="str">
        <f t="shared" si="13"/>
        <v>0</v>
      </c>
      <c r="C405" s="55"/>
      <c r="D405" s="39"/>
      <c r="E405" s="39"/>
      <c r="F405" s="39"/>
      <c r="G405" s="39"/>
      <c r="H405" s="8">
        <f t="shared" si="14"/>
        <v>0</v>
      </c>
      <c r="I405" s="39"/>
    </row>
    <row r="406" spans="1:9" x14ac:dyDescent="0.35">
      <c r="A406" s="2">
        <f>IF(D406=List!$A$2,List!$B$2,IF(D406=List!$A$3,List!$B$3,IF(D406=List!$A$4,List!$B$4,IF(D406=List!$A$5,List!$B$5,IF(D406=List!$A$6,List!$B$6,IF(D406=List!$A$7,List!$B$7,IF(D406=List!$A$8,List!$B$8,IF(D406=List!$A$9,List!$B$9,IF(D406=List!$A$10,List!$B$10,IF(D406=List!$A$11,List!$B$11,IF(D406=List!$A$12,List!$B$12,IF(D406=List!$A$13,List!$B$13,IF(D406=List!$A$14,List!$B$14,IF(D406=List!$A$15,List!$B$15,IF(D406=List!$A$16,List!$B$16,IF(D406=List!$A$17,List!$B$17,0))))))))))))))))</f>
        <v>0</v>
      </c>
      <c r="B406" s="10" t="str">
        <f t="shared" si="13"/>
        <v>0</v>
      </c>
      <c r="C406" s="55"/>
      <c r="D406" s="39"/>
      <c r="E406" s="39"/>
      <c r="F406" s="39"/>
      <c r="G406" s="39"/>
      <c r="H406" s="8">
        <f t="shared" si="14"/>
        <v>0</v>
      </c>
      <c r="I406" s="39"/>
    </row>
    <row r="407" spans="1:9" x14ac:dyDescent="0.35">
      <c r="A407" s="2">
        <f>IF(D407=List!$A$2,List!$B$2,IF(D407=List!$A$3,List!$B$3,IF(D407=List!$A$4,List!$B$4,IF(D407=List!$A$5,List!$B$5,IF(D407=List!$A$6,List!$B$6,IF(D407=List!$A$7,List!$B$7,IF(D407=List!$A$8,List!$B$8,IF(D407=List!$A$9,List!$B$9,IF(D407=List!$A$10,List!$B$10,IF(D407=List!$A$11,List!$B$11,IF(D407=List!$A$12,List!$B$12,IF(D407=List!$A$13,List!$B$13,IF(D407=List!$A$14,List!$B$14,IF(D407=List!$A$15,List!$B$15,IF(D407=List!$A$16,List!$B$16,IF(D407=List!$A$17,List!$B$17,0))))))))))))))))</f>
        <v>0</v>
      </c>
      <c r="B407" s="10" t="str">
        <f t="shared" si="13"/>
        <v>0</v>
      </c>
      <c r="C407" s="55"/>
      <c r="D407" s="39"/>
      <c r="E407" s="39"/>
      <c r="F407" s="39"/>
      <c r="G407" s="39"/>
      <c r="H407" s="8">
        <f t="shared" si="14"/>
        <v>0</v>
      </c>
      <c r="I407" s="39"/>
    </row>
    <row r="408" spans="1:9" x14ac:dyDescent="0.35">
      <c r="A408" s="2">
        <f>IF(D408=List!$A$2,List!$B$2,IF(D408=List!$A$3,List!$B$3,IF(D408=List!$A$4,List!$B$4,IF(D408=List!$A$5,List!$B$5,IF(D408=List!$A$6,List!$B$6,IF(D408=List!$A$7,List!$B$7,IF(D408=List!$A$8,List!$B$8,IF(D408=List!$A$9,List!$B$9,IF(D408=List!$A$10,List!$B$10,IF(D408=List!$A$11,List!$B$11,IF(D408=List!$A$12,List!$B$12,IF(D408=List!$A$13,List!$B$13,IF(D408=List!$A$14,List!$B$14,IF(D408=List!$A$15,List!$B$15,IF(D408=List!$A$16,List!$B$16,IF(D408=List!$A$17,List!$B$17,0))))))))))))))))</f>
        <v>0</v>
      </c>
      <c r="B408" s="10" t="str">
        <f t="shared" si="13"/>
        <v>0</v>
      </c>
      <c r="C408" s="55"/>
      <c r="D408" s="39"/>
      <c r="E408" s="39"/>
      <c r="F408" s="39"/>
      <c r="G408" s="39"/>
      <c r="H408" s="8">
        <f t="shared" si="14"/>
        <v>0</v>
      </c>
      <c r="I408" s="39"/>
    </row>
    <row r="409" spans="1:9" x14ac:dyDescent="0.35">
      <c r="A409" s="2">
        <f>IF(D409=List!$A$2,List!$B$2,IF(D409=List!$A$3,List!$B$3,IF(D409=List!$A$4,List!$B$4,IF(D409=List!$A$5,List!$B$5,IF(D409=List!$A$6,List!$B$6,IF(D409=List!$A$7,List!$B$7,IF(D409=List!$A$8,List!$B$8,IF(D409=List!$A$9,List!$B$9,IF(D409=List!$A$10,List!$B$10,IF(D409=List!$A$11,List!$B$11,IF(D409=List!$A$12,List!$B$12,IF(D409=List!$A$13,List!$B$13,IF(D409=List!$A$14,List!$B$14,IF(D409=List!$A$15,List!$B$15,IF(D409=List!$A$16,List!$B$16,IF(D409=List!$A$17,List!$B$17,0))))))))))))))))</f>
        <v>0</v>
      </c>
      <c r="B409" s="10" t="str">
        <f t="shared" si="13"/>
        <v>0</v>
      </c>
      <c r="C409" s="55"/>
      <c r="D409" s="39"/>
      <c r="E409" s="39"/>
      <c r="F409" s="39"/>
      <c r="G409" s="39"/>
      <c r="H409" s="8">
        <f t="shared" si="14"/>
        <v>0</v>
      </c>
      <c r="I409" s="39"/>
    </row>
    <row r="410" spans="1:9" x14ac:dyDescent="0.35">
      <c r="A410" s="2">
        <f>IF(D410=List!$A$2,List!$B$2,IF(D410=List!$A$3,List!$B$3,IF(D410=List!$A$4,List!$B$4,IF(D410=List!$A$5,List!$B$5,IF(D410=List!$A$6,List!$B$6,IF(D410=List!$A$7,List!$B$7,IF(D410=List!$A$8,List!$B$8,IF(D410=List!$A$9,List!$B$9,IF(D410=List!$A$10,List!$B$10,IF(D410=List!$A$11,List!$B$11,IF(D410=List!$A$12,List!$B$12,IF(D410=List!$A$13,List!$B$13,IF(D410=List!$A$14,List!$B$14,IF(D410=List!$A$15,List!$B$15,IF(D410=List!$A$16,List!$B$16,IF(D410=List!$A$17,List!$B$17,0))))))))))))))))</f>
        <v>0</v>
      </c>
      <c r="B410" s="10" t="str">
        <f t="shared" si="13"/>
        <v>0</v>
      </c>
      <c r="C410" s="55"/>
      <c r="D410" s="39"/>
      <c r="E410" s="39"/>
      <c r="F410" s="39"/>
      <c r="G410" s="39"/>
      <c r="H410" s="8">
        <f t="shared" si="14"/>
        <v>0</v>
      </c>
      <c r="I410" s="39"/>
    </row>
    <row r="411" spans="1:9" x14ac:dyDescent="0.35">
      <c r="A411" s="2">
        <f>IF(D411=List!$A$2,List!$B$2,IF(D411=List!$A$3,List!$B$3,IF(D411=List!$A$4,List!$B$4,IF(D411=List!$A$5,List!$B$5,IF(D411=List!$A$6,List!$B$6,IF(D411=List!$A$7,List!$B$7,IF(D411=List!$A$8,List!$B$8,IF(D411=List!$A$9,List!$B$9,IF(D411=List!$A$10,List!$B$10,IF(D411=List!$A$11,List!$B$11,IF(D411=List!$A$12,List!$B$12,IF(D411=List!$A$13,List!$B$13,IF(D411=List!$A$14,List!$B$14,IF(D411=List!$A$15,List!$B$15,IF(D411=List!$A$16,List!$B$16,IF(D411=List!$A$17,List!$B$17,0))))))))))))))))</f>
        <v>0</v>
      </c>
      <c r="B411" s="10" t="str">
        <f t="shared" si="13"/>
        <v>0</v>
      </c>
      <c r="C411" s="55"/>
      <c r="D411" s="39"/>
      <c r="E411" s="39"/>
      <c r="F411" s="39"/>
      <c r="G411" s="39"/>
      <c r="H411" s="8">
        <f t="shared" si="14"/>
        <v>0</v>
      </c>
      <c r="I411" s="39"/>
    </row>
    <row r="412" spans="1:9" x14ac:dyDescent="0.35">
      <c r="A412" s="2">
        <f>IF(D412=List!$A$2,List!$B$2,IF(D412=List!$A$3,List!$B$3,IF(D412=List!$A$4,List!$B$4,IF(D412=List!$A$5,List!$B$5,IF(D412=List!$A$6,List!$B$6,IF(D412=List!$A$7,List!$B$7,IF(D412=List!$A$8,List!$B$8,IF(D412=List!$A$9,List!$B$9,IF(D412=List!$A$10,List!$B$10,IF(D412=List!$A$11,List!$B$11,IF(D412=List!$A$12,List!$B$12,IF(D412=List!$A$13,List!$B$13,IF(D412=List!$A$14,List!$B$14,IF(D412=List!$A$15,List!$B$15,IF(D412=List!$A$16,List!$B$16,IF(D412=List!$A$17,List!$B$17,0))))))))))))))))</f>
        <v>0</v>
      </c>
      <c r="B412" s="10" t="str">
        <f t="shared" si="13"/>
        <v>0</v>
      </c>
      <c r="C412" s="55"/>
      <c r="D412" s="39"/>
      <c r="E412" s="39"/>
      <c r="F412" s="39"/>
      <c r="G412" s="39"/>
      <c r="H412" s="8">
        <f t="shared" si="14"/>
        <v>0</v>
      </c>
      <c r="I412" s="39"/>
    </row>
    <row r="413" spans="1:9" x14ac:dyDescent="0.35">
      <c r="A413" s="2">
        <f>IF(D413=List!$A$2,List!$B$2,IF(D413=List!$A$3,List!$B$3,IF(D413=List!$A$4,List!$B$4,IF(D413=List!$A$5,List!$B$5,IF(D413=List!$A$6,List!$B$6,IF(D413=List!$A$7,List!$B$7,IF(D413=List!$A$8,List!$B$8,IF(D413=List!$A$9,List!$B$9,IF(D413=List!$A$10,List!$B$10,IF(D413=List!$A$11,List!$B$11,IF(D413=List!$A$12,List!$B$12,IF(D413=List!$A$13,List!$B$13,IF(D413=List!$A$14,List!$B$14,IF(D413=List!$A$15,List!$B$15,IF(D413=List!$A$16,List!$B$16,IF(D413=List!$A$17,List!$B$17,0))))))))))))))))</f>
        <v>0</v>
      </c>
      <c r="B413" s="10" t="str">
        <f t="shared" si="13"/>
        <v>0</v>
      </c>
      <c r="C413" s="55"/>
      <c r="D413" s="39"/>
      <c r="E413" s="39"/>
      <c r="F413" s="39"/>
      <c r="G413" s="39"/>
      <c r="H413" s="8">
        <f t="shared" si="14"/>
        <v>0</v>
      </c>
      <c r="I413" s="39"/>
    </row>
    <row r="414" spans="1:9" x14ac:dyDescent="0.35">
      <c r="A414" s="2">
        <f>IF(D414=List!$A$2,List!$B$2,IF(D414=List!$A$3,List!$B$3,IF(D414=List!$A$4,List!$B$4,IF(D414=List!$A$5,List!$B$5,IF(D414=List!$A$6,List!$B$6,IF(D414=List!$A$7,List!$B$7,IF(D414=List!$A$8,List!$B$8,IF(D414=List!$A$9,List!$B$9,IF(D414=List!$A$10,List!$B$10,IF(D414=List!$A$11,List!$B$11,IF(D414=List!$A$12,List!$B$12,IF(D414=List!$A$13,List!$B$13,IF(D414=List!$A$14,List!$B$14,IF(D414=List!$A$15,List!$B$15,IF(D414=List!$A$16,List!$B$16,IF(D414=List!$A$17,List!$B$17,0))))))))))))))))</f>
        <v>0</v>
      </c>
      <c r="B414" s="10" t="str">
        <f t="shared" si="13"/>
        <v>0</v>
      </c>
      <c r="C414" s="55"/>
      <c r="D414" s="39"/>
      <c r="E414" s="39"/>
      <c r="F414" s="39"/>
      <c r="G414" s="39"/>
      <c r="H414" s="8">
        <f t="shared" si="14"/>
        <v>0</v>
      </c>
      <c r="I414" s="39"/>
    </row>
    <row r="415" spans="1:9" x14ac:dyDescent="0.35">
      <c r="A415" s="2">
        <f>IF(D415=List!$A$2,List!$B$2,IF(D415=List!$A$3,List!$B$3,IF(D415=List!$A$4,List!$B$4,IF(D415=List!$A$5,List!$B$5,IF(D415=List!$A$6,List!$B$6,IF(D415=List!$A$7,List!$B$7,IF(D415=List!$A$8,List!$B$8,IF(D415=List!$A$9,List!$B$9,IF(D415=List!$A$10,List!$B$10,IF(D415=List!$A$11,List!$B$11,IF(D415=List!$A$12,List!$B$12,IF(D415=List!$A$13,List!$B$13,IF(D415=List!$A$14,List!$B$14,IF(D415=List!$A$15,List!$B$15,IF(D415=List!$A$16,List!$B$16,IF(D415=List!$A$17,List!$B$17,0))))))))))))))))</f>
        <v>0</v>
      </c>
      <c r="B415" s="10" t="str">
        <f t="shared" si="13"/>
        <v>0</v>
      </c>
      <c r="C415" s="55"/>
      <c r="D415" s="39"/>
      <c r="E415" s="39"/>
      <c r="F415" s="39"/>
      <c r="G415" s="39"/>
      <c r="H415" s="8">
        <f t="shared" si="14"/>
        <v>0</v>
      </c>
      <c r="I415" s="39"/>
    </row>
    <row r="416" spans="1:9" x14ac:dyDescent="0.35">
      <c r="A416" s="2">
        <f>IF(D416=List!$A$2,List!$B$2,IF(D416=List!$A$3,List!$B$3,IF(D416=List!$A$4,List!$B$4,IF(D416=List!$A$5,List!$B$5,IF(D416=List!$A$6,List!$B$6,IF(D416=List!$A$7,List!$B$7,IF(D416=List!$A$8,List!$B$8,IF(D416=List!$A$9,List!$B$9,IF(D416=List!$A$10,List!$B$10,IF(D416=List!$A$11,List!$B$11,IF(D416=List!$A$12,List!$B$12,IF(D416=List!$A$13,List!$B$13,IF(D416=List!$A$14,List!$B$14,IF(D416=List!$A$15,List!$B$15,IF(D416=List!$A$16,List!$B$16,IF(D416=List!$A$17,List!$B$17,0))))))))))))))))</f>
        <v>0</v>
      </c>
      <c r="B416" s="10" t="str">
        <f t="shared" si="13"/>
        <v>0</v>
      </c>
      <c r="C416" s="55"/>
      <c r="D416" s="39"/>
      <c r="E416" s="39"/>
      <c r="F416" s="39"/>
      <c r="G416" s="39"/>
      <c r="H416" s="8">
        <f t="shared" si="14"/>
        <v>0</v>
      </c>
      <c r="I416" s="39"/>
    </row>
    <row r="417" spans="1:9" x14ac:dyDescent="0.35">
      <c r="A417" s="2">
        <f>IF(D417=List!$A$2,List!$B$2,IF(D417=List!$A$3,List!$B$3,IF(D417=List!$A$4,List!$B$4,IF(D417=List!$A$5,List!$B$5,IF(D417=List!$A$6,List!$B$6,IF(D417=List!$A$7,List!$B$7,IF(D417=List!$A$8,List!$B$8,IF(D417=List!$A$9,List!$B$9,IF(D417=List!$A$10,List!$B$10,IF(D417=List!$A$11,List!$B$11,IF(D417=List!$A$12,List!$B$12,IF(D417=List!$A$13,List!$B$13,IF(D417=List!$A$14,List!$B$14,IF(D417=List!$A$15,List!$B$15,IF(D417=List!$A$16,List!$B$16,IF(D417=List!$A$17,List!$B$17,0))))))))))))))))</f>
        <v>0</v>
      </c>
      <c r="B417" s="10" t="str">
        <f t="shared" si="13"/>
        <v>0</v>
      </c>
      <c r="C417" s="55"/>
      <c r="D417" s="39"/>
      <c r="E417" s="39"/>
      <c r="F417" s="39"/>
      <c r="G417" s="39"/>
      <c r="H417" s="8">
        <f t="shared" si="14"/>
        <v>0</v>
      </c>
      <c r="I417" s="39"/>
    </row>
    <row r="418" spans="1:9" x14ac:dyDescent="0.35">
      <c r="A418" s="2">
        <f>IF(D418=List!$A$2,List!$B$2,IF(D418=List!$A$3,List!$B$3,IF(D418=List!$A$4,List!$B$4,IF(D418=List!$A$5,List!$B$5,IF(D418=List!$A$6,List!$B$6,IF(D418=List!$A$7,List!$B$7,IF(D418=List!$A$8,List!$B$8,IF(D418=List!$A$9,List!$B$9,IF(D418=List!$A$10,List!$B$10,IF(D418=List!$A$11,List!$B$11,IF(D418=List!$A$12,List!$B$12,IF(D418=List!$A$13,List!$B$13,IF(D418=List!$A$14,List!$B$14,IF(D418=List!$A$15,List!$B$15,IF(D418=List!$A$16,List!$B$16,IF(D418=List!$A$17,List!$B$17,0))))))))))))))))</f>
        <v>0</v>
      </c>
      <c r="B418" s="10" t="str">
        <f t="shared" si="13"/>
        <v>0</v>
      </c>
      <c r="C418" s="55"/>
      <c r="D418" s="39"/>
      <c r="E418" s="39"/>
      <c r="F418" s="39"/>
      <c r="G418" s="39"/>
      <c r="H418" s="8">
        <f t="shared" si="14"/>
        <v>0</v>
      </c>
      <c r="I418" s="39"/>
    </row>
    <row r="419" spans="1:9" x14ac:dyDescent="0.35">
      <c r="A419" s="2">
        <f>IF(D419=List!$A$2,List!$B$2,IF(D419=List!$A$3,List!$B$3,IF(D419=List!$A$4,List!$B$4,IF(D419=List!$A$5,List!$B$5,IF(D419=List!$A$6,List!$B$6,IF(D419=List!$A$7,List!$B$7,IF(D419=List!$A$8,List!$B$8,IF(D419=List!$A$9,List!$B$9,IF(D419=List!$A$10,List!$B$10,IF(D419=List!$A$11,List!$B$11,IF(D419=List!$A$12,List!$B$12,IF(D419=List!$A$13,List!$B$13,IF(D419=List!$A$14,List!$B$14,IF(D419=List!$A$15,List!$B$15,IF(D419=List!$A$16,List!$B$16,IF(D419=List!$A$17,List!$B$17,0))))))))))))))))</f>
        <v>0</v>
      </c>
      <c r="B419" s="10" t="str">
        <f t="shared" si="13"/>
        <v>0</v>
      </c>
      <c r="C419" s="55"/>
      <c r="D419" s="39"/>
      <c r="E419" s="39"/>
      <c r="F419" s="39"/>
      <c r="G419" s="39"/>
      <c r="H419" s="8">
        <f t="shared" si="14"/>
        <v>0</v>
      </c>
      <c r="I419" s="39"/>
    </row>
    <row r="420" spans="1:9" x14ac:dyDescent="0.35">
      <c r="A420" s="2">
        <f>IF(D420=List!$A$2,List!$B$2,IF(D420=List!$A$3,List!$B$3,IF(D420=List!$A$4,List!$B$4,IF(D420=List!$A$5,List!$B$5,IF(D420=List!$A$6,List!$B$6,IF(D420=List!$A$7,List!$B$7,IF(D420=List!$A$8,List!$B$8,IF(D420=List!$A$9,List!$B$9,IF(D420=List!$A$10,List!$B$10,IF(D420=List!$A$11,List!$B$11,IF(D420=List!$A$12,List!$B$12,IF(D420=List!$A$13,List!$B$13,IF(D420=List!$A$14,List!$B$14,IF(D420=List!$A$15,List!$B$15,IF(D420=List!$A$16,List!$B$16,IF(D420=List!$A$17,List!$B$17,0))))))))))))))))</f>
        <v>0</v>
      </c>
      <c r="B420" s="10" t="str">
        <f t="shared" si="13"/>
        <v>0</v>
      </c>
      <c r="C420" s="55"/>
      <c r="D420" s="39"/>
      <c r="E420" s="39"/>
      <c r="F420" s="39"/>
      <c r="G420" s="39"/>
      <c r="H420" s="8">
        <f t="shared" si="14"/>
        <v>0</v>
      </c>
      <c r="I420" s="39"/>
    </row>
    <row r="421" spans="1:9" x14ac:dyDescent="0.35">
      <c r="A421" s="2">
        <f>IF(D421=List!$A$2,List!$B$2,IF(D421=List!$A$3,List!$B$3,IF(D421=List!$A$4,List!$B$4,IF(D421=List!$A$5,List!$B$5,IF(D421=List!$A$6,List!$B$6,IF(D421=List!$A$7,List!$B$7,IF(D421=List!$A$8,List!$B$8,IF(D421=List!$A$9,List!$B$9,IF(D421=List!$A$10,List!$B$10,IF(D421=List!$A$11,List!$B$11,IF(D421=List!$A$12,List!$B$12,IF(D421=List!$A$13,List!$B$13,IF(D421=List!$A$14,List!$B$14,IF(D421=List!$A$15,List!$B$15,IF(D421=List!$A$16,List!$B$16,IF(D421=List!$A$17,List!$B$17,0))))))))))))))))</f>
        <v>0</v>
      </c>
      <c r="B421" s="10" t="str">
        <f t="shared" si="13"/>
        <v>0</v>
      </c>
      <c r="C421" s="55"/>
      <c r="D421" s="39"/>
      <c r="E421" s="39"/>
      <c r="F421" s="39"/>
      <c r="G421" s="39"/>
      <c r="H421" s="8">
        <f t="shared" si="14"/>
        <v>0</v>
      </c>
      <c r="I421" s="39"/>
    </row>
    <row r="422" spans="1:9" x14ac:dyDescent="0.35">
      <c r="A422" s="2">
        <f>IF(D422=List!$A$2,List!$B$2,IF(D422=List!$A$3,List!$B$3,IF(D422=List!$A$4,List!$B$4,IF(D422=List!$A$5,List!$B$5,IF(D422=List!$A$6,List!$B$6,IF(D422=List!$A$7,List!$B$7,IF(D422=List!$A$8,List!$B$8,IF(D422=List!$A$9,List!$B$9,IF(D422=List!$A$10,List!$B$10,IF(D422=List!$A$11,List!$B$11,IF(D422=List!$A$12,List!$B$12,IF(D422=List!$A$13,List!$B$13,IF(D422=List!$A$14,List!$B$14,IF(D422=List!$A$15,List!$B$15,IF(D422=List!$A$16,List!$B$16,IF(D422=List!$A$17,List!$B$17,0))))))))))))))))</f>
        <v>0</v>
      </c>
      <c r="B422" s="10" t="str">
        <f t="shared" si="13"/>
        <v>0</v>
      </c>
      <c r="C422" s="55"/>
      <c r="D422" s="39"/>
      <c r="E422" s="39"/>
      <c r="F422" s="39"/>
      <c r="G422" s="39"/>
      <c r="H422" s="8">
        <f t="shared" si="14"/>
        <v>0</v>
      </c>
      <c r="I422" s="39"/>
    </row>
    <row r="423" spans="1:9" x14ac:dyDescent="0.35">
      <c r="A423" s="2">
        <f>IF(D423=List!$A$2,List!$B$2,IF(D423=List!$A$3,List!$B$3,IF(D423=List!$A$4,List!$B$4,IF(D423=List!$A$5,List!$B$5,IF(D423=List!$A$6,List!$B$6,IF(D423=List!$A$7,List!$B$7,IF(D423=List!$A$8,List!$B$8,IF(D423=List!$A$9,List!$B$9,IF(D423=List!$A$10,List!$B$10,IF(D423=List!$A$11,List!$B$11,IF(D423=List!$A$12,List!$B$12,IF(D423=List!$A$13,List!$B$13,IF(D423=List!$A$14,List!$B$14,IF(D423=List!$A$15,List!$B$15,IF(D423=List!$A$16,List!$B$16,IF(D423=List!$A$17,List!$B$17,0))))))))))))))))</f>
        <v>0</v>
      </c>
      <c r="B423" s="10" t="str">
        <f t="shared" si="13"/>
        <v>0</v>
      </c>
      <c r="C423" s="55"/>
      <c r="D423" s="39"/>
      <c r="E423" s="39"/>
      <c r="F423" s="39"/>
      <c r="G423" s="39"/>
      <c r="H423" s="8">
        <f t="shared" si="14"/>
        <v>0</v>
      </c>
      <c r="I423" s="39"/>
    </row>
    <row r="424" spans="1:9" x14ac:dyDescent="0.35">
      <c r="A424" s="2">
        <f>IF(D424=List!$A$2,List!$B$2,IF(D424=List!$A$3,List!$B$3,IF(D424=List!$A$4,List!$B$4,IF(D424=List!$A$5,List!$B$5,IF(D424=List!$A$6,List!$B$6,IF(D424=List!$A$7,List!$B$7,IF(D424=List!$A$8,List!$B$8,IF(D424=List!$A$9,List!$B$9,IF(D424=List!$A$10,List!$B$10,IF(D424=List!$A$11,List!$B$11,IF(D424=List!$A$12,List!$B$12,IF(D424=List!$A$13,List!$B$13,IF(D424=List!$A$14,List!$B$14,IF(D424=List!$A$15,List!$B$15,IF(D424=List!$A$16,List!$B$16,IF(D424=List!$A$17,List!$B$17,0))))))))))))))))</f>
        <v>0</v>
      </c>
      <c r="B424" s="10" t="str">
        <f t="shared" si="13"/>
        <v>0</v>
      </c>
      <c r="C424" s="55"/>
      <c r="D424" s="39"/>
      <c r="E424" s="39"/>
      <c r="F424" s="39"/>
      <c r="G424" s="39"/>
      <c r="H424" s="8">
        <f t="shared" si="14"/>
        <v>0</v>
      </c>
      <c r="I424" s="39"/>
    </row>
    <row r="425" spans="1:9" x14ac:dyDescent="0.35">
      <c r="A425" s="2">
        <f>IF(D425=List!$A$2,List!$B$2,IF(D425=List!$A$3,List!$B$3,IF(D425=List!$A$4,List!$B$4,IF(D425=List!$A$5,List!$B$5,IF(D425=List!$A$6,List!$B$6,IF(D425=List!$A$7,List!$B$7,IF(D425=List!$A$8,List!$B$8,IF(D425=List!$A$9,List!$B$9,IF(D425=List!$A$10,List!$B$10,IF(D425=List!$A$11,List!$B$11,IF(D425=List!$A$12,List!$B$12,IF(D425=List!$A$13,List!$B$13,IF(D425=List!$A$14,List!$B$14,IF(D425=List!$A$15,List!$B$15,IF(D425=List!$A$16,List!$B$16,IF(D425=List!$A$17,List!$B$17,0))))))))))))))))</f>
        <v>0</v>
      </c>
      <c r="B425" s="10" t="str">
        <f t="shared" si="13"/>
        <v>0</v>
      </c>
      <c r="C425" s="55"/>
      <c r="D425" s="39"/>
      <c r="E425" s="39"/>
      <c r="F425" s="39"/>
      <c r="G425" s="39"/>
      <c r="H425" s="8">
        <f t="shared" si="14"/>
        <v>0</v>
      </c>
      <c r="I425" s="39"/>
    </row>
    <row r="426" spans="1:9" x14ac:dyDescent="0.35">
      <c r="A426" s="2">
        <f>IF(D426=List!$A$2,List!$B$2,IF(D426=List!$A$3,List!$B$3,IF(D426=List!$A$4,List!$B$4,IF(D426=List!$A$5,List!$B$5,IF(D426=List!$A$6,List!$B$6,IF(D426=List!$A$7,List!$B$7,IF(D426=List!$A$8,List!$B$8,IF(D426=List!$A$9,List!$B$9,IF(D426=List!$A$10,List!$B$10,IF(D426=List!$A$11,List!$B$11,IF(D426=List!$A$12,List!$B$12,IF(D426=List!$A$13,List!$B$13,IF(D426=List!$A$14,List!$B$14,IF(D426=List!$A$15,List!$B$15,IF(D426=List!$A$16,List!$B$16,IF(D426=List!$A$17,List!$B$17,0))))))))))))))))</f>
        <v>0</v>
      </c>
      <c r="B426" s="10" t="str">
        <f t="shared" si="13"/>
        <v>0</v>
      </c>
      <c r="C426" s="55"/>
      <c r="D426" s="39"/>
      <c r="E426" s="39"/>
      <c r="F426" s="39"/>
      <c r="G426" s="39"/>
      <c r="H426" s="8">
        <f t="shared" si="14"/>
        <v>0</v>
      </c>
      <c r="I426" s="39"/>
    </row>
    <row r="427" spans="1:9" x14ac:dyDescent="0.35">
      <c r="A427" s="2">
        <f>IF(D427=List!$A$2,List!$B$2,IF(D427=List!$A$3,List!$B$3,IF(D427=List!$A$4,List!$B$4,IF(D427=List!$A$5,List!$B$5,IF(D427=List!$A$6,List!$B$6,IF(D427=List!$A$7,List!$B$7,IF(D427=List!$A$8,List!$B$8,IF(D427=List!$A$9,List!$B$9,IF(D427=List!$A$10,List!$B$10,IF(D427=List!$A$11,List!$B$11,IF(D427=List!$A$12,List!$B$12,IF(D427=List!$A$13,List!$B$13,IF(D427=List!$A$14,List!$B$14,IF(D427=List!$A$15,List!$B$15,IF(D427=List!$A$16,List!$B$16,IF(D427=List!$A$17,List!$B$17,0))))))))))))))))</f>
        <v>0</v>
      </c>
      <c r="B427" s="10" t="str">
        <f t="shared" si="13"/>
        <v>0</v>
      </c>
      <c r="C427" s="55"/>
      <c r="D427" s="39"/>
      <c r="E427" s="39"/>
      <c r="F427" s="39"/>
      <c r="G427" s="39"/>
      <c r="H427" s="8">
        <f t="shared" si="14"/>
        <v>0</v>
      </c>
      <c r="I427" s="39"/>
    </row>
    <row r="428" spans="1:9" x14ac:dyDescent="0.35">
      <c r="A428" s="2">
        <f>IF(D428=List!$A$2,List!$B$2,IF(D428=List!$A$3,List!$B$3,IF(D428=List!$A$4,List!$B$4,IF(D428=List!$A$5,List!$B$5,IF(D428=List!$A$6,List!$B$6,IF(D428=List!$A$7,List!$B$7,IF(D428=List!$A$8,List!$B$8,IF(D428=List!$A$9,List!$B$9,IF(D428=List!$A$10,List!$B$10,IF(D428=List!$A$11,List!$B$11,IF(D428=List!$A$12,List!$B$12,IF(D428=List!$A$13,List!$B$13,IF(D428=List!$A$14,List!$B$14,IF(D428=List!$A$15,List!$B$15,IF(D428=List!$A$16,List!$B$16,IF(D428=List!$A$17,List!$B$17,0))))))))))))))))</f>
        <v>0</v>
      </c>
      <c r="B428" s="10" t="str">
        <f t="shared" si="13"/>
        <v>0</v>
      </c>
      <c r="C428" s="55"/>
      <c r="D428" s="39"/>
      <c r="E428" s="39"/>
      <c r="F428" s="39"/>
      <c r="G428" s="39"/>
      <c r="H428" s="8">
        <f t="shared" si="14"/>
        <v>0</v>
      </c>
      <c r="I428" s="39"/>
    </row>
    <row r="429" spans="1:9" x14ac:dyDescent="0.35">
      <c r="A429" s="2">
        <f>IF(D429=List!$A$2,List!$B$2,IF(D429=List!$A$3,List!$B$3,IF(D429=List!$A$4,List!$B$4,IF(D429=List!$A$5,List!$B$5,IF(D429=List!$A$6,List!$B$6,IF(D429=List!$A$7,List!$B$7,IF(D429=List!$A$8,List!$B$8,IF(D429=List!$A$9,List!$B$9,IF(D429=List!$A$10,List!$B$10,IF(D429=List!$A$11,List!$B$11,IF(D429=List!$A$12,List!$B$12,IF(D429=List!$A$13,List!$B$13,IF(D429=List!$A$14,List!$B$14,IF(D429=List!$A$15,List!$B$15,IF(D429=List!$A$16,List!$B$16,IF(D429=List!$A$17,List!$B$17,0))))))))))))))))</f>
        <v>0</v>
      </c>
      <c r="B429" s="10" t="str">
        <f t="shared" si="13"/>
        <v>0</v>
      </c>
      <c r="C429" s="55"/>
      <c r="D429" s="39"/>
      <c r="E429" s="39"/>
      <c r="F429" s="39"/>
      <c r="G429" s="39"/>
      <c r="H429" s="8">
        <f t="shared" si="14"/>
        <v>0</v>
      </c>
      <c r="I429" s="39"/>
    </row>
    <row r="430" spans="1:9" x14ac:dyDescent="0.35">
      <c r="A430" s="2">
        <f>IF(D430=List!$A$2,List!$B$2,IF(D430=List!$A$3,List!$B$3,IF(D430=List!$A$4,List!$B$4,IF(D430=List!$A$5,List!$B$5,IF(D430=List!$A$6,List!$B$6,IF(D430=List!$A$7,List!$B$7,IF(D430=List!$A$8,List!$B$8,IF(D430=List!$A$9,List!$B$9,IF(D430=List!$A$10,List!$B$10,IF(D430=List!$A$11,List!$B$11,IF(D430=List!$A$12,List!$B$12,IF(D430=List!$A$13,List!$B$13,IF(D430=List!$A$14,List!$B$14,IF(D430=List!$A$15,List!$B$15,IF(D430=List!$A$16,List!$B$16,IF(D430=List!$A$17,List!$B$17,0))))))))))))))))</f>
        <v>0</v>
      </c>
      <c r="B430" s="10" t="str">
        <f t="shared" si="13"/>
        <v>0</v>
      </c>
      <c r="C430" s="55"/>
      <c r="D430" s="39"/>
      <c r="E430" s="39"/>
      <c r="F430" s="39"/>
      <c r="G430" s="39"/>
      <c r="H430" s="8">
        <f t="shared" si="14"/>
        <v>0</v>
      </c>
      <c r="I430" s="39"/>
    </row>
    <row r="431" spans="1:9" x14ac:dyDescent="0.35">
      <c r="A431" s="2">
        <f>IF(D431=List!$A$2,List!$B$2,IF(D431=List!$A$3,List!$B$3,IF(D431=List!$A$4,List!$B$4,IF(D431=List!$A$5,List!$B$5,IF(D431=List!$A$6,List!$B$6,IF(D431=List!$A$7,List!$B$7,IF(D431=List!$A$8,List!$B$8,IF(D431=List!$A$9,List!$B$9,IF(D431=List!$A$10,List!$B$10,IF(D431=List!$A$11,List!$B$11,IF(D431=List!$A$12,List!$B$12,IF(D431=List!$A$13,List!$B$13,IF(D431=List!$A$14,List!$B$14,IF(D431=List!$A$15,List!$B$15,IF(D431=List!$A$16,List!$B$16,IF(D431=List!$A$17,List!$B$17,0))))))))))))))))</f>
        <v>0</v>
      </c>
      <c r="B431" s="10" t="str">
        <f t="shared" si="13"/>
        <v>0</v>
      </c>
      <c r="C431" s="55"/>
      <c r="D431" s="39"/>
      <c r="E431" s="39"/>
      <c r="F431" s="39"/>
      <c r="G431" s="39"/>
      <c r="H431" s="8">
        <f t="shared" si="14"/>
        <v>0</v>
      </c>
      <c r="I431" s="39"/>
    </row>
    <row r="432" spans="1:9" x14ac:dyDescent="0.35">
      <c r="A432" s="2">
        <f>IF(D432=List!$A$2,List!$B$2,IF(D432=List!$A$3,List!$B$3,IF(D432=List!$A$4,List!$B$4,IF(D432=List!$A$5,List!$B$5,IF(D432=List!$A$6,List!$B$6,IF(D432=List!$A$7,List!$B$7,IF(D432=List!$A$8,List!$B$8,IF(D432=List!$A$9,List!$B$9,IF(D432=List!$A$10,List!$B$10,IF(D432=List!$A$11,List!$B$11,IF(D432=List!$A$12,List!$B$12,IF(D432=List!$A$13,List!$B$13,IF(D432=List!$A$14,List!$B$14,IF(D432=List!$A$15,List!$B$15,IF(D432=List!$A$16,List!$B$16,IF(D432=List!$A$17,List!$B$17,0))))))))))))))))</f>
        <v>0</v>
      </c>
      <c r="B432" s="10" t="str">
        <f t="shared" si="13"/>
        <v>0</v>
      </c>
      <c r="C432" s="55"/>
      <c r="D432" s="39"/>
      <c r="E432" s="39"/>
      <c r="F432" s="39"/>
      <c r="G432" s="39"/>
      <c r="H432" s="8">
        <f t="shared" si="14"/>
        <v>0</v>
      </c>
      <c r="I432" s="39"/>
    </row>
    <row r="433" spans="1:9" x14ac:dyDescent="0.35">
      <c r="A433" s="2">
        <f>IF(D433=List!$A$2,List!$B$2,IF(D433=List!$A$3,List!$B$3,IF(D433=List!$A$4,List!$B$4,IF(D433=List!$A$5,List!$B$5,IF(D433=List!$A$6,List!$B$6,IF(D433=List!$A$7,List!$B$7,IF(D433=List!$A$8,List!$B$8,IF(D433=List!$A$9,List!$B$9,IF(D433=List!$A$10,List!$B$10,IF(D433=List!$A$11,List!$B$11,IF(D433=List!$A$12,List!$B$12,IF(D433=List!$A$13,List!$B$13,IF(D433=List!$A$14,List!$B$14,IF(D433=List!$A$15,List!$B$15,IF(D433=List!$A$16,List!$B$16,IF(D433=List!$A$17,List!$B$17,0))))))))))))))))</f>
        <v>0</v>
      </c>
      <c r="B433" s="10" t="str">
        <f t="shared" si="13"/>
        <v>0</v>
      </c>
      <c r="C433" s="55"/>
      <c r="D433" s="39"/>
      <c r="E433" s="39"/>
      <c r="F433" s="39"/>
      <c r="G433" s="39"/>
      <c r="H433" s="8">
        <f t="shared" si="14"/>
        <v>0</v>
      </c>
      <c r="I433" s="39"/>
    </row>
    <row r="434" spans="1:9" x14ac:dyDescent="0.35">
      <c r="A434" s="2">
        <f>IF(D434=List!$A$2,List!$B$2,IF(D434=List!$A$3,List!$B$3,IF(D434=List!$A$4,List!$B$4,IF(D434=List!$A$5,List!$B$5,IF(D434=List!$A$6,List!$B$6,IF(D434=List!$A$7,List!$B$7,IF(D434=List!$A$8,List!$B$8,IF(D434=List!$A$9,List!$B$9,IF(D434=List!$A$10,List!$B$10,IF(D434=List!$A$11,List!$B$11,IF(D434=List!$A$12,List!$B$12,IF(D434=List!$A$13,List!$B$13,IF(D434=List!$A$14,List!$B$14,IF(D434=List!$A$15,List!$B$15,IF(D434=List!$A$16,List!$B$16,IF(D434=List!$A$17,List!$B$17,0))))))))))))))))</f>
        <v>0</v>
      </c>
      <c r="B434" s="10" t="str">
        <f t="shared" si="13"/>
        <v>0</v>
      </c>
      <c r="C434" s="55"/>
      <c r="D434" s="39"/>
      <c r="E434" s="39"/>
      <c r="F434" s="39"/>
      <c r="G434" s="39"/>
      <c r="H434" s="8">
        <f t="shared" si="14"/>
        <v>0</v>
      </c>
      <c r="I434" s="39"/>
    </row>
    <row r="435" spans="1:9" x14ac:dyDescent="0.35">
      <c r="A435" s="2">
        <f>IF(D435=List!$A$2,List!$B$2,IF(D435=List!$A$3,List!$B$3,IF(D435=List!$A$4,List!$B$4,IF(D435=List!$A$5,List!$B$5,IF(D435=List!$A$6,List!$B$6,IF(D435=List!$A$7,List!$B$7,IF(D435=List!$A$8,List!$B$8,IF(D435=List!$A$9,List!$B$9,IF(D435=List!$A$10,List!$B$10,IF(D435=List!$A$11,List!$B$11,IF(D435=List!$A$12,List!$B$12,IF(D435=List!$A$13,List!$B$13,IF(D435=List!$A$14,List!$B$14,IF(D435=List!$A$15,List!$B$15,IF(D435=List!$A$16,List!$B$16,IF(D435=List!$A$17,List!$B$17,0))))))))))))))))</f>
        <v>0</v>
      </c>
      <c r="B435" s="10" t="str">
        <f t="shared" si="13"/>
        <v>0</v>
      </c>
      <c r="C435" s="55"/>
      <c r="D435" s="39"/>
      <c r="E435" s="39"/>
      <c r="F435" s="39"/>
      <c r="G435" s="39"/>
      <c r="H435" s="8">
        <f t="shared" si="14"/>
        <v>0</v>
      </c>
      <c r="I435" s="39"/>
    </row>
    <row r="436" spans="1:9" x14ac:dyDescent="0.35">
      <c r="A436" s="2">
        <f>IF(D436=List!$A$2,List!$B$2,IF(D436=List!$A$3,List!$B$3,IF(D436=List!$A$4,List!$B$4,IF(D436=List!$A$5,List!$B$5,IF(D436=List!$A$6,List!$B$6,IF(D436=List!$A$7,List!$B$7,IF(D436=List!$A$8,List!$B$8,IF(D436=List!$A$9,List!$B$9,IF(D436=List!$A$10,List!$B$10,IF(D436=List!$A$11,List!$B$11,IF(D436=List!$A$12,List!$B$12,IF(D436=List!$A$13,List!$B$13,IF(D436=List!$A$14,List!$B$14,IF(D436=List!$A$15,List!$B$15,IF(D436=List!$A$16,List!$B$16,IF(D436=List!$A$17,List!$B$17,0))))))))))))))))</f>
        <v>0</v>
      </c>
      <c r="B436" s="10" t="str">
        <f t="shared" si="13"/>
        <v>0</v>
      </c>
      <c r="C436" s="55"/>
      <c r="D436" s="39"/>
      <c r="E436" s="39"/>
      <c r="F436" s="39"/>
      <c r="G436" s="39"/>
      <c r="H436" s="8">
        <f t="shared" si="14"/>
        <v>0</v>
      </c>
      <c r="I436" s="39"/>
    </row>
    <row r="437" spans="1:9" x14ac:dyDescent="0.35">
      <c r="A437" s="2">
        <f>IF(D437=List!$A$2,List!$B$2,IF(D437=List!$A$3,List!$B$3,IF(D437=List!$A$4,List!$B$4,IF(D437=List!$A$5,List!$B$5,IF(D437=List!$A$6,List!$B$6,IF(D437=List!$A$7,List!$B$7,IF(D437=List!$A$8,List!$B$8,IF(D437=List!$A$9,List!$B$9,IF(D437=List!$A$10,List!$B$10,IF(D437=List!$A$11,List!$B$11,IF(D437=List!$A$12,List!$B$12,IF(D437=List!$A$13,List!$B$13,IF(D437=List!$A$14,List!$B$14,IF(D437=List!$A$15,List!$B$15,IF(D437=List!$A$16,List!$B$16,IF(D437=List!$A$17,List!$B$17,0))))))))))))))))</f>
        <v>0</v>
      </c>
      <c r="B437" s="10" t="str">
        <f t="shared" si="13"/>
        <v>0</v>
      </c>
      <c r="C437" s="55"/>
      <c r="D437" s="39"/>
      <c r="E437" s="39"/>
      <c r="F437" s="39"/>
      <c r="G437" s="39"/>
      <c r="H437" s="8">
        <f t="shared" si="14"/>
        <v>0</v>
      </c>
      <c r="I437" s="39"/>
    </row>
    <row r="438" spans="1:9" x14ac:dyDescent="0.35">
      <c r="A438" s="2">
        <f>IF(D438=List!$A$2,List!$B$2,IF(D438=List!$A$3,List!$B$3,IF(D438=List!$A$4,List!$B$4,IF(D438=List!$A$5,List!$B$5,IF(D438=List!$A$6,List!$B$6,IF(D438=List!$A$7,List!$B$7,IF(D438=List!$A$8,List!$B$8,IF(D438=List!$A$9,List!$B$9,IF(D438=List!$A$10,List!$B$10,IF(D438=List!$A$11,List!$B$11,IF(D438=List!$A$12,List!$B$12,IF(D438=List!$A$13,List!$B$13,IF(D438=List!$A$14,List!$B$14,IF(D438=List!$A$15,List!$B$15,IF(D438=List!$A$16,List!$B$16,IF(D438=List!$A$17,List!$B$17,0))))))))))))))))</f>
        <v>0</v>
      </c>
      <c r="B438" s="10" t="str">
        <f t="shared" si="13"/>
        <v>0</v>
      </c>
      <c r="C438" s="55"/>
      <c r="D438" s="39"/>
      <c r="E438" s="39"/>
      <c r="F438" s="39"/>
      <c r="G438" s="39"/>
      <c r="H438" s="8">
        <f t="shared" si="14"/>
        <v>0</v>
      </c>
      <c r="I438" s="39"/>
    </row>
    <row r="439" spans="1:9" x14ac:dyDescent="0.35">
      <c r="A439" s="2">
        <f>IF(D439=List!$A$2,List!$B$2,IF(D439=List!$A$3,List!$B$3,IF(D439=List!$A$4,List!$B$4,IF(D439=List!$A$5,List!$B$5,IF(D439=List!$A$6,List!$B$6,IF(D439=List!$A$7,List!$B$7,IF(D439=List!$A$8,List!$B$8,IF(D439=List!$A$9,List!$B$9,IF(D439=List!$A$10,List!$B$10,IF(D439=List!$A$11,List!$B$11,IF(D439=List!$A$12,List!$B$12,IF(D439=List!$A$13,List!$B$13,IF(D439=List!$A$14,List!$B$14,IF(D439=List!$A$15,List!$B$15,IF(D439=List!$A$16,List!$B$16,IF(D439=List!$A$17,List!$B$17,0))))))))))))))))</f>
        <v>0</v>
      </c>
      <c r="B439" s="10" t="str">
        <f t="shared" si="13"/>
        <v>0</v>
      </c>
      <c r="C439" s="55"/>
      <c r="D439" s="39"/>
      <c r="E439" s="39"/>
      <c r="F439" s="39"/>
      <c r="G439" s="39"/>
      <c r="H439" s="8">
        <f t="shared" si="14"/>
        <v>0</v>
      </c>
      <c r="I439" s="39"/>
    </row>
    <row r="440" spans="1:9" x14ac:dyDescent="0.35">
      <c r="A440" s="2">
        <f>IF(D440=List!$A$2,List!$B$2,IF(D440=List!$A$3,List!$B$3,IF(D440=List!$A$4,List!$B$4,IF(D440=List!$A$5,List!$B$5,IF(D440=List!$A$6,List!$B$6,IF(D440=List!$A$7,List!$B$7,IF(D440=List!$A$8,List!$B$8,IF(D440=List!$A$9,List!$B$9,IF(D440=List!$A$10,List!$B$10,IF(D440=List!$A$11,List!$B$11,IF(D440=List!$A$12,List!$B$12,IF(D440=List!$A$13,List!$B$13,IF(D440=List!$A$14,List!$B$14,IF(D440=List!$A$15,List!$B$15,IF(D440=List!$A$16,List!$B$16,IF(D440=List!$A$17,List!$B$17,0))))))))))))))))</f>
        <v>0</v>
      </c>
      <c r="B440" s="10" t="str">
        <f t="shared" si="13"/>
        <v>0</v>
      </c>
      <c r="C440" s="55"/>
      <c r="D440" s="39"/>
      <c r="E440" s="39"/>
      <c r="F440" s="39"/>
      <c r="G440" s="39"/>
      <c r="H440" s="8">
        <f t="shared" si="14"/>
        <v>0</v>
      </c>
      <c r="I440" s="39"/>
    </row>
    <row r="441" spans="1:9" x14ac:dyDescent="0.35">
      <c r="A441" s="2">
        <f>IF(D441=List!$A$2,List!$B$2,IF(D441=List!$A$3,List!$B$3,IF(D441=List!$A$4,List!$B$4,IF(D441=List!$A$5,List!$B$5,IF(D441=List!$A$6,List!$B$6,IF(D441=List!$A$7,List!$B$7,IF(D441=List!$A$8,List!$B$8,IF(D441=List!$A$9,List!$B$9,IF(D441=List!$A$10,List!$B$10,IF(D441=List!$A$11,List!$B$11,IF(D441=List!$A$12,List!$B$12,IF(D441=List!$A$13,List!$B$13,IF(D441=List!$A$14,List!$B$14,IF(D441=List!$A$15,List!$B$15,IF(D441=List!$A$16,List!$B$16,IF(D441=List!$A$17,List!$B$17,0))))))))))))))))</f>
        <v>0</v>
      </c>
      <c r="B441" s="10" t="str">
        <f t="shared" si="13"/>
        <v>0</v>
      </c>
      <c r="C441" s="55"/>
      <c r="D441" s="39"/>
      <c r="E441" s="39"/>
      <c r="F441" s="39"/>
      <c r="G441" s="39"/>
      <c r="H441" s="8">
        <f t="shared" si="14"/>
        <v>0</v>
      </c>
      <c r="I441" s="39"/>
    </row>
    <row r="442" spans="1:9" x14ac:dyDescent="0.35">
      <c r="A442" s="2">
        <f>IF(D442=List!$A$2,List!$B$2,IF(D442=List!$A$3,List!$B$3,IF(D442=List!$A$4,List!$B$4,IF(D442=List!$A$5,List!$B$5,IF(D442=List!$A$6,List!$B$6,IF(D442=List!$A$7,List!$B$7,IF(D442=List!$A$8,List!$B$8,IF(D442=List!$A$9,List!$B$9,IF(D442=List!$A$10,List!$B$10,IF(D442=List!$A$11,List!$B$11,IF(D442=List!$A$12,List!$B$12,IF(D442=List!$A$13,List!$B$13,IF(D442=List!$A$14,List!$B$14,IF(D442=List!$A$15,List!$B$15,IF(D442=List!$A$16,List!$B$16,IF(D442=List!$A$17,List!$B$17,0))))))))))))))))</f>
        <v>0</v>
      </c>
      <c r="B442" s="10" t="str">
        <f t="shared" si="13"/>
        <v>0</v>
      </c>
      <c r="C442" s="55"/>
      <c r="D442" s="39"/>
      <c r="E442" s="39"/>
      <c r="F442" s="39"/>
      <c r="G442" s="39"/>
      <c r="H442" s="8">
        <f t="shared" si="14"/>
        <v>0</v>
      </c>
      <c r="I442" s="39"/>
    </row>
    <row r="443" spans="1:9" x14ac:dyDescent="0.35">
      <c r="A443" s="2">
        <f>IF(D443=List!$A$2,List!$B$2,IF(D443=List!$A$3,List!$B$3,IF(D443=List!$A$4,List!$B$4,IF(D443=List!$A$5,List!$B$5,IF(D443=List!$A$6,List!$B$6,IF(D443=List!$A$7,List!$B$7,IF(D443=List!$A$8,List!$B$8,IF(D443=List!$A$9,List!$B$9,IF(D443=List!$A$10,List!$B$10,IF(D443=List!$A$11,List!$B$11,IF(D443=List!$A$12,List!$B$12,IF(D443=List!$A$13,List!$B$13,IF(D443=List!$A$14,List!$B$14,IF(D443=List!$A$15,List!$B$15,IF(D443=List!$A$16,List!$B$16,IF(D443=List!$A$17,List!$B$17,0))))))))))))))))</f>
        <v>0</v>
      </c>
      <c r="B443" s="10" t="str">
        <f t="shared" si="13"/>
        <v>0</v>
      </c>
      <c r="C443" s="55"/>
      <c r="D443" s="39"/>
      <c r="E443" s="39"/>
      <c r="F443" s="39"/>
      <c r="G443" s="39"/>
      <c r="H443" s="8">
        <f t="shared" si="14"/>
        <v>0</v>
      </c>
      <c r="I443" s="39"/>
    </row>
    <row r="444" spans="1:9" x14ac:dyDescent="0.35">
      <c r="A444" s="2">
        <f>IF(D444=List!$A$2,List!$B$2,IF(D444=List!$A$3,List!$B$3,IF(D444=List!$A$4,List!$B$4,IF(D444=List!$A$5,List!$B$5,IF(D444=List!$A$6,List!$B$6,IF(D444=List!$A$7,List!$B$7,IF(D444=List!$A$8,List!$B$8,IF(D444=List!$A$9,List!$B$9,IF(D444=List!$A$10,List!$B$10,IF(D444=List!$A$11,List!$B$11,IF(D444=List!$A$12,List!$B$12,IF(D444=List!$A$13,List!$B$13,IF(D444=List!$A$14,List!$B$14,IF(D444=List!$A$15,List!$B$15,IF(D444=List!$A$16,List!$B$16,IF(D444=List!$A$17,List!$B$17,0))))))))))))))))</f>
        <v>0</v>
      </c>
      <c r="B444" s="10" t="str">
        <f t="shared" si="13"/>
        <v>0</v>
      </c>
      <c r="C444" s="55"/>
      <c r="D444" s="39"/>
      <c r="E444" s="39"/>
      <c r="F444" s="39"/>
      <c r="G444" s="39"/>
      <c r="H444" s="8">
        <f t="shared" si="14"/>
        <v>0</v>
      </c>
      <c r="I444" s="39"/>
    </row>
    <row r="445" spans="1:9" x14ac:dyDescent="0.35">
      <c r="A445" s="2">
        <f>IF(D445=List!$A$2,List!$B$2,IF(D445=List!$A$3,List!$B$3,IF(D445=List!$A$4,List!$B$4,IF(D445=List!$A$5,List!$B$5,IF(D445=List!$A$6,List!$B$6,IF(D445=List!$A$7,List!$B$7,IF(D445=List!$A$8,List!$B$8,IF(D445=List!$A$9,List!$B$9,IF(D445=List!$A$10,List!$B$10,IF(D445=List!$A$11,List!$B$11,IF(D445=List!$A$12,List!$B$12,IF(D445=List!$A$13,List!$B$13,IF(D445=List!$A$14,List!$B$14,IF(D445=List!$A$15,List!$B$15,IF(D445=List!$A$16,List!$B$16,IF(D445=List!$A$17,List!$B$17,0))))))))))))))))</f>
        <v>0</v>
      </c>
      <c r="B445" s="10" t="str">
        <f t="shared" si="13"/>
        <v>0</v>
      </c>
      <c r="C445" s="55"/>
      <c r="D445" s="39"/>
      <c r="E445" s="39"/>
      <c r="F445" s="39"/>
      <c r="G445" s="39"/>
      <c r="H445" s="8">
        <f t="shared" si="14"/>
        <v>0</v>
      </c>
      <c r="I445" s="39"/>
    </row>
    <row r="446" spans="1:9" x14ac:dyDescent="0.35">
      <c r="A446" s="2">
        <f>IF(D446=List!$A$2,List!$B$2,IF(D446=List!$A$3,List!$B$3,IF(D446=List!$A$4,List!$B$4,IF(D446=List!$A$5,List!$B$5,IF(D446=List!$A$6,List!$B$6,IF(D446=List!$A$7,List!$B$7,IF(D446=List!$A$8,List!$B$8,IF(D446=List!$A$9,List!$B$9,IF(D446=List!$A$10,List!$B$10,IF(D446=List!$A$11,List!$B$11,IF(D446=List!$A$12,List!$B$12,IF(D446=List!$A$13,List!$B$13,IF(D446=List!$A$14,List!$B$14,IF(D446=List!$A$15,List!$B$15,IF(D446=List!$A$16,List!$B$16,IF(D446=List!$A$17,List!$B$17,0))))))))))))))))</f>
        <v>0</v>
      </c>
      <c r="B446" s="10" t="str">
        <f t="shared" si="13"/>
        <v>0</v>
      </c>
      <c r="C446" s="55"/>
      <c r="D446" s="39"/>
      <c r="E446" s="39"/>
      <c r="F446" s="39"/>
      <c r="G446" s="39"/>
      <c r="H446" s="8">
        <f t="shared" si="14"/>
        <v>0</v>
      </c>
      <c r="I446" s="39"/>
    </row>
    <row r="447" spans="1:9" x14ac:dyDescent="0.35">
      <c r="A447" s="2">
        <f>IF(D447=List!$A$2,List!$B$2,IF(D447=List!$A$3,List!$B$3,IF(D447=List!$A$4,List!$B$4,IF(D447=List!$A$5,List!$B$5,IF(D447=List!$A$6,List!$B$6,IF(D447=List!$A$7,List!$B$7,IF(D447=List!$A$8,List!$B$8,IF(D447=List!$A$9,List!$B$9,IF(D447=List!$A$10,List!$B$10,IF(D447=List!$A$11,List!$B$11,IF(D447=List!$A$12,List!$B$12,IF(D447=List!$A$13,List!$B$13,IF(D447=List!$A$14,List!$B$14,IF(D447=List!$A$15,List!$B$15,IF(D447=List!$A$16,List!$B$16,IF(D447=List!$A$17,List!$B$17,0))))))))))))))))</f>
        <v>0</v>
      </c>
      <c r="B447" s="10" t="str">
        <f t="shared" si="13"/>
        <v>0</v>
      </c>
      <c r="C447" s="55"/>
      <c r="D447" s="39"/>
      <c r="E447" s="39"/>
      <c r="F447" s="39"/>
      <c r="G447" s="39"/>
      <c r="H447" s="8">
        <f t="shared" si="14"/>
        <v>0</v>
      </c>
      <c r="I447" s="39"/>
    </row>
    <row r="448" spans="1:9" x14ac:dyDescent="0.35">
      <c r="A448" s="2">
        <f>IF(D448=List!$A$2,List!$B$2,IF(D448=List!$A$3,List!$B$3,IF(D448=List!$A$4,List!$B$4,IF(D448=List!$A$5,List!$B$5,IF(D448=List!$A$6,List!$B$6,IF(D448=List!$A$7,List!$B$7,IF(D448=List!$A$8,List!$B$8,IF(D448=List!$A$9,List!$B$9,IF(D448=List!$A$10,List!$B$10,IF(D448=List!$A$11,List!$B$11,IF(D448=List!$A$12,List!$B$12,IF(D448=List!$A$13,List!$B$13,IF(D448=List!$A$14,List!$B$14,IF(D448=List!$A$15,List!$B$15,IF(D448=List!$A$16,List!$B$16,IF(D448=List!$A$17,List!$B$17,0))))))))))))))))</f>
        <v>0</v>
      </c>
      <c r="B448" s="10" t="str">
        <f t="shared" si="13"/>
        <v>0</v>
      </c>
      <c r="C448" s="55"/>
      <c r="D448" s="39"/>
      <c r="E448" s="39"/>
      <c r="F448" s="39"/>
      <c r="G448" s="39"/>
      <c r="H448" s="8">
        <f t="shared" si="14"/>
        <v>0</v>
      </c>
      <c r="I448" s="39"/>
    </row>
    <row r="449" spans="1:9" x14ac:dyDescent="0.35">
      <c r="A449" s="2">
        <f>IF(D449=List!$A$2,List!$B$2,IF(D449=List!$A$3,List!$B$3,IF(D449=List!$A$4,List!$B$4,IF(D449=List!$A$5,List!$B$5,IF(D449=List!$A$6,List!$B$6,IF(D449=List!$A$7,List!$B$7,IF(D449=List!$A$8,List!$B$8,IF(D449=List!$A$9,List!$B$9,IF(D449=List!$A$10,List!$B$10,IF(D449=List!$A$11,List!$B$11,IF(D449=List!$A$12,List!$B$12,IF(D449=List!$A$13,List!$B$13,IF(D449=List!$A$14,List!$B$14,IF(D449=List!$A$15,List!$B$15,IF(D449=List!$A$16,List!$B$16,IF(D449=List!$A$17,List!$B$17,0))))))))))))))))</f>
        <v>0</v>
      </c>
      <c r="B449" s="10" t="str">
        <f t="shared" si="13"/>
        <v>0</v>
      </c>
      <c r="C449" s="55"/>
      <c r="D449" s="39"/>
      <c r="E449" s="39"/>
      <c r="F449" s="39"/>
      <c r="G449" s="39"/>
      <c r="H449" s="8">
        <f t="shared" si="14"/>
        <v>0</v>
      </c>
      <c r="I449" s="39"/>
    </row>
    <row r="450" spans="1:9" x14ac:dyDescent="0.35">
      <c r="A450" s="2">
        <f>IF(D450=List!$A$2,List!$B$2,IF(D450=List!$A$3,List!$B$3,IF(D450=List!$A$4,List!$B$4,IF(D450=List!$A$5,List!$B$5,IF(D450=List!$A$6,List!$B$6,IF(D450=List!$A$7,List!$B$7,IF(D450=List!$A$8,List!$B$8,IF(D450=List!$A$9,List!$B$9,IF(D450=List!$A$10,List!$B$10,IF(D450=List!$A$11,List!$B$11,IF(D450=List!$A$12,List!$B$12,IF(D450=List!$A$13,List!$B$13,IF(D450=List!$A$14,List!$B$14,IF(D450=List!$A$15,List!$B$15,IF(D450=List!$A$16,List!$B$16,IF(D450=List!$A$17,List!$B$17,0))))))))))))))))</f>
        <v>0</v>
      </c>
      <c r="B450" s="10" t="str">
        <f t="shared" si="13"/>
        <v>0</v>
      </c>
      <c r="C450" s="55"/>
      <c r="D450" s="39"/>
      <c r="E450" s="39"/>
      <c r="F450" s="39"/>
      <c r="G450" s="39"/>
      <c r="H450" s="8">
        <f t="shared" si="14"/>
        <v>0</v>
      </c>
      <c r="I450" s="39"/>
    </row>
    <row r="451" spans="1:9" x14ac:dyDescent="0.35">
      <c r="A451" s="2">
        <f>IF(D451=List!$A$2,List!$B$2,IF(D451=List!$A$3,List!$B$3,IF(D451=List!$A$4,List!$B$4,IF(D451=List!$A$5,List!$B$5,IF(D451=List!$A$6,List!$B$6,IF(D451=List!$A$7,List!$B$7,IF(D451=List!$A$8,List!$B$8,IF(D451=List!$A$9,List!$B$9,IF(D451=List!$A$10,List!$B$10,IF(D451=List!$A$11,List!$B$11,IF(D451=List!$A$12,List!$B$12,IF(D451=List!$A$13,List!$B$13,IF(D451=List!$A$14,List!$B$14,IF(D451=List!$A$15,List!$B$15,IF(D451=List!$A$16,List!$B$16,IF(D451=List!$A$17,List!$B$17,0))))))))))))))))</f>
        <v>0</v>
      </c>
      <c r="B451" s="10" t="str">
        <f t="shared" si="13"/>
        <v>0</v>
      </c>
      <c r="C451" s="55"/>
      <c r="D451" s="39"/>
      <c r="E451" s="39"/>
      <c r="F451" s="39"/>
      <c r="G451" s="39"/>
      <c r="H451" s="8">
        <f t="shared" si="14"/>
        <v>0</v>
      </c>
      <c r="I451" s="39"/>
    </row>
    <row r="452" spans="1:9" x14ac:dyDescent="0.35">
      <c r="A452" s="2">
        <f>IF(D452=List!$A$2,List!$B$2,IF(D452=List!$A$3,List!$B$3,IF(D452=List!$A$4,List!$B$4,IF(D452=List!$A$5,List!$B$5,IF(D452=List!$A$6,List!$B$6,IF(D452=List!$A$7,List!$B$7,IF(D452=List!$A$8,List!$B$8,IF(D452=List!$A$9,List!$B$9,IF(D452=List!$A$10,List!$B$10,IF(D452=List!$A$11,List!$B$11,IF(D452=List!$A$12,List!$B$12,IF(D452=List!$A$13,List!$B$13,IF(D452=List!$A$14,List!$B$14,IF(D452=List!$A$15,List!$B$15,IF(D452=List!$A$16,List!$B$16,IF(D452=List!$A$17,List!$B$17,0))))))))))))))))</f>
        <v>0</v>
      </c>
      <c r="B452" s="10" t="str">
        <f t="shared" si="13"/>
        <v>0</v>
      </c>
      <c r="C452" s="55"/>
      <c r="D452" s="39"/>
      <c r="E452" s="39"/>
      <c r="F452" s="39"/>
      <c r="G452" s="39"/>
      <c r="H452" s="8">
        <f t="shared" si="14"/>
        <v>0</v>
      </c>
      <c r="I452" s="39"/>
    </row>
    <row r="453" spans="1:9" x14ac:dyDescent="0.35">
      <c r="A453" s="2">
        <f>IF(D453=List!$A$2,List!$B$2,IF(D453=List!$A$3,List!$B$3,IF(D453=List!$A$4,List!$B$4,IF(D453=List!$A$5,List!$B$5,IF(D453=List!$A$6,List!$B$6,IF(D453=List!$A$7,List!$B$7,IF(D453=List!$A$8,List!$B$8,IF(D453=List!$A$9,List!$B$9,IF(D453=List!$A$10,List!$B$10,IF(D453=List!$A$11,List!$B$11,IF(D453=List!$A$12,List!$B$12,IF(D453=List!$A$13,List!$B$13,IF(D453=List!$A$14,List!$B$14,IF(D453=List!$A$15,List!$B$15,IF(D453=List!$A$16,List!$B$16,IF(D453=List!$A$17,List!$B$17,0))))))))))))))))</f>
        <v>0</v>
      </c>
      <c r="B453" s="10" t="str">
        <f t="shared" si="13"/>
        <v>0</v>
      </c>
      <c r="C453" s="55"/>
      <c r="D453" s="39"/>
      <c r="E453" s="39"/>
      <c r="F453" s="39"/>
      <c r="G453" s="39"/>
      <c r="H453" s="8">
        <f t="shared" si="14"/>
        <v>0</v>
      </c>
      <c r="I453" s="39"/>
    </row>
    <row r="454" spans="1:9" x14ac:dyDescent="0.35">
      <c r="A454" s="2">
        <f>IF(D454=List!$A$2,List!$B$2,IF(D454=List!$A$3,List!$B$3,IF(D454=List!$A$4,List!$B$4,IF(D454=List!$A$5,List!$B$5,IF(D454=List!$A$6,List!$B$6,IF(D454=List!$A$7,List!$B$7,IF(D454=List!$A$8,List!$B$8,IF(D454=List!$A$9,List!$B$9,IF(D454=List!$A$10,List!$B$10,IF(D454=List!$A$11,List!$B$11,IF(D454=List!$A$12,List!$B$12,IF(D454=List!$A$13,List!$B$13,IF(D454=List!$A$14,List!$B$14,IF(D454=List!$A$15,List!$B$15,IF(D454=List!$A$16,List!$B$16,IF(D454=List!$A$17,List!$B$17,0))))))))))))))))</f>
        <v>0</v>
      </c>
      <c r="B454" s="10" t="str">
        <f t="shared" si="13"/>
        <v>0</v>
      </c>
      <c r="C454" s="55"/>
      <c r="D454" s="39"/>
      <c r="E454" s="39"/>
      <c r="F454" s="39"/>
      <c r="G454" s="39"/>
      <c r="H454" s="8">
        <f t="shared" si="14"/>
        <v>0</v>
      </c>
      <c r="I454" s="39"/>
    </row>
    <row r="455" spans="1:9" x14ac:dyDescent="0.35">
      <c r="A455" s="2">
        <f>IF(D455=List!$A$2,List!$B$2,IF(D455=List!$A$3,List!$B$3,IF(D455=List!$A$4,List!$B$4,IF(D455=List!$A$5,List!$B$5,IF(D455=List!$A$6,List!$B$6,IF(D455=List!$A$7,List!$B$7,IF(D455=List!$A$8,List!$B$8,IF(D455=List!$A$9,List!$B$9,IF(D455=List!$A$10,List!$B$10,IF(D455=List!$A$11,List!$B$11,IF(D455=List!$A$12,List!$B$12,IF(D455=List!$A$13,List!$B$13,IF(D455=List!$A$14,List!$B$14,IF(D455=List!$A$15,List!$B$15,IF(D455=List!$A$16,List!$B$16,IF(D455=List!$A$17,List!$B$17,0))))))))))))))))</f>
        <v>0</v>
      </c>
      <c r="B455" s="10" t="str">
        <f t="shared" si="13"/>
        <v>0</v>
      </c>
      <c r="C455" s="55"/>
      <c r="D455" s="39"/>
      <c r="E455" s="39"/>
      <c r="F455" s="39"/>
      <c r="G455" s="39"/>
      <c r="H455" s="8">
        <f t="shared" si="14"/>
        <v>0</v>
      </c>
      <c r="I455" s="39"/>
    </row>
    <row r="456" spans="1:9" x14ac:dyDescent="0.35">
      <c r="A456" s="2">
        <f>IF(D456=List!$A$2,List!$B$2,IF(D456=List!$A$3,List!$B$3,IF(D456=List!$A$4,List!$B$4,IF(D456=List!$A$5,List!$B$5,IF(D456=List!$A$6,List!$B$6,IF(D456=List!$A$7,List!$B$7,IF(D456=List!$A$8,List!$B$8,IF(D456=List!$A$9,List!$B$9,IF(D456=List!$A$10,List!$B$10,IF(D456=List!$A$11,List!$B$11,IF(D456=List!$A$12,List!$B$12,IF(D456=List!$A$13,List!$B$13,IF(D456=List!$A$14,List!$B$14,IF(D456=List!$A$15,List!$B$15,IF(D456=List!$A$16,List!$B$16,IF(D456=List!$A$17,List!$B$17,0))))))))))))))))</f>
        <v>0</v>
      </c>
      <c r="B456" s="10" t="str">
        <f t="shared" si="13"/>
        <v>0</v>
      </c>
      <c r="C456" s="55"/>
      <c r="D456" s="39"/>
      <c r="E456" s="39"/>
      <c r="F456" s="39"/>
      <c r="G456" s="39"/>
      <c r="H456" s="8">
        <f t="shared" si="14"/>
        <v>0</v>
      </c>
      <c r="I456" s="39"/>
    </row>
    <row r="457" spans="1:9" x14ac:dyDescent="0.35">
      <c r="A457" s="2">
        <f>IF(D457=List!$A$2,List!$B$2,IF(D457=List!$A$3,List!$B$3,IF(D457=List!$A$4,List!$B$4,IF(D457=List!$A$5,List!$B$5,IF(D457=List!$A$6,List!$B$6,IF(D457=List!$A$7,List!$B$7,IF(D457=List!$A$8,List!$B$8,IF(D457=List!$A$9,List!$B$9,IF(D457=List!$A$10,List!$B$10,IF(D457=List!$A$11,List!$B$11,IF(D457=List!$A$12,List!$B$12,IF(D457=List!$A$13,List!$B$13,IF(D457=List!$A$14,List!$B$14,IF(D457=List!$A$15,List!$B$15,IF(D457=List!$A$16,List!$B$16,IF(D457=List!$A$17,List!$B$17,0))))))))))))))))</f>
        <v>0</v>
      </c>
      <c r="B457" s="10" t="str">
        <f t="shared" ref="B457:B520" si="15">+CONCATENATE(C457,A457)</f>
        <v>0</v>
      </c>
      <c r="C457" s="55"/>
      <c r="D457" s="39"/>
      <c r="E457" s="39"/>
      <c r="F457" s="39"/>
      <c r="G457" s="39"/>
      <c r="H457" s="8">
        <f t="shared" ref="H457:H520" si="16">F457*E457</f>
        <v>0</v>
      </c>
      <c r="I457" s="39"/>
    </row>
    <row r="458" spans="1:9" x14ac:dyDescent="0.35">
      <c r="A458" s="2">
        <f>IF(D458=List!$A$2,List!$B$2,IF(D458=List!$A$3,List!$B$3,IF(D458=List!$A$4,List!$B$4,IF(D458=List!$A$5,List!$B$5,IF(D458=List!$A$6,List!$B$6,IF(D458=List!$A$7,List!$B$7,IF(D458=List!$A$8,List!$B$8,IF(D458=List!$A$9,List!$B$9,IF(D458=List!$A$10,List!$B$10,IF(D458=List!$A$11,List!$B$11,IF(D458=List!$A$12,List!$B$12,IF(D458=List!$A$13,List!$B$13,IF(D458=List!$A$14,List!$B$14,IF(D458=List!$A$15,List!$B$15,IF(D458=List!$A$16,List!$B$16,IF(D458=List!$A$17,List!$B$17,0))))))))))))))))</f>
        <v>0</v>
      </c>
      <c r="B458" s="10" t="str">
        <f t="shared" si="15"/>
        <v>0</v>
      </c>
      <c r="C458" s="55"/>
      <c r="D458" s="39"/>
      <c r="E458" s="39"/>
      <c r="F458" s="39"/>
      <c r="G458" s="39"/>
      <c r="H458" s="8">
        <f t="shared" si="16"/>
        <v>0</v>
      </c>
      <c r="I458" s="39"/>
    </row>
    <row r="459" spans="1:9" x14ac:dyDescent="0.35">
      <c r="A459" s="2">
        <f>IF(D459=List!$A$2,List!$B$2,IF(D459=List!$A$3,List!$B$3,IF(D459=List!$A$4,List!$B$4,IF(D459=List!$A$5,List!$B$5,IF(D459=List!$A$6,List!$B$6,IF(D459=List!$A$7,List!$B$7,IF(D459=List!$A$8,List!$B$8,IF(D459=List!$A$9,List!$B$9,IF(D459=List!$A$10,List!$B$10,IF(D459=List!$A$11,List!$B$11,IF(D459=List!$A$12,List!$B$12,IF(D459=List!$A$13,List!$B$13,IF(D459=List!$A$14,List!$B$14,IF(D459=List!$A$15,List!$B$15,IF(D459=List!$A$16,List!$B$16,IF(D459=List!$A$17,List!$B$17,0))))))))))))))))</f>
        <v>0</v>
      </c>
      <c r="B459" s="10" t="str">
        <f t="shared" si="15"/>
        <v>0</v>
      </c>
      <c r="C459" s="55"/>
      <c r="D459" s="39"/>
      <c r="E459" s="39"/>
      <c r="F459" s="39"/>
      <c r="G459" s="39"/>
      <c r="H459" s="8">
        <f t="shared" si="16"/>
        <v>0</v>
      </c>
      <c r="I459" s="39"/>
    </row>
    <row r="460" spans="1:9" x14ac:dyDescent="0.35">
      <c r="A460" s="2">
        <f>IF(D460=List!$A$2,List!$B$2,IF(D460=List!$A$3,List!$B$3,IF(D460=List!$A$4,List!$B$4,IF(D460=List!$A$5,List!$B$5,IF(D460=List!$A$6,List!$B$6,IF(D460=List!$A$7,List!$B$7,IF(D460=List!$A$8,List!$B$8,IF(D460=List!$A$9,List!$B$9,IF(D460=List!$A$10,List!$B$10,IF(D460=List!$A$11,List!$B$11,IF(D460=List!$A$12,List!$B$12,IF(D460=List!$A$13,List!$B$13,IF(D460=List!$A$14,List!$B$14,IF(D460=List!$A$15,List!$B$15,IF(D460=List!$A$16,List!$B$16,IF(D460=List!$A$17,List!$B$17,0))))))))))))))))</f>
        <v>0</v>
      </c>
      <c r="B460" s="10" t="str">
        <f t="shared" si="15"/>
        <v>0</v>
      </c>
      <c r="C460" s="55"/>
      <c r="D460" s="39"/>
      <c r="E460" s="39"/>
      <c r="F460" s="39"/>
      <c r="G460" s="39"/>
      <c r="H460" s="8">
        <f t="shared" si="16"/>
        <v>0</v>
      </c>
      <c r="I460" s="39"/>
    </row>
    <row r="461" spans="1:9" x14ac:dyDescent="0.35">
      <c r="A461" s="2">
        <f>IF(D461=List!$A$2,List!$B$2,IF(D461=List!$A$3,List!$B$3,IF(D461=List!$A$4,List!$B$4,IF(D461=List!$A$5,List!$B$5,IF(D461=List!$A$6,List!$B$6,IF(D461=List!$A$7,List!$B$7,IF(D461=List!$A$8,List!$B$8,IF(D461=List!$A$9,List!$B$9,IF(D461=List!$A$10,List!$B$10,IF(D461=List!$A$11,List!$B$11,IF(D461=List!$A$12,List!$B$12,IF(D461=List!$A$13,List!$B$13,IF(D461=List!$A$14,List!$B$14,IF(D461=List!$A$15,List!$B$15,IF(D461=List!$A$16,List!$B$16,IF(D461=List!$A$17,List!$B$17,0))))))))))))))))</f>
        <v>0</v>
      </c>
      <c r="B461" s="10" t="str">
        <f t="shared" si="15"/>
        <v>0</v>
      </c>
      <c r="C461" s="55"/>
      <c r="D461" s="39"/>
      <c r="E461" s="39"/>
      <c r="F461" s="39"/>
      <c r="G461" s="39"/>
      <c r="H461" s="8">
        <f t="shared" si="16"/>
        <v>0</v>
      </c>
      <c r="I461" s="39"/>
    </row>
    <row r="462" spans="1:9" x14ac:dyDescent="0.35">
      <c r="A462" s="2">
        <f>IF(D462=List!$A$2,List!$B$2,IF(D462=List!$A$3,List!$B$3,IF(D462=List!$A$4,List!$B$4,IF(D462=List!$A$5,List!$B$5,IF(D462=List!$A$6,List!$B$6,IF(D462=List!$A$7,List!$B$7,IF(D462=List!$A$8,List!$B$8,IF(D462=List!$A$9,List!$B$9,IF(D462=List!$A$10,List!$B$10,IF(D462=List!$A$11,List!$B$11,IF(D462=List!$A$12,List!$B$12,IF(D462=List!$A$13,List!$B$13,IF(D462=List!$A$14,List!$B$14,IF(D462=List!$A$15,List!$B$15,IF(D462=List!$A$16,List!$B$16,IF(D462=List!$A$17,List!$B$17,0))))))))))))))))</f>
        <v>0</v>
      </c>
      <c r="B462" s="10" t="str">
        <f t="shared" si="15"/>
        <v>0</v>
      </c>
      <c r="C462" s="55"/>
      <c r="D462" s="39"/>
      <c r="E462" s="39"/>
      <c r="F462" s="39"/>
      <c r="G462" s="39"/>
      <c r="H462" s="8">
        <f t="shared" si="16"/>
        <v>0</v>
      </c>
      <c r="I462" s="39"/>
    </row>
    <row r="463" spans="1:9" x14ac:dyDescent="0.35">
      <c r="A463" s="2">
        <f>IF(D463=List!$A$2,List!$B$2,IF(D463=List!$A$3,List!$B$3,IF(D463=List!$A$4,List!$B$4,IF(D463=List!$A$5,List!$B$5,IF(D463=List!$A$6,List!$B$6,IF(D463=List!$A$7,List!$B$7,IF(D463=List!$A$8,List!$B$8,IF(D463=List!$A$9,List!$B$9,IF(D463=List!$A$10,List!$B$10,IF(D463=List!$A$11,List!$B$11,IF(D463=List!$A$12,List!$B$12,IF(D463=List!$A$13,List!$B$13,IF(D463=List!$A$14,List!$B$14,IF(D463=List!$A$15,List!$B$15,IF(D463=List!$A$16,List!$B$16,IF(D463=List!$A$17,List!$B$17,0))))))))))))))))</f>
        <v>0</v>
      </c>
      <c r="B463" s="10" t="str">
        <f t="shared" si="15"/>
        <v>0</v>
      </c>
      <c r="C463" s="55"/>
      <c r="D463" s="39"/>
      <c r="E463" s="39"/>
      <c r="F463" s="39"/>
      <c r="G463" s="39"/>
      <c r="H463" s="8">
        <f t="shared" si="16"/>
        <v>0</v>
      </c>
      <c r="I463" s="39"/>
    </row>
    <row r="464" spans="1:9" x14ac:dyDescent="0.35">
      <c r="A464" s="2">
        <f>IF(D464=List!$A$2,List!$B$2,IF(D464=List!$A$3,List!$B$3,IF(D464=List!$A$4,List!$B$4,IF(D464=List!$A$5,List!$B$5,IF(D464=List!$A$6,List!$B$6,IF(D464=List!$A$7,List!$B$7,IF(D464=List!$A$8,List!$B$8,IF(D464=List!$A$9,List!$B$9,IF(D464=List!$A$10,List!$B$10,IF(D464=List!$A$11,List!$B$11,IF(D464=List!$A$12,List!$B$12,IF(D464=List!$A$13,List!$B$13,IF(D464=List!$A$14,List!$B$14,IF(D464=List!$A$15,List!$B$15,IF(D464=List!$A$16,List!$B$16,IF(D464=List!$A$17,List!$B$17,0))))))))))))))))</f>
        <v>0</v>
      </c>
      <c r="B464" s="10" t="str">
        <f t="shared" si="15"/>
        <v>0</v>
      </c>
      <c r="C464" s="55"/>
      <c r="D464" s="39"/>
      <c r="E464" s="39"/>
      <c r="F464" s="39"/>
      <c r="G464" s="39"/>
      <c r="H464" s="8">
        <f t="shared" si="16"/>
        <v>0</v>
      </c>
      <c r="I464" s="39"/>
    </row>
    <row r="465" spans="1:9" x14ac:dyDescent="0.35">
      <c r="A465" s="2">
        <f>IF(D465=List!$A$2,List!$B$2,IF(D465=List!$A$3,List!$B$3,IF(D465=List!$A$4,List!$B$4,IF(D465=List!$A$5,List!$B$5,IF(D465=List!$A$6,List!$B$6,IF(D465=List!$A$7,List!$B$7,IF(D465=List!$A$8,List!$B$8,IF(D465=List!$A$9,List!$B$9,IF(D465=List!$A$10,List!$B$10,IF(D465=List!$A$11,List!$B$11,IF(D465=List!$A$12,List!$B$12,IF(D465=List!$A$13,List!$B$13,IF(D465=List!$A$14,List!$B$14,IF(D465=List!$A$15,List!$B$15,IF(D465=List!$A$16,List!$B$16,IF(D465=List!$A$17,List!$B$17,0))))))))))))))))</f>
        <v>0</v>
      </c>
      <c r="B465" s="10" t="str">
        <f t="shared" si="15"/>
        <v>0</v>
      </c>
      <c r="C465" s="55"/>
      <c r="D465" s="39"/>
      <c r="E465" s="39"/>
      <c r="F465" s="39"/>
      <c r="G465" s="39"/>
      <c r="H465" s="8">
        <f t="shared" si="16"/>
        <v>0</v>
      </c>
      <c r="I465" s="39"/>
    </row>
    <row r="466" spans="1:9" x14ac:dyDescent="0.35">
      <c r="A466" s="2">
        <f>IF(D466=List!$A$2,List!$B$2,IF(D466=List!$A$3,List!$B$3,IF(D466=List!$A$4,List!$B$4,IF(D466=List!$A$5,List!$B$5,IF(D466=List!$A$6,List!$B$6,IF(D466=List!$A$7,List!$B$7,IF(D466=List!$A$8,List!$B$8,IF(D466=List!$A$9,List!$B$9,IF(D466=List!$A$10,List!$B$10,IF(D466=List!$A$11,List!$B$11,IF(D466=List!$A$12,List!$B$12,IF(D466=List!$A$13,List!$B$13,IF(D466=List!$A$14,List!$B$14,IF(D466=List!$A$15,List!$B$15,IF(D466=List!$A$16,List!$B$16,IF(D466=List!$A$17,List!$B$17,0))))))))))))))))</f>
        <v>0</v>
      </c>
      <c r="B466" s="10" t="str">
        <f t="shared" si="15"/>
        <v>0</v>
      </c>
      <c r="C466" s="55"/>
      <c r="D466" s="39"/>
      <c r="E466" s="39"/>
      <c r="F466" s="39"/>
      <c r="G466" s="39"/>
      <c r="H466" s="8">
        <f t="shared" si="16"/>
        <v>0</v>
      </c>
      <c r="I466" s="39"/>
    </row>
    <row r="467" spans="1:9" x14ac:dyDescent="0.35">
      <c r="A467" s="2">
        <f>IF(D467=List!$A$2,List!$B$2,IF(D467=List!$A$3,List!$B$3,IF(D467=List!$A$4,List!$B$4,IF(D467=List!$A$5,List!$B$5,IF(D467=List!$A$6,List!$B$6,IF(D467=List!$A$7,List!$B$7,IF(D467=List!$A$8,List!$B$8,IF(D467=List!$A$9,List!$B$9,IF(D467=List!$A$10,List!$B$10,IF(D467=List!$A$11,List!$B$11,IF(D467=List!$A$12,List!$B$12,IF(D467=List!$A$13,List!$B$13,IF(D467=List!$A$14,List!$B$14,IF(D467=List!$A$15,List!$B$15,IF(D467=List!$A$16,List!$B$16,IF(D467=List!$A$17,List!$B$17,0))))))))))))))))</f>
        <v>0</v>
      </c>
      <c r="B467" s="10" t="str">
        <f t="shared" si="15"/>
        <v>0</v>
      </c>
      <c r="C467" s="55"/>
      <c r="D467" s="39"/>
      <c r="E467" s="39"/>
      <c r="F467" s="39"/>
      <c r="G467" s="39"/>
      <c r="H467" s="8">
        <f t="shared" si="16"/>
        <v>0</v>
      </c>
      <c r="I467" s="39"/>
    </row>
    <row r="468" spans="1:9" x14ac:dyDescent="0.35">
      <c r="A468" s="2">
        <f>IF(D468=List!$A$2,List!$B$2,IF(D468=List!$A$3,List!$B$3,IF(D468=List!$A$4,List!$B$4,IF(D468=List!$A$5,List!$B$5,IF(D468=List!$A$6,List!$B$6,IF(D468=List!$A$7,List!$B$7,IF(D468=List!$A$8,List!$B$8,IF(D468=List!$A$9,List!$B$9,IF(D468=List!$A$10,List!$B$10,IF(D468=List!$A$11,List!$B$11,IF(D468=List!$A$12,List!$B$12,IF(D468=List!$A$13,List!$B$13,IF(D468=List!$A$14,List!$B$14,IF(D468=List!$A$15,List!$B$15,IF(D468=List!$A$16,List!$B$16,IF(D468=List!$A$17,List!$B$17,0))))))))))))))))</f>
        <v>0</v>
      </c>
      <c r="B468" s="10" t="str">
        <f t="shared" si="15"/>
        <v>0</v>
      </c>
      <c r="C468" s="55"/>
      <c r="D468" s="39"/>
      <c r="E468" s="39"/>
      <c r="F468" s="39"/>
      <c r="G468" s="39"/>
      <c r="H468" s="8">
        <f t="shared" si="16"/>
        <v>0</v>
      </c>
      <c r="I468" s="39"/>
    </row>
    <row r="469" spans="1:9" x14ac:dyDescent="0.35">
      <c r="A469" s="2">
        <f>IF(D469=List!$A$2,List!$B$2,IF(D469=List!$A$3,List!$B$3,IF(D469=List!$A$4,List!$B$4,IF(D469=List!$A$5,List!$B$5,IF(D469=List!$A$6,List!$B$6,IF(D469=List!$A$7,List!$B$7,IF(D469=List!$A$8,List!$B$8,IF(D469=List!$A$9,List!$B$9,IF(D469=List!$A$10,List!$B$10,IF(D469=List!$A$11,List!$B$11,IF(D469=List!$A$12,List!$B$12,IF(D469=List!$A$13,List!$B$13,IF(D469=List!$A$14,List!$B$14,IF(D469=List!$A$15,List!$B$15,IF(D469=List!$A$16,List!$B$16,IF(D469=List!$A$17,List!$B$17,0))))))))))))))))</f>
        <v>0</v>
      </c>
      <c r="B469" s="10" t="str">
        <f t="shared" si="15"/>
        <v>0</v>
      </c>
      <c r="C469" s="55"/>
      <c r="D469" s="39"/>
      <c r="E469" s="39"/>
      <c r="F469" s="39"/>
      <c r="G469" s="39"/>
      <c r="H469" s="8">
        <f t="shared" si="16"/>
        <v>0</v>
      </c>
      <c r="I469" s="39"/>
    </row>
    <row r="470" spans="1:9" x14ac:dyDescent="0.35">
      <c r="A470" s="2">
        <f>IF(D470=List!$A$2,List!$B$2,IF(D470=List!$A$3,List!$B$3,IF(D470=List!$A$4,List!$B$4,IF(D470=List!$A$5,List!$B$5,IF(D470=List!$A$6,List!$B$6,IF(D470=List!$A$7,List!$B$7,IF(D470=List!$A$8,List!$B$8,IF(D470=List!$A$9,List!$B$9,IF(D470=List!$A$10,List!$B$10,IF(D470=List!$A$11,List!$B$11,IF(D470=List!$A$12,List!$B$12,IF(D470=List!$A$13,List!$B$13,IF(D470=List!$A$14,List!$B$14,IF(D470=List!$A$15,List!$B$15,IF(D470=List!$A$16,List!$B$16,IF(D470=List!$A$17,List!$B$17,0))))))))))))))))</f>
        <v>0</v>
      </c>
      <c r="B470" s="10" t="str">
        <f t="shared" si="15"/>
        <v>0</v>
      </c>
      <c r="C470" s="55"/>
      <c r="D470" s="39"/>
      <c r="E470" s="39"/>
      <c r="F470" s="39"/>
      <c r="G470" s="39"/>
      <c r="H470" s="8">
        <f t="shared" si="16"/>
        <v>0</v>
      </c>
      <c r="I470" s="39"/>
    </row>
    <row r="471" spans="1:9" x14ac:dyDescent="0.35">
      <c r="A471" s="2">
        <f>IF(D471=List!$A$2,List!$B$2,IF(D471=List!$A$3,List!$B$3,IF(D471=List!$A$4,List!$B$4,IF(D471=List!$A$5,List!$B$5,IF(D471=List!$A$6,List!$B$6,IF(D471=List!$A$7,List!$B$7,IF(D471=List!$A$8,List!$B$8,IF(D471=List!$A$9,List!$B$9,IF(D471=List!$A$10,List!$B$10,IF(D471=List!$A$11,List!$B$11,IF(D471=List!$A$12,List!$B$12,IF(D471=List!$A$13,List!$B$13,IF(D471=List!$A$14,List!$B$14,IF(D471=List!$A$15,List!$B$15,IF(D471=List!$A$16,List!$B$16,IF(D471=List!$A$17,List!$B$17,0))))))))))))))))</f>
        <v>0</v>
      </c>
      <c r="B471" s="10" t="str">
        <f t="shared" si="15"/>
        <v>0</v>
      </c>
      <c r="C471" s="55"/>
      <c r="D471" s="39"/>
      <c r="E471" s="39"/>
      <c r="F471" s="39"/>
      <c r="G471" s="39"/>
      <c r="H471" s="8">
        <f t="shared" si="16"/>
        <v>0</v>
      </c>
      <c r="I471" s="39"/>
    </row>
    <row r="472" spans="1:9" x14ac:dyDescent="0.35">
      <c r="A472" s="2">
        <f>IF(D472=List!$A$2,List!$B$2,IF(D472=List!$A$3,List!$B$3,IF(D472=List!$A$4,List!$B$4,IF(D472=List!$A$5,List!$B$5,IF(D472=List!$A$6,List!$B$6,IF(D472=List!$A$7,List!$B$7,IF(D472=List!$A$8,List!$B$8,IF(D472=List!$A$9,List!$B$9,IF(D472=List!$A$10,List!$B$10,IF(D472=List!$A$11,List!$B$11,IF(D472=List!$A$12,List!$B$12,IF(D472=List!$A$13,List!$B$13,IF(D472=List!$A$14,List!$B$14,IF(D472=List!$A$15,List!$B$15,IF(D472=List!$A$16,List!$B$16,IF(D472=List!$A$17,List!$B$17,0))))))))))))))))</f>
        <v>0</v>
      </c>
      <c r="B472" s="10" t="str">
        <f t="shared" si="15"/>
        <v>0</v>
      </c>
      <c r="C472" s="55"/>
      <c r="D472" s="39"/>
      <c r="E472" s="39"/>
      <c r="F472" s="39"/>
      <c r="G472" s="39"/>
      <c r="H472" s="8">
        <f t="shared" si="16"/>
        <v>0</v>
      </c>
      <c r="I472" s="39"/>
    </row>
    <row r="473" spans="1:9" x14ac:dyDescent="0.35">
      <c r="A473" s="2">
        <f>IF(D473=List!$A$2,List!$B$2,IF(D473=List!$A$3,List!$B$3,IF(D473=List!$A$4,List!$B$4,IF(D473=List!$A$5,List!$B$5,IF(D473=List!$A$6,List!$B$6,IF(D473=List!$A$7,List!$B$7,IF(D473=List!$A$8,List!$B$8,IF(D473=List!$A$9,List!$B$9,IF(D473=List!$A$10,List!$B$10,IF(D473=List!$A$11,List!$B$11,IF(D473=List!$A$12,List!$B$12,IF(D473=List!$A$13,List!$B$13,IF(D473=List!$A$14,List!$B$14,IF(D473=List!$A$15,List!$B$15,IF(D473=List!$A$16,List!$B$16,IF(D473=List!$A$17,List!$B$17,0))))))))))))))))</f>
        <v>0</v>
      </c>
      <c r="B473" s="10" t="str">
        <f t="shared" si="15"/>
        <v>0</v>
      </c>
      <c r="C473" s="55"/>
      <c r="D473" s="39"/>
      <c r="E473" s="39"/>
      <c r="F473" s="39"/>
      <c r="G473" s="39"/>
      <c r="H473" s="8">
        <f t="shared" si="16"/>
        <v>0</v>
      </c>
      <c r="I473" s="39"/>
    </row>
    <row r="474" spans="1:9" x14ac:dyDescent="0.35">
      <c r="A474" s="2">
        <f>IF(D474=List!$A$2,List!$B$2,IF(D474=List!$A$3,List!$B$3,IF(D474=List!$A$4,List!$B$4,IF(D474=List!$A$5,List!$B$5,IF(D474=List!$A$6,List!$B$6,IF(D474=List!$A$7,List!$B$7,IF(D474=List!$A$8,List!$B$8,IF(D474=List!$A$9,List!$B$9,IF(D474=List!$A$10,List!$B$10,IF(D474=List!$A$11,List!$B$11,IF(D474=List!$A$12,List!$B$12,IF(D474=List!$A$13,List!$B$13,IF(D474=List!$A$14,List!$B$14,IF(D474=List!$A$15,List!$B$15,IF(D474=List!$A$16,List!$B$16,IF(D474=List!$A$17,List!$B$17,0))))))))))))))))</f>
        <v>0</v>
      </c>
      <c r="B474" s="10" t="str">
        <f t="shared" si="15"/>
        <v>0</v>
      </c>
      <c r="C474" s="55"/>
      <c r="D474" s="39"/>
      <c r="E474" s="39"/>
      <c r="F474" s="39"/>
      <c r="G474" s="39"/>
      <c r="H474" s="8">
        <f t="shared" si="16"/>
        <v>0</v>
      </c>
      <c r="I474" s="39"/>
    </row>
    <row r="475" spans="1:9" x14ac:dyDescent="0.35">
      <c r="A475" s="2">
        <f>IF(D475=List!$A$2,List!$B$2,IF(D475=List!$A$3,List!$B$3,IF(D475=List!$A$4,List!$B$4,IF(D475=List!$A$5,List!$B$5,IF(D475=List!$A$6,List!$B$6,IF(D475=List!$A$7,List!$B$7,IF(D475=List!$A$8,List!$B$8,IF(D475=List!$A$9,List!$B$9,IF(D475=List!$A$10,List!$B$10,IF(D475=List!$A$11,List!$B$11,IF(D475=List!$A$12,List!$B$12,IF(D475=List!$A$13,List!$B$13,IF(D475=List!$A$14,List!$B$14,IF(D475=List!$A$15,List!$B$15,IF(D475=List!$A$16,List!$B$16,IF(D475=List!$A$17,List!$B$17,0))))))))))))))))</f>
        <v>0</v>
      </c>
      <c r="B475" s="10" t="str">
        <f t="shared" si="15"/>
        <v>0</v>
      </c>
      <c r="C475" s="55"/>
      <c r="D475" s="39"/>
      <c r="E475" s="39"/>
      <c r="F475" s="39"/>
      <c r="G475" s="39"/>
      <c r="H475" s="8">
        <f t="shared" si="16"/>
        <v>0</v>
      </c>
      <c r="I475" s="39"/>
    </row>
    <row r="476" spans="1:9" x14ac:dyDescent="0.35">
      <c r="A476" s="2">
        <f>IF(D476=List!$A$2,List!$B$2,IF(D476=List!$A$3,List!$B$3,IF(D476=List!$A$4,List!$B$4,IF(D476=List!$A$5,List!$B$5,IF(D476=List!$A$6,List!$B$6,IF(D476=List!$A$7,List!$B$7,IF(D476=List!$A$8,List!$B$8,IF(D476=List!$A$9,List!$B$9,IF(D476=List!$A$10,List!$B$10,IF(D476=List!$A$11,List!$B$11,IF(D476=List!$A$12,List!$B$12,IF(D476=List!$A$13,List!$B$13,IF(D476=List!$A$14,List!$B$14,IF(D476=List!$A$15,List!$B$15,IF(D476=List!$A$16,List!$B$16,IF(D476=List!$A$17,List!$B$17,0))))))))))))))))</f>
        <v>0</v>
      </c>
      <c r="B476" s="10" t="str">
        <f t="shared" si="15"/>
        <v>0</v>
      </c>
      <c r="C476" s="55"/>
      <c r="D476" s="39"/>
      <c r="E476" s="39"/>
      <c r="F476" s="39"/>
      <c r="G476" s="39"/>
      <c r="H476" s="8">
        <f t="shared" si="16"/>
        <v>0</v>
      </c>
      <c r="I476" s="39"/>
    </row>
    <row r="477" spans="1:9" x14ac:dyDescent="0.35">
      <c r="A477" s="2">
        <f>IF(D477=List!$A$2,List!$B$2,IF(D477=List!$A$3,List!$B$3,IF(D477=List!$A$4,List!$B$4,IF(D477=List!$A$5,List!$B$5,IF(D477=List!$A$6,List!$B$6,IF(D477=List!$A$7,List!$B$7,IF(D477=List!$A$8,List!$B$8,IF(D477=List!$A$9,List!$B$9,IF(D477=List!$A$10,List!$B$10,IF(D477=List!$A$11,List!$B$11,IF(D477=List!$A$12,List!$B$12,IF(D477=List!$A$13,List!$B$13,IF(D477=List!$A$14,List!$B$14,IF(D477=List!$A$15,List!$B$15,IF(D477=List!$A$16,List!$B$16,IF(D477=List!$A$17,List!$B$17,0))))))))))))))))</f>
        <v>0</v>
      </c>
      <c r="B477" s="10" t="str">
        <f t="shared" si="15"/>
        <v>0</v>
      </c>
      <c r="C477" s="55"/>
      <c r="D477" s="39"/>
      <c r="E477" s="39"/>
      <c r="F477" s="39"/>
      <c r="G477" s="39"/>
      <c r="H477" s="8">
        <f t="shared" si="16"/>
        <v>0</v>
      </c>
      <c r="I477" s="39"/>
    </row>
    <row r="478" spans="1:9" x14ac:dyDescent="0.35">
      <c r="A478" s="2">
        <f>IF(D478=List!$A$2,List!$B$2,IF(D478=List!$A$3,List!$B$3,IF(D478=List!$A$4,List!$B$4,IF(D478=List!$A$5,List!$B$5,IF(D478=List!$A$6,List!$B$6,IF(D478=List!$A$7,List!$B$7,IF(D478=List!$A$8,List!$B$8,IF(D478=List!$A$9,List!$B$9,IF(D478=List!$A$10,List!$B$10,IF(D478=List!$A$11,List!$B$11,IF(D478=List!$A$12,List!$B$12,IF(D478=List!$A$13,List!$B$13,IF(D478=List!$A$14,List!$B$14,IF(D478=List!$A$15,List!$B$15,IF(D478=List!$A$16,List!$B$16,IF(D478=List!$A$17,List!$B$17,0))))))))))))))))</f>
        <v>0</v>
      </c>
      <c r="B478" s="10" t="str">
        <f t="shared" si="15"/>
        <v>0</v>
      </c>
      <c r="C478" s="55"/>
      <c r="D478" s="39"/>
      <c r="E478" s="39"/>
      <c r="F478" s="39"/>
      <c r="G478" s="39"/>
      <c r="H478" s="8">
        <f t="shared" si="16"/>
        <v>0</v>
      </c>
      <c r="I478" s="39"/>
    </row>
    <row r="479" spans="1:9" x14ac:dyDescent="0.35">
      <c r="A479" s="2">
        <f>IF(D479=List!$A$2,List!$B$2,IF(D479=List!$A$3,List!$B$3,IF(D479=List!$A$4,List!$B$4,IF(D479=List!$A$5,List!$B$5,IF(D479=List!$A$6,List!$B$6,IF(D479=List!$A$7,List!$B$7,IF(D479=List!$A$8,List!$B$8,IF(D479=List!$A$9,List!$B$9,IF(D479=List!$A$10,List!$B$10,IF(D479=List!$A$11,List!$B$11,IF(D479=List!$A$12,List!$B$12,IF(D479=List!$A$13,List!$B$13,IF(D479=List!$A$14,List!$B$14,IF(D479=List!$A$15,List!$B$15,IF(D479=List!$A$16,List!$B$16,IF(D479=List!$A$17,List!$B$17,0))))))))))))))))</f>
        <v>0</v>
      </c>
      <c r="B479" s="10" t="str">
        <f t="shared" si="15"/>
        <v>0</v>
      </c>
      <c r="C479" s="55"/>
      <c r="D479" s="39"/>
      <c r="E479" s="39"/>
      <c r="F479" s="39"/>
      <c r="G479" s="39"/>
      <c r="H479" s="8">
        <f t="shared" si="16"/>
        <v>0</v>
      </c>
      <c r="I479" s="39"/>
    </row>
    <row r="480" spans="1:9" x14ac:dyDescent="0.35">
      <c r="A480" s="2">
        <f>IF(D480=List!$A$2,List!$B$2,IF(D480=List!$A$3,List!$B$3,IF(D480=List!$A$4,List!$B$4,IF(D480=List!$A$5,List!$B$5,IF(D480=List!$A$6,List!$B$6,IF(D480=List!$A$7,List!$B$7,IF(D480=List!$A$8,List!$B$8,IF(D480=List!$A$9,List!$B$9,IF(D480=List!$A$10,List!$B$10,IF(D480=List!$A$11,List!$B$11,IF(D480=List!$A$12,List!$B$12,IF(D480=List!$A$13,List!$B$13,IF(D480=List!$A$14,List!$B$14,IF(D480=List!$A$15,List!$B$15,IF(D480=List!$A$16,List!$B$16,IF(D480=List!$A$17,List!$B$17,0))))))))))))))))</f>
        <v>0</v>
      </c>
      <c r="B480" s="10" t="str">
        <f t="shared" si="15"/>
        <v>0</v>
      </c>
      <c r="C480" s="55"/>
      <c r="D480" s="39"/>
      <c r="E480" s="39"/>
      <c r="F480" s="39"/>
      <c r="G480" s="39"/>
      <c r="H480" s="8">
        <f t="shared" si="16"/>
        <v>0</v>
      </c>
      <c r="I480" s="39"/>
    </row>
    <row r="481" spans="1:9" x14ac:dyDescent="0.35">
      <c r="A481" s="2">
        <f>IF(D481=List!$A$2,List!$B$2,IF(D481=List!$A$3,List!$B$3,IF(D481=List!$A$4,List!$B$4,IF(D481=List!$A$5,List!$B$5,IF(D481=List!$A$6,List!$B$6,IF(D481=List!$A$7,List!$B$7,IF(D481=List!$A$8,List!$B$8,IF(D481=List!$A$9,List!$B$9,IF(D481=List!$A$10,List!$B$10,IF(D481=List!$A$11,List!$B$11,IF(D481=List!$A$12,List!$B$12,IF(D481=List!$A$13,List!$B$13,IF(D481=List!$A$14,List!$B$14,IF(D481=List!$A$15,List!$B$15,IF(D481=List!$A$16,List!$B$16,IF(D481=List!$A$17,List!$B$17,0))))))))))))))))</f>
        <v>0</v>
      </c>
      <c r="B481" s="10" t="str">
        <f t="shared" si="15"/>
        <v>0</v>
      </c>
      <c r="C481" s="55"/>
      <c r="D481" s="39"/>
      <c r="E481" s="39"/>
      <c r="F481" s="39"/>
      <c r="G481" s="39"/>
      <c r="H481" s="8">
        <f t="shared" si="16"/>
        <v>0</v>
      </c>
      <c r="I481" s="39"/>
    </row>
    <row r="482" spans="1:9" x14ac:dyDescent="0.35">
      <c r="A482" s="2">
        <f>IF(D482=List!$A$2,List!$B$2,IF(D482=List!$A$3,List!$B$3,IF(D482=List!$A$4,List!$B$4,IF(D482=List!$A$5,List!$B$5,IF(D482=List!$A$6,List!$B$6,IF(D482=List!$A$7,List!$B$7,IF(D482=List!$A$8,List!$B$8,IF(D482=List!$A$9,List!$B$9,IF(D482=List!$A$10,List!$B$10,IF(D482=List!$A$11,List!$B$11,IF(D482=List!$A$12,List!$B$12,IF(D482=List!$A$13,List!$B$13,IF(D482=List!$A$14,List!$B$14,IF(D482=List!$A$15,List!$B$15,IF(D482=List!$A$16,List!$B$16,IF(D482=List!$A$17,List!$B$17,0))))))))))))))))</f>
        <v>0</v>
      </c>
      <c r="B482" s="10" t="str">
        <f t="shared" si="15"/>
        <v>0</v>
      </c>
      <c r="C482" s="55"/>
      <c r="D482" s="39"/>
      <c r="E482" s="39"/>
      <c r="F482" s="39"/>
      <c r="G482" s="39"/>
      <c r="H482" s="8">
        <f t="shared" si="16"/>
        <v>0</v>
      </c>
      <c r="I482" s="39"/>
    </row>
    <row r="483" spans="1:9" x14ac:dyDescent="0.35">
      <c r="A483" s="2">
        <f>IF(D483=List!$A$2,List!$B$2,IF(D483=List!$A$3,List!$B$3,IF(D483=List!$A$4,List!$B$4,IF(D483=List!$A$5,List!$B$5,IF(D483=List!$A$6,List!$B$6,IF(D483=List!$A$7,List!$B$7,IF(D483=List!$A$8,List!$B$8,IF(D483=List!$A$9,List!$B$9,IF(D483=List!$A$10,List!$B$10,IF(D483=List!$A$11,List!$B$11,IF(D483=List!$A$12,List!$B$12,IF(D483=List!$A$13,List!$B$13,IF(D483=List!$A$14,List!$B$14,IF(D483=List!$A$15,List!$B$15,IF(D483=List!$A$16,List!$B$16,IF(D483=List!$A$17,List!$B$17,0))))))))))))))))</f>
        <v>0</v>
      </c>
      <c r="B483" s="10" t="str">
        <f t="shared" si="15"/>
        <v>0</v>
      </c>
      <c r="C483" s="55"/>
      <c r="D483" s="39"/>
      <c r="E483" s="39"/>
      <c r="F483" s="39"/>
      <c r="G483" s="39"/>
      <c r="H483" s="8">
        <f t="shared" si="16"/>
        <v>0</v>
      </c>
      <c r="I483" s="39"/>
    </row>
    <row r="484" spans="1:9" x14ac:dyDescent="0.35">
      <c r="A484" s="2">
        <f>IF(D484=List!$A$2,List!$B$2,IF(D484=List!$A$3,List!$B$3,IF(D484=List!$A$4,List!$B$4,IF(D484=List!$A$5,List!$B$5,IF(D484=List!$A$6,List!$B$6,IF(D484=List!$A$7,List!$B$7,IF(D484=List!$A$8,List!$B$8,IF(D484=List!$A$9,List!$B$9,IF(D484=List!$A$10,List!$B$10,IF(D484=List!$A$11,List!$B$11,IF(D484=List!$A$12,List!$B$12,IF(D484=List!$A$13,List!$B$13,IF(D484=List!$A$14,List!$B$14,IF(D484=List!$A$15,List!$B$15,IF(D484=List!$A$16,List!$B$16,IF(D484=List!$A$17,List!$B$17,0))))))))))))))))</f>
        <v>0</v>
      </c>
      <c r="B484" s="10" t="str">
        <f t="shared" si="15"/>
        <v>0</v>
      </c>
      <c r="C484" s="55"/>
      <c r="D484" s="39"/>
      <c r="E484" s="39"/>
      <c r="F484" s="39"/>
      <c r="G484" s="39"/>
      <c r="H484" s="8">
        <f t="shared" si="16"/>
        <v>0</v>
      </c>
      <c r="I484" s="39"/>
    </row>
    <row r="485" spans="1:9" x14ac:dyDescent="0.35">
      <c r="A485" s="2">
        <f>IF(D485=List!$A$2,List!$B$2,IF(D485=List!$A$3,List!$B$3,IF(D485=List!$A$4,List!$B$4,IF(D485=List!$A$5,List!$B$5,IF(D485=List!$A$6,List!$B$6,IF(D485=List!$A$7,List!$B$7,IF(D485=List!$A$8,List!$B$8,IF(D485=List!$A$9,List!$B$9,IF(D485=List!$A$10,List!$B$10,IF(D485=List!$A$11,List!$B$11,IF(D485=List!$A$12,List!$B$12,IF(D485=List!$A$13,List!$B$13,IF(D485=List!$A$14,List!$B$14,IF(D485=List!$A$15,List!$B$15,IF(D485=List!$A$16,List!$B$16,IF(D485=List!$A$17,List!$B$17,0))))))))))))))))</f>
        <v>0</v>
      </c>
      <c r="B485" s="10" t="str">
        <f t="shared" si="15"/>
        <v>0</v>
      </c>
      <c r="C485" s="55"/>
      <c r="D485" s="39"/>
      <c r="E485" s="39"/>
      <c r="F485" s="39"/>
      <c r="G485" s="39"/>
      <c r="H485" s="8">
        <f t="shared" si="16"/>
        <v>0</v>
      </c>
      <c r="I485" s="39"/>
    </row>
    <row r="486" spans="1:9" x14ac:dyDescent="0.35">
      <c r="A486" s="2">
        <f>IF(D486=List!$A$2,List!$B$2,IF(D486=List!$A$3,List!$B$3,IF(D486=List!$A$4,List!$B$4,IF(D486=List!$A$5,List!$B$5,IF(D486=List!$A$6,List!$B$6,IF(D486=List!$A$7,List!$B$7,IF(D486=List!$A$8,List!$B$8,IF(D486=List!$A$9,List!$B$9,IF(D486=List!$A$10,List!$B$10,IF(D486=List!$A$11,List!$B$11,IF(D486=List!$A$12,List!$B$12,IF(D486=List!$A$13,List!$B$13,IF(D486=List!$A$14,List!$B$14,IF(D486=List!$A$15,List!$B$15,IF(D486=List!$A$16,List!$B$16,IF(D486=List!$A$17,List!$B$17,0))))))))))))))))</f>
        <v>0</v>
      </c>
      <c r="B486" s="10" t="str">
        <f t="shared" si="15"/>
        <v>0</v>
      </c>
      <c r="C486" s="55"/>
      <c r="D486" s="39"/>
      <c r="E486" s="39"/>
      <c r="F486" s="39"/>
      <c r="G486" s="39"/>
      <c r="H486" s="8">
        <f t="shared" si="16"/>
        <v>0</v>
      </c>
      <c r="I486" s="39"/>
    </row>
    <row r="487" spans="1:9" x14ac:dyDescent="0.35">
      <c r="A487" s="2">
        <f>IF(D487=List!$A$2,List!$B$2,IF(D487=List!$A$3,List!$B$3,IF(D487=List!$A$4,List!$B$4,IF(D487=List!$A$5,List!$B$5,IF(D487=List!$A$6,List!$B$6,IF(D487=List!$A$7,List!$B$7,IF(D487=List!$A$8,List!$B$8,IF(D487=List!$A$9,List!$B$9,IF(D487=List!$A$10,List!$B$10,IF(D487=List!$A$11,List!$B$11,IF(D487=List!$A$12,List!$B$12,IF(D487=List!$A$13,List!$B$13,IF(D487=List!$A$14,List!$B$14,IF(D487=List!$A$15,List!$B$15,IF(D487=List!$A$16,List!$B$16,IF(D487=List!$A$17,List!$B$17,0))))))))))))))))</f>
        <v>0</v>
      </c>
      <c r="B487" s="10" t="str">
        <f t="shared" si="15"/>
        <v>0</v>
      </c>
      <c r="C487" s="55"/>
      <c r="D487" s="39"/>
      <c r="E487" s="39"/>
      <c r="F487" s="39"/>
      <c r="G487" s="39"/>
      <c r="H487" s="8">
        <f t="shared" si="16"/>
        <v>0</v>
      </c>
      <c r="I487" s="39"/>
    </row>
    <row r="488" spans="1:9" x14ac:dyDescent="0.35">
      <c r="A488" s="2">
        <f>IF(D488=List!$A$2,List!$B$2,IF(D488=List!$A$3,List!$B$3,IF(D488=List!$A$4,List!$B$4,IF(D488=List!$A$5,List!$B$5,IF(D488=List!$A$6,List!$B$6,IF(D488=List!$A$7,List!$B$7,IF(D488=List!$A$8,List!$B$8,IF(D488=List!$A$9,List!$B$9,IF(D488=List!$A$10,List!$B$10,IF(D488=List!$A$11,List!$B$11,IF(D488=List!$A$12,List!$B$12,IF(D488=List!$A$13,List!$B$13,IF(D488=List!$A$14,List!$B$14,IF(D488=List!$A$15,List!$B$15,IF(D488=List!$A$16,List!$B$16,IF(D488=List!$A$17,List!$B$17,0))))))))))))))))</f>
        <v>0</v>
      </c>
      <c r="B488" s="10" t="str">
        <f t="shared" si="15"/>
        <v>0</v>
      </c>
      <c r="C488" s="55"/>
      <c r="D488" s="39"/>
      <c r="E488" s="39"/>
      <c r="F488" s="39"/>
      <c r="G488" s="39"/>
      <c r="H488" s="8">
        <f t="shared" si="16"/>
        <v>0</v>
      </c>
      <c r="I488" s="39"/>
    </row>
    <row r="489" spans="1:9" x14ac:dyDescent="0.35">
      <c r="A489" s="2">
        <f>IF(D489=List!$A$2,List!$B$2,IF(D489=List!$A$3,List!$B$3,IF(D489=List!$A$4,List!$B$4,IF(D489=List!$A$5,List!$B$5,IF(D489=List!$A$6,List!$B$6,IF(D489=List!$A$7,List!$B$7,IF(D489=List!$A$8,List!$B$8,IF(D489=List!$A$9,List!$B$9,IF(D489=List!$A$10,List!$B$10,IF(D489=List!$A$11,List!$B$11,IF(D489=List!$A$12,List!$B$12,IF(D489=List!$A$13,List!$B$13,IF(D489=List!$A$14,List!$B$14,IF(D489=List!$A$15,List!$B$15,IF(D489=List!$A$16,List!$B$16,IF(D489=List!$A$17,List!$B$17,0))))))))))))))))</f>
        <v>0</v>
      </c>
      <c r="B489" s="10" t="str">
        <f t="shared" si="15"/>
        <v>0</v>
      </c>
      <c r="C489" s="55"/>
      <c r="D489" s="39"/>
      <c r="E489" s="39"/>
      <c r="F489" s="39"/>
      <c r="G489" s="39"/>
      <c r="H489" s="8">
        <f t="shared" si="16"/>
        <v>0</v>
      </c>
      <c r="I489" s="39"/>
    </row>
    <row r="490" spans="1:9" x14ac:dyDescent="0.35">
      <c r="A490" s="2">
        <f>IF(D490=List!$A$2,List!$B$2,IF(D490=List!$A$3,List!$B$3,IF(D490=List!$A$4,List!$B$4,IF(D490=List!$A$5,List!$B$5,IF(D490=List!$A$6,List!$B$6,IF(D490=List!$A$7,List!$B$7,IF(D490=List!$A$8,List!$B$8,IF(D490=List!$A$9,List!$B$9,IF(D490=List!$A$10,List!$B$10,IF(D490=List!$A$11,List!$B$11,IF(D490=List!$A$12,List!$B$12,IF(D490=List!$A$13,List!$B$13,IF(D490=List!$A$14,List!$B$14,IF(D490=List!$A$15,List!$B$15,IF(D490=List!$A$16,List!$B$16,IF(D490=List!$A$17,List!$B$17,0))))))))))))))))</f>
        <v>0</v>
      </c>
      <c r="B490" s="10" t="str">
        <f t="shared" si="15"/>
        <v>0</v>
      </c>
      <c r="C490" s="55"/>
      <c r="D490" s="39"/>
      <c r="E490" s="39"/>
      <c r="F490" s="39"/>
      <c r="G490" s="39"/>
      <c r="H490" s="8">
        <f t="shared" si="16"/>
        <v>0</v>
      </c>
      <c r="I490" s="39"/>
    </row>
    <row r="491" spans="1:9" x14ac:dyDescent="0.35">
      <c r="A491" s="2">
        <f>IF(D491=List!$A$2,List!$B$2,IF(D491=List!$A$3,List!$B$3,IF(D491=List!$A$4,List!$B$4,IF(D491=List!$A$5,List!$B$5,IF(D491=List!$A$6,List!$B$6,IF(D491=List!$A$7,List!$B$7,IF(D491=List!$A$8,List!$B$8,IF(D491=List!$A$9,List!$B$9,IF(D491=List!$A$10,List!$B$10,IF(D491=List!$A$11,List!$B$11,IF(D491=List!$A$12,List!$B$12,IF(D491=List!$A$13,List!$B$13,IF(D491=List!$A$14,List!$B$14,IF(D491=List!$A$15,List!$B$15,IF(D491=List!$A$16,List!$B$16,IF(D491=List!$A$17,List!$B$17,0))))))))))))))))</f>
        <v>0</v>
      </c>
      <c r="B491" s="10" t="str">
        <f t="shared" si="15"/>
        <v>0</v>
      </c>
      <c r="C491" s="55"/>
      <c r="D491" s="39"/>
      <c r="E491" s="39"/>
      <c r="F491" s="39"/>
      <c r="G491" s="39"/>
      <c r="H491" s="8">
        <f t="shared" si="16"/>
        <v>0</v>
      </c>
      <c r="I491" s="39"/>
    </row>
    <row r="492" spans="1:9" x14ac:dyDescent="0.35">
      <c r="A492" s="2">
        <f>IF(D492=List!$A$2,List!$B$2,IF(D492=List!$A$3,List!$B$3,IF(D492=List!$A$4,List!$B$4,IF(D492=List!$A$5,List!$B$5,IF(D492=List!$A$6,List!$B$6,IF(D492=List!$A$7,List!$B$7,IF(D492=List!$A$8,List!$B$8,IF(D492=List!$A$9,List!$B$9,IF(D492=List!$A$10,List!$B$10,IF(D492=List!$A$11,List!$B$11,IF(D492=List!$A$12,List!$B$12,IF(D492=List!$A$13,List!$B$13,IF(D492=List!$A$14,List!$B$14,IF(D492=List!$A$15,List!$B$15,IF(D492=List!$A$16,List!$B$16,IF(D492=List!$A$17,List!$B$17,0))))))))))))))))</f>
        <v>0</v>
      </c>
      <c r="B492" s="10" t="str">
        <f t="shared" si="15"/>
        <v>0</v>
      </c>
      <c r="C492" s="55"/>
      <c r="D492" s="39"/>
      <c r="E492" s="39"/>
      <c r="F492" s="39"/>
      <c r="G492" s="39"/>
      <c r="H492" s="8">
        <f t="shared" si="16"/>
        <v>0</v>
      </c>
      <c r="I492" s="39"/>
    </row>
    <row r="493" spans="1:9" x14ac:dyDescent="0.35">
      <c r="A493" s="2">
        <f>IF(D493=List!$A$2,List!$B$2,IF(D493=List!$A$3,List!$B$3,IF(D493=List!$A$4,List!$B$4,IF(D493=List!$A$5,List!$B$5,IF(D493=List!$A$6,List!$B$6,IF(D493=List!$A$7,List!$B$7,IF(D493=List!$A$8,List!$B$8,IF(D493=List!$A$9,List!$B$9,IF(D493=List!$A$10,List!$B$10,IF(D493=List!$A$11,List!$B$11,IF(D493=List!$A$12,List!$B$12,IF(D493=List!$A$13,List!$B$13,IF(D493=List!$A$14,List!$B$14,IF(D493=List!$A$15,List!$B$15,IF(D493=List!$A$16,List!$B$16,IF(D493=List!$A$17,List!$B$17,0))))))))))))))))</f>
        <v>0</v>
      </c>
      <c r="B493" s="10" t="str">
        <f t="shared" si="15"/>
        <v>0</v>
      </c>
      <c r="C493" s="55"/>
      <c r="D493" s="39"/>
      <c r="E493" s="39"/>
      <c r="F493" s="39"/>
      <c r="G493" s="39"/>
      <c r="H493" s="8">
        <f t="shared" si="16"/>
        <v>0</v>
      </c>
      <c r="I493" s="39"/>
    </row>
    <row r="494" spans="1:9" x14ac:dyDescent="0.35">
      <c r="A494" s="2">
        <f>IF(D494=List!$A$2,List!$B$2,IF(D494=List!$A$3,List!$B$3,IF(D494=List!$A$4,List!$B$4,IF(D494=List!$A$5,List!$B$5,IF(D494=List!$A$6,List!$B$6,IF(D494=List!$A$7,List!$B$7,IF(D494=List!$A$8,List!$B$8,IF(D494=List!$A$9,List!$B$9,IF(D494=List!$A$10,List!$B$10,IF(D494=List!$A$11,List!$B$11,IF(D494=List!$A$12,List!$B$12,IF(D494=List!$A$13,List!$B$13,IF(D494=List!$A$14,List!$B$14,IF(D494=List!$A$15,List!$B$15,IF(D494=List!$A$16,List!$B$16,IF(D494=List!$A$17,List!$B$17,0))))))))))))))))</f>
        <v>0</v>
      </c>
      <c r="B494" s="10" t="str">
        <f t="shared" si="15"/>
        <v>0</v>
      </c>
      <c r="C494" s="55"/>
      <c r="D494" s="39"/>
      <c r="E494" s="39"/>
      <c r="F494" s="39"/>
      <c r="G494" s="39"/>
      <c r="H494" s="8">
        <f t="shared" si="16"/>
        <v>0</v>
      </c>
      <c r="I494" s="39"/>
    </row>
    <row r="495" spans="1:9" x14ac:dyDescent="0.35">
      <c r="A495" s="2">
        <f>IF(D495=List!$A$2,List!$B$2,IF(D495=List!$A$3,List!$B$3,IF(D495=List!$A$4,List!$B$4,IF(D495=List!$A$5,List!$B$5,IF(D495=List!$A$6,List!$B$6,IF(D495=List!$A$7,List!$B$7,IF(D495=List!$A$8,List!$B$8,IF(D495=List!$A$9,List!$B$9,IF(D495=List!$A$10,List!$B$10,IF(D495=List!$A$11,List!$B$11,IF(D495=List!$A$12,List!$B$12,IF(D495=List!$A$13,List!$B$13,IF(D495=List!$A$14,List!$B$14,IF(D495=List!$A$15,List!$B$15,IF(D495=List!$A$16,List!$B$16,IF(D495=List!$A$17,List!$B$17,0))))))))))))))))</f>
        <v>0</v>
      </c>
      <c r="B495" s="10" t="str">
        <f t="shared" si="15"/>
        <v>0</v>
      </c>
      <c r="C495" s="55"/>
      <c r="D495" s="39"/>
      <c r="E495" s="39"/>
      <c r="F495" s="39"/>
      <c r="G495" s="39"/>
      <c r="H495" s="8">
        <f t="shared" si="16"/>
        <v>0</v>
      </c>
      <c r="I495" s="39"/>
    </row>
    <row r="496" spans="1:9" x14ac:dyDescent="0.35">
      <c r="A496" s="2">
        <f>IF(D496=List!$A$2,List!$B$2,IF(D496=List!$A$3,List!$B$3,IF(D496=List!$A$4,List!$B$4,IF(D496=List!$A$5,List!$B$5,IF(D496=List!$A$6,List!$B$6,IF(D496=List!$A$7,List!$B$7,IF(D496=List!$A$8,List!$B$8,IF(D496=List!$A$9,List!$B$9,IF(D496=List!$A$10,List!$B$10,IF(D496=List!$A$11,List!$B$11,IF(D496=List!$A$12,List!$B$12,IF(D496=List!$A$13,List!$B$13,IF(D496=List!$A$14,List!$B$14,IF(D496=List!$A$15,List!$B$15,IF(D496=List!$A$16,List!$B$16,IF(D496=List!$A$17,List!$B$17,0))))))))))))))))</f>
        <v>0</v>
      </c>
      <c r="B496" s="10" t="str">
        <f t="shared" si="15"/>
        <v>0</v>
      </c>
      <c r="C496" s="55"/>
      <c r="D496" s="39"/>
      <c r="E496" s="39"/>
      <c r="F496" s="39"/>
      <c r="G496" s="39"/>
      <c r="H496" s="8">
        <f t="shared" si="16"/>
        <v>0</v>
      </c>
      <c r="I496" s="39"/>
    </row>
    <row r="497" spans="1:9" x14ac:dyDescent="0.35">
      <c r="A497" s="2">
        <f>IF(D497=List!$A$2,List!$B$2,IF(D497=List!$A$3,List!$B$3,IF(D497=List!$A$4,List!$B$4,IF(D497=List!$A$5,List!$B$5,IF(D497=List!$A$6,List!$B$6,IF(D497=List!$A$7,List!$B$7,IF(D497=List!$A$8,List!$B$8,IF(D497=List!$A$9,List!$B$9,IF(D497=List!$A$10,List!$B$10,IF(D497=List!$A$11,List!$B$11,IF(D497=List!$A$12,List!$B$12,IF(D497=List!$A$13,List!$B$13,IF(D497=List!$A$14,List!$B$14,IF(D497=List!$A$15,List!$B$15,IF(D497=List!$A$16,List!$B$16,IF(D497=List!$A$17,List!$B$17,0))))))))))))))))</f>
        <v>0</v>
      </c>
      <c r="B497" s="10" t="str">
        <f t="shared" si="15"/>
        <v>0</v>
      </c>
      <c r="C497" s="55"/>
      <c r="D497" s="39"/>
      <c r="E497" s="39"/>
      <c r="F497" s="39"/>
      <c r="G497" s="39"/>
      <c r="H497" s="8">
        <f t="shared" si="16"/>
        <v>0</v>
      </c>
      <c r="I497" s="39"/>
    </row>
    <row r="498" spans="1:9" x14ac:dyDescent="0.35">
      <c r="A498" s="2">
        <f>IF(D498=List!$A$2,List!$B$2,IF(D498=List!$A$3,List!$B$3,IF(D498=List!$A$4,List!$B$4,IF(D498=List!$A$5,List!$B$5,IF(D498=List!$A$6,List!$B$6,IF(D498=List!$A$7,List!$B$7,IF(D498=List!$A$8,List!$B$8,IF(D498=List!$A$9,List!$B$9,IF(D498=List!$A$10,List!$B$10,IF(D498=List!$A$11,List!$B$11,IF(D498=List!$A$12,List!$B$12,IF(D498=List!$A$13,List!$B$13,IF(D498=List!$A$14,List!$B$14,IF(D498=List!$A$15,List!$B$15,IF(D498=List!$A$16,List!$B$16,IF(D498=List!$A$17,List!$B$17,0))))))))))))))))</f>
        <v>0</v>
      </c>
      <c r="B498" s="10" t="str">
        <f t="shared" si="15"/>
        <v>0</v>
      </c>
      <c r="C498" s="55"/>
      <c r="D498" s="39"/>
      <c r="E498" s="39"/>
      <c r="F498" s="39"/>
      <c r="G498" s="39"/>
      <c r="H498" s="8">
        <f t="shared" si="16"/>
        <v>0</v>
      </c>
      <c r="I498" s="39"/>
    </row>
    <row r="499" spans="1:9" x14ac:dyDescent="0.35">
      <c r="A499" s="2">
        <f>IF(D499=List!$A$2,List!$B$2,IF(D499=List!$A$3,List!$B$3,IF(D499=List!$A$4,List!$B$4,IF(D499=List!$A$5,List!$B$5,IF(D499=List!$A$6,List!$B$6,IF(D499=List!$A$7,List!$B$7,IF(D499=List!$A$8,List!$B$8,IF(D499=List!$A$9,List!$B$9,IF(D499=List!$A$10,List!$B$10,IF(D499=List!$A$11,List!$B$11,IF(D499=List!$A$12,List!$B$12,IF(D499=List!$A$13,List!$B$13,IF(D499=List!$A$14,List!$B$14,IF(D499=List!$A$15,List!$B$15,IF(D499=List!$A$16,List!$B$16,IF(D499=List!$A$17,List!$B$17,0))))))))))))))))</f>
        <v>0</v>
      </c>
      <c r="B499" s="10" t="str">
        <f t="shared" si="15"/>
        <v>0</v>
      </c>
      <c r="C499" s="55"/>
      <c r="D499" s="39"/>
      <c r="E499" s="39"/>
      <c r="F499" s="39"/>
      <c r="G499" s="39"/>
      <c r="H499" s="8">
        <f t="shared" si="16"/>
        <v>0</v>
      </c>
      <c r="I499" s="39"/>
    </row>
    <row r="500" spans="1:9" x14ac:dyDescent="0.35">
      <c r="A500" s="2">
        <f>IF(D500=List!$A$2,List!$B$2,IF(D500=List!$A$3,List!$B$3,IF(D500=List!$A$4,List!$B$4,IF(D500=List!$A$5,List!$B$5,IF(D500=List!$A$6,List!$B$6,IF(D500=List!$A$7,List!$B$7,IF(D500=List!$A$8,List!$B$8,IF(D500=List!$A$9,List!$B$9,IF(D500=List!$A$10,List!$B$10,IF(D500=List!$A$11,List!$B$11,IF(D500=List!$A$12,List!$B$12,IF(D500=List!$A$13,List!$B$13,IF(D500=List!$A$14,List!$B$14,IF(D500=List!$A$15,List!$B$15,IF(D500=List!$A$16,List!$B$16,IF(D500=List!$A$17,List!$B$17,0))))))))))))))))</f>
        <v>0</v>
      </c>
      <c r="B500" s="10" t="str">
        <f t="shared" si="15"/>
        <v>0</v>
      </c>
      <c r="C500" s="55"/>
      <c r="D500" s="39"/>
      <c r="E500" s="39"/>
      <c r="F500" s="39"/>
      <c r="G500" s="39"/>
      <c r="H500" s="8">
        <f t="shared" si="16"/>
        <v>0</v>
      </c>
      <c r="I500" s="39"/>
    </row>
    <row r="501" spans="1:9" x14ac:dyDescent="0.35">
      <c r="A501" s="2">
        <f>IF(D501=List!$A$2,List!$B$2,IF(D501=List!$A$3,List!$B$3,IF(D501=List!$A$4,List!$B$4,IF(D501=List!$A$5,List!$B$5,IF(D501=List!$A$6,List!$B$6,IF(D501=List!$A$7,List!$B$7,IF(D501=List!$A$8,List!$B$8,IF(D501=List!$A$9,List!$B$9,IF(D501=List!$A$10,List!$B$10,IF(D501=List!$A$11,List!$B$11,IF(D501=List!$A$12,List!$B$12,IF(D501=List!$A$13,List!$B$13,IF(D501=List!$A$14,List!$B$14,IF(D501=List!$A$15,List!$B$15,IF(D501=List!$A$16,List!$B$16,IF(D501=List!$A$17,List!$B$17,0))))))))))))))))</f>
        <v>0</v>
      </c>
      <c r="B501" s="10" t="str">
        <f t="shared" si="15"/>
        <v>0</v>
      </c>
      <c r="C501" s="55"/>
      <c r="D501" s="39"/>
      <c r="E501" s="39"/>
      <c r="F501" s="39"/>
      <c r="G501" s="39"/>
      <c r="H501" s="8">
        <f t="shared" si="16"/>
        <v>0</v>
      </c>
      <c r="I501" s="39"/>
    </row>
    <row r="502" spans="1:9" x14ac:dyDescent="0.35">
      <c r="A502" s="2">
        <f>IF(D502=List!$A$2,List!$B$2,IF(D502=List!$A$3,List!$B$3,IF(D502=List!$A$4,List!$B$4,IF(D502=List!$A$5,List!$B$5,IF(D502=List!$A$6,List!$B$6,IF(D502=List!$A$7,List!$B$7,IF(D502=List!$A$8,List!$B$8,IF(D502=List!$A$9,List!$B$9,IF(D502=List!$A$10,List!$B$10,IF(D502=List!$A$11,List!$B$11,IF(D502=List!$A$12,List!$B$12,IF(D502=List!$A$13,List!$B$13,IF(D502=List!$A$14,List!$B$14,IF(D502=List!$A$15,List!$B$15,IF(D502=List!$A$16,List!$B$16,IF(D502=List!$A$17,List!$B$17,0))))))))))))))))</f>
        <v>0</v>
      </c>
      <c r="B502" s="10" t="str">
        <f t="shared" si="15"/>
        <v>0</v>
      </c>
      <c r="C502" s="55"/>
      <c r="D502" s="39"/>
      <c r="E502" s="39"/>
      <c r="F502" s="39"/>
      <c r="G502" s="39"/>
      <c r="H502" s="8">
        <f t="shared" si="16"/>
        <v>0</v>
      </c>
      <c r="I502" s="39"/>
    </row>
    <row r="503" spans="1:9" x14ac:dyDescent="0.35">
      <c r="A503" s="2">
        <f>IF(D503=List!$A$2,List!$B$2,IF(D503=List!$A$3,List!$B$3,IF(D503=List!$A$4,List!$B$4,IF(D503=List!$A$5,List!$B$5,IF(D503=List!$A$6,List!$B$6,IF(D503=List!$A$7,List!$B$7,IF(D503=List!$A$8,List!$B$8,IF(D503=List!$A$9,List!$B$9,IF(D503=List!$A$10,List!$B$10,IF(D503=List!$A$11,List!$B$11,IF(D503=List!$A$12,List!$B$12,IF(D503=List!$A$13,List!$B$13,IF(D503=List!$A$14,List!$B$14,IF(D503=List!$A$15,List!$B$15,IF(D503=List!$A$16,List!$B$16,IF(D503=List!$A$17,List!$B$17,0))))))))))))))))</f>
        <v>0</v>
      </c>
      <c r="B503" s="10" t="str">
        <f t="shared" si="15"/>
        <v>0</v>
      </c>
      <c r="C503" s="55"/>
      <c r="D503" s="39"/>
      <c r="E503" s="39"/>
      <c r="F503" s="39"/>
      <c r="G503" s="39"/>
      <c r="H503" s="8">
        <f t="shared" si="16"/>
        <v>0</v>
      </c>
      <c r="I503" s="39"/>
    </row>
    <row r="504" spans="1:9" x14ac:dyDescent="0.35">
      <c r="A504" s="2">
        <f>IF(D504=List!$A$2,List!$B$2,IF(D504=List!$A$3,List!$B$3,IF(D504=List!$A$4,List!$B$4,IF(D504=List!$A$5,List!$B$5,IF(D504=List!$A$6,List!$B$6,IF(D504=List!$A$7,List!$B$7,IF(D504=List!$A$8,List!$B$8,IF(D504=List!$A$9,List!$B$9,IF(D504=List!$A$10,List!$B$10,IF(D504=List!$A$11,List!$B$11,IF(D504=List!$A$12,List!$B$12,IF(D504=List!$A$13,List!$B$13,IF(D504=List!$A$14,List!$B$14,IF(D504=List!$A$15,List!$B$15,IF(D504=List!$A$16,List!$B$16,IF(D504=List!$A$17,List!$B$17,0))))))))))))))))</f>
        <v>0</v>
      </c>
      <c r="B504" s="10" t="str">
        <f t="shared" si="15"/>
        <v>0</v>
      </c>
      <c r="C504" s="55"/>
      <c r="D504" s="39"/>
      <c r="E504" s="39"/>
      <c r="F504" s="39"/>
      <c r="G504" s="39"/>
      <c r="H504" s="8">
        <f t="shared" si="16"/>
        <v>0</v>
      </c>
      <c r="I504" s="39"/>
    </row>
    <row r="505" spans="1:9" x14ac:dyDescent="0.35">
      <c r="A505" s="2">
        <f>IF(D505=List!$A$2,List!$B$2,IF(D505=List!$A$3,List!$B$3,IF(D505=List!$A$4,List!$B$4,IF(D505=List!$A$5,List!$B$5,IF(D505=List!$A$6,List!$B$6,IF(D505=List!$A$7,List!$B$7,IF(D505=List!$A$8,List!$B$8,IF(D505=List!$A$9,List!$B$9,IF(D505=List!$A$10,List!$B$10,IF(D505=List!$A$11,List!$B$11,IF(D505=List!$A$12,List!$B$12,IF(D505=List!$A$13,List!$B$13,IF(D505=List!$A$14,List!$B$14,IF(D505=List!$A$15,List!$B$15,IF(D505=List!$A$16,List!$B$16,IF(D505=List!$A$17,List!$B$17,0))))))))))))))))</f>
        <v>0</v>
      </c>
      <c r="B505" s="10" t="str">
        <f t="shared" si="15"/>
        <v>0</v>
      </c>
      <c r="C505" s="55"/>
      <c r="D505" s="39"/>
      <c r="E505" s="39"/>
      <c r="F505" s="39"/>
      <c r="G505" s="39"/>
      <c r="H505" s="8">
        <f t="shared" si="16"/>
        <v>0</v>
      </c>
      <c r="I505" s="39"/>
    </row>
    <row r="506" spans="1:9" x14ac:dyDescent="0.35">
      <c r="A506" s="2">
        <f>IF(D506=List!$A$2,List!$B$2,IF(D506=List!$A$3,List!$B$3,IF(D506=List!$A$4,List!$B$4,IF(D506=List!$A$5,List!$B$5,IF(D506=List!$A$6,List!$B$6,IF(D506=List!$A$7,List!$B$7,IF(D506=List!$A$8,List!$B$8,IF(D506=List!$A$9,List!$B$9,IF(D506=List!$A$10,List!$B$10,IF(D506=List!$A$11,List!$B$11,IF(D506=List!$A$12,List!$B$12,IF(D506=List!$A$13,List!$B$13,IF(D506=List!$A$14,List!$B$14,IF(D506=List!$A$15,List!$B$15,IF(D506=List!$A$16,List!$B$16,IF(D506=List!$A$17,List!$B$17,0))))))))))))))))</f>
        <v>0</v>
      </c>
      <c r="B506" s="10" t="str">
        <f t="shared" si="15"/>
        <v>0</v>
      </c>
      <c r="C506" s="55"/>
      <c r="D506" s="39"/>
      <c r="E506" s="39"/>
      <c r="F506" s="39"/>
      <c r="G506" s="39"/>
      <c r="H506" s="8">
        <f t="shared" si="16"/>
        <v>0</v>
      </c>
      <c r="I506" s="39"/>
    </row>
    <row r="507" spans="1:9" x14ac:dyDescent="0.35">
      <c r="A507" s="2">
        <f>IF(D507=List!$A$2,List!$B$2,IF(D507=List!$A$3,List!$B$3,IF(D507=List!$A$4,List!$B$4,IF(D507=List!$A$5,List!$B$5,IF(D507=List!$A$6,List!$B$6,IF(D507=List!$A$7,List!$B$7,IF(D507=List!$A$8,List!$B$8,IF(D507=List!$A$9,List!$B$9,IF(D507=List!$A$10,List!$B$10,IF(D507=List!$A$11,List!$B$11,IF(D507=List!$A$12,List!$B$12,IF(D507=List!$A$13,List!$B$13,IF(D507=List!$A$14,List!$B$14,IF(D507=List!$A$15,List!$B$15,IF(D507=List!$A$16,List!$B$16,IF(D507=List!$A$17,List!$B$17,0))))))))))))))))</f>
        <v>0</v>
      </c>
      <c r="B507" s="10" t="str">
        <f t="shared" si="15"/>
        <v>0</v>
      </c>
      <c r="C507" s="55"/>
      <c r="D507" s="39"/>
      <c r="E507" s="39"/>
      <c r="F507" s="39"/>
      <c r="G507" s="39"/>
      <c r="H507" s="8">
        <f t="shared" si="16"/>
        <v>0</v>
      </c>
      <c r="I507" s="39"/>
    </row>
    <row r="508" spans="1:9" x14ac:dyDescent="0.35">
      <c r="A508" s="2">
        <f>IF(D508=List!$A$2,List!$B$2,IF(D508=List!$A$3,List!$B$3,IF(D508=List!$A$4,List!$B$4,IF(D508=List!$A$5,List!$B$5,IF(D508=List!$A$6,List!$B$6,IF(D508=List!$A$7,List!$B$7,IF(D508=List!$A$8,List!$B$8,IF(D508=List!$A$9,List!$B$9,IF(D508=List!$A$10,List!$B$10,IF(D508=List!$A$11,List!$B$11,IF(D508=List!$A$12,List!$B$12,IF(D508=List!$A$13,List!$B$13,IF(D508=List!$A$14,List!$B$14,IF(D508=List!$A$15,List!$B$15,IF(D508=List!$A$16,List!$B$16,IF(D508=List!$A$17,List!$B$17,0))))))))))))))))</f>
        <v>0</v>
      </c>
      <c r="B508" s="10" t="str">
        <f t="shared" si="15"/>
        <v>0</v>
      </c>
      <c r="C508" s="55"/>
      <c r="D508" s="39"/>
      <c r="E508" s="39"/>
      <c r="F508" s="39"/>
      <c r="G508" s="39"/>
      <c r="H508" s="8">
        <f t="shared" si="16"/>
        <v>0</v>
      </c>
      <c r="I508" s="39"/>
    </row>
    <row r="509" spans="1:9" x14ac:dyDescent="0.35">
      <c r="A509" s="2">
        <f>IF(D509=List!$A$2,List!$B$2,IF(D509=List!$A$3,List!$B$3,IF(D509=List!$A$4,List!$B$4,IF(D509=List!$A$5,List!$B$5,IF(D509=List!$A$6,List!$B$6,IF(D509=List!$A$7,List!$B$7,IF(D509=List!$A$8,List!$B$8,IF(D509=List!$A$9,List!$B$9,IF(D509=List!$A$10,List!$B$10,IF(D509=List!$A$11,List!$B$11,IF(D509=List!$A$12,List!$B$12,IF(D509=List!$A$13,List!$B$13,IF(D509=List!$A$14,List!$B$14,IF(D509=List!$A$15,List!$B$15,IF(D509=List!$A$16,List!$B$16,IF(D509=List!$A$17,List!$B$17,0))))))))))))))))</f>
        <v>0</v>
      </c>
      <c r="B509" s="10" t="str">
        <f t="shared" si="15"/>
        <v>0</v>
      </c>
      <c r="C509" s="55"/>
      <c r="D509" s="39"/>
      <c r="E509" s="39"/>
      <c r="F509" s="39"/>
      <c r="G509" s="39"/>
      <c r="H509" s="8">
        <f t="shared" si="16"/>
        <v>0</v>
      </c>
      <c r="I509" s="39"/>
    </row>
    <row r="510" spans="1:9" x14ac:dyDescent="0.35">
      <c r="A510" s="2">
        <f>IF(D510=List!$A$2,List!$B$2,IF(D510=List!$A$3,List!$B$3,IF(D510=List!$A$4,List!$B$4,IF(D510=List!$A$5,List!$B$5,IF(D510=List!$A$6,List!$B$6,IF(D510=List!$A$7,List!$B$7,IF(D510=List!$A$8,List!$B$8,IF(D510=List!$A$9,List!$B$9,IF(D510=List!$A$10,List!$B$10,IF(D510=List!$A$11,List!$B$11,IF(D510=List!$A$12,List!$B$12,IF(D510=List!$A$13,List!$B$13,IF(D510=List!$A$14,List!$B$14,IF(D510=List!$A$15,List!$B$15,IF(D510=List!$A$16,List!$B$16,IF(D510=List!$A$17,List!$B$17,0))))))))))))))))</f>
        <v>0</v>
      </c>
      <c r="B510" s="10" t="str">
        <f t="shared" si="15"/>
        <v>0</v>
      </c>
      <c r="C510" s="55"/>
      <c r="D510" s="39"/>
      <c r="E510" s="39"/>
      <c r="F510" s="39"/>
      <c r="G510" s="39"/>
      <c r="H510" s="8">
        <f t="shared" si="16"/>
        <v>0</v>
      </c>
      <c r="I510" s="39"/>
    </row>
    <row r="511" spans="1:9" x14ac:dyDescent="0.35">
      <c r="A511" s="2">
        <f>IF(D511=List!$A$2,List!$B$2,IF(D511=List!$A$3,List!$B$3,IF(D511=List!$A$4,List!$B$4,IF(D511=List!$A$5,List!$B$5,IF(D511=List!$A$6,List!$B$6,IF(D511=List!$A$7,List!$B$7,IF(D511=List!$A$8,List!$B$8,IF(D511=List!$A$9,List!$B$9,IF(D511=List!$A$10,List!$B$10,IF(D511=List!$A$11,List!$B$11,IF(D511=List!$A$12,List!$B$12,IF(D511=List!$A$13,List!$B$13,IF(D511=List!$A$14,List!$B$14,IF(D511=List!$A$15,List!$B$15,IF(D511=List!$A$16,List!$B$16,IF(D511=List!$A$17,List!$B$17,0))))))))))))))))</f>
        <v>0</v>
      </c>
      <c r="B511" s="10" t="str">
        <f t="shared" si="15"/>
        <v>0</v>
      </c>
      <c r="C511" s="55"/>
      <c r="D511" s="39"/>
      <c r="E511" s="39"/>
      <c r="F511" s="39"/>
      <c r="G511" s="39"/>
      <c r="H511" s="8">
        <f t="shared" si="16"/>
        <v>0</v>
      </c>
      <c r="I511" s="39"/>
    </row>
    <row r="512" spans="1:9" x14ac:dyDescent="0.35">
      <c r="A512" s="2">
        <f>IF(D512=List!$A$2,List!$B$2,IF(D512=List!$A$3,List!$B$3,IF(D512=List!$A$4,List!$B$4,IF(D512=List!$A$5,List!$B$5,IF(D512=List!$A$6,List!$B$6,IF(D512=List!$A$7,List!$B$7,IF(D512=List!$A$8,List!$B$8,IF(D512=List!$A$9,List!$B$9,IF(D512=List!$A$10,List!$B$10,IF(D512=List!$A$11,List!$B$11,IF(D512=List!$A$12,List!$B$12,IF(D512=List!$A$13,List!$B$13,IF(D512=List!$A$14,List!$B$14,IF(D512=List!$A$15,List!$B$15,IF(D512=List!$A$16,List!$B$16,IF(D512=List!$A$17,List!$B$17,0))))))))))))))))</f>
        <v>0</v>
      </c>
      <c r="B512" s="10" t="str">
        <f t="shared" si="15"/>
        <v>0</v>
      </c>
      <c r="C512" s="55"/>
      <c r="D512" s="39"/>
      <c r="E512" s="39"/>
      <c r="F512" s="39"/>
      <c r="G512" s="39"/>
      <c r="H512" s="8">
        <f t="shared" si="16"/>
        <v>0</v>
      </c>
      <c r="I512" s="39"/>
    </row>
    <row r="513" spans="1:9" x14ac:dyDescent="0.35">
      <c r="A513" s="2">
        <f>IF(D513=List!$A$2,List!$B$2,IF(D513=List!$A$3,List!$B$3,IF(D513=List!$A$4,List!$B$4,IF(D513=List!$A$5,List!$B$5,IF(D513=List!$A$6,List!$B$6,IF(D513=List!$A$7,List!$B$7,IF(D513=List!$A$8,List!$B$8,IF(D513=List!$A$9,List!$B$9,IF(D513=List!$A$10,List!$B$10,IF(D513=List!$A$11,List!$B$11,IF(D513=List!$A$12,List!$B$12,IF(D513=List!$A$13,List!$B$13,IF(D513=List!$A$14,List!$B$14,IF(D513=List!$A$15,List!$B$15,IF(D513=List!$A$16,List!$B$16,IF(D513=List!$A$17,List!$B$17,0))))))))))))))))</f>
        <v>0</v>
      </c>
      <c r="B513" s="10" t="str">
        <f t="shared" si="15"/>
        <v>0</v>
      </c>
      <c r="C513" s="55"/>
      <c r="D513" s="39"/>
      <c r="E513" s="39"/>
      <c r="F513" s="39"/>
      <c r="G513" s="39"/>
      <c r="H513" s="8">
        <f t="shared" si="16"/>
        <v>0</v>
      </c>
      <c r="I513" s="39"/>
    </row>
    <row r="514" spans="1:9" x14ac:dyDescent="0.35">
      <c r="A514" s="2">
        <f>IF(D514=List!$A$2,List!$B$2,IF(D514=List!$A$3,List!$B$3,IF(D514=List!$A$4,List!$B$4,IF(D514=List!$A$5,List!$B$5,IF(D514=List!$A$6,List!$B$6,IF(D514=List!$A$7,List!$B$7,IF(D514=List!$A$8,List!$B$8,IF(D514=List!$A$9,List!$B$9,IF(D514=List!$A$10,List!$B$10,IF(D514=List!$A$11,List!$B$11,IF(D514=List!$A$12,List!$B$12,IF(D514=List!$A$13,List!$B$13,IF(D514=List!$A$14,List!$B$14,IF(D514=List!$A$15,List!$B$15,IF(D514=List!$A$16,List!$B$16,IF(D514=List!$A$17,List!$B$17,0))))))))))))))))</f>
        <v>0</v>
      </c>
      <c r="B514" s="10" t="str">
        <f t="shared" si="15"/>
        <v>0</v>
      </c>
      <c r="C514" s="55"/>
      <c r="D514" s="39"/>
      <c r="E514" s="39"/>
      <c r="F514" s="39"/>
      <c r="G514" s="39"/>
      <c r="H514" s="8">
        <f t="shared" si="16"/>
        <v>0</v>
      </c>
      <c r="I514" s="39"/>
    </row>
    <row r="515" spans="1:9" x14ac:dyDescent="0.35">
      <c r="A515" s="2">
        <f>IF(D515=List!$A$2,List!$B$2,IF(D515=List!$A$3,List!$B$3,IF(D515=List!$A$4,List!$B$4,IF(D515=List!$A$5,List!$B$5,IF(D515=List!$A$6,List!$B$6,IF(D515=List!$A$7,List!$B$7,IF(D515=List!$A$8,List!$B$8,IF(D515=List!$A$9,List!$B$9,IF(D515=List!$A$10,List!$B$10,IF(D515=List!$A$11,List!$B$11,IF(D515=List!$A$12,List!$B$12,IF(D515=List!$A$13,List!$B$13,IF(D515=List!$A$14,List!$B$14,IF(D515=List!$A$15,List!$B$15,IF(D515=List!$A$16,List!$B$16,IF(D515=List!$A$17,List!$B$17,0))))))))))))))))</f>
        <v>0</v>
      </c>
      <c r="B515" s="10" t="str">
        <f t="shared" si="15"/>
        <v>0</v>
      </c>
      <c r="C515" s="55"/>
      <c r="D515" s="39"/>
      <c r="E515" s="39"/>
      <c r="F515" s="39"/>
      <c r="G515" s="39"/>
      <c r="H515" s="8">
        <f t="shared" si="16"/>
        <v>0</v>
      </c>
      <c r="I515" s="39"/>
    </row>
    <row r="516" spans="1:9" x14ac:dyDescent="0.35">
      <c r="A516" s="2">
        <f>IF(D516=List!$A$2,List!$B$2,IF(D516=List!$A$3,List!$B$3,IF(D516=List!$A$4,List!$B$4,IF(D516=List!$A$5,List!$B$5,IF(D516=List!$A$6,List!$B$6,IF(D516=List!$A$7,List!$B$7,IF(D516=List!$A$8,List!$B$8,IF(D516=List!$A$9,List!$B$9,IF(D516=List!$A$10,List!$B$10,IF(D516=List!$A$11,List!$B$11,IF(D516=List!$A$12,List!$B$12,IF(D516=List!$A$13,List!$B$13,IF(D516=List!$A$14,List!$B$14,IF(D516=List!$A$15,List!$B$15,IF(D516=List!$A$16,List!$B$16,IF(D516=List!$A$17,List!$B$17,0))))))))))))))))</f>
        <v>0</v>
      </c>
      <c r="B516" s="10" t="str">
        <f t="shared" si="15"/>
        <v>0</v>
      </c>
      <c r="C516" s="55"/>
      <c r="D516" s="39"/>
      <c r="E516" s="39"/>
      <c r="F516" s="39"/>
      <c r="G516" s="39"/>
      <c r="H516" s="8">
        <f t="shared" si="16"/>
        <v>0</v>
      </c>
      <c r="I516" s="39"/>
    </row>
    <row r="517" spans="1:9" x14ac:dyDescent="0.35">
      <c r="A517" s="2">
        <f>IF(D517=List!$A$2,List!$B$2,IF(D517=List!$A$3,List!$B$3,IF(D517=List!$A$4,List!$B$4,IF(D517=List!$A$5,List!$B$5,IF(D517=List!$A$6,List!$B$6,IF(D517=List!$A$7,List!$B$7,IF(D517=List!$A$8,List!$B$8,IF(D517=List!$A$9,List!$B$9,IF(D517=List!$A$10,List!$B$10,IF(D517=List!$A$11,List!$B$11,IF(D517=List!$A$12,List!$B$12,IF(D517=List!$A$13,List!$B$13,IF(D517=List!$A$14,List!$B$14,IF(D517=List!$A$15,List!$B$15,IF(D517=List!$A$16,List!$B$16,IF(D517=List!$A$17,List!$B$17,0))))))))))))))))</f>
        <v>0</v>
      </c>
      <c r="B517" s="10" t="str">
        <f t="shared" si="15"/>
        <v>0</v>
      </c>
      <c r="C517" s="55"/>
      <c r="D517" s="39"/>
      <c r="E517" s="39"/>
      <c r="F517" s="39"/>
      <c r="G517" s="39"/>
      <c r="H517" s="8">
        <f t="shared" si="16"/>
        <v>0</v>
      </c>
      <c r="I517" s="39"/>
    </row>
    <row r="518" spans="1:9" x14ac:dyDescent="0.35">
      <c r="A518" s="2">
        <f>IF(D518=List!$A$2,List!$B$2,IF(D518=List!$A$3,List!$B$3,IF(D518=List!$A$4,List!$B$4,IF(D518=List!$A$5,List!$B$5,IF(D518=List!$A$6,List!$B$6,IF(D518=List!$A$7,List!$B$7,IF(D518=List!$A$8,List!$B$8,IF(D518=List!$A$9,List!$B$9,IF(D518=List!$A$10,List!$B$10,IF(D518=List!$A$11,List!$B$11,IF(D518=List!$A$12,List!$B$12,IF(D518=List!$A$13,List!$B$13,IF(D518=List!$A$14,List!$B$14,IF(D518=List!$A$15,List!$B$15,IF(D518=List!$A$16,List!$B$16,IF(D518=List!$A$17,List!$B$17,0))))))))))))))))</f>
        <v>0</v>
      </c>
      <c r="B518" s="10" t="str">
        <f t="shared" si="15"/>
        <v>0</v>
      </c>
      <c r="C518" s="55"/>
      <c r="D518" s="39"/>
      <c r="E518" s="39"/>
      <c r="F518" s="39"/>
      <c r="G518" s="39"/>
      <c r="H518" s="8">
        <f t="shared" si="16"/>
        <v>0</v>
      </c>
      <c r="I518" s="39"/>
    </row>
    <row r="519" spans="1:9" x14ac:dyDescent="0.35">
      <c r="A519" s="2">
        <f>IF(D519=List!$A$2,List!$B$2,IF(D519=List!$A$3,List!$B$3,IF(D519=List!$A$4,List!$B$4,IF(D519=List!$A$5,List!$B$5,IF(D519=List!$A$6,List!$B$6,IF(D519=List!$A$7,List!$B$7,IF(D519=List!$A$8,List!$B$8,IF(D519=List!$A$9,List!$B$9,IF(D519=List!$A$10,List!$B$10,IF(D519=List!$A$11,List!$B$11,IF(D519=List!$A$12,List!$B$12,IF(D519=List!$A$13,List!$B$13,IF(D519=List!$A$14,List!$B$14,IF(D519=List!$A$15,List!$B$15,IF(D519=List!$A$16,List!$B$16,IF(D519=List!$A$17,List!$B$17,0))))))))))))))))</f>
        <v>0</v>
      </c>
      <c r="B519" s="10" t="str">
        <f t="shared" si="15"/>
        <v>0</v>
      </c>
      <c r="C519" s="55"/>
      <c r="D519" s="39"/>
      <c r="E519" s="39"/>
      <c r="F519" s="39"/>
      <c r="G519" s="39"/>
      <c r="H519" s="8">
        <f t="shared" si="16"/>
        <v>0</v>
      </c>
      <c r="I519" s="39"/>
    </row>
    <row r="520" spans="1:9" x14ac:dyDescent="0.35">
      <c r="A520" s="2">
        <f>IF(D520=List!$A$2,List!$B$2,IF(D520=List!$A$3,List!$B$3,IF(D520=List!$A$4,List!$B$4,IF(D520=List!$A$5,List!$B$5,IF(D520=List!$A$6,List!$B$6,IF(D520=List!$A$7,List!$B$7,IF(D520=List!$A$8,List!$B$8,IF(D520=List!$A$9,List!$B$9,IF(D520=List!$A$10,List!$B$10,IF(D520=List!$A$11,List!$B$11,IF(D520=List!$A$12,List!$B$12,IF(D520=List!$A$13,List!$B$13,IF(D520=List!$A$14,List!$B$14,IF(D520=List!$A$15,List!$B$15,IF(D520=List!$A$16,List!$B$16,IF(D520=List!$A$17,List!$B$17,0))))))))))))))))</f>
        <v>0</v>
      </c>
      <c r="B520" s="10" t="str">
        <f t="shared" si="15"/>
        <v>0</v>
      </c>
      <c r="C520" s="55"/>
      <c r="D520" s="39"/>
      <c r="E520" s="39"/>
      <c r="F520" s="39"/>
      <c r="G520" s="39"/>
      <c r="H520" s="8">
        <f t="shared" si="16"/>
        <v>0</v>
      </c>
      <c r="I520" s="39"/>
    </row>
    <row r="521" spans="1:9" x14ac:dyDescent="0.35">
      <c r="A521" s="2">
        <f>IF(D521=List!$A$2,List!$B$2,IF(D521=List!$A$3,List!$B$3,IF(D521=List!$A$4,List!$B$4,IF(D521=List!$A$5,List!$B$5,IF(D521=List!$A$6,List!$B$6,IF(D521=List!$A$7,List!$B$7,IF(D521=List!$A$8,List!$B$8,IF(D521=List!$A$9,List!$B$9,IF(D521=List!$A$10,List!$B$10,IF(D521=List!$A$11,List!$B$11,IF(D521=List!$A$12,List!$B$12,IF(D521=List!$A$13,List!$B$13,IF(D521=List!$A$14,List!$B$14,IF(D521=List!$A$15,List!$B$15,IF(D521=List!$A$16,List!$B$16,IF(D521=List!$A$17,List!$B$17,0))))))))))))))))</f>
        <v>0</v>
      </c>
      <c r="B521" s="10" t="str">
        <f t="shared" ref="B521:B584" si="17">+CONCATENATE(C521,A521)</f>
        <v>0</v>
      </c>
      <c r="C521" s="55"/>
      <c r="D521" s="39"/>
      <c r="E521" s="39"/>
      <c r="F521" s="39"/>
      <c r="G521" s="39"/>
      <c r="H521" s="8">
        <f t="shared" ref="H521:H584" si="18">F521*E521</f>
        <v>0</v>
      </c>
      <c r="I521" s="39"/>
    </row>
    <row r="522" spans="1:9" x14ac:dyDescent="0.35">
      <c r="A522" s="2">
        <f>IF(D522=List!$A$2,List!$B$2,IF(D522=List!$A$3,List!$B$3,IF(D522=List!$A$4,List!$B$4,IF(D522=List!$A$5,List!$B$5,IF(D522=List!$A$6,List!$B$6,IF(D522=List!$A$7,List!$B$7,IF(D522=List!$A$8,List!$B$8,IF(D522=List!$A$9,List!$B$9,IF(D522=List!$A$10,List!$B$10,IF(D522=List!$A$11,List!$B$11,IF(D522=List!$A$12,List!$B$12,IF(D522=List!$A$13,List!$B$13,IF(D522=List!$A$14,List!$B$14,IF(D522=List!$A$15,List!$B$15,IF(D522=List!$A$16,List!$B$16,IF(D522=List!$A$17,List!$B$17,0))))))))))))))))</f>
        <v>0</v>
      </c>
      <c r="B522" s="10" t="str">
        <f t="shared" si="17"/>
        <v>0</v>
      </c>
      <c r="C522" s="55"/>
      <c r="D522" s="39"/>
      <c r="E522" s="39"/>
      <c r="F522" s="39"/>
      <c r="G522" s="39"/>
      <c r="H522" s="8">
        <f t="shared" si="18"/>
        <v>0</v>
      </c>
      <c r="I522" s="39"/>
    </row>
    <row r="523" spans="1:9" x14ac:dyDescent="0.35">
      <c r="A523" s="2">
        <f>IF(D523=List!$A$2,List!$B$2,IF(D523=List!$A$3,List!$B$3,IF(D523=List!$A$4,List!$B$4,IF(D523=List!$A$5,List!$B$5,IF(D523=List!$A$6,List!$B$6,IF(D523=List!$A$7,List!$B$7,IF(D523=List!$A$8,List!$B$8,IF(D523=List!$A$9,List!$B$9,IF(D523=List!$A$10,List!$B$10,IF(D523=List!$A$11,List!$B$11,IF(D523=List!$A$12,List!$B$12,IF(D523=List!$A$13,List!$B$13,IF(D523=List!$A$14,List!$B$14,IF(D523=List!$A$15,List!$B$15,IF(D523=List!$A$16,List!$B$16,IF(D523=List!$A$17,List!$B$17,0))))))))))))))))</f>
        <v>0</v>
      </c>
      <c r="B523" s="10" t="str">
        <f t="shared" si="17"/>
        <v>0</v>
      </c>
      <c r="C523" s="55"/>
      <c r="D523" s="39"/>
      <c r="E523" s="39"/>
      <c r="F523" s="39"/>
      <c r="G523" s="39"/>
      <c r="H523" s="8">
        <f t="shared" si="18"/>
        <v>0</v>
      </c>
      <c r="I523" s="39"/>
    </row>
    <row r="524" spans="1:9" x14ac:dyDescent="0.35">
      <c r="A524" s="2">
        <f>IF(D524=List!$A$2,List!$B$2,IF(D524=List!$A$3,List!$B$3,IF(D524=List!$A$4,List!$B$4,IF(D524=List!$A$5,List!$B$5,IF(D524=List!$A$6,List!$B$6,IF(D524=List!$A$7,List!$B$7,IF(D524=List!$A$8,List!$B$8,IF(D524=List!$A$9,List!$B$9,IF(D524=List!$A$10,List!$B$10,IF(D524=List!$A$11,List!$B$11,IF(D524=List!$A$12,List!$B$12,IF(D524=List!$A$13,List!$B$13,IF(D524=List!$A$14,List!$B$14,IF(D524=List!$A$15,List!$B$15,IF(D524=List!$A$16,List!$B$16,IF(D524=List!$A$17,List!$B$17,0))))))))))))))))</f>
        <v>0</v>
      </c>
      <c r="B524" s="10" t="str">
        <f t="shared" si="17"/>
        <v>0</v>
      </c>
      <c r="C524" s="55"/>
      <c r="D524" s="39"/>
      <c r="E524" s="39"/>
      <c r="F524" s="39"/>
      <c r="G524" s="39"/>
      <c r="H524" s="8">
        <f t="shared" si="18"/>
        <v>0</v>
      </c>
      <c r="I524" s="39"/>
    </row>
    <row r="525" spans="1:9" x14ac:dyDescent="0.35">
      <c r="A525" s="2">
        <f>IF(D525=List!$A$2,List!$B$2,IF(D525=List!$A$3,List!$B$3,IF(D525=List!$A$4,List!$B$4,IF(D525=List!$A$5,List!$B$5,IF(D525=List!$A$6,List!$B$6,IF(D525=List!$A$7,List!$B$7,IF(D525=List!$A$8,List!$B$8,IF(D525=List!$A$9,List!$B$9,IF(D525=List!$A$10,List!$B$10,IF(D525=List!$A$11,List!$B$11,IF(D525=List!$A$12,List!$B$12,IF(D525=List!$A$13,List!$B$13,IF(D525=List!$A$14,List!$B$14,IF(D525=List!$A$15,List!$B$15,IF(D525=List!$A$16,List!$B$16,IF(D525=List!$A$17,List!$B$17,0))))))))))))))))</f>
        <v>0</v>
      </c>
      <c r="B525" s="10" t="str">
        <f t="shared" si="17"/>
        <v>0</v>
      </c>
      <c r="C525" s="55"/>
      <c r="D525" s="39"/>
      <c r="E525" s="39"/>
      <c r="F525" s="39"/>
      <c r="G525" s="39"/>
      <c r="H525" s="8">
        <f t="shared" si="18"/>
        <v>0</v>
      </c>
      <c r="I525" s="39"/>
    </row>
    <row r="526" spans="1:9" x14ac:dyDescent="0.35">
      <c r="A526" s="2">
        <f>IF(D526=List!$A$2,List!$B$2,IF(D526=List!$A$3,List!$B$3,IF(D526=List!$A$4,List!$B$4,IF(D526=List!$A$5,List!$B$5,IF(D526=List!$A$6,List!$B$6,IF(D526=List!$A$7,List!$B$7,IF(D526=List!$A$8,List!$B$8,IF(D526=List!$A$9,List!$B$9,IF(D526=List!$A$10,List!$B$10,IF(D526=List!$A$11,List!$B$11,IF(D526=List!$A$12,List!$B$12,IF(D526=List!$A$13,List!$B$13,IF(D526=List!$A$14,List!$B$14,IF(D526=List!$A$15,List!$B$15,IF(D526=List!$A$16,List!$B$16,IF(D526=List!$A$17,List!$B$17,0))))))))))))))))</f>
        <v>0</v>
      </c>
      <c r="B526" s="10" t="str">
        <f t="shared" si="17"/>
        <v>0</v>
      </c>
      <c r="C526" s="55"/>
      <c r="D526" s="39"/>
      <c r="E526" s="39"/>
      <c r="F526" s="39"/>
      <c r="G526" s="39"/>
      <c r="H526" s="8">
        <f t="shared" si="18"/>
        <v>0</v>
      </c>
      <c r="I526" s="39"/>
    </row>
    <row r="527" spans="1:9" x14ac:dyDescent="0.35">
      <c r="A527" s="2">
        <f>IF(D527=List!$A$2,List!$B$2,IF(D527=List!$A$3,List!$B$3,IF(D527=List!$A$4,List!$B$4,IF(D527=List!$A$5,List!$B$5,IF(D527=List!$A$6,List!$B$6,IF(D527=List!$A$7,List!$B$7,IF(D527=List!$A$8,List!$B$8,IF(D527=List!$A$9,List!$B$9,IF(D527=List!$A$10,List!$B$10,IF(D527=List!$A$11,List!$B$11,IF(D527=List!$A$12,List!$B$12,IF(D527=List!$A$13,List!$B$13,IF(D527=List!$A$14,List!$B$14,IF(D527=List!$A$15,List!$B$15,IF(D527=List!$A$16,List!$B$16,IF(D527=List!$A$17,List!$B$17,0))))))))))))))))</f>
        <v>0</v>
      </c>
      <c r="B527" s="10" t="str">
        <f t="shared" si="17"/>
        <v>0</v>
      </c>
      <c r="C527" s="55"/>
      <c r="D527" s="39"/>
      <c r="E527" s="39"/>
      <c r="F527" s="39"/>
      <c r="G527" s="39"/>
      <c r="H527" s="8">
        <f t="shared" si="18"/>
        <v>0</v>
      </c>
      <c r="I527" s="39"/>
    </row>
    <row r="528" spans="1:9" x14ac:dyDescent="0.35">
      <c r="A528" s="2">
        <f>IF(D528=List!$A$2,List!$B$2,IF(D528=List!$A$3,List!$B$3,IF(D528=List!$A$4,List!$B$4,IF(D528=List!$A$5,List!$B$5,IF(D528=List!$A$6,List!$B$6,IF(D528=List!$A$7,List!$B$7,IF(D528=List!$A$8,List!$B$8,IF(D528=List!$A$9,List!$B$9,IF(D528=List!$A$10,List!$B$10,IF(D528=List!$A$11,List!$B$11,IF(D528=List!$A$12,List!$B$12,IF(D528=List!$A$13,List!$B$13,IF(D528=List!$A$14,List!$B$14,IF(D528=List!$A$15,List!$B$15,IF(D528=List!$A$16,List!$B$16,IF(D528=List!$A$17,List!$B$17,0))))))))))))))))</f>
        <v>0</v>
      </c>
      <c r="B528" s="10" t="str">
        <f t="shared" si="17"/>
        <v>0</v>
      </c>
      <c r="C528" s="55"/>
      <c r="D528" s="39"/>
      <c r="E528" s="39"/>
      <c r="F528" s="39"/>
      <c r="G528" s="39"/>
      <c r="H528" s="8">
        <f t="shared" si="18"/>
        <v>0</v>
      </c>
      <c r="I528" s="39"/>
    </row>
    <row r="529" spans="1:9" x14ac:dyDescent="0.35">
      <c r="A529" s="2">
        <f>IF(D529=List!$A$2,List!$B$2,IF(D529=List!$A$3,List!$B$3,IF(D529=List!$A$4,List!$B$4,IF(D529=List!$A$5,List!$B$5,IF(D529=List!$A$6,List!$B$6,IF(D529=List!$A$7,List!$B$7,IF(D529=List!$A$8,List!$B$8,IF(D529=List!$A$9,List!$B$9,IF(D529=List!$A$10,List!$B$10,IF(D529=List!$A$11,List!$B$11,IF(D529=List!$A$12,List!$B$12,IF(D529=List!$A$13,List!$B$13,IF(D529=List!$A$14,List!$B$14,IF(D529=List!$A$15,List!$B$15,IF(D529=List!$A$16,List!$B$16,IF(D529=List!$A$17,List!$B$17,0))))))))))))))))</f>
        <v>0</v>
      </c>
      <c r="B529" s="10" t="str">
        <f t="shared" si="17"/>
        <v>0</v>
      </c>
      <c r="C529" s="55"/>
      <c r="D529" s="39"/>
      <c r="E529" s="39"/>
      <c r="F529" s="39"/>
      <c r="G529" s="39"/>
      <c r="H529" s="8">
        <f t="shared" si="18"/>
        <v>0</v>
      </c>
      <c r="I529" s="39"/>
    </row>
    <row r="530" spans="1:9" x14ac:dyDescent="0.35">
      <c r="A530" s="2">
        <f>IF(D530=List!$A$2,List!$B$2,IF(D530=List!$A$3,List!$B$3,IF(D530=List!$A$4,List!$B$4,IF(D530=List!$A$5,List!$B$5,IF(D530=List!$A$6,List!$B$6,IF(D530=List!$A$7,List!$B$7,IF(D530=List!$A$8,List!$B$8,IF(D530=List!$A$9,List!$B$9,IF(D530=List!$A$10,List!$B$10,IF(D530=List!$A$11,List!$B$11,IF(D530=List!$A$12,List!$B$12,IF(D530=List!$A$13,List!$B$13,IF(D530=List!$A$14,List!$B$14,IF(D530=List!$A$15,List!$B$15,IF(D530=List!$A$16,List!$B$16,IF(D530=List!$A$17,List!$B$17,0))))))))))))))))</f>
        <v>0</v>
      </c>
      <c r="B530" s="10" t="str">
        <f t="shared" si="17"/>
        <v>0</v>
      </c>
      <c r="C530" s="55"/>
      <c r="D530" s="39"/>
      <c r="E530" s="39"/>
      <c r="F530" s="39"/>
      <c r="G530" s="39"/>
      <c r="H530" s="8">
        <f t="shared" si="18"/>
        <v>0</v>
      </c>
      <c r="I530" s="39"/>
    </row>
    <row r="531" spans="1:9" x14ac:dyDescent="0.35">
      <c r="A531" s="2">
        <f>IF(D531=List!$A$2,List!$B$2,IF(D531=List!$A$3,List!$B$3,IF(D531=List!$A$4,List!$B$4,IF(D531=List!$A$5,List!$B$5,IF(D531=List!$A$6,List!$B$6,IF(D531=List!$A$7,List!$B$7,IF(D531=List!$A$8,List!$B$8,IF(D531=List!$A$9,List!$B$9,IF(D531=List!$A$10,List!$B$10,IF(D531=List!$A$11,List!$B$11,IF(D531=List!$A$12,List!$B$12,IF(D531=List!$A$13,List!$B$13,IF(D531=List!$A$14,List!$B$14,IF(D531=List!$A$15,List!$B$15,IF(D531=List!$A$16,List!$B$16,IF(D531=List!$A$17,List!$B$17,0))))))))))))))))</f>
        <v>0</v>
      </c>
      <c r="B531" s="10" t="str">
        <f t="shared" si="17"/>
        <v>0</v>
      </c>
      <c r="C531" s="55"/>
      <c r="D531" s="39"/>
      <c r="E531" s="39"/>
      <c r="F531" s="39"/>
      <c r="G531" s="39"/>
      <c r="H531" s="8">
        <f t="shared" si="18"/>
        <v>0</v>
      </c>
      <c r="I531" s="39"/>
    </row>
    <row r="532" spans="1:9" x14ac:dyDescent="0.35">
      <c r="A532" s="2">
        <f>IF(D532=List!$A$2,List!$B$2,IF(D532=List!$A$3,List!$B$3,IF(D532=List!$A$4,List!$B$4,IF(D532=List!$A$5,List!$B$5,IF(D532=List!$A$6,List!$B$6,IF(D532=List!$A$7,List!$B$7,IF(D532=List!$A$8,List!$B$8,IF(D532=List!$A$9,List!$B$9,IF(D532=List!$A$10,List!$B$10,IF(D532=List!$A$11,List!$B$11,IF(D532=List!$A$12,List!$B$12,IF(D532=List!$A$13,List!$B$13,IF(D532=List!$A$14,List!$B$14,IF(D532=List!$A$15,List!$B$15,IF(D532=List!$A$16,List!$B$16,IF(D532=List!$A$17,List!$B$17,0))))))))))))))))</f>
        <v>0</v>
      </c>
      <c r="B532" s="10" t="str">
        <f t="shared" si="17"/>
        <v>0</v>
      </c>
      <c r="C532" s="55"/>
      <c r="D532" s="39"/>
      <c r="E532" s="39"/>
      <c r="F532" s="39"/>
      <c r="G532" s="39"/>
      <c r="H532" s="8">
        <f t="shared" si="18"/>
        <v>0</v>
      </c>
      <c r="I532" s="39"/>
    </row>
    <row r="533" spans="1:9" x14ac:dyDescent="0.35">
      <c r="A533" s="2">
        <f>IF(D533=List!$A$2,List!$B$2,IF(D533=List!$A$3,List!$B$3,IF(D533=List!$A$4,List!$B$4,IF(D533=List!$A$5,List!$B$5,IF(D533=List!$A$6,List!$B$6,IF(D533=List!$A$7,List!$B$7,IF(D533=List!$A$8,List!$B$8,IF(D533=List!$A$9,List!$B$9,IF(D533=List!$A$10,List!$B$10,IF(D533=List!$A$11,List!$B$11,IF(D533=List!$A$12,List!$B$12,IF(D533=List!$A$13,List!$B$13,IF(D533=List!$A$14,List!$B$14,IF(D533=List!$A$15,List!$B$15,IF(D533=List!$A$16,List!$B$16,IF(D533=List!$A$17,List!$B$17,0))))))))))))))))</f>
        <v>0</v>
      </c>
      <c r="B533" s="10" t="str">
        <f t="shared" si="17"/>
        <v>0</v>
      </c>
      <c r="C533" s="55"/>
      <c r="D533" s="39"/>
      <c r="E533" s="39"/>
      <c r="F533" s="39"/>
      <c r="G533" s="39"/>
      <c r="H533" s="8">
        <f t="shared" si="18"/>
        <v>0</v>
      </c>
      <c r="I533" s="39"/>
    </row>
    <row r="534" spans="1:9" x14ac:dyDescent="0.35">
      <c r="A534" s="2">
        <f>IF(D534=List!$A$2,List!$B$2,IF(D534=List!$A$3,List!$B$3,IF(D534=List!$A$4,List!$B$4,IF(D534=List!$A$5,List!$B$5,IF(D534=List!$A$6,List!$B$6,IF(D534=List!$A$7,List!$B$7,IF(D534=List!$A$8,List!$B$8,IF(D534=List!$A$9,List!$B$9,IF(D534=List!$A$10,List!$B$10,IF(D534=List!$A$11,List!$B$11,IF(D534=List!$A$12,List!$B$12,IF(D534=List!$A$13,List!$B$13,IF(D534=List!$A$14,List!$B$14,IF(D534=List!$A$15,List!$B$15,IF(D534=List!$A$16,List!$B$16,IF(D534=List!$A$17,List!$B$17,0))))))))))))))))</f>
        <v>0</v>
      </c>
      <c r="B534" s="10" t="str">
        <f t="shared" si="17"/>
        <v>0</v>
      </c>
      <c r="C534" s="55"/>
      <c r="D534" s="39"/>
      <c r="E534" s="39"/>
      <c r="F534" s="39"/>
      <c r="G534" s="39"/>
      <c r="H534" s="8">
        <f t="shared" si="18"/>
        <v>0</v>
      </c>
      <c r="I534" s="39"/>
    </row>
    <row r="535" spans="1:9" x14ac:dyDescent="0.35">
      <c r="A535" s="2">
        <f>IF(D535=List!$A$2,List!$B$2,IF(D535=List!$A$3,List!$B$3,IF(D535=List!$A$4,List!$B$4,IF(D535=List!$A$5,List!$B$5,IF(D535=List!$A$6,List!$B$6,IF(D535=List!$A$7,List!$B$7,IF(D535=List!$A$8,List!$B$8,IF(D535=List!$A$9,List!$B$9,IF(D535=List!$A$10,List!$B$10,IF(D535=List!$A$11,List!$B$11,IF(D535=List!$A$12,List!$B$12,IF(D535=List!$A$13,List!$B$13,IF(D535=List!$A$14,List!$B$14,IF(D535=List!$A$15,List!$B$15,IF(D535=List!$A$16,List!$B$16,IF(D535=List!$A$17,List!$B$17,0))))))))))))))))</f>
        <v>0</v>
      </c>
      <c r="B535" s="10" t="str">
        <f t="shared" si="17"/>
        <v>0</v>
      </c>
      <c r="C535" s="55"/>
      <c r="D535" s="39"/>
      <c r="E535" s="39"/>
      <c r="F535" s="39"/>
      <c r="G535" s="39"/>
      <c r="H535" s="8">
        <f t="shared" si="18"/>
        <v>0</v>
      </c>
      <c r="I535" s="39"/>
    </row>
    <row r="536" spans="1:9" x14ac:dyDescent="0.35">
      <c r="A536" s="2">
        <f>IF(D536=List!$A$2,List!$B$2,IF(D536=List!$A$3,List!$B$3,IF(D536=List!$A$4,List!$B$4,IF(D536=List!$A$5,List!$B$5,IF(D536=List!$A$6,List!$B$6,IF(D536=List!$A$7,List!$B$7,IF(D536=List!$A$8,List!$B$8,IF(D536=List!$A$9,List!$B$9,IF(D536=List!$A$10,List!$B$10,IF(D536=List!$A$11,List!$B$11,IF(D536=List!$A$12,List!$B$12,IF(D536=List!$A$13,List!$B$13,IF(D536=List!$A$14,List!$B$14,IF(D536=List!$A$15,List!$B$15,IF(D536=List!$A$16,List!$B$16,IF(D536=List!$A$17,List!$B$17,0))))))))))))))))</f>
        <v>0</v>
      </c>
      <c r="B536" s="10" t="str">
        <f t="shared" si="17"/>
        <v>0</v>
      </c>
      <c r="C536" s="55"/>
      <c r="D536" s="39"/>
      <c r="E536" s="39"/>
      <c r="F536" s="39"/>
      <c r="G536" s="39"/>
      <c r="H536" s="8">
        <f t="shared" si="18"/>
        <v>0</v>
      </c>
      <c r="I536" s="39"/>
    </row>
    <row r="537" spans="1:9" x14ac:dyDescent="0.35">
      <c r="A537" s="2">
        <f>IF(D537=List!$A$2,List!$B$2,IF(D537=List!$A$3,List!$B$3,IF(D537=List!$A$4,List!$B$4,IF(D537=List!$A$5,List!$B$5,IF(D537=List!$A$6,List!$B$6,IF(D537=List!$A$7,List!$B$7,IF(D537=List!$A$8,List!$B$8,IF(D537=List!$A$9,List!$B$9,IF(D537=List!$A$10,List!$B$10,IF(D537=List!$A$11,List!$B$11,IF(D537=List!$A$12,List!$B$12,IF(D537=List!$A$13,List!$B$13,IF(D537=List!$A$14,List!$B$14,IF(D537=List!$A$15,List!$B$15,IF(D537=List!$A$16,List!$B$16,IF(D537=List!$A$17,List!$B$17,0))))))))))))))))</f>
        <v>0</v>
      </c>
      <c r="B537" s="10" t="str">
        <f t="shared" si="17"/>
        <v>0</v>
      </c>
      <c r="C537" s="55"/>
      <c r="D537" s="39"/>
      <c r="E537" s="39"/>
      <c r="F537" s="39"/>
      <c r="G537" s="39"/>
      <c r="H537" s="8">
        <f t="shared" si="18"/>
        <v>0</v>
      </c>
      <c r="I537" s="39"/>
    </row>
    <row r="538" spans="1:9" x14ac:dyDescent="0.35">
      <c r="A538" s="2">
        <f>IF(D538=List!$A$2,List!$B$2,IF(D538=List!$A$3,List!$B$3,IF(D538=List!$A$4,List!$B$4,IF(D538=List!$A$5,List!$B$5,IF(D538=List!$A$6,List!$B$6,IF(D538=List!$A$7,List!$B$7,IF(D538=List!$A$8,List!$B$8,IF(D538=List!$A$9,List!$B$9,IF(D538=List!$A$10,List!$B$10,IF(D538=List!$A$11,List!$B$11,IF(D538=List!$A$12,List!$B$12,IF(D538=List!$A$13,List!$B$13,IF(D538=List!$A$14,List!$B$14,IF(D538=List!$A$15,List!$B$15,IF(D538=List!$A$16,List!$B$16,IF(D538=List!$A$17,List!$B$17,0))))))))))))))))</f>
        <v>0</v>
      </c>
      <c r="B538" s="10" t="str">
        <f t="shared" si="17"/>
        <v>0</v>
      </c>
      <c r="C538" s="55"/>
      <c r="D538" s="39"/>
      <c r="E538" s="39"/>
      <c r="F538" s="39"/>
      <c r="G538" s="39"/>
      <c r="H538" s="8">
        <f t="shared" si="18"/>
        <v>0</v>
      </c>
      <c r="I538" s="39"/>
    </row>
    <row r="539" spans="1:9" x14ac:dyDescent="0.35">
      <c r="A539" s="2">
        <f>IF(D539=List!$A$2,List!$B$2,IF(D539=List!$A$3,List!$B$3,IF(D539=List!$A$4,List!$B$4,IF(D539=List!$A$5,List!$B$5,IF(D539=List!$A$6,List!$B$6,IF(D539=List!$A$7,List!$B$7,IF(D539=List!$A$8,List!$B$8,IF(D539=List!$A$9,List!$B$9,IF(D539=List!$A$10,List!$B$10,IF(D539=List!$A$11,List!$B$11,IF(D539=List!$A$12,List!$B$12,IF(D539=List!$A$13,List!$B$13,IF(D539=List!$A$14,List!$B$14,IF(D539=List!$A$15,List!$B$15,IF(D539=List!$A$16,List!$B$16,IF(D539=List!$A$17,List!$B$17,0))))))))))))))))</f>
        <v>0</v>
      </c>
      <c r="B539" s="10" t="str">
        <f t="shared" si="17"/>
        <v>0</v>
      </c>
      <c r="C539" s="55"/>
      <c r="D539" s="39"/>
      <c r="E539" s="39"/>
      <c r="F539" s="39"/>
      <c r="G539" s="39"/>
      <c r="H539" s="8">
        <f t="shared" si="18"/>
        <v>0</v>
      </c>
      <c r="I539" s="39"/>
    </row>
    <row r="540" spans="1:9" x14ac:dyDescent="0.35">
      <c r="A540" s="2">
        <f>IF(D540=List!$A$2,List!$B$2,IF(D540=List!$A$3,List!$B$3,IF(D540=List!$A$4,List!$B$4,IF(D540=List!$A$5,List!$B$5,IF(D540=List!$A$6,List!$B$6,IF(D540=List!$A$7,List!$B$7,IF(D540=List!$A$8,List!$B$8,IF(D540=List!$A$9,List!$B$9,IF(D540=List!$A$10,List!$B$10,IF(D540=List!$A$11,List!$B$11,IF(D540=List!$A$12,List!$B$12,IF(D540=List!$A$13,List!$B$13,IF(D540=List!$A$14,List!$B$14,IF(D540=List!$A$15,List!$B$15,IF(D540=List!$A$16,List!$B$16,IF(D540=List!$A$17,List!$B$17,0))))))))))))))))</f>
        <v>0</v>
      </c>
      <c r="B540" s="10" t="str">
        <f t="shared" si="17"/>
        <v>0</v>
      </c>
      <c r="C540" s="55"/>
      <c r="D540" s="39"/>
      <c r="E540" s="39"/>
      <c r="F540" s="39"/>
      <c r="G540" s="39"/>
      <c r="H540" s="8">
        <f t="shared" si="18"/>
        <v>0</v>
      </c>
      <c r="I540" s="39"/>
    </row>
    <row r="541" spans="1:9" x14ac:dyDescent="0.35">
      <c r="A541" s="2">
        <f>IF(D541=List!$A$2,List!$B$2,IF(D541=List!$A$3,List!$B$3,IF(D541=List!$A$4,List!$B$4,IF(D541=List!$A$5,List!$B$5,IF(D541=List!$A$6,List!$B$6,IF(D541=List!$A$7,List!$B$7,IF(D541=List!$A$8,List!$B$8,IF(D541=List!$A$9,List!$B$9,IF(D541=List!$A$10,List!$B$10,IF(D541=List!$A$11,List!$B$11,IF(D541=List!$A$12,List!$B$12,IF(D541=List!$A$13,List!$B$13,IF(D541=List!$A$14,List!$B$14,IF(D541=List!$A$15,List!$B$15,IF(D541=List!$A$16,List!$B$16,IF(D541=List!$A$17,List!$B$17,0))))))))))))))))</f>
        <v>0</v>
      </c>
      <c r="B541" s="10" t="str">
        <f t="shared" si="17"/>
        <v>0</v>
      </c>
      <c r="C541" s="55"/>
      <c r="D541" s="39"/>
      <c r="E541" s="39"/>
      <c r="F541" s="39"/>
      <c r="G541" s="39"/>
      <c r="H541" s="8">
        <f t="shared" si="18"/>
        <v>0</v>
      </c>
      <c r="I541" s="39"/>
    </row>
    <row r="542" spans="1:9" x14ac:dyDescent="0.35">
      <c r="A542" s="2">
        <f>IF(D542=List!$A$2,List!$B$2,IF(D542=List!$A$3,List!$B$3,IF(D542=List!$A$4,List!$B$4,IF(D542=List!$A$5,List!$B$5,IF(D542=List!$A$6,List!$B$6,IF(D542=List!$A$7,List!$B$7,IF(D542=List!$A$8,List!$B$8,IF(D542=List!$A$9,List!$B$9,IF(D542=List!$A$10,List!$B$10,IF(D542=List!$A$11,List!$B$11,IF(D542=List!$A$12,List!$B$12,IF(D542=List!$A$13,List!$B$13,IF(D542=List!$A$14,List!$B$14,IF(D542=List!$A$15,List!$B$15,IF(D542=List!$A$16,List!$B$16,IF(D542=List!$A$17,List!$B$17,0))))))))))))))))</f>
        <v>0</v>
      </c>
      <c r="B542" s="10" t="str">
        <f t="shared" si="17"/>
        <v>0</v>
      </c>
      <c r="C542" s="55"/>
      <c r="D542" s="39"/>
      <c r="E542" s="39"/>
      <c r="F542" s="39"/>
      <c r="G542" s="39"/>
      <c r="H542" s="8">
        <f t="shared" si="18"/>
        <v>0</v>
      </c>
      <c r="I542" s="39"/>
    </row>
    <row r="543" spans="1:9" x14ac:dyDescent="0.35">
      <c r="A543" s="2">
        <f>IF(D543=List!$A$2,List!$B$2,IF(D543=List!$A$3,List!$B$3,IF(D543=List!$A$4,List!$B$4,IF(D543=List!$A$5,List!$B$5,IF(D543=List!$A$6,List!$B$6,IF(D543=List!$A$7,List!$B$7,IF(D543=List!$A$8,List!$B$8,IF(D543=List!$A$9,List!$B$9,IF(D543=List!$A$10,List!$B$10,IF(D543=List!$A$11,List!$B$11,IF(D543=List!$A$12,List!$B$12,IF(D543=List!$A$13,List!$B$13,IF(D543=List!$A$14,List!$B$14,IF(D543=List!$A$15,List!$B$15,IF(D543=List!$A$16,List!$B$16,IF(D543=List!$A$17,List!$B$17,0))))))))))))))))</f>
        <v>0</v>
      </c>
      <c r="B543" s="10" t="str">
        <f t="shared" si="17"/>
        <v>0</v>
      </c>
      <c r="C543" s="55"/>
      <c r="D543" s="39"/>
      <c r="E543" s="39"/>
      <c r="F543" s="39"/>
      <c r="G543" s="39"/>
      <c r="H543" s="8">
        <f t="shared" si="18"/>
        <v>0</v>
      </c>
      <c r="I543" s="39"/>
    </row>
    <row r="544" spans="1:9" x14ac:dyDescent="0.35">
      <c r="A544" s="2">
        <f>IF(D544=List!$A$2,List!$B$2,IF(D544=List!$A$3,List!$B$3,IF(D544=List!$A$4,List!$B$4,IF(D544=List!$A$5,List!$B$5,IF(D544=List!$A$6,List!$B$6,IF(D544=List!$A$7,List!$B$7,IF(D544=List!$A$8,List!$B$8,IF(D544=List!$A$9,List!$B$9,IF(D544=List!$A$10,List!$B$10,IF(D544=List!$A$11,List!$B$11,IF(D544=List!$A$12,List!$B$12,IF(D544=List!$A$13,List!$B$13,IF(D544=List!$A$14,List!$B$14,IF(D544=List!$A$15,List!$B$15,IF(D544=List!$A$16,List!$B$16,IF(D544=List!$A$17,List!$B$17,0))))))))))))))))</f>
        <v>0</v>
      </c>
      <c r="B544" s="10" t="str">
        <f t="shared" si="17"/>
        <v>0</v>
      </c>
      <c r="C544" s="55"/>
      <c r="D544" s="39"/>
      <c r="E544" s="39"/>
      <c r="F544" s="39"/>
      <c r="G544" s="39"/>
      <c r="H544" s="8">
        <f t="shared" si="18"/>
        <v>0</v>
      </c>
      <c r="I544" s="39"/>
    </row>
    <row r="545" spans="1:9" x14ac:dyDescent="0.35">
      <c r="A545" s="2">
        <f>IF(D545=List!$A$2,List!$B$2,IF(D545=List!$A$3,List!$B$3,IF(D545=List!$A$4,List!$B$4,IF(D545=List!$A$5,List!$B$5,IF(D545=List!$A$6,List!$B$6,IF(D545=List!$A$7,List!$B$7,IF(D545=List!$A$8,List!$B$8,IF(D545=List!$A$9,List!$B$9,IF(D545=List!$A$10,List!$B$10,IF(D545=List!$A$11,List!$B$11,IF(D545=List!$A$12,List!$B$12,IF(D545=List!$A$13,List!$B$13,IF(D545=List!$A$14,List!$B$14,IF(D545=List!$A$15,List!$B$15,IF(D545=List!$A$16,List!$B$16,IF(D545=List!$A$17,List!$B$17,0))))))))))))))))</f>
        <v>0</v>
      </c>
      <c r="B545" s="10" t="str">
        <f t="shared" si="17"/>
        <v>0</v>
      </c>
      <c r="C545" s="55"/>
      <c r="D545" s="39"/>
      <c r="E545" s="39"/>
      <c r="F545" s="39"/>
      <c r="G545" s="39"/>
      <c r="H545" s="8">
        <f t="shared" si="18"/>
        <v>0</v>
      </c>
      <c r="I545" s="39"/>
    </row>
    <row r="546" spans="1:9" x14ac:dyDescent="0.35">
      <c r="A546" s="2">
        <f>IF(D546=List!$A$2,List!$B$2,IF(D546=List!$A$3,List!$B$3,IF(D546=List!$A$4,List!$B$4,IF(D546=List!$A$5,List!$B$5,IF(D546=List!$A$6,List!$B$6,IF(D546=List!$A$7,List!$B$7,IF(D546=List!$A$8,List!$B$8,IF(D546=List!$A$9,List!$B$9,IF(D546=List!$A$10,List!$B$10,IF(D546=List!$A$11,List!$B$11,IF(D546=List!$A$12,List!$B$12,IF(D546=List!$A$13,List!$B$13,IF(D546=List!$A$14,List!$B$14,IF(D546=List!$A$15,List!$B$15,IF(D546=List!$A$16,List!$B$16,IF(D546=List!$A$17,List!$B$17,0))))))))))))))))</f>
        <v>0</v>
      </c>
      <c r="B546" s="10" t="str">
        <f t="shared" si="17"/>
        <v>0</v>
      </c>
      <c r="C546" s="55"/>
      <c r="D546" s="39"/>
      <c r="E546" s="39"/>
      <c r="F546" s="39"/>
      <c r="G546" s="39"/>
      <c r="H546" s="8">
        <f t="shared" si="18"/>
        <v>0</v>
      </c>
      <c r="I546" s="39"/>
    </row>
    <row r="547" spans="1:9" x14ac:dyDescent="0.35">
      <c r="A547" s="2">
        <f>IF(D547=List!$A$2,List!$B$2,IF(D547=List!$A$3,List!$B$3,IF(D547=List!$A$4,List!$B$4,IF(D547=List!$A$5,List!$B$5,IF(D547=List!$A$6,List!$B$6,IF(D547=List!$A$7,List!$B$7,IF(D547=List!$A$8,List!$B$8,IF(D547=List!$A$9,List!$B$9,IF(D547=List!$A$10,List!$B$10,IF(D547=List!$A$11,List!$B$11,IF(D547=List!$A$12,List!$B$12,IF(D547=List!$A$13,List!$B$13,IF(D547=List!$A$14,List!$B$14,IF(D547=List!$A$15,List!$B$15,IF(D547=List!$A$16,List!$B$16,IF(D547=List!$A$17,List!$B$17,0))))))))))))))))</f>
        <v>0</v>
      </c>
      <c r="B547" s="10" t="str">
        <f t="shared" si="17"/>
        <v>0</v>
      </c>
      <c r="C547" s="55"/>
      <c r="D547" s="39"/>
      <c r="E547" s="39"/>
      <c r="F547" s="39"/>
      <c r="G547" s="39"/>
      <c r="H547" s="8">
        <f t="shared" si="18"/>
        <v>0</v>
      </c>
      <c r="I547" s="39"/>
    </row>
    <row r="548" spans="1:9" x14ac:dyDescent="0.35">
      <c r="A548" s="2">
        <f>IF(D548=List!$A$2,List!$B$2,IF(D548=List!$A$3,List!$B$3,IF(D548=List!$A$4,List!$B$4,IF(D548=List!$A$5,List!$B$5,IF(D548=List!$A$6,List!$B$6,IF(D548=List!$A$7,List!$B$7,IF(D548=List!$A$8,List!$B$8,IF(D548=List!$A$9,List!$B$9,IF(D548=List!$A$10,List!$B$10,IF(D548=List!$A$11,List!$B$11,IF(D548=List!$A$12,List!$B$12,IF(D548=List!$A$13,List!$B$13,IF(D548=List!$A$14,List!$B$14,IF(D548=List!$A$15,List!$B$15,IF(D548=List!$A$16,List!$B$16,IF(D548=List!$A$17,List!$B$17,0))))))))))))))))</f>
        <v>0</v>
      </c>
      <c r="B548" s="10" t="str">
        <f t="shared" si="17"/>
        <v>0</v>
      </c>
      <c r="C548" s="55"/>
      <c r="D548" s="39"/>
      <c r="E548" s="39"/>
      <c r="F548" s="39"/>
      <c r="G548" s="39"/>
      <c r="H548" s="8">
        <f t="shared" si="18"/>
        <v>0</v>
      </c>
      <c r="I548" s="39"/>
    </row>
    <row r="549" spans="1:9" x14ac:dyDescent="0.35">
      <c r="A549" s="2">
        <f>IF(D549=List!$A$2,List!$B$2,IF(D549=List!$A$3,List!$B$3,IF(D549=List!$A$4,List!$B$4,IF(D549=List!$A$5,List!$B$5,IF(D549=List!$A$6,List!$B$6,IF(D549=List!$A$7,List!$B$7,IF(D549=List!$A$8,List!$B$8,IF(D549=List!$A$9,List!$B$9,IF(D549=List!$A$10,List!$B$10,IF(D549=List!$A$11,List!$B$11,IF(D549=List!$A$12,List!$B$12,IF(D549=List!$A$13,List!$B$13,IF(D549=List!$A$14,List!$B$14,IF(D549=List!$A$15,List!$B$15,IF(D549=List!$A$16,List!$B$16,IF(D549=List!$A$17,List!$B$17,0))))))))))))))))</f>
        <v>0</v>
      </c>
      <c r="B549" s="10" t="str">
        <f t="shared" si="17"/>
        <v>0</v>
      </c>
      <c r="C549" s="55"/>
      <c r="D549" s="39"/>
      <c r="E549" s="39"/>
      <c r="F549" s="39"/>
      <c r="G549" s="39"/>
      <c r="H549" s="8">
        <f t="shared" si="18"/>
        <v>0</v>
      </c>
      <c r="I549" s="39"/>
    </row>
    <row r="550" spans="1:9" x14ac:dyDescent="0.35">
      <c r="A550" s="2">
        <f>IF(D550=List!$A$2,List!$B$2,IF(D550=List!$A$3,List!$B$3,IF(D550=List!$A$4,List!$B$4,IF(D550=List!$A$5,List!$B$5,IF(D550=List!$A$6,List!$B$6,IF(D550=List!$A$7,List!$B$7,IF(D550=List!$A$8,List!$B$8,IF(D550=List!$A$9,List!$B$9,IF(D550=List!$A$10,List!$B$10,IF(D550=List!$A$11,List!$B$11,IF(D550=List!$A$12,List!$B$12,IF(D550=List!$A$13,List!$B$13,IF(D550=List!$A$14,List!$B$14,IF(D550=List!$A$15,List!$B$15,IF(D550=List!$A$16,List!$B$16,IF(D550=List!$A$17,List!$B$17,0))))))))))))))))</f>
        <v>0</v>
      </c>
      <c r="B550" s="10" t="str">
        <f t="shared" si="17"/>
        <v>0</v>
      </c>
      <c r="C550" s="55"/>
      <c r="D550" s="39"/>
      <c r="E550" s="39"/>
      <c r="F550" s="39"/>
      <c r="G550" s="39"/>
      <c r="H550" s="8">
        <f t="shared" si="18"/>
        <v>0</v>
      </c>
      <c r="I550" s="39"/>
    </row>
    <row r="551" spans="1:9" x14ac:dyDescent="0.35">
      <c r="A551" s="2">
        <f>IF(D551=List!$A$2,List!$B$2,IF(D551=List!$A$3,List!$B$3,IF(D551=List!$A$4,List!$B$4,IF(D551=List!$A$5,List!$B$5,IF(D551=List!$A$6,List!$B$6,IF(D551=List!$A$7,List!$B$7,IF(D551=List!$A$8,List!$B$8,IF(D551=List!$A$9,List!$B$9,IF(D551=List!$A$10,List!$B$10,IF(D551=List!$A$11,List!$B$11,IF(D551=List!$A$12,List!$B$12,IF(D551=List!$A$13,List!$B$13,IF(D551=List!$A$14,List!$B$14,IF(D551=List!$A$15,List!$B$15,IF(D551=List!$A$16,List!$B$16,IF(D551=List!$A$17,List!$B$17,0))))))))))))))))</f>
        <v>0</v>
      </c>
      <c r="B551" s="10" t="str">
        <f t="shared" si="17"/>
        <v>0</v>
      </c>
      <c r="C551" s="55"/>
      <c r="D551" s="39"/>
      <c r="E551" s="39"/>
      <c r="F551" s="39"/>
      <c r="G551" s="39"/>
      <c r="H551" s="8">
        <f t="shared" si="18"/>
        <v>0</v>
      </c>
      <c r="I551" s="39"/>
    </row>
    <row r="552" spans="1:9" x14ac:dyDescent="0.35">
      <c r="A552" s="2">
        <f>IF(D552=List!$A$2,List!$B$2,IF(D552=List!$A$3,List!$B$3,IF(D552=List!$A$4,List!$B$4,IF(D552=List!$A$5,List!$B$5,IF(D552=List!$A$6,List!$B$6,IF(D552=List!$A$7,List!$B$7,IF(D552=List!$A$8,List!$B$8,IF(D552=List!$A$9,List!$B$9,IF(D552=List!$A$10,List!$B$10,IF(D552=List!$A$11,List!$B$11,IF(D552=List!$A$12,List!$B$12,IF(D552=List!$A$13,List!$B$13,IF(D552=List!$A$14,List!$B$14,IF(D552=List!$A$15,List!$B$15,IF(D552=List!$A$16,List!$B$16,IF(D552=List!$A$17,List!$B$17,0))))))))))))))))</f>
        <v>0</v>
      </c>
      <c r="B552" s="10" t="str">
        <f t="shared" si="17"/>
        <v>0</v>
      </c>
      <c r="C552" s="55"/>
      <c r="D552" s="39"/>
      <c r="E552" s="39"/>
      <c r="F552" s="39"/>
      <c r="G552" s="39"/>
      <c r="H552" s="8">
        <f t="shared" si="18"/>
        <v>0</v>
      </c>
      <c r="I552" s="39"/>
    </row>
    <row r="553" spans="1:9" x14ac:dyDescent="0.35">
      <c r="A553" s="2">
        <f>IF(D553=List!$A$2,List!$B$2,IF(D553=List!$A$3,List!$B$3,IF(D553=List!$A$4,List!$B$4,IF(D553=List!$A$5,List!$B$5,IF(D553=List!$A$6,List!$B$6,IF(D553=List!$A$7,List!$B$7,IF(D553=List!$A$8,List!$B$8,IF(D553=List!$A$9,List!$B$9,IF(D553=List!$A$10,List!$B$10,IF(D553=List!$A$11,List!$B$11,IF(D553=List!$A$12,List!$B$12,IF(D553=List!$A$13,List!$B$13,IF(D553=List!$A$14,List!$B$14,IF(D553=List!$A$15,List!$B$15,IF(D553=List!$A$16,List!$B$16,IF(D553=List!$A$17,List!$B$17,0))))))))))))))))</f>
        <v>0</v>
      </c>
      <c r="B553" s="10" t="str">
        <f t="shared" si="17"/>
        <v>0</v>
      </c>
      <c r="C553" s="55"/>
      <c r="D553" s="39"/>
      <c r="E553" s="39"/>
      <c r="F553" s="39"/>
      <c r="G553" s="39"/>
      <c r="H553" s="8">
        <f t="shared" si="18"/>
        <v>0</v>
      </c>
      <c r="I553" s="39"/>
    </row>
    <row r="554" spans="1:9" x14ac:dyDescent="0.35">
      <c r="A554" s="2">
        <f>IF(D554=List!$A$2,List!$B$2,IF(D554=List!$A$3,List!$B$3,IF(D554=List!$A$4,List!$B$4,IF(D554=List!$A$5,List!$B$5,IF(D554=List!$A$6,List!$B$6,IF(D554=List!$A$7,List!$B$7,IF(D554=List!$A$8,List!$B$8,IF(D554=List!$A$9,List!$B$9,IF(D554=List!$A$10,List!$B$10,IF(D554=List!$A$11,List!$B$11,IF(D554=List!$A$12,List!$B$12,IF(D554=List!$A$13,List!$B$13,IF(D554=List!$A$14,List!$B$14,IF(D554=List!$A$15,List!$B$15,IF(D554=List!$A$16,List!$B$16,IF(D554=List!$A$17,List!$B$17,0))))))))))))))))</f>
        <v>0</v>
      </c>
      <c r="B554" s="10" t="str">
        <f t="shared" si="17"/>
        <v>0</v>
      </c>
      <c r="C554" s="55"/>
      <c r="D554" s="39"/>
      <c r="E554" s="39"/>
      <c r="F554" s="39"/>
      <c r="G554" s="39"/>
      <c r="H554" s="8">
        <f t="shared" si="18"/>
        <v>0</v>
      </c>
      <c r="I554" s="39"/>
    </row>
    <row r="555" spans="1:9" x14ac:dyDescent="0.35">
      <c r="A555" s="2">
        <f>IF(D555=List!$A$2,List!$B$2,IF(D555=List!$A$3,List!$B$3,IF(D555=List!$A$4,List!$B$4,IF(D555=List!$A$5,List!$B$5,IF(D555=List!$A$6,List!$B$6,IF(D555=List!$A$7,List!$B$7,IF(D555=List!$A$8,List!$B$8,IF(D555=List!$A$9,List!$B$9,IF(D555=List!$A$10,List!$B$10,IF(D555=List!$A$11,List!$B$11,IF(D555=List!$A$12,List!$B$12,IF(D555=List!$A$13,List!$B$13,IF(D555=List!$A$14,List!$B$14,IF(D555=List!$A$15,List!$B$15,IF(D555=List!$A$16,List!$B$16,IF(D555=List!$A$17,List!$B$17,0))))))))))))))))</f>
        <v>0</v>
      </c>
      <c r="B555" s="10" t="str">
        <f t="shared" si="17"/>
        <v>0</v>
      </c>
      <c r="C555" s="55"/>
      <c r="D555" s="39"/>
      <c r="E555" s="39"/>
      <c r="F555" s="39"/>
      <c r="G555" s="39"/>
      <c r="H555" s="8">
        <f t="shared" si="18"/>
        <v>0</v>
      </c>
      <c r="I555" s="39"/>
    </row>
    <row r="556" spans="1:9" x14ac:dyDescent="0.35">
      <c r="A556" s="2">
        <f>IF(D556=List!$A$2,List!$B$2,IF(D556=List!$A$3,List!$B$3,IF(D556=List!$A$4,List!$B$4,IF(D556=List!$A$5,List!$B$5,IF(D556=List!$A$6,List!$B$6,IF(D556=List!$A$7,List!$B$7,IF(D556=List!$A$8,List!$B$8,IF(D556=List!$A$9,List!$B$9,IF(D556=List!$A$10,List!$B$10,IF(D556=List!$A$11,List!$B$11,IF(D556=List!$A$12,List!$B$12,IF(D556=List!$A$13,List!$B$13,IF(D556=List!$A$14,List!$B$14,IF(D556=List!$A$15,List!$B$15,IF(D556=List!$A$16,List!$B$16,IF(D556=List!$A$17,List!$B$17,0))))))))))))))))</f>
        <v>0</v>
      </c>
      <c r="B556" s="10" t="str">
        <f t="shared" si="17"/>
        <v>0</v>
      </c>
      <c r="C556" s="55"/>
      <c r="D556" s="39"/>
      <c r="E556" s="39"/>
      <c r="F556" s="39"/>
      <c r="G556" s="39"/>
      <c r="H556" s="8">
        <f t="shared" si="18"/>
        <v>0</v>
      </c>
      <c r="I556" s="39"/>
    </row>
    <row r="557" spans="1:9" x14ac:dyDescent="0.35">
      <c r="A557" s="2">
        <f>IF(D557=List!$A$2,List!$B$2,IF(D557=List!$A$3,List!$B$3,IF(D557=List!$A$4,List!$B$4,IF(D557=List!$A$5,List!$B$5,IF(D557=List!$A$6,List!$B$6,IF(D557=List!$A$7,List!$B$7,IF(D557=List!$A$8,List!$B$8,IF(D557=List!$A$9,List!$B$9,IF(D557=List!$A$10,List!$B$10,IF(D557=List!$A$11,List!$B$11,IF(D557=List!$A$12,List!$B$12,IF(D557=List!$A$13,List!$B$13,IF(D557=List!$A$14,List!$B$14,IF(D557=List!$A$15,List!$B$15,IF(D557=List!$A$16,List!$B$16,IF(D557=List!$A$17,List!$B$17,0))))))))))))))))</f>
        <v>0</v>
      </c>
      <c r="B557" s="10" t="str">
        <f t="shared" si="17"/>
        <v>0</v>
      </c>
      <c r="C557" s="55"/>
      <c r="D557" s="39"/>
      <c r="E557" s="39"/>
      <c r="F557" s="39"/>
      <c r="G557" s="39"/>
      <c r="H557" s="8">
        <f t="shared" si="18"/>
        <v>0</v>
      </c>
      <c r="I557" s="39"/>
    </row>
    <row r="558" spans="1:9" x14ac:dyDescent="0.35">
      <c r="A558" s="2">
        <f>IF(D558=List!$A$2,List!$B$2,IF(D558=List!$A$3,List!$B$3,IF(D558=List!$A$4,List!$B$4,IF(D558=List!$A$5,List!$B$5,IF(D558=List!$A$6,List!$B$6,IF(D558=List!$A$7,List!$B$7,IF(D558=List!$A$8,List!$B$8,IF(D558=List!$A$9,List!$B$9,IF(D558=List!$A$10,List!$B$10,IF(D558=List!$A$11,List!$B$11,IF(D558=List!$A$12,List!$B$12,IF(D558=List!$A$13,List!$B$13,IF(D558=List!$A$14,List!$B$14,IF(D558=List!$A$15,List!$B$15,IF(D558=List!$A$16,List!$B$16,IF(D558=List!$A$17,List!$B$17,0))))))))))))))))</f>
        <v>0</v>
      </c>
      <c r="B558" s="10" t="str">
        <f t="shared" si="17"/>
        <v>0</v>
      </c>
      <c r="C558" s="55"/>
      <c r="D558" s="39"/>
      <c r="E558" s="39"/>
      <c r="F558" s="39"/>
      <c r="G558" s="39"/>
      <c r="H558" s="8">
        <f t="shared" si="18"/>
        <v>0</v>
      </c>
      <c r="I558" s="39"/>
    </row>
    <row r="559" spans="1:9" x14ac:dyDescent="0.35">
      <c r="A559" s="2">
        <f>IF(D559=List!$A$2,List!$B$2,IF(D559=List!$A$3,List!$B$3,IF(D559=List!$A$4,List!$B$4,IF(D559=List!$A$5,List!$B$5,IF(D559=List!$A$6,List!$B$6,IF(D559=List!$A$7,List!$B$7,IF(D559=List!$A$8,List!$B$8,IF(D559=List!$A$9,List!$B$9,IF(D559=List!$A$10,List!$B$10,IF(D559=List!$A$11,List!$B$11,IF(D559=List!$A$12,List!$B$12,IF(D559=List!$A$13,List!$B$13,IF(D559=List!$A$14,List!$B$14,IF(D559=List!$A$15,List!$B$15,IF(D559=List!$A$16,List!$B$16,IF(D559=List!$A$17,List!$B$17,0))))))))))))))))</f>
        <v>0</v>
      </c>
      <c r="B559" s="10" t="str">
        <f t="shared" si="17"/>
        <v>0</v>
      </c>
      <c r="C559" s="55"/>
      <c r="D559" s="39"/>
      <c r="E559" s="39"/>
      <c r="F559" s="39"/>
      <c r="G559" s="39"/>
      <c r="H559" s="8">
        <f t="shared" si="18"/>
        <v>0</v>
      </c>
      <c r="I559" s="39"/>
    </row>
    <row r="560" spans="1:9" x14ac:dyDescent="0.35">
      <c r="A560" s="2">
        <f>IF(D560=List!$A$2,List!$B$2,IF(D560=List!$A$3,List!$B$3,IF(D560=List!$A$4,List!$B$4,IF(D560=List!$A$5,List!$B$5,IF(D560=List!$A$6,List!$B$6,IF(D560=List!$A$7,List!$B$7,IF(D560=List!$A$8,List!$B$8,IF(D560=List!$A$9,List!$B$9,IF(D560=List!$A$10,List!$B$10,IF(D560=List!$A$11,List!$B$11,IF(D560=List!$A$12,List!$B$12,IF(D560=List!$A$13,List!$B$13,IF(D560=List!$A$14,List!$B$14,IF(D560=List!$A$15,List!$B$15,IF(D560=List!$A$16,List!$B$16,IF(D560=List!$A$17,List!$B$17,0))))))))))))))))</f>
        <v>0</v>
      </c>
      <c r="B560" s="10" t="str">
        <f t="shared" si="17"/>
        <v>0</v>
      </c>
      <c r="C560" s="55"/>
      <c r="D560" s="39"/>
      <c r="E560" s="39"/>
      <c r="F560" s="39"/>
      <c r="G560" s="39"/>
      <c r="H560" s="8">
        <f t="shared" si="18"/>
        <v>0</v>
      </c>
      <c r="I560" s="39"/>
    </row>
    <row r="561" spans="1:9" x14ac:dyDescent="0.35">
      <c r="A561" s="2">
        <f>IF(D561=List!$A$2,List!$B$2,IF(D561=List!$A$3,List!$B$3,IF(D561=List!$A$4,List!$B$4,IF(D561=List!$A$5,List!$B$5,IF(D561=List!$A$6,List!$B$6,IF(D561=List!$A$7,List!$B$7,IF(D561=List!$A$8,List!$B$8,IF(D561=List!$A$9,List!$B$9,IF(D561=List!$A$10,List!$B$10,IF(D561=List!$A$11,List!$B$11,IF(D561=List!$A$12,List!$B$12,IF(D561=List!$A$13,List!$B$13,IF(D561=List!$A$14,List!$B$14,IF(D561=List!$A$15,List!$B$15,IF(D561=List!$A$16,List!$B$16,IF(D561=List!$A$17,List!$B$17,0))))))))))))))))</f>
        <v>0</v>
      </c>
      <c r="B561" s="10" t="str">
        <f t="shared" si="17"/>
        <v>0</v>
      </c>
      <c r="C561" s="55"/>
      <c r="D561" s="39"/>
      <c r="E561" s="39"/>
      <c r="F561" s="39"/>
      <c r="G561" s="39"/>
      <c r="H561" s="8">
        <f t="shared" si="18"/>
        <v>0</v>
      </c>
      <c r="I561" s="39"/>
    </row>
    <row r="562" spans="1:9" x14ac:dyDescent="0.35">
      <c r="A562" s="2">
        <f>IF(D562=List!$A$2,List!$B$2,IF(D562=List!$A$3,List!$B$3,IF(D562=List!$A$4,List!$B$4,IF(D562=List!$A$5,List!$B$5,IF(D562=List!$A$6,List!$B$6,IF(D562=List!$A$7,List!$B$7,IF(D562=List!$A$8,List!$B$8,IF(D562=List!$A$9,List!$B$9,IF(D562=List!$A$10,List!$B$10,IF(D562=List!$A$11,List!$B$11,IF(D562=List!$A$12,List!$B$12,IF(D562=List!$A$13,List!$B$13,IF(D562=List!$A$14,List!$B$14,IF(D562=List!$A$15,List!$B$15,IF(D562=List!$A$16,List!$B$16,IF(D562=List!$A$17,List!$B$17,0))))))))))))))))</f>
        <v>0</v>
      </c>
      <c r="B562" s="10" t="str">
        <f t="shared" si="17"/>
        <v>0</v>
      </c>
      <c r="C562" s="55"/>
      <c r="D562" s="39"/>
      <c r="E562" s="39"/>
      <c r="F562" s="39"/>
      <c r="G562" s="39"/>
      <c r="H562" s="8">
        <f t="shared" si="18"/>
        <v>0</v>
      </c>
      <c r="I562" s="39"/>
    </row>
    <row r="563" spans="1:9" x14ac:dyDescent="0.35">
      <c r="A563" s="2">
        <f>IF(D563=List!$A$2,List!$B$2,IF(D563=List!$A$3,List!$B$3,IF(D563=List!$A$4,List!$B$4,IF(D563=List!$A$5,List!$B$5,IF(D563=List!$A$6,List!$B$6,IF(D563=List!$A$7,List!$B$7,IF(D563=List!$A$8,List!$B$8,IF(D563=List!$A$9,List!$B$9,IF(D563=List!$A$10,List!$B$10,IF(D563=List!$A$11,List!$B$11,IF(D563=List!$A$12,List!$B$12,IF(D563=List!$A$13,List!$B$13,IF(D563=List!$A$14,List!$B$14,IF(D563=List!$A$15,List!$B$15,IF(D563=List!$A$16,List!$B$16,IF(D563=List!$A$17,List!$B$17,0))))))))))))))))</f>
        <v>0</v>
      </c>
      <c r="B563" s="10" t="str">
        <f t="shared" si="17"/>
        <v>0</v>
      </c>
      <c r="C563" s="55"/>
      <c r="D563" s="39"/>
      <c r="E563" s="39"/>
      <c r="F563" s="39"/>
      <c r="G563" s="39"/>
      <c r="H563" s="8">
        <f t="shared" si="18"/>
        <v>0</v>
      </c>
      <c r="I563" s="39"/>
    </row>
    <row r="564" spans="1:9" x14ac:dyDescent="0.35">
      <c r="A564" s="2">
        <f>IF(D564=List!$A$2,List!$B$2,IF(D564=List!$A$3,List!$B$3,IF(D564=List!$A$4,List!$B$4,IF(D564=List!$A$5,List!$B$5,IF(D564=List!$A$6,List!$B$6,IF(D564=List!$A$7,List!$B$7,IF(D564=List!$A$8,List!$B$8,IF(D564=List!$A$9,List!$B$9,IF(D564=List!$A$10,List!$B$10,IF(D564=List!$A$11,List!$B$11,IF(D564=List!$A$12,List!$B$12,IF(D564=List!$A$13,List!$B$13,IF(D564=List!$A$14,List!$B$14,IF(D564=List!$A$15,List!$B$15,IF(D564=List!$A$16,List!$B$16,IF(D564=List!$A$17,List!$B$17,0))))))))))))))))</f>
        <v>0</v>
      </c>
      <c r="B564" s="10" t="str">
        <f t="shared" si="17"/>
        <v>0</v>
      </c>
      <c r="C564" s="55"/>
      <c r="D564" s="39"/>
      <c r="E564" s="39"/>
      <c r="F564" s="39"/>
      <c r="G564" s="39"/>
      <c r="H564" s="8">
        <f t="shared" si="18"/>
        <v>0</v>
      </c>
      <c r="I564" s="39"/>
    </row>
    <row r="565" spans="1:9" x14ac:dyDescent="0.35">
      <c r="A565" s="2">
        <f>IF(D565=List!$A$2,List!$B$2,IF(D565=List!$A$3,List!$B$3,IF(D565=List!$A$4,List!$B$4,IF(D565=List!$A$5,List!$B$5,IF(D565=List!$A$6,List!$B$6,IF(D565=List!$A$7,List!$B$7,IF(D565=List!$A$8,List!$B$8,IF(D565=List!$A$9,List!$B$9,IF(D565=List!$A$10,List!$B$10,IF(D565=List!$A$11,List!$B$11,IF(D565=List!$A$12,List!$B$12,IF(D565=List!$A$13,List!$B$13,IF(D565=List!$A$14,List!$B$14,IF(D565=List!$A$15,List!$B$15,IF(D565=List!$A$16,List!$B$16,IF(D565=List!$A$17,List!$B$17,0))))))))))))))))</f>
        <v>0</v>
      </c>
      <c r="B565" s="10" t="str">
        <f t="shared" si="17"/>
        <v>0</v>
      </c>
      <c r="C565" s="55"/>
      <c r="D565" s="39"/>
      <c r="E565" s="39"/>
      <c r="F565" s="39"/>
      <c r="G565" s="39"/>
      <c r="H565" s="8">
        <f t="shared" si="18"/>
        <v>0</v>
      </c>
      <c r="I565" s="39"/>
    </row>
    <row r="566" spans="1:9" x14ac:dyDescent="0.35">
      <c r="A566" s="2">
        <f>IF(D566=List!$A$2,List!$B$2,IF(D566=List!$A$3,List!$B$3,IF(D566=List!$A$4,List!$B$4,IF(D566=List!$A$5,List!$B$5,IF(D566=List!$A$6,List!$B$6,IF(D566=List!$A$7,List!$B$7,IF(D566=List!$A$8,List!$B$8,IF(D566=List!$A$9,List!$B$9,IF(D566=List!$A$10,List!$B$10,IF(D566=List!$A$11,List!$B$11,IF(D566=List!$A$12,List!$B$12,IF(D566=List!$A$13,List!$B$13,IF(D566=List!$A$14,List!$B$14,IF(D566=List!$A$15,List!$B$15,IF(D566=List!$A$16,List!$B$16,IF(D566=List!$A$17,List!$B$17,0))))))))))))))))</f>
        <v>0</v>
      </c>
      <c r="B566" s="10" t="str">
        <f t="shared" si="17"/>
        <v>0</v>
      </c>
      <c r="C566" s="55"/>
      <c r="D566" s="39"/>
      <c r="E566" s="39"/>
      <c r="F566" s="39"/>
      <c r="G566" s="39"/>
      <c r="H566" s="8">
        <f t="shared" si="18"/>
        <v>0</v>
      </c>
      <c r="I566" s="39"/>
    </row>
    <row r="567" spans="1:9" x14ac:dyDescent="0.35">
      <c r="A567" s="2">
        <f>IF(D567=List!$A$2,List!$B$2,IF(D567=List!$A$3,List!$B$3,IF(D567=List!$A$4,List!$B$4,IF(D567=List!$A$5,List!$B$5,IF(D567=List!$A$6,List!$B$6,IF(D567=List!$A$7,List!$B$7,IF(D567=List!$A$8,List!$B$8,IF(D567=List!$A$9,List!$B$9,IF(D567=List!$A$10,List!$B$10,IF(D567=List!$A$11,List!$B$11,IF(D567=List!$A$12,List!$B$12,IF(D567=List!$A$13,List!$B$13,IF(D567=List!$A$14,List!$B$14,IF(D567=List!$A$15,List!$B$15,IF(D567=List!$A$16,List!$B$16,IF(D567=List!$A$17,List!$B$17,0))))))))))))))))</f>
        <v>0</v>
      </c>
      <c r="B567" s="10" t="str">
        <f t="shared" si="17"/>
        <v>0</v>
      </c>
      <c r="C567" s="55"/>
      <c r="D567" s="39"/>
      <c r="E567" s="39"/>
      <c r="F567" s="39"/>
      <c r="G567" s="39"/>
      <c r="H567" s="8">
        <f t="shared" si="18"/>
        <v>0</v>
      </c>
      <c r="I567" s="39"/>
    </row>
    <row r="568" spans="1:9" x14ac:dyDescent="0.35">
      <c r="A568" s="2">
        <f>IF(D568=List!$A$2,List!$B$2,IF(D568=List!$A$3,List!$B$3,IF(D568=List!$A$4,List!$B$4,IF(D568=List!$A$5,List!$B$5,IF(D568=List!$A$6,List!$B$6,IF(D568=List!$A$7,List!$B$7,IF(D568=List!$A$8,List!$B$8,IF(D568=List!$A$9,List!$B$9,IF(D568=List!$A$10,List!$B$10,IF(D568=List!$A$11,List!$B$11,IF(D568=List!$A$12,List!$B$12,IF(D568=List!$A$13,List!$B$13,IF(D568=List!$A$14,List!$B$14,IF(D568=List!$A$15,List!$B$15,IF(D568=List!$A$16,List!$B$16,IF(D568=List!$A$17,List!$B$17,0))))))))))))))))</f>
        <v>0</v>
      </c>
      <c r="B568" s="10" t="str">
        <f t="shared" si="17"/>
        <v>0</v>
      </c>
      <c r="C568" s="55"/>
      <c r="D568" s="39"/>
      <c r="E568" s="39"/>
      <c r="F568" s="39"/>
      <c r="G568" s="39"/>
      <c r="H568" s="8">
        <f t="shared" si="18"/>
        <v>0</v>
      </c>
      <c r="I568" s="39"/>
    </row>
    <row r="569" spans="1:9" x14ac:dyDescent="0.35">
      <c r="A569" s="2">
        <f>IF(D569=List!$A$2,List!$B$2,IF(D569=List!$A$3,List!$B$3,IF(D569=List!$A$4,List!$B$4,IF(D569=List!$A$5,List!$B$5,IF(D569=List!$A$6,List!$B$6,IF(D569=List!$A$7,List!$B$7,IF(D569=List!$A$8,List!$B$8,IF(D569=List!$A$9,List!$B$9,IF(D569=List!$A$10,List!$B$10,IF(D569=List!$A$11,List!$B$11,IF(D569=List!$A$12,List!$B$12,IF(D569=List!$A$13,List!$B$13,IF(D569=List!$A$14,List!$B$14,IF(D569=List!$A$15,List!$B$15,IF(D569=List!$A$16,List!$B$16,IF(D569=List!$A$17,List!$B$17,0))))))))))))))))</f>
        <v>0</v>
      </c>
      <c r="B569" s="10" t="str">
        <f t="shared" si="17"/>
        <v>0</v>
      </c>
      <c r="C569" s="55"/>
      <c r="D569" s="39"/>
      <c r="E569" s="39"/>
      <c r="F569" s="39"/>
      <c r="G569" s="39"/>
      <c r="H569" s="8">
        <f t="shared" si="18"/>
        <v>0</v>
      </c>
      <c r="I569" s="39"/>
    </row>
    <row r="570" spans="1:9" x14ac:dyDescent="0.35">
      <c r="A570" s="2">
        <f>IF(D570=List!$A$2,List!$B$2,IF(D570=List!$A$3,List!$B$3,IF(D570=List!$A$4,List!$B$4,IF(D570=List!$A$5,List!$B$5,IF(D570=List!$A$6,List!$B$6,IF(D570=List!$A$7,List!$B$7,IF(D570=List!$A$8,List!$B$8,IF(D570=List!$A$9,List!$B$9,IF(D570=List!$A$10,List!$B$10,IF(D570=List!$A$11,List!$B$11,IF(D570=List!$A$12,List!$B$12,IF(D570=List!$A$13,List!$B$13,IF(D570=List!$A$14,List!$B$14,IF(D570=List!$A$15,List!$B$15,IF(D570=List!$A$16,List!$B$16,IF(D570=List!$A$17,List!$B$17,0))))))))))))))))</f>
        <v>0</v>
      </c>
      <c r="B570" s="10" t="str">
        <f t="shared" si="17"/>
        <v>0</v>
      </c>
      <c r="C570" s="55"/>
      <c r="D570" s="39"/>
      <c r="E570" s="39"/>
      <c r="F570" s="39"/>
      <c r="G570" s="39"/>
      <c r="H570" s="8">
        <f t="shared" si="18"/>
        <v>0</v>
      </c>
      <c r="I570" s="39"/>
    </row>
    <row r="571" spans="1:9" x14ac:dyDescent="0.35">
      <c r="A571" s="2">
        <f>IF(D571=List!$A$2,List!$B$2,IF(D571=List!$A$3,List!$B$3,IF(D571=List!$A$4,List!$B$4,IF(D571=List!$A$5,List!$B$5,IF(D571=List!$A$6,List!$B$6,IF(D571=List!$A$7,List!$B$7,IF(D571=List!$A$8,List!$B$8,IF(D571=List!$A$9,List!$B$9,IF(D571=List!$A$10,List!$B$10,IF(D571=List!$A$11,List!$B$11,IF(D571=List!$A$12,List!$B$12,IF(D571=List!$A$13,List!$B$13,IF(D571=List!$A$14,List!$B$14,IF(D571=List!$A$15,List!$B$15,IF(D571=List!$A$16,List!$B$16,IF(D571=List!$A$17,List!$B$17,0))))))))))))))))</f>
        <v>0</v>
      </c>
      <c r="B571" s="10" t="str">
        <f t="shared" si="17"/>
        <v>0</v>
      </c>
      <c r="C571" s="55"/>
      <c r="D571" s="39"/>
      <c r="E571" s="39"/>
      <c r="F571" s="39"/>
      <c r="G571" s="39"/>
      <c r="H571" s="8">
        <f t="shared" si="18"/>
        <v>0</v>
      </c>
      <c r="I571" s="39"/>
    </row>
    <row r="572" spans="1:9" x14ac:dyDescent="0.35">
      <c r="A572" s="2">
        <f>IF(D572=List!$A$2,List!$B$2,IF(D572=List!$A$3,List!$B$3,IF(D572=List!$A$4,List!$B$4,IF(D572=List!$A$5,List!$B$5,IF(D572=List!$A$6,List!$B$6,IF(D572=List!$A$7,List!$B$7,IF(D572=List!$A$8,List!$B$8,IF(D572=List!$A$9,List!$B$9,IF(D572=List!$A$10,List!$B$10,IF(D572=List!$A$11,List!$B$11,IF(D572=List!$A$12,List!$B$12,IF(D572=List!$A$13,List!$B$13,IF(D572=List!$A$14,List!$B$14,IF(D572=List!$A$15,List!$B$15,IF(D572=List!$A$16,List!$B$16,IF(D572=List!$A$17,List!$B$17,0))))))))))))))))</f>
        <v>0</v>
      </c>
      <c r="B572" s="10" t="str">
        <f t="shared" si="17"/>
        <v>0</v>
      </c>
      <c r="C572" s="55"/>
      <c r="D572" s="39"/>
      <c r="E572" s="39"/>
      <c r="F572" s="39"/>
      <c r="G572" s="39"/>
      <c r="H572" s="8">
        <f t="shared" si="18"/>
        <v>0</v>
      </c>
      <c r="I572" s="39"/>
    </row>
    <row r="573" spans="1:9" x14ac:dyDescent="0.35">
      <c r="A573" s="2">
        <f>IF(D573=List!$A$2,List!$B$2,IF(D573=List!$A$3,List!$B$3,IF(D573=List!$A$4,List!$B$4,IF(D573=List!$A$5,List!$B$5,IF(D573=List!$A$6,List!$B$6,IF(D573=List!$A$7,List!$B$7,IF(D573=List!$A$8,List!$B$8,IF(D573=List!$A$9,List!$B$9,IF(D573=List!$A$10,List!$B$10,IF(D573=List!$A$11,List!$B$11,IF(D573=List!$A$12,List!$B$12,IF(D573=List!$A$13,List!$B$13,IF(D573=List!$A$14,List!$B$14,IF(D573=List!$A$15,List!$B$15,IF(D573=List!$A$16,List!$B$16,IF(D573=List!$A$17,List!$B$17,0))))))))))))))))</f>
        <v>0</v>
      </c>
      <c r="B573" s="10" t="str">
        <f t="shared" si="17"/>
        <v>0</v>
      </c>
      <c r="C573" s="55"/>
      <c r="D573" s="39"/>
      <c r="E573" s="39"/>
      <c r="F573" s="39"/>
      <c r="G573" s="39"/>
      <c r="H573" s="8">
        <f t="shared" si="18"/>
        <v>0</v>
      </c>
      <c r="I573" s="39"/>
    </row>
    <row r="574" spans="1:9" x14ac:dyDescent="0.35">
      <c r="A574" s="2">
        <f>IF(D574=List!$A$2,List!$B$2,IF(D574=List!$A$3,List!$B$3,IF(D574=List!$A$4,List!$B$4,IF(D574=List!$A$5,List!$B$5,IF(D574=List!$A$6,List!$B$6,IF(D574=List!$A$7,List!$B$7,IF(D574=List!$A$8,List!$B$8,IF(D574=List!$A$9,List!$B$9,IF(D574=List!$A$10,List!$B$10,IF(D574=List!$A$11,List!$B$11,IF(D574=List!$A$12,List!$B$12,IF(D574=List!$A$13,List!$B$13,IF(D574=List!$A$14,List!$B$14,IF(D574=List!$A$15,List!$B$15,IF(D574=List!$A$16,List!$B$16,IF(D574=List!$A$17,List!$B$17,0))))))))))))))))</f>
        <v>0</v>
      </c>
      <c r="B574" s="10" t="str">
        <f t="shared" si="17"/>
        <v>0</v>
      </c>
      <c r="C574" s="55"/>
      <c r="D574" s="39"/>
      <c r="E574" s="39"/>
      <c r="F574" s="39"/>
      <c r="G574" s="39"/>
      <c r="H574" s="8">
        <f t="shared" si="18"/>
        <v>0</v>
      </c>
      <c r="I574" s="39"/>
    </row>
    <row r="575" spans="1:9" x14ac:dyDescent="0.35">
      <c r="A575" s="2">
        <f>IF(D575=List!$A$2,List!$B$2,IF(D575=List!$A$3,List!$B$3,IF(D575=List!$A$4,List!$B$4,IF(D575=List!$A$5,List!$B$5,IF(D575=List!$A$6,List!$B$6,IF(D575=List!$A$7,List!$B$7,IF(D575=List!$A$8,List!$B$8,IF(D575=List!$A$9,List!$B$9,IF(D575=List!$A$10,List!$B$10,IF(D575=List!$A$11,List!$B$11,IF(D575=List!$A$12,List!$B$12,IF(D575=List!$A$13,List!$B$13,IF(D575=List!$A$14,List!$B$14,IF(D575=List!$A$15,List!$B$15,IF(D575=List!$A$16,List!$B$16,IF(D575=List!$A$17,List!$B$17,0))))))))))))))))</f>
        <v>0</v>
      </c>
      <c r="B575" s="10" t="str">
        <f t="shared" si="17"/>
        <v>0</v>
      </c>
      <c r="C575" s="55"/>
      <c r="D575" s="39"/>
      <c r="E575" s="39"/>
      <c r="F575" s="39"/>
      <c r="G575" s="39"/>
      <c r="H575" s="8">
        <f t="shared" si="18"/>
        <v>0</v>
      </c>
      <c r="I575" s="39"/>
    </row>
    <row r="576" spans="1:9" x14ac:dyDescent="0.35">
      <c r="A576" s="2">
        <f>IF(D576=List!$A$2,List!$B$2,IF(D576=List!$A$3,List!$B$3,IF(D576=List!$A$4,List!$B$4,IF(D576=List!$A$5,List!$B$5,IF(D576=List!$A$6,List!$B$6,IF(D576=List!$A$7,List!$B$7,IF(D576=List!$A$8,List!$B$8,IF(D576=List!$A$9,List!$B$9,IF(D576=List!$A$10,List!$B$10,IF(D576=List!$A$11,List!$B$11,IF(D576=List!$A$12,List!$B$12,IF(D576=List!$A$13,List!$B$13,IF(D576=List!$A$14,List!$B$14,IF(D576=List!$A$15,List!$B$15,IF(D576=List!$A$16,List!$B$16,IF(D576=List!$A$17,List!$B$17,0))))))))))))))))</f>
        <v>0</v>
      </c>
      <c r="B576" s="10" t="str">
        <f t="shared" si="17"/>
        <v>0</v>
      </c>
      <c r="C576" s="55"/>
      <c r="D576" s="39"/>
      <c r="E576" s="39"/>
      <c r="F576" s="39"/>
      <c r="G576" s="39"/>
      <c r="H576" s="8">
        <f t="shared" si="18"/>
        <v>0</v>
      </c>
      <c r="I576" s="39"/>
    </row>
    <row r="577" spans="1:9" x14ac:dyDescent="0.35">
      <c r="A577" s="2">
        <f>IF(D577=List!$A$2,List!$B$2,IF(D577=List!$A$3,List!$B$3,IF(D577=List!$A$4,List!$B$4,IF(D577=List!$A$5,List!$B$5,IF(D577=List!$A$6,List!$B$6,IF(D577=List!$A$7,List!$B$7,IF(D577=List!$A$8,List!$B$8,IF(D577=List!$A$9,List!$B$9,IF(D577=List!$A$10,List!$B$10,IF(D577=List!$A$11,List!$B$11,IF(D577=List!$A$12,List!$B$12,IF(D577=List!$A$13,List!$B$13,IF(D577=List!$A$14,List!$B$14,IF(D577=List!$A$15,List!$B$15,IF(D577=List!$A$16,List!$B$16,IF(D577=List!$A$17,List!$B$17,0))))))))))))))))</f>
        <v>0</v>
      </c>
      <c r="B577" s="10" t="str">
        <f t="shared" si="17"/>
        <v>0</v>
      </c>
      <c r="C577" s="55"/>
      <c r="D577" s="39"/>
      <c r="E577" s="39"/>
      <c r="F577" s="39"/>
      <c r="G577" s="39"/>
      <c r="H577" s="8">
        <f t="shared" si="18"/>
        <v>0</v>
      </c>
      <c r="I577" s="39"/>
    </row>
    <row r="578" spans="1:9" x14ac:dyDescent="0.35">
      <c r="A578" s="2">
        <f>IF(D578=List!$A$2,List!$B$2,IF(D578=List!$A$3,List!$B$3,IF(D578=List!$A$4,List!$B$4,IF(D578=List!$A$5,List!$B$5,IF(D578=List!$A$6,List!$B$6,IF(D578=List!$A$7,List!$B$7,IF(D578=List!$A$8,List!$B$8,IF(D578=List!$A$9,List!$B$9,IF(D578=List!$A$10,List!$B$10,IF(D578=List!$A$11,List!$B$11,IF(D578=List!$A$12,List!$B$12,IF(D578=List!$A$13,List!$B$13,IF(D578=List!$A$14,List!$B$14,IF(D578=List!$A$15,List!$B$15,IF(D578=List!$A$16,List!$B$16,IF(D578=List!$A$17,List!$B$17,0))))))))))))))))</f>
        <v>0</v>
      </c>
      <c r="B578" s="10" t="str">
        <f t="shared" si="17"/>
        <v>0</v>
      </c>
      <c r="C578" s="55"/>
      <c r="D578" s="39"/>
      <c r="E578" s="39"/>
      <c r="F578" s="39"/>
      <c r="G578" s="39"/>
      <c r="H578" s="8">
        <f t="shared" si="18"/>
        <v>0</v>
      </c>
      <c r="I578" s="39"/>
    </row>
    <row r="579" spans="1:9" x14ac:dyDescent="0.35">
      <c r="A579" s="2">
        <f>IF(D579=List!$A$2,List!$B$2,IF(D579=List!$A$3,List!$B$3,IF(D579=List!$A$4,List!$B$4,IF(D579=List!$A$5,List!$B$5,IF(D579=List!$A$6,List!$B$6,IF(D579=List!$A$7,List!$B$7,IF(D579=List!$A$8,List!$B$8,IF(D579=List!$A$9,List!$B$9,IF(D579=List!$A$10,List!$B$10,IF(D579=List!$A$11,List!$B$11,IF(D579=List!$A$12,List!$B$12,IF(D579=List!$A$13,List!$B$13,IF(D579=List!$A$14,List!$B$14,IF(D579=List!$A$15,List!$B$15,IF(D579=List!$A$16,List!$B$16,IF(D579=List!$A$17,List!$B$17,0))))))))))))))))</f>
        <v>0</v>
      </c>
      <c r="B579" s="10" t="str">
        <f t="shared" si="17"/>
        <v>0</v>
      </c>
      <c r="C579" s="55"/>
      <c r="D579" s="39"/>
      <c r="E579" s="39"/>
      <c r="F579" s="39"/>
      <c r="G579" s="39"/>
      <c r="H579" s="8">
        <f t="shared" si="18"/>
        <v>0</v>
      </c>
      <c r="I579" s="39"/>
    </row>
    <row r="580" spans="1:9" x14ac:dyDescent="0.35">
      <c r="A580" s="2">
        <f>IF(D580=List!$A$2,List!$B$2,IF(D580=List!$A$3,List!$B$3,IF(D580=List!$A$4,List!$B$4,IF(D580=List!$A$5,List!$B$5,IF(D580=List!$A$6,List!$B$6,IF(D580=List!$A$7,List!$B$7,IF(D580=List!$A$8,List!$B$8,IF(D580=List!$A$9,List!$B$9,IF(D580=List!$A$10,List!$B$10,IF(D580=List!$A$11,List!$B$11,IF(D580=List!$A$12,List!$B$12,IF(D580=List!$A$13,List!$B$13,IF(D580=List!$A$14,List!$B$14,IF(D580=List!$A$15,List!$B$15,IF(D580=List!$A$16,List!$B$16,IF(D580=List!$A$17,List!$B$17,0))))))))))))))))</f>
        <v>0</v>
      </c>
      <c r="B580" s="10" t="str">
        <f t="shared" si="17"/>
        <v>0</v>
      </c>
      <c r="C580" s="55"/>
      <c r="D580" s="39"/>
      <c r="E580" s="39"/>
      <c r="F580" s="39"/>
      <c r="G580" s="39"/>
      <c r="H580" s="8">
        <f t="shared" si="18"/>
        <v>0</v>
      </c>
      <c r="I580" s="39"/>
    </row>
    <row r="581" spans="1:9" x14ac:dyDescent="0.35">
      <c r="A581" s="2">
        <f>IF(D581=List!$A$2,List!$B$2,IF(D581=List!$A$3,List!$B$3,IF(D581=List!$A$4,List!$B$4,IF(D581=List!$A$5,List!$B$5,IF(D581=List!$A$6,List!$B$6,IF(D581=List!$A$7,List!$B$7,IF(D581=List!$A$8,List!$B$8,IF(D581=List!$A$9,List!$B$9,IF(D581=List!$A$10,List!$B$10,IF(D581=List!$A$11,List!$B$11,IF(D581=List!$A$12,List!$B$12,IF(D581=List!$A$13,List!$B$13,IF(D581=List!$A$14,List!$B$14,IF(D581=List!$A$15,List!$B$15,IF(D581=List!$A$16,List!$B$16,IF(D581=List!$A$17,List!$B$17,0))))))))))))))))</f>
        <v>0</v>
      </c>
      <c r="B581" s="10" t="str">
        <f t="shared" si="17"/>
        <v>0</v>
      </c>
      <c r="C581" s="55"/>
      <c r="D581" s="39"/>
      <c r="E581" s="39"/>
      <c r="F581" s="39"/>
      <c r="G581" s="39"/>
      <c r="H581" s="8">
        <f t="shared" si="18"/>
        <v>0</v>
      </c>
      <c r="I581" s="39"/>
    </row>
    <row r="582" spans="1:9" x14ac:dyDescent="0.35">
      <c r="A582" s="2">
        <f>IF(D582=List!$A$2,List!$B$2,IF(D582=List!$A$3,List!$B$3,IF(D582=List!$A$4,List!$B$4,IF(D582=List!$A$5,List!$B$5,IF(D582=List!$A$6,List!$B$6,IF(D582=List!$A$7,List!$B$7,IF(D582=List!$A$8,List!$B$8,IF(D582=List!$A$9,List!$B$9,IF(D582=List!$A$10,List!$B$10,IF(D582=List!$A$11,List!$B$11,IF(D582=List!$A$12,List!$B$12,IF(D582=List!$A$13,List!$B$13,IF(D582=List!$A$14,List!$B$14,IF(D582=List!$A$15,List!$B$15,IF(D582=List!$A$16,List!$B$16,IF(D582=List!$A$17,List!$B$17,0))))))))))))))))</f>
        <v>0</v>
      </c>
      <c r="B582" s="10" t="str">
        <f t="shared" si="17"/>
        <v>0</v>
      </c>
      <c r="C582" s="55"/>
      <c r="D582" s="39"/>
      <c r="E582" s="39"/>
      <c r="F582" s="39"/>
      <c r="G582" s="39"/>
      <c r="H582" s="8">
        <f t="shared" si="18"/>
        <v>0</v>
      </c>
      <c r="I582" s="39"/>
    </row>
    <row r="583" spans="1:9" x14ac:dyDescent="0.35">
      <c r="A583" s="2">
        <f>IF(D583=List!$A$2,List!$B$2,IF(D583=List!$A$3,List!$B$3,IF(D583=List!$A$4,List!$B$4,IF(D583=List!$A$5,List!$B$5,IF(D583=List!$A$6,List!$B$6,IF(D583=List!$A$7,List!$B$7,IF(D583=List!$A$8,List!$B$8,IF(D583=List!$A$9,List!$B$9,IF(D583=List!$A$10,List!$B$10,IF(D583=List!$A$11,List!$B$11,IF(D583=List!$A$12,List!$B$12,IF(D583=List!$A$13,List!$B$13,IF(D583=List!$A$14,List!$B$14,IF(D583=List!$A$15,List!$B$15,IF(D583=List!$A$16,List!$B$16,IF(D583=List!$A$17,List!$B$17,0))))))))))))))))</f>
        <v>0</v>
      </c>
      <c r="B583" s="10" t="str">
        <f t="shared" si="17"/>
        <v>0</v>
      </c>
      <c r="C583" s="55"/>
      <c r="D583" s="39"/>
      <c r="E583" s="39"/>
      <c r="F583" s="39"/>
      <c r="G583" s="39"/>
      <c r="H583" s="8">
        <f t="shared" si="18"/>
        <v>0</v>
      </c>
      <c r="I583" s="39"/>
    </row>
    <row r="584" spans="1:9" x14ac:dyDescent="0.35">
      <c r="A584" s="2">
        <f>IF(D584=List!$A$2,List!$B$2,IF(D584=List!$A$3,List!$B$3,IF(D584=List!$A$4,List!$B$4,IF(D584=List!$A$5,List!$B$5,IF(D584=List!$A$6,List!$B$6,IF(D584=List!$A$7,List!$B$7,IF(D584=List!$A$8,List!$B$8,IF(D584=List!$A$9,List!$B$9,IF(D584=List!$A$10,List!$B$10,IF(D584=List!$A$11,List!$B$11,IF(D584=List!$A$12,List!$B$12,IF(D584=List!$A$13,List!$B$13,IF(D584=List!$A$14,List!$B$14,IF(D584=List!$A$15,List!$B$15,IF(D584=List!$A$16,List!$B$16,IF(D584=List!$A$17,List!$B$17,0))))))))))))))))</f>
        <v>0</v>
      </c>
      <c r="B584" s="10" t="str">
        <f t="shared" si="17"/>
        <v>0</v>
      </c>
      <c r="C584" s="55"/>
      <c r="D584" s="39"/>
      <c r="E584" s="39"/>
      <c r="F584" s="39"/>
      <c r="G584" s="39"/>
      <c r="H584" s="8">
        <f t="shared" si="18"/>
        <v>0</v>
      </c>
      <c r="I584" s="39"/>
    </row>
    <row r="585" spans="1:9" x14ac:dyDescent="0.35">
      <c r="A585" s="2">
        <f>IF(D585=List!$A$2,List!$B$2,IF(D585=List!$A$3,List!$B$3,IF(D585=List!$A$4,List!$B$4,IF(D585=List!$A$5,List!$B$5,IF(D585=List!$A$6,List!$B$6,IF(D585=List!$A$7,List!$B$7,IF(D585=List!$A$8,List!$B$8,IF(D585=List!$A$9,List!$B$9,IF(D585=List!$A$10,List!$B$10,IF(D585=List!$A$11,List!$B$11,IF(D585=List!$A$12,List!$B$12,IF(D585=List!$A$13,List!$B$13,IF(D585=List!$A$14,List!$B$14,IF(D585=List!$A$15,List!$B$15,IF(D585=List!$A$16,List!$B$16,IF(D585=List!$A$17,List!$B$17,0))))))))))))))))</f>
        <v>0</v>
      </c>
      <c r="B585" s="10" t="str">
        <f t="shared" ref="B585:B648" si="19">+CONCATENATE(C585,A585)</f>
        <v>0</v>
      </c>
      <c r="C585" s="55"/>
      <c r="D585" s="39"/>
      <c r="E585" s="39"/>
      <c r="F585" s="39"/>
      <c r="G585" s="39"/>
      <c r="H585" s="8">
        <f t="shared" ref="H585:H648" si="20">F585*E585</f>
        <v>0</v>
      </c>
      <c r="I585" s="39"/>
    </row>
    <row r="586" spans="1:9" x14ac:dyDescent="0.35">
      <c r="A586" s="2">
        <f>IF(D586=List!$A$2,List!$B$2,IF(D586=List!$A$3,List!$B$3,IF(D586=List!$A$4,List!$B$4,IF(D586=List!$A$5,List!$B$5,IF(D586=List!$A$6,List!$B$6,IF(D586=List!$A$7,List!$B$7,IF(D586=List!$A$8,List!$B$8,IF(D586=List!$A$9,List!$B$9,IF(D586=List!$A$10,List!$B$10,IF(D586=List!$A$11,List!$B$11,IF(D586=List!$A$12,List!$B$12,IF(D586=List!$A$13,List!$B$13,IF(D586=List!$A$14,List!$B$14,IF(D586=List!$A$15,List!$B$15,IF(D586=List!$A$16,List!$B$16,IF(D586=List!$A$17,List!$B$17,0))))))))))))))))</f>
        <v>0</v>
      </c>
      <c r="B586" s="10" t="str">
        <f t="shared" si="19"/>
        <v>0</v>
      </c>
      <c r="C586" s="55"/>
      <c r="D586" s="39"/>
      <c r="E586" s="39"/>
      <c r="F586" s="39"/>
      <c r="G586" s="39"/>
      <c r="H586" s="8">
        <f t="shared" si="20"/>
        <v>0</v>
      </c>
      <c r="I586" s="39"/>
    </row>
    <row r="587" spans="1:9" x14ac:dyDescent="0.35">
      <c r="A587" s="2">
        <f>IF(D587=List!$A$2,List!$B$2,IF(D587=List!$A$3,List!$B$3,IF(D587=List!$A$4,List!$B$4,IF(D587=List!$A$5,List!$B$5,IF(D587=List!$A$6,List!$B$6,IF(D587=List!$A$7,List!$B$7,IF(D587=List!$A$8,List!$B$8,IF(D587=List!$A$9,List!$B$9,IF(D587=List!$A$10,List!$B$10,IF(D587=List!$A$11,List!$B$11,IF(D587=List!$A$12,List!$B$12,IF(D587=List!$A$13,List!$B$13,IF(D587=List!$A$14,List!$B$14,IF(D587=List!$A$15,List!$B$15,IF(D587=List!$A$16,List!$B$16,IF(D587=List!$A$17,List!$B$17,0))))))))))))))))</f>
        <v>0</v>
      </c>
      <c r="B587" s="10" t="str">
        <f t="shared" si="19"/>
        <v>0</v>
      </c>
      <c r="C587" s="55"/>
      <c r="D587" s="39"/>
      <c r="E587" s="39"/>
      <c r="F587" s="39"/>
      <c r="G587" s="39"/>
      <c r="H587" s="8">
        <f t="shared" si="20"/>
        <v>0</v>
      </c>
      <c r="I587" s="39"/>
    </row>
    <row r="588" spans="1:9" x14ac:dyDescent="0.35">
      <c r="A588" s="2">
        <f>IF(D588=List!$A$2,List!$B$2,IF(D588=List!$A$3,List!$B$3,IF(D588=List!$A$4,List!$B$4,IF(D588=List!$A$5,List!$B$5,IF(D588=List!$A$6,List!$B$6,IF(D588=List!$A$7,List!$B$7,IF(D588=List!$A$8,List!$B$8,IF(D588=List!$A$9,List!$B$9,IF(D588=List!$A$10,List!$B$10,IF(D588=List!$A$11,List!$B$11,IF(D588=List!$A$12,List!$B$12,IF(D588=List!$A$13,List!$B$13,IF(D588=List!$A$14,List!$B$14,IF(D588=List!$A$15,List!$B$15,IF(D588=List!$A$16,List!$B$16,IF(D588=List!$A$17,List!$B$17,0))))))))))))))))</f>
        <v>0</v>
      </c>
      <c r="B588" s="10" t="str">
        <f t="shared" si="19"/>
        <v>0</v>
      </c>
      <c r="C588" s="55"/>
      <c r="D588" s="39"/>
      <c r="E588" s="39"/>
      <c r="F588" s="39"/>
      <c r="G588" s="39"/>
      <c r="H588" s="8">
        <f t="shared" si="20"/>
        <v>0</v>
      </c>
      <c r="I588" s="39"/>
    </row>
    <row r="589" spans="1:9" x14ac:dyDescent="0.35">
      <c r="A589" s="2">
        <f>IF(D589=List!$A$2,List!$B$2,IF(D589=List!$A$3,List!$B$3,IF(D589=List!$A$4,List!$B$4,IF(D589=List!$A$5,List!$B$5,IF(D589=List!$A$6,List!$B$6,IF(D589=List!$A$7,List!$B$7,IF(D589=List!$A$8,List!$B$8,IF(D589=List!$A$9,List!$B$9,IF(D589=List!$A$10,List!$B$10,IF(D589=List!$A$11,List!$B$11,IF(D589=List!$A$12,List!$B$12,IF(D589=List!$A$13,List!$B$13,IF(D589=List!$A$14,List!$B$14,IF(D589=List!$A$15,List!$B$15,IF(D589=List!$A$16,List!$B$16,IF(D589=List!$A$17,List!$B$17,0))))))))))))))))</f>
        <v>0</v>
      </c>
      <c r="B589" s="10" t="str">
        <f t="shared" si="19"/>
        <v>0</v>
      </c>
      <c r="C589" s="55"/>
      <c r="D589" s="39"/>
      <c r="E589" s="39"/>
      <c r="F589" s="39"/>
      <c r="G589" s="39"/>
      <c r="H589" s="8">
        <f t="shared" si="20"/>
        <v>0</v>
      </c>
      <c r="I589" s="39"/>
    </row>
    <row r="590" spans="1:9" x14ac:dyDescent="0.35">
      <c r="A590" s="2">
        <f>IF(D590=List!$A$2,List!$B$2,IF(D590=List!$A$3,List!$B$3,IF(D590=List!$A$4,List!$B$4,IF(D590=List!$A$5,List!$B$5,IF(D590=List!$A$6,List!$B$6,IF(D590=List!$A$7,List!$B$7,IF(D590=List!$A$8,List!$B$8,IF(D590=List!$A$9,List!$B$9,IF(D590=List!$A$10,List!$B$10,IF(D590=List!$A$11,List!$B$11,IF(D590=List!$A$12,List!$B$12,IF(D590=List!$A$13,List!$B$13,IF(D590=List!$A$14,List!$B$14,IF(D590=List!$A$15,List!$B$15,IF(D590=List!$A$16,List!$B$16,IF(D590=List!$A$17,List!$B$17,0))))))))))))))))</f>
        <v>0</v>
      </c>
      <c r="B590" s="10" t="str">
        <f t="shared" si="19"/>
        <v>0</v>
      </c>
      <c r="C590" s="55"/>
      <c r="D590" s="39"/>
      <c r="E590" s="39"/>
      <c r="F590" s="39"/>
      <c r="G590" s="39"/>
      <c r="H590" s="8">
        <f t="shared" si="20"/>
        <v>0</v>
      </c>
      <c r="I590" s="39"/>
    </row>
    <row r="591" spans="1:9" x14ac:dyDescent="0.35">
      <c r="A591" s="2">
        <f>IF(D591=List!$A$2,List!$B$2,IF(D591=List!$A$3,List!$B$3,IF(D591=List!$A$4,List!$B$4,IF(D591=List!$A$5,List!$B$5,IF(D591=List!$A$6,List!$B$6,IF(D591=List!$A$7,List!$B$7,IF(D591=List!$A$8,List!$B$8,IF(D591=List!$A$9,List!$B$9,IF(D591=List!$A$10,List!$B$10,IF(D591=List!$A$11,List!$B$11,IF(D591=List!$A$12,List!$B$12,IF(D591=List!$A$13,List!$B$13,IF(D591=List!$A$14,List!$B$14,IF(D591=List!$A$15,List!$B$15,IF(D591=List!$A$16,List!$B$16,IF(D591=List!$A$17,List!$B$17,0))))))))))))))))</f>
        <v>0</v>
      </c>
      <c r="B591" s="10" t="str">
        <f t="shared" si="19"/>
        <v>0</v>
      </c>
      <c r="C591" s="55"/>
      <c r="D591" s="39"/>
      <c r="E591" s="39"/>
      <c r="F591" s="39"/>
      <c r="G591" s="39"/>
      <c r="H591" s="8">
        <f t="shared" si="20"/>
        <v>0</v>
      </c>
      <c r="I591" s="39"/>
    </row>
    <row r="592" spans="1:9" x14ac:dyDescent="0.35">
      <c r="A592" s="2">
        <f>IF(D592=List!$A$2,List!$B$2,IF(D592=List!$A$3,List!$B$3,IF(D592=List!$A$4,List!$B$4,IF(D592=List!$A$5,List!$B$5,IF(D592=List!$A$6,List!$B$6,IF(D592=List!$A$7,List!$B$7,IF(D592=List!$A$8,List!$B$8,IF(D592=List!$A$9,List!$B$9,IF(D592=List!$A$10,List!$B$10,IF(D592=List!$A$11,List!$B$11,IF(D592=List!$A$12,List!$B$12,IF(D592=List!$A$13,List!$B$13,IF(D592=List!$A$14,List!$B$14,IF(D592=List!$A$15,List!$B$15,IF(D592=List!$A$16,List!$B$16,IF(D592=List!$A$17,List!$B$17,0))))))))))))))))</f>
        <v>0</v>
      </c>
      <c r="B592" s="10" t="str">
        <f t="shared" si="19"/>
        <v>0</v>
      </c>
      <c r="C592" s="55"/>
      <c r="D592" s="39"/>
      <c r="E592" s="39"/>
      <c r="F592" s="39"/>
      <c r="G592" s="39"/>
      <c r="H592" s="8">
        <f t="shared" si="20"/>
        <v>0</v>
      </c>
      <c r="I592" s="39"/>
    </row>
    <row r="593" spans="1:9" x14ac:dyDescent="0.35">
      <c r="A593" s="2">
        <f>IF(D593=List!$A$2,List!$B$2,IF(D593=List!$A$3,List!$B$3,IF(D593=List!$A$4,List!$B$4,IF(D593=List!$A$5,List!$B$5,IF(D593=List!$A$6,List!$B$6,IF(D593=List!$A$7,List!$B$7,IF(D593=List!$A$8,List!$B$8,IF(D593=List!$A$9,List!$B$9,IF(D593=List!$A$10,List!$B$10,IF(D593=List!$A$11,List!$B$11,IF(D593=List!$A$12,List!$B$12,IF(D593=List!$A$13,List!$B$13,IF(D593=List!$A$14,List!$B$14,IF(D593=List!$A$15,List!$B$15,IF(D593=List!$A$16,List!$B$16,IF(D593=List!$A$17,List!$B$17,0))))))))))))))))</f>
        <v>0</v>
      </c>
      <c r="B593" s="10" t="str">
        <f t="shared" si="19"/>
        <v>0</v>
      </c>
      <c r="C593" s="55"/>
      <c r="D593" s="39"/>
      <c r="E593" s="39"/>
      <c r="F593" s="39"/>
      <c r="G593" s="39"/>
      <c r="H593" s="8">
        <f t="shared" si="20"/>
        <v>0</v>
      </c>
      <c r="I593" s="39"/>
    </row>
    <row r="594" spans="1:9" x14ac:dyDescent="0.35">
      <c r="A594" s="2">
        <f>IF(D594=List!$A$2,List!$B$2,IF(D594=List!$A$3,List!$B$3,IF(D594=List!$A$4,List!$B$4,IF(D594=List!$A$5,List!$B$5,IF(D594=List!$A$6,List!$B$6,IF(D594=List!$A$7,List!$B$7,IF(D594=List!$A$8,List!$B$8,IF(D594=List!$A$9,List!$B$9,IF(D594=List!$A$10,List!$B$10,IF(D594=List!$A$11,List!$B$11,IF(D594=List!$A$12,List!$B$12,IF(D594=List!$A$13,List!$B$13,IF(D594=List!$A$14,List!$B$14,IF(D594=List!$A$15,List!$B$15,IF(D594=List!$A$16,List!$B$16,IF(D594=List!$A$17,List!$B$17,0))))))))))))))))</f>
        <v>0</v>
      </c>
      <c r="B594" s="10" t="str">
        <f t="shared" si="19"/>
        <v>0</v>
      </c>
      <c r="C594" s="55"/>
      <c r="D594" s="39"/>
      <c r="E594" s="39"/>
      <c r="F594" s="39"/>
      <c r="G594" s="39"/>
      <c r="H594" s="8">
        <f t="shared" si="20"/>
        <v>0</v>
      </c>
      <c r="I594" s="39"/>
    </row>
    <row r="595" spans="1:9" x14ac:dyDescent="0.35">
      <c r="A595" s="2">
        <f>IF(D595=List!$A$2,List!$B$2,IF(D595=List!$A$3,List!$B$3,IF(D595=List!$A$4,List!$B$4,IF(D595=List!$A$5,List!$B$5,IF(D595=List!$A$6,List!$B$6,IF(D595=List!$A$7,List!$B$7,IF(D595=List!$A$8,List!$B$8,IF(D595=List!$A$9,List!$B$9,IF(D595=List!$A$10,List!$B$10,IF(D595=List!$A$11,List!$B$11,IF(D595=List!$A$12,List!$B$12,IF(D595=List!$A$13,List!$B$13,IF(D595=List!$A$14,List!$B$14,IF(D595=List!$A$15,List!$B$15,IF(D595=List!$A$16,List!$B$16,IF(D595=List!$A$17,List!$B$17,0))))))))))))))))</f>
        <v>0</v>
      </c>
      <c r="B595" s="10" t="str">
        <f t="shared" si="19"/>
        <v>0</v>
      </c>
      <c r="C595" s="55"/>
      <c r="D595" s="39"/>
      <c r="E595" s="39"/>
      <c r="F595" s="39"/>
      <c r="G595" s="39"/>
      <c r="H595" s="8">
        <f t="shared" si="20"/>
        <v>0</v>
      </c>
      <c r="I595" s="39"/>
    </row>
    <row r="596" spans="1:9" x14ac:dyDescent="0.35">
      <c r="A596" s="2">
        <f>IF(D596=List!$A$2,List!$B$2,IF(D596=List!$A$3,List!$B$3,IF(D596=List!$A$4,List!$B$4,IF(D596=List!$A$5,List!$B$5,IF(D596=List!$A$6,List!$B$6,IF(D596=List!$A$7,List!$B$7,IF(D596=List!$A$8,List!$B$8,IF(D596=List!$A$9,List!$B$9,IF(D596=List!$A$10,List!$B$10,IF(D596=List!$A$11,List!$B$11,IF(D596=List!$A$12,List!$B$12,IF(D596=List!$A$13,List!$B$13,IF(D596=List!$A$14,List!$B$14,IF(D596=List!$A$15,List!$B$15,IF(D596=List!$A$16,List!$B$16,IF(D596=List!$A$17,List!$B$17,0))))))))))))))))</f>
        <v>0</v>
      </c>
      <c r="B596" s="10" t="str">
        <f t="shared" si="19"/>
        <v>0</v>
      </c>
      <c r="C596" s="55"/>
      <c r="D596" s="39"/>
      <c r="E596" s="39"/>
      <c r="F596" s="39"/>
      <c r="G596" s="39"/>
      <c r="H596" s="8">
        <f t="shared" si="20"/>
        <v>0</v>
      </c>
      <c r="I596" s="39"/>
    </row>
    <row r="597" spans="1:9" x14ac:dyDescent="0.35">
      <c r="A597" s="2">
        <f>IF(D597=List!$A$2,List!$B$2,IF(D597=List!$A$3,List!$B$3,IF(D597=List!$A$4,List!$B$4,IF(D597=List!$A$5,List!$B$5,IF(D597=List!$A$6,List!$B$6,IF(D597=List!$A$7,List!$B$7,IF(D597=List!$A$8,List!$B$8,IF(D597=List!$A$9,List!$B$9,IF(D597=List!$A$10,List!$B$10,IF(D597=List!$A$11,List!$B$11,IF(D597=List!$A$12,List!$B$12,IF(D597=List!$A$13,List!$B$13,IF(D597=List!$A$14,List!$B$14,IF(D597=List!$A$15,List!$B$15,IF(D597=List!$A$16,List!$B$16,IF(D597=List!$A$17,List!$B$17,0))))))))))))))))</f>
        <v>0</v>
      </c>
      <c r="B597" s="10" t="str">
        <f t="shared" si="19"/>
        <v>0</v>
      </c>
      <c r="C597" s="55"/>
      <c r="D597" s="39"/>
      <c r="E597" s="39"/>
      <c r="F597" s="39"/>
      <c r="G597" s="39"/>
      <c r="H597" s="8">
        <f t="shared" si="20"/>
        <v>0</v>
      </c>
      <c r="I597" s="39"/>
    </row>
    <row r="598" spans="1:9" x14ac:dyDescent="0.35">
      <c r="A598" s="2">
        <f>IF(D598=List!$A$2,List!$B$2,IF(D598=List!$A$3,List!$B$3,IF(D598=List!$A$4,List!$B$4,IF(D598=List!$A$5,List!$B$5,IF(D598=List!$A$6,List!$B$6,IF(D598=List!$A$7,List!$B$7,IF(D598=List!$A$8,List!$B$8,IF(D598=List!$A$9,List!$B$9,IF(D598=List!$A$10,List!$B$10,IF(D598=List!$A$11,List!$B$11,IF(D598=List!$A$12,List!$B$12,IF(D598=List!$A$13,List!$B$13,IF(D598=List!$A$14,List!$B$14,IF(D598=List!$A$15,List!$B$15,IF(D598=List!$A$16,List!$B$16,IF(D598=List!$A$17,List!$B$17,0))))))))))))))))</f>
        <v>0</v>
      </c>
      <c r="B598" s="10" t="str">
        <f t="shared" si="19"/>
        <v>0</v>
      </c>
      <c r="C598" s="55"/>
      <c r="D598" s="39"/>
      <c r="E598" s="39"/>
      <c r="F598" s="39"/>
      <c r="G598" s="39"/>
      <c r="H598" s="8">
        <f t="shared" si="20"/>
        <v>0</v>
      </c>
      <c r="I598" s="39"/>
    </row>
    <row r="599" spans="1:9" x14ac:dyDescent="0.35">
      <c r="A599" s="2">
        <f>IF(D599=List!$A$2,List!$B$2,IF(D599=List!$A$3,List!$B$3,IF(D599=List!$A$4,List!$B$4,IF(D599=List!$A$5,List!$B$5,IF(D599=List!$A$6,List!$B$6,IF(D599=List!$A$7,List!$B$7,IF(D599=List!$A$8,List!$B$8,IF(D599=List!$A$9,List!$B$9,IF(D599=List!$A$10,List!$B$10,IF(D599=List!$A$11,List!$B$11,IF(D599=List!$A$12,List!$B$12,IF(D599=List!$A$13,List!$B$13,IF(D599=List!$A$14,List!$B$14,IF(D599=List!$A$15,List!$B$15,IF(D599=List!$A$16,List!$B$16,IF(D599=List!$A$17,List!$B$17,0))))))))))))))))</f>
        <v>0</v>
      </c>
      <c r="B599" s="10" t="str">
        <f t="shared" si="19"/>
        <v>0</v>
      </c>
      <c r="C599" s="55"/>
      <c r="D599" s="39"/>
      <c r="E599" s="39"/>
      <c r="F599" s="39"/>
      <c r="G599" s="39"/>
      <c r="H599" s="8">
        <f t="shared" si="20"/>
        <v>0</v>
      </c>
      <c r="I599" s="39"/>
    </row>
    <row r="600" spans="1:9" x14ac:dyDescent="0.35">
      <c r="A600" s="2">
        <f>IF(D600=List!$A$2,List!$B$2,IF(D600=List!$A$3,List!$B$3,IF(D600=List!$A$4,List!$B$4,IF(D600=List!$A$5,List!$B$5,IF(D600=List!$A$6,List!$B$6,IF(D600=List!$A$7,List!$B$7,IF(D600=List!$A$8,List!$B$8,IF(D600=List!$A$9,List!$B$9,IF(D600=List!$A$10,List!$B$10,IF(D600=List!$A$11,List!$B$11,IF(D600=List!$A$12,List!$B$12,IF(D600=List!$A$13,List!$B$13,IF(D600=List!$A$14,List!$B$14,IF(D600=List!$A$15,List!$B$15,IF(D600=List!$A$16,List!$B$16,IF(D600=List!$A$17,List!$B$17,0))))))))))))))))</f>
        <v>0</v>
      </c>
      <c r="B600" s="10" t="str">
        <f t="shared" si="19"/>
        <v>0</v>
      </c>
      <c r="C600" s="55"/>
      <c r="D600" s="39"/>
      <c r="E600" s="39"/>
      <c r="F600" s="39"/>
      <c r="G600" s="39"/>
      <c r="H600" s="8">
        <f t="shared" si="20"/>
        <v>0</v>
      </c>
      <c r="I600" s="39"/>
    </row>
    <row r="601" spans="1:9" x14ac:dyDescent="0.35">
      <c r="A601" s="2">
        <f>IF(D601=List!$A$2,List!$B$2,IF(D601=List!$A$3,List!$B$3,IF(D601=List!$A$4,List!$B$4,IF(D601=List!$A$5,List!$B$5,IF(D601=List!$A$6,List!$B$6,IF(D601=List!$A$7,List!$B$7,IF(D601=List!$A$8,List!$B$8,IF(D601=List!$A$9,List!$B$9,IF(D601=List!$A$10,List!$B$10,IF(D601=List!$A$11,List!$B$11,IF(D601=List!$A$12,List!$B$12,IF(D601=List!$A$13,List!$B$13,IF(D601=List!$A$14,List!$B$14,IF(D601=List!$A$15,List!$B$15,IF(D601=List!$A$16,List!$B$16,IF(D601=List!$A$17,List!$B$17,0))))))))))))))))</f>
        <v>0</v>
      </c>
      <c r="B601" s="10" t="str">
        <f t="shared" si="19"/>
        <v>0</v>
      </c>
      <c r="C601" s="55"/>
      <c r="D601" s="39"/>
      <c r="E601" s="39"/>
      <c r="F601" s="39"/>
      <c r="G601" s="39"/>
      <c r="H601" s="8">
        <f t="shared" si="20"/>
        <v>0</v>
      </c>
      <c r="I601" s="39"/>
    </row>
    <row r="602" spans="1:9" x14ac:dyDescent="0.35">
      <c r="A602" s="2">
        <f>IF(D602=List!$A$2,List!$B$2,IF(D602=List!$A$3,List!$B$3,IF(D602=List!$A$4,List!$B$4,IF(D602=List!$A$5,List!$B$5,IF(D602=List!$A$6,List!$B$6,IF(D602=List!$A$7,List!$B$7,IF(D602=List!$A$8,List!$B$8,IF(D602=List!$A$9,List!$B$9,IF(D602=List!$A$10,List!$B$10,IF(D602=List!$A$11,List!$B$11,IF(D602=List!$A$12,List!$B$12,IF(D602=List!$A$13,List!$B$13,IF(D602=List!$A$14,List!$B$14,IF(D602=List!$A$15,List!$B$15,IF(D602=List!$A$16,List!$B$16,IF(D602=List!$A$17,List!$B$17,0))))))))))))))))</f>
        <v>0</v>
      </c>
      <c r="B602" s="10" t="str">
        <f t="shared" si="19"/>
        <v>0</v>
      </c>
      <c r="C602" s="55"/>
      <c r="D602" s="39"/>
      <c r="E602" s="39"/>
      <c r="F602" s="39"/>
      <c r="G602" s="39"/>
      <c r="H602" s="8">
        <f t="shared" si="20"/>
        <v>0</v>
      </c>
      <c r="I602" s="39"/>
    </row>
    <row r="603" spans="1:9" x14ac:dyDescent="0.35">
      <c r="A603" s="2">
        <f>IF(D603=List!$A$2,List!$B$2,IF(D603=List!$A$3,List!$B$3,IF(D603=List!$A$4,List!$B$4,IF(D603=List!$A$5,List!$B$5,IF(D603=List!$A$6,List!$B$6,IF(D603=List!$A$7,List!$B$7,IF(D603=List!$A$8,List!$B$8,IF(D603=List!$A$9,List!$B$9,IF(D603=List!$A$10,List!$B$10,IF(D603=List!$A$11,List!$B$11,IF(D603=List!$A$12,List!$B$12,IF(D603=List!$A$13,List!$B$13,IF(D603=List!$A$14,List!$B$14,IF(D603=List!$A$15,List!$B$15,IF(D603=List!$A$16,List!$B$16,IF(D603=List!$A$17,List!$B$17,0))))))))))))))))</f>
        <v>0</v>
      </c>
      <c r="B603" s="10" t="str">
        <f t="shared" si="19"/>
        <v>0</v>
      </c>
      <c r="C603" s="55"/>
      <c r="D603" s="39"/>
      <c r="E603" s="39"/>
      <c r="F603" s="39"/>
      <c r="G603" s="39"/>
      <c r="H603" s="8">
        <f t="shared" si="20"/>
        <v>0</v>
      </c>
      <c r="I603" s="39"/>
    </row>
    <row r="604" spans="1:9" x14ac:dyDescent="0.35">
      <c r="A604" s="2">
        <f>IF(D604=List!$A$2,List!$B$2,IF(D604=List!$A$3,List!$B$3,IF(D604=List!$A$4,List!$B$4,IF(D604=List!$A$5,List!$B$5,IF(D604=List!$A$6,List!$B$6,IF(D604=List!$A$7,List!$B$7,IF(D604=List!$A$8,List!$B$8,IF(D604=List!$A$9,List!$B$9,IF(D604=List!$A$10,List!$B$10,IF(D604=List!$A$11,List!$B$11,IF(D604=List!$A$12,List!$B$12,IF(D604=List!$A$13,List!$B$13,IF(D604=List!$A$14,List!$B$14,IF(D604=List!$A$15,List!$B$15,IF(D604=List!$A$16,List!$B$16,IF(D604=List!$A$17,List!$B$17,0))))))))))))))))</f>
        <v>0</v>
      </c>
      <c r="B604" s="10" t="str">
        <f t="shared" si="19"/>
        <v>0</v>
      </c>
      <c r="C604" s="55"/>
      <c r="D604" s="39"/>
      <c r="E604" s="39"/>
      <c r="F604" s="39"/>
      <c r="G604" s="39"/>
      <c r="H604" s="8">
        <f t="shared" si="20"/>
        <v>0</v>
      </c>
      <c r="I604" s="39"/>
    </row>
    <row r="605" spans="1:9" x14ac:dyDescent="0.35">
      <c r="A605" s="2">
        <f>IF(D605=List!$A$2,List!$B$2,IF(D605=List!$A$3,List!$B$3,IF(D605=List!$A$4,List!$B$4,IF(D605=List!$A$5,List!$B$5,IF(D605=List!$A$6,List!$B$6,IF(D605=List!$A$7,List!$B$7,IF(D605=List!$A$8,List!$B$8,IF(D605=List!$A$9,List!$B$9,IF(D605=List!$A$10,List!$B$10,IF(D605=List!$A$11,List!$B$11,IF(D605=List!$A$12,List!$B$12,IF(D605=List!$A$13,List!$B$13,IF(D605=List!$A$14,List!$B$14,IF(D605=List!$A$15,List!$B$15,IF(D605=List!$A$16,List!$B$16,IF(D605=List!$A$17,List!$B$17,0))))))))))))))))</f>
        <v>0</v>
      </c>
      <c r="B605" s="10" t="str">
        <f t="shared" si="19"/>
        <v>0</v>
      </c>
      <c r="C605" s="55"/>
      <c r="D605" s="39"/>
      <c r="E605" s="39"/>
      <c r="F605" s="39"/>
      <c r="G605" s="39"/>
      <c r="H605" s="8">
        <f t="shared" si="20"/>
        <v>0</v>
      </c>
      <c r="I605" s="39"/>
    </row>
    <row r="606" spans="1:9" x14ac:dyDescent="0.35">
      <c r="A606" s="2">
        <f>IF(D606=List!$A$2,List!$B$2,IF(D606=List!$A$3,List!$B$3,IF(D606=List!$A$4,List!$B$4,IF(D606=List!$A$5,List!$B$5,IF(D606=List!$A$6,List!$B$6,IF(D606=List!$A$7,List!$B$7,IF(D606=List!$A$8,List!$B$8,IF(D606=List!$A$9,List!$B$9,IF(D606=List!$A$10,List!$B$10,IF(D606=List!$A$11,List!$B$11,IF(D606=List!$A$12,List!$B$12,IF(D606=List!$A$13,List!$B$13,IF(D606=List!$A$14,List!$B$14,IF(D606=List!$A$15,List!$B$15,IF(D606=List!$A$16,List!$B$16,IF(D606=List!$A$17,List!$B$17,0))))))))))))))))</f>
        <v>0</v>
      </c>
      <c r="B606" s="10" t="str">
        <f t="shared" si="19"/>
        <v>0</v>
      </c>
      <c r="C606" s="55"/>
      <c r="D606" s="39"/>
      <c r="E606" s="39"/>
      <c r="F606" s="39"/>
      <c r="G606" s="39"/>
      <c r="H606" s="8">
        <f t="shared" si="20"/>
        <v>0</v>
      </c>
      <c r="I606" s="39"/>
    </row>
    <row r="607" spans="1:9" x14ac:dyDescent="0.35">
      <c r="A607" s="2">
        <f>IF(D607=List!$A$2,List!$B$2,IF(D607=List!$A$3,List!$B$3,IF(D607=List!$A$4,List!$B$4,IF(D607=List!$A$5,List!$B$5,IF(D607=List!$A$6,List!$B$6,IF(D607=List!$A$7,List!$B$7,IF(D607=List!$A$8,List!$B$8,IF(D607=List!$A$9,List!$B$9,IF(D607=List!$A$10,List!$B$10,IF(D607=List!$A$11,List!$B$11,IF(D607=List!$A$12,List!$B$12,IF(D607=List!$A$13,List!$B$13,IF(D607=List!$A$14,List!$B$14,IF(D607=List!$A$15,List!$B$15,IF(D607=List!$A$16,List!$B$16,IF(D607=List!$A$17,List!$B$17,0))))))))))))))))</f>
        <v>0</v>
      </c>
      <c r="B607" s="10" t="str">
        <f t="shared" si="19"/>
        <v>0</v>
      </c>
      <c r="C607" s="55"/>
      <c r="D607" s="39"/>
      <c r="E607" s="39"/>
      <c r="F607" s="39"/>
      <c r="G607" s="39"/>
      <c r="H607" s="8">
        <f t="shared" si="20"/>
        <v>0</v>
      </c>
      <c r="I607" s="39"/>
    </row>
    <row r="608" spans="1:9" x14ac:dyDescent="0.35">
      <c r="A608" s="2">
        <f>IF(D608=List!$A$2,List!$B$2,IF(D608=List!$A$3,List!$B$3,IF(D608=List!$A$4,List!$B$4,IF(D608=List!$A$5,List!$B$5,IF(D608=List!$A$6,List!$B$6,IF(D608=List!$A$7,List!$B$7,IF(D608=List!$A$8,List!$B$8,IF(D608=List!$A$9,List!$B$9,IF(D608=List!$A$10,List!$B$10,IF(D608=List!$A$11,List!$B$11,IF(D608=List!$A$12,List!$B$12,IF(D608=List!$A$13,List!$B$13,IF(D608=List!$A$14,List!$B$14,IF(D608=List!$A$15,List!$B$15,IF(D608=List!$A$16,List!$B$16,IF(D608=List!$A$17,List!$B$17,0))))))))))))))))</f>
        <v>0</v>
      </c>
      <c r="B608" s="10" t="str">
        <f t="shared" si="19"/>
        <v>0</v>
      </c>
      <c r="C608" s="55"/>
      <c r="D608" s="39"/>
      <c r="E608" s="39"/>
      <c r="F608" s="39"/>
      <c r="G608" s="39"/>
      <c r="H608" s="8">
        <f t="shared" si="20"/>
        <v>0</v>
      </c>
      <c r="I608" s="39"/>
    </row>
    <row r="609" spans="1:9" x14ac:dyDescent="0.35">
      <c r="A609" s="2">
        <f>IF(D609=List!$A$2,List!$B$2,IF(D609=List!$A$3,List!$B$3,IF(D609=List!$A$4,List!$B$4,IF(D609=List!$A$5,List!$B$5,IF(D609=List!$A$6,List!$B$6,IF(D609=List!$A$7,List!$B$7,IF(D609=List!$A$8,List!$B$8,IF(D609=List!$A$9,List!$B$9,IF(D609=List!$A$10,List!$B$10,IF(D609=List!$A$11,List!$B$11,IF(D609=List!$A$12,List!$B$12,IF(D609=List!$A$13,List!$B$13,IF(D609=List!$A$14,List!$B$14,IF(D609=List!$A$15,List!$B$15,IF(D609=List!$A$16,List!$B$16,IF(D609=List!$A$17,List!$B$17,0))))))))))))))))</f>
        <v>0</v>
      </c>
      <c r="B609" s="10" t="str">
        <f t="shared" si="19"/>
        <v>0</v>
      </c>
      <c r="C609" s="55"/>
      <c r="D609" s="39"/>
      <c r="E609" s="39"/>
      <c r="F609" s="39"/>
      <c r="G609" s="39"/>
      <c r="H609" s="8">
        <f t="shared" si="20"/>
        <v>0</v>
      </c>
      <c r="I609" s="39"/>
    </row>
    <row r="610" spans="1:9" x14ac:dyDescent="0.35">
      <c r="A610" s="2">
        <f>IF(D610=List!$A$2,List!$B$2,IF(D610=List!$A$3,List!$B$3,IF(D610=List!$A$4,List!$B$4,IF(D610=List!$A$5,List!$B$5,IF(D610=List!$A$6,List!$B$6,IF(D610=List!$A$7,List!$B$7,IF(D610=List!$A$8,List!$B$8,IF(D610=List!$A$9,List!$B$9,IF(D610=List!$A$10,List!$B$10,IF(D610=List!$A$11,List!$B$11,IF(D610=List!$A$12,List!$B$12,IF(D610=List!$A$13,List!$B$13,IF(D610=List!$A$14,List!$B$14,IF(D610=List!$A$15,List!$B$15,IF(D610=List!$A$16,List!$B$16,IF(D610=List!$A$17,List!$B$17,0))))))))))))))))</f>
        <v>0</v>
      </c>
      <c r="B610" s="10" t="str">
        <f t="shared" si="19"/>
        <v>0</v>
      </c>
      <c r="C610" s="55"/>
      <c r="D610" s="39"/>
      <c r="E610" s="39"/>
      <c r="F610" s="39"/>
      <c r="G610" s="39"/>
      <c r="H610" s="8">
        <f t="shared" si="20"/>
        <v>0</v>
      </c>
      <c r="I610" s="39"/>
    </row>
    <row r="611" spans="1:9" x14ac:dyDescent="0.35">
      <c r="A611" s="2">
        <f>IF(D611=List!$A$2,List!$B$2,IF(D611=List!$A$3,List!$B$3,IF(D611=List!$A$4,List!$B$4,IF(D611=List!$A$5,List!$B$5,IF(D611=List!$A$6,List!$B$6,IF(D611=List!$A$7,List!$B$7,IF(D611=List!$A$8,List!$B$8,IF(D611=List!$A$9,List!$B$9,IF(D611=List!$A$10,List!$B$10,IF(D611=List!$A$11,List!$B$11,IF(D611=List!$A$12,List!$B$12,IF(D611=List!$A$13,List!$B$13,IF(D611=List!$A$14,List!$B$14,IF(D611=List!$A$15,List!$B$15,IF(D611=List!$A$16,List!$B$16,IF(D611=List!$A$17,List!$B$17,0))))))))))))))))</f>
        <v>0</v>
      </c>
      <c r="B611" s="10" t="str">
        <f t="shared" si="19"/>
        <v>0</v>
      </c>
      <c r="C611" s="55"/>
      <c r="D611" s="39"/>
      <c r="E611" s="39"/>
      <c r="F611" s="39"/>
      <c r="G611" s="39"/>
      <c r="H611" s="8">
        <f t="shared" si="20"/>
        <v>0</v>
      </c>
      <c r="I611" s="39"/>
    </row>
    <row r="612" spans="1:9" x14ac:dyDescent="0.35">
      <c r="A612" s="2">
        <f>IF(D612=List!$A$2,List!$B$2,IF(D612=List!$A$3,List!$B$3,IF(D612=List!$A$4,List!$B$4,IF(D612=List!$A$5,List!$B$5,IF(D612=List!$A$6,List!$B$6,IF(D612=List!$A$7,List!$B$7,IF(D612=List!$A$8,List!$B$8,IF(D612=List!$A$9,List!$B$9,IF(D612=List!$A$10,List!$B$10,IF(D612=List!$A$11,List!$B$11,IF(D612=List!$A$12,List!$B$12,IF(D612=List!$A$13,List!$B$13,IF(D612=List!$A$14,List!$B$14,IF(D612=List!$A$15,List!$B$15,IF(D612=List!$A$16,List!$B$16,IF(D612=List!$A$17,List!$B$17,0))))))))))))))))</f>
        <v>0</v>
      </c>
      <c r="B612" s="10" t="str">
        <f t="shared" si="19"/>
        <v>0</v>
      </c>
      <c r="C612" s="55"/>
      <c r="D612" s="39"/>
      <c r="E612" s="39"/>
      <c r="F612" s="39"/>
      <c r="G612" s="39"/>
      <c r="H612" s="8">
        <f t="shared" si="20"/>
        <v>0</v>
      </c>
      <c r="I612" s="39"/>
    </row>
    <row r="613" spans="1:9" x14ac:dyDescent="0.35">
      <c r="A613" s="2">
        <f>IF(D613=List!$A$2,List!$B$2,IF(D613=List!$A$3,List!$B$3,IF(D613=List!$A$4,List!$B$4,IF(D613=List!$A$5,List!$B$5,IF(D613=List!$A$6,List!$B$6,IF(D613=List!$A$7,List!$B$7,IF(D613=List!$A$8,List!$B$8,IF(D613=List!$A$9,List!$B$9,IF(D613=List!$A$10,List!$B$10,IF(D613=List!$A$11,List!$B$11,IF(D613=List!$A$12,List!$B$12,IF(D613=List!$A$13,List!$B$13,IF(D613=List!$A$14,List!$B$14,IF(D613=List!$A$15,List!$B$15,IF(D613=List!$A$16,List!$B$16,IF(D613=List!$A$17,List!$B$17,0))))))))))))))))</f>
        <v>0</v>
      </c>
      <c r="B613" s="10" t="str">
        <f t="shared" si="19"/>
        <v>0</v>
      </c>
      <c r="C613" s="55"/>
      <c r="D613" s="39"/>
      <c r="E613" s="39"/>
      <c r="F613" s="39"/>
      <c r="G613" s="39"/>
      <c r="H613" s="8">
        <f t="shared" si="20"/>
        <v>0</v>
      </c>
      <c r="I613" s="39"/>
    </row>
    <row r="614" spans="1:9" x14ac:dyDescent="0.35">
      <c r="A614" s="2">
        <f>IF(D614=List!$A$2,List!$B$2,IF(D614=List!$A$3,List!$B$3,IF(D614=List!$A$4,List!$B$4,IF(D614=List!$A$5,List!$B$5,IF(D614=List!$A$6,List!$B$6,IF(D614=List!$A$7,List!$B$7,IF(D614=List!$A$8,List!$B$8,IF(D614=List!$A$9,List!$B$9,IF(D614=List!$A$10,List!$B$10,IF(D614=List!$A$11,List!$B$11,IF(D614=List!$A$12,List!$B$12,IF(D614=List!$A$13,List!$B$13,IF(D614=List!$A$14,List!$B$14,IF(D614=List!$A$15,List!$B$15,IF(D614=List!$A$16,List!$B$16,IF(D614=List!$A$17,List!$B$17,0))))))))))))))))</f>
        <v>0</v>
      </c>
      <c r="B614" s="10" t="str">
        <f t="shared" si="19"/>
        <v>0</v>
      </c>
      <c r="C614" s="55"/>
      <c r="D614" s="39"/>
      <c r="E614" s="39"/>
      <c r="F614" s="39"/>
      <c r="G614" s="39"/>
      <c r="H614" s="8">
        <f t="shared" si="20"/>
        <v>0</v>
      </c>
      <c r="I614" s="39"/>
    </row>
    <row r="615" spans="1:9" x14ac:dyDescent="0.35">
      <c r="A615" s="2">
        <f>IF(D615=List!$A$2,List!$B$2,IF(D615=List!$A$3,List!$B$3,IF(D615=List!$A$4,List!$B$4,IF(D615=List!$A$5,List!$B$5,IF(D615=List!$A$6,List!$B$6,IF(D615=List!$A$7,List!$B$7,IF(D615=List!$A$8,List!$B$8,IF(D615=List!$A$9,List!$B$9,IF(D615=List!$A$10,List!$B$10,IF(D615=List!$A$11,List!$B$11,IF(D615=List!$A$12,List!$B$12,IF(D615=List!$A$13,List!$B$13,IF(D615=List!$A$14,List!$B$14,IF(D615=List!$A$15,List!$B$15,IF(D615=List!$A$16,List!$B$16,IF(D615=List!$A$17,List!$B$17,0))))))))))))))))</f>
        <v>0</v>
      </c>
      <c r="B615" s="10" t="str">
        <f t="shared" si="19"/>
        <v>0</v>
      </c>
      <c r="C615" s="55"/>
      <c r="D615" s="39"/>
      <c r="E615" s="39"/>
      <c r="F615" s="39"/>
      <c r="G615" s="39"/>
      <c r="H615" s="8">
        <f t="shared" si="20"/>
        <v>0</v>
      </c>
      <c r="I615" s="39"/>
    </row>
    <row r="616" spans="1:9" x14ac:dyDescent="0.35">
      <c r="A616" s="2">
        <f>IF(D616=List!$A$2,List!$B$2,IF(D616=List!$A$3,List!$B$3,IF(D616=List!$A$4,List!$B$4,IF(D616=List!$A$5,List!$B$5,IF(D616=List!$A$6,List!$B$6,IF(D616=List!$A$7,List!$B$7,IF(D616=List!$A$8,List!$B$8,IF(D616=List!$A$9,List!$B$9,IF(D616=List!$A$10,List!$B$10,IF(D616=List!$A$11,List!$B$11,IF(D616=List!$A$12,List!$B$12,IF(D616=List!$A$13,List!$B$13,IF(D616=List!$A$14,List!$B$14,IF(D616=List!$A$15,List!$B$15,IF(D616=List!$A$16,List!$B$16,IF(D616=List!$A$17,List!$B$17,0))))))))))))))))</f>
        <v>0</v>
      </c>
      <c r="B616" s="10" t="str">
        <f t="shared" si="19"/>
        <v>0</v>
      </c>
      <c r="C616" s="55"/>
      <c r="D616" s="39"/>
      <c r="E616" s="39"/>
      <c r="F616" s="39"/>
      <c r="G616" s="39"/>
      <c r="H616" s="8">
        <f t="shared" si="20"/>
        <v>0</v>
      </c>
      <c r="I616" s="39"/>
    </row>
    <row r="617" spans="1:9" x14ac:dyDescent="0.35">
      <c r="A617" s="2">
        <f>IF(D617=List!$A$2,List!$B$2,IF(D617=List!$A$3,List!$B$3,IF(D617=List!$A$4,List!$B$4,IF(D617=List!$A$5,List!$B$5,IF(D617=List!$A$6,List!$B$6,IF(D617=List!$A$7,List!$B$7,IF(D617=List!$A$8,List!$B$8,IF(D617=List!$A$9,List!$B$9,IF(D617=List!$A$10,List!$B$10,IF(D617=List!$A$11,List!$B$11,IF(D617=List!$A$12,List!$B$12,IF(D617=List!$A$13,List!$B$13,IF(D617=List!$A$14,List!$B$14,IF(D617=List!$A$15,List!$B$15,IF(D617=List!$A$16,List!$B$16,IF(D617=List!$A$17,List!$B$17,0))))))))))))))))</f>
        <v>0</v>
      </c>
      <c r="B617" s="10" t="str">
        <f t="shared" si="19"/>
        <v>0</v>
      </c>
      <c r="C617" s="55"/>
      <c r="D617" s="39"/>
      <c r="E617" s="39"/>
      <c r="F617" s="39"/>
      <c r="G617" s="39"/>
      <c r="H617" s="8">
        <f t="shared" si="20"/>
        <v>0</v>
      </c>
      <c r="I617" s="39"/>
    </row>
    <row r="618" spans="1:9" x14ac:dyDescent="0.35">
      <c r="A618" s="2">
        <f>IF(D618=List!$A$2,List!$B$2,IF(D618=List!$A$3,List!$B$3,IF(D618=List!$A$4,List!$B$4,IF(D618=List!$A$5,List!$B$5,IF(D618=List!$A$6,List!$B$6,IF(D618=List!$A$7,List!$B$7,IF(D618=List!$A$8,List!$B$8,IF(D618=List!$A$9,List!$B$9,IF(D618=List!$A$10,List!$B$10,IF(D618=List!$A$11,List!$B$11,IF(D618=List!$A$12,List!$B$12,IF(D618=List!$A$13,List!$B$13,IF(D618=List!$A$14,List!$B$14,IF(D618=List!$A$15,List!$B$15,IF(D618=List!$A$16,List!$B$16,IF(D618=List!$A$17,List!$B$17,0))))))))))))))))</f>
        <v>0</v>
      </c>
      <c r="B618" s="10" t="str">
        <f t="shared" si="19"/>
        <v>0</v>
      </c>
      <c r="C618" s="55"/>
      <c r="D618" s="39"/>
      <c r="E618" s="39"/>
      <c r="F618" s="39"/>
      <c r="G618" s="39"/>
      <c r="H618" s="8">
        <f t="shared" si="20"/>
        <v>0</v>
      </c>
      <c r="I618" s="39"/>
    </row>
    <row r="619" spans="1:9" x14ac:dyDescent="0.35">
      <c r="A619" s="2">
        <f>IF(D619=List!$A$2,List!$B$2,IF(D619=List!$A$3,List!$B$3,IF(D619=List!$A$4,List!$B$4,IF(D619=List!$A$5,List!$B$5,IF(D619=List!$A$6,List!$B$6,IF(D619=List!$A$7,List!$B$7,IF(D619=List!$A$8,List!$B$8,IF(D619=List!$A$9,List!$B$9,IF(D619=List!$A$10,List!$B$10,IF(D619=List!$A$11,List!$B$11,IF(D619=List!$A$12,List!$B$12,IF(D619=List!$A$13,List!$B$13,IF(D619=List!$A$14,List!$B$14,IF(D619=List!$A$15,List!$B$15,IF(D619=List!$A$16,List!$B$16,IF(D619=List!$A$17,List!$B$17,0))))))))))))))))</f>
        <v>0</v>
      </c>
      <c r="B619" s="10" t="str">
        <f t="shared" si="19"/>
        <v>0</v>
      </c>
      <c r="C619" s="55"/>
      <c r="D619" s="39"/>
      <c r="E619" s="39"/>
      <c r="F619" s="39"/>
      <c r="G619" s="39"/>
      <c r="H619" s="8">
        <f t="shared" si="20"/>
        <v>0</v>
      </c>
      <c r="I619" s="39"/>
    </row>
    <row r="620" spans="1:9" x14ac:dyDescent="0.35">
      <c r="A620" s="2">
        <f>IF(D620=List!$A$2,List!$B$2,IF(D620=List!$A$3,List!$B$3,IF(D620=List!$A$4,List!$B$4,IF(D620=List!$A$5,List!$B$5,IF(D620=List!$A$6,List!$B$6,IF(D620=List!$A$7,List!$B$7,IF(D620=List!$A$8,List!$B$8,IF(D620=List!$A$9,List!$B$9,IF(D620=List!$A$10,List!$B$10,IF(D620=List!$A$11,List!$B$11,IF(D620=List!$A$12,List!$B$12,IF(D620=List!$A$13,List!$B$13,IF(D620=List!$A$14,List!$B$14,IF(D620=List!$A$15,List!$B$15,IF(D620=List!$A$16,List!$B$16,IF(D620=List!$A$17,List!$B$17,0))))))))))))))))</f>
        <v>0</v>
      </c>
      <c r="B620" s="10" t="str">
        <f t="shared" si="19"/>
        <v>0</v>
      </c>
      <c r="C620" s="55"/>
      <c r="D620" s="39"/>
      <c r="E620" s="39"/>
      <c r="F620" s="39"/>
      <c r="G620" s="39"/>
      <c r="H620" s="8">
        <f t="shared" si="20"/>
        <v>0</v>
      </c>
      <c r="I620" s="39"/>
    </row>
    <row r="621" spans="1:9" x14ac:dyDescent="0.35">
      <c r="A621" s="2">
        <f>IF(D621=List!$A$2,List!$B$2,IF(D621=List!$A$3,List!$B$3,IF(D621=List!$A$4,List!$B$4,IF(D621=List!$A$5,List!$B$5,IF(D621=List!$A$6,List!$B$6,IF(D621=List!$A$7,List!$B$7,IF(D621=List!$A$8,List!$B$8,IF(D621=List!$A$9,List!$B$9,IF(D621=List!$A$10,List!$B$10,IF(D621=List!$A$11,List!$B$11,IF(D621=List!$A$12,List!$B$12,IF(D621=List!$A$13,List!$B$13,IF(D621=List!$A$14,List!$B$14,IF(D621=List!$A$15,List!$B$15,IF(D621=List!$A$16,List!$B$16,IF(D621=List!$A$17,List!$B$17,0))))))))))))))))</f>
        <v>0</v>
      </c>
      <c r="B621" s="10" t="str">
        <f t="shared" si="19"/>
        <v>0</v>
      </c>
      <c r="C621" s="55"/>
      <c r="D621" s="39"/>
      <c r="E621" s="39"/>
      <c r="F621" s="39"/>
      <c r="G621" s="39"/>
      <c r="H621" s="8">
        <f t="shared" si="20"/>
        <v>0</v>
      </c>
      <c r="I621" s="39"/>
    </row>
    <row r="622" spans="1:9" x14ac:dyDescent="0.35">
      <c r="A622" s="2">
        <f>IF(D622=List!$A$2,List!$B$2,IF(D622=List!$A$3,List!$B$3,IF(D622=List!$A$4,List!$B$4,IF(D622=List!$A$5,List!$B$5,IF(D622=List!$A$6,List!$B$6,IF(D622=List!$A$7,List!$B$7,IF(D622=List!$A$8,List!$B$8,IF(D622=List!$A$9,List!$B$9,IF(D622=List!$A$10,List!$B$10,IF(D622=List!$A$11,List!$B$11,IF(D622=List!$A$12,List!$B$12,IF(D622=List!$A$13,List!$B$13,IF(D622=List!$A$14,List!$B$14,IF(D622=List!$A$15,List!$B$15,IF(D622=List!$A$16,List!$B$16,IF(D622=List!$A$17,List!$B$17,0))))))))))))))))</f>
        <v>0</v>
      </c>
      <c r="B622" s="10" t="str">
        <f t="shared" si="19"/>
        <v>0</v>
      </c>
      <c r="C622" s="55"/>
      <c r="D622" s="39"/>
      <c r="E622" s="39"/>
      <c r="F622" s="39"/>
      <c r="G622" s="39"/>
      <c r="H622" s="8">
        <f t="shared" si="20"/>
        <v>0</v>
      </c>
      <c r="I622" s="39"/>
    </row>
    <row r="623" spans="1:9" x14ac:dyDescent="0.35">
      <c r="A623" s="2">
        <f>IF(D623=List!$A$2,List!$B$2,IF(D623=List!$A$3,List!$B$3,IF(D623=List!$A$4,List!$B$4,IF(D623=List!$A$5,List!$B$5,IF(D623=List!$A$6,List!$B$6,IF(D623=List!$A$7,List!$B$7,IF(D623=List!$A$8,List!$B$8,IF(D623=List!$A$9,List!$B$9,IF(D623=List!$A$10,List!$B$10,IF(D623=List!$A$11,List!$B$11,IF(D623=List!$A$12,List!$B$12,IF(D623=List!$A$13,List!$B$13,IF(D623=List!$A$14,List!$B$14,IF(D623=List!$A$15,List!$B$15,IF(D623=List!$A$16,List!$B$16,IF(D623=List!$A$17,List!$B$17,0))))))))))))))))</f>
        <v>0</v>
      </c>
      <c r="B623" s="10" t="str">
        <f t="shared" si="19"/>
        <v>0</v>
      </c>
      <c r="C623" s="55"/>
      <c r="D623" s="39"/>
      <c r="E623" s="39"/>
      <c r="F623" s="39"/>
      <c r="G623" s="39"/>
      <c r="H623" s="8">
        <f t="shared" si="20"/>
        <v>0</v>
      </c>
      <c r="I623" s="39"/>
    </row>
    <row r="624" spans="1:9" x14ac:dyDescent="0.35">
      <c r="A624" s="2">
        <f>IF(D624=List!$A$2,List!$B$2,IF(D624=List!$A$3,List!$B$3,IF(D624=List!$A$4,List!$B$4,IF(D624=List!$A$5,List!$B$5,IF(D624=List!$A$6,List!$B$6,IF(D624=List!$A$7,List!$B$7,IF(D624=List!$A$8,List!$B$8,IF(D624=List!$A$9,List!$B$9,IF(D624=List!$A$10,List!$B$10,IF(D624=List!$A$11,List!$B$11,IF(D624=List!$A$12,List!$B$12,IF(D624=List!$A$13,List!$B$13,IF(D624=List!$A$14,List!$B$14,IF(D624=List!$A$15,List!$B$15,IF(D624=List!$A$16,List!$B$16,IF(D624=List!$A$17,List!$B$17,0))))))))))))))))</f>
        <v>0</v>
      </c>
      <c r="B624" s="10" t="str">
        <f t="shared" si="19"/>
        <v>0</v>
      </c>
      <c r="C624" s="55"/>
      <c r="D624" s="39"/>
      <c r="E624" s="39"/>
      <c r="F624" s="39"/>
      <c r="G624" s="39"/>
      <c r="H624" s="8">
        <f t="shared" si="20"/>
        <v>0</v>
      </c>
      <c r="I624" s="39"/>
    </row>
    <row r="625" spans="1:9" x14ac:dyDescent="0.35">
      <c r="A625" s="2">
        <f>IF(D625=List!$A$2,List!$B$2,IF(D625=List!$A$3,List!$B$3,IF(D625=List!$A$4,List!$B$4,IF(D625=List!$A$5,List!$B$5,IF(D625=List!$A$6,List!$B$6,IF(D625=List!$A$7,List!$B$7,IF(D625=List!$A$8,List!$B$8,IF(D625=List!$A$9,List!$B$9,IF(D625=List!$A$10,List!$B$10,IF(D625=List!$A$11,List!$B$11,IF(D625=List!$A$12,List!$B$12,IF(D625=List!$A$13,List!$B$13,IF(D625=List!$A$14,List!$B$14,IF(D625=List!$A$15,List!$B$15,IF(D625=List!$A$16,List!$B$16,IF(D625=List!$A$17,List!$B$17,0))))))))))))))))</f>
        <v>0</v>
      </c>
      <c r="B625" s="10" t="str">
        <f t="shared" si="19"/>
        <v>0</v>
      </c>
      <c r="C625" s="55"/>
      <c r="D625" s="39"/>
      <c r="E625" s="39"/>
      <c r="F625" s="39"/>
      <c r="G625" s="39"/>
      <c r="H625" s="8">
        <f t="shared" si="20"/>
        <v>0</v>
      </c>
      <c r="I625" s="39"/>
    </row>
    <row r="626" spans="1:9" x14ac:dyDescent="0.35">
      <c r="A626" s="2">
        <f>IF(D626=List!$A$2,List!$B$2,IF(D626=List!$A$3,List!$B$3,IF(D626=List!$A$4,List!$B$4,IF(D626=List!$A$5,List!$B$5,IF(D626=List!$A$6,List!$B$6,IF(D626=List!$A$7,List!$B$7,IF(D626=List!$A$8,List!$B$8,IF(D626=List!$A$9,List!$B$9,IF(D626=List!$A$10,List!$B$10,IF(D626=List!$A$11,List!$B$11,IF(D626=List!$A$12,List!$B$12,IF(D626=List!$A$13,List!$B$13,IF(D626=List!$A$14,List!$B$14,IF(D626=List!$A$15,List!$B$15,IF(D626=List!$A$16,List!$B$16,IF(D626=List!$A$17,List!$B$17,0))))))))))))))))</f>
        <v>0</v>
      </c>
      <c r="B626" s="10" t="str">
        <f t="shared" si="19"/>
        <v>0</v>
      </c>
      <c r="C626" s="55"/>
      <c r="D626" s="39"/>
      <c r="E626" s="39"/>
      <c r="F626" s="39"/>
      <c r="G626" s="39"/>
      <c r="H626" s="8">
        <f t="shared" si="20"/>
        <v>0</v>
      </c>
      <c r="I626" s="39"/>
    </row>
    <row r="627" spans="1:9" x14ac:dyDescent="0.35">
      <c r="A627" s="2">
        <f>IF(D627=List!$A$2,List!$B$2,IF(D627=List!$A$3,List!$B$3,IF(D627=List!$A$4,List!$B$4,IF(D627=List!$A$5,List!$B$5,IF(D627=List!$A$6,List!$B$6,IF(D627=List!$A$7,List!$B$7,IF(D627=List!$A$8,List!$B$8,IF(D627=List!$A$9,List!$B$9,IF(D627=List!$A$10,List!$B$10,IF(D627=List!$A$11,List!$B$11,IF(D627=List!$A$12,List!$B$12,IF(D627=List!$A$13,List!$B$13,IF(D627=List!$A$14,List!$B$14,IF(D627=List!$A$15,List!$B$15,IF(D627=List!$A$16,List!$B$16,IF(D627=List!$A$17,List!$B$17,0))))))))))))))))</f>
        <v>0</v>
      </c>
      <c r="B627" s="10" t="str">
        <f t="shared" si="19"/>
        <v>0</v>
      </c>
      <c r="C627" s="55"/>
      <c r="D627" s="39"/>
      <c r="E627" s="39"/>
      <c r="F627" s="39"/>
      <c r="G627" s="39"/>
      <c r="H627" s="8">
        <f t="shared" si="20"/>
        <v>0</v>
      </c>
      <c r="I627" s="39"/>
    </row>
    <row r="628" spans="1:9" x14ac:dyDescent="0.35">
      <c r="A628" s="2">
        <f>IF(D628=List!$A$2,List!$B$2,IF(D628=List!$A$3,List!$B$3,IF(D628=List!$A$4,List!$B$4,IF(D628=List!$A$5,List!$B$5,IF(D628=List!$A$6,List!$B$6,IF(D628=List!$A$7,List!$B$7,IF(D628=List!$A$8,List!$B$8,IF(D628=List!$A$9,List!$B$9,IF(D628=List!$A$10,List!$B$10,IF(D628=List!$A$11,List!$B$11,IF(D628=List!$A$12,List!$B$12,IF(D628=List!$A$13,List!$B$13,IF(D628=List!$A$14,List!$B$14,IF(D628=List!$A$15,List!$B$15,IF(D628=List!$A$16,List!$B$16,IF(D628=List!$A$17,List!$B$17,0))))))))))))))))</f>
        <v>0</v>
      </c>
      <c r="B628" s="10" t="str">
        <f t="shared" si="19"/>
        <v>0</v>
      </c>
      <c r="C628" s="55"/>
      <c r="D628" s="39"/>
      <c r="E628" s="39"/>
      <c r="F628" s="39"/>
      <c r="G628" s="39"/>
      <c r="H628" s="8">
        <f t="shared" si="20"/>
        <v>0</v>
      </c>
      <c r="I628" s="39"/>
    </row>
    <row r="629" spans="1:9" x14ac:dyDescent="0.35">
      <c r="A629" s="2">
        <f>IF(D629=List!$A$2,List!$B$2,IF(D629=List!$A$3,List!$B$3,IF(D629=List!$A$4,List!$B$4,IF(D629=List!$A$5,List!$B$5,IF(D629=List!$A$6,List!$B$6,IF(D629=List!$A$7,List!$B$7,IF(D629=List!$A$8,List!$B$8,IF(D629=List!$A$9,List!$B$9,IF(D629=List!$A$10,List!$B$10,IF(D629=List!$A$11,List!$B$11,IF(D629=List!$A$12,List!$B$12,IF(D629=List!$A$13,List!$B$13,IF(D629=List!$A$14,List!$B$14,IF(D629=List!$A$15,List!$B$15,IF(D629=List!$A$16,List!$B$16,IF(D629=List!$A$17,List!$B$17,0))))))))))))))))</f>
        <v>0</v>
      </c>
      <c r="B629" s="10" t="str">
        <f t="shared" si="19"/>
        <v>0</v>
      </c>
      <c r="C629" s="55"/>
      <c r="D629" s="39"/>
      <c r="E629" s="39"/>
      <c r="F629" s="39"/>
      <c r="G629" s="39"/>
      <c r="H629" s="8">
        <f t="shared" si="20"/>
        <v>0</v>
      </c>
      <c r="I629" s="39"/>
    </row>
    <row r="630" spans="1:9" x14ac:dyDescent="0.35">
      <c r="A630" s="2">
        <f>IF(D630=List!$A$2,List!$B$2,IF(D630=List!$A$3,List!$B$3,IF(D630=List!$A$4,List!$B$4,IF(D630=List!$A$5,List!$B$5,IF(D630=List!$A$6,List!$B$6,IF(D630=List!$A$7,List!$B$7,IF(D630=List!$A$8,List!$B$8,IF(D630=List!$A$9,List!$B$9,IF(D630=List!$A$10,List!$B$10,IF(D630=List!$A$11,List!$B$11,IF(D630=List!$A$12,List!$B$12,IF(D630=List!$A$13,List!$B$13,IF(D630=List!$A$14,List!$B$14,IF(D630=List!$A$15,List!$B$15,IF(D630=List!$A$16,List!$B$16,IF(D630=List!$A$17,List!$B$17,0))))))))))))))))</f>
        <v>0</v>
      </c>
      <c r="B630" s="10" t="str">
        <f t="shared" si="19"/>
        <v>0</v>
      </c>
      <c r="C630" s="55"/>
      <c r="D630" s="39"/>
      <c r="E630" s="39"/>
      <c r="F630" s="39"/>
      <c r="G630" s="39"/>
      <c r="H630" s="8">
        <f t="shared" si="20"/>
        <v>0</v>
      </c>
      <c r="I630" s="39"/>
    </row>
    <row r="631" spans="1:9" x14ac:dyDescent="0.35">
      <c r="A631" s="2">
        <f>IF(D631=List!$A$2,List!$B$2,IF(D631=List!$A$3,List!$B$3,IF(D631=List!$A$4,List!$B$4,IF(D631=List!$A$5,List!$B$5,IF(D631=List!$A$6,List!$B$6,IF(D631=List!$A$7,List!$B$7,IF(D631=List!$A$8,List!$B$8,IF(D631=List!$A$9,List!$B$9,IF(D631=List!$A$10,List!$B$10,IF(D631=List!$A$11,List!$B$11,IF(D631=List!$A$12,List!$B$12,IF(D631=List!$A$13,List!$B$13,IF(D631=List!$A$14,List!$B$14,IF(D631=List!$A$15,List!$B$15,IF(D631=List!$A$16,List!$B$16,IF(D631=List!$A$17,List!$B$17,0))))))))))))))))</f>
        <v>0</v>
      </c>
      <c r="B631" s="10" t="str">
        <f t="shared" si="19"/>
        <v>0</v>
      </c>
      <c r="C631" s="55"/>
      <c r="D631" s="39"/>
      <c r="E631" s="39"/>
      <c r="F631" s="39"/>
      <c r="G631" s="39"/>
      <c r="H631" s="8">
        <f t="shared" si="20"/>
        <v>0</v>
      </c>
      <c r="I631" s="39"/>
    </row>
    <row r="632" spans="1:9" x14ac:dyDescent="0.35">
      <c r="A632" s="2">
        <f>IF(D632=List!$A$2,List!$B$2,IF(D632=List!$A$3,List!$B$3,IF(D632=List!$A$4,List!$B$4,IF(D632=List!$A$5,List!$B$5,IF(D632=List!$A$6,List!$B$6,IF(D632=List!$A$7,List!$B$7,IF(D632=List!$A$8,List!$B$8,IF(D632=List!$A$9,List!$B$9,IF(D632=List!$A$10,List!$B$10,IF(D632=List!$A$11,List!$B$11,IF(D632=List!$A$12,List!$B$12,IF(D632=List!$A$13,List!$B$13,IF(D632=List!$A$14,List!$B$14,IF(D632=List!$A$15,List!$B$15,IF(D632=List!$A$16,List!$B$16,IF(D632=List!$A$17,List!$B$17,0))))))))))))))))</f>
        <v>0</v>
      </c>
      <c r="B632" s="10" t="str">
        <f t="shared" si="19"/>
        <v>0</v>
      </c>
      <c r="C632" s="55"/>
      <c r="D632" s="39"/>
      <c r="E632" s="39"/>
      <c r="F632" s="39"/>
      <c r="G632" s="39"/>
      <c r="H632" s="8">
        <f t="shared" si="20"/>
        <v>0</v>
      </c>
      <c r="I632" s="39"/>
    </row>
    <row r="633" spans="1:9" x14ac:dyDescent="0.35">
      <c r="A633" s="2">
        <f>IF(D633=List!$A$2,List!$B$2,IF(D633=List!$A$3,List!$B$3,IF(D633=List!$A$4,List!$B$4,IF(D633=List!$A$5,List!$B$5,IF(D633=List!$A$6,List!$B$6,IF(D633=List!$A$7,List!$B$7,IF(D633=List!$A$8,List!$B$8,IF(D633=List!$A$9,List!$B$9,IF(D633=List!$A$10,List!$B$10,IF(D633=List!$A$11,List!$B$11,IF(D633=List!$A$12,List!$B$12,IF(D633=List!$A$13,List!$B$13,IF(D633=List!$A$14,List!$B$14,IF(D633=List!$A$15,List!$B$15,IF(D633=List!$A$16,List!$B$16,IF(D633=List!$A$17,List!$B$17,0))))))))))))))))</f>
        <v>0</v>
      </c>
      <c r="B633" s="10" t="str">
        <f t="shared" si="19"/>
        <v>0</v>
      </c>
      <c r="C633" s="55"/>
      <c r="D633" s="39"/>
      <c r="E633" s="39"/>
      <c r="F633" s="39"/>
      <c r="G633" s="39"/>
      <c r="H633" s="8">
        <f t="shared" si="20"/>
        <v>0</v>
      </c>
      <c r="I633" s="39"/>
    </row>
    <row r="634" spans="1:9" x14ac:dyDescent="0.35">
      <c r="A634" s="2">
        <f>IF(D634=List!$A$2,List!$B$2,IF(D634=List!$A$3,List!$B$3,IF(D634=List!$A$4,List!$B$4,IF(D634=List!$A$5,List!$B$5,IF(D634=List!$A$6,List!$B$6,IF(D634=List!$A$7,List!$B$7,IF(D634=List!$A$8,List!$B$8,IF(D634=List!$A$9,List!$B$9,IF(D634=List!$A$10,List!$B$10,IF(D634=List!$A$11,List!$B$11,IF(D634=List!$A$12,List!$B$12,IF(D634=List!$A$13,List!$B$13,IF(D634=List!$A$14,List!$B$14,IF(D634=List!$A$15,List!$B$15,IF(D634=List!$A$16,List!$B$16,IF(D634=List!$A$17,List!$B$17,0))))))))))))))))</f>
        <v>0</v>
      </c>
      <c r="B634" s="10" t="str">
        <f t="shared" si="19"/>
        <v>0</v>
      </c>
      <c r="C634" s="55"/>
      <c r="D634" s="39"/>
      <c r="E634" s="39"/>
      <c r="F634" s="39"/>
      <c r="G634" s="39"/>
      <c r="H634" s="8">
        <f t="shared" si="20"/>
        <v>0</v>
      </c>
      <c r="I634" s="39"/>
    </row>
    <row r="635" spans="1:9" x14ac:dyDescent="0.35">
      <c r="A635" s="2">
        <f>IF(D635=List!$A$2,List!$B$2,IF(D635=List!$A$3,List!$B$3,IF(D635=List!$A$4,List!$B$4,IF(D635=List!$A$5,List!$B$5,IF(D635=List!$A$6,List!$B$6,IF(D635=List!$A$7,List!$B$7,IF(D635=List!$A$8,List!$B$8,IF(D635=List!$A$9,List!$B$9,IF(D635=List!$A$10,List!$B$10,IF(D635=List!$A$11,List!$B$11,IF(D635=List!$A$12,List!$B$12,IF(D635=List!$A$13,List!$B$13,IF(D635=List!$A$14,List!$B$14,IF(D635=List!$A$15,List!$B$15,IF(D635=List!$A$16,List!$B$16,IF(D635=List!$A$17,List!$B$17,0))))))))))))))))</f>
        <v>0</v>
      </c>
      <c r="B635" s="10" t="str">
        <f t="shared" si="19"/>
        <v>0</v>
      </c>
      <c r="C635" s="55"/>
      <c r="D635" s="39"/>
      <c r="E635" s="39"/>
      <c r="F635" s="39"/>
      <c r="G635" s="39"/>
      <c r="H635" s="8">
        <f t="shared" si="20"/>
        <v>0</v>
      </c>
      <c r="I635" s="39"/>
    </row>
    <row r="636" spans="1:9" x14ac:dyDescent="0.35">
      <c r="A636" s="2">
        <f>IF(D636=List!$A$2,List!$B$2,IF(D636=List!$A$3,List!$B$3,IF(D636=List!$A$4,List!$B$4,IF(D636=List!$A$5,List!$B$5,IF(D636=List!$A$6,List!$B$6,IF(D636=List!$A$7,List!$B$7,IF(D636=List!$A$8,List!$B$8,IF(D636=List!$A$9,List!$B$9,IF(D636=List!$A$10,List!$B$10,IF(D636=List!$A$11,List!$B$11,IF(D636=List!$A$12,List!$B$12,IF(D636=List!$A$13,List!$B$13,IF(D636=List!$A$14,List!$B$14,IF(D636=List!$A$15,List!$B$15,IF(D636=List!$A$16,List!$B$16,IF(D636=List!$A$17,List!$B$17,0))))))))))))))))</f>
        <v>0</v>
      </c>
      <c r="B636" s="10" t="str">
        <f t="shared" si="19"/>
        <v>0</v>
      </c>
      <c r="C636" s="55"/>
      <c r="D636" s="39"/>
      <c r="E636" s="39"/>
      <c r="F636" s="39"/>
      <c r="G636" s="39"/>
      <c r="H636" s="8">
        <f t="shared" si="20"/>
        <v>0</v>
      </c>
      <c r="I636" s="39"/>
    </row>
    <row r="637" spans="1:9" x14ac:dyDescent="0.35">
      <c r="A637" s="2">
        <f>IF(D637=List!$A$2,List!$B$2,IF(D637=List!$A$3,List!$B$3,IF(D637=List!$A$4,List!$B$4,IF(D637=List!$A$5,List!$B$5,IF(D637=List!$A$6,List!$B$6,IF(D637=List!$A$7,List!$B$7,IF(D637=List!$A$8,List!$B$8,IF(D637=List!$A$9,List!$B$9,IF(D637=List!$A$10,List!$B$10,IF(D637=List!$A$11,List!$B$11,IF(D637=List!$A$12,List!$B$12,IF(D637=List!$A$13,List!$B$13,IF(D637=List!$A$14,List!$B$14,IF(D637=List!$A$15,List!$B$15,IF(D637=List!$A$16,List!$B$16,IF(D637=List!$A$17,List!$B$17,0))))))))))))))))</f>
        <v>0</v>
      </c>
      <c r="B637" s="10" t="str">
        <f t="shared" si="19"/>
        <v>0</v>
      </c>
      <c r="C637" s="55"/>
      <c r="D637" s="39"/>
      <c r="E637" s="39"/>
      <c r="F637" s="39"/>
      <c r="G637" s="39"/>
      <c r="H637" s="8">
        <f t="shared" si="20"/>
        <v>0</v>
      </c>
      <c r="I637" s="39"/>
    </row>
    <row r="638" spans="1:9" x14ac:dyDescent="0.35">
      <c r="A638" s="2">
        <f>IF(D638=List!$A$2,List!$B$2,IF(D638=List!$A$3,List!$B$3,IF(D638=List!$A$4,List!$B$4,IF(D638=List!$A$5,List!$B$5,IF(D638=List!$A$6,List!$B$6,IF(D638=List!$A$7,List!$B$7,IF(D638=List!$A$8,List!$B$8,IF(D638=List!$A$9,List!$B$9,IF(D638=List!$A$10,List!$B$10,IF(D638=List!$A$11,List!$B$11,IF(D638=List!$A$12,List!$B$12,IF(D638=List!$A$13,List!$B$13,IF(D638=List!$A$14,List!$B$14,IF(D638=List!$A$15,List!$B$15,IF(D638=List!$A$16,List!$B$16,IF(D638=List!$A$17,List!$B$17,0))))))))))))))))</f>
        <v>0</v>
      </c>
      <c r="B638" s="10" t="str">
        <f t="shared" si="19"/>
        <v>0</v>
      </c>
      <c r="C638" s="55"/>
      <c r="D638" s="39"/>
      <c r="E638" s="39"/>
      <c r="F638" s="39"/>
      <c r="G638" s="39"/>
      <c r="H638" s="8">
        <f t="shared" si="20"/>
        <v>0</v>
      </c>
      <c r="I638" s="39"/>
    </row>
    <row r="639" spans="1:9" x14ac:dyDescent="0.35">
      <c r="A639" s="2">
        <f>IF(D639=List!$A$2,List!$B$2,IF(D639=List!$A$3,List!$B$3,IF(D639=List!$A$4,List!$B$4,IF(D639=List!$A$5,List!$B$5,IF(D639=List!$A$6,List!$B$6,IF(D639=List!$A$7,List!$B$7,IF(D639=List!$A$8,List!$B$8,IF(D639=List!$A$9,List!$B$9,IF(D639=List!$A$10,List!$B$10,IF(D639=List!$A$11,List!$B$11,IF(D639=List!$A$12,List!$B$12,IF(D639=List!$A$13,List!$B$13,IF(D639=List!$A$14,List!$B$14,IF(D639=List!$A$15,List!$B$15,IF(D639=List!$A$16,List!$B$16,IF(D639=List!$A$17,List!$B$17,0))))))))))))))))</f>
        <v>0</v>
      </c>
      <c r="B639" s="10" t="str">
        <f t="shared" si="19"/>
        <v>0</v>
      </c>
      <c r="C639" s="55"/>
      <c r="D639" s="39"/>
      <c r="E639" s="39"/>
      <c r="F639" s="39"/>
      <c r="G639" s="39"/>
      <c r="H639" s="8">
        <f t="shared" si="20"/>
        <v>0</v>
      </c>
      <c r="I639" s="39"/>
    </row>
    <row r="640" spans="1:9" x14ac:dyDescent="0.35">
      <c r="A640" s="2">
        <f>IF(D640=List!$A$2,List!$B$2,IF(D640=List!$A$3,List!$B$3,IF(D640=List!$A$4,List!$B$4,IF(D640=List!$A$5,List!$B$5,IF(D640=List!$A$6,List!$B$6,IF(D640=List!$A$7,List!$B$7,IF(D640=List!$A$8,List!$B$8,IF(D640=List!$A$9,List!$B$9,IF(D640=List!$A$10,List!$B$10,IF(D640=List!$A$11,List!$B$11,IF(D640=List!$A$12,List!$B$12,IF(D640=List!$A$13,List!$B$13,IF(D640=List!$A$14,List!$B$14,IF(D640=List!$A$15,List!$B$15,IF(D640=List!$A$16,List!$B$16,IF(D640=List!$A$17,List!$B$17,0))))))))))))))))</f>
        <v>0</v>
      </c>
      <c r="B640" s="10" t="str">
        <f t="shared" si="19"/>
        <v>0</v>
      </c>
      <c r="C640" s="55"/>
      <c r="D640" s="39"/>
      <c r="E640" s="39"/>
      <c r="F640" s="39"/>
      <c r="G640" s="39"/>
      <c r="H640" s="8">
        <f t="shared" si="20"/>
        <v>0</v>
      </c>
      <c r="I640" s="39"/>
    </row>
    <row r="641" spans="1:9" x14ac:dyDescent="0.35">
      <c r="A641" s="2">
        <f>IF(D641=List!$A$2,List!$B$2,IF(D641=List!$A$3,List!$B$3,IF(D641=List!$A$4,List!$B$4,IF(D641=List!$A$5,List!$B$5,IF(D641=List!$A$6,List!$B$6,IF(D641=List!$A$7,List!$B$7,IF(D641=List!$A$8,List!$B$8,IF(D641=List!$A$9,List!$B$9,IF(D641=List!$A$10,List!$B$10,IF(D641=List!$A$11,List!$B$11,IF(D641=List!$A$12,List!$B$12,IF(D641=List!$A$13,List!$B$13,IF(D641=List!$A$14,List!$B$14,IF(D641=List!$A$15,List!$B$15,IF(D641=List!$A$16,List!$B$16,IF(D641=List!$A$17,List!$B$17,0))))))))))))))))</f>
        <v>0</v>
      </c>
      <c r="B641" s="10" t="str">
        <f t="shared" si="19"/>
        <v>0</v>
      </c>
      <c r="C641" s="55"/>
      <c r="D641" s="39"/>
      <c r="E641" s="39"/>
      <c r="F641" s="39"/>
      <c r="G641" s="39"/>
      <c r="H641" s="8">
        <f t="shared" si="20"/>
        <v>0</v>
      </c>
      <c r="I641" s="39"/>
    </row>
    <row r="642" spans="1:9" x14ac:dyDescent="0.35">
      <c r="A642" s="2">
        <f>IF(D642=List!$A$2,List!$B$2,IF(D642=List!$A$3,List!$B$3,IF(D642=List!$A$4,List!$B$4,IF(D642=List!$A$5,List!$B$5,IF(D642=List!$A$6,List!$B$6,IF(D642=List!$A$7,List!$B$7,IF(D642=List!$A$8,List!$B$8,IF(D642=List!$A$9,List!$B$9,IF(D642=List!$A$10,List!$B$10,IF(D642=List!$A$11,List!$B$11,IF(D642=List!$A$12,List!$B$12,IF(D642=List!$A$13,List!$B$13,IF(D642=List!$A$14,List!$B$14,IF(D642=List!$A$15,List!$B$15,IF(D642=List!$A$16,List!$B$16,IF(D642=List!$A$17,List!$B$17,0))))))))))))))))</f>
        <v>0</v>
      </c>
      <c r="B642" s="10" t="str">
        <f t="shared" si="19"/>
        <v>0</v>
      </c>
      <c r="C642" s="55"/>
      <c r="D642" s="39"/>
      <c r="E642" s="39"/>
      <c r="F642" s="39"/>
      <c r="G642" s="39"/>
      <c r="H642" s="8">
        <f t="shared" si="20"/>
        <v>0</v>
      </c>
      <c r="I642" s="39"/>
    </row>
    <row r="643" spans="1:9" x14ac:dyDescent="0.35">
      <c r="A643" s="2">
        <f>IF(D643=List!$A$2,List!$B$2,IF(D643=List!$A$3,List!$B$3,IF(D643=List!$A$4,List!$B$4,IF(D643=List!$A$5,List!$B$5,IF(D643=List!$A$6,List!$B$6,IF(D643=List!$A$7,List!$B$7,IF(D643=List!$A$8,List!$B$8,IF(D643=List!$A$9,List!$B$9,IF(D643=List!$A$10,List!$B$10,IF(D643=List!$A$11,List!$B$11,IF(D643=List!$A$12,List!$B$12,IF(D643=List!$A$13,List!$B$13,IF(D643=List!$A$14,List!$B$14,IF(D643=List!$A$15,List!$B$15,IF(D643=List!$A$16,List!$B$16,IF(D643=List!$A$17,List!$B$17,0))))))))))))))))</f>
        <v>0</v>
      </c>
      <c r="B643" s="10" t="str">
        <f t="shared" si="19"/>
        <v>0</v>
      </c>
      <c r="C643" s="55"/>
      <c r="D643" s="39"/>
      <c r="E643" s="39"/>
      <c r="F643" s="39"/>
      <c r="G643" s="39"/>
      <c r="H643" s="8">
        <f t="shared" si="20"/>
        <v>0</v>
      </c>
      <c r="I643" s="39"/>
    </row>
    <row r="644" spans="1:9" x14ac:dyDescent="0.35">
      <c r="A644" s="2">
        <f>IF(D644=List!$A$2,List!$B$2,IF(D644=List!$A$3,List!$B$3,IF(D644=List!$A$4,List!$B$4,IF(D644=List!$A$5,List!$B$5,IF(D644=List!$A$6,List!$B$6,IF(D644=List!$A$7,List!$B$7,IF(D644=List!$A$8,List!$B$8,IF(D644=List!$A$9,List!$B$9,IF(D644=List!$A$10,List!$B$10,IF(D644=List!$A$11,List!$B$11,IF(D644=List!$A$12,List!$B$12,IF(D644=List!$A$13,List!$B$13,IF(D644=List!$A$14,List!$B$14,IF(D644=List!$A$15,List!$B$15,IF(D644=List!$A$16,List!$B$16,IF(D644=List!$A$17,List!$B$17,0))))))))))))))))</f>
        <v>0</v>
      </c>
      <c r="B644" s="10" t="str">
        <f t="shared" si="19"/>
        <v>0</v>
      </c>
      <c r="C644" s="55"/>
      <c r="D644" s="39"/>
      <c r="E644" s="39"/>
      <c r="F644" s="39"/>
      <c r="G644" s="39"/>
      <c r="H644" s="8">
        <f t="shared" si="20"/>
        <v>0</v>
      </c>
      <c r="I644" s="39"/>
    </row>
    <row r="645" spans="1:9" x14ac:dyDescent="0.35">
      <c r="A645" s="2">
        <f>IF(D645=List!$A$2,List!$B$2,IF(D645=List!$A$3,List!$B$3,IF(D645=List!$A$4,List!$B$4,IF(D645=List!$A$5,List!$B$5,IF(D645=List!$A$6,List!$B$6,IF(D645=List!$A$7,List!$B$7,IF(D645=List!$A$8,List!$B$8,IF(D645=List!$A$9,List!$B$9,IF(D645=List!$A$10,List!$B$10,IF(D645=List!$A$11,List!$B$11,IF(D645=List!$A$12,List!$B$12,IF(D645=List!$A$13,List!$B$13,IF(D645=List!$A$14,List!$B$14,IF(D645=List!$A$15,List!$B$15,IF(D645=List!$A$16,List!$B$16,IF(D645=List!$A$17,List!$B$17,0))))))))))))))))</f>
        <v>0</v>
      </c>
      <c r="B645" s="10" t="str">
        <f t="shared" si="19"/>
        <v>0</v>
      </c>
      <c r="C645" s="55"/>
      <c r="D645" s="39"/>
      <c r="E645" s="39"/>
      <c r="F645" s="39"/>
      <c r="G645" s="39"/>
      <c r="H645" s="8">
        <f t="shared" si="20"/>
        <v>0</v>
      </c>
      <c r="I645" s="39"/>
    </row>
    <row r="646" spans="1:9" x14ac:dyDescent="0.35">
      <c r="A646" s="2">
        <f>IF(D646=List!$A$2,List!$B$2,IF(D646=List!$A$3,List!$B$3,IF(D646=List!$A$4,List!$B$4,IF(D646=List!$A$5,List!$B$5,IF(D646=List!$A$6,List!$B$6,IF(D646=List!$A$7,List!$B$7,IF(D646=List!$A$8,List!$B$8,IF(D646=List!$A$9,List!$B$9,IF(D646=List!$A$10,List!$B$10,IF(D646=List!$A$11,List!$B$11,IF(D646=List!$A$12,List!$B$12,IF(D646=List!$A$13,List!$B$13,IF(D646=List!$A$14,List!$B$14,IF(D646=List!$A$15,List!$B$15,IF(D646=List!$A$16,List!$B$16,IF(D646=List!$A$17,List!$B$17,0))))))))))))))))</f>
        <v>0</v>
      </c>
      <c r="B646" s="10" t="str">
        <f t="shared" si="19"/>
        <v>0</v>
      </c>
      <c r="C646" s="55"/>
      <c r="D646" s="39"/>
      <c r="E646" s="39"/>
      <c r="F646" s="39"/>
      <c r="G646" s="39"/>
      <c r="H646" s="8">
        <f t="shared" si="20"/>
        <v>0</v>
      </c>
      <c r="I646" s="39"/>
    </row>
    <row r="647" spans="1:9" x14ac:dyDescent="0.35">
      <c r="A647" s="2">
        <f>IF(D647=List!$A$2,List!$B$2,IF(D647=List!$A$3,List!$B$3,IF(D647=List!$A$4,List!$B$4,IF(D647=List!$A$5,List!$B$5,IF(D647=List!$A$6,List!$B$6,IF(D647=List!$A$7,List!$B$7,IF(D647=List!$A$8,List!$B$8,IF(D647=List!$A$9,List!$B$9,IF(D647=List!$A$10,List!$B$10,IF(D647=List!$A$11,List!$B$11,IF(D647=List!$A$12,List!$B$12,IF(D647=List!$A$13,List!$B$13,IF(D647=List!$A$14,List!$B$14,IF(D647=List!$A$15,List!$B$15,IF(D647=List!$A$16,List!$B$16,IF(D647=List!$A$17,List!$B$17,0))))))))))))))))</f>
        <v>0</v>
      </c>
      <c r="B647" s="10" t="str">
        <f t="shared" si="19"/>
        <v>0</v>
      </c>
      <c r="C647" s="55"/>
      <c r="D647" s="39"/>
      <c r="E647" s="39"/>
      <c r="F647" s="39"/>
      <c r="G647" s="39"/>
      <c r="H647" s="8">
        <f t="shared" si="20"/>
        <v>0</v>
      </c>
      <c r="I647" s="39"/>
    </row>
    <row r="648" spans="1:9" x14ac:dyDescent="0.35">
      <c r="A648" s="2">
        <f>IF(D648=List!$A$2,List!$B$2,IF(D648=List!$A$3,List!$B$3,IF(D648=List!$A$4,List!$B$4,IF(D648=List!$A$5,List!$B$5,IF(D648=List!$A$6,List!$B$6,IF(D648=List!$A$7,List!$B$7,IF(D648=List!$A$8,List!$B$8,IF(D648=List!$A$9,List!$B$9,IF(D648=List!$A$10,List!$B$10,IF(D648=List!$A$11,List!$B$11,IF(D648=List!$A$12,List!$B$12,IF(D648=List!$A$13,List!$B$13,IF(D648=List!$A$14,List!$B$14,IF(D648=List!$A$15,List!$B$15,IF(D648=List!$A$16,List!$B$16,IF(D648=List!$A$17,List!$B$17,0))))))))))))))))</f>
        <v>0</v>
      </c>
      <c r="B648" s="10" t="str">
        <f t="shared" si="19"/>
        <v>0</v>
      </c>
      <c r="C648" s="55"/>
      <c r="D648" s="39"/>
      <c r="E648" s="39"/>
      <c r="F648" s="39"/>
      <c r="G648" s="39"/>
      <c r="H648" s="8">
        <f t="shared" si="20"/>
        <v>0</v>
      </c>
      <c r="I648" s="39"/>
    </row>
    <row r="649" spans="1:9" x14ac:dyDescent="0.35">
      <c r="A649" s="2">
        <f>IF(D649=List!$A$2,List!$B$2,IF(D649=List!$A$3,List!$B$3,IF(D649=List!$A$4,List!$B$4,IF(D649=List!$A$5,List!$B$5,IF(D649=List!$A$6,List!$B$6,IF(D649=List!$A$7,List!$B$7,IF(D649=List!$A$8,List!$B$8,IF(D649=List!$A$9,List!$B$9,IF(D649=List!$A$10,List!$B$10,IF(D649=List!$A$11,List!$B$11,IF(D649=List!$A$12,List!$B$12,IF(D649=List!$A$13,List!$B$13,IF(D649=List!$A$14,List!$B$14,IF(D649=List!$A$15,List!$B$15,IF(D649=List!$A$16,List!$B$16,IF(D649=List!$A$17,List!$B$17,0))))))))))))))))</f>
        <v>0</v>
      </c>
      <c r="B649" s="10" t="str">
        <f t="shared" ref="B649:B712" si="21">+CONCATENATE(C649,A649)</f>
        <v>0</v>
      </c>
      <c r="C649" s="55"/>
      <c r="D649" s="39"/>
      <c r="E649" s="39"/>
      <c r="F649" s="39"/>
      <c r="G649" s="39"/>
      <c r="H649" s="8">
        <f t="shared" ref="H649:H712" si="22">F649*E649</f>
        <v>0</v>
      </c>
      <c r="I649" s="39"/>
    </row>
    <row r="650" spans="1:9" x14ac:dyDescent="0.35">
      <c r="A650" s="2">
        <f>IF(D650=List!$A$2,List!$B$2,IF(D650=List!$A$3,List!$B$3,IF(D650=List!$A$4,List!$B$4,IF(D650=List!$A$5,List!$B$5,IF(D650=List!$A$6,List!$B$6,IF(D650=List!$A$7,List!$B$7,IF(D650=List!$A$8,List!$B$8,IF(D650=List!$A$9,List!$B$9,IF(D650=List!$A$10,List!$B$10,IF(D650=List!$A$11,List!$B$11,IF(D650=List!$A$12,List!$B$12,IF(D650=List!$A$13,List!$B$13,IF(D650=List!$A$14,List!$B$14,IF(D650=List!$A$15,List!$B$15,IF(D650=List!$A$16,List!$B$16,IF(D650=List!$A$17,List!$B$17,0))))))))))))))))</f>
        <v>0</v>
      </c>
      <c r="B650" s="10" t="str">
        <f t="shared" si="21"/>
        <v>0</v>
      </c>
      <c r="C650" s="55"/>
      <c r="D650" s="39"/>
      <c r="E650" s="39"/>
      <c r="F650" s="39"/>
      <c r="G650" s="39"/>
      <c r="H650" s="8">
        <f t="shared" si="22"/>
        <v>0</v>
      </c>
      <c r="I650" s="39"/>
    </row>
    <row r="651" spans="1:9" x14ac:dyDescent="0.35">
      <c r="A651" s="2">
        <f>IF(D651=List!$A$2,List!$B$2,IF(D651=List!$A$3,List!$B$3,IF(D651=List!$A$4,List!$B$4,IF(D651=List!$A$5,List!$B$5,IF(D651=List!$A$6,List!$B$6,IF(D651=List!$A$7,List!$B$7,IF(D651=List!$A$8,List!$B$8,IF(D651=List!$A$9,List!$B$9,IF(D651=List!$A$10,List!$B$10,IF(D651=List!$A$11,List!$B$11,IF(D651=List!$A$12,List!$B$12,IF(D651=List!$A$13,List!$B$13,IF(D651=List!$A$14,List!$B$14,IF(D651=List!$A$15,List!$B$15,IF(D651=List!$A$16,List!$B$16,IF(D651=List!$A$17,List!$B$17,0))))))))))))))))</f>
        <v>0</v>
      </c>
      <c r="B651" s="10" t="str">
        <f t="shared" si="21"/>
        <v>0</v>
      </c>
      <c r="C651" s="55"/>
      <c r="D651" s="39"/>
      <c r="E651" s="39"/>
      <c r="F651" s="39"/>
      <c r="G651" s="39"/>
      <c r="H651" s="8">
        <f t="shared" si="22"/>
        <v>0</v>
      </c>
      <c r="I651" s="39"/>
    </row>
    <row r="652" spans="1:9" x14ac:dyDescent="0.35">
      <c r="A652" s="2">
        <f>IF(D652=List!$A$2,List!$B$2,IF(D652=List!$A$3,List!$B$3,IF(D652=List!$A$4,List!$B$4,IF(D652=List!$A$5,List!$B$5,IF(D652=List!$A$6,List!$B$6,IF(D652=List!$A$7,List!$B$7,IF(D652=List!$A$8,List!$B$8,IF(D652=List!$A$9,List!$B$9,IF(D652=List!$A$10,List!$B$10,IF(D652=List!$A$11,List!$B$11,IF(D652=List!$A$12,List!$B$12,IF(D652=List!$A$13,List!$B$13,IF(D652=List!$A$14,List!$B$14,IF(D652=List!$A$15,List!$B$15,IF(D652=List!$A$16,List!$B$16,IF(D652=List!$A$17,List!$B$17,0))))))))))))))))</f>
        <v>0</v>
      </c>
      <c r="B652" s="10" t="str">
        <f t="shared" si="21"/>
        <v>0</v>
      </c>
      <c r="C652" s="55"/>
      <c r="D652" s="39"/>
      <c r="E652" s="39"/>
      <c r="F652" s="39"/>
      <c r="G652" s="39"/>
      <c r="H652" s="8">
        <f t="shared" si="22"/>
        <v>0</v>
      </c>
      <c r="I652" s="39"/>
    </row>
    <row r="653" spans="1:9" x14ac:dyDescent="0.35">
      <c r="A653" s="2">
        <f>IF(D653=List!$A$2,List!$B$2,IF(D653=List!$A$3,List!$B$3,IF(D653=List!$A$4,List!$B$4,IF(D653=List!$A$5,List!$B$5,IF(D653=List!$A$6,List!$B$6,IF(D653=List!$A$7,List!$B$7,IF(D653=List!$A$8,List!$B$8,IF(D653=List!$A$9,List!$B$9,IF(D653=List!$A$10,List!$B$10,IF(D653=List!$A$11,List!$B$11,IF(D653=List!$A$12,List!$B$12,IF(D653=List!$A$13,List!$B$13,IF(D653=List!$A$14,List!$B$14,IF(D653=List!$A$15,List!$B$15,IF(D653=List!$A$16,List!$B$16,IF(D653=List!$A$17,List!$B$17,0))))))))))))))))</f>
        <v>0</v>
      </c>
      <c r="B653" s="10" t="str">
        <f t="shared" si="21"/>
        <v>0</v>
      </c>
      <c r="C653" s="55"/>
      <c r="D653" s="39"/>
      <c r="E653" s="39"/>
      <c r="F653" s="39"/>
      <c r="G653" s="39"/>
      <c r="H653" s="8">
        <f t="shared" si="22"/>
        <v>0</v>
      </c>
      <c r="I653" s="39"/>
    </row>
    <row r="654" spans="1:9" x14ac:dyDescent="0.35">
      <c r="A654" s="2">
        <f>IF(D654=List!$A$2,List!$B$2,IF(D654=List!$A$3,List!$B$3,IF(D654=List!$A$4,List!$B$4,IF(D654=List!$A$5,List!$B$5,IF(D654=List!$A$6,List!$B$6,IF(D654=List!$A$7,List!$B$7,IF(D654=List!$A$8,List!$B$8,IF(D654=List!$A$9,List!$B$9,IF(D654=List!$A$10,List!$B$10,IF(D654=List!$A$11,List!$B$11,IF(D654=List!$A$12,List!$B$12,IF(D654=List!$A$13,List!$B$13,IF(D654=List!$A$14,List!$B$14,IF(D654=List!$A$15,List!$B$15,IF(D654=List!$A$16,List!$B$16,IF(D654=List!$A$17,List!$B$17,0))))))))))))))))</f>
        <v>0</v>
      </c>
      <c r="B654" s="10" t="str">
        <f t="shared" si="21"/>
        <v>0</v>
      </c>
      <c r="C654" s="55"/>
      <c r="D654" s="39"/>
      <c r="E654" s="39"/>
      <c r="F654" s="39"/>
      <c r="G654" s="39"/>
      <c r="H654" s="8">
        <f t="shared" si="22"/>
        <v>0</v>
      </c>
      <c r="I654" s="39"/>
    </row>
    <row r="655" spans="1:9" x14ac:dyDescent="0.35">
      <c r="A655" s="2">
        <f>IF(D655=List!$A$2,List!$B$2,IF(D655=List!$A$3,List!$B$3,IF(D655=List!$A$4,List!$B$4,IF(D655=List!$A$5,List!$B$5,IF(D655=List!$A$6,List!$B$6,IF(D655=List!$A$7,List!$B$7,IF(D655=List!$A$8,List!$B$8,IF(D655=List!$A$9,List!$B$9,IF(D655=List!$A$10,List!$B$10,IF(D655=List!$A$11,List!$B$11,IF(D655=List!$A$12,List!$B$12,IF(D655=List!$A$13,List!$B$13,IF(D655=List!$A$14,List!$B$14,IF(D655=List!$A$15,List!$B$15,IF(D655=List!$A$16,List!$B$16,IF(D655=List!$A$17,List!$B$17,0))))))))))))))))</f>
        <v>0</v>
      </c>
      <c r="B655" s="10" t="str">
        <f t="shared" si="21"/>
        <v>0</v>
      </c>
      <c r="C655" s="55"/>
      <c r="D655" s="39"/>
      <c r="E655" s="39"/>
      <c r="F655" s="39"/>
      <c r="G655" s="39"/>
      <c r="H655" s="8">
        <f t="shared" si="22"/>
        <v>0</v>
      </c>
      <c r="I655" s="39"/>
    </row>
    <row r="656" spans="1:9" x14ac:dyDescent="0.35">
      <c r="A656" s="2">
        <f>IF(D656=List!$A$2,List!$B$2,IF(D656=List!$A$3,List!$B$3,IF(D656=List!$A$4,List!$B$4,IF(D656=List!$A$5,List!$B$5,IF(D656=List!$A$6,List!$B$6,IF(D656=List!$A$7,List!$B$7,IF(D656=List!$A$8,List!$B$8,IF(D656=List!$A$9,List!$B$9,IF(D656=List!$A$10,List!$B$10,IF(D656=List!$A$11,List!$B$11,IF(D656=List!$A$12,List!$B$12,IF(D656=List!$A$13,List!$B$13,IF(D656=List!$A$14,List!$B$14,IF(D656=List!$A$15,List!$B$15,IF(D656=List!$A$16,List!$B$16,IF(D656=List!$A$17,List!$B$17,0))))))))))))))))</f>
        <v>0</v>
      </c>
      <c r="B656" s="10" t="str">
        <f t="shared" si="21"/>
        <v>0</v>
      </c>
      <c r="C656" s="55"/>
      <c r="D656" s="39"/>
      <c r="E656" s="39"/>
      <c r="F656" s="39"/>
      <c r="G656" s="39"/>
      <c r="H656" s="8">
        <f t="shared" si="22"/>
        <v>0</v>
      </c>
      <c r="I656" s="39"/>
    </row>
    <row r="657" spans="1:9" x14ac:dyDescent="0.35">
      <c r="A657" s="2">
        <f>IF(D657=List!$A$2,List!$B$2,IF(D657=List!$A$3,List!$B$3,IF(D657=List!$A$4,List!$B$4,IF(D657=List!$A$5,List!$B$5,IF(D657=List!$A$6,List!$B$6,IF(D657=List!$A$7,List!$B$7,IF(D657=List!$A$8,List!$B$8,IF(D657=List!$A$9,List!$B$9,IF(D657=List!$A$10,List!$B$10,IF(D657=List!$A$11,List!$B$11,IF(D657=List!$A$12,List!$B$12,IF(D657=List!$A$13,List!$B$13,IF(D657=List!$A$14,List!$B$14,IF(D657=List!$A$15,List!$B$15,IF(D657=List!$A$16,List!$B$16,IF(D657=List!$A$17,List!$B$17,0))))))))))))))))</f>
        <v>0</v>
      </c>
      <c r="B657" s="10" t="str">
        <f t="shared" si="21"/>
        <v>0</v>
      </c>
      <c r="C657" s="55"/>
      <c r="D657" s="39"/>
      <c r="E657" s="39"/>
      <c r="F657" s="39"/>
      <c r="G657" s="39"/>
      <c r="H657" s="8">
        <f t="shared" si="22"/>
        <v>0</v>
      </c>
      <c r="I657" s="39"/>
    </row>
    <row r="658" spans="1:9" x14ac:dyDescent="0.35">
      <c r="A658" s="2">
        <f>IF(D658=List!$A$2,List!$B$2,IF(D658=List!$A$3,List!$B$3,IF(D658=List!$A$4,List!$B$4,IF(D658=List!$A$5,List!$B$5,IF(D658=List!$A$6,List!$B$6,IF(D658=List!$A$7,List!$B$7,IF(D658=List!$A$8,List!$B$8,IF(D658=List!$A$9,List!$B$9,IF(D658=List!$A$10,List!$B$10,IF(D658=List!$A$11,List!$B$11,IF(D658=List!$A$12,List!$B$12,IF(D658=List!$A$13,List!$B$13,IF(D658=List!$A$14,List!$B$14,IF(D658=List!$A$15,List!$B$15,IF(D658=List!$A$16,List!$B$16,IF(D658=List!$A$17,List!$B$17,0))))))))))))))))</f>
        <v>0</v>
      </c>
      <c r="B658" s="10" t="str">
        <f t="shared" si="21"/>
        <v>0</v>
      </c>
      <c r="C658" s="55"/>
      <c r="D658" s="39"/>
      <c r="E658" s="39"/>
      <c r="F658" s="39"/>
      <c r="G658" s="39"/>
      <c r="H658" s="8">
        <f t="shared" si="22"/>
        <v>0</v>
      </c>
      <c r="I658" s="39"/>
    </row>
    <row r="659" spans="1:9" x14ac:dyDescent="0.35">
      <c r="A659" s="2">
        <f>IF(D659=List!$A$2,List!$B$2,IF(D659=List!$A$3,List!$B$3,IF(D659=List!$A$4,List!$B$4,IF(D659=List!$A$5,List!$B$5,IF(D659=List!$A$6,List!$B$6,IF(D659=List!$A$7,List!$B$7,IF(D659=List!$A$8,List!$B$8,IF(D659=List!$A$9,List!$B$9,IF(D659=List!$A$10,List!$B$10,IF(D659=List!$A$11,List!$B$11,IF(D659=List!$A$12,List!$B$12,IF(D659=List!$A$13,List!$B$13,IF(D659=List!$A$14,List!$B$14,IF(D659=List!$A$15,List!$B$15,IF(D659=List!$A$16,List!$B$16,IF(D659=List!$A$17,List!$B$17,0))))))))))))))))</f>
        <v>0</v>
      </c>
      <c r="B659" s="10" t="str">
        <f t="shared" si="21"/>
        <v>0</v>
      </c>
      <c r="C659" s="55"/>
      <c r="D659" s="39"/>
      <c r="E659" s="39"/>
      <c r="F659" s="39"/>
      <c r="G659" s="39"/>
      <c r="H659" s="8">
        <f t="shared" si="22"/>
        <v>0</v>
      </c>
      <c r="I659" s="39"/>
    </row>
    <row r="660" spans="1:9" x14ac:dyDescent="0.35">
      <c r="A660" s="2">
        <f>IF(D660=List!$A$2,List!$B$2,IF(D660=List!$A$3,List!$B$3,IF(D660=List!$A$4,List!$B$4,IF(D660=List!$A$5,List!$B$5,IF(D660=List!$A$6,List!$B$6,IF(D660=List!$A$7,List!$B$7,IF(D660=List!$A$8,List!$B$8,IF(D660=List!$A$9,List!$B$9,IF(D660=List!$A$10,List!$B$10,IF(D660=List!$A$11,List!$B$11,IF(D660=List!$A$12,List!$B$12,IF(D660=List!$A$13,List!$B$13,IF(D660=List!$A$14,List!$B$14,IF(D660=List!$A$15,List!$B$15,IF(D660=List!$A$16,List!$B$16,IF(D660=List!$A$17,List!$B$17,0))))))))))))))))</f>
        <v>0</v>
      </c>
      <c r="B660" s="10" t="str">
        <f t="shared" si="21"/>
        <v>0</v>
      </c>
      <c r="C660" s="55"/>
      <c r="D660" s="39"/>
      <c r="E660" s="39"/>
      <c r="F660" s="39"/>
      <c r="G660" s="39"/>
      <c r="H660" s="8">
        <f t="shared" si="22"/>
        <v>0</v>
      </c>
      <c r="I660" s="39"/>
    </row>
    <row r="661" spans="1:9" x14ac:dyDescent="0.35">
      <c r="A661" s="2">
        <f>IF(D661=List!$A$2,List!$B$2,IF(D661=List!$A$3,List!$B$3,IF(D661=List!$A$4,List!$B$4,IF(D661=List!$A$5,List!$B$5,IF(D661=List!$A$6,List!$B$6,IF(D661=List!$A$7,List!$B$7,IF(D661=List!$A$8,List!$B$8,IF(D661=List!$A$9,List!$B$9,IF(D661=List!$A$10,List!$B$10,IF(D661=List!$A$11,List!$B$11,IF(D661=List!$A$12,List!$B$12,IF(D661=List!$A$13,List!$B$13,IF(D661=List!$A$14,List!$B$14,IF(D661=List!$A$15,List!$B$15,IF(D661=List!$A$16,List!$B$16,IF(D661=List!$A$17,List!$B$17,0))))))))))))))))</f>
        <v>0</v>
      </c>
      <c r="B661" s="10" t="str">
        <f t="shared" si="21"/>
        <v>0</v>
      </c>
      <c r="C661" s="55"/>
      <c r="D661" s="39"/>
      <c r="E661" s="39"/>
      <c r="F661" s="39"/>
      <c r="G661" s="39"/>
      <c r="H661" s="8">
        <f t="shared" si="22"/>
        <v>0</v>
      </c>
      <c r="I661" s="39"/>
    </row>
    <row r="662" spans="1:9" x14ac:dyDescent="0.35">
      <c r="A662" s="2">
        <f>IF(D662=List!$A$2,List!$B$2,IF(D662=List!$A$3,List!$B$3,IF(D662=List!$A$4,List!$B$4,IF(D662=List!$A$5,List!$B$5,IF(D662=List!$A$6,List!$B$6,IF(D662=List!$A$7,List!$B$7,IF(D662=List!$A$8,List!$B$8,IF(D662=List!$A$9,List!$B$9,IF(D662=List!$A$10,List!$B$10,IF(D662=List!$A$11,List!$B$11,IF(D662=List!$A$12,List!$B$12,IF(D662=List!$A$13,List!$B$13,IF(D662=List!$A$14,List!$B$14,IF(D662=List!$A$15,List!$B$15,IF(D662=List!$A$16,List!$B$16,IF(D662=List!$A$17,List!$B$17,0))))))))))))))))</f>
        <v>0</v>
      </c>
      <c r="B662" s="10" t="str">
        <f t="shared" si="21"/>
        <v>0</v>
      </c>
      <c r="C662" s="55"/>
      <c r="D662" s="39"/>
      <c r="E662" s="39"/>
      <c r="F662" s="39"/>
      <c r="G662" s="39"/>
      <c r="H662" s="8">
        <f t="shared" si="22"/>
        <v>0</v>
      </c>
      <c r="I662" s="39"/>
    </row>
    <row r="663" spans="1:9" x14ac:dyDescent="0.35">
      <c r="A663" s="2">
        <f>IF(D663=List!$A$2,List!$B$2,IF(D663=List!$A$3,List!$B$3,IF(D663=List!$A$4,List!$B$4,IF(D663=List!$A$5,List!$B$5,IF(D663=List!$A$6,List!$B$6,IF(D663=List!$A$7,List!$B$7,IF(D663=List!$A$8,List!$B$8,IF(D663=List!$A$9,List!$B$9,IF(D663=List!$A$10,List!$B$10,IF(D663=List!$A$11,List!$B$11,IF(D663=List!$A$12,List!$B$12,IF(D663=List!$A$13,List!$B$13,IF(D663=List!$A$14,List!$B$14,IF(D663=List!$A$15,List!$B$15,IF(D663=List!$A$16,List!$B$16,IF(D663=List!$A$17,List!$B$17,0))))))))))))))))</f>
        <v>0</v>
      </c>
      <c r="B663" s="10" t="str">
        <f t="shared" si="21"/>
        <v>0</v>
      </c>
      <c r="C663" s="55"/>
      <c r="D663" s="39"/>
      <c r="E663" s="39"/>
      <c r="F663" s="39"/>
      <c r="G663" s="39"/>
      <c r="H663" s="8">
        <f t="shared" si="22"/>
        <v>0</v>
      </c>
      <c r="I663" s="39"/>
    </row>
    <row r="664" spans="1:9" x14ac:dyDescent="0.35">
      <c r="A664" s="2">
        <f>IF(D664=List!$A$2,List!$B$2,IF(D664=List!$A$3,List!$B$3,IF(D664=List!$A$4,List!$B$4,IF(D664=List!$A$5,List!$B$5,IF(D664=List!$A$6,List!$B$6,IF(D664=List!$A$7,List!$B$7,IF(D664=List!$A$8,List!$B$8,IF(D664=List!$A$9,List!$B$9,IF(D664=List!$A$10,List!$B$10,IF(D664=List!$A$11,List!$B$11,IF(D664=List!$A$12,List!$B$12,IF(D664=List!$A$13,List!$B$13,IF(D664=List!$A$14,List!$B$14,IF(D664=List!$A$15,List!$B$15,IF(D664=List!$A$16,List!$B$16,IF(D664=List!$A$17,List!$B$17,0))))))))))))))))</f>
        <v>0</v>
      </c>
      <c r="B664" s="10" t="str">
        <f t="shared" si="21"/>
        <v>0</v>
      </c>
      <c r="C664" s="55"/>
      <c r="D664" s="39"/>
      <c r="E664" s="39"/>
      <c r="F664" s="39"/>
      <c r="G664" s="39"/>
      <c r="H664" s="8">
        <f t="shared" si="22"/>
        <v>0</v>
      </c>
      <c r="I664" s="39"/>
    </row>
    <row r="665" spans="1:9" x14ac:dyDescent="0.35">
      <c r="A665" s="2">
        <f>IF(D665=List!$A$2,List!$B$2,IF(D665=List!$A$3,List!$B$3,IF(D665=List!$A$4,List!$B$4,IF(D665=List!$A$5,List!$B$5,IF(D665=List!$A$6,List!$B$6,IF(D665=List!$A$7,List!$B$7,IF(D665=List!$A$8,List!$B$8,IF(D665=List!$A$9,List!$B$9,IF(D665=List!$A$10,List!$B$10,IF(D665=List!$A$11,List!$B$11,IF(D665=List!$A$12,List!$B$12,IF(D665=List!$A$13,List!$B$13,IF(D665=List!$A$14,List!$B$14,IF(D665=List!$A$15,List!$B$15,IF(D665=List!$A$16,List!$B$16,IF(D665=List!$A$17,List!$B$17,0))))))))))))))))</f>
        <v>0</v>
      </c>
      <c r="B665" s="10" t="str">
        <f t="shared" si="21"/>
        <v>0</v>
      </c>
      <c r="C665" s="55"/>
      <c r="D665" s="39"/>
      <c r="E665" s="39"/>
      <c r="F665" s="39"/>
      <c r="G665" s="39"/>
      <c r="H665" s="8">
        <f t="shared" si="22"/>
        <v>0</v>
      </c>
      <c r="I665" s="39"/>
    </row>
    <row r="666" spans="1:9" x14ac:dyDescent="0.35">
      <c r="A666" s="2">
        <f>IF(D666=List!$A$2,List!$B$2,IF(D666=List!$A$3,List!$B$3,IF(D666=List!$A$4,List!$B$4,IF(D666=List!$A$5,List!$B$5,IF(D666=List!$A$6,List!$B$6,IF(D666=List!$A$7,List!$B$7,IF(D666=List!$A$8,List!$B$8,IF(D666=List!$A$9,List!$B$9,IF(D666=List!$A$10,List!$B$10,IF(D666=List!$A$11,List!$B$11,IF(D666=List!$A$12,List!$B$12,IF(D666=List!$A$13,List!$B$13,IF(D666=List!$A$14,List!$B$14,IF(D666=List!$A$15,List!$B$15,IF(D666=List!$A$16,List!$B$16,IF(D666=List!$A$17,List!$B$17,0))))))))))))))))</f>
        <v>0</v>
      </c>
      <c r="B666" s="10" t="str">
        <f t="shared" si="21"/>
        <v>0</v>
      </c>
      <c r="C666" s="55"/>
      <c r="D666" s="39"/>
      <c r="E666" s="39"/>
      <c r="F666" s="39"/>
      <c r="G666" s="39"/>
      <c r="H666" s="8">
        <f t="shared" si="22"/>
        <v>0</v>
      </c>
      <c r="I666" s="39"/>
    </row>
    <row r="667" spans="1:9" x14ac:dyDescent="0.35">
      <c r="A667" s="2">
        <f>IF(D667=List!$A$2,List!$B$2,IF(D667=List!$A$3,List!$B$3,IF(D667=List!$A$4,List!$B$4,IF(D667=List!$A$5,List!$B$5,IF(D667=List!$A$6,List!$B$6,IF(D667=List!$A$7,List!$B$7,IF(D667=List!$A$8,List!$B$8,IF(D667=List!$A$9,List!$B$9,IF(D667=List!$A$10,List!$B$10,IF(D667=List!$A$11,List!$B$11,IF(D667=List!$A$12,List!$B$12,IF(D667=List!$A$13,List!$B$13,IF(D667=List!$A$14,List!$B$14,IF(D667=List!$A$15,List!$B$15,IF(D667=List!$A$16,List!$B$16,IF(D667=List!$A$17,List!$B$17,0))))))))))))))))</f>
        <v>0</v>
      </c>
      <c r="B667" s="10" t="str">
        <f t="shared" si="21"/>
        <v>0</v>
      </c>
      <c r="C667" s="55"/>
      <c r="D667" s="39"/>
      <c r="E667" s="39"/>
      <c r="F667" s="39"/>
      <c r="G667" s="39"/>
      <c r="H667" s="8">
        <f t="shared" si="22"/>
        <v>0</v>
      </c>
      <c r="I667" s="39"/>
    </row>
    <row r="668" spans="1:9" x14ac:dyDescent="0.35">
      <c r="A668" s="2">
        <f>IF(D668=List!$A$2,List!$B$2,IF(D668=List!$A$3,List!$B$3,IF(D668=List!$A$4,List!$B$4,IF(D668=List!$A$5,List!$B$5,IF(D668=List!$A$6,List!$B$6,IF(D668=List!$A$7,List!$B$7,IF(D668=List!$A$8,List!$B$8,IF(D668=List!$A$9,List!$B$9,IF(D668=List!$A$10,List!$B$10,IF(D668=List!$A$11,List!$B$11,IF(D668=List!$A$12,List!$B$12,IF(D668=List!$A$13,List!$B$13,IF(D668=List!$A$14,List!$B$14,IF(D668=List!$A$15,List!$B$15,IF(D668=List!$A$16,List!$B$16,IF(D668=List!$A$17,List!$B$17,0))))))))))))))))</f>
        <v>0</v>
      </c>
      <c r="B668" s="10" t="str">
        <f t="shared" si="21"/>
        <v>0</v>
      </c>
      <c r="C668" s="55"/>
      <c r="D668" s="39"/>
      <c r="E668" s="39"/>
      <c r="F668" s="39"/>
      <c r="G668" s="39"/>
      <c r="H668" s="8">
        <f t="shared" si="22"/>
        <v>0</v>
      </c>
      <c r="I668" s="39"/>
    </row>
    <row r="669" spans="1:9" x14ac:dyDescent="0.35">
      <c r="A669" s="2">
        <f>IF(D669=List!$A$2,List!$B$2,IF(D669=List!$A$3,List!$B$3,IF(D669=List!$A$4,List!$B$4,IF(D669=List!$A$5,List!$B$5,IF(D669=List!$A$6,List!$B$6,IF(D669=List!$A$7,List!$B$7,IF(D669=List!$A$8,List!$B$8,IF(D669=List!$A$9,List!$B$9,IF(D669=List!$A$10,List!$B$10,IF(D669=List!$A$11,List!$B$11,IF(D669=List!$A$12,List!$B$12,IF(D669=List!$A$13,List!$B$13,IF(D669=List!$A$14,List!$B$14,IF(D669=List!$A$15,List!$B$15,IF(D669=List!$A$16,List!$B$16,IF(D669=List!$A$17,List!$B$17,0))))))))))))))))</f>
        <v>0</v>
      </c>
      <c r="B669" s="10" t="str">
        <f t="shared" si="21"/>
        <v>0</v>
      </c>
      <c r="C669" s="55"/>
      <c r="D669" s="39"/>
      <c r="E669" s="39"/>
      <c r="F669" s="39"/>
      <c r="G669" s="39"/>
      <c r="H669" s="8">
        <f t="shared" si="22"/>
        <v>0</v>
      </c>
      <c r="I669" s="39"/>
    </row>
    <row r="670" spans="1:9" x14ac:dyDescent="0.35">
      <c r="A670" s="2">
        <f>IF(D670=List!$A$2,List!$B$2,IF(D670=List!$A$3,List!$B$3,IF(D670=List!$A$4,List!$B$4,IF(D670=List!$A$5,List!$B$5,IF(D670=List!$A$6,List!$B$6,IF(D670=List!$A$7,List!$B$7,IF(D670=List!$A$8,List!$B$8,IF(D670=List!$A$9,List!$B$9,IF(D670=List!$A$10,List!$B$10,IF(D670=List!$A$11,List!$B$11,IF(D670=List!$A$12,List!$B$12,IF(D670=List!$A$13,List!$B$13,IF(D670=List!$A$14,List!$B$14,IF(D670=List!$A$15,List!$B$15,IF(D670=List!$A$16,List!$B$16,IF(D670=List!$A$17,List!$B$17,0))))))))))))))))</f>
        <v>0</v>
      </c>
      <c r="B670" s="10" t="str">
        <f t="shared" si="21"/>
        <v>0</v>
      </c>
      <c r="C670" s="55"/>
      <c r="D670" s="39"/>
      <c r="E670" s="39"/>
      <c r="F670" s="39"/>
      <c r="G670" s="39"/>
      <c r="H670" s="8">
        <f t="shared" si="22"/>
        <v>0</v>
      </c>
      <c r="I670" s="39"/>
    </row>
    <row r="671" spans="1:9" x14ac:dyDescent="0.35">
      <c r="A671" s="2">
        <f>IF(D671=List!$A$2,List!$B$2,IF(D671=List!$A$3,List!$B$3,IF(D671=List!$A$4,List!$B$4,IF(D671=List!$A$5,List!$B$5,IF(D671=List!$A$6,List!$B$6,IF(D671=List!$A$7,List!$B$7,IF(D671=List!$A$8,List!$B$8,IF(D671=List!$A$9,List!$B$9,IF(D671=List!$A$10,List!$B$10,IF(D671=List!$A$11,List!$B$11,IF(D671=List!$A$12,List!$B$12,IF(D671=List!$A$13,List!$B$13,IF(D671=List!$A$14,List!$B$14,IF(D671=List!$A$15,List!$B$15,IF(D671=List!$A$16,List!$B$16,IF(D671=List!$A$17,List!$B$17,0))))))))))))))))</f>
        <v>0</v>
      </c>
      <c r="B671" s="10" t="str">
        <f t="shared" si="21"/>
        <v>0</v>
      </c>
      <c r="C671" s="55"/>
      <c r="D671" s="39"/>
      <c r="E671" s="39"/>
      <c r="F671" s="39"/>
      <c r="G671" s="39"/>
      <c r="H671" s="8">
        <f t="shared" si="22"/>
        <v>0</v>
      </c>
      <c r="I671" s="39"/>
    </row>
    <row r="672" spans="1:9" x14ac:dyDescent="0.35">
      <c r="A672" s="2">
        <f>IF(D672=List!$A$2,List!$B$2,IF(D672=List!$A$3,List!$B$3,IF(D672=List!$A$4,List!$B$4,IF(D672=List!$A$5,List!$B$5,IF(D672=List!$A$6,List!$B$6,IF(D672=List!$A$7,List!$B$7,IF(D672=List!$A$8,List!$B$8,IF(D672=List!$A$9,List!$B$9,IF(D672=List!$A$10,List!$B$10,IF(D672=List!$A$11,List!$B$11,IF(D672=List!$A$12,List!$B$12,IF(D672=List!$A$13,List!$B$13,IF(D672=List!$A$14,List!$B$14,IF(D672=List!$A$15,List!$B$15,IF(D672=List!$A$16,List!$B$16,IF(D672=List!$A$17,List!$B$17,0))))))))))))))))</f>
        <v>0</v>
      </c>
      <c r="B672" s="10" t="str">
        <f t="shared" si="21"/>
        <v>0</v>
      </c>
      <c r="C672" s="55"/>
      <c r="D672" s="39"/>
      <c r="E672" s="39"/>
      <c r="F672" s="39"/>
      <c r="G672" s="39"/>
      <c r="H672" s="8">
        <f t="shared" si="22"/>
        <v>0</v>
      </c>
      <c r="I672" s="39"/>
    </row>
    <row r="673" spans="1:9" x14ac:dyDescent="0.35">
      <c r="A673" s="2">
        <f>IF(D673=List!$A$2,List!$B$2,IF(D673=List!$A$3,List!$B$3,IF(D673=List!$A$4,List!$B$4,IF(D673=List!$A$5,List!$B$5,IF(D673=List!$A$6,List!$B$6,IF(D673=List!$A$7,List!$B$7,IF(D673=List!$A$8,List!$B$8,IF(D673=List!$A$9,List!$B$9,IF(D673=List!$A$10,List!$B$10,IF(D673=List!$A$11,List!$B$11,IF(D673=List!$A$12,List!$B$12,IF(D673=List!$A$13,List!$B$13,IF(D673=List!$A$14,List!$B$14,IF(D673=List!$A$15,List!$B$15,IF(D673=List!$A$16,List!$B$16,IF(D673=List!$A$17,List!$B$17,0))))))))))))))))</f>
        <v>0</v>
      </c>
      <c r="B673" s="10" t="str">
        <f t="shared" si="21"/>
        <v>0</v>
      </c>
      <c r="C673" s="55"/>
      <c r="D673" s="39"/>
      <c r="E673" s="39"/>
      <c r="F673" s="39"/>
      <c r="G673" s="39"/>
      <c r="H673" s="8">
        <f t="shared" si="22"/>
        <v>0</v>
      </c>
      <c r="I673" s="39"/>
    </row>
    <row r="674" spans="1:9" x14ac:dyDescent="0.35">
      <c r="A674" s="2">
        <f>IF(D674=List!$A$2,List!$B$2,IF(D674=List!$A$3,List!$B$3,IF(D674=List!$A$4,List!$B$4,IF(D674=List!$A$5,List!$B$5,IF(D674=List!$A$6,List!$B$6,IF(D674=List!$A$7,List!$B$7,IF(D674=List!$A$8,List!$B$8,IF(D674=List!$A$9,List!$B$9,IF(D674=List!$A$10,List!$B$10,IF(D674=List!$A$11,List!$B$11,IF(D674=List!$A$12,List!$B$12,IF(D674=List!$A$13,List!$B$13,IF(D674=List!$A$14,List!$B$14,IF(D674=List!$A$15,List!$B$15,IF(D674=List!$A$16,List!$B$16,IF(D674=List!$A$17,List!$B$17,0))))))))))))))))</f>
        <v>0</v>
      </c>
      <c r="B674" s="10" t="str">
        <f t="shared" si="21"/>
        <v>0</v>
      </c>
      <c r="C674" s="55"/>
      <c r="D674" s="39"/>
      <c r="E674" s="39"/>
      <c r="F674" s="39"/>
      <c r="G674" s="39"/>
      <c r="H674" s="8">
        <f t="shared" si="22"/>
        <v>0</v>
      </c>
      <c r="I674" s="39"/>
    </row>
    <row r="675" spans="1:9" x14ac:dyDescent="0.35">
      <c r="A675" s="2">
        <f>IF(D675=List!$A$2,List!$B$2,IF(D675=List!$A$3,List!$B$3,IF(D675=List!$A$4,List!$B$4,IF(D675=List!$A$5,List!$B$5,IF(D675=List!$A$6,List!$B$6,IF(D675=List!$A$7,List!$B$7,IF(D675=List!$A$8,List!$B$8,IF(D675=List!$A$9,List!$B$9,IF(D675=List!$A$10,List!$B$10,IF(D675=List!$A$11,List!$B$11,IF(D675=List!$A$12,List!$B$12,IF(D675=List!$A$13,List!$B$13,IF(D675=List!$A$14,List!$B$14,IF(D675=List!$A$15,List!$B$15,IF(D675=List!$A$16,List!$B$16,IF(D675=List!$A$17,List!$B$17,0))))))))))))))))</f>
        <v>0</v>
      </c>
      <c r="B675" s="10" t="str">
        <f t="shared" si="21"/>
        <v>0</v>
      </c>
      <c r="C675" s="55"/>
      <c r="D675" s="39"/>
      <c r="E675" s="39"/>
      <c r="F675" s="39"/>
      <c r="G675" s="39"/>
      <c r="H675" s="8">
        <f t="shared" si="22"/>
        <v>0</v>
      </c>
      <c r="I675" s="39"/>
    </row>
    <row r="676" spans="1:9" x14ac:dyDescent="0.35">
      <c r="A676" s="2">
        <f>IF(D676=List!$A$2,List!$B$2,IF(D676=List!$A$3,List!$B$3,IF(D676=List!$A$4,List!$B$4,IF(D676=List!$A$5,List!$B$5,IF(D676=List!$A$6,List!$B$6,IF(D676=List!$A$7,List!$B$7,IF(D676=List!$A$8,List!$B$8,IF(D676=List!$A$9,List!$B$9,IF(D676=List!$A$10,List!$B$10,IF(D676=List!$A$11,List!$B$11,IF(D676=List!$A$12,List!$B$12,IF(D676=List!$A$13,List!$B$13,IF(D676=List!$A$14,List!$B$14,IF(D676=List!$A$15,List!$B$15,IF(D676=List!$A$16,List!$B$16,IF(D676=List!$A$17,List!$B$17,0))))))))))))))))</f>
        <v>0</v>
      </c>
      <c r="B676" s="10" t="str">
        <f t="shared" si="21"/>
        <v>0</v>
      </c>
      <c r="C676" s="55"/>
      <c r="D676" s="39"/>
      <c r="E676" s="39"/>
      <c r="F676" s="39"/>
      <c r="G676" s="39"/>
      <c r="H676" s="8">
        <f t="shared" si="22"/>
        <v>0</v>
      </c>
      <c r="I676" s="39"/>
    </row>
    <row r="677" spans="1:9" x14ac:dyDescent="0.35">
      <c r="A677" s="2">
        <f>IF(D677=List!$A$2,List!$B$2,IF(D677=List!$A$3,List!$B$3,IF(D677=List!$A$4,List!$B$4,IF(D677=List!$A$5,List!$B$5,IF(D677=List!$A$6,List!$B$6,IF(D677=List!$A$7,List!$B$7,IF(D677=List!$A$8,List!$B$8,IF(D677=List!$A$9,List!$B$9,IF(D677=List!$A$10,List!$B$10,IF(D677=List!$A$11,List!$B$11,IF(D677=List!$A$12,List!$B$12,IF(D677=List!$A$13,List!$B$13,IF(D677=List!$A$14,List!$B$14,IF(D677=List!$A$15,List!$B$15,IF(D677=List!$A$16,List!$B$16,IF(D677=List!$A$17,List!$B$17,0))))))))))))))))</f>
        <v>0</v>
      </c>
      <c r="B677" s="10" t="str">
        <f t="shared" si="21"/>
        <v>0</v>
      </c>
      <c r="C677" s="55"/>
      <c r="D677" s="39"/>
      <c r="E677" s="39"/>
      <c r="F677" s="39"/>
      <c r="G677" s="39"/>
      <c r="H677" s="8">
        <f t="shared" si="22"/>
        <v>0</v>
      </c>
      <c r="I677" s="39"/>
    </row>
    <row r="678" spans="1:9" x14ac:dyDescent="0.35">
      <c r="A678" s="2">
        <f>IF(D678=List!$A$2,List!$B$2,IF(D678=List!$A$3,List!$B$3,IF(D678=List!$A$4,List!$B$4,IF(D678=List!$A$5,List!$B$5,IF(D678=List!$A$6,List!$B$6,IF(D678=List!$A$7,List!$B$7,IF(D678=List!$A$8,List!$B$8,IF(D678=List!$A$9,List!$B$9,IF(D678=List!$A$10,List!$B$10,IF(D678=List!$A$11,List!$B$11,IF(D678=List!$A$12,List!$B$12,IF(D678=List!$A$13,List!$B$13,IF(D678=List!$A$14,List!$B$14,IF(D678=List!$A$15,List!$B$15,IF(D678=List!$A$16,List!$B$16,IF(D678=List!$A$17,List!$B$17,0))))))))))))))))</f>
        <v>0</v>
      </c>
      <c r="B678" s="10" t="str">
        <f t="shared" si="21"/>
        <v>0</v>
      </c>
      <c r="C678" s="55"/>
      <c r="D678" s="39"/>
      <c r="E678" s="39"/>
      <c r="F678" s="39"/>
      <c r="G678" s="39"/>
      <c r="H678" s="8">
        <f t="shared" si="22"/>
        <v>0</v>
      </c>
      <c r="I678" s="39"/>
    </row>
    <row r="679" spans="1:9" x14ac:dyDescent="0.35">
      <c r="A679" s="2">
        <f>IF(D679=List!$A$2,List!$B$2,IF(D679=List!$A$3,List!$B$3,IF(D679=List!$A$4,List!$B$4,IF(D679=List!$A$5,List!$B$5,IF(D679=List!$A$6,List!$B$6,IF(D679=List!$A$7,List!$B$7,IF(D679=List!$A$8,List!$B$8,IF(D679=List!$A$9,List!$B$9,IF(D679=List!$A$10,List!$B$10,IF(D679=List!$A$11,List!$B$11,IF(D679=List!$A$12,List!$B$12,IF(D679=List!$A$13,List!$B$13,IF(D679=List!$A$14,List!$B$14,IF(D679=List!$A$15,List!$B$15,IF(D679=List!$A$16,List!$B$16,IF(D679=List!$A$17,List!$B$17,0))))))))))))))))</f>
        <v>0</v>
      </c>
      <c r="B679" s="10" t="str">
        <f t="shared" si="21"/>
        <v>0</v>
      </c>
      <c r="C679" s="55"/>
      <c r="D679" s="39"/>
      <c r="E679" s="39"/>
      <c r="F679" s="39"/>
      <c r="G679" s="39"/>
      <c r="H679" s="8">
        <f t="shared" si="22"/>
        <v>0</v>
      </c>
      <c r="I679" s="39"/>
    </row>
    <row r="680" spans="1:9" x14ac:dyDescent="0.35">
      <c r="A680" s="2">
        <f>IF(D680=List!$A$2,List!$B$2,IF(D680=List!$A$3,List!$B$3,IF(D680=List!$A$4,List!$B$4,IF(D680=List!$A$5,List!$B$5,IF(D680=List!$A$6,List!$B$6,IF(D680=List!$A$7,List!$B$7,IF(D680=List!$A$8,List!$B$8,IF(D680=List!$A$9,List!$B$9,IF(D680=List!$A$10,List!$B$10,IF(D680=List!$A$11,List!$B$11,IF(D680=List!$A$12,List!$B$12,IF(D680=List!$A$13,List!$B$13,IF(D680=List!$A$14,List!$B$14,IF(D680=List!$A$15,List!$B$15,IF(D680=List!$A$16,List!$B$16,IF(D680=List!$A$17,List!$B$17,0))))))))))))))))</f>
        <v>0</v>
      </c>
      <c r="B680" s="10" t="str">
        <f t="shared" si="21"/>
        <v>0</v>
      </c>
      <c r="C680" s="55"/>
      <c r="D680" s="39"/>
      <c r="E680" s="39"/>
      <c r="F680" s="39"/>
      <c r="G680" s="39"/>
      <c r="H680" s="8">
        <f t="shared" si="22"/>
        <v>0</v>
      </c>
      <c r="I680" s="39"/>
    </row>
    <row r="681" spans="1:9" x14ac:dyDescent="0.35">
      <c r="A681" s="2">
        <f>IF(D681=List!$A$2,List!$B$2,IF(D681=List!$A$3,List!$B$3,IF(D681=List!$A$4,List!$B$4,IF(D681=List!$A$5,List!$B$5,IF(D681=List!$A$6,List!$B$6,IF(D681=List!$A$7,List!$B$7,IF(D681=List!$A$8,List!$B$8,IF(D681=List!$A$9,List!$B$9,IF(D681=List!$A$10,List!$B$10,IF(D681=List!$A$11,List!$B$11,IF(D681=List!$A$12,List!$B$12,IF(D681=List!$A$13,List!$B$13,IF(D681=List!$A$14,List!$B$14,IF(D681=List!$A$15,List!$B$15,IF(D681=List!$A$16,List!$B$16,IF(D681=List!$A$17,List!$B$17,0))))))))))))))))</f>
        <v>0</v>
      </c>
      <c r="B681" s="10" t="str">
        <f t="shared" si="21"/>
        <v>0</v>
      </c>
      <c r="C681" s="55"/>
      <c r="D681" s="39"/>
      <c r="E681" s="39"/>
      <c r="F681" s="39"/>
      <c r="G681" s="39"/>
      <c r="H681" s="8">
        <f t="shared" si="22"/>
        <v>0</v>
      </c>
      <c r="I681" s="39"/>
    </row>
    <row r="682" spans="1:9" x14ac:dyDescent="0.35">
      <c r="A682" s="2">
        <f>IF(D682=List!$A$2,List!$B$2,IF(D682=List!$A$3,List!$B$3,IF(D682=List!$A$4,List!$B$4,IF(D682=List!$A$5,List!$B$5,IF(D682=List!$A$6,List!$B$6,IF(D682=List!$A$7,List!$B$7,IF(D682=List!$A$8,List!$B$8,IF(D682=List!$A$9,List!$B$9,IF(D682=List!$A$10,List!$B$10,IF(D682=List!$A$11,List!$B$11,IF(D682=List!$A$12,List!$B$12,IF(D682=List!$A$13,List!$B$13,IF(D682=List!$A$14,List!$B$14,IF(D682=List!$A$15,List!$B$15,IF(D682=List!$A$16,List!$B$16,IF(D682=List!$A$17,List!$B$17,0))))))))))))))))</f>
        <v>0</v>
      </c>
      <c r="B682" s="10" t="str">
        <f t="shared" si="21"/>
        <v>0</v>
      </c>
      <c r="C682" s="55"/>
      <c r="D682" s="39"/>
      <c r="E682" s="39"/>
      <c r="F682" s="39"/>
      <c r="G682" s="39"/>
      <c r="H682" s="8">
        <f t="shared" si="22"/>
        <v>0</v>
      </c>
      <c r="I682" s="39"/>
    </row>
    <row r="683" spans="1:9" x14ac:dyDescent="0.35">
      <c r="A683" s="2">
        <f>IF(D683=List!$A$2,List!$B$2,IF(D683=List!$A$3,List!$B$3,IF(D683=List!$A$4,List!$B$4,IF(D683=List!$A$5,List!$B$5,IF(D683=List!$A$6,List!$B$6,IF(D683=List!$A$7,List!$B$7,IF(D683=List!$A$8,List!$B$8,IF(D683=List!$A$9,List!$B$9,IF(D683=List!$A$10,List!$B$10,IF(D683=List!$A$11,List!$B$11,IF(D683=List!$A$12,List!$B$12,IF(D683=List!$A$13,List!$B$13,IF(D683=List!$A$14,List!$B$14,IF(D683=List!$A$15,List!$B$15,IF(D683=List!$A$16,List!$B$16,IF(D683=List!$A$17,List!$B$17,0))))))))))))))))</f>
        <v>0</v>
      </c>
      <c r="B683" s="10" t="str">
        <f t="shared" si="21"/>
        <v>0</v>
      </c>
      <c r="C683" s="55"/>
      <c r="D683" s="39"/>
      <c r="E683" s="39"/>
      <c r="F683" s="39"/>
      <c r="G683" s="39"/>
      <c r="H683" s="8">
        <f t="shared" si="22"/>
        <v>0</v>
      </c>
      <c r="I683" s="39"/>
    </row>
    <row r="684" spans="1:9" x14ac:dyDescent="0.35">
      <c r="A684" s="2">
        <f>IF(D684=List!$A$2,List!$B$2,IF(D684=List!$A$3,List!$B$3,IF(D684=List!$A$4,List!$B$4,IF(D684=List!$A$5,List!$B$5,IF(D684=List!$A$6,List!$B$6,IF(D684=List!$A$7,List!$B$7,IF(D684=List!$A$8,List!$B$8,IF(D684=List!$A$9,List!$B$9,IF(D684=List!$A$10,List!$B$10,IF(D684=List!$A$11,List!$B$11,IF(D684=List!$A$12,List!$B$12,IF(D684=List!$A$13,List!$B$13,IF(D684=List!$A$14,List!$B$14,IF(D684=List!$A$15,List!$B$15,IF(D684=List!$A$16,List!$B$16,IF(D684=List!$A$17,List!$B$17,0))))))))))))))))</f>
        <v>0</v>
      </c>
      <c r="B684" s="10" t="str">
        <f t="shared" si="21"/>
        <v>0</v>
      </c>
      <c r="C684" s="55"/>
      <c r="D684" s="39"/>
      <c r="E684" s="39"/>
      <c r="F684" s="39"/>
      <c r="G684" s="39"/>
      <c r="H684" s="8">
        <f t="shared" si="22"/>
        <v>0</v>
      </c>
      <c r="I684" s="39"/>
    </row>
    <row r="685" spans="1:9" x14ac:dyDescent="0.35">
      <c r="A685" s="2">
        <f>IF(D685=List!$A$2,List!$B$2,IF(D685=List!$A$3,List!$B$3,IF(D685=List!$A$4,List!$B$4,IF(D685=List!$A$5,List!$B$5,IF(D685=List!$A$6,List!$B$6,IF(D685=List!$A$7,List!$B$7,IF(D685=List!$A$8,List!$B$8,IF(D685=List!$A$9,List!$B$9,IF(D685=List!$A$10,List!$B$10,IF(D685=List!$A$11,List!$B$11,IF(D685=List!$A$12,List!$B$12,IF(D685=List!$A$13,List!$B$13,IF(D685=List!$A$14,List!$B$14,IF(D685=List!$A$15,List!$B$15,IF(D685=List!$A$16,List!$B$16,IF(D685=List!$A$17,List!$B$17,0))))))))))))))))</f>
        <v>0</v>
      </c>
      <c r="B685" s="10" t="str">
        <f t="shared" si="21"/>
        <v>0</v>
      </c>
      <c r="C685" s="55"/>
      <c r="D685" s="39"/>
      <c r="E685" s="39"/>
      <c r="F685" s="39"/>
      <c r="G685" s="39"/>
      <c r="H685" s="8">
        <f t="shared" si="22"/>
        <v>0</v>
      </c>
      <c r="I685" s="39"/>
    </row>
    <row r="686" spans="1:9" x14ac:dyDescent="0.35">
      <c r="A686" s="2">
        <f>IF(D686=List!$A$2,List!$B$2,IF(D686=List!$A$3,List!$B$3,IF(D686=List!$A$4,List!$B$4,IF(D686=List!$A$5,List!$B$5,IF(D686=List!$A$6,List!$B$6,IF(D686=List!$A$7,List!$B$7,IF(D686=List!$A$8,List!$B$8,IF(D686=List!$A$9,List!$B$9,IF(D686=List!$A$10,List!$B$10,IF(D686=List!$A$11,List!$B$11,IF(D686=List!$A$12,List!$B$12,IF(D686=List!$A$13,List!$B$13,IF(D686=List!$A$14,List!$B$14,IF(D686=List!$A$15,List!$B$15,IF(D686=List!$A$16,List!$B$16,IF(D686=List!$A$17,List!$B$17,0))))))))))))))))</f>
        <v>0</v>
      </c>
      <c r="B686" s="10" t="str">
        <f t="shared" si="21"/>
        <v>0</v>
      </c>
      <c r="C686" s="55"/>
      <c r="D686" s="39"/>
      <c r="E686" s="39"/>
      <c r="F686" s="39"/>
      <c r="G686" s="39"/>
      <c r="H686" s="8">
        <f t="shared" si="22"/>
        <v>0</v>
      </c>
      <c r="I686" s="39"/>
    </row>
    <row r="687" spans="1:9" x14ac:dyDescent="0.35">
      <c r="A687" s="2">
        <f>IF(D687=List!$A$2,List!$B$2,IF(D687=List!$A$3,List!$B$3,IF(D687=List!$A$4,List!$B$4,IF(D687=List!$A$5,List!$B$5,IF(D687=List!$A$6,List!$B$6,IF(D687=List!$A$7,List!$B$7,IF(D687=List!$A$8,List!$B$8,IF(D687=List!$A$9,List!$B$9,IF(D687=List!$A$10,List!$B$10,IF(D687=List!$A$11,List!$B$11,IF(D687=List!$A$12,List!$B$12,IF(D687=List!$A$13,List!$B$13,IF(D687=List!$A$14,List!$B$14,IF(D687=List!$A$15,List!$B$15,IF(D687=List!$A$16,List!$B$16,IF(D687=List!$A$17,List!$B$17,0))))))))))))))))</f>
        <v>0</v>
      </c>
      <c r="B687" s="10" t="str">
        <f t="shared" si="21"/>
        <v>0</v>
      </c>
      <c r="C687" s="55"/>
      <c r="D687" s="39"/>
      <c r="E687" s="39"/>
      <c r="F687" s="39"/>
      <c r="G687" s="39"/>
      <c r="H687" s="8">
        <f t="shared" si="22"/>
        <v>0</v>
      </c>
      <c r="I687" s="39"/>
    </row>
    <row r="688" spans="1:9" x14ac:dyDescent="0.35">
      <c r="A688" s="2">
        <f>IF(D688=List!$A$2,List!$B$2,IF(D688=List!$A$3,List!$B$3,IF(D688=List!$A$4,List!$B$4,IF(D688=List!$A$5,List!$B$5,IF(D688=List!$A$6,List!$B$6,IF(D688=List!$A$7,List!$B$7,IF(D688=List!$A$8,List!$B$8,IF(D688=List!$A$9,List!$B$9,IF(D688=List!$A$10,List!$B$10,IF(D688=List!$A$11,List!$B$11,IF(D688=List!$A$12,List!$B$12,IF(D688=List!$A$13,List!$B$13,IF(D688=List!$A$14,List!$B$14,IF(D688=List!$A$15,List!$B$15,IF(D688=List!$A$16,List!$B$16,IF(D688=List!$A$17,List!$B$17,0))))))))))))))))</f>
        <v>0</v>
      </c>
      <c r="B688" s="10" t="str">
        <f t="shared" si="21"/>
        <v>0</v>
      </c>
      <c r="C688" s="55"/>
      <c r="D688" s="39"/>
      <c r="E688" s="39"/>
      <c r="F688" s="39"/>
      <c r="G688" s="39"/>
      <c r="H688" s="8">
        <f t="shared" si="22"/>
        <v>0</v>
      </c>
      <c r="I688" s="39"/>
    </row>
    <row r="689" spans="1:9" x14ac:dyDescent="0.35">
      <c r="A689" s="2">
        <f>IF(D689=List!$A$2,List!$B$2,IF(D689=List!$A$3,List!$B$3,IF(D689=List!$A$4,List!$B$4,IF(D689=List!$A$5,List!$B$5,IF(D689=List!$A$6,List!$B$6,IF(D689=List!$A$7,List!$B$7,IF(D689=List!$A$8,List!$B$8,IF(D689=List!$A$9,List!$B$9,IF(D689=List!$A$10,List!$B$10,IF(D689=List!$A$11,List!$B$11,IF(D689=List!$A$12,List!$B$12,IF(D689=List!$A$13,List!$B$13,IF(D689=List!$A$14,List!$B$14,IF(D689=List!$A$15,List!$B$15,IF(D689=List!$A$16,List!$B$16,IF(D689=List!$A$17,List!$B$17,0))))))))))))))))</f>
        <v>0</v>
      </c>
      <c r="B689" s="10" t="str">
        <f t="shared" si="21"/>
        <v>0</v>
      </c>
      <c r="C689" s="55"/>
      <c r="D689" s="39"/>
      <c r="E689" s="39"/>
      <c r="F689" s="39"/>
      <c r="G689" s="39"/>
      <c r="H689" s="8">
        <f t="shared" si="22"/>
        <v>0</v>
      </c>
      <c r="I689" s="39"/>
    </row>
    <row r="690" spans="1:9" x14ac:dyDescent="0.35">
      <c r="A690" s="2">
        <f>IF(D690=List!$A$2,List!$B$2,IF(D690=List!$A$3,List!$B$3,IF(D690=List!$A$4,List!$B$4,IF(D690=List!$A$5,List!$B$5,IF(D690=List!$A$6,List!$B$6,IF(D690=List!$A$7,List!$B$7,IF(D690=List!$A$8,List!$B$8,IF(D690=List!$A$9,List!$B$9,IF(D690=List!$A$10,List!$B$10,IF(D690=List!$A$11,List!$B$11,IF(D690=List!$A$12,List!$B$12,IF(D690=List!$A$13,List!$B$13,IF(D690=List!$A$14,List!$B$14,IF(D690=List!$A$15,List!$B$15,IF(D690=List!$A$16,List!$B$16,IF(D690=List!$A$17,List!$B$17,0))))))))))))))))</f>
        <v>0</v>
      </c>
      <c r="B690" s="10" t="str">
        <f t="shared" si="21"/>
        <v>0</v>
      </c>
      <c r="C690" s="55"/>
      <c r="D690" s="39"/>
      <c r="E690" s="39"/>
      <c r="F690" s="39"/>
      <c r="G690" s="39"/>
      <c r="H690" s="8">
        <f t="shared" si="22"/>
        <v>0</v>
      </c>
      <c r="I690" s="39"/>
    </row>
    <row r="691" spans="1:9" x14ac:dyDescent="0.35">
      <c r="A691" s="2">
        <f>IF(D691=List!$A$2,List!$B$2,IF(D691=List!$A$3,List!$B$3,IF(D691=List!$A$4,List!$B$4,IF(D691=List!$A$5,List!$B$5,IF(D691=List!$A$6,List!$B$6,IF(D691=List!$A$7,List!$B$7,IF(D691=List!$A$8,List!$B$8,IF(D691=List!$A$9,List!$B$9,IF(D691=List!$A$10,List!$B$10,IF(D691=List!$A$11,List!$B$11,IF(D691=List!$A$12,List!$B$12,IF(D691=List!$A$13,List!$B$13,IF(D691=List!$A$14,List!$B$14,IF(D691=List!$A$15,List!$B$15,IF(D691=List!$A$16,List!$B$16,IF(D691=List!$A$17,List!$B$17,0))))))))))))))))</f>
        <v>0</v>
      </c>
      <c r="B691" s="10" t="str">
        <f t="shared" si="21"/>
        <v>0</v>
      </c>
      <c r="C691" s="55"/>
      <c r="D691" s="39"/>
      <c r="E691" s="39"/>
      <c r="F691" s="39"/>
      <c r="G691" s="39"/>
      <c r="H691" s="8">
        <f t="shared" si="22"/>
        <v>0</v>
      </c>
      <c r="I691" s="39"/>
    </row>
    <row r="692" spans="1:9" x14ac:dyDescent="0.35">
      <c r="A692" s="2">
        <f>IF(D692=List!$A$2,List!$B$2,IF(D692=List!$A$3,List!$B$3,IF(D692=List!$A$4,List!$B$4,IF(D692=List!$A$5,List!$B$5,IF(D692=List!$A$6,List!$B$6,IF(D692=List!$A$7,List!$B$7,IF(D692=List!$A$8,List!$B$8,IF(D692=List!$A$9,List!$B$9,IF(D692=List!$A$10,List!$B$10,IF(D692=List!$A$11,List!$B$11,IF(D692=List!$A$12,List!$B$12,IF(D692=List!$A$13,List!$B$13,IF(D692=List!$A$14,List!$B$14,IF(D692=List!$A$15,List!$B$15,IF(D692=List!$A$16,List!$B$16,IF(D692=List!$A$17,List!$B$17,0))))))))))))))))</f>
        <v>0</v>
      </c>
      <c r="B692" s="10" t="str">
        <f t="shared" si="21"/>
        <v>0</v>
      </c>
      <c r="C692" s="55"/>
      <c r="D692" s="39"/>
      <c r="E692" s="39"/>
      <c r="F692" s="39"/>
      <c r="G692" s="39"/>
      <c r="H692" s="8">
        <f t="shared" si="22"/>
        <v>0</v>
      </c>
      <c r="I692" s="39"/>
    </row>
    <row r="693" spans="1:9" x14ac:dyDescent="0.35">
      <c r="A693" s="2">
        <f>IF(D693=List!$A$2,List!$B$2,IF(D693=List!$A$3,List!$B$3,IF(D693=List!$A$4,List!$B$4,IF(D693=List!$A$5,List!$B$5,IF(D693=List!$A$6,List!$B$6,IF(D693=List!$A$7,List!$B$7,IF(D693=List!$A$8,List!$B$8,IF(D693=List!$A$9,List!$B$9,IF(D693=List!$A$10,List!$B$10,IF(D693=List!$A$11,List!$B$11,IF(D693=List!$A$12,List!$B$12,IF(D693=List!$A$13,List!$B$13,IF(D693=List!$A$14,List!$B$14,IF(D693=List!$A$15,List!$B$15,IF(D693=List!$A$16,List!$B$16,IF(D693=List!$A$17,List!$B$17,0))))))))))))))))</f>
        <v>0</v>
      </c>
      <c r="B693" s="10" t="str">
        <f t="shared" si="21"/>
        <v>0</v>
      </c>
      <c r="C693" s="55"/>
      <c r="D693" s="39"/>
      <c r="E693" s="39"/>
      <c r="F693" s="39"/>
      <c r="G693" s="39"/>
      <c r="H693" s="8">
        <f t="shared" si="22"/>
        <v>0</v>
      </c>
      <c r="I693" s="39"/>
    </row>
    <row r="694" spans="1:9" x14ac:dyDescent="0.35">
      <c r="A694" s="2">
        <f>IF(D694=List!$A$2,List!$B$2,IF(D694=List!$A$3,List!$B$3,IF(D694=List!$A$4,List!$B$4,IF(D694=List!$A$5,List!$B$5,IF(D694=List!$A$6,List!$B$6,IF(D694=List!$A$7,List!$B$7,IF(D694=List!$A$8,List!$B$8,IF(D694=List!$A$9,List!$B$9,IF(D694=List!$A$10,List!$B$10,IF(D694=List!$A$11,List!$B$11,IF(D694=List!$A$12,List!$B$12,IF(D694=List!$A$13,List!$B$13,IF(D694=List!$A$14,List!$B$14,IF(D694=List!$A$15,List!$B$15,IF(D694=List!$A$16,List!$B$16,IF(D694=List!$A$17,List!$B$17,0))))))))))))))))</f>
        <v>0</v>
      </c>
      <c r="B694" s="10" t="str">
        <f t="shared" si="21"/>
        <v>0</v>
      </c>
      <c r="C694" s="55"/>
      <c r="D694" s="39"/>
      <c r="E694" s="39"/>
      <c r="F694" s="39"/>
      <c r="G694" s="39"/>
      <c r="H694" s="8">
        <f t="shared" si="22"/>
        <v>0</v>
      </c>
      <c r="I694" s="39"/>
    </row>
    <row r="695" spans="1:9" x14ac:dyDescent="0.35">
      <c r="A695" s="2">
        <f>IF(D695=List!$A$2,List!$B$2,IF(D695=List!$A$3,List!$B$3,IF(D695=List!$A$4,List!$B$4,IF(D695=List!$A$5,List!$B$5,IF(D695=List!$A$6,List!$B$6,IF(D695=List!$A$7,List!$B$7,IF(D695=List!$A$8,List!$B$8,IF(D695=List!$A$9,List!$B$9,IF(D695=List!$A$10,List!$B$10,IF(D695=List!$A$11,List!$B$11,IF(D695=List!$A$12,List!$B$12,IF(D695=List!$A$13,List!$B$13,IF(D695=List!$A$14,List!$B$14,IF(D695=List!$A$15,List!$B$15,IF(D695=List!$A$16,List!$B$16,IF(D695=List!$A$17,List!$B$17,0))))))))))))))))</f>
        <v>0</v>
      </c>
      <c r="B695" s="10" t="str">
        <f t="shared" si="21"/>
        <v>0</v>
      </c>
      <c r="C695" s="55"/>
      <c r="D695" s="39"/>
      <c r="E695" s="39"/>
      <c r="F695" s="39"/>
      <c r="G695" s="39"/>
      <c r="H695" s="8">
        <f t="shared" si="22"/>
        <v>0</v>
      </c>
      <c r="I695" s="39"/>
    </row>
    <row r="696" spans="1:9" x14ac:dyDescent="0.35">
      <c r="A696" s="2">
        <f>IF(D696=List!$A$2,List!$B$2,IF(D696=List!$A$3,List!$B$3,IF(D696=List!$A$4,List!$B$4,IF(D696=List!$A$5,List!$B$5,IF(D696=List!$A$6,List!$B$6,IF(D696=List!$A$7,List!$B$7,IF(D696=List!$A$8,List!$B$8,IF(D696=List!$A$9,List!$B$9,IF(D696=List!$A$10,List!$B$10,IF(D696=List!$A$11,List!$B$11,IF(D696=List!$A$12,List!$B$12,IF(D696=List!$A$13,List!$B$13,IF(D696=List!$A$14,List!$B$14,IF(D696=List!$A$15,List!$B$15,IF(D696=List!$A$16,List!$B$16,IF(D696=List!$A$17,List!$B$17,0))))))))))))))))</f>
        <v>0</v>
      </c>
      <c r="B696" s="10" t="str">
        <f t="shared" si="21"/>
        <v>0</v>
      </c>
      <c r="C696" s="55"/>
      <c r="D696" s="39"/>
      <c r="E696" s="39"/>
      <c r="F696" s="39"/>
      <c r="G696" s="39"/>
      <c r="H696" s="8">
        <f t="shared" si="22"/>
        <v>0</v>
      </c>
      <c r="I696" s="39"/>
    </row>
    <row r="697" spans="1:9" x14ac:dyDescent="0.35">
      <c r="A697" s="2">
        <f>IF(D697=List!$A$2,List!$B$2,IF(D697=List!$A$3,List!$B$3,IF(D697=List!$A$4,List!$B$4,IF(D697=List!$A$5,List!$B$5,IF(D697=List!$A$6,List!$B$6,IF(D697=List!$A$7,List!$B$7,IF(D697=List!$A$8,List!$B$8,IF(D697=List!$A$9,List!$B$9,IF(D697=List!$A$10,List!$B$10,IF(D697=List!$A$11,List!$B$11,IF(D697=List!$A$12,List!$B$12,IF(D697=List!$A$13,List!$B$13,IF(D697=List!$A$14,List!$B$14,IF(D697=List!$A$15,List!$B$15,IF(D697=List!$A$16,List!$B$16,IF(D697=List!$A$17,List!$B$17,0))))))))))))))))</f>
        <v>0</v>
      </c>
      <c r="B697" s="10" t="str">
        <f t="shared" si="21"/>
        <v>0</v>
      </c>
      <c r="C697" s="55"/>
      <c r="D697" s="39"/>
      <c r="E697" s="39"/>
      <c r="F697" s="39"/>
      <c r="G697" s="39"/>
      <c r="H697" s="8">
        <f t="shared" si="22"/>
        <v>0</v>
      </c>
      <c r="I697" s="39"/>
    </row>
    <row r="698" spans="1:9" x14ac:dyDescent="0.35">
      <c r="A698" s="2">
        <f>IF(D698=List!$A$2,List!$B$2,IF(D698=List!$A$3,List!$B$3,IF(D698=List!$A$4,List!$B$4,IF(D698=List!$A$5,List!$B$5,IF(D698=List!$A$6,List!$B$6,IF(D698=List!$A$7,List!$B$7,IF(D698=List!$A$8,List!$B$8,IF(D698=List!$A$9,List!$B$9,IF(D698=List!$A$10,List!$B$10,IF(D698=List!$A$11,List!$B$11,IF(D698=List!$A$12,List!$B$12,IF(D698=List!$A$13,List!$B$13,IF(D698=List!$A$14,List!$B$14,IF(D698=List!$A$15,List!$B$15,IF(D698=List!$A$16,List!$B$16,IF(D698=List!$A$17,List!$B$17,0))))))))))))))))</f>
        <v>0</v>
      </c>
      <c r="B698" s="10" t="str">
        <f t="shared" si="21"/>
        <v>0</v>
      </c>
      <c r="C698" s="55"/>
      <c r="D698" s="39"/>
      <c r="E698" s="39"/>
      <c r="F698" s="39"/>
      <c r="G698" s="39"/>
      <c r="H698" s="8">
        <f t="shared" si="22"/>
        <v>0</v>
      </c>
      <c r="I698" s="39"/>
    </row>
    <row r="699" spans="1:9" x14ac:dyDescent="0.35">
      <c r="A699" s="2">
        <f>IF(D699=List!$A$2,List!$B$2,IF(D699=List!$A$3,List!$B$3,IF(D699=List!$A$4,List!$B$4,IF(D699=List!$A$5,List!$B$5,IF(D699=List!$A$6,List!$B$6,IF(D699=List!$A$7,List!$B$7,IF(D699=List!$A$8,List!$B$8,IF(D699=List!$A$9,List!$B$9,IF(D699=List!$A$10,List!$B$10,IF(D699=List!$A$11,List!$B$11,IF(D699=List!$A$12,List!$B$12,IF(D699=List!$A$13,List!$B$13,IF(D699=List!$A$14,List!$B$14,IF(D699=List!$A$15,List!$B$15,IF(D699=List!$A$16,List!$B$16,IF(D699=List!$A$17,List!$B$17,0))))))))))))))))</f>
        <v>0</v>
      </c>
      <c r="B699" s="10" t="str">
        <f t="shared" si="21"/>
        <v>0</v>
      </c>
      <c r="C699" s="55"/>
      <c r="D699" s="39"/>
      <c r="E699" s="39"/>
      <c r="F699" s="39"/>
      <c r="G699" s="39"/>
      <c r="H699" s="8">
        <f t="shared" si="22"/>
        <v>0</v>
      </c>
      <c r="I699" s="39"/>
    </row>
    <row r="700" spans="1:9" x14ac:dyDescent="0.35">
      <c r="A700" s="2">
        <f>IF(D700=List!$A$2,List!$B$2,IF(D700=List!$A$3,List!$B$3,IF(D700=List!$A$4,List!$B$4,IF(D700=List!$A$5,List!$B$5,IF(D700=List!$A$6,List!$B$6,IF(D700=List!$A$7,List!$B$7,IF(D700=List!$A$8,List!$B$8,IF(D700=List!$A$9,List!$B$9,IF(D700=List!$A$10,List!$B$10,IF(D700=List!$A$11,List!$B$11,IF(D700=List!$A$12,List!$B$12,IF(D700=List!$A$13,List!$B$13,IF(D700=List!$A$14,List!$B$14,IF(D700=List!$A$15,List!$B$15,IF(D700=List!$A$16,List!$B$16,IF(D700=List!$A$17,List!$B$17,0))))))))))))))))</f>
        <v>0</v>
      </c>
      <c r="B700" s="10" t="str">
        <f t="shared" si="21"/>
        <v>0</v>
      </c>
      <c r="C700" s="55"/>
      <c r="D700" s="39"/>
      <c r="E700" s="39"/>
      <c r="F700" s="39"/>
      <c r="G700" s="39"/>
      <c r="H700" s="8">
        <f t="shared" si="22"/>
        <v>0</v>
      </c>
      <c r="I700" s="39"/>
    </row>
    <row r="701" spans="1:9" x14ac:dyDescent="0.35">
      <c r="A701" s="2">
        <f>IF(D701=List!$A$2,List!$B$2,IF(D701=List!$A$3,List!$B$3,IF(D701=List!$A$4,List!$B$4,IF(D701=List!$A$5,List!$B$5,IF(D701=List!$A$6,List!$B$6,IF(D701=List!$A$7,List!$B$7,IF(D701=List!$A$8,List!$B$8,IF(D701=List!$A$9,List!$B$9,IF(D701=List!$A$10,List!$B$10,IF(D701=List!$A$11,List!$B$11,IF(D701=List!$A$12,List!$B$12,IF(D701=List!$A$13,List!$B$13,IF(D701=List!$A$14,List!$B$14,IF(D701=List!$A$15,List!$B$15,IF(D701=List!$A$16,List!$B$16,IF(D701=List!$A$17,List!$B$17,0))))))))))))))))</f>
        <v>0</v>
      </c>
      <c r="B701" s="10" t="str">
        <f t="shared" si="21"/>
        <v>0</v>
      </c>
      <c r="C701" s="55"/>
      <c r="D701" s="39"/>
      <c r="E701" s="39"/>
      <c r="F701" s="39"/>
      <c r="G701" s="39"/>
      <c r="H701" s="8">
        <f t="shared" si="22"/>
        <v>0</v>
      </c>
      <c r="I701" s="39"/>
    </row>
    <row r="702" spans="1:9" x14ac:dyDescent="0.35">
      <c r="A702" s="2">
        <f>IF(D702=List!$A$2,List!$B$2,IF(D702=List!$A$3,List!$B$3,IF(D702=List!$A$4,List!$B$4,IF(D702=List!$A$5,List!$B$5,IF(D702=List!$A$6,List!$B$6,IF(D702=List!$A$7,List!$B$7,IF(D702=List!$A$8,List!$B$8,IF(D702=List!$A$9,List!$B$9,IF(D702=List!$A$10,List!$B$10,IF(D702=List!$A$11,List!$B$11,IF(D702=List!$A$12,List!$B$12,IF(D702=List!$A$13,List!$B$13,IF(D702=List!$A$14,List!$B$14,IF(D702=List!$A$15,List!$B$15,IF(D702=List!$A$16,List!$B$16,IF(D702=List!$A$17,List!$B$17,0))))))))))))))))</f>
        <v>0</v>
      </c>
      <c r="B702" s="10" t="str">
        <f t="shared" si="21"/>
        <v>0</v>
      </c>
      <c r="C702" s="55"/>
      <c r="D702" s="39"/>
      <c r="E702" s="39"/>
      <c r="F702" s="39"/>
      <c r="G702" s="39"/>
      <c r="H702" s="8">
        <f t="shared" si="22"/>
        <v>0</v>
      </c>
      <c r="I702" s="39"/>
    </row>
    <row r="703" spans="1:9" x14ac:dyDescent="0.35">
      <c r="A703" s="2">
        <f>IF(D703=List!$A$2,List!$B$2,IF(D703=List!$A$3,List!$B$3,IF(D703=List!$A$4,List!$B$4,IF(D703=List!$A$5,List!$B$5,IF(D703=List!$A$6,List!$B$6,IF(D703=List!$A$7,List!$B$7,IF(D703=List!$A$8,List!$B$8,IF(D703=List!$A$9,List!$B$9,IF(D703=List!$A$10,List!$B$10,IF(D703=List!$A$11,List!$B$11,IF(D703=List!$A$12,List!$B$12,IF(D703=List!$A$13,List!$B$13,IF(D703=List!$A$14,List!$B$14,IF(D703=List!$A$15,List!$B$15,IF(D703=List!$A$16,List!$B$16,IF(D703=List!$A$17,List!$B$17,0))))))))))))))))</f>
        <v>0</v>
      </c>
      <c r="B703" s="10" t="str">
        <f t="shared" si="21"/>
        <v>0</v>
      </c>
      <c r="C703" s="55"/>
      <c r="D703" s="39"/>
      <c r="E703" s="39"/>
      <c r="F703" s="39"/>
      <c r="G703" s="39"/>
      <c r="H703" s="8">
        <f t="shared" si="22"/>
        <v>0</v>
      </c>
      <c r="I703" s="39"/>
    </row>
    <row r="704" spans="1:9" x14ac:dyDescent="0.35">
      <c r="A704" s="2">
        <f>IF(D704=List!$A$2,List!$B$2,IF(D704=List!$A$3,List!$B$3,IF(D704=List!$A$4,List!$B$4,IF(D704=List!$A$5,List!$B$5,IF(D704=List!$A$6,List!$B$6,IF(D704=List!$A$7,List!$B$7,IF(D704=List!$A$8,List!$B$8,IF(D704=List!$A$9,List!$B$9,IF(D704=List!$A$10,List!$B$10,IF(D704=List!$A$11,List!$B$11,IF(D704=List!$A$12,List!$B$12,IF(D704=List!$A$13,List!$B$13,IF(D704=List!$A$14,List!$B$14,IF(D704=List!$A$15,List!$B$15,IF(D704=List!$A$16,List!$B$16,IF(D704=List!$A$17,List!$B$17,0))))))))))))))))</f>
        <v>0</v>
      </c>
      <c r="B704" s="10" t="str">
        <f t="shared" si="21"/>
        <v>0</v>
      </c>
      <c r="C704" s="55"/>
      <c r="D704" s="39"/>
      <c r="E704" s="39"/>
      <c r="F704" s="39"/>
      <c r="G704" s="39"/>
      <c r="H704" s="8">
        <f t="shared" si="22"/>
        <v>0</v>
      </c>
      <c r="I704" s="39"/>
    </row>
    <row r="705" spans="1:9" x14ac:dyDescent="0.35">
      <c r="A705" s="2">
        <f>IF(D705=List!$A$2,List!$B$2,IF(D705=List!$A$3,List!$B$3,IF(D705=List!$A$4,List!$B$4,IF(D705=List!$A$5,List!$B$5,IF(D705=List!$A$6,List!$B$6,IF(D705=List!$A$7,List!$B$7,IF(D705=List!$A$8,List!$B$8,IF(D705=List!$A$9,List!$B$9,IF(D705=List!$A$10,List!$B$10,IF(D705=List!$A$11,List!$B$11,IF(D705=List!$A$12,List!$B$12,IF(D705=List!$A$13,List!$B$13,IF(D705=List!$A$14,List!$B$14,IF(D705=List!$A$15,List!$B$15,IF(D705=List!$A$16,List!$B$16,IF(D705=List!$A$17,List!$B$17,0))))))))))))))))</f>
        <v>0</v>
      </c>
      <c r="B705" s="10" t="str">
        <f t="shared" si="21"/>
        <v>0</v>
      </c>
      <c r="C705" s="55"/>
      <c r="D705" s="39"/>
      <c r="E705" s="39"/>
      <c r="F705" s="39"/>
      <c r="G705" s="39"/>
      <c r="H705" s="8">
        <f t="shared" si="22"/>
        <v>0</v>
      </c>
      <c r="I705" s="39"/>
    </row>
    <row r="706" spans="1:9" x14ac:dyDescent="0.35">
      <c r="A706" s="2">
        <f>IF(D706=List!$A$2,List!$B$2,IF(D706=List!$A$3,List!$B$3,IF(D706=List!$A$4,List!$B$4,IF(D706=List!$A$5,List!$B$5,IF(D706=List!$A$6,List!$B$6,IF(D706=List!$A$7,List!$B$7,IF(D706=List!$A$8,List!$B$8,IF(D706=List!$A$9,List!$B$9,IF(D706=List!$A$10,List!$B$10,IF(D706=List!$A$11,List!$B$11,IF(D706=List!$A$12,List!$B$12,IF(D706=List!$A$13,List!$B$13,IF(D706=List!$A$14,List!$B$14,IF(D706=List!$A$15,List!$B$15,IF(D706=List!$A$16,List!$B$16,IF(D706=List!$A$17,List!$B$17,0))))))))))))))))</f>
        <v>0</v>
      </c>
      <c r="B706" s="10" t="str">
        <f t="shared" si="21"/>
        <v>0</v>
      </c>
      <c r="C706" s="55"/>
      <c r="D706" s="39"/>
      <c r="E706" s="39"/>
      <c r="F706" s="39"/>
      <c r="G706" s="39"/>
      <c r="H706" s="8">
        <f t="shared" si="22"/>
        <v>0</v>
      </c>
      <c r="I706" s="39"/>
    </row>
    <row r="707" spans="1:9" x14ac:dyDescent="0.35">
      <c r="A707" s="2">
        <f>IF(D707=List!$A$2,List!$B$2,IF(D707=List!$A$3,List!$B$3,IF(D707=List!$A$4,List!$B$4,IF(D707=List!$A$5,List!$B$5,IF(D707=List!$A$6,List!$B$6,IF(D707=List!$A$7,List!$B$7,IF(D707=List!$A$8,List!$B$8,IF(D707=List!$A$9,List!$B$9,IF(D707=List!$A$10,List!$B$10,IF(D707=List!$A$11,List!$B$11,IF(D707=List!$A$12,List!$B$12,IF(D707=List!$A$13,List!$B$13,IF(D707=List!$A$14,List!$B$14,IF(D707=List!$A$15,List!$B$15,IF(D707=List!$A$16,List!$B$16,IF(D707=List!$A$17,List!$B$17,0))))))))))))))))</f>
        <v>0</v>
      </c>
      <c r="B707" s="10" t="str">
        <f t="shared" si="21"/>
        <v>0</v>
      </c>
      <c r="C707" s="55"/>
      <c r="D707" s="39"/>
      <c r="E707" s="39"/>
      <c r="F707" s="39"/>
      <c r="G707" s="39"/>
      <c r="H707" s="8">
        <f t="shared" si="22"/>
        <v>0</v>
      </c>
      <c r="I707" s="39"/>
    </row>
    <row r="708" spans="1:9" x14ac:dyDescent="0.35">
      <c r="A708" s="2">
        <f>IF(D708=List!$A$2,List!$B$2,IF(D708=List!$A$3,List!$B$3,IF(D708=List!$A$4,List!$B$4,IF(D708=List!$A$5,List!$B$5,IF(D708=List!$A$6,List!$B$6,IF(D708=List!$A$7,List!$B$7,IF(D708=List!$A$8,List!$B$8,IF(D708=List!$A$9,List!$B$9,IF(D708=List!$A$10,List!$B$10,IF(D708=List!$A$11,List!$B$11,IF(D708=List!$A$12,List!$B$12,IF(D708=List!$A$13,List!$B$13,IF(D708=List!$A$14,List!$B$14,IF(D708=List!$A$15,List!$B$15,IF(D708=List!$A$16,List!$B$16,IF(D708=List!$A$17,List!$B$17,0))))))))))))))))</f>
        <v>0</v>
      </c>
      <c r="B708" s="10" t="str">
        <f t="shared" si="21"/>
        <v>0</v>
      </c>
      <c r="C708" s="55"/>
      <c r="D708" s="39"/>
      <c r="E708" s="39"/>
      <c r="F708" s="39"/>
      <c r="G708" s="39"/>
      <c r="H708" s="8">
        <f t="shared" si="22"/>
        <v>0</v>
      </c>
      <c r="I708" s="39"/>
    </row>
    <row r="709" spans="1:9" x14ac:dyDescent="0.35">
      <c r="A709" s="2">
        <f>IF(D709=List!$A$2,List!$B$2,IF(D709=List!$A$3,List!$B$3,IF(D709=List!$A$4,List!$B$4,IF(D709=List!$A$5,List!$B$5,IF(D709=List!$A$6,List!$B$6,IF(D709=List!$A$7,List!$B$7,IF(D709=List!$A$8,List!$B$8,IF(D709=List!$A$9,List!$B$9,IF(D709=List!$A$10,List!$B$10,IF(D709=List!$A$11,List!$B$11,IF(D709=List!$A$12,List!$B$12,IF(D709=List!$A$13,List!$B$13,IF(D709=List!$A$14,List!$B$14,IF(D709=List!$A$15,List!$B$15,IF(D709=List!$A$16,List!$B$16,IF(D709=List!$A$17,List!$B$17,0))))))))))))))))</f>
        <v>0</v>
      </c>
      <c r="B709" s="10" t="str">
        <f t="shared" si="21"/>
        <v>0</v>
      </c>
      <c r="C709" s="55"/>
      <c r="D709" s="39"/>
      <c r="E709" s="39"/>
      <c r="F709" s="39"/>
      <c r="G709" s="39"/>
      <c r="H709" s="8">
        <f t="shared" si="22"/>
        <v>0</v>
      </c>
      <c r="I709" s="39"/>
    </row>
    <row r="710" spans="1:9" x14ac:dyDescent="0.35">
      <c r="A710" s="2">
        <f>IF(D710=List!$A$2,List!$B$2,IF(D710=List!$A$3,List!$B$3,IF(D710=List!$A$4,List!$B$4,IF(D710=List!$A$5,List!$B$5,IF(D710=List!$A$6,List!$B$6,IF(D710=List!$A$7,List!$B$7,IF(D710=List!$A$8,List!$B$8,IF(D710=List!$A$9,List!$B$9,IF(D710=List!$A$10,List!$B$10,IF(D710=List!$A$11,List!$B$11,IF(D710=List!$A$12,List!$B$12,IF(D710=List!$A$13,List!$B$13,IF(D710=List!$A$14,List!$B$14,IF(D710=List!$A$15,List!$B$15,IF(D710=List!$A$16,List!$B$16,IF(D710=List!$A$17,List!$B$17,0))))))))))))))))</f>
        <v>0</v>
      </c>
      <c r="B710" s="10" t="str">
        <f t="shared" si="21"/>
        <v>0</v>
      </c>
      <c r="C710" s="55"/>
      <c r="D710" s="39"/>
      <c r="E710" s="39"/>
      <c r="F710" s="39"/>
      <c r="G710" s="39"/>
      <c r="H710" s="8">
        <f t="shared" si="22"/>
        <v>0</v>
      </c>
      <c r="I710" s="39"/>
    </row>
    <row r="711" spans="1:9" x14ac:dyDescent="0.35">
      <c r="A711" s="2">
        <f>IF(D711=List!$A$2,List!$B$2,IF(D711=List!$A$3,List!$B$3,IF(D711=List!$A$4,List!$B$4,IF(D711=List!$A$5,List!$B$5,IF(D711=List!$A$6,List!$B$6,IF(D711=List!$A$7,List!$B$7,IF(D711=List!$A$8,List!$B$8,IF(D711=List!$A$9,List!$B$9,IF(D711=List!$A$10,List!$B$10,IF(D711=List!$A$11,List!$B$11,IF(D711=List!$A$12,List!$B$12,IF(D711=List!$A$13,List!$B$13,IF(D711=List!$A$14,List!$B$14,IF(D711=List!$A$15,List!$B$15,IF(D711=List!$A$16,List!$B$16,IF(D711=List!$A$17,List!$B$17,0))))))))))))))))</f>
        <v>0</v>
      </c>
      <c r="B711" s="10" t="str">
        <f t="shared" si="21"/>
        <v>0</v>
      </c>
      <c r="C711" s="55"/>
      <c r="D711" s="39"/>
      <c r="E711" s="39"/>
      <c r="F711" s="39"/>
      <c r="G711" s="39"/>
      <c r="H711" s="8">
        <f t="shared" si="22"/>
        <v>0</v>
      </c>
      <c r="I711" s="39"/>
    </row>
    <row r="712" spans="1:9" x14ac:dyDescent="0.35">
      <c r="A712" s="2">
        <f>IF(D712=List!$A$2,List!$B$2,IF(D712=List!$A$3,List!$B$3,IF(D712=List!$A$4,List!$B$4,IF(D712=List!$A$5,List!$B$5,IF(D712=List!$A$6,List!$B$6,IF(D712=List!$A$7,List!$B$7,IF(D712=List!$A$8,List!$B$8,IF(D712=List!$A$9,List!$B$9,IF(D712=List!$A$10,List!$B$10,IF(D712=List!$A$11,List!$B$11,IF(D712=List!$A$12,List!$B$12,IF(D712=List!$A$13,List!$B$13,IF(D712=List!$A$14,List!$B$14,IF(D712=List!$A$15,List!$B$15,IF(D712=List!$A$16,List!$B$16,IF(D712=List!$A$17,List!$B$17,0))))))))))))))))</f>
        <v>0</v>
      </c>
      <c r="B712" s="10" t="str">
        <f t="shared" si="21"/>
        <v>0</v>
      </c>
      <c r="C712" s="55"/>
      <c r="D712" s="39"/>
      <c r="E712" s="39"/>
      <c r="F712" s="39"/>
      <c r="G712" s="39"/>
      <c r="H712" s="8">
        <f t="shared" si="22"/>
        <v>0</v>
      </c>
      <c r="I712" s="39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>
          <x14:formula1>
            <xm:f>List!$I$3:$I$10</xm:f>
          </x14:formula1>
          <xm:sqref>D4:D27 D30:D712</xm:sqref>
        </x14:dataValidation>
        <x14:dataValidation type="list" allowBlank="1" showInputMessage="1">
          <x14:formula1>
            <xm:f>List!$D$3:$D$9</xm:f>
          </x14:formula1>
          <xm:sqref>A4:A712</xm:sqref>
        </x14:dataValidation>
        <x14:dataValidation type="list" allowBlank="1" showInputMessage="1">
          <x14:formula1>
            <xm:f>List!$D$3:$D$12</xm:f>
          </x14:formula1>
          <xm:sqref>D28:D29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List</vt:lpstr>
      <vt:lpstr>STS Analysis</vt:lpstr>
      <vt:lpstr>STS Reduction</vt:lpstr>
      <vt:lpstr>Calculation Solids</vt:lpstr>
      <vt:lpstr>Calculation TSS</vt:lpstr>
      <vt:lpstr>Calculation COD</vt:lpstr>
      <vt:lpstr>Calculation NH4</vt:lpstr>
      <vt:lpstr>Calculation NO3</vt:lpstr>
      <vt:lpstr>Calculation P</vt:lpstr>
      <vt:lpstr>GRAPHS</vt:lpstr>
      <vt:lpstr>RAW data SS%</vt:lpstr>
      <vt:lpstr>Raw data TSS</vt:lpstr>
    </vt:vector>
  </TitlesOfParts>
  <Company>Bristol-Myers Squibb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Balboni, Elettra</dc:creator>
  <cp:lastModifiedBy>sit.sanit.am</cp:lastModifiedBy>
  <dcterms:created xsi:type="dcterms:W3CDTF">2018-11-21T10:57:49Z</dcterms:created>
  <dcterms:modified xsi:type="dcterms:W3CDTF">2020-01-27T04:03:37Z</dcterms:modified>
</cp:coreProperties>
</file>